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D:\KAUR TATA LAKSANA KALURAHAN GIRIMULYO\Tahun 2022\LAPORAN PENGELOLAAN ASET KALURAHAN 2022\"/>
    </mc:Choice>
  </mc:AlternateContent>
  <xr:revisionPtr revIDLastSave="0" documentId="13_ncr:1_{0317226B-5617-4D49-A9DE-7BFD12FAEB47}" xr6:coauthVersionLast="47" xr6:coauthVersionMax="47" xr10:uidLastSave="{00000000-0000-0000-0000-000000000000}"/>
  <bookViews>
    <workbookView xWindow="-120" yWindow="-120" windowWidth="20730" windowHeight="11040" firstSheet="16" activeTab="24" xr2:uid="{00000000-000D-0000-FFFF-FFFF00000000}"/>
  </bookViews>
  <sheets>
    <sheet name="Form 1 (2025)" sheetId="24" r:id="rId1"/>
    <sheet name="Form 1" sheetId="1" state="hidden" r:id="rId2"/>
    <sheet name="Form 2 (2025)" sheetId="25" r:id="rId3"/>
    <sheet name="Form 2" sheetId="2" state="hidden" r:id="rId4"/>
    <sheet name="Buku AMD 2025" sheetId="23" r:id="rId5"/>
    <sheet name=" Buku AMD" sheetId="3" state="hidden" r:id="rId6"/>
    <sheet name="KIA A 2025" sheetId="16" r:id="rId7"/>
    <sheet name="KIA A" sheetId="4" state="hidden" r:id="rId8"/>
    <sheet name="KIA B 2025" sheetId="17" r:id="rId9"/>
    <sheet name="KIA B" sheetId="5" state="hidden" r:id="rId10"/>
    <sheet name="KIA C 2025" sheetId="22" r:id="rId11"/>
    <sheet name="KIA C" sheetId="6" state="hidden" r:id="rId12"/>
    <sheet name="KIA D 2025" sheetId="21" r:id="rId13"/>
    <sheet name="KIA D" sheetId="7" state="hidden" r:id="rId14"/>
    <sheet name="KIA E 2025" sheetId="20" r:id="rId15"/>
    <sheet name="KIA E" sheetId="8" state="hidden" r:id="rId16"/>
    <sheet name="KIA F 2025" sheetId="19" r:id="rId17"/>
    <sheet name="KIA F" sheetId="9" state="hidden" r:id="rId18"/>
    <sheet name="KIA G 2025" sheetId="18" r:id="rId19"/>
    <sheet name="KIA G" sheetId="10" state="hidden" r:id="rId20"/>
    <sheet name="Rincian Aset Tetap Semester II" sheetId="14" state="hidden" r:id="rId21"/>
    <sheet name="Aset Kalurahan yg Dihapus 2025" sheetId="15" state="hidden" r:id="rId22"/>
    <sheet name="Rincian Aset Tetap Semester I" sheetId="13" state="hidden" r:id="rId23"/>
    <sheet name="Rincian Aset Tetap Kalurahan" sheetId="12" state="hidden" r:id="rId24"/>
    <sheet name="Konsolidasi Aset Milik Kal" sheetId="11" r:id="rId25"/>
  </sheets>
  <externalReferences>
    <externalReference r:id="rId26"/>
    <externalReference r:id="rId27"/>
    <externalReference r:id="rId28"/>
  </externalReferences>
  <definedNames>
    <definedName name="_xlnm.Print_Titles" localSheetId="5">' Buku AMD'!$8:$9</definedName>
    <definedName name="_xlnm.Print_Titles" localSheetId="4">'Buku AMD 2025'!$8:$9</definedName>
    <definedName name="_xlnm.Print_Titles" localSheetId="9">'KIA B'!$4:$5</definedName>
    <definedName name="_xlnm.Print_Titles" localSheetId="8">'KIA B 2025'!$4:$5</definedName>
    <definedName name="_xlnm.Print_Titles" localSheetId="11">'KIA C'!$5:$6</definedName>
    <definedName name="_xlnm.Print_Titles" localSheetId="10">'KIA C 2025'!$5:$6</definedName>
    <definedName name="_xlnm.Print_Titles" localSheetId="13">'KIA D'!$5:$6</definedName>
    <definedName name="_xlnm.Print_Titles" localSheetId="12">'KIA D 2025'!$5:$6</definedName>
    <definedName name="_xlnm.Print_Titles" localSheetId="15">'KIA E'!$5:$7</definedName>
    <definedName name="_xlnm.Print_Titles" localSheetId="14">'KIA E 2025'!$5:$7</definedName>
    <definedName name="_xlnm.Print_Titles" localSheetId="19">'KIA G'!$5:$6</definedName>
    <definedName name="_xlnm.Print_Titles" localSheetId="18">'KIA G 2025'!$5:$6</definedName>
    <definedName name="_xlnm.Print_Titles" localSheetId="20">'Rincian Aset Tetap Semester II'!$6:$7</definedName>
  </definedNames>
  <calcPr calcId="191029"/>
  <extLst>
    <ext uri="GoogleSheetsCustomDataVersion2">
      <go:sheetsCustomData xmlns:go="http://customooxmlschemas.google.com/" r:id="rId29" roundtripDataChecksum="6pnNQuFREwO+LDroUS285D7Ddh9gbHEToB//3IPNwAU="/>
    </ext>
  </extLst>
</workbook>
</file>

<file path=xl/calcChain.xml><?xml version="1.0" encoding="utf-8"?>
<calcChain xmlns="http://schemas.openxmlformats.org/spreadsheetml/2006/main">
  <c r="N94" i="23" l="1"/>
  <c r="N226" i="3"/>
  <c r="P8" i="22"/>
  <c r="H15" i="25"/>
  <c r="D48" i="25"/>
  <c r="D36" i="25"/>
  <c r="D26" i="25"/>
  <c r="D17" i="25"/>
  <c r="D8" i="25"/>
  <c r="D57" i="25" s="1"/>
  <c r="E36" i="25"/>
  <c r="E26" i="25"/>
  <c r="E17" i="25"/>
  <c r="E12" i="24"/>
  <c r="E57" i="25" l="1"/>
  <c r="E8" i="24" l="1"/>
  <c r="E20" i="24" s="1"/>
  <c r="D20" i="24"/>
  <c r="N201" i="23"/>
  <c r="N122" i="23"/>
  <c r="N236" i="23"/>
  <c r="N220" i="23"/>
  <c r="N217" i="23"/>
  <c r="B211" i="23"/>
  <c r="B210" i="23"/>
  <c r="B205" i="23"/>
  <c r="H185" i="23"/>
  <c r="N184" i="23"/>
  <c r="N183" i="23"/>
  <c r="G82" i="23"/>
  <c r="G81" i="23"/>
  <c r="G80" i="23"/>
  <c r="O74" i="23"/>
  <c r="N38" i="23"/>
  <c r="N35" i="23"/>
  <c r="N92" i="23" s="1"/>
  <c r="N221" i="23" l="1"/>
  <c r="N238" i="23" l="1"/>
  <c r="B352" i="5" l="1"/>
  <c r="G433" i="5"/>
  <c r="S522" i="5"/>
  <c r="T528" i="17"/>
  <c r="O528" i="17"/>
  <c r="R382" i="17"/>
  <c r="R493" i="17"/>
  <c r="S528" i="17" l="1"/>
  <c r="R431" i="17"/>
  <c r="R421" i="17"/>
  <c r="R412" i="17"/>
  <c r="R405" i="17"/>
  <c r="R402" i="17"/>
  <c r="R362" i="17"/>
  <c r="R358" i="17"/>
  <c r="N31" i="22" l="1"/>
  <c r="P26" i="22"/>
  <c r="P37" i="22" s="1"/>
  <c r="C25" i="22"/>
  <c r="B25" i="22"/>
  <c r="N23" i="22"/>
  <c r="N22" i="22"/>
  <c r="N24" i="22" s="1"/>
  <c r="B22" i="22"/>
  <c r="B21" i="22"/>
  <c r="C20" i="22"/>
  <c r="B20" i="22"/>
  <c r="O19" i="22"/>
  <c r="B18" i="22"/>
  <c r="N17" i="22"/>
  <c r="N16" i="22"/>
  <c r="N14" i="22"/>
  <c r="N13" i="22"/>
  <c r="B12" i="22"/>
  <c r="B13" i="22" s="1"/>
  <c r="B14" i="22" s="1"/>
  <c r="B15" i="22" s="1"/>
  <c r="B16" i="22" s="1"/>
  <c r="B17" i="22" s="1"/>
  <c r="B24" i="22" s="1"/>
  <c r="C11" i="22"/>
  <c r="N10" i="22"/>
  <c r="N9" i="22"/>
  <c r="N12" i="22" s="1"/>
  <c r="C9" i="22"/>
  <c r="C10" i="22" s="1"/>
  <c r="C12" i="22" s="1"/>
  <c r="C13" i="22" s="1"/>
  <c r="C14" i="22" s="1"/>
  <c r="C15" i="22" s="1"/>
  <c r="C16" i="22" s="1"/>
  <c r="C17" i="22" s="1"/>
  <c r="N8" i="22"/>
  <c r="N11" i="22" s="1"/>
  <c r="C8" i="22"/>
  <c r="B95" i="21"/>
  <c r="O94" i="21"/>
  <c r="E94" i="21"/>
  <c r="O93" i="21"/>
  <c r="E93" i="21"/>
  <c r="C93" i="21"/>
  <c r="C97" i="21" s="1"/>
  <c r="K92" i="21"/>
  <c r="J92" i="21"/>
  <c r="C91" i="21"/>
  <c r="C98" i="21" s="1"/>
  <c r="O78" i="21"/>
  <c r="O77" i="21"/>
  <c r="O73" i="21"/>
  <c r="E73" i="21"/>
  <c r="E72" i="21"/>
  <c r="L71" i="21"/>
  <c r="J68" i="21"/>
  <c r="M66" i="21"/>
  <c r="F66" i="21"/>
  <c r="J65" i="21"/>
  <c r="J66" i="21" s="1"/>
  <c r="O62" i="21"/>
  <c r="C62" i="21"/>
  <c r="C71" i="21" s="1"/>
  <c r="B62" i="21"/>
  <c r="J60" i="21"/>
  <c r="M59" i="21"/>
  <c r="O58" i="21"/>
  <c r="O57" i="21"/>
  <c r="O59" i="21" s="1"/>
  <c r="O60" i="21" s="1"/>
  <c r="O63" i="21" s="1"/>
  <c r="O64" i="21" s="1"/>
  <c r="O65" i="21" s="1"/>
  <c r="K56" i="21"/>
  <c r="J56" i="21"/>
  <c r="K54" i="21"/>
  <c r="J54" i="21"/>
  <c r="B52" i="21"/>
  <c r="B53" i="21" s="1"/>
  <c r="B51" i="21"/>
  <c r="O50" i="21"/>
  <c r="K50" i="21"/>
  <c r="J50" i="21"/>
  <c r="E50" i="21"/>
  <c r="E49" i="21" s="1"/>
  <c r="O49" i="21"/>
  <c r="M49" i="21"/>
  <c r="B49" i="21"/>
  <c r="O47" i="21"/>
  <c r="K47" i="21"/>
  <c r="J47" i="21"/>
  <c r="K45" i="21"/>
  <c r="J45" i="21"/>
  <c r="B43" i="21"/>
  <c r="G40" i="21"/>
  <c r="G42" i="21" s="1"/>
  <c r="E40" i="21"/>
  <c r="E41" i="21" s="1"/>
  <c r="E42" i="21" s="1"/>
  <c r="E43" i="21" s="1"/>
  <c r="B40" i="21"/>
  <c r="B42" i="21" s="1"/>
  <c r="B39" i="21"/>
  <c r="O32" i="21"/>
  <c r="O34" i="21" s="1"/>
  <c r="O35" i="21" s="1"/>
  <c r="E32" i="21"/>
  <c r="E33" i="21" s="1"/>
  <c r="E31" i="21"/>
  <c r="G26" i="21"/>
  <c r="G27" i="21" s="1"/>
  <c r="G28" i="21" s="1"/>
  <c r="G29" i="21" s="1"/>
  <c r="G30" i="21" s="1"/>
  <c r="G31" i="21" s="1"/>
  <c r="G32" i="21" s="1"/>
  <c r="G33" i="21" s="1"/>
  <c r="G34" i="21" s="1"/>
  <c r="G35" i="21" s="1"/>
  <c r="G36" i="21" s="1"/>
  <c r="G37" i="21" s="1"/>
  <c r="G19" i="21"/>
  <c r="C19" i="21"/>
  <c r="C44" i="21" s="1"/>
  <c r="C45" i="21" s="1"/>
  <c r="C55" i="21" s="1"/>
  <c r="C56" i="21" s="1"/>
  <c r="C58" i="21" s="1"/>
  <c r="G18" i="21"/>
  <c r="G20" i="21" s="1"/>
  <c r="G21" i="21" s="1"/>
  <c r="G24" i="21" s="1"/>
  <c r="G25" i="21" s="1"/>
  <c r="E18" i="21"/>
  <c r="B18" i="21"/>
  <c r="G17" i="21"/>
  <c r="O16" i="21"/>
  <c r="O18" i="21" s="1"/>
  <c r="G15" i="21"/>
  <c r="C15" i="21"/>
  <c r="C16" i="21" s="1"/>
  <c r="C18" i="21" s="1"/>
  <c r="G13" i="21"/>
  <c r="B13" i="21"/>
  <c r="C10" i="21"/>
  <c r="C11" i="21" s="1"/>
  <c r="C13" i="21" s="1"/>
  <c r="C17" i="21" s="1"/>
  <c r="C22" i="21" s="1"/>
  <c r="C26" i="21" s="1"/>
  <c r="F1174" i="20"/>
  <c r="C1172" i="20"/>
  <c r="C1171" i="20"/>
  <c r="C1170" i="20"/>
  <c r="C1169" i="20"/>
  <c r="C1167" i="20"/>
  <c r="C1166" i="20"/>
  <c r="C1165" i="20"/>
  <c r="C1164" i="20"/>
  <c r="C1161" i="20"/>
  <c r="C1160" i="20" s="1"/>
  <c r="F1153" i="20"/>
  <c r="C1152" i="20"/>
  <c r="C1138" i="20"/>
  <c r="M1133" i="20"/>
  <c r="C1133" i="20"/>
  <c r="B1133" i="20"/>
  <c r="L1132" i="20"/>
  <c r="F1132" i="20"/>
  <c r="C1132" i="20"/>
  <c r="C1130" i="20"/>
  <c r="C1154" i="20" s="1"/>
  <c r="C1155" i="20" s="1"/>
  <c r="C1156" i="20" s="1"/>
  <c r="C1129" i="20"/>
  <c r="C1153" i="20" s="1"/>
  <c r="F1127" i="20"/>
  <c r="E1127" i="20"/>
  <c r="F1125" i="20"/>
  <c r="E1125" i="20"/>
  <c r="E1123" i="20"/>
  <c r="F1121" i="20"/>
  <c r="F1122" i="20" s="1"/>
  <c r="F1123" i="20" s="1"/>
  <c r="E1121" i="20"/>
  <c r="C1120" i="20"/>
  <c r="C1121" i="20" s="1"/>
  <c r="C1122" i="20" s="1"/>
  <c r="C1123" i="20" s="1"/>
  <c r="C1124" i="20" s="1"/>
  <c r="F1119" i="20"/>
  <c r="E1119" i="20"/>
  <c r="C1119" i="20"/>
  <c r="E1117" i="20"/>
  <c r="C1116" i="20"/>
  <c r="C1140" i="20" s="1"/>
  <c r="C1115" i="20"/>
  <c r="C1139" i="20" s="1"/>
  <c r="E1113" i="20"/>
  <c r="E1111" i="20"/>
  <c r="E1109" i="20"/>
  <c r="E1107" i="20"/>
  <c r="F1105" i="20"/>
  <c r="C1104" i="20"/>
  <c r="C1105" i="20" s="1"/>
  <c r="C1106" i="20" s="1"/>
  <c r="C1107" i="20" s="1"/>
  <c r="C1108" i="20" s="1"/>
  <c r="C1109" i="20" s="1"/>
  <c r="C1110" i="20" s="1"/>
  <c r="E1103" i="20"/>
  <c r="C1103" i="20"/>
  <c r="E1101" i="20"/>
  <c r="C1101" i="20"/>
  <c r="E1099" i="20"/>
  <c r="C1099" i="20"/>
  <c r="M1097" i="20"/>
  <c r="F1097" i="20"/>
  <c r="E1097" i="20"/>
  <c r="C1097" i="20"/>
  <c r="E1092" i="20"/>
  <c r="E1090" i="20"/>
  <c r="F1088" i="20"/>
  <c r="F1086" i="20"/>
  <c r="C1084" i="20"/>
  <c r="C1082" i="20"/>
  <c r="C1080" i="20"/>
  <c r="C1078" i="20"/>
  <c r="C1076" i="20"/>
  <c r="C1074" i="20"/>
  <c r="F1073" i="20"/>
  <c r="C1073" i="20"/>
  <c r="C1061" i="20"/>
  <c r="C1059" i="20"/>
  <c r="C1014" i="20"/>
  <c r="C1018" i="20" s="1"/>
  <c r="C1022" i="20" s="1"/>
  <c r="C1026" i="20" s="1"/>
  <c r="C1030" i="20" s="1"/>
  <c r="C1013" i="20"/>
  <c r="C1017" i="20" s="1"/>
  <c r="C1021" i="20" s="1"/>
  <c r="C1025" i="20" s="1"/>
  <c r="C1029" i="20" s="1"/>
  <c r="C1011" i="20"/>
  <c r="C1012" i="20" s="1"/>
  <c r="C1016" i="20" s="1"/>
  <c r="C1020" i="20" s="1"/>
  <c r="C1024" i="20" s="1"/>
  <c r="C1028" i="20" s="1"/>
  <c r="B1003" i="20"/>
  <c r="C1002" i="20"/>
  <c r="C1001" i="20"/>
  <c r="B1001" i="20"/>
  <c r="C1000" i="20"/>
  <c r="B1000" i="20"/>
  <c r="B999" i="20"/>
  <c r="B1002" i="20" s="1"/>
  <c r="C998" i="20"/>
  <c r="B998" i="20"/>
  <c r="M981" i="20"/>
  <c r="M946" i="20"/>
  <c r="B909" i="20"/>
  <c r="F883" i="20"/>
  <c r="M881" i="20"/>
  <c r="M831" i="20"/>
  <c r="F829" i="20"/>
  <c r="M825" i="20"/>
  <c r="M801" i="20"/>
  <c r="M797" i="20"/>
  <c r="M790" i="20"/>
  <c r="M789" i="20"/>
  <c r="E775" i="20"/>
  <c r="C772" i="20"/>
  <c r="C773" i="20" s="1"/>
  <c r="E769" i="20"/>
  <c r="M751" i="20"/>
  <c r="F703" i="20"/>
  <c r="F701" i="20"/>
  <c r="F698" i="20"/>
  <c r="F697" i="20"/>
  <c r="E687" i="20"/>
  <c r="M677" i="20"/>
  <c r="F677" i="20"/>
  <c r="F669" i="20"/>
  <c r="M659" i="20"/>
  <c r="M649" i="20"/>
  <c r="M647" i="20"/>
  <c r="M645" i="20"/>
  <c r="F641" i="20"/>
  <c r="M639" i="20"/>
  <c r="M637" i="20"/>
  <c r="M626" i="20"/>
  <c r="M625" i="20"/>
  <c r="E625" i="20"/>
  <c r="M621" i="20"/>
  <c r="M615" i="20"/>
  <c r="E615" i="20"/>
  <c r="F586" i="20"/>
  <c r="F580" i="20"/>
  <c r="M573" i="20"/>
  <c r="F570" i="20"/>
  <c r="F571" i="20" s="1"/>
  <c r="M527" i="20"/>
  <c r="M523" i="20"/>
  <c r="E497" i="20"/>
  <c r="E471" i="20"/>
  <c r="E469" i="20"/>
  <c r="E465" i="20"/>
  <c r="M463" i="20"/>
  <c r="E461" i="20"/>
  <c r="E459" i="20"/>
  <c r="E457" i="20"/>
  <c r="M439" i="20"/>
  <c r="M437" i="20"/>
  <c r="M403" i="20"/>
  <c r="M401" i="20"/>
  <c r="M360" i="20"/>
  <c r="E360" i="20"/>
  <c r="M358" i="20"/>
  <c r="E358" i="20"/>
  <c r="M333" i="20"/>
  <c r="M317" i="20"/>
  <c r="M315" i="20"/>
  <c r="M311" i="20"/>
  <c r="M289" i="20"/>
  <c r="M287" i="20"/>
  <c r="M284" i="20"/>
  <c r="E284" i="20"/>
  <c r="M282" i="20"/>
  <c r="E282" i="20"/>
  <c r="M260" i="20"/>
  <c r="E260" i="20"/>
  <c r="M237" i="20"/>
  <c r="E231" i="20"/>
  <c r="E229" i="20"/>
  <c r="M224" i="20"/>
  <c r="E224" i="20"/>
  <c r="E213" i="20"/>
  <c r="E205" i="20"/>
  <c r="E201" i="20"/>
  <c r="E199" i="20"/>
  <c r="E197" i="20"/>
  <c r="E195" i="20"/>
  <c r="E191" i="20"/>
  <c r="E189" i="20"/>
  <c r="E187" i="20"/>
  <c r="E185" i="20"/>
  <c r="E183" i="20"/>
  <c r="E181" i="20"/>
  <c r="E179" i="20"/>
  <c r="E175" i="20"/>
  <c r="E173" i="20"/>
  <c r="M169" i="20"/>
  <c r="E169" i="20"/>
  <c r="M168" i="20"/>
  <c r="E167" i="20"/>
  <c r="E165" i="20"/>
  <c r="E163" i="20"/>
  <c r="E161" i="20"/>
  <c r="E159" i="20"/>
  <c r="M156" i="20"/>
  <c r="E156" i="20"/>
  <c r="E155" i="20"/>
  <c r="E153" i="20"/>
  <c r="E151" i="20"/>
  <c r="E149" i="20"/>
  <c r="M146" i="20"/>
  <c r="E146" i="20"/>
  <c r="E145" i="20"/>
  <c r="E143" i="20"/>
  <c r="E141" i="20"/>
  <c r="E139" i="20"/>
  <c r="M137" i="20"/>
  <c r="E137" i="20"/>
  <c r="E135" i="20"/>
  <c r="E133" i="20"/>
  <c r="E131" i="20"/>
  <c r="E129" i="20"/>
  <c r="E125" i="20"/>
  <c r="M123" i="20"/>
  <c r="E119" i="20"/>
  <c r="E117" i="20"/>
  <c r="E115" i="20"/>
  <c r="E113" i="20"/>
  <c r="E111" i="20"/>
  <c r="E109" i="20"/>
  <c r="E107" i="20"/>
  <c r="E105" i="20"/>
  <c r="M103" i="20"/>
  <c r="E103" i="20"/>
  <c r="E101" i="20"/>
  <c r="M99" i="20"/>
  <c r="E99" i="20"/>
  <c r="M97" i="20"/>
  <c r="E97" i="20"/>
  <c r="E95" i="20"/>
  <c r="E93" i="20"/>
  <c r="E90" i="20"/>
  <c r="E89" i="20"/>
  <c r="E87" i="20"/>
  <c r="E85" i="20"/>
  <c r="E81" i="20"/>
  <c r="E79" i="20"/>
  <c r="M77" i="20"/>
  <c r="E77" i="20"/>
  <c r="E75" i="20"/>
  <c r="M72" i="20"/>
  <c r="E72" i="20"/>
  <c r="E71" i="20"/>
  <c r="E69" i="20"/>
  <c r="E67" i="20"/>
  <c r="E65" i="20"/>
  <c r="E63" i="20"/>
  <c r="M61" i="20"/>
  <c r="E59" i="20"/>
  <c r="E57" i="20"/>
  <c r="E55" i="20"/>
  <c r="E53" i="20"/>
  <c r="M51" i="20"/>
  <c r="E51" i="20"/>
  <c r="E49" i="20"/>
  <c r="E47" i="20"/>
  <c r="E45" i="20"/>
  <c r="E43" i="20"/>
  <c r="E41" i="20"/>
  <c r="E39" i="20"/>
  <c r="E37" i="20"/>
  <c r="E35" i="20"/>
  <c r="E33" i="20"/>
  <c r="E31" i="20"/>
  <c r="E29" i="20"/>
  <c r="C29" i="20"/>
  <c r="C30" i="20" s="1"/>
  <c r="C31" i="20" s="1"/>
  <c r="E27" i="20"/>
  <c r="E25" i="20"/>
  <c r="E23" i="20"/>
  <c r="C23" i="20"/>
  <c r="E21" i="20"/>
  <c r="F14" i="20"/>
  <c r="F15" i="20" s="1"/>
  <c r="C9" i="20"/>
  <c r="C10" i="20" s="1"/>
  <c r="C11" i="20" s="1"/>
  <c r="C12" i="20" s="1"/>
  <c r="C13" i="20" s="1"/>
  <c r="C14" i="20" s="1"/>
  <c r="C15" i="20" s="1"/>
  <c r="M8" i="20"/>
  <c r="M96" i="18"/>
  <c r="C94" i="18"/>
  <c r="C95" i="18" s="1"/>
  <c r="C90" i="18"/>
  <c r="B88" i="18"/>
  <c r="G83" i="18"/>
  <c r="N81" i="18"/>
  <c r="K79" i="18"/>
  <c r="G77" i="18"/>
  <c r="C76" i="18"/>
  <c r="B72" i="18"/>
  <c r="G71" i="18"/>
  <c r="G72" i="18" s="1"/>
  <c r="F71" i="18"/>
  <c r="C71" i="18"/>
  <c r="C83" i="18" s="1"/>
  <c r="F69" i="18"/>
  <c r="C69" i="18"/>
  <c r="B69" i="18"/>
  <c r="C68" i="18"/>
  <c r="L66" i="18"/>
  <c r="G66" i="18"/>
  <c r="F66" i="18"/>
  <c r="C66" i="18"/>
  <c r="L65" i="18"/>
  <c r="B64" i="18"/>
  <c r="G62" i="18"/>
  <c r="G63" i="18" s="1"/>
  <c r="G60" i="18"/>
  <c r="G57" i="18"/>
  <c r="G58" i="18" s="1"/>
  <c r="C57" i="18"/>
  <c r="B57" i="18"/>
  <c r="G55" i="18"/>
  <c r="K50" i="18"/>
  <c r="G49" i="18"/>
  <c r="G50" i="18" s="1"/>
  <c r="G51" i="18" s="1"/>
  <c r="C49" i="18"/>
  <c r="C50" i="18" s="1"/>
  <c r="C51" i="18" s="1"/>
  <c r="G42" i="18"/>
  <c r="G44" i="18" s="1"/>
  <c r="G45" i="18" s="1"/>
  <c r="G46" i="18" s="1"/>
  <c r="G47" i="18" s="1"/>
  <c r="G41" i="18"/>
  <c r="G37" i="18"/>
  <c r="G38" i="18" s="1"/>
  <c r="G39" i="18" s="1"/>
  <c r="N35" i="18"/>
  <c r="K35" i="18"/>
  <c r="G34" i="18"/>
  <c r="N29" i="18"/>
  <c r="N30" i="18" s="1"/>
  <c r="K29" i="18"/>
  <c r="K30" i="18" s="1"/>
  <c r="C27" i="18"/>
  <c r="B27" i="18"/>
  <c r="G26" i="18"/>
  <c r="C25" i="18"/>
  <c r="G23" i="18"/>
  <c r="G22" i="18"/>
  <c r="C22" i="18"/>
  <c r="C52" i="18" s="1"/>
  <c r="G20" i="18"/>
  <c r="C19" i="18"/>
  <c r="C53" i="18" s="1"/>
  <c r="C65" i="18" s="1"/>
  <c r="C70" i="18" s="1"/>
  <c r="C82" i="18" s="1"/>
  <c r="C18" i="18"/>
  <c r="C41" i="18" s="1"/>
  <c r="C43" i="18" s="1"/>
  <c r="G17" i="18"/>
  <c r="C16" i="18"/>
  <c r="B16" i="18"/>
  <c r="B19" i="18" s="1"/>
  <c r="B20" i="18" s="1"/>
  <c r="C15" i="18"/>
  <c r="B15" i="18"/>
  <c r="B18" i="18" s="1"/>
  <c r="B21" i="18" s="1"/>
  <c r="B23" i="18" s="1"/>
  <c r="B25" i="18" s="1"/>
  <c r="B28" i="18" s="1"/>
  <c r="B29" i="18" s="1"/>
  <c r="C14" i="18"/>
  <c r="C37" i="18" s="1"/>
  <c r="B14" i="18"/>
  <c r="C13" i="18"/>
  <c r="B13" i="18"/>
  <c r="J88" i="14"/>
  <c r="R256" i="17"/>
  <c r="R511" i="17"/>
  <c r="R521" i="17"/>
  <c r="R229" i="17"/>
  <c r="R157" i="17"/>
  <c r="R138" i="17"/>
  <c r="R14" i="17"/>
  <c r="B512" i="17"/>
  <c r="B507" i="17"/>
  <c r="B508" i="17" s="1"/>
  <c r="B509" i="17" s="1"/>
  <c r="B510" i="17" s="1"/>
  <c r="B511" i="17" s="1"/>
  <c r="B503" i="17"/>
  <c r="B513" i="17" s="1"/>
  <c r="P500" i="17"/>
  <c r="P501" i="17" s="1"/>
  <c r="P502" i="17" s="1"/>
  <c r="P503" i="17" s="1"/>
  <c r="P504" i="17" s="1"/>
  <c r="P505" i="17" s="1"/>
  <c r="P506" i="17" s="1"/>
  <c r="P507" i="17" s="1"/>
  <c r="P508" i="17" s="1"/>
  <c r="P509" i="17" s="1"/>
  <c r="P510" i="17" s="1"/>
  <c r="P511" i="17" s="1"/>
  <c r="P512" i="17" s="1"/>
  <c r="D500" i="17"/>
  <c r="B500" i="17"/>
  <c r="F496" i="17"/>
  <c r="B496" i="17"/>
  <c r="B494" i="17"/>
  <c r="B497" i="17" s="1"/>
  <c r="B439" i="17"/>
  <c r="B440" i="17" s="1"/>
  <c r="B441" i="17" s="1"/>
  <c r="B442" i="17" s="1"/>
  <c r="B443" i="17" s="1"/>
  <c r="B444" i="17" s="1"/>
  <c r="B445" i="17" s="1"/>
  <c r="B446" i="17" s="1"/>
  <c r="B447" i="17" s="1"/>
  <c r="B448" i="17" s="1"/>
  <c r="B449" i="17" s="1"/>
  <c r="B450" i="17" s="1"/>
  <c r="B451" i="17" s="1"/>
  <c r="B452" i="17" s="1"/>
  <c r="B453" i="17" s="1"/>
  <c r="B454" i="17" s="1"/>
  <c r="B455" i="17" s="1"/>
  <c r="B456" i="17" s="1"/>
  <c r="B457" i="17" s="1"/>
  <c r="B458" i="17" s="1"/>
  <c r="B459" i="17" s="1"/>
  <c r="B460" i="17" s="1"/>
  <c r="B461" i="17" s="1"/>
  <c r="B462" i="17" s="1"/>
  <c r="B463" i="17" s="1"/>
  <c r="B464" i="17" s="1"/>
  <c r="B465" i="17" s="1"/>
  <c r="B466" i="17" s="1"/>
  <c r="B467" i="17" s="1"/>
  <c r="B468" i="17" s="1"/>
  <c r="B469" i="17" s="1"/>
  <c r="B470" i="17" s="1"/>
  <c r="B471" i="17" s="1"/>
  <c r="B472" i="17" s="1"/>
  <c r="B473" i="17" s="1"/>
  <c r="B474" i="17" s="1"/>
  <c r="B475" i="17" s="1"/>
  <c r="B476" i="17" s="1"/>
  <c r="B477" i="17" s="1"/>
  <c r="B478" i="17" s="1"/>
  <c r="B479" i="17" s="1"/>
  <c r="B480" i="17" s="1"/>
  <c r="B481" i="17" s="1"/>
  <c r="B482" i="17" s="1"/>
  <c r="B483" i="17" s="1"/>
  <c r="B484" i="17" s="1"/>
  <c r="B485" i="17" s="1"/>
  <c r="B486" i="17" s="1"/>
  <c r="B487" i="17" s="1"/>
  <c r="B488" i="17" s="1"/>
  <c r="B489" i="17" s="1"/>
  <c r="B490" i="17" s="1"/>
  <c r="B491" i="17" s="1"/>
  <c r="B492" i="17" s="1"/>
  <c r="B493" i="17" s="1"/>
  <c r="B432" i="17"/>
  <c r="B433" i="17" s="1"/>
  <c r="B434" i="17" s="1"/>
  <c r="B435" i="17" s="1"/>
  <c r="B436" i="17" s="1"/>
  <c r="B437" i="17" s="1"/>
  <c r="G494" i="17"/>
  <c r="E428" i="17"/>
  <c r="D428" i="17"/>
  <c r="B428" i="17"/>
  <c r="G418" i="17"/>
  <c r="B418" i="17"/>
  <c r="B416" i="17"/>
  <c r="B415" i="17"/>
  <c r="E414" i="17"/>
  <c r="O410" i="17"/>
  <c r="O411" i="17" s="1"/>
  <c r="O406" i="17"/>
  <c r="O407" i="17" s="1"/>
  <c r="B359" i="17"/>
  <c r="B360" i="17" s="1"/>
  <c r="F357" i="17"/>
  <c r="B357" i="17"/>
  <c r="B355" i="17"/>
  <c r="B356" i="17" s="1"/>
  <c r="F349" i="17"/>
  <c r="B349" i="17"/>
  <c r="O255" i="17"/>
  <c r="H255" i="17"/>
  <c r="E255" i="17"/>
  <c r="D251" i="17"/>
  <c r="D253" i="17" s="1"/>
  <c r="D254" i="17" s="1"/>
  <c r="D255" i="17" s="1"/>
  <c r="D250" i="17"/>
  <c r="D249" i="17"/>
  <c r="D248" i="17"/>
  <c r="D247" i="17"/>
  <c r="D246" i="17"/>
  <c r="D245" i="17"/>
  <c r="D244" i="17"/>
  <c r="D243" i="17"/>
  <c r="D242" i="17"/>
  <c r="D241" i="17"/>
  <c r="D240" i="17"/>
  <c r="D239" i="17"/>
  <c r="D238" i="17"/>
  <c r="D237" i="17"/>
  <c r="D236" i="17"/>
  <c r="D235" i="17"/>
  <c r="D234" i="17"/>
  <c r="D233" i="17"/>
  <c r="D232" i="17"/>
  <c r="D231" i="17"/>
  <c r="D230" i="17"/>
  <c r="D229" i="17"/>
  <c r="D227" i="17"/>
  <c r="D226" i="17"/>
  <c r="D225" i="17"/>
  <c r="D224" i="17"/>
  <c r="D223" i="17"/>
  <c r="D222" i="17"/>
  <c r="D221" i="17"/>
  <c r="D220" i="17"/>
  <c r="D219" i="17"/>
  <c r="D218" i="17"/>
  <c r="B218" i="17"/>
  <c r="B219" i="17" s="1"/>
  <c r="B220" i="17" s="1"/>
  <c r="B221" i="17" s="1"/>
  <c r="B223" i="17" s="1"/>
  <c r="F217" i="17"/>
  <c r="B217" i="17"/>
  <c r="B158" i="17"/>
  <c r="B159" i="17" s="1"/>
  <c r="B160" i="17" s="1"/>
  <c r="B161" i="17" s="1"/>
  <c r="B162" i="17" s="1"/>
  <c r="B163" i="17" s="1"/>
  <c r="B164" i="17" s="1"/>
  <c r="B165" i="17" s="1"/>
  <c r="B166" i="17" s="1"/>
  <c r="B167" i="17" s="1"/>
  <c r="B168" i="17" s="1"/>
  <c r="B169" i="17" s="1"/>
  <c r="B170" i="17" s="1"/>
  <c r="B171" i="17" s="1"/>
  <c r="B172" i="17" s="1"/>
  <c r="B173" i="17" s="1"/>
  <c r="B174" i="17" s="1"/>
  <c r="B175" i="17" s="1"/>
  <c r="B176" i="17" s="1"/>
  <c r="B177" i="17" s="1"/>
  <c r="B178" i="17" s="1"/>
  <c r="B179" i="17" s="1"/>
  <c r="B180" i="17" s="1"/>
  <c r="B181" i="17" s="1"/>
  <c r="B182" i="17" s="1"/>
  <c r="B183" i="17" s="1"/>
  <c r="B184" i="17" s="1"/>
  <c r="B185" i="17" s="1"/>
  <c r="B186" i="17" s="1"/>
  <c r="B187" i="17" s="1"/>
  <c r="B188" i="17" s="1"/>
  <c r="B189" i="17" s="1"/>
  <c r="B190" i="17" s="1"/>
  <c r="B191" i="17" s="1"/>
  <c r="B192" i="17" s="1"/>
  <c r="B193" i="17" s="1"/>
  <c r="B194" i="17" s="1"/>
  <c r="B195" i="17" s="1"/>
  <c r="B196" i="17" s="1"/>
  <c r="B197" i="17" s="1"/>
  <c r="B198" i="17" s="1"/>
  <c r="B199" i="17" s="1"/>
  <c r="B200" i="17" s="1"/>
  <c r="B201" i="17" s="1"/>
  <c r="B202" i="17" s="1"/>
  <c r="B203" i="17" s="1"/>
  <c r="B204" i="17" s="1"/>
  <c r="B205" i="17" s="1"/>
  <c r="B206" i="17" s="1"/>
  <c r="B207" i="17" s="1"/>
  <c r="B208" i="17" s="1"/>
  <c r="B209" i="17" s="1"/>
  <c r="B210" i="17" s="1"/>
  <c r="B139" i="17"/>
  <c r="B140" i="17" s="1"/>
  <c r="B141" i="17" s="1"/>
  <c r="B142" i="17" s="1"/>
  <c r="B143" i="17" s="1"/>
  <c r="B144" i="17" s="1"/>
  <c r="B145" i="17" s="1"/>
  <c r="B146" i="17" s="1"/>
  <c r="B147" i="17" s="1"/>
  <c r="B148" i="17" s="1"/>
  <c r="B149" i="17" s="1"/>
  <c r="B150" i="17" s="1"/>
  <c r="B151" i="17" s="1"/>
  <c r="B152" i="17" s="1"/>
  <c r="B153" i="17" s="1"/>
  <c r="B154" i="17" s="1"/>
  <c r="B155" i="17" s="1"/>
  <c r="B156" i="17" s="1"/>
  <c r="F132" i="17"/>
  <c r="F133" i="17" s="1"/>
  <c r="F134" i="17" s="1"/>
  <c r="F135" i="17" s="1"/>
  <c r="F136" i="17" s="1"/>
  <c r="B15" i="17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B104" i="17" s="1"/>
  <c r="B105" i="17" s="1"/>
  <c r="B106" i="17" s="1"/>
  <c r="B107" i="17" s="1"/>
  <c r="B108" i="17" s="1"/>
  <c r="B109" i="17" s="1"/>
  <c r="B110" i="17" s="1"/>
  <c r="B111" i="17" s="1"/>
  <c r="B112" i="17" s="1"/>
  <c r="B113" i="17" s="1"/>
  <c r="B114" i="17" s="1"/>
  <c r="B115" i="17" s="1"/>
  <c r="B116" i="17" s="1"/>
  <c r="B117" i="17" s="1"/>
  <c r="B118" i="17" s="1"/>
  <c r="B119" i="17" s="1"/>
  <c r="B120" i="17" s="1"/>
  <c r="B121" i="17" s="1"/>
  <c r="B122" i="17" s="1"/>
  <c r="B123" i="17" s="1"/>
  <c r="B124" i="17" s="1"/>
  <c r="B125" i="17" s="1"/>
  <c r="B126" i="17" s="1"/>
  <c r="B127" i="17" s="1"/>
  <c r="B128" i="17" s="1"/>
  <c r="B129" i="17" s="1"/>
  <c r="B130" i="17" s="1"/>
  <c r="B131" i="17" s="1"/>
  <c r="B132" i="17" s="1"/>
  <c r="B133" i="17" s="1"/>
  <c r="B134" i="17" s="1"/>
  <c r="F10" i="17"/>
  <c r="F11" i="17" s="1"/>
  <c r="B8" i="17"/>
  <c r="B11" i="17" s="1"/>
  <c r="K11" i="15"/>
  <c r="J198" i="14"/>
  <c r="J118" i="14"/>
  <c r="J233" i="14"/>
  <c r="J218" i="14"/>
  <c r="J215" i="14"/>
  <c r="H209" i="14"/>
  <c r="H208" i="14"/>
  <c r="H203" i="14"/>
  <c r="M182" i="14"/>
  <c r="J181" i="14"/>
  <c r="J180" i="14"/>
  <c r="L70" i="14"/>
  <c r="J34" i="14"/>
  <c r="J31" i="14"/>
  <c r="J13" i="14"/>
  <c r="N189" i="3"/>
  <c r="J221" i="13"/>
  <c r="J206" i="13"/>
  <c r="J203" i="13"/>
  <c r="H197" i="13"/>
  <c r="H196" i="13"/>
  <c r="H191" i="13"/>
  <c r="M174" i="13"/>
  <c r="J173" i="13"/>
  <c r="J172" i="13"/>
  <c r="J110" i="13"/>
  <c r="L74" i="13"/>
  <c r="J34" i="13"/>
  <c r="J83" i="13" s="1"/>
  <c r="J31" i="13"/>
  <c r="J13" i="13"/>
  <c r="I20" i="1"/>
  <c r="N19" i="22" l="1"/>
  <c r="N21" i="22" s="1"/>
  <c r="M104" i="21"/>
  <c r="C94" i="21"/>
  <c r="C95" i="21" s="1"/>
  <c r="O37" i="21"/>
  <c r="O39" i="21" s="1"/>
  <c r="O40" i="21" s="1"/>
  <c r="O41" i="21" s="1"/>
  <c r="O42" i="21" s="1"/>
  <c r="O43" i="21" s="1"/>
  <c r="O36" i="21"/>
  <c r="G41" i="21"/>
  <c r="G43" i="21" s="1"/>
  <c r="G39" i="21"/>
  <c r="O67" i="21"/>
  <c r="O68" i="21" s="1"/>
  <c r="O69" i="21" s="1"/>
  <c r="O72" i="21" s="1"/>
  <c r="O66" i="21"/>
  <c r="C30" i="21"/>
  <c r="C31" i="21" s="1"/>
  <c r="C27" i="21"/>
  <c r="E34" i="21"/>
  <c r="E35" i="21" s="1"/>
  <c r="B54" i="21"/>
  <c r="B57" i="21" s="1"/>
  <c r="B59" i="21" s="1"/>
  <c r="B60" i="21" s="1"/>
  <c r="B63" i="21" s="1"/>
  <c r="C20" i="21"/>
  <c r="C21" i="21" s="1"/>
  <c r="C24" i="21" s="1"/>
  <c r="O33" i="21"/>
  <c r="C1037" i="20"/>
  <c r="C1046" i="20" s="1"/>
  <c r="C1032" i="20"/>
  <c r="C1033" i="20"/>
  <c r="C1042" i="20" s="1"/>
  <c r="C1038" i="20"/>
  <c r="C1047" i="20" s="1"/>
  <c r="C1034" i="20"/>
  <c r="C1043" i="20" s="1"/>
  <c r="C1039" i="20"/>
  <c r="C1048" i="20" s="1"/>
  <c r="C1134" i="20"/>
  <c r="C1157" i="20" s="1"/>
  <c r="C1111" i="20"/>
  <c r="C1148" i="20"/>
  <c r="C1174" i="20" s="1"/>
  <c r="C1125" i="20"/>
  <c r="C1015" i="20"/>
  <c r="C1019" i="20" s="1"/>
  <c r="C1023" i="20" s="1"/>
  <c r="C1027" i="20" s="1"/>
  <c r="C1031" i="20" s="1"/>
  <c r="C1117" i="20"/>
  <c r="C1162" i="20"/>
  <c r="C1159" i="20"/>
  <c r="C38" i="18"/>
  <c r="C39" i="18" s="1"/>
  <c r="C40" i="18" s="1"/>
  <c r="C44" i="18"/>
  <c r="B34" i="18"/>
  <c r="B30" i="18"/>
  <c r="C74" i="18"/>
  <c r="C80" i="18" s="1"/>
  <c r="C63" i="18"/>
  <c r="C67" i="18" s="1"/>
  <c r="C72" i="18"/>
  <c r="C21" i="18"/>
  <c r="C36" i="18"/>
  <c r="C78" i="18" s="1"/>
  <c r="C61" i="18"/>
  <c r="C20" i="18"/>
  <c r="D252" i="17"/>
  <c r="B256" i="17"/>
  <c r="B257" i="17" s="1"/>
  <c r="B258" i="17" s="1"/>
  <c r="B259" i="17" s="1"/>
  <c r="B260" i="17" s="1"/>
  <c r="B261" i="17" s="1"/>
  <c r="B262" i="17" s="1"/>
  <c r="B263" i="17" s="1"/>
  <c r="B264" i="17" s="1"/>
  <c r="B265" i="17" s="1"/>
  <c r="B266" i="17" s="1"/>
  <c r="B267" i="17" s="1"/>
  <c r="B268" i="17" s="1"/>
  <c r="B269" i="17" s="1"/>
  <c r="B270" i="17" s="1"/>
  <c r="B271" i="17" s="1"/>
  <c r="B272" i="17" s="1"/>
  <c r="B273" i="17" s="1"/>
  <c r="B274" i="17" s="1"/>
  <c r="B275" i="17" s="1"/>
  <c r="B276" i="17" s="1"/>
  <c r="B277" i="17" s="1"/>
  <c r="B278" i="17" s="1"/>
  <c r="B279" i="17" s="1"/>
  <c r="B280" i="17" s="1"/>
  <c r="B281" i="17" s="1"/>
  <c r="B282" i="17" s="1"/>
  <c r="B283" i="17" s="1"/>
  <c r="B284" i="17" s="1"/>
  <c r="B285" i="17" s="1"/>
  <c r="B286" i="17" s="1"/>
  <c r="B287" i="17" s="1"/>
  <c r="B288" i="17" s="1"/>
  <c r="B289" i="17" s="1"/>
  <c r="B290" i="17" s="1"/>
  <c r="B291" i="17" s="1"/>
  <c r="B292" i="17" s="1"/>
  <c r="B293" i="17" s="1"/>
  <c r="B294" i="17" s="1"/>
  <c r="B295" i="17" s="1"/>
  <c r="B296" i="17" s="1"/>
  <c r="B297" i="17" s="1"/>
  <c r="B298" i="17" s="1"/>
  <c r="B299" i="17" s="1"/>
  <c r="B300" i="17" s="1"/>
  <c r="B301" i="17" s="1"/>
  <c r="B302" i="17" s="1"/>
  <c r="B303" i="17" s="1"/>
  <c r="B304" i="17" s="1"/>
  <c r="B305" i="17" s="1"/>
  <c r="B306" i="17" s="1"/>
  <c r="B307" i="17" s="1"/>
  <c r="B308" i="17" s="1"/>
  <c r="B309" i="17" s="1"/>
  <c r="B310" i="17" s="1"/>
  <c r="B311" i="17" s="1"/>
  <c r="B312" i="17" s="1"/>
  <c r="B313" i="17" s="1"/>
  <c r="B314" i="17" s="1"/>
  <c r="B315" i="17" s="1"/>
  <c r="B316" i="17" s="1"/>
  <c r="B317" i="17" s="1"/>
  <c r="B318" i="17" s="1"/>
  <c r="B319" i="17" s="1"/>
  <c r="B320" i="17" s="1"/>
  <c r="B321" i="17" s="1"/>
  <c r="B322" i="17" s="1"/>
  <c r="B323" i="17" s="1"/>
  <c r="B324" i="17" s="1"/>
  <c r="B325" i="17" s="1"/>
  <c r="B326" i="17" s="1"/>
  <c r="B327" i="17" s="1"/>
  <c r="B328" i="17" s="1"/>
  <c r="B329" i="17" s="1"/>
  <c r="B330" i="17" s="1"/>
  <c r="B331" i="17" s="1"/>
  <c r="B332" i="17" s="1"/>
  <c r="B333" i="17" s="1"/>
  <c r="B334" i="17" s="1"/>
  <c r="B335" i="17" s="1"/>
  <c r="B336" i="17" s="1"/>
  <c r="B337" i="17" s="1"/>
  <c r="B338" i="17" s="1"/>
  <c r="B339" i="17" s="1"/>
  <c r="B340" i="17" s="1"/>
  <c r="B341" i="17" s="1"/>
  <c r="B342" i="17" s="1"/>
  <c r="B343" i="17" s="1"/>
  <c r="B344" i="17" s="1"/>
  <c r="B345" i="17" s="1"/>
  <c r="B346" i="17" s="1"/>
  <c r="B347" i="17" s="1"/>
  <c r="B135" i="17"/>
  <c r="B136" i="17" s="1"/>
  <c r="B211" i="17"/>
  <c r="B230" i="17" s="1"/>
  <c r="B229" i="17"/>
  <c r="B233" i="17" s="1"/>
  <c r="B236" i="17" s="1"/>
  <c r="B239" i="17" s="1"/>
  <c r="B242" i="17" s="1"/>
  <c r="B245" i="17" s="1"/>
  <c r="B248" i="17" s="1"/>
  <c r="B251" i="17" s="1"/>
  <c r="B254" i="17" s="1"/>
  <c r="B10" i="17"/>
  <c r="B224" i="17"/>
  <c r="B225" i="17" s="1"/>
  <c r="B226" i="17" s="1"/>
  <c r="B227" i="17" s="1"/>
  <c r="B222" i="17"/>
  <c r="G497" i="17"/>
  <c r="G498" i="17"/>
  <c r="J236" i="14"/>
  <c r="J186" i="13"/>
  <c r="J224" i="13" s="1"/>
  <c r="P34" i="6"/>
  <c r="N31" i="6"/>
  <c r="H194" i="12"/>
  <c r="H193" i="12"/>
  <c r="H188" i="12"/>
  <c r="J171" i="12"/>
  <c r="J183" i="12" s="1"/>
  <c r="J170" i="12"/>
  <c r="M172" i="12"/>
  <c r="L74" i="12"/>
  <c r="J34" i="12"/>
  <c r="J31" i="12"/>
  <c r="J218" i="12"/>
  <c r="J203" i="12"/>
  <c r="J200" i="12"/>
  <c r="J108" i="12"/>
  <c r="J13" i="12"/>
  <c r="N25" i="22" l="1"/>
  <c r="N26" i="22" s="1"/>
  <c r="N20" i="22"/>
  <c r="C34" i="21"/>
  <c r="C35" i="21" s="1"/>
  <c r="C32" i="21"/>
  <c r="C33" i="21" s="1"/>
  <c r="C52" i="21"/>
  <c r="C28" i="21"/>
  <c r="C29" i="21" s="1"/>
  <c r="C25" i="21"/>
  <c r="C48" i="21"/>
  <c r="C51" i="21" s="1"/>
  <c r="C70" i="21" s="1"/>
  <c r="B66" i="21"/>
  <c r="B64" i="21"/>
  <c r="E37" i="21"/>
  <c r="E36" i="21"/>
  <c r="C1040" i="20"/>
  <c r="C1049" i="20" s="1"/>
  <c r="C1035" i="20"/>
  <c r="C1126" i="20"/>
  <c r="C1127" i="20" s="1"/>
  <c r="C1149" i="20"/>
  <c r="C1041" i="20"/>
  <c r="C1036" i="20"/>
  <c r="C1112" i="20"/>
  <c r="C1113" i="20" s="1"/>
  <c r="C1135" i="20"/>
  <c r="C1158" i="20" s="1"/>
  <c r="C34" i="18"/>
  <c r="C35" i="18" s="1"/>
  <c r="C23" i="18"/>
  <c r="C28" i="18" s="1"/>
  <c r="C29" i="18" s="1"/>
  <c r="C30" i="18" s="1"/>
  <c r="B35" i="18"/>
  <c r="B39" i="18"/>
  <c r="C46" i="18"/>
  <c r="C47" i="18" s="1"/>
  <c r="C62" i="18" s="1"/>
  <c r="C64" i="18" s="1"/>
  <c r="C75" i="18" s="1"/>
  <c r="C79" i="18"/>
  <c r="C91" i="18"/>
  <c r="C85" i="18"/>
  <c r="B231" i="17"/>
  <c r="B232" i="17" s="1"/>
  <c r="B235" i="17" s="1"/>
  <c r="B238" i="17" s="1"/>
  <c r="B241" i="17" s="1"/>
  <c r="B244" i="17" s="1"/>
  <c r="B247" i="17" s="1"/>
  <c r="B250" i="17" s="1"/>
  <c r="B253" i="17" s="1"/>
  <c r="B234" i="17"/>
  <c r="B237" i="17" s="1"/>
  <c r="B240" i="17" s="1"/>
  <c r="B243" i="17" s="1"/>
  <c r="B246" i="17" s="1"/>
  <c r="B249" i="17" s="1"/>
  <c r="B252" i="17" s="1"/>
  <c r="B255" i="17" s="1"/>
  <c r="J83" i="12"/>
  <c r="J221" i="12" s="1"/>
  <c r="C37" i="21" l="1"/>
  <c r="C39" i="21" s="1"/>
  <c r="C36" i="21"/>
  <c r="B65" i="21"/>
  <c r="B68" i="21" s="1"/>
  <c r="B69" i="21" s="1"/>
  <c r="B72" i="21" s="1"/>
  <c r="B73" i="21" s="1"/>
  <c r="B76" i="21" s="1"/>
  <c r="B67" i="21"/>
  <c r="C50" i="21"/>
  <c r="C49" i="21" s="1"/>
  <c r="C53" i="21"/>
  <c r="C1045" i="20"/>
  <c r="C1051" i="20"/>
  <c r="C1053" i="20" s="1"/>
  <c r="C1055" i="20" s="1"/>
  <c r="C1057" i="20" s="1"/>
  <c r="C1044" i="20"/>
  <c r="C1050" i="20"/>
  <c r="C1052" i="20" s="1"/>
  <c r="C1054" i="20" s="1"/>
  <c r="C1056" i="20" s="1"/>
  <c r="B40" i="18"/>
  <c r="B41" i="18" s="1"/>
  <c r="B43" i="18" s="1"/>
  <c r="B44" i="18" s="1"/>
  <c r="B45" i="18" s="1"/>
  <c r="B46" i="18" s="1"/>
  <c r="B47" i="18" s="1"/>
  <c r="B37" i="18"/>
  <c r="B38" i="18" s="1"/>
  <c r="C84" i="18"/>
  <c r="C81" i="18"/>
  <c r="C77" i="18"/>
  <c r="M96" i="10"/>
  <c r="C94" i="10"/>
  <c r="C95" i="10" s="1"/>
  <c r="C90" i="10"/>
  <c r="B88" i="10"/>
  <c r="G83" i="10"/>
  <c r="N81" i="10"/>
  <c r="K79" i="10"/>
  <c r="G77" i="10"/>
  <c r="C76" i="10"/>
  <c r="G72" i="10"/>
  <c r="B72" i="10"/>
  <c r="G71" i="10"/>
  <c r="F71" i="10"/>
  <c r="F69" i="10"/>
  <c r="C69" i="10"/>
  <c r="B69" i="10"/>
  <c r="C68" i="10"/>
  <c r="L66" i="10"/>
  <c r="L65" i="10" s="1"/>
  <c r="G66" i="10"/>
  <c r="F66" i="10"/>
  <c r="C66" i="10"/>
  <c r="B64" i="10"/>
  <c r="G63" i="10"/>
  <c r="G62" i="10"/>
  <c r="C61" i="10"/>
  <c r="G60" i="10"/>
  <c r="G57" i="10"/>
  <c r="G58" i="10" s="1"/>
  <c r="C57" i="10"/>
  <c r="C71" i="10" s="1"/>
  <c r="B57" i="10"/>
  <c r="G55" i="10"/>
  <c r="C53" i="10"/>
  <c r="C65" i="10" s="1"/>
  <c r="C70" i="10" s="1"/>
  <c r="C82" i="10" s="1"/>
  <c r="K50" i="10"/>
  <c r="G50" i="10"/>
  <c r="G51" i="10" s="1"/>
  <c r="G49" i="10"/>
  <c r="C49" i="10"/>
  <c r="C50" i="10" s="1"/>
  <c r="C51" i="10" s="1"/>
  <c r="G41" i="10"/>
  <c r="G42" i="10" s="1"/>
  <c r="G44" i="10" s="1"/>
  <c r="G45" i="10" s="1"/>
  <c r="G46" i="10" s="1"/>
  <c r="G47" i="10" s="1"/>
  <c r="G39" i="10"/>
  <c r="G38" i="10"/>
  <c r="G37" i="10"/>
  <c r="N35" i="10"/>
  <c r="K35" i="10"/>
  <c r="G34" i="10"/>
  <c r="N29" i="10"/>
  <c r="N30" i="10" s="1"/>
  <c r="K29" i="10"/>
  <c r="K30" i="10" s="1"/>
  <c r="C27" i="10"/>
  <c r="B27" i="10"/>
  <c r="G26" i="10"/>
  <c r="G23" i="10"/>
  <c r="G22" i="10"/>
  <c r="G20" i="10"/>
  <c r="C20" i="10"/>
  <c r="C19" i="10"/>
  <c r="G17" i="10"/>
  <c r="C16" i="10"/>
  <c r="B16" i="10"/>
  <c r="B19" i="10" s="1"/>
  <c r="B20" i="10" s="1"/>
  <c r="C15" i="10"/>
  <c r="C22" i="10" s="1"/>
  <c r="B14" i="10"/>
  <c r="B15" i="10" s="1"/>
  <c r="B18" i="10" s="1"/>
  <c r="B21" i="10" s="1"/>
  <c r="B23" i="10" s="1"/>
  <c r="B25" i="10" s="1"/>
  <c r="B28" i="10" s="1"/>
  <c r="B29" i="10" s="1"/>
  <c r="C13" i="10"/>
  <c r="C14" i="10" s="1"/>
  <c r="C37" i="10" s="1"/>
  <c r="B13" i="10"/>
  <c r="C57" i="21" l="1"/>
  <c r="C59" i="21" s="1"/>
  <c r="C60" i="21" s="1"/>
  <c r="C54" i="21"/>
  <c r="C46" i="21"/>
  <c r="C47" i="21" s="1"/>
  <c r="C40" i="21"/>
  <c r="C41" i="21" s="1"/>
  <c r="C42" i="21" s="1"/>
  <c r="C43" i="21" s="1"/>
  <c r="C87" i="18"/>
  <c r="C88" i="18" s="1"/>
  <c r="C89" i="18"/>
  <c r="C92" i="18" s="1"/>
  <c r="C93" i="18" s="1"/>
  <c r="C25" i="10"/>
  <c r="C52" i="10"/>
  <c r="C36" i="10"/>
  <c r="C78" i="10" s="1"/>
  <c r="C72" i="10"/>
  <c r="C83" i="10"/>
  <c r="C44" i="10"/>
  <c r="C38" i="10"/>
  <c r="C39" i="10" s="1"/>
  <c r="C40" i="10" s="1"/>
  <c r="B34" i="10"/>
  <c r="B30" i="10"/>
  <c r="C18" i="10"/>
  <c r="F1174" i="8"/>
  <c r="C1171" i="8"/>
  <c r="C1169" i="8"/>
  <c r="C1170" i="8" s="1"/>
  <c r="C1172" i="8" s="1"/>
  <c r="C1167" i="8"/>
  <c r="C1165" i="8"/>
  <c r="C1166" i="8" s="1"/>
  <c r="C1164" i="8"/>
  <c r="C1161" i="8"/>
  <c r="C1160" i="8" s="1"/>
  <c r="F1153" i="8"/>
  <c r="C1152" i="8"/>
  <c r="C1138" i="8"/>
  <c r="M1133" i="8"/>
  <c r="C1133" i="8"/>
  <c r="B1133" i="8"/>
  <c r="L1132" i="8"/>
  <c r="F1132" i="8"/>
  <c r="C1132" i="8"/>
  <c r="C1129" i="8"/>
  <c r="C1130" i="8" s="1"/>
  <c r="C1154" i="8" s="1"/>
  <c r="C1155" i="8" s="1"/>
  <c r="C1156" i="8" s="1"/>
  <c r="F1127" i="8"/>
  <c r="E1127" i="8"/>
  <c r="F1125" i="8"/>
  <c r="E1125" i="8"/>
  <c r="E1123" i="8"/>
  <c r="F1121" i="8"/>
  <c r="F1122" i="8" s="1"/>
  <c r="F1123" i="8" s="1"/>
  <c r="E1121" i="8"/>
  <c r="F1119" i="8"/>
  <c r="E1119" i="8"/>
  <c r="C1119" i="8"/>
  <c r="C1120" i="8" s="1"/>
  <c r="C1121" i="8" s="1"/>
  <c r="C1122" i="8" s="1"/>
  <c r="C1123" i="8" s="1"/>
  <c r="C1124" i="8" s="1"/>
  <c r="E1117" i="8"/>
  <c r="C1115" i="8"/>
  <c r="C1116" i="8" s="1"/>
  <c r="E1113" i="8"/>
  <c r="E1111" i="8"/>
  <c r="E1109" i="8"/>
  <c r="E1107" i="8"/>
  <c r="F1105" i="8"/>
  <c r="E1103" i="8"/>
  <c r="C1103" i="8"/>
  <c r="C1104" i="8" s="1"/>
  <c r="C1105" i="8" s="1"/>
  <c r="C1106" i="8" s="1"/>
  <c r="C1107" i="8" s="1"/>
  <c r="C1108" i="8" s="1"/>
  <c r="C1109" i="8" s="1"/>
  <c r="C1110" i="8" s="1"/>
  <c r="E1101" i="8"/>
  <c r="C1101" i="8"/>
  <c r="E1099" i="8"/>
  <c r="C1099" i="8"/>
  <c r="M1097" i="8"/>
  <c r="F1097" i="8"/>
  <c r="E1097" i="8"/>
  <c r="C1097" i="8"/>
  <c r="E1092" i="8"/>
  <c r="E1090" i="8"/>
  <c r="F1088" i="8"/>
  <c r="F1086" i="8"/>
  <c r="C1084" i="8"/>
  <c r="C1082" i="8"/>
  <c r="C1080" i="8"/>
  <c r="C1078" i="8"/>
  <c r="C1076" i="8"/>
  <c r="C1074" i="8"/>
  <c r="F1073" i="8"/>
  <c r="C1073" i="8"/>
  <c r="C1061" i="8"/>
  <c r="C1059" i="8"/>
  <c r="C1014" i="8"/>
  <c r="C1018" i="8" s="1"/>
  <c r="C1022" i="8" s="1"/>
  <c r="C1026" i="8" s="1"/>
  <c r="C1030" i="8" s="1"/>
  <c r="C1013" i="8"/>
  <c r="C1017" i="8" s="1"/>
  <c r="C1021" i="8" s="1"/>
  <c r="C1025" i="8" s="1"/>
  <c r="C1029" i="8" s="1"/>
  <c r="C1011" i="8"/>
  <c r="C1012" i="8" s="1"/>
  <c r="C1016" i="8" s="1"/>
  <c r="C1020" i="8" s="1"/>
  <c r="C1024" i="8" s="1"/>
  <c r="C1028" i="8" s="1"/>
  <c r="C1002" i="8"/>
  <c r="C1000" i="8"/>
  <c r="C1001" i="8" s="1"/>
  <c r="B1000" i="8"/>
  <c r="B1003" i="8" s="1"/>
  <c r="B999" i="8"/>
  <c r="B1002" i="8" s="1"/>
  <c r="C998" i="8"/>
  <c r="B998" i="8"/>
  <c r="B1001" i="8" s="1"/>
  <c r="M981" i="8"/>
  <c r="M946" i="8"/>
  <c r="B909" i="8"/>
  <c r="F883" i="8"/>
  <c r="M881" i="8"/>
  <c r="M831" i="8"/>
  <c r="F829" i="8"/>
  <c r="M825" i="8"/>
  <c r="M801" i="8"/>
  <c r="M797" i="8"/>
  <c r="M790" i="8"/>
  <c r="M789" i="8"/>
  <c r="E775" i="8"/>
  <c r="C772" i="8"/>
  <c r="C773" i="8" s="1"/>
  <c r="E769" i="8"/>
  <c r="M751" i="8"/>
  <c r="F703" i="8"/>
  <c r="F698" i="8"/>
  <c r="F701" i="8" s="1"/>
  <c r="F697" i="8"/>
  <c r="E687" i="8"/>
  <c r="M677" i="8"/>
  <c r="F677" i="8"/>
  <c r="F669" i="8"/>
  <c r="M659" i="8"/>
  <c r="M649" i="8"/>
  <c r="M647" i="8"/>
  <c r="M645" i="8"/>
  <c r="F641" i="8"/>
  <c r="M639" i="8"/>
  <c r="M637" i="8"/>
  <c r="M626" i="8"/>
  <c r="M625" i="8"/>
  <c r="E625" i="8"/>
  <c r="M621" i="8"/>
  <c r="M615" i="8"/>
  <c r="E615" i="8"/>
  <c r="F586" i="8"/>
  <c r="F580" i="8"/>
  <c r="M573" i="8"/>
  <c r="F570" i="8"/>
  <c r="F571" i="8" s="1"/>
  <c r="M527" i="8"/>
  <c r="M523" i="8"/>
  <c r="E497" i="8"/>
  <c r="E471" i="8"/>
  <c r="E469" i="8"/>
  <c r="E465" i="8"/>
  <c r="M463" i="8"/>
  <c r="E461" i="8"/>
  <c r="E459" i="8"/>
  <c r="E457" i="8"/>
  <c r="M439" i="8"/>
  <c r="M437" i="8"/>
  <c r="M403" i="8"/>
  <c r="M401" i="8"/>
  <c r="M360" i="8"/>
  <c r="E360" i="8"/>
  <c r="M358" i="8"/>
  <c r="E358" i="8"/>
  <c r="M333" i="8"/>
  <c r="M317" i="8"/>
  <c r="M315" i="8"/>
  <c r="M311" i="8"/>
  <c r="M289" i="8"/>
  <c r="M287" i="8"/>
  <c r="M284" i="8"/>
  <c r="E284" i="8"/>
  <c r="M282" i="8"/>
  <c r="E282" i="8"/>
  <c r="M260" i="8"/>
  <c r="E260" i="8"/>
  <c r="M237" i="8"/>
  <c r="E231" i="8"/>
  <c r="E229" i="8"/>
  <c r="M224" i="8"/>
  <c r="E224" i="8"/>
  <c r="E213" i="8"/>
  <c r="E205" i="8"/>
  <c r="E201" i="8"/>
  <c r="E199" i="8"/>
  <c r="E197" i="8"/>
  <c r="E195" i="8"/>
  <c r="E191" i="8"/>
  <c r="E189" i="8"/>
  <c r="E187" i="8"/>
  <c r="E185" i="8"/>
  <c r="E183" i="8"/>
  <c r="E181" i="8"/>
  <c r="E179" i="8"/>
  <c r="E175" i="8"/>
  <c r="E173" i="8"/>
  <c r="M169" i="8"/>
  <c r="E169" i="8"/>
  <c r="M168" i="8"/>
  <c r="E167" i="8"/>
  <c r="E165" i="8"/>
  <c r="E163" i="8"/>
  <c r="E161" i="8"/>
  <c r="E159" i="8"/>
  <c r="M156" i="8"/>
  <c r="E156" i="8"/>
  <c r="E155" i="8"/>
  <c r="E153" i="8"/>
  <c r="E151" i="8"/>
  <c r="E149" i="8"/>
  <c r="M146" i="8"/>
  <c r="E146" i="8"/>
  <c r="E145" i="8"/>
  <c r="E143" i="8"/>
  <c r="E141" i="8"/>
  <c r="E139" i="8"/>
  <c r="M137" i="8"/>
  <c r="E137" i="8"/>
  <c r="E135" i="8"/>
  <c r="E133" i="8"/>
  <c r="E131" i="8"/>
  <c r="E129" i="8"/>
  <c r="E125" i="8"/>
  <c r="M123" i="8"/>
  <c r="E119" i="8"/>
  <c r="E117" i="8"/>
  <c r="E115" i="8"/>
  <c r="E113" i="8"/>
  <c r="E111" i="8"/>
  <c r="E109" i="8"/>
  <c r="E107" i="8"/>
  <c r="E105" i="8"/>
  <c r="M103" i="8"/>
  <c r="E103" i="8"/>
  <c r="E101" i="8"/>
  <c r="M99" i="8"/>
  <c r="E99" i="8"/>
  <c r="M97" i="8"/>
  <c r="E97" i="8"/>
  <c r="E95" i="8"/>
  <c r="E93" i="8"/>
  <c r="E90" i="8"/>
  <c r="E89" i="8"/>
  <c r="E87" i="8"/>
  <c r="E85" i="8"/>
  <c r="E81" i="8"/>
  <c r="E79" i="8"/>
  <c r="M77" i="8"/>
  <c r="E77" i="8"/>
  <c r="E75" i="8"/>
  <c r="M72" i="8"/>
  <c r="E72" i="8"/>
  <c r="E71" i="8"/>
  <c r="E69" i="8"/>
  <c r="E67" i="8"/>
  <c r="E65" i="8"/>
  <c r="E63" i="8"/>
  <c r="M61" i="8"/>
  <c r="E59" i="8"/>
  <c r="E57" i="8"/>
  <c r="E55" i="8"/>
  <c r="E53" i="8"/>
  <c r="M51" i="8"/>
  <c r="E51" i="8"/>
  <c r="E49" i="8"/>
  <c r="E47" i="8"/>
  <c r="E45" i="8"/>
  <c r="E43" i="8"/>
  <c r="E41" i="8"/>
  <c r="E39" i="8"/>
  <c r="E37" i="8"/>
  <c r="E35" i="8"/>
  <c r="E33" i="8"/>
  <c r="E31" i="8"/>
  <c r="C30" i="8"/>
  <c r="C31" i="8" s="1"/>
  <c r="E29" i="8"/>
  <c r="C29" i="8"/>
  <c r="E27" i="8"/>
  <c r="E25" i="8"/>
  <c r="E23" i="8"/>
  <c r="C23" i="8"/>
  <c r="E21" i="8"/>
  <c r="F15" i="8"/>
  <c r="F14" i="8"/>
  <c r="C9" i="8"/>
  <c r="C10" i="8" s="1"/>
  <c r="C11" i="8" s="1"/>
  <c r="C12" i="8" s="1"/>
  <c r="C13" i="8" s="1"/>
  <c r="C14" i="8" s="1"/>
  <c r="C15" i="8" s="1"/>
  <c r="M8" i="8"/>
  <c r="P27" i="8"/>
  <c r="O78" i="7"/>
  <c r="O77" i="7"/>
  <c r="B91" i="7"/>
  <c r="O90" i="7"/>
  <c r="E90" i="7"/>
  <c r="O89" i="7"/>
  <c r="E89" i="7"/>
  <c r="C89" i="7"/>
  <c r="C93" i="7" s="1"/>
  <c r="K88" i="7"/>
  <c r="J88" i="7"/>
  <c r="C87" i="7"/>
  <c r="C94" i="7" s="1"/>
  <c r="O73" i="7"/>
  <c r="E73" i="7"/>
  <c r="E72" i="7"/>
  <c r="L71" i="7"/>
  <c r="C71" i="7"/>
  <c r="J68" i="7"/>
  <c r="M66" i="7"/>
  <c r="F66" i="7"/>
  <c r="J65" i="7"/>
  <c r="J66" i="7" s="1"/>
  <c r="O62" i="7"/>
  <c r="C62" i="7"/>
  <c r="B62" i="7"/>
  <c r="J60" i="7"/>
  <c r="M59" i="7"/>
  <c r="O58" i="7"/>
  <c r="O57" i="7"/>
  <c r="O59" i="7" s="1"/>
  <c r="O60" i="7" s="1"/>
  <c r="O63" i="7" s="1"/>
  <c r="O64" i="7" s="1"/>
  <c r="O65" i="7" s="1"/>
  <c r="K56" i="7"/>
  <c r="J56" i="7"/>
  <c r="K54" i="7"/>
  <c r="J54" i="7"/>
  <c r="B52" i="7"/>
  <c r="B53" i="7" s="1"/>
  <c r="B51" i="7"/>
  <c r="O50" i="7"/>
  <c r="K50" i="7"/>
  <c r="J50" i="7"/>
  <c r="E50" i="7"/>
  <c r="E49" i="7" s="1"/>
  <c r="O49" i="7"/>
  <c r="M49" i="7"/>
  <c r="M100" i="7" s="1"/>
  <c r="B49" i="7"/>
  <c r="O47" i="7"/>
  <c r="K47" i="7"/>
  <c r="J47" i="7"/>
  <c r="K45" i="7"/>
  <c r="J45" i="7"/>
  <c r="B43" i="7"/>
  <c r="G40" i="7"/>
  <c r="G42" i="7" s="1"/>
  <c r="E40" i="7"/>
  <c r="E41" i="7" s="1"/>
  <c r="E42" i="7" s="1"/>
  <c r="E43" i="7" s="1"/>
  <c r="B40" i="7"/>
  <c r="B42" i="7" s="1"/>
  <c r="B39" i="7"/>
  <c r="O32" i="7"/>
  <c r="O34" i="7" s="1"/>
  <c r="O35" i="7" s="1"/>
  <c r="E32" i="7"/>
  <c r="E33" i="7" s="1"/>
  <c r="E31" i="7"/>
  <c r="G26" i="7"/>
  <c r="G27" i="7" s="1"/>
  <c r="G28" i="7" s="1"/>
  <c r="G29" i="7" s="1"/>
  <c r="G30" i="7" s="1"/>
  <c r="G31" i="7" s="1"/>
  <c r="G32" i="7" s="1"/>
  <c r="G33" i="7" s="1"/>
  <c r="G34" i="7" s="1"/>
  <c r="G35" i="7" s="1"/>
  <c r="G36" i="7" s="1"/>
  <c r="G37" i="7" s="1"/>
  <c r="G19" i="7"/>
  <c r="C19" i="7"/>
  <c r="C44" i="7" s="1"/>
  <c r="C45" i="7" s="1"/>
  <c r="C55" i="7" s="1"/>
  <c r="C56" i="7" s="1"/>
  <c r="C58" i="7" s="1"/>
  <c r="G18" i="7"/>
  <c r="G20" i="7" s="1"/>
  <c r="G21" i="7" s="1"/>
  <c r="G24" i="7" s="1"/>
  <c r="G25" i="7" s="1"/>
  <c r="E18" i="7"/>
  <c r="B18" i="7"/>
  <c r="G17" i="7"/>
  <c r="O16" i="7"/>
  <c r="O18" i="7" s="1"/>
  <c r="G15" i="7"/>
  <c r="C15" i="7"/>
  <c r="C16" i="7" s="1"/>
  <c r="C18" i="7" s="1"/>
  <c r="G13" i="7"/>
  <c r="B13" i="7"/>
  <c r="C10" i="7"/>
  <c r="C11" i="7" s="1"/>
  <c r="C13" i="7" s="1"/>
  <c r="C17" i="7" s="1"/>
  <c r="C22" i="7" s="1"/>
  <c r="C26" i="7" s="1"/>
  <c r="P26" i="6"/>
  <c r="C25" i="6"/>
  <c r="B25" i="6"/>
  <c r="N23" i="6"/>
  <c r="N22" i="6"/>
  <c r="N24" i="6" s="1"/>
  <c r="B22" i="6"/>
  <c r="B21" i="6"/>
  <c r="C20" i="6"/>
  <c r="B20" i="6"/>
  <c r="O19" i="6"/>
  <c r="B18" i="6"/>
  <c r="N17" i="6"/>
  <c r="N16" i="6"/>
  <c r="N14" i="6"/>
  <c r="N13" i="6"/>
  <c r="B12" i="6"/>
  <c r="B13" i="6" s="1"/>
  <c r="B14" i="6" s="1"/>
  <c r="B15" i="6" s="1"/>
  <c r="B16" i="6" s="1"/>
  <c r="B17" i="6" s="1"/>
  <c r="B24" i="6" s="1"/>
  <c r="C11" i="6"/>
  <c r="N10" i="6"/>
  <c r="N9" i="6"/>
  <c r="N12" i="6" s="1"/>
  <c r="C9" i="6"/>
  <c r="C10" i="6" s="1"/>
  <c r="C12" i="6" s="1"/>
  <c r="C13" i="6" s="1"/>
  <c r="C14" i="6" s="1"/>
  <c r="C15" i="6" s="1"/>
  <c r="C16" i="6" s="1"/>
  <c r="C17" i="6" s="1"/>
  <c r="N8" i="6"/>
  <c r="N19" i="6" s="1"/>
  <c r="N21" i="6" s="1"/>
  <c r="C8" i="6"/>
  <c r="B516" i="5"/>
  <c r="B511" i="5"/>
  <c r="B512" i="5" s="1"/>
  <c r="B513" i="5" s="1"/>
  <c r="B514" i="5" s="1"/>
  <c r="B515" i="5" s="1"/>
  <c r="B507" i="5"/>
  <c r="B517" i="5" s="1"/>
  <c r="P504" i="5"/>
  <c r="P505" i="5" s="1"/>
  <c r="P506" i="5" s="1"/>
  <c r="P507" i="5" s="1"/>
  <c r="P508" i="5" s="1"/>
  <c r="P509" i="5" s="1"/>
  <c r="P510" i="5" s="1"/>
  <c r="P511" i="5" s="1"/>
  <c r="P512" i="5" s="1"/>
  <c r="P513" i="5" s="1"/>
  <c r="P514" i="5" s="1"/>
  <c r="P515" i="5" s="1"/>
  <c r="P516" i="5" s="1"/>
  <c r="D504" i="5"/>
  <c r="B504" i="5"/>
  <c r="F500" i="5"/>
  <c r="B500" i="5"/>
  <c r="B498" i="5"/>
  <c r="B501" i="5" s="1"/>
  <c r="B443" i="5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36" i="5"/>
  <c r="B437" i="5" s="1"/>
  <c r="B438" i="5" s="1"/>
  <c r="B439" i="5" s="1"/>
  <c r="B440" i="5" s="1"/>
  <c r="B441" i="5" s="1"/>
  <c r="G434" i="5"/>
  <c r="G498" i="5" s="1"/>
  <c r="E431" i="5"/>
  <c r="D431" i="5"/>
  <c r="B431" i="5"/>
  <c r="E423" i="5"/>
  <c r="G421" i="5"/>
  <c r="B421" i="5"/>
  <c r="B419" i="5"/>
  <c r="B418" i="5"/>
  <c r="E417" i="5"/>
  <c r="O412" i="5"/>
  <c r="O413" i="5" s="1"/>
  <c r="O408" i="5"/>
  <c r="O409" i="5" s="1"/>
  <c r="B361" i="5"/>
  <c r="B362" i="5" s="1"/>
  <c r="F359" i="5"/>
  <c r="B357" i="5"/>
  <c r="B358" i="5" s="1"/>
  <c r="B359" i="5" s="1"/>
  <c r="F349" i="5"/>
  <c r="B349" i="5"/>
  <c r="O255" i="5"/>
  <c r="H255" i="5"/>
  <c r="E255" i="5"/>
  <c r="D251" i="5"/>
  <c r="D253" i="5" s="1"/>
  <c r="D254" i="5" s="1"/>
  <c r="D255" i="5" s="1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7" i="5"/>
  <c r="D226" i="5"/>
  <c r="D225" i="5"/>
  <c r="D224" i="5"/>
  <c r="D223" i="5"/>
  <c r="D222" i="5"/>
  <c r="D221" i="5"/>
  <c r="D220" i="5"/>
  <c r="D219" i="5"/>
  <c r="D218" i="5"/>
  <c r="B218" i="5"/>
  <c r="B219" i="5" s="1"/>
  <c r="B220" i="5" s="1"/>
  <c r="B221" i="5" s="1"/>
  <c r="F217" i="5"/>
  <c r="B217" i="5"/>
  <c r="B158" i="5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139" i="5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F132" i="5"/>
  <c r="F133" i="5" s="1"/>
  <c r="F134" i="5" s="1"/>
  <c r="F135" i="5" s="1"/>
  <c r="F136" i="5" s="1"/>
  <c r="B15" i="5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F10" i="5"/>
  <c r="F11" i="5" s="1"/>
  <c r="B8" i="5"/>
  <c r="B10" i="5" s="1"/>
  <c r="N224" i="3"/>
  <c r="N114" i="3"/>
  <c r="G85" i="3"/>
  <c r="G86" i="3"/>
  <c r="G84" i="3"/>
  <c r="P226" i="3"/>
  <c r="N208" i="3"/>
  <c r="P205" i="3"/>
  <c r="N205" i="3"/>
  <c r="B199" i="3"/>
  <c r="B198" i="3"/>
  <c r="B193" i="3"/>
  <c r="P189" i="3"/>
  <c r="H177" i="3"/>
  <c r="N176" i="3"/>
  <c r="N175" i="3"/>
  <c r="O78" i="3"/>
  <c r="N38" i="3"/>
  <c r="N35" i="3"/>
  <c r="C63" i="21" l="1"/>
  <c r="C64" i="21" s="1"/>
  <c r="C66" i="21" s="1"/>
  <c r="C65" i="21"/>
  <c r="C67" i="21" s="1"/>
  <c r="C68" i="21" s="1"/>
  <c r="N209" i="3"/>
  <c r="C90" i="7"/>
  <c r="C91" i="7" s="1"/>
  <c r="B39" i="10"/>
  <c r="B35" i="10"/>
  <c r="C41" i="10"/>
  <c r="C43" i="10" s="1"/>
  <c r="C21" i="10"/>
  <c r="C79" i="10"/>
  <c r="C46" i="10"/>
  <c r="C47" i="10" s="1"/>
  <c r="C62" i="10" s="1"/>
  <c r="C64" i="10" s="1"/>
  <c r="C75" i="10" s="1"/>
  <c r="C63" i="10"/>
  <c r="C67" i="10" s="1"/>
  <c r="C74" i="10"/>
  <c r="C80" i="10" s="1"/>
  <c r="C1162" i="8"/>
  <c r="C1159" i="8"/>
  <c r="C1139" i="8"/>
  <c r="C1037" i="8"/>
  <c r="C1046" i="8" s="1"/>
  <c r="C1032" i="8"/>
  <c r="C1038" i="8"/>
  <c r="C1047" i="8" s="1"/>
  <c r="C1033" i="8"/>
  <c r="C1042" i="8" s="1"/>
  <c r="C1034" i="8"/>
  <c r="C1043" i="8" s="1"/>
  <c r="C1039" i="8"/>
  <c r="C1048" i="8" s="1"/>
  <c r="C1140" i="8"/>
  <c r="C1117" i="8"/>
  <c r="C1015" i="8"/>
  <c r="C1019" i="8" s="1"/>
  <c r="C1023" i="8" s="1"/>
  <c r="C1027" i="8" s="1"/>
  <c r="C1031" i="8" s="1"/>
  <c r="C1134" i="8"/>
  <c r="C1157" i="8" s="1"/>
  <c r="C1111" i="8"/>
  <c r="C1148" i="8"/>
  <c r="C1174" i="8" s="1"/>
  <c r="C1125" i="8"/>
  <c r="C1153" i="8"/>
  <c r="O37" i="7"/>
  <c r="O39" i="7" s="1"/>
  <c r="O40" i="7" s="1"/>
  <c r="O41" i="7" s="1"/>
  <c r="O42" i="7" s="1"/>
  <c r="O43" i="7" s="1"/>
  <c r="O36" i="7"/>
  <c r="C30" i="7"/>
  <c r="C31" i="7" s="1"/>
  <c r="C27" i="7"/>
  <c r="G41" i="7"/>
  <c r="G43" i="7" s="1"/>
  <c r="G39" i="7"/>
  <c r="O67" i="7"/>
  <c r="O68" i="7" s="1"/>
  <c r="O69" i="7" s="1"/>
  <c r="O72" i="7" s="1"/>
  <c r="O66" i="7"/>
  <c r="E34" i="7"/>
  <c r="E35" i="7" s="1"/>
  <c r="C20" i="7"/>
  <c r="C21" i="7" s="1"/>
  <c r="C24" i="7" s="1"/>
  <c r="B54" i="7"/>
  <c r="B57" i="7" s="1"/>
  <c r="B59" i="7" s="1"/>
  <c r="B60" i="7" s="1"/>
  <c r="B63" i="7" s="1"/>
  <c r="O33" i="7"/>
  <c r="N20" i="6"/>
  <c r="N25" i="6"/>
  <c r="N26" i="6" s="1"/>
  <c r="N11" i="6"/>
  <c r="G501" i="5"/>
  <c r="G502" i="5"/>
  <c r="D252" i="5"/>
  <c r="B11" i="5"/>
  <c r="B256" i="5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135" i="5"/>
  <c r="B136" i="5" s="1"/>
  <c r="B229" i="5"/>
  <c r="B233" i="5" s="1"/>
  <c r="B236" i="5" s="1"/>
  <c r="B239" i="5" s="1"/>
  <c r="B242" i="5" s="1"/>
  <c r="B245" i="5" s="1"/>
  <c r="B248" i="5" s="1"/>
  <c r="B251" i="5" s="1"/>
  <c r="B254" i="5" s="1"/>
  <c r="B211" i="5"/>
  <c r="B230" i="5" s="1"/>
  <c r="B224" i="5"/>
  <c r="B225" i="5" s="1"/>
  <c r="B226" i="5" s="1"/>
  <c r="B227" i="5" s="1"/>
  <c r="B222" i="5"/>
  <c r="B223" i="5"/>
  <c r="N87" i="3"/>
  <c r="C72" i="21" l="1"/>
  <c r="C73" i="21" s="1"/>
  <c r="C69" i="21"/>
  <c r="C91" i="10"/>
  <c r="C85" i="10"/>
  <c r="C34" i="10"/>
  <c r="C35" i="10" s="1"/>
  <c r="C23" i="10"/>
  <c r="C28" i="10" s="1"/>
  <c r="C29" i="10" s="1"/>
  <c r="C30" i="10" s="1"/>
  <c r="C84" i="10"/>
  <c r="C81" i="10"/>
  <c r="C77" i="10"/>
  <c r="B40" i="10"/>
  <c r="B41" i="10" s="1"/>
  <c r="B43" i="10" s="1"/>
  <c r="B44" i="10" s="1"/>
  <c r="B45" i="10" s="1"/>
  <c r="B46" i="10" s="1"/>
  <c r="B47" i="10" s="1"/>
  <c r="B37" i="10"/>
  <c r="B38" i="10" s="1"/>
  <c r="C1135" i="8"/>
  <c r="C1158" i="8" s="1"/>
  <c r="C1112" i="8"/>
  <c r="C1113" i="8" s="1"/>
  <c r="C1126" i="8"/>
  <c r="C1127" i="8" s="1"/>
  <c r="C1149" i="8"/>
  <c r="C1040" i="8"/>
  <c r="C1049" i="8" s="1"/>
  <c r="C1035" i="8"/>
  <c r="C1041" i="8"/>
  <c r="C1036" i="8"/>
  <c r="B66" i="7"/>
  <c r="B64" i="7"/>
  <c r="C28" i="7"/>
  <c r="C29" i="7" s="1"/>
  <c r="C25" i="7"/>
  <c r="C48" i="7"/>
  <c r="C51" i="7" s="1"/>
  <c r="C70" i="7" s="1"/>
  <c r="C34" i="7"/>
  <c r="C35" i="7" s="1"/>
  <c r="C32" i="7"/>
  <c r="C33" i="7" s="1"/>
  <c r="C52" i="7"/>
  <c r="E37" i="7"/>
  <c r="E36" i="7"/>
  <c r="B231" i="5"/>
  <c r="B232" i="5" s="1"/>
  <c r="B235" i="5" s="1"/>
  <c r="B238" i="5" s="1"/>
  <c r="B241" i="5" s="1"/>
  <c r="B244" i="5" s="1"/>
  <c r="B247" i="5" s="1"/>
  <c r="B250" i="5" s="1"/>
  <c r="B253" i="5" s="1"/>
  <c r="B234" i="5"/>
  <c r="B237" i="5" s="1"/>
  <c r="B240" i="5" s="1"/>
  <c r="B243" i="5" s="1"/>
  <c r="B246" i="5" s="1"/>
  <c r="B249" i="5" s="1"/>
  <c r="B252" i="5" s="1"/>
  <c r="B255" i="5" s="1"/>
  <c r="C75" i="21" l="1"/>
  <c r="C76" i="21"/>
  <c r="C87" i="10"/>
  <c r="C88" i="10" s="1"/>
  <c r="C89" i="10"/>
  <c r="C92" i="10" s="1"/>
  <c r="C93" i="10" s="1"/>
  <c r="C1045" i="8"/>
  <c r="C1051" i="8"/>
  <c r="C1053" i="8" s="1"/>
  <c r="C1055" i="8" s="1"/>
  <c r="C1057" i="8" s="1"/>
  <c r="C1050" i="8"/>
  <c r="C1052" i="8" s="1"/>
  <c r="C1054" i="8" s="1"/>
  <c r="C1056" i="8" s="1"/>
  <c r="C1044" i="8"/>
  <c r="C37" i="7"/>
  <c r="C39" i="7" s="1"/>
  <c r="C36" i="7"/>
  <c r="B65" i="7"/>
  <c r="B68" i="7" s="1"/>
  <c r="B69" i="7" s="1"/>
  <c r="B72" i="7" s="1"/>
  <c r="B73" i="7" s="1"/>
  <c r="B76" i="7" s="1"/>
  <c r="B67" i="7"/>
  <c r="C53" i="7"/>
  <c r="C50" i="7"/>
  <c r="C49" i="7" s="1"/>
  <c r="C57" i="7" l="1"/>
  <c r="C59" i="7" s="1"/>
  <c r="C60" i="7" s="1"/>
  <c r="C54" i="7"/>
  <c r="C46" i="7"/>
  <c r="C47" i="7" s="1"/>
  <c r="C40" i="7"/>
  <c r="C41" i="7" s="1"/>
  <c r="C42" i="7" s="1"/>
  <c r="C43" i="7" s="1"/>
  <c r="C65" i="7" l="1"/>
  <c r="C67" i="7" s="1"/>
  <c r="C68" i="7" s="1"/>
  <c r="C63" i="7"/>
  <c r="C64" i="7" s="1"/>
  <c r="C66" i="7" s="1"/>
  <c r="C72" i="7" l="1"/>
  <c r="C73" i="7" s="1"/>
  <c r="C69" i="7"/>
  <c r="C75" i="7" l="1"/>
  <c r="C76" i="7"/>
  <c r="D26" i="2" l="1"/>
  <c r="E36" i="2"/>
  <c r="E26" i="2"/>
  <c r="E48" i="2"/>
  <c r="E17" i="2"/>
  <c r="E8" i="2"/>
  <c r="D48" i="2"/>
  <c r="D36" i="2"/>
  <c r="D17" i="2"/>
  <c r="D8" i="2"/>
  <c r="E20" i="1"/>
  <c r="N17" i="11"/>
  <c r="D18" i="1"/>
  <c r="D20" i="1" s="1"/>
  <c r="R101" i="7" l="1"/>
  <c r="T39" i="6"/>
  <c r="U39" i="6" s="1"/>
  <c r="Q27" i="8"/>
  <c r="D57" i="2" l="1"/>
  <c r="E57" i="2"/>
</calcChain>
</file>

<file path=xl/sharedStrings.xml><?xml version="1.0" encoding="utf-8"?>
<sst xmlns="http://schemas.openxmlformats.org/spreadsheetml/2006/main" count="45854" uniqueCount="4539">
  <si>
    <t>No.</t>
  </si>
  <si>
    <t>Kapanewon / Kalurahan</t>
  </si>
  <si>
    <t>Kelompok Aset</t>
  </si>
  <si>
    <t>Keterangan</t>
  </si>
  <si>
    <t>Tahun 2023                   Rp.</t>
  </si>
  <si>
    <t>Panggang / Girimulyo</t>
  </si>
  <si>
    <t>Tanah</t>
  </si>
  <si>
    <t>Peralatan dan Mesin</t>
  </si>
  <si>
    <t>Gedung dan Bangunan</t>
  </si>
  <si>
    <t>Jalan, Jaringan dan Instalasi</t>
  </si>
  <si>
    <t>Aset Tetap Lainnya</t>
  </si>
  <si>
    <t>Konstruksi dalam Pekerjaan</t>
  </si>
  <si>
    <t>Kekayaan yang Dipisahkan / Penyertaan Modal Bumkal</t>
  </si>
  <si>
    <t>TOTAL</t>
  </si>
  <si>
    <t>Keterangan :</t>
  </si>
  <si>
    <t>Kolom 2 diisikan Nama Kapanewon dan Kalurahan</t>
  </si>
  <si>
    <t>Kolom 4, 5 dan 6 diisi masing-masing total aset sesuai LPJ/Nilai Aset yang tercatat.</t>
  </si>
  <si>
    <t>Data yang ada dilengkapi dengan file excel/sheet dari :</t>
  </si>
  <si>
    <t>1. Buku Aset Milik Kalurahan</t>
  </si>
  <si>
    <t>2. KIA A (Tanah)</t>
  </si>
  <si>
    <t>3, KIA B</t>
  </si>
  <si>
    <t>4. KIA C</t>
  </si>
  <si>
    <t>5. KIA D</t>
  </si>
  <si>
    <t>6. KIA E</t>
  </si>
  <si>
    <t>7. KIA F</t>
  </si>
  <si>
    <t>8. KIA G</t>
  </si>
  <si>
    <t>Tahun 2023            Rp.</t>
  </si>
  <si>
    <t>a</t>
  </si>
  <si>
    <t>Sumber Dana : DD</t>
  </si>
  <si>
    <t>b</t>
  </si>
  <si>
    <t>Sumber Dana : ADD</t>
  </si>
  <si>
    <t>c</t>
  </si>
  <si>
    <t>Sumber Dana : BHPRD</t>
  </si>
  <si>
    <t>d</t>
  </si>
  <si>
    <t>Sumber Dana : BKK Propinsi</t>
  </si>
  <si>
    <t>e</t>
  </si>
  <si>
    <t>Sumber Dana : BKK Kabupaten</t>
  </si>
  <si>
    <t>f</t>
  </si>
  <si>
    <t>Sumber Dana : Aset Awal/PAKal</t>
  </si>
  <si>
    <t>g</t>
  </si>
  <si>
    <t>Sumber Dana : Hibah Pihak Ke 3</t>
  </si>
  <si>
    <t>h</t>
  </si>
  <si>
    <t>Sumber Dana : Pusat / PISEW</t>
  </si>
  <si>
    <t>Kolom 4, 5 dan 6 diisi masing-masing total aset sesuai LPJ/Nilai Aset yang tercatat berdasarkan sumber dana pengadaan aset .</t>
  </si>
  <si>
    <t>Untuk Aset yang lama sebelum adanya pengelompokan sumber dana/asal aset tidak diketahui, dapat dimasukkan dalam kelompok Aset Awal/PAKal.</t>
  </si>
  <si>
    <t>Data yang ada/telah disusun dilengkapi dengan file excel/sheet dari : (Sebagaimana contoh pada sheet dalam file ini.)</t>
  </si>
  <si>
    <t>XXXI. FORMAT BUKU ASET MILIK DESA</t>
  </si>
  <si>
    <t>KALURAHAN</t>
  </si>
  <si>
    <t>: GIRIMULYO</t>
  </si>
  <si>
    <t>KAPANEWON</t>
  </si>
  <si>
    <t>: PANGGANG</t>
  </si>
  <si>
    <t>Spesifikasi Aset</t>
  </si>
  <si>
    <t>Bahan</t>
  </si>
  <si>
    <t>Asal/Cara Perolehan Aset</t>
  </si>
  <si>
    <t>Tahun Perolehan</t>
  </si>
  <si>
    <t xml:space="preserve">Ukuran, Luas, Jumlah Aset/ Kontruksi </t>
  </si>
  <si>
    <t>Satuan</t>
  </si>
  <si>
    <t>Keadaan Barang (B,KB, RB)</t>
  </si>
  <si>
    <t>Jumlah</t>
  </si>
  <si>
    <t>Pengguna</t>
  </si>
  <si>
    <t>Kode Aset</t>
  </si>
  <si>
    <t>Register</t>
  </si>
  <si>
    <t>Aset</t>
  </si>
  <si>
    <t>A</t>
  </si>
  <si>
    <t>TANAH</t>
  </si>
  <si>
    <t>B</t>
  </si>
  <si>
    <t xml:space="preserve">KENDARAAN, PERALATAN DAN MESIN </t>
  </si>
  <si>
    <t>KENDARAAN</t>
  </si>
  <si>
    <t>Kendaraan</t>
  </si>
  <si>
    <t>BAST</t>
  </si>
  <si>
    <t>unit</t>
  </si>
  <si>
    <t>Baik</t>
  </si>
  <si>
    <t>Lurah</t>
  </si>
  <si>
    <t>Besi</t>
  </si>
  <si>
    <t>Peralatan, Mesin, dan Alat Berat</t>
  </si>
  <si>
    <t>Kayu</t>
  </si>
  <si>
    <t>buah</t>
  </si>
  <si>
    <t>APBDes</t>
  </si>
  <si>
    <t>Etalase</t>
  </si>
  <si>
    <t>Plastik</t>
  </si>
  <si>
    <t>baik</t>
  </si>
  <si>
    <t>Campuran</t>
  </si>
  <si>
    <t>Maspion</t>
  </si>
  <si>
    <t>RD85DIH-is</t>
  </si>
  <si>
    <t>Capung</t>
  </si>
  <si>
    <t>4MZ-Z4M-600</t>
  </si>
  <si>
    <t>Panasonic</t>
  </si>
  <si>
    <t>HPPalo Alto</t>
  </si>
  <si>
    <t>CA 94304</t>
  </si>
  <si>
    <t>Carik</t>
  </si>
  <si>
    <t>Lenovo</t>
  </si>
  <si>
    <t>80 T6</t>
  </si>
  <si>
    <t>Operator Sikuedes</t>
  </si>
  <si>
    <t>Miyako</t>
  </si>
  <si>
    <t>Pelayanan</t>
  </si>
  <si>
    <t>Ocean</t>
  </si>
  <si>
    <t>OPPO A31</t>
  </si>
  <si>
    <t>S/N:MCPH201511A33AQ030</t>
  </si>
  <si>
    <t>APBKal</t>
  </si>
  <si>
    <t>SN : LCN0LP01M12250B</t>
  </si>
  <si>
    <t>Pangripta</t>
  </si>
  <si>
    <t>HP 14S-CF2517|8TU</t>
  </si>
  <si>
    <t>SN : 5CG2023LMS</t>
  </si>
  <si>
    <t>Lenovo IP3-DAID</t>
  </si>
  <si>
    <t>SN : 1S82H701DAIDPF3J7CJA</t>
  </si>
  <si>
    <t>Canon E410</t>
  </si>
  <si>
    <t>SN:KLWT73548</t>
  </si>
  <si>
    <t>Alvey LV 600UHF</t>
  </si>
  <si>
    <t>70007/SDPPI/2020</t>
  </si>
  <si>
    <t>paket</t>
  </si>
  <si>
    <t>Laptop</t>
  </si>
  <si>
    <t>Hibah</t>
  </si>
  <si>
    <t xml:space="preserve">Posyandu Padukuhan </t>
  </si>
  <si>
    <t>C</t>
  </si>
  <si>
    <t>GEDUNG DAN BANGUNAN</t>
  </si>
  <si>
    <t>Beton</t>
  </si>
  <si>
    <t>Unit</t>
  </si>
  <si>
    <t>Batu/Semen</t>
  </si>
  <si>
    <t>BKK Kab</t>
  </si>
  <si>
    <t>meter</t>
  </si>
  <si>
    <t>Masyarakat</t>
  </si>
  <si>
    <t>Pemkal</t>
  </si>
  <si>
    <t>Lapangan Voli Legundi</t>
  </si>
  <si>
    <t>BKK Prop</t>
  </si>
  <si>
    <t>D</t>
  </si>
  <si>
    <t>JALAN IRIGASI DAN JARINGAN</t>
  </si>
  <si>
    <t>Batu</t>
  </si>
  <si>
    <t>PNPM</t>
  </si>
  <si>
    <t>2150 m</t>
  </si>
  <si>
    <t>batu</t>
  </si>
  <si>
    <t>770 m</t>
  </si>
  <si>
    <t>460 m</t>
  </si>
  <si>
    <t>1,7 km</t>
  </si>
  <si>
    <t>Pipa</t>
  </si>
  <si>
    <t>PPIP</t>
  </si>
  <si>
    <t>920 m</t>
  </si>
  <si>
    <t>318 m</t>
  </si>
  <si>
    <t>TMMD</t>
  </si>
  <si>
    <t xml:space="preserve">Batu </t>
  </si>
  <si>
    <t>985 m</t>
  </si>
  <si>
    <t>466 m</t>
  </si>
  <si>
    <t>138 m</t>
  </si>
  <si>
    <t>132 m</t>
  </si>
  <si>
    <t>360 M</t>
  </si>
  <si>
    <t>Irigasi/Embung/Air Sungai/Drainase</t>
  </si>
  <si>
    <t>semen besi</t>
  </si>
  <si>
    <t>km</t>
  </si>
  <si>
    <t xml:space="preserve">batu semen  </t>
  </si>
  <si>
    <t>230 m</t>
  </si>
  <si>
    <t>pipa</t>
  </si>
  <si>
    <t>1 unit</t>
  </si>
  <si>
    <t>380 m</t>
  </si>
  <si>
    <t>batu semen besi</t>
  </si>
  <si>
    <t>550 m</t>
  </si>
  <si>
    <t>Jaringan/Instalasi</t>
  </si>
  <si>
    <t>900 volt</t>
  </si>
  <si>
    <t>volt</t>
  </si>
  <si>
    <t>Buku Perpustakaan</t>
  </si>
  <si>
    <t>Buku</t>
  </si>
  <si>
    <t>02/BAST/PSDKB/IX/2015</t>
  </si>
  <si>
    <t>1 set</t>
  </si>
  <si>
    <t>set</t>
  </si>
  <si>
    <t>besi</t>
  </si>
  <si>
    <t>alumunium</t>
  </si>
  <si>
    <t>1 paket</t>
  </si>
  <si>
    <t>Bilik Suara</t>
  </si>
  <si>
    <t xml:space="preserve"> </t>
  </si>
  <si>
    <t>TOTAL ASET KALURAHAN</t>
  </si>
  <si>
    <t>XXIII. FORMAT KARTU INVENTARIS ASET A/KIA A (TANAH)</t>
  </si>
  <si>
    <t>KARTU INVENTARIS ASET  A</t>
  </si>
  <si>
    <t>Jenis Aset/Nama Aset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</si>
  <si>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</si>
  <si>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</si>
  <si>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</si>
  <si>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</si>
  <si>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</si>
  <si>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</si>
  <si>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</si>
  <si>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 (Ribuan Rp)</t>
  </si>
  <si>
    <t>Hak</t>
  </si>
  <si>
    <t>Sertifikat</t>
  </si>
  <si>
    <t>Tanggal</t>
  </si>
  <si>
    <t>Mengetahui,</t>
  </si>
  <si>
    <t>LURAH GIRIMULYO</t>
  </si>
  <si>
    <t>PEMBANTU PENGELOLA ASET</t>
  </si>
  <si>
    <t>Drs. SUNU RAHARJO</t>
  </si>
  <si>
    <t>PARYANI, S.I.P.</t>
  </si>
  <si>
    <t>Kalurahan</t>
  </si>
  <si>
    <t>Tahun</t>
  </si>
  <si>
    <t>Pabrik</t>
  </si>
  <si>
    <t>Rangka</t>
  </si>
  <si>
    <t>Mesin</t>
  </si>
  <si>
    <t>Polisi</t>
  </si>
  <si>
    <t>BPKB</t>
  </si>
  <si>
    <t>G1000</t>
  </si>
  <si>
    <t>LC 3800 DDC</t>
  </si>
  <si>
    <t>IP 110</t>
  </si>
  <si>
    <t>Nota No. 0067</t>
  </si>
  <si>
    <t>MENGETAHUI</t>
  </si>
  <si>
    <t>Pembantu Pengelola Aset</t>
  </si>
  <si>
    <t>LURAH</t>
  </si>
  <si>
    <t>No</t>
  </si>
  <si>
    <t xml:space="preserve">Jenis </t>
  </si>
  <si>
    <t>Kontruksi Bangunan</t>
  </si>
  <si>
    <t xml:space="preserve">Luas </t>
  </si>
  <si>
    <t xml:space="preserve">Letak/Lokasi </t>
  </si>
  <si>
    <t>Dokumen Gedung</t>
  </si>
  <si>
    <t>Urt</t>
  </si>
  <si>
    <t>Beton/</t>
  </si>
  <si>
    <t>Alamat</t>
  </si>
  <si>
    <t>Luas</t>
  </si>
  <si>
    <t xml:space="preserve">Status </t>
  </si>
  <si>
    <t>Ket.</t>
  </si>
  <si>
    <t>Tidak</t>
  </si>
  <si>
    <t>tidak</t>
  </si>
  <si>
    <t>Tungu</t>
  </si>
  <si>
    <t>Wintaos</t>
  </si>
  <si>
    <t>Legundi</t>
  </si>
  <si>
    <t>Prahu</t>
  </si>
  <si>
    <t>Macanmati</t>
  </si>
  <si>
    <t>Tanggung</t>
  </si>
  <si>
    <t>9 x 7 m</t>
  </si>
  <si>
    <t>Balai Kalurahan</t>
  </si>
  <si>
    <t>Kadisobo</t>
  </si>
  <si>
    <t>TKD</t>
  </si>
  <si>
    <t>kayu</t>
  </si>
  <si>
    <t>Kontruksi</t>
  </si>
  <si>
    <t>Panjang</t>
  </si>
  <si>
    <t>Lebar</t>
  </si>
  <si>
    <t xml:space="preserve">Dokumen </t>
  </si>
  <si>
    <t>(M2)</t>
  </si>
  <si>
    <t>Nomor Kode</t>
  </si>
  <si>
    <t>Jalan</t>
  </si>
  <si>
    <t>2.150 m</t>
  </si>
  <si>
    <t>320 m</t>
  </si>
  <si>
    <t>600 m</t>
  </si>
  <si>
    <t>Swadaya</t>
  </si>
  <si>
    <t>2.420 m</t>
  </si>
  <si>
    <t>100 m</t>
  </si>
  <si>
    <t>Sobermas</t>
  </si>
  <si>
    <t>Dana Desa</t>
  </si>
  <si>
    <t>60 m</t>
  </si>
  <si>
    <t>1.100 m</t>
  </si>
  <si>
    <t>304 m</t>
  </si>
  <si>
    <t>75 m</t>
  </si>
  <si>
    <t>90 m</t>
  </si>
  <si>
    <t>76 m</t>
  </si>
  <si>
    <t>1.300 m</t>
  </si>
  <si>
    <t>360 m</t>
  </si>
  <si>
    <t>423 m</t>
  </si>
  <si>
    <t>27 m</t>
  </si>
  <si>
    <t>158 m</t>
  </si>
  <si>
    <t>400 m</t>
  </si>
  <si>
    <t>420 m</t>
  </si>
  <si>
    <t>PISEW</t>
  </si>
  <si>
    <t>Aspal</t>
  </si>
  <si>
    <t>KARTU INVENTARIS BARANG E</t>
  </si>
  <si>
    <t>Pencipta</t>
  </si>
  <si>
    <t>Ukuran</t>
  </si>
  <si>
    <t>DIY</t>
  </si>
  <si>
    <t>XXVIII. FORMAT KARTU INVENTARIS ASET F/KIA F (KONSTRUKSI DALAM PENGERJAAN)</t>
  </si>
  <si>
    <t>KARTU INVENTARIS ASET F</t>
  </si>
  <si>
    <t>KONSTRUKSI DALAM PENGERJAAN</t>
  </si>
  <si>
    <t>Jenis Aset/</t>
  </si>
  <si>
    <t>Tgl, Bln</t>
  </si>
  <si>
    <t>Nilai</t>
  </si>
  <si>
    <t>Nama Barang</t>
  </si>
  <si>
    <t>Bangunan</t>
  </si>
  <si>
    <t>Bertingkat/</t>
  </si>
  <si>
    <t xml:space="preserve">Thn </t>
  </si>
  <si>
    <t>Asal-usul</t>
  </si>
  <si>
    <t>Kontrak</t>
  </si>
  <si>
    <t>(P, SP, D)</t>
  </si>
  <si>
    <t>mulai</t>
  </si>
  <si>
    <t>Pembiayaan</t>
  </si>
  <si>
    <t>(ribuan Rp)</t>
  </si>
  <si>
    <t>ASET LAIN YANG DIKUASAI OLEH PEMERINTAH KALURAHAN</t>
  </si>
  <si>
    <t>KODE</t>
  </si>
  <si>
    <t>PAUD</t>
  </si>
  <si>
    <t>LAPORAN KONSOLIDASI</t>
  </si>
  <si>
    <t>ASET/KEKAYAAN MILIK KALURAHAN</t>
  </si>
  <si>
    <t>PROVINSI</t>
  </si>
  <si>
    <t>: 34  PROVINSI D.I YOGYAKARTA</t>
  </si>
  <si>
    <t>KABUPATEN</t>
  </si>
  <si>
    <t>: 34.03  PEMERINTAH KABUPATEN GUNUNG KIDUL</t>
  </si>
  <si>
    <t>NAMA DESA</t>
  </si>
  <si>
    <t>KELOMPOK ASET/ KEKAYAAN KALURAHAN</t>
  </si>
  <si>
    <t>TOTAL NILAI ASET</t>
  </si>
  <si>
    <t>Konstruksi Dalam Pengerjaan</t>
  </si>
  <si>
    <t>Kekayaan Yang Dipisahkan/ Penyertaan Modal Bumkal</t>
  </si>
  <si>
    <t>1</t>
  </si>
  <si>
    <t>KAPANEWON PANGGANG</t>
  </si>
  <si>
    <t>PEMERINTAH KALURAHAN GIRIKARTO</t>
  </si>
  <si>
    <t>PEMERINTAH KALURAHAN GIRISEKAR</t>
  </si>
  <si>
    <t>PEMERINTAH KALURAHAN GIRIMULYO</t>
  </si>
  <si>
    <t>PEMERINTAH KALURAHAN GIRIWUNGU</t>
  </si>
  <si>
    <t>PEMERINTAH KALURAHAN GIRIHARJO</t>
  </si>
  <si>
    <t>PEMERINTAH KALURAHAN GIRISUKO</t>
  </si>
  <si>
    <t>KAPANEWON TEPUS</t>
  </si>
  <si>
    <t>Tahun 2024                   Rp.</t>
  </si>
  <si>
    <t>Tahun 2024            Rp.</t>
  </si>
  <si>
    <t>KONSOLIDASI ASET KALURAHAN TAHUN 2023 S/D 2024</t>
  </si>
  <si>
    <t>Penyelarasan LHI Sensus Aset 2024 dan Penambahan Aset Rp. 16.100.000,- Hibah Rp. 1.298.000,-</t>
  </si>
  <si>
    <t>Penyelarasan LHI Sensus Aset 2024 dan Penambahan Aset Rp. 74.408.000,-</t>
  </si>
  <si>
    <t>Penyelarasan LHI Sensus Aset 2024 dan Penambahan Aset Rp. 695.820.000,-</t>
  </si>
  <si>
    <t>Penyelarasan LHI Sensus Aset 2024 dan Penambahan Hibah Perpusnas RI Rp. 4.337.894,-</t>
  </si>
  <si>
    <t>3.05.01.04.002</t>
  </si>
  <si>
    <t>Lemari Kayu</t>
  </si>
  <si>
    <t>000001</t>
  </si>
  <si>
    <t>Kaca</t>
  </si>
  <si>
    <t>000002</t>
  </si>
  <si>
    <t>Lemari Display</t>
  </si>
  <si>
    <t>3.05.02.01.020</t>
  </si>
  <si>
    <t>3.05.02.01.014</t>
  </si>
  <si>
    <t>Meja Resepsionis</t>
  </si>
  <si>
    <t>PPID</t>
  </si>
  <si>
    <t>Trisula</t>
  </si>
  <si>
    <t>3.05.02.01.004</t>
  </si>
  <si>
    <t>Kursi Kayu</t>
  </si>
  <si>
    <t>Kayu &amp; Busa</t>
  </si>
  <si>
    <t>Kamituwa</t>
  </si>
  <si>
    <t>3.05.02.01.002</t>
  </si>
  <si>
    <t>Meja kerja kayu</t>
  </si>
  <si>
    <t>BUKU ASET MILIK KALURAHAN</t>
  </si>
  <si>
    <t>Nama / Jenis Aset</t>
  </si>
  <si>
    <t>Merk / Type</t>
  </si>
  <si>
    <t>No. Sertifikat No. Pabrik No. Chasis No. Mesin</t>
  </si>
  <si>
    <t>Harga (Rp.)</t>
  </si>
  <si>
    <t>_</t>
  </si>
  <si>
    <t>180 cm x 100 cm</t>
  </si>
  <si>
    <t>Tata Laksana</t>
  </si>
  <si>
    <t>80 cm x 180 cm</t>
  </si>
  <si>
    <t>000003</t>
  </si>
  <si>
    <t>150 cm x 100 cm</t>
  </si>
  <si>
    <t>Alat Penyimpan Perlengkapan Kantor Lainnya</t>
  </si>
  <si>
    <t>150 cm x 120 cm</t>
  </si>
  <si>
    <t>250 cm x 150 cm</t>
  </si>
  <si>
    <t>Kursi Fiber Glass / Plastik</t>
  </si>
  <si>
    <t>43 cm x 85 cm</t>
  </si>
  <si>
    <t>Pemerintah Kalurahan</t>
  </si>
  <si>
    <t>50 cm x 80 cm</t>
  </si>
  <si>
    <t>Meja Kerja Kayu</t>
  </si>
  <si>
    <t>75 cm x 60 cm</t>
  </si>
  <si>
    <t>3.05.02.01.003</t>
  </si>
  <si>
    <t>Kursi Besi / Metal</t>
  </si>
  <si>
    <t>000021</t>
  </si>
  <si>
    <t>Star Max</t>
  </si>
  <si>
    <t>Besi Busa</t>
  </si>
  <si>
    <t>43 cm x 75 cm</t>
  </si>
  <si>
    <t>3.07.01.02.001</t>
  </si>
  <si>
    <t>Personal Komputer Unit</t>
  </si>
  <si>
    <t>Acer</t>
  </si>
  <si>
    <t>14 "</t>
  </si>
  <si>
    <t>3.05.01.05.048</t>
  </si>
  <si>
    <t>LCD Proyektor</t>
  </si>
  <si>
    <t>Optoma</t>
  </si>
  <si>
    <t>100 V, 240 W</t>
  </si>
  <si>
    <t>3.06.01.02.156</t>
  </si>
  <si>
    <t>Kamera Stile</t>
  </si>
  <si>
    <t xml:space="preserve">Nicon Col Mix L 810 Red </t>
  </si>
  <si>
    <t>S/N 71010470</t>
  </si>
  <si>
    <t>43 x 75 cm</t>
  </si>
  <si>
    <t>3.05.01.05.047</t>
  </si>
  <si>
    <t>Lampu Lampu Kristal</t>
  </si>
  <si>
    <t>Kipas Angin</t>
  </si>
  <si>
    <t>16" / 40 cm</t>
  </si>
  <si>
    <t>68 x 75 cm</t>
  </si>
  <si>
    <t>Loundspeaker</t>
  </si>
  <si>
    <t>Sound Queen SQ-RC-12A</t>
  </si>
  <si>
    <t>RMS Power 300 Watt Imperande 4 OHM</t>
  </si>
  <si>
    <t>Kursi Besi/Metal</t>
  </si>
  <si>
    <t>Futura</t>
  </si>
  <si>
    <t>48x48x86 cm</t>
  </si>
  <si>
    <t>Kursi Fiber Glass/Plastik</t>
  </si>
  <si>
    <t>000029</t>
  </si>
  <si>
    <t>Maestro</t>
  </si>
  <si>
    <t>503x312x810 mm</t>
  </si>
  <si>
    <t>3.05.01.04.020</t>
  </si>
  <si>
    <t>Rak Kayu</t>
  </si>
  <si>
    <t>000121</t>
  </si>
  <si>
    <t>60x130x35 cm</t>
  </si>
  <si>
    <t>Danarta, Tata Laksana</t>
  </si>
  <si>
    <t>3.04.01.04.004</t>
  </si>
  <si>
    <t>Lemari Katalog</t>
  </si>
  <si>
    <t>200x180x46 cm</t>
  </si>
  <si>
    <t>Kasi Kaur</t>
  </si>
  <si>
    <t>3.01.01.01.999</t>
  </si>
  <si>
    <t>Traktor Lainnya</t>
  </si>
  <si>
    <t>Quick G 1000</t>
  </si>
  <si>
    <t>2720x1130x1370 mm</t>
  </si>
  <si>
    <t>12'</t>
  </si>
  <si>
    <t>3.06.02.01.005</t>
  </si>
  <si>
    <t>Genset</t>
  </si>
  <si>
    <t>000004</t>
  </si>
  <si>
    <t>Loncin 590x430</t>
  </si>
  <si>
    <t xml:space="preserve">590x430x467 </t>
  </si>
  <si>
    <t>3.05.02.01.005</t>
  </si>
  <si>
    <t>Sice</t>
  </si>
  <si>
    <t>450 x 120 x 70 cm</t>
  </si>
  <si>
    <t>3.05.01.05.007</t>
  </si>
  <si>
    <t>CCTV</t>
  </si>
  <si>
    <t>Polytron</t>
  </si>
  <si>
    <t>5,5"</t>
  </si>
  <si>
    <t>AC Split</t>
  </si>
  <si>
    <t>000006</t>
  </si>
  <si>
    <t>262 x 615 x 210 mm</t>
  </si>
  <si>
    <t>Lurah, Kasi Kaur, Pelayanan</t>
  </si>
  <si>
    <t>PC Unit</t>
  </si>
  <si>
    <t>000009</t>
  </si>
  <si>
    <t>TCL</t>
  </si>
  <si>
    <t>2,5"</t>
  </si>
  <si>
    <t>3.05.01.05.083</t>
  </si>
  <si>
    <t>Teralis</t>
  </si>
  <si>
    <t>000010</t>
  </si>
  <si>
    <t>70 x 60 cm</t>
  </si>
  <si>
    <t>Kantor Kalurahan</t>
  </si>
  <si>
    <t>000030</t>
  </si>
  <si>
    <t>12 x 60 cm</t>
  </si>
  <si>
    <t>000050</t>
  </si>
  <si>
    <t>140 x 70 cm</t>
  </si>
  <si>
    <t>Ruang Arsip</t>
  </si>
  <si>
    <t>000053</t>
  </si>
  <si>
    <t>90 x 60 cm</t>
  </si>
  <si>
    <t>000057</t>
  </si>
  <si>
    <t>90 x 30 cm</t>
  </si>
  <si>
    <t>000061</t>
  </si>
  <si>
    <t>14"</t>
  </si>
  <si>
    <t>Rak Besi</t>
  </si>
  <si>
    <t>000062</t>
  </si>
  <si>
    <t xml:space="preserve">91x180 </t>
  </si>
  <si>
    <t>cm</t>
  </si>
  <si>
    <t>000063</t>
  </si>
  <si>
    <t>3.05.01.05.999</t>
  </si>
  <si>
    <t>Perkakas Kantor Lainnya</t>
  </si>
  <si>
    <t>000064</t>
  </si>
  <si>
    <t>120x200</t>
  </si>
  <si>
    <t>Lenovo IDEAPAD 110PFOW53 FAMTM:80T 600 891D</t>
  </si>
  <si>
    <t>14'</t>
  </si>
  <si>
    <t>Kursi K3</t>
  </si>
  <si>
    <t>3.05.02.04.006</t>
  </si>
  <si>
    <t xml:space="preserve">Kipas Angin </t>
  </si>
  <si>
    <t>18"</t>
  </si>
  <si>
    <t>inch</t>
  </si>
  <si>
    <t>Ruang Kasi Kaur</t>
  </si>
  <si>
    <t>3.10.01.02.001</t>
  </si>
  <si>
    <t xml:space="preserve">Alat Tenis Meja </t>
  </si>
  <si>
    <t>152x5x274 cm</t>
  </si>
  <si>
    <t>3.05.01.05.005</t>
  </si>
  <si>
    <t>Papan Visual / Papan Nama</t>
  </si>
  <si>
    <t>6x4 m</t>
  </si>
  <si>
    <t>Rambu-Rambu</t>
  </si>
  <si>
    <t>Alumunium</t>
  </si>
  <si>
    <t>50x60 cm</t>
  </si>
  <si>
    <t>3.03.03.03.013</t>
  </si>
  <si>
    <t>Mast Tower</t>
  </si>
  <si>
    <t>Triangle</t>
  </si>
  <si>
    <t>8 stik</t>
  </si>
  <si>
    <t>Thermogun Govermen Tester</t>
  </si>
  <si>
    <t>Termometer Infrared Non-Contact/ Kangyoumei</t>
  </si>
  <si>
    <t>Hibah/KPU Gunungkidul</t>
  </si>
  <si>
    <t>3.06.02.01.004</t>
  </si>
  <si>
    <t>Handpone Encription</t>
  </si>
  <si>
    <t>000024</t>
  </si>
  <si>
    <t>16,39x7,55x0,83 cm</t>
  </si>
  <si>
    <t>KPM</t>
  </si>
  <si>
    <t>3.07.01.02.002</t>
  </si>
  <si>
    <t>Asus A416MA-EB401F1PS</t>
  </si>
  <si>
    <t>Kotak Suara</t>
  </si>
  <si>
    <t>40 x 40 x 60 cm</t>
  </si>
  <si>
    <t>60 x 50 x 60 cm</t>
  </si>
  <si>
    <t>3.04.01.04.003</t>
  </si>
  <si>
    <t>000058</t>
  </si>
  <si>
    <t>4 m x 250 cm</t>
  </si>
  <si>
    <t>Pemerintah Kalurahan / Ruang Arsip</t>
  </si>
  <si>
    <t>000060</t>
  </si>
  <si>
    <t>3.06.01.02.045</t>
  </si>
  <si>
    <t>Diaso Printer 404</t>
  </si>
  <si>
    <t>426x306x145 mm</t>
  </si>
  <si>
    <t>Wireless</t>
  </si>
  <si>
    <t>Frequency Range UHV 600-630 MHz</t>
  </si>
  <si>
    <t>Lenovo D22e-20</t>
  </si>
  <si>
    <t>594.0x376.0x150.0 mm</t>
  </si>
  <si>
    <t>HP Intel Core i3 gen 1115G4</t>
  </si>
  <si>
    <t>Kaur Danarta</t>
  </si>
  <si>
    <t>Canon Image Class LBP5030</t>
  </si>
  <si>
    <t>364x249x199 mm</t>
  </si>
  <si>
    <t>Canon EOS M200</t>
  </si>
  <si>
    <t>1082x67,1x351 mm</t>
  </si>
  <si>
    <t>Tata Laksana/Pemerintah Kalurahan</t>
  </si>
  <si>
    <t>Tripod Camera</t>
  </si>
  <si>
    <t>000005</t>
  </si>
  <si>
    <t>Takara Artemis 234</t>
  </si>
  <si>
    <t>Max Height 1520 mm</t>
  </si>
  <si>
    <t>3.01.03.99.999</t>
  </si>
  <si>
    <t>Alat Bantu Lainnya</t>
  </si>
  <si>
    <t>Matersis</t>
  </si>
  <si>
    <t>Asus Vivobox</t>
  </si>
  <si>
    <t>Staf Kamituwa</t>
  </si>
  <si>
    <t>Canon</t>
  </si>
  <si>
    <t xml:space="preserve">375/347x179 mm </t>
  </si>
  <si>
    <t>4.01.01.08.001</t>
  </si>
  <si>
    <t>Bangunan Gedung Pertemuan Permanen</t>
  </si>
  <si>
    <t>Permanen</t>
  </si>
  <si>
    <t>Swadaya Masyarakat</t>
  </si>
  <si>
    <t>650 m</t>
  </si>
  <si>
    <t>4.01.01.09.001</t>
  </si>
  <si>
    <t>Bangunan Gedung Pendidikan Permanen</t>
  </si>
  <si>
    <t>TK Tungu</t>
  </si>
  <si>
    <t>TK Wintaos</t>
  </si>
  <si>
    <t>4.01.01.14.001</t>
  </si>
  <si>
    <t>675 m</t>
  </si>
  <si>
    <t>Gedung Perpustakaan</t>
  </si>
  <si>
    <t>67 m</t>
  </si>
  <si>
    <t>Paud Tungu</t>
  </si>
  <si>
    <t>63 m</t>
  </si>
  <si>
    <t>Paud Tanggung</t>
  </si>
  <si>
    <t>72 m</t>
  </si>
  <si>
    <t>Paud Macanmati</t>
  </si>
  <si>
    <t>Paud Wintaos</t>
  </si>
  <si>
    <t>Paud Prahu</t>
  </si>
  <si>
    <t>Paud Legundi</t>
  </si>
  <si>
    <t>4.02.01.02.999</t>
  </si>
  <si>
    <t>Tugu Peringatan Lainnya</t>
  </si>
  <si>
    <t>15 m</t>
  </si>
  <si>
    <t>Gapura Masuk Macanmati</t>
  </si>
  <si>
    <t>4.01.01.24.002</t>
  </si>
  <si>
    <t>Bangunan Parkir Semi Permanen</t>
  </si>
  <si>
    <t>2015</t>
  </si>
  <si>
    <t>352 m</t>
  </si>
  <si>
    <t>Parkir Kalurahan</t>
  </si>
  <si>
    <t>4.01.01.22.999</t>
  </si>
  <si>
    <t>Bangunan Lainnya</t>
  </si>
  <si>
    <t>65 m</t>
  </si>
  <si>
    <t>Dapur</t>
  </si>
  <si>
    <t>4.01.01.11.001</t>
  </si>
  <si>
    <t>Bangunan Gedung Kantor Permanen</t>
  </si>
  <si>
    <t>4.01.01.1..001</t>
  </si>
  <si>
    <t>Gedung Pertokoan / Pasar Permanen</t>
  </si>
  <si>
    <t>70 m</t>
  </si>
  <si>
    <t>Kios Kadisobo</t>
  </si>
  <si>
    <t>4.01.01.10.005</t>
  </si>
  <si>
    <t>Bangunan Olahraga Semi Permanen</t>
  </si>
  <si>
    <t>162 m</t>
  </si>
  <si>
    <t>4.01.01.09.999</t>
  </si>
  <si>
    <t>DLL</t>
  </si>
  <si>
    <t>Paud Kadisobo</t>
  </si>
  <si>
    <t>4.01.01.23.999</t>
  </si>
  <si>
    <t>Bangunan Fasilitas Umum Lainnya</t>
  </si>
  <si>
    <t xml:space="preserve">PAD </t>
  </si>
  <si>
    <t>2020</t>
  </si>
  <si>
    <t>9 m</t>
  </si>
  <si>
    <t>Toilet</t>
  </si>
  <si>
    <t>Candi/Tugu Peringatan/ Prasasti Lainnya</t>
  </si>
  <si>
    <t>Danais</t>
  </si>
  <si>
    <t>2022</t>
  </si>
  <si>
    <t>Papan Nama Keistimewaan</t>
  </si>
  <si>
    <t>5.01.01.01.999</t>
  </si>
  <si>
    <t>Jalan Desa Lainnya</t>
  </si>
  <si>
    <t>Jalan Pemukiman</t>
  </si>
  <si>
    <t>Corblok</t>
  </si>
  <si>
    <t>1999</t>
  </si>
  <si>
    <t>RT. 02 Legundi</t>
  </si>
  <si>
    <t>RT. 03 Legundi</t>
  </si>
  <si>
    <t>RT. 01 Legundi Blok Ndokwanglu</t>
  </si>
  <si>
    <t>5.01.01.02.008</t>
  </si>
  <si>
    <t>Jalan Khusus Lainnya</t>
  </si>
  <si>
    <t>JUT (Jalan Usaha Tani)</t>
  </si>
  <si>
    <t>PNM</t>
  </si>
  <si>
    <t>Blok Prahu - Ngobaran</t>
  </si>
  <si>
    <t>RT. 07 - 01 Legundi</t>
  </si>
  <si>
    <t>5.01.01.01.001</t>
  </si>
  <si>
    <t>Jalan Desa</t>
  </si>
  <si>
    <t>2011</t>
  </si>
  <si>
    <t>RT. 05-06 Prahu</t>
  </si>
  <si>
    <t>RT. 04-05 Prahu</t>
  </si>
  <si>
    <t>Blok Tungu - Ngalur</t>
  </si>
  <si>
    <t>2012</t>
  </si>
  <si>
    <t>RT. 01 Legundi</t>
  </si>
  <si>
    <t>Blok Nongko - Bobelang</t>
  </si>
  <si>
    <t>2013</t>
  </si>
  <si>
    <t>Blok Macanmati - Pundung Girikarto</t>
  </si>
  <si>
    <t>Pakis - Klepu</t>
  </si>
  <si>
    <t>RT. 06 Wintaos -  Telaga Pucung</t>
  </si>
  <si>
    <t>5.01.01.99.999</t>
  </si>
  <si>
    <t>Jalan Lainnya</t>
  </si>
  <si>
    <t>Talud Pengaman Jalan</t>
  </si>
  <si>
    <t>Talud</t>
  </si>
  <si>
    <t>2014</t>
  </si>
  <si>
    <t>RT. 02 Prahu</t>
  </si>
  <si>
    <t>Ketos - Nyiapah</t>
  </si>
  <si>
    <t>Chentung Wintaos</t>
  </si>
  <si>
    <t>RT. 04 Kadisobo</t>
  </si>
  <si>
    <t>RT. 05 Kadisobo</t>
  </si>
  <si>
    <t>RT. 09 Legundi</t>
  </si>
  <si>
    <t>RT. 01-07 Macanmati</t>
  </si>
  <si>
    <t>RT. 003 Wintaos</t>
  </si>
  <si>
    <t>000011</t>
  </si>
  <si>
    <t>RT. 04 Tungu</t>
  </si>
  <si>
    <t>000013</t>
  </si>
  <si>
    <t>000014</t>
  </si>
  <si>
    <t>RT. 07 Tungu</t>
  </si>
  <si>
    <t>000015</t>
  </si>
  <si>
    <t>RT. 08 &amp; 09 Macanmati</t>
  </si>
  <si>
    <t>2016</t>
  </si>
  <si>
    <t>RT. 02, 03, 01 Tanggung</t>
  </si>
  <si>
    <t>RT. 02 Kadisobo</t>
  </si>
  <si>
    <t>Blok Sawah Legundi / Talud Pengaman Jalan</t>
  </si>
  <si>
    <t>RT. 10,12, 06, 08 Tungu</t>
  </si>
  <si>
    <t>000007</t>
  </si>
  <si>
    <t>000008</t>
  </si>
  <si>
    <t>RT. 06 Macanmati</t>
  </si>
  <si>
    <t>RT. 07, 01, 02 Wintaos</t>
  </si>
  <si>
    <t>8 Juni 2017</t>
  </si>
  <si>
    <t>Bledok RT. 04</t>
  </si>
  <si>
    <t>Bundelan RT. 05 Prahu</t>
  </si>
  <si>
    <r>
      <t>2 November</t>
    </r>
    <r>
      <rPr>
        <sz val="9"/>
        <color theme="0"/>
        <rFont val="Calibri"/>
        <family val="2"/>
      </rPr>
      <t>_</t>
    </r>
    <r>
      <rPr>
        <sz val="9"/>
        <color theme="1"/>
        <rFont val="Calibri"/>
        <family val="2"/>
      </rPr>
      <t>2017</t>
    </r>
  </si>
  <si>
    <t>RT. 04, 06 Macanmati</t>
  </si>
  <si>
    <t>Jalan Telaga Gandrung</t>
  </si>
  <si>
    <t>28 Desember 2017</t>
  </si>
  <si>
    <t>Wota Wati - Pakis</t>
  </si>
  <si>
    <r>
      <t>10 April</t>
    </r>
    <r>
      <rPr>
        <sz val="9"/>
        <color theme="0"/>
        <rFont val="Calibri"/>
        <family val="2"/>
      </rPr>
      <t>_</t>
    </r>
    <r>
      <rPr>
        <sz val="9"/>
        <color theme="1"/>
        <rFont val="Calibri"/>
        <family val="2"/>
      </rPr>
      <t>2018</t>
    </r>
  </si>
  <si>
    <t>Ruas RT. 08 Macanmati</t>
  </si>
  <si>
    <t>Ruas RT. 07 Kadisobo</t>
  </si>
  <si>
    <t>4 Juli 2018</t>
  </si>
  <si>
    <t>Ruas Blok Nongkoblonyoh - Salak (Wintaos-Tungu, 1.790x5x0,2 m)</t>
  </si>
  <si>
    <t>Melikan - Karang</t>
  </si>
  <si>
    <r>
      <t>24 Agustus</t>
    </r>
    <r>
      <rPr>
        <sz val="9"/>
        <color theme="0"/>
        <rFont val="Calibri"/>
        <family val="2"/>
      </rPr>
      <t>_</t>
    </r>
    <r>
      <rPr>
        <sz val="9"/>
        <color theme="1"/>
        <rFont val="Calibri"/>
        <family val="2"/>
      </rPr>
      <t>2019</t>
    </r>
  </si>
  <si>
    <t>RT. 05 Legundi</t>
  </si>
  <si>
    <t>RT. 02, 05 Prahu</t>
  </si>
  <si>
    <t>4 Oktober 2019</t>
  </si>
  <si>
    <t>Suruh - Ndok Sengon</t>
  </si>
  <si>
    <t>RT. 08 Sawah</t>
  </si>
  <si>
    <t>RT. 04 &amp; 09 Legundi</t>
  </si>
  <si>
    <t>Klepu - Munggur</t>
  </si>
  <si>
    <t>RT. 04 Tanggung</t>
  </si>
  <si>
    <t>RT. 03 Macanmati</t>
  </si>
  <si>
    <t>Sumur - Tlogo So - (RT. 02, 09, 10)</t>
  </si>
  <si>
    <t>Blok Klepu Wintaos - Blok Sumur</t>
  </si>
  <si>
    <t>RT. 03, 07, 08, 09, 10 Tungu</t>
  </si>
  <si>
    <r>
      <t>26 Agustus</t>
    </r>
    <r>
      <rPr>
        <sz val="9"/>
        <color theme="0"/>
        <rFont val="Calibri"/>
        <family val="2"/>
      </rPr>
      <t>_</t>
    </r>
    <r>
      <rPr>
        <sz val="9"/>
        <color theme="1"/>
        <rFont val="Calibri"/>
        <family val="2"/>
      </rPr>
      <t>2022</t>
    </r>
  </si>
  <si>
    <t>RT. 02 Tanggung</t>
  </si>
  <si>
    <t>RT. 01 &amp; 03 Tanggung</t>
  </si>
  <si>
    <t>20 Desember 2022</t>
  </si>
  <si>
    <t>RT. 04, 03 Wintaos</t>
  </si>
  <si>
    <t>4 Juli 2023</t>
  </si>
  <si>
    <t>RT. 03, 05 Macanmati</t>
  </si>
  <si>
    <t>JUT</t>
  </si>
  <si>
    <t>Karang - Ngerong</t>
  </si>
  <si>
    <r>
      <t>12 Agustus</t>
    </r>
    <r>
      <rPr>
        <sz val="9"/>
        <color theme="0"/>
        <rFont val="Calibri"/>
        <family val="2"/>
      </rPr>
      <t>_</t>
    </r>
    <r>
      <rPr>
        <sz val="9"/>
        <color theme="1"/>
        <rFont val="Calibri"/>
        <family val="2"/>
      </rPr>
      <t>2023</t>
    </r>
  </si>
  <si>
    <t>RT. 06 Tungu</t>
  </si>
  <si>
    <t>27 Desember 2023</t>
  </si>
  <si>
    <t>18 Desember 2023</t>
  </si>
  <si>
    <t>RT. 05 Tungu</t>
  </si>
  <si>
    <t>5.01.01.02.999</t>
  </si>
  <si>
    <t>Lainnya (Jalan Khusus)</t>
  </si>
  <si>
    <t>Ngerong Jero</t>
  </si>
  <si>
    <t>30 Juni 2024</t>
  </si>
  <si>
    <t>RT. 05 Tungu Blok Gremeng</t>
  </si>
  <si>
    <t>20 Juni 2024</t>
  </si>
  <si>
    <t>RT. 02, 03 Prahu</t>
  </si>
  <si>
    <t>5.03.01.05.005</t>
  </si>
  <si>
    <t>Sumur Resapan</t>
  </si>
  <si>
    <t>Sumur</t>
  </si>
  <si>
    <t>Satu Sumur di Sawah Legundi</t>
  </si>
  <si>
    <t>5.03.01.05.003</t>
  </si>
  <si>
    <t xml:space="preserve">PAH (Penampung Air Hujan) </t>
  </si>
  <si>
    <t>PAH</t>
  </si>
  <si>
    <t>BKK  Provinsi</t>
  </si>
  <si>
    <t>RT. 05 Macanmati &amp; RT. 06 Wintaos</t>
  </si>
  <si>
    <t>Jaringan Rumah Tangga</t>
  </si>
  <si>
    <t>BKK Kabupaten</t>
  </si>
  <si>
    <t>RT. 01 Tanggung - RT. 01 Macanmati</t>
  </si>
  <si>
    <t>5.03.01.05.002</t>
  </si>
  <si>
    <t>5.02.06.05.003</t>
  </si>
  <si>
    <t>Bangunan Gorong-Gorong</t>
  </si>
  <si>
    <t>Bronjong Talud</t>
  </si>
  <si>
    <t>Telaga Luweng Lor Legundi</t>
  </si>
  <si>
    <t>Bronjong</t>
  </si>
  <si>
    <t>6 Oktober 2017</t>
  </si>
  <si>
    <t>Ruas Jalan Blok Mbang Tengah (RT. 04, 08 Legundi)</t>
  </si>
  <si>
    <t>Gorong-Gorong</t>
  </si>
  <si>
    <t>Blok Padangan RT. 05 Tungu</t>
  </si>
  <si>
    <t>7 Juni 2017</t>
  </si>
  <si>
    <t>Ruas Jalan RT. 01, 02, 03 Tanggung</t>
  </si>
  <si>
    <t>Tlogo So, RT. 05 Tungu</t>
  </si>
  <si>
    <t>PAM</t>
  </si>
  <si>
    <t>No. Sambungan 130500358</t>
  </si>
  <si>
    <t>SR Balai Kalurahan</t>
  </si>
  <si>
    <t>5.02.06.02.999</t>
  </si>
  <si>
    <t xml:space="preserve">Embung </t>
  </si>
  <si>
    <t>batu semen</t>
  </si>
  <si>
    <r>
      <t>23 September</t>
    </r>
    <r>
      <rPr>
        <sz val="9"/>
        <color theme="0"/>
        <rFont val="Calibri"/>
        <family val="2"/>
      </rPr>
      <t>_</t>
    </r>
    <r>
      <rPr>
        <sz val="9"/>
        <color theme="1"/>
        <rFont val="Calibri"/>
        <family val="2"/>
      </rPr>
      <t>2018</t>
    </r>
  </si>
  <si>
    <t>Telaga Pringsurat</t>
  </si>
  <si>
    <r>
      <t>5 April</t>
    </r>
    <r>
      <rPr>
        <sz val="9"/>
        <color theme="0"/>
        <rFont val="Calibri"/>
        <family val="2"/>
      </rPr>
      <t>_</t>
    </r>
    <r>
      <rPr>
        <sz val="9"/>
        <color theme="1"/>
        <rFont val="Calibri"/>
        <family val="2"/>
      </rPr>
      <t xml:space="preserve"> 2018</t>
    </r>
  </si>
  <si>
    <t>RT. 03, RT. 01 Tungu</t>
  </si>
  <si>
    <t>Blok Serut RT. 02</t>
  </si>
  <si>
    <t>5.02.04.04.002</t>
  </si>
  <si>
    <t>Saluran Drainase</t>
  </si>
  <si>
    <t>Drainase</t>
  </si>
  <si>
    <t>RT. 09 Sawah Legundi</t>
  </si>
  <si>
    <t>5.04.02.01.003</t>
  </si>
  <si>
    <t>Jaringan Transmisi Tegangan di bawah 100 KVA</t>
  </si>
  <si>
    <t>Daya Listrik</t>
  </si>
  <si>
    <t>ID Pelanggan : 521050616417</t>
  </si>
  <si>
    <t>PAD</t>
  </si>
  <si>
    <t>6.01.01.01.002</t>
  </si>
  <si>
    <t>Referensi</t>
  </si>
  <si>
    <t>Perpustakaan Bakti Mulya</t>
  </si>
  <si>
    <t>Hibah Perpusnas RI</t>
  </si>
  <si>
    <t>6.01.01.01.001</t>
  </si>
  <si>
    <t>Monograf</t>
  </si>
  <si>
    <t>000741</t>
  </si>
  <si>
    <t>6.01.01.01.999</t>
  </si>
  <si>
    <t>Buku Lainnya</t>
  </si>
  <si>
    <t>000999</t>
  </si>
  <si>
    <t>6.02.01.01.001</t>
  </si>
  <si>
    <t>Barang Bercorak Kesenian Lainnya</t>
  </si>
  <si>
    <t>Gamelan</t>
  </si>
  <si>
    <t>Tembaga</t>
  </si>
  <si>
    <t>Hibah Dinas Kebudayaan Gunungkidul</t>
  </si>
  <si>
    <t>000012</t>
  </si>
  <si>
    <t>6.01.01.02.999</t>
  </si>
  <si>
    <t>Lukisan Lainnya</t>
  </si>
  <si>
    <t>Foto Gubernur DIY</t>
  </si>
  <si>
    <t>Canvas</t>
  </si>
  <si>
    <t xml:space="preserve">Danais </t>
  </si>
  <si>
    <t>Kebudayaan DIY</t>
  </si>
  <si>
    <t>Lurah Girimulyo</t>
  </si>
  <si>
    <t>3.05.02.04.020</t>
  </si>
  <si>
    <t>Rak kayu</t>
  </si>
  <si>
    <t>Meja kayu</t>
  </si>
  <si>
    <t>70x150x40 cm</t>
  </si>
  <si>
    <t>batu bata, semen</t>
  </si>
  <si>
    <t>Pojok Anak</t>
  </si>
  <si>
    <t>Kamar Mandi</t>
  </si>
  <si>
    <t>Legundi RT. 09</t>
  </si>
  <si>
    <t>Tungu RT. 05</t>
  </si>
  <si>
    <t>Total Jalan Irigasi da Jaringan</t>
  </si>
  <si>
    <t>000001-001000</t>
  </si>
  <si>
    <t>NIHIL</t>
  </si>
  <si>
    <t>KARTU INVENTARIS ASET B</t>
  </si>
  <si>
    <t>BERUPA PERALATAN DAN MESIN</t>
  </si>
  <si>
    <t>Kode Barang</t>
  </si>
  <si>
    <t>Nomor Register</t>
  </si>
  <si>
    <t>Cara Perolehan</t>
  </si>
  <si>
    <t>KET</t>
  </si>
  <si>
    <t>Nilai/Harga</t>
  </si>
  <si>
    <t>Lemari kayu</t>
  </si>
  <si>
    <t>80cm x 180cm</t>
  </si>
  <si>
    <t>Lemari display</t>
  </si>
  <si>
    <t>Lemari kayu dan kaca</t>
  </si>
  <si>
    <t>150cm  x 100cm</t>
  </si>
  <si>
    <t>3.05.01.04.999</t>
  </si>
  <si>
    <t>Alat penyimpan perlengkapan kantor lainnya</t>
  </si>
  <si>
    <t>Etalase kaca</t>
  </si>
  <si>
    <t>150 cm x 120cm</t>
  </si>
  <si>
    <t>meja kayu</t>
  </si>
  <si>
    <t>250 cm x 150cm</t>
  </si>
  <si>
    <t>Hufanis Mebel</t>
  </si>
  <si>
    <t>Kursi Fiber glass/plastik</t>
  </si>
  <si>
    <t>PT Trisula Mas Sakti</t>
  </si>
  <si>
    <t>000016</t>
  </si>
  <si>
    <t>000017</t>
  </si>
  <si>
    <t>000018</t>
  </si>
  <si>
    <t>000019</t>
  </si>
  <si>
    <t>000020</t>
  </si>
  <si>
    <t>000022</t>
  </si>
  <si>
    <t>000023</t>
  </si>
  <si>
    <t>000025</t>
  </si>
  <si>
    <t>000026</t>
  </si>
  <si>
    <t>000027</t>
  </si>
  <si>
    <t>000028</t>
  </si>
  <si>
    <t>000031</t>
  </si>
  <si>
    <t>000032</t>
  </si>
  <si>
    <t>000033</t>
  </si>
  <si>
    <t>000034</t>
  </si>
  <si>
    <t>000035</t>
  </si>
  <si>
    <t>000036</t>
  </si>
  <si>
    <t>000037</t>
  </si>
  <si>
    <t>000038</t>
  </si>
  <si>
    <t>000039</t>
  </si>
  <si>
    <t>000040</t>
  </si>
  <si>
    <t>000041</t>
  </si>
  <si>
    <t>000042</t>
  </si>
  <si>
    <t>000043</t>
  </si>
  <si>
    <t>000044</t>
  </si>
  <si>
    <t>000045</t>
  </si>
  <si>
    <t>000046</t>
  </si>
  <si>
    <t>000047</t>
  </si>
  <si>
    <t>000048</t>
  </si>
  <si>
    <t>000049</t>
  </si>
  <si>
    <t>000051</t>
  </si>
  <si>
    <t>000052</t>
  </si>
  <si>
    <t>000054</t>
  </si>
  <si>
    <t>000055</t>
  </si>
  <si>
    <t>000056</t>
  </si>
  <si>
    <t>000059</t>
  </si>
  <si>
    <t>000065</t>
  </si>
  <si>
    <t>000066</t>
  </si>
  <si>
    <t>000067</t>
  </si>
  <si>
    <t>000068</t>
  </si>
  <si>
    <t>000069</t>
  </si>
  <si>
    <t>000070</t>
  </si>
  <si>
    <t>000071</t>
  </si>
  <si>
    <t>000072</t>
  </si>
  <si>
    <t>000073</t>
  </si>
  <si>
    <t>000074</t>
  </si>
  <si>
    <t>000075</t>
  </si>
  <si>
    <t>000076</t>
  </si>
  <si>
    <t>000077</t>
  </si>
  <si>
    <t>000078</t>
  </si>
  <si>
    <t>000079</t>
  </si>
  <si>
    <t>000080</t>
  </si>
  <si>
    <t>000081</t>
  </si>
  <si>
    <t>000082</t>
  </si>
  <si>
    <t>000083</t>
  </si>
  <si>
    <t>000084</t>
  </si>
  <si>
    <t>000085</t>
  </si>
  <si>
    <t>000086</t>
  </si>
  <si>
    <t>000087</t>
  </si>
  <si>
    <t>000088</t>
  </si>
  <si>
    <t>000089</t>
  </si>
  <si>
    <t>000090</t>
  </si>
  <si>
    <t>000091</t>
  </si>
  <si>
    <t>000092</t>
  </si>
  <si>
    <t>000093</t>
  </si>
  <si>
    <t>000094</t>
  </si>
  <si>
    <t>000095</t>
  </si>
  <si>
    <t>000096</t>
  </si>
  <si>
    <t>000097</t>
  </si>
  <si>
    <t>000098</t>
  </si>
  <si>
    <t>000099</t>
  </si>
  <si>
    <t>000100</t>
  </si>
  <si>
    <t>000101</t>
  </si>
  <si>
    <t>000102</t>
  </si>
  <si>
    <t>000103</t>
  </si>
  <si>
    <t>000104</t>
  </si>
  <si>
    <t>000105</t>
  </si>
  <si>
    <t>000106</t>
  </si>
  <si>
    <t>000107</t>
  </si>
  <si>
    <t>000108</t>
  </si>
  <si>
    <t>000109</t>
  </si>
  <si>
    <t>000110</t>
  </si>
  <si>
    <t>000111</t>
  </si>
  <si>
    <t>000112</t>
  </si>
  <si>
    <t>000113</t>
  </si>
  <si>
    <t>000114</t>
  </si>
  <si>
    <t>000115</t>
  </si>
  <si>
    <t>000116</t>
  </si>
  <si>
    <t>000117</t>
  </si>
  <si>
    <t>000118</t>
  </si>
  <si>
    <t>000119</t>
  </si>
  <si>
    <t>000120</t>
  </si>
  <si>
    <t>000122</t>
  </si>
  <si>
    <t>000123</t>
  </si>
  <si>
    <t>000124</t>
  </si>
  <si>
    <t>000125</t>
  </si>
  <si>
    <t>Kursi kayu</t>
  </si>
  <si>
    <t>kayu dan busa</t>
  </si>
  <si>
    <t>50 CM X 80 cm</t>
  </si>
  <si>
    <t xml:space="preserve">kayu  </t>
  </si>
  <si>
    <t>Kursi besi/metal</t>
  </si>
  <si>
    <t xml:space="preserve">Ppt Surya Perdana </t>
  </si>
  <si>
    <t xml:space="preserve">PT Surya Perdana </t>
  </si>
  <si>
    <t>Personal Komputer unit</t>
  </si>
  <si>
    <t>Aceer</t>
  </si>
  <si>
    <t>14 inch</t>
  </si>
  <si>
    <t xml:space="preserve">campuran </t>
  </si>
  <si>
    <t>Accer</t>
  </si>
  <si>
    <t>LCD  Projector</t>
  </si>
  <si>
    <t>EX 537</t>
  </si>
  <si>
    <t>PT Hanzi</t>
  </si>
  <si>
    <t>Kamera stile</t>
  </si>
  <si>
    <t>Nicon Col Mix L 810 Red S/N 71010470</t>
  </si>
  <si>
    <t>Mix L 810</t>
  </si>
  <si>
    <t>Nikon</t>
  </si>
  <si>
    <t>Lampu lampu kristal</t>
  </si>
  <si>
    <t>cabang 10</t>
  </si>
  <si>
    <t>Kaca,akrilik</t>
  </si>
  <si>
    <t>16' / 40 cm</t>
  </si>
  <si>
    <t>Plastik,alumunium</t>
  </si>
  <si>
    <t>PT Catur sukses</t>
  </si>
  <si>
    <t>68cm x 75 cm</t>
  </si>
  <si>
    <t>3.05.02.06.007</t>
  </si>
  <si>
    <t>RMS Power 300 watt-imperande 4 OHM</t>
  </si>
  <si>
    <t>campuran</t>
  </si>
  <si>
    <t>48 x 48 x 86 cm</t>
  </si>
  <si>
    <t>PT Jaya Utama</t>
  </si>
  <si>
    <t>Kursi fiber glass/plastik</t>
  </si>
  <si>
    <t>503mmx312mmx810mm</t>
  </si>
  <si>
    <t>3.05.01.04.004</t>
  </si>
  <si>
    <t>Rak kayu 3 susun</t>
  </si>
  <si>
    <t>60x130 x 35cm</t>
  </si>
  <si>
    <t>3.05.01.04.025</t>
  </si>
  <si>
    <t>Lemari katalog</t>
  </si>
  <si>
    <t>Lemari kayu 12 kotak</t>
  </si>
  <si>
    <t>200 x 180x46cm</t>
  </si>
  <si>
    <t>Traktor lainnya</t>
  </si>
  <si>
    <t>2720x1130x1370mm</t>
  </si>
  <si>
    <t>CV. Karya Hidup Sentosa</t>
  </si>
  <si>
    <t>12 '</t>
  </si>
  <si>
    <t>3.06.03.47.002</t>
  </si>
  <si>
    <t xml:space="preserve">Genset </t>
  </si>
  <si>
    <t>Genset Loncin</t>
  </si>
  <si>
    <t>590x430x467</t>
  </si>
  <si>
    <t>China</t>
  </si>
  <si>
    <t>Kursi tamu</t>
  </si>
  <si>
    <t>kayu busa</t>
  </si>
  <si>
    <t>Meja resepsionis</t>
  </si>
  <si>
    <t xml:space="preserve">meja kayu panjang </t>
  </si>
  <si>
    <t>450 x 120x70cm</t>
  </si>
  <si>
    <t>5.5 inch</t>
  </si>
  <si>
    <t>3.05.02.04.004</t>
  </si>
  <si>
    <t>262mmx615mmx210mm</t>
  </si>
  <si>
    <t>P C Unit</t>
  </si>
  <si>
    <t>2.5 '</t>
  </si>
  <si>
    <t xml:space="preserve">Teralis Jendela besi </t>
  </si>
  <si>
    <t>70cm x 60cm</t>
  </si>
  <si>
    <t>12 cmx 60cm</t>
  </si>
  <si>
    <t>140cm x 70cm</t>
  </si>
  <si>
    <t>90 cmx 60cm</t>
  </si>
  <si>
    <t>90cm x 30cm</t>
  </si>
  <si>
    <t>Perkakas kantor lainnya</t>
  </si>
  <si>
    <t>HP model 14 bw007AU</t>
  </si>
  <si>
    <t>PT. HP</t>
  </si>
  <si>
    <t>Lap top</t>
  </si>
  <si>
    <t>rak besi 3 susun</t>
  </si>
  <si>
    <t>90 x 180 cm</t>
  </si>
  <si>
    <t>3.05.01.04.003</t>
  </si>
  <si>
    <t>91 x 180 cm</t>
  </si>
  <si>
    <t>Pintu kaca</t>
  </si>
  <si>
    <t>120 x 200</t>
  </si>
  <si>
    <t xml:space="preserve">kaca </t>
  </si>
  <si>
    <t>Lap Top</t>
  </si>
  <si>
    <t>Lenovo IDEAPAD 110PFOW53FAMTM:80T600 89ID</t>
  </si>
  <si>
    <t>Kursi K7</t>
  </si>
  <si>
    <t>Surya baru mebel</t>
  </si>
  <si>
    <t>18'</t>
  </si>
  <si>
    <t>PT Kencana Gemilang</t>
  </si>
  <si>
    <t>Alat Tenis Meja</t>
  </si>
  <si>
    <t>152  5 cm x 274 cm</t>
  </si>
  <si>
    <t>3.05.01.05.008</t>
  </si>
  <si>
    <t>Papan visual/papan nama</t>
  </si>
  <si>
    <t>6 m x 4 m</t>
  </si>
  <si>
    <t>Masa Agency</t>
  </si>
  <si>
    <t>Rambu Rambu</t>
  </si>
  <si>
    <t>Rambu rambu jalan</t>
  </si>
  <si>
    <t>50cm x 60cm</t>
  </si>
  <si>
    <t>3.06.03.20.003</t>
  </si>
  <si>
    <t>jaringan internet</t>
  </si>
  <si>
    <t>besi baja</t>
  </si>
  <si>
    <t>CV Assidiq Persada</t>
  </si>
  <si>
    <t>11 titik</t>
  </si>
  <si>
    <t>Sarana jaringan lintas media</t>
  </si>
  <si>
    <t>Termometer govermen Tester</t>
  </si>
  <si>
    <t>Termometer Infrared Noncontack</t>
  </si>
  <si>
    <t>I buah</t>
  </si>
  <si>
    <t>hibah KPU GK</t>
  </si>
  <si>
    <t>3.06.02.07.017</t>
  </si>
  <si>
    <t>Handpone encription</t>
  </si>
  <si>
    <t>Oppo A31</t>
  </si>
  <si>
    <t>RAM 4/ 64</t>
  </si>
  <si>
    <t>10 Phone cell</t>
  </si>
  <si>
    <t xml:space="preserve">Laptop </t>
  </si>
  <si>
    <t>SNLCNOLPOIM122508</t>
  </si>
  <si>
    <t>A416MA-F8401V PS</t>
  </si>
  <si>
    <t>Korak suara</t>
  </si>
  <si>
    <t>40 cm x 40 cm x 60 cm</t>
  </si>
  <si>
    <t>41 cm x 40 cm x 60 cm</t>
  </si>
  <si>
    <t>60 cm x 50 cm x 60 cm</t>
  </si>
  <si>
    <t>SN 5CG2023LMS</t>
  </si>
  <si>
    <t>P/N 483353PA#ARG</t>
  </si>
  <si>
    <t>Rak besi</t>
  </si>
  <si>
    <t xml:space="preserve">Besi </t>
  </si>
  <si>
    <t>3.06.01.02.125</t>
  </si>
  <si>
    <t>Diaso printer 404</t>
  </si>
  <si>
    <t>Vietnam</t>
  </si>
  <si>
    <t>3.05.02.06.012</t>
  </si>
  <si>
    <t xml:space="preserve">  Wireless  </t>
  </si>
  <si>
    <t>frequency range UHV 600-630 MHZ</t>
  </si>
  <si>
    <t>PT Binanga Utama</t>
  </si>
  <si>
    <t xml:space="preserve"> PC Unit</t>
  </si>
  <si>
    <t>594.0X376.0X150.0mm</t>
  </si>
  <si>
    <t>D21215FDO</t>
  </si>
  <si>
    <t>HP Intel® Core i3-1115G4 Processor 512 GB Solid State Drive 4GB SODIMM DDR4 SDRAM Windows 11</t>
  </si>
  <si>
    <t>SN SCD3084</t>
  </si>
  <si>
    <t>P/N 669F1PAAR6</t>
  </si>
  <si>
    <t>Canon Image Class LBP6030</t>
  </si>
  <si>
    <t>364x249x199mm</t>
  </si>
  <si>
    <t>MC 84688008(AA)</t>
  </si>
  <si>
    <t>SNNTLA670571</t>
  </si>
  <si>
    <t>Taiwan</t>
  </si>
  <si>
    <t>M15-45/3-5-6-3 IS STM</t>
  </si>
  <si>
    <t>803210013054</t>
  </si>
  <si>
    <t>Tripod camera</t>
  </si>
  <si>
    <t>Takara Artemis 234 type1/4 '</t>
  </si>
  <si>
    <t>max height 1520 mm</t>
  </si>
  <si>
    <t>EF-M15-45/3.5-6.3 IS STM(SL)</t>
  </si>
  <si>
    <t>(21)803210013054</t>
  </si>
  <si>
    <t>Alat bantu lainnya</t>
  </si>
  <si>
    <t>METERSIS</t>
  </si>
  <si>
    <t>ASUS VIVOBOX</t>
  </si>
  <si>
    <t>SN : 5CD3084</t>
  </si>
  <si>
    <t>P/N 669F1PA#AR6</t>
  </si>
  <si>
    <t>Epson L3210</t>
  </si>
  <si>
    <t>375/347X179 mm</t>
  </si>
  <si>
    <t>Thailand</t>
  </si>
  <si>
    <t>C11CJ68503</t>
  </si>
  <si>
    <t>SN:*XAGKB01175*</t>
  </si>
  <si>
    <t>2.200.000</t>
  </si>
  <si>
    <t>Drs. Sunu Raharjo</t>
  </si>
  <si>
    <t>Paryani, SIP.</t>
  </si>
  <si>
    <t>rusak</t>
  </si>
  <si>
    <t>Meja 1/2 Biro</t>
  </si>
  <si>
    <t>Kursi Plastik</t>
  </si>
  <si>
    <t>tinggal 7</t>
  </si>
  <si>
    <t>Thermogun</t>
  </si>
  <si>
    <t>kursi pelayanan</t>
  </si>
  <si>
    <t>Meja Kayu</t>
  </si>
  <si>
    <t>45x75x180</t>
  </si>
  <si>
    <t>68x75 cm</t>
  </si>
  <si>
    <t>HPL</t>
  </si>
  <si>
    <t>Jumlah : tiga ratus lima puluh tujuh juta dua ratus sembilan belas ribu tiga ratus tiga puluh tiga rupiah</t>
  </si>
  <si>
    <t>KARTU INVENTARIS  ASET KALURAHAN C</t>
  </si>
  <si>
    <t>BERUPA GEDUNG DAN BANGUNAN</t>
  </si>
  <si>
    <t>Jenis Bangunan</t>
  </si>
  <si>
    <t>NOMOR</t>
  </si>
  <si>
    <t xml:space="preserve">Kondisi Bangunan B.KB,RB </t>
  </si>
  <si>
    <t>Luas lantai (m²)</t>
  </si>
  <si>
    <t>Letak / Lokasi</t>
  </si>
  <si>
    <t>Luas (m²)</t>
  </si>
  <si>
    <t>Nomor Kode Tanah</t>
  </si>
  <si>
    <t>Nilai (Rp)</t>
  </si>
  <si>
    <t>Tahun perolehan</t>
  </si>
  <si>
    <t>Bertingkat Tidak</t>
  </si>
  <si>
    <t>Beton Tidak</t>
  </si>
  <si>
    <t>Bangunan Gedung Pertemuan permanen</t>
  </si>
  <si>
    <t xml:space="preserve">Beton  </t>
  </si>
  <si>
    <t>13 m x 28 m</t>
  </si>
  <si>
    <t>Kalurahan Girimulyo</t>
  </si>
  <si>
    <t>Bangunan gedung pendidikan permanen</t>
  </si>
  <si>
    <t>12 x 5 m</t>
  </si>
  <si>
    <t>Bangunan gedung perpustakaan permanen</t>
  </si>
  <si>
    <t>15m x 45 m</t>
  </si>
  <si>
    <t>Girimulyo</t>
  </si>
  <si>
    <t>1 Okt 2007</t>
  </si>
  <si>
    <t>01/Pan/X/2007</t>
  </si>
  <si>
    <t>9x 7,5 m</t>
  </si>
  <si>
    <t>PAUD Tungu</t>
  </si>
  <si>
    <t>okt 2010</t>
  </si>
  <si>
    <t>PAUD Tanggung</t>
  </si>
  <si>
    <t>9x 8 m</t>
  </si>
  <si>
    <t>PAUD Macanmati</t>
  </si>
  <si>
    <t>1 okt 2012</t>
  </si>
  <si>
    <t>PAUD Wintaos</t>
  </si>
  <si>
    <t>PAUD Prahu</t>
  </si>
  <si>
    <t>9x 75 m</t>
  </si>
  <si>
    <t>1 oktober 2013</t>
  </si>
  <si>
    <t>PAUD Legundi</t>
  </si>
  <si>
    <t>3x 5 m</t>
  </si>
  <si>
    <t>7 Juli 2015</t>
  </si>
  <si>
    <t>Gapura Macanmati</t>
  </si>
  <si>
    <t>Bangunan Parkir semi permanen</t>
  </si>
  <si>
    <t>4.01.01.01.999</t>
  </si>
  <si>
    <t>beton</t>
  </si>
  <si>
    <t>10,5 m x 4 m</t>
  </si>
  <si>
    <t>13 m x 5 m</t>
  </si>
  <si>
    <t>4.01.01.01.001</t>
  </si>
  <si>
    <t>23 x 4 m</t>
  </si>
  <si>
    <t>5 mx 7 m</t>
  </si>
  <si>
    <t>Bangunan olahraga semi permanen</t>
  </si>
  <si>
    <t>2.01.13.01.006</t>
  </si>
  <si>
    <t>18m x 9m</t>
  </si>
  <si>
    <t>APBKAL</t>
  </si>
  <si>
    <t>Lapangan Bolavoly</t>
  </si>
  <si>
    <t>9 mx8 m</t>
  </si>
  <si>
    <t>PAUD Kadisobo</t>
  </si>
  <si>
    <t>3x6 m</t>
  </si>
  <si>
    <t xml:space="preserve">Toilet </t>
  </si>
  <si>
    <t>Candi / Tugu Peringatan / Prasasti Lainnya</t>
  </si>
  <si>
    <t xml:space="preserve">5,2 m x 0.7 mx 3,7  </t>
  </si>
  <si>
    <t>24 Mei 2022</t>
  </si>
  <si>
    <t>00381/KWT/06.2003/2022</t>
  </si>
  <si>
    <t xml:space="preserve">1 Paket </t>
  </si>
  <si>
    <t>DANAIS</t>
  </si>
  <si>
    <t>Papan nama keistimewaan</t>
  </si>
  <si>
    <t>9x7 m</t>
  </si>
  <si>
    <t>10x6 m</t>
  </si>
  <si>
    <t>3x4 m</t>
  </si>
  <si>
    <t>10 Oktober 2024</t>
  </si>
  <si>
    <r>
      <t>11</t>
    </r>
    <r>
      <rPr>
        <sz val="11"/>
        <color theme="0"/>
        <rFont val="Calibri"/>
        <family val="2"/>
      </rPr>
      <t>_</t>
    </r>
    <r>
      <rPr>
        <sz val="11"/>
        <color theme="1"/>
        <rFont val="Calibri"/>
        <family val="2"/>
      </rPr>
      <t>Nov 2024</t>
    </r>
  </si>
  <si>
    <t>Desember 2024</t>
  </si>
  <si>
    <t>20/UJ/GM/X/2024</t>
  </si>
  <si>
    <t>20/Ul/GM/XI/2024</t>
  </si>
  <si>
    <t>24/GM/XII/2024</t>
  </si>
  <si>
    <t>Persil 19</t>
  </si>
  <si>
    <t>Persil 156</t>
  </si>
  <si>
    <t>Persil 107</t>
  </si>
  <si>
    <t>KARTU INVENTARIS ASET  D</t>
  </si>
  <si>
    <t>BERUPA JALAN, IRIGASI, DAN JARINGAN</t>
  </si>
  <si>
    <t>Jenis Jalan, Irigasi, dan Jaringan</t>
  </si>
  <si>
    <t>Letak/lokasi</t>
  </si>
  <si>
    <t>Dokumen</t>
  </si>
  <si>
    <t>Kondisi</t>
  </si>
  <si>
    <t>B,KB,RB</t>
  </si>
  <si>
    <t>40 m</t>
  </si>
  <si>
    <t>3m</t>
  </si>
  <si>
    <t>120 m</t>
  </si>
  <si>
    <t>RT 02 Legundi</t>
  </si>
  <si>
    <t>Jalan pemukiman</t>
  </si>
  <si>
    <t>30 m</t>
  </si>
  <si>
    <t>RT 3 Legundi</t>
  </si>
  <si>
    <t>180 m</t>
  </si>
  <si>
    <t>RT 01 Legundi Blok Ndokwanglu</t>
  </si>
  <si>
    <t>320 cm</t>
  </si>
  <si>
    <t>6880m</t>
  </si>
  <si>
    <t>BLOK pRAHU - Ngobaran</t>
  </si>
  <si>
    <t>3210 m</t>
  </si>
  <si>
    <t>RT 07-  RT 01 legundi</t>
  </si>
  <si>
    <t>3,5 m</t>
  </si>
  <si>
    <t>1610 m</t>
  </si>
  <si>
    <t>RT 05-06  Prahu</t>
  </si>
  <si>
    <t>Jalan Khusus lainnya</t>
  </si>
  <si>
    <t>6880 m</t>
  </si>
  <si>
    <t>RT 04-RT 5 Prahu</t>
  </si>
  <si>
    <t>2225 m</t>
  </si>
  <si>
    <t>3,2 m</t>
  </si>
  <si>
    <t>7120 m</t>
  </si>
  <si>
    <t>Blok Tungu - Blok Ngalur</t>
  </si>
  <si>
    <t>1800 m</t>
  </si>
  <si>
    <t>RT 06 Kadisobo - RT  09 Macanmati</t>
  </si>
  <si>
    <t>7744 m</t>
  </si>
  <si>
    <t>Blok Nongko -Blok Bobelang</t>
  </si>
  <si>
    <t>2 km</t>
  </si>
  <si>
    <t>7000 m</t>
  </si>
  <si>
    <t>1017 m</t>
  </si>
  <si>
    <t>Pakis-Klepu</t>
  </si>
  <si>
    <t xml:space="preserve">950 m </t>
  </si>
  <si>
    <t>3040 m</t>
  </si>
  <si>
    <t>RT 6 Wintaos-Telaga Pucung</t>
  </si>
  <si>
    <t>20 m</t>
  </si>
  <si>
    <t>RT 01 Legundi</t>
  </si>
  <si>
    <t>60cm</t>
  </si>
  <si>
    <t>6000 m</t>
  </si>
  <si>
    <t>RT 02 Prahu</t>
  </si>
  <si>
    <t xml:space="preserve">Talud pengaman jalan </t>
  </si>
  <si>
    <t>6400 m</t>
  </si>
  <si>
    <t xml:space="preserve">Ketos  - Nyiapah </t>
  </si>
  <si>
    <t>736 m</t>
  </si>
  <si>
    <t>Centhung wintaos</t>
  </si>
  <si>
    <t>218 m</t>
  </si>
  <si>
    <t>654 m</t>
  </si>
  <si>
    <t>RT 04  Kadisobo</t>
  </si>
  <si>
    <t>156 m</t>
  </si>
  <si>
    <t>468 m</t>
  </si>
  <si>
    <t>RT 05 Kadisobo</t>
  </si>
  <si>
    <t>57 m</t>
  </si>
  <si>
    <t>171 m</t>
  </si>
  <si>
    <t>RT 9 Legundi</t>
  </si>
  <si>
    <t>RT 01-07 Macanmati</t>
  </si>
  <si>
    <t>225 m</t>
  </si>
  <si>
    <t>RT 3 Wintaos</t>
  </si>
  <si>
    <t>RT 4 Tungu</t>
  </si>
  <si>
    <t>648 m</t>
  </si>
  <si>
    <t>1944 m</t>
  </si>
  <si>
    <t>RT 04 Tungu</t>
  </si>
  <si>
    <t>960 m</t>
  </si>
  <si>
    <t>RT 07 Tungu</t>
  </si>
  <si>
    <t>1200 m</t>
  </si>
  <si>
    <t>RT 08 dan RT 09 Macanmati</t>
  </si>
  <si>
    <t>520 m</t>
  </si>
  <si>
    <t>1560 m</t>
  </si>
  <si>
    <t>RT 02,03,01 Tanggung</t>
  </si>
  <si>
    <t>3300 m</t>
  </si>
  <si>
    <t>1080 m</t>
  </si>
  <si>
    <t>RT 02 Kadisobo</t>
  </si>
  <si>
    <t>60 cm</t>
  </si>
  <si>
    <t>216 m</t>
  </si>
  <si>
    <t>Blok Sawah Legundi/talud pengaman jalan</t>
  </si>
  <si>
    <t>3900 m</t>
  </si>
  <si>
    <t>RT 10.012.06.08 Tungu</t>
  </si>
  <si>
    <t>RT 4 Kadisobo</t>
  </si>
  <si>
    <t>45m</t>
  </si>
  <si>
    <t>2700 m</t>
  </si>
  <si>
    <t>RT 06 Macanmati</t>
  </si>
  <si>
    <t>200 m</t>
  </si>
  <si>
    <t>RT 07-01-02 Wintaos</t>
  </si>
  <si>
    <t xml:space="preserve">Jalan Desa </t>
  </si>
  <si>
    <t xml:space="preserve"> 357 m</t>
  </si>
  <si>
    <t>1250 m</t>
  </si>
  <si>
    <t>Bledok- RT 4</t>
  </si>
  <si>
    <t>8 JUNI 2017</t>
  </si>
  <si>
    <t>57/ST/VI/ 2017</t>
  </si>
  <si>
    <t>300 m</t>
  </si>
  <si>
    <t>1050 m</t>
  </si>
  <si>
    <t>Bundelan RT 05 pRAHU</t>
  </si>
  <si>
    <t>3 m</t>
  </si>
  <si>
    <t>1650 m</t>
  </si>
  <si>
    <t>RT 04 RT 06 Macanmati</t>
  </si>
  <si>
    <t>141/UJ/Lgd/X/2017</t>
  </si>
  <si>
    <t>2343 m</t>
  </si>
  <si>
    <t>Jalan telaga ngandrung</t>
  </si>
  <si>
    <t>1360 m</t>
  </si>
  <si>
    <t>Wota wati -Pakis</t>
  </si>
  <si>
    <t>28 des 2017</t>
  </si>
  <si>
    <t>148 m</t>
  </si>
  <si>
    <t>3 M</t>
  </si>
  <si>
    <t>444 m</t>
  </si>
  <si>
    <t>Ruas RT 8 Macanmati</t>
  </si>
  <si>
    <t>16/JM/IV/2018</t>
  </si>
  <si>
    <t>522 m</t>
  </si>
  <si>
    <t>2010 m</t>
  </si>
  <si>
    <t xml:space="preserve">Ruas RT 7 Kadisobo  </t>
  </si>
  <si>
    <t>2.018 m</t>
  </si>
  <si>
    <t>6458 m</t>
  </si>
  <si>
    <t>ruas blok Nongkoblonyoh -Salak</t>
  </si>
  <si>
    <t>4 JULI 2018</t>
  </si>
  <si>
    <t>103/UJ/Lgd/VII/2018</t>
  </si>
  <si>
    <t>00004</t>
  </si>
  <si>
    <t>Melikan -Karang</t>
  </si>
  <si>
    <t>505 m</t>
  </si>
  <si>
    <t>RT 5 Legundi</t>
  </si>
  <si>
    <t>24 Agust 2019</t>
  </si>
  <si>
    <t>05/TPK/GM/VIII/2019</t>
  </si>
  <si>
    <t>RT 02 RT 5 Prahu</t>
  </si>
  <si>
    <t>253 m</t>
  </si>
  <si>
    <t>759 m</t>
  </si>
  <si>
    <t>Suruh - nDOK Sengon</t>
  </si>
  <si>
    <t>4 Okt 2019</t>
  </si>
  <si>
    <t>05/TPK/GM/X/2019</t>
  </si>
  <si>
    <t>486 m</t>
  </si>
  <si>
    <t>1701 m</t>
  </si>
  <si>
    <t>RT 08- Sawah</t>
  </si>
  <si>
    <t>1260 m</t>
  </si>
  <si>
    <t>RT 4dan 09 Legundi</t>
  </si>
  <si>
    <t>3448 m</t>
  </si>
  <si>
    <t>672 m</t>
  </si>
  <si>
    <t>3,0 m</t>
  </si>
  <si>
    <t>2016 m</t>
  </si>
  <si>
    <t xml:space="preserve">RT 4 Tanggung </t>
  </si>
  <si>
    <t>540 m</t>
  </si>
  <si>
    <t>RT 3 Macanmati</t>
  </si>
  <si>
    <t>983 m</t>
  </si>
  <si>
    <t>3440 m</t>
  </si>
  <si>
    <t>sumur -Tlogo so-(RT 02-09-10)</t>
  </si>
  <si>
    <t>1631 m</t>
  </si>
  <si>
    <t>Blok Klepu-Wintaos- Blok Sumur</t>
  </si>
  <si>
    <t>414 m</t>
  </si>
  <si>
    <t>RT 3, 7.8,9 10 Tungu</t>
  </si>
  <si>
    <t>365 m</t>
  </si>
  <si>
    <t>1095 m</t>
  </si>
  <si>
    <t>RT 2 Tanggung</t>
  </si>
  <si>
    <t>26  Agust 2022</t>
  </si>
  <si>
    <t>RT 1.dan Rt 3 Tanggung</t>
  </si>
  <si>
    <t>900 m</t>
  </si>
  <si>
    <t>RT 04 -03 Wintaos</t>
  </si>
  <si>
    <t>20 Des 2022</t>
  </si>
  <si>
    <t>196 m</t>
  </si>
  <si>
    <t>RT 3  Macanmati</t>
  </si>
  <si>
    <t>628 m</t>
  </si>
  <si>
    <t>1884 m</t>
  </si>
  <si>
    <t>RT 3- RT5 Macanmati</t>
  </si>
  <si>
    <t>1152 m</t>
  </si>
  <si>
    <t>Karang -Ngerong</t>
  </si>
  <si>
    <t>142 m</t>
  </si>
  <si>
    <t>497 m</t>
  </si>
  <si>
    <t>RT 6 Tungu</t>
  </si>
  <si>
    <t>12 Agust 2023</t>
  </si>
  <si>
    <t>95 m</t>
  </si>
  <si>
    <t>285 m</t>
  </si>
  <si>
    <t>RT 6 Macanmati</t>
  </si>
  <si>
    <t>27 Des 2023</t>
  </si>
  <si>
    <t>168 m</t>
  </si>
  <si>
    <t>504 m</t>
  </si>
  <si>
    <t>RT 5 Tungu</t>
  </si>
  <si>
    <t>18 des 2023</t>
  </si>
  <si>
    <t>Lainnya ( jalan Khusus)</t>
  </si>
  <si>
    <t>50 m</t>
  </si>
  <si>
    <t>1 m</t>
  </si>
  <si>
    <t>18 Des 2023</t>
  </si>
  <si>
    <t>Dana Desa 2023</t>
  </si>
  <si>
    <t>2275 m</t>
  </si>
  <si>
    <t>RT 5 Tungu - Blok Gremeng</t>
  </si>
  <si>
    <t>416 m</t>
  </si>
  <si>
    <t>1248 m</t>
  </si>
  <si>
    <t>RT 02.RT 3 Prahu</t>
  </si>
  <si>
    <t xml:space="preserve"> 20  Juni 2024</t>
  </si>
  <si>
    <t>Dana Desa 2024</t>
  </si>
  <si>
    <t>Sumur resapan</t>
  </si>
  <si>
    <t>175 m</t>
  </si>
  <si>
    <t>Satu sumur di sawah Legundi</t>
  </si>
  <si>
    <t>sumur</t>
  </si>
  <si>
    <t xml:space="preserve">PAH (Penampung Air Hujan)  </t>
  </si>
  <si>
    <t>RT 5 Macanmati dan RT 6 Wintaos</t>
  </si>
  <si>
    <t>RT 01 Tanggung-rt 01 Macanmati</t>
  </si>
  <si>
    <t xml:space="preserve">  RT03-RT05 Macanmati</t>
  </si>
  <si>
    <t>BBKK Kab</t>
  </si>
  <si>
    <t>30 cm</t>
  </si>
  <si>
    <t>Bronjong talud</t>
  </si>
  <si>
    <t>315 m</t>
  </si>
  <si>
    <t>RUAS jalan blok mbang tengah (RT 4-RT 8 Legundi)</t>
  </si>
  <si>
    <t>6 okt 2017</t>
  </si>
  <si>
    <t>18/UJ/X/2017</t>
  </si>
  <si>
    <t>Dana Desa 2017</t>
  </si>
  <si>
    <t>bronjong</t>
  </si>
  <si>
    <t>5.02.07.05.003</t>
  </si>
  <si>
    <t>5 Unit</t>
  </si>
  <si>
    <t xml:space="preserve">Blok Padangan RT 5 Tungu   </t>
  </si>
  <si>
    <t>Gorong gorong</t>
  </si>
  <si>
    <t>1180 m</t>
  </si>
  <si>
    <t xml:space="preserve">Ruas jalan rt 1.02.03 Tanggung  </t>
  </si>
  <si>
    <t>7 juni 2017</t>
  </si>
  <si>
    <t>78/KJ/GK/2017</t>
  </si>
  <si>
    <t>1400 m</t>
  </si>
  <si>
    <t>Tlogo so -RT 5 Tungu</t>
  </si>
  <si>
    <t>1 Unit</t>
  </si>
  <si>
    <t>SR alai Kalurahan</t>
  </si>
  <si>
    <t xml:space="preserve">PAM </t>
  </si>
  <si>
    <t>Embung</t>
  </si>
  <si>
    <t xml:space="preserve">39 m </t>
  </si>
  <si>
    <t>2964 m</t>
  </si>
  <si>
    <t>RT 3 ,RT 1 Tungu</t>
  </si>
  <si>
    <t>6/TPK/GM/IV/2018</t>
  </si>
  <si>
    <t xml:space="preserve">Blok Serut RT 2 </t>
  </si>
  <si>
    <t>330 m</t>
  </si>
  <si>
    <t>RT 9 - Sawah Legundi</t>
  </si>
  <si>
    <t>jaringan tranmisi tegangan dibawah 100KVA</t>
  </si>
  <si>
    <t>Daya listrik</t>
  </si>
  <si>
    <t>427 m</t>
  </si>
  <si>
    <t>492 m</t>
  </si>
  <si>
    <t>260 m</t>
  </si>
  <si>
    <t>2,20 m</t>
  </si>
  <si>
    <t>20 Agustus 2024</t>
  </si>
  <si>
    <t>25 Desember 2024</t>
  </si>
  <si>
    <t>BERUPA ASET TETAP LAINNYA</t>
  </si>
  <si>
    <t>Nama Barang / Aset</t>
  </si>
  <si>
    <t>Barang bercorak seni.budaya</t>
  </si>
  <si>
    <t>Hewan dan Tumbuhan</t>
  </si>
  <si>
    <t>Asal Usul Perolehan</t>
  </si>
  <si>
    <t>Judul/Pencipta</t>
  </si>
  <si>
    <t>Spesifikasi/Penerbit</t>
  </si>
  <si>
    <t>Asal Daerah</t>
  </si>
  <si>
    <t>Register / No Sticker</t>
  </si>
  <si>
    <t>10 Jenis Koneksi Delphi ke Database + CD</t>
  </si>
  <si>
    <t>Gava Media</t>
  </si>
  <si>
    <t>Hibah dari Perpusnas 2011</t>
  </si>
  <si>
    <t>10 menit Jago Origami</t>
  </si>
  <si>
    <t>Great Pulisher</t>
  </si>
  <si>
    <t>100 Pesan Nabi Untuk Wanita</t>
  </si>
  <si>
    <t>Mizania</t>
  </si>
  <si>
    <t>100 Rumus 400 Soal &amp; Pembahasan Toefl Structure</t>
  </si>
  <si>
    <t>Seri Tito : Tuhan Baru</t>
  </si>
  <si>
    <t>Kanisius</t>
  </si>
  <si>
    <t>155 Aneka Resep Pilihan Paling Nyuuss....</t>
  </si>
  <si>
    <t>Citra Media</t>
  </si>
  <si>
    <t>2012: Akankah kiamat benar benar terjadi ?</t>
  </si>
  <si>
    <t>Pustaka Timur</t>
  </si>
  <si>
    <t xml:space="preserve">25 Macam olahan lezat jamur kuping </t>
  </si>
  <si>
    <t xml:space="preserve">Asah otak anak : teka teki silang 25 Nabi </t>
  </si>
  <si>
    <t>Bale siasat</t>
  </si>
  <si>
    <t>29 Resep Teh Nikmat -Time for a tea time...</t>
  </si>
  <si>
    <t>30 Menit Pintar Menulis dan Membaca Huruf Hijaiyah</t>
  </si>
  <si>
    <t>Pustaka Marwa</t>
  </si>
  <si>
    <t>300 soal &amp; pembahasan tes kemampuan Akademik (Psikotes)</t>
  </si>
  <si>
    <t>Gaya Media</t>
  </si>
  <si>
    <t>40 Wasiat Nabi tentang Kesehatan</t>
  </si>
  <si>
    <t>Aqwamedika</t>
  </si>
  <si>
    <t>5 Hari menguasai dan lancar Ms Office Powerpoint 2007</t>
  </si>
  <si>
    <t>5 Strategi Penderita Diabetes Melitus Berusia Panjang</t>
  </si>
  <si>
    <t>500 + Teka Teki Super Konyol</t>
  </si>
  <si>
    <t>Rumus Praktis Menguasai Ekonomi</t>
  </si>
  <si>
    <t>book publisher</t>
  </si>
  <si>
    <t>6 Jam belajar cepat menggunakan &amp; mengoptimalkan Laptop</t>
  </si>
  <si>
    <t>70 % Film Perang Paling Dahsyat</t>
  </si>
  <si>
    <t>gelar</t>
  </si>
  <si>
    <t xml:space="preserve">90 Lagu Pilihan Untuk anak </t>
  </si>
  <si>
    <t>99 Resep Sehat dengan madu</t>
  </si>
  <si>
    <t>Adobe Indesign Creative Suite2</t>
  </si>
  <si>
    <t>Salemba</t>
  </si>
  <si>
    <t xml:space="preserve">Adobe Photoshop CS4 Secret : Editing dan Retouching </t>
  </si>
  <si>
    <t>Agar HP bikin kamu masuk surga</t>
  </si>
  <si>
    <t>Pro U Media</t>
  </si>
  <si>
    <t xml:space="preserve">Agar Jatuh Cinta Tak Jadi Bencana </t>
  </si>
  <si>
    <t>Aku Cinta Masjid</t>
  </si>
  <si>
    <t>Pustaka Grhatama</t>
  </si>
  <si>
    <t>Aku dan Ibuku</t>
  </si>
  <si>
    <t>Aku mahir bahasa asing IND-INGG-JEPANG</t>
  </si>
  <si>
    <t>Pustaka Anggrek</t>
  </si>
  <si>
    <t xml:space="preserve">Aku Malu jadi orang yang malas </t>
  </si>
  <si>
    <t>Diva ppess</t>
  </si>
  <si>
    <t>Aku punya bayi</t>
  </si>
  <si>
    <t>Aku sayang saudaraku</t>
  </si>
  <si>
    <t>Syarah Riyadush Shalihim</t>
  </si>
  <si>
    <t>Darul Uswah</t>
  </si>
  <si>
    <t>Aku Tidak mau kikir seperti Qarun</t>
  </si>
  <si>
    <t>Prophetic Parenting</t>
  </si>
  <si>
    <t>Akuntansi Untuk Koperasi dan UKM</t>
  </si>
  <si>
    <t>Amandemen UUD 1945 (Hitam)</t>
  </si>
  <si>
    <t>New Merah Putih</t>
  </si>
  <si>
    <t xml:space="preserve">Aneka camilan untuk keluarga </t>
  </si>
  <si>
    <t>Cempaka Putih</t>
  </si>
  <si>
    <t xml:space="preserve">Aneka cita Rasa Pedas </t>
  </si>
  <si>
    <t>Ekpresi</t>
  </si>
  <si>
    <t>Rahasia Penampakan Bumi dan Langit</t>
  </si>
  <si>
    <t>Intan Pariwara</t>
  </si>
  <si>
    <t>Anggun dengan selembar kain batik</t>
  </si>
  <si>
    <t>Saka Mitra Kompetensi</t>
  </si>
  <si>
    <t>Antasari : Dalang Dibalik kematian Nasrudin?</t>
  </si>
  <si>
    <t>Shaid Al Khatir</t>
  </si>
  <si>
    <t xml:space="preserve">Daftar Tajuk Sabyek untuk perpustakaan </t>
  </si>
  <si>
    <t>Gunung Mulia</t>
  </si>
  <si>
    <t xml:space="preserve">Asuhan kebidanan Pada Masa Nifas </t>
  </si>
  <si>
    <t>Asuhan Keperawatan anak dan neonatus</t>
  </si>
  <si>
    <t>Asuhan Keperawatan pada kehamilan fisiologi dan Patologi</t>
  </si>
  <si>
    <t xml:space="preserve">Hak dan kewajiban dalam ketentuan Umum </t>
  </si>
  <si>
    <t>Asuhan Keperawatan Persalinan normal</t>
  </si>
  <si>
    <t xml:space="preserve">Asyiknya mencari teman dan berburu dolar di situs </t>
  </si>
  <si>
    <t>Atas Kerudung bawah warung</t>
  </si>
  <si>
    <t>Arina</t>
  </si>
  <si>
    <t>Bagaimana Mencintai Tanah Air</t>
  </si>
  <si>
    <t>CV Indradjaya</t>
  </si>
  <si>
    <t>Bahagiakan Dirimu dengan menyenangkan orang lain</t>
  </si>
  <si>
    <t>Interpre Book</t>
  </si>
  <si>
    <t>Pengantar Klasifikasi Persepuluhan Dewey</t>
  </si>
  <si>
    <t>Kata Buku</t>
  </si>
  <si>
    <t>Barista: Seni Meracik Kopi</t>
  </si>
  <si>
    <t>PT Adfale Prima</t>
  </si>
  <si>
    <t xml:space="preserve">Belajar Arif dan Bijaksana </t>
  </si>
  <si>
    <t>Belajar beternak puyuh</t>
  </si>
  <si>
    <t>Graha Ilmu</t>
  </si>
  <si>
    <t>Belajar membantu ketika ada bencana Alam</t>
  </si>
  <si>
    <t>Belajar membuat iklan sukses</t>
  </si>
  <si>
    <t>Belajar mencintai alam dengan menjadi pecinta alam</t>
  </si>
  <si>
    <t>Belajar mengolah makanan ringan</t>
  </si>
  <si>
    <t>Belajar nilai leluhur dari sejarah kerajaan</t>
  </si>
  <si>
    <t>Belajar sopan santun dalam pergaulan untukmu</t>
  </si>
  <si>
    <t>Berani hidup kaya: Jurus Jitu menjadi enterpreneur anda</t>
  </si>
  <si>
    <t>000126</t>
  </si>
  <si>
    <t>000127</t>
  </si>
  <si>
    <t>Berburu Dolar dari internet</t>
  </si>
  <si>
    <t>000128</t>
  </si>
  <si>
    <t>000129</t>
  </si>
  <si>
    <t xml:space="preserve">Berjuta keajaiban dunia tumbuhan </t>
  </si>
  <si>
    <t>Empat Pilar pendidikan</t>
  </si>
  <si>
    <t>000130</t>
  </si>
  <si>
    <t>000131</t>
  </si>
  <si>
    <t>Berobatlah dengan doa dan istghfar</t>
  </si>
  <si>
    <t>000132</t>
  </si>
  <si>
    <t>000133</t>
  </si>
  <si>
    <t>Berobatlah dengan puasa dan sedekah</t>
  </si>
  <si>
    <t>000134</t>
  </si>
  <si>
    <t>000135</t>
  </si>
  <si>
    <t xml:space="preserve">Bersahabat dengan penyakit jantung </t>
  </si>
  <si>
    <t>000136</t>
  </si>
  <si>
    <t>000137</t>
  </si>
  <si>
    <t>Bersedekah memperbanyak rezeki</t>
  </si>
  <si>
    <t>000138</t>
  </si>
  <si>
    <t>000139</t>
  </si>
  <si>
    <t>000140</t>
  </si>
  <si>
    <t>Bertanam kangkung raksasa di pekarangan</t>
  </si>
  <si>
    <t>000141</t>
  </si>
  <si>
    <t>Berwisata ke alam arwah, 165 hal</t>
  </si>
  <si>
    <t>Pustaka MITRA</t>
  </si>
  <si>
    <t>000142</t>
  </si>
  <si>
    <t>000143</t>
  </si>
  <si>
    <t>Betapa allah menyayangimu Saudariku</t>
  </si>
  <si>
    <t>000144</t>
  </si>
  <si>
    <t>000145</t>
  </si>
  <si>
    <t>Bila Kita Jatuh Cinta</t>
  </si>
  <si>
    <t>000146</t>
  </si>
  <si>
    <t>000147</t>
  </si>
  <si>
    <t xml:space="preserve">Bimbingan Sholat For kids </t>
  </si>
  <si>
    <t>000148</t>
  </si>
  <si>
    <t>000149</t>
  </si>
  <si>
    <t>Navila Idea</t>
  </si>
  <si>
    <t>000150</t>
  </si>
  <si>
    <t xml:space="preserve">Rumput laut dan Biogas </t>
  </si>
  <si>
    <t>000151</t>
  </si>
  <si>
    <t>Bisakah Aku sukses.?!</t>
  </si>
  <si>
    <t>Diva press</t>
  </si>
  <si>
    <t>000152</t>
  </si>
  <si>
    <t>000153</t>
  </si>
  <si>
    <t xml:space="preserve">Bisnis Online </t>
  </si>
  <si>
    <t>000154</t>
  </si>
  <si>
    <t>000155</t>
  </si>
  <si>
    <t>Boediono dan (Neoliberalisme)</t>
  </si>
  <si>
    <t>Bio Pustaka</t>
  </si>
  <si>
    <t>000156</t>
  </si>
  <si>
    <t>000157</t>
  </si>
  <si>
    <t xml:space="preserve">Boleh Ga sih masturbasi dan 95 pertanyaan tentang seks </t>
  </si>
  <si>
    <t>Andi</t>
  </si>
  <si>
    <t>000158</t>
  </si>
  <si>
    <t>000159</t>
  </si>
  <si>
    <t>Breaking the time</t>
  </si>
  <si>
    <t>Pro You</t>
  </si>
  <si>
    <t>000160</t>
  </si>
  <si>
    <t>000161</t>
  </si>
  <si>
    <t>Buah tak Cuma manis di lidah</t>
  </si>
  <si>
    <t>000162</t>
  </si>
  <si>
    <t>000163</t>
  </si>
  <si>
    <t xml:space="preserve">Buat komputermu ngebut kembali </t>
  </si>
  <si>
    <t>000164</t>
  </si>
  <si>
    <t>000165</t>
  </si>
  <si>
    <t>Bubur sehat untuk batita hebat</t>
  </si>
  <si>
    <t>000166</t>
  </si>
  <si>
    <t>000167</t>
  </si>
  <si>
    <t>Budidaya aneka tanaman sayuran</t>
  </si>
  <si>
    <t>Maraga Bornede</t>
  </si>
  <si>
    <t>000168</t>
  </si>
  <si>
    <t>000169</t>
  </si>
  <si>
    <t>Budidaya lebah madu</t>
  </si>
  <si>
    <t>Caraka Darma</t>
  </si>
  <si>
    <t>000170</t>
  </si>
  <si>
    <t>000171</t>
  </si>
  <si>
    <t xml:space="preserve">Sumber Gizi Pelangi Makanan </t>
  </si>
  <si>
    <t>000172</t>
  </si>
  <si>
    <t>000173</t>
  </si>
  <si>
    <t>Budidaya tanaman kelapa sawit</t>
  </si>
  <si>
    <t>000174</t>
  </si>
  <si>
    <t>000175</t>
  </si>
  <si>
    <t>Budidaya bawal air tawar di kolam terpal</t>
  </si>
  <si>
    <t>000176</t>
  </si>
  <si>
    <t>000177</t>
  </si>
  <si>
    <t xml:space="preserve">Budidaya belut sawah dan rawa di kolam intensif </t>
  </si>
  <si>
    <t>000178</t>
  </si>
  <si>
    <t>000179</t>
  </si>
  <si>
    <t>Budidaya ikan kolam dan akuarium</t>
  </si>
  <si>
    <t>PT Sarana Ilmu Pustaka</t>
  </si>
  <si>
    <t>000180</t>
  </si>
  <si>
    <t>000181</t>
  </si>
  <si>
    <t>Budidaya ikan lele di kolam terpal</t>
  </si>
  <si>
    <t>000182</t>
  </si>
  <si>
    <t>000183</t>
  </si>
  <si>
    <t>Budidaya ikan nila di kolam terpal</t>
  </si>
  <si>
    <t>000184</t>
  </si>
  <si>
    <t>000185</t>
  </si>
  <si>
    <t xml:space="preserve">Budidaya ikan patin di kolam terpal </t>
  </si>
  <si>
    <t>000186</t>
  </si>
  <si>
    <t>000187</t>
  </si>
  <si>
    <t>Budidaya jamur konsumsi</t>
  </si>
  <si>
    <t>000188</t>
  </si>
  <si>
    <t>000189</t>
  </si>
  <si>
    <t xml:space="preserve">Buku ajar asuhan kebidanan apada ibu nifas </t>
  </si>
  <si>
    <t>000190</t>
  </si>
  <si>
    <t>000191</t>
  </si>
  <si>
    <t>Buku Pintar Vegetarian</t>
  </si>
  <si>
    <t>Kata Hati</t>
  </si>
  <si>
    <t>000192</t>
  </si>
  <si>
    <t>000193</t>
  </si>
  <si>
    <t>Bahasa Indonesia-Inggris</t>
  </si>
  <si>
    <t>Ide World</t>
  </si>
  <si>
    <t>000194</t>
  </si>
  <si>
    <t>000195</t>
  </si>
  <si>
    <t xml:space="preserve">Buku Pintar: Mengenal Sarana Trasportasi dalam 2 bahasa </t>
  </si>
  <si>
    <t>000196</t>
  </si>
  <si>
    <t>000197</t>
  </si>
  <si>
    <t>Buku saku sakti UASBN SD(Matematika, IPA,Bahasa,Indonesia)</t>
  </si>
  <si>
    <t>000198</t>
  </si>
  <si>
    <t>000199</t>
  </si>
  <si>
    <t>Panduan Latihan Sepak Bola Andal</t>
  </si>
  <si>
    <t>Sunda Kelapa</t>
  </si>
  <si>
    <t>000200</t>
  </si>
  <si>
    <t>000201</t>
  </si>
  <si>
    <t>Roket REO &amp; Torpedo Tito</t>
  </si>
  <si>
    <t>Kanasius</t>
  </si>
  <si>
    <t>000202</t>
  </si>
  <si>
    <t>000203</t>
  </si>
  <si>
    <t xml:space="preserve">Cara cepat membguat toko sendiri online </t>
  </si>
  <si>
    <t>000204</t>
  </si>
  <si>
    <t>000205</t>
  </si>
  <si>
    <t xml:space="preserve">Cara cepat menguasai bahasa </t>
  </si>
  <si>
    <t>000206</t>
  </si>
  <si>
    <t>000207</t>
  </si>
  <si>
    <t>Cara gampang  membudiyakan teripang</t>
  </si>
  <si>
    <t>000208</t>
  </si>
  <si>
    <t>000209</t>
  </si>
  <si>
    <t>Cara kaya dari dunia maya</t>
  </si>
  <si>
    <t>000210</t>
  </si>
  <si>
    <t>000211</t>
  </si>
  <si>
    <t>Cara mengusir setan</t>
  </si>
  <si>
    <t>Banyu Media</t>
  </si>
  <si>
    <t>000212</t>
  </si>
  <si>
    <t>000213</t>
  </si>
  <si>
    <t>Menggunakan program aplikasi Smans+CD</t>
  </si>
  <si>
    <t>000214</t>
  </si>
  <si>
    <t>000215</t>
  </si>
  <si>
    <t>Cara mudah mendapatkan beasiswa dalam &amp; luar negeri</t>
  </si>
  <si>
    <t>Mitra Pelajar</t>
  </si>
  <si>
    <t>000216</t>
  </si>
  <si>
    <t>000217</t>
  </si>
  <si>
    <t>000218</t>
  </si>
  <si>
    <t xml:space="preserve">Cara mudah mengurus MB </t>
  </si>
  <si>
    <t>000219</t>
  </si>
  <si>
    <t>Es</t>
  </si>
  <si>
    <t>PR Sarana Ilmu Pustaka</t>
  </si>
  <si>
    <t>000220</t>
  </si>
  <si>
    <t>000221</t>
  </si>
  <si>
    <t>Cara praktis mengoperasikan facebook</t>
  </si>
  <si>
    <t>000222</t>
  </si>
  <si>
    <t>000223</t>
  </si>
  <si>
    <t>Catatan Harian seorang mata mata</t>
  </si>
  <si>
    <t>Galan</t>
  </si>
  <si>
    <t>000224</t>
  </si>
  <si>
    <t>000225</t>
  </si>
  <si>
    <t>CBFK.Kemuliaan Rendah hati</t>
  </si>
  <si>
    <t>Dari Mizan</t>
  </si>
  <si>
    <t>000226</t>
  </si>
  <si>
    <t>000227</t>
  </si>
  <si>
    <t>CBFK Sayang anak yatim</t>
  </si>
  <si>
    <t>000228</t>
  </si>
  <si>
    <t>000229</t>
  </si>
  <si>
    <t xml:space="preserve">CBFK Senangnya membantu Ibu </t>
  </si>
  <si>
    <t>000230</t>
  </si>
  <si>
    <t>000231</t>
  </si>
  <si>
    <t>Cekal( Cegah dan Tangkal) Penyakit modern</t>
  </si>
  <si>
    <t>000232</t>
  </si>
  <si>
    <t>000233</t>
  </si>
  <si>
    <t>Cepat menulis angka 1-10</t>
  </si>
  <si>
    <t>000234</t>
  </si>
  <si>
    <t>000235</t>
  </si>
  <si>
    <t>Cerdas mendampingi Suami</t>
  </si>
  <si>
    <t>000236</t>
  </si>
  <si>
    <t>000237</t>
  </si>
  <si>
    <t xml:space="preserve">Cerdas memilih emas </t>
  </si>
  <si>
    <t>Grha Pustaka</t>
  </si>
  <si>
    <t>000238</t>
  </si>
  <si>
    <t>000239</t>
  </si>
  <si>
    <t>Lagu POP NOT+CHORD 1</t>
  </si>
  <si>
    <t>000240</t>
  </si>
  <si>
    <t>000241</t>
  </si>
  <si>
    <t xml:space="preserve">Cerdik Cerdas mengenal uang </t>
  </si>
  <si>
    <t>Pinus</t>
  </si>
  <si>
    <t>000242</t>
  </si>
  <si>
    <t>000243</t>
  </si>
  <si>
    <t>Cergam Sains-Cahaya</t>
  </si>
  <si>
    <t>000244</t>
  </si>
  <si>
    <t>000245</t>
  </si>
  <si>
    <t>Cergam Sains-Energi</t>
  </si>
  <si>
    <t>000246</t>
  </si>
  <si>
    <t>000247</t>
  </si>
  <si>
    <t>Cergam Sains-Gaya</t>
  </si>
  <si>
    <t>000248</t>
  </si>
  <si>
    <t>000249</t>
  </si>
  <si>
    <t>Cewek Matre,Kumpulan Cerita Sarat Makna</t>
  </si>
  <si>
    <t>000250</t>
  </si>
  <si>
    <t>000251</t>
  </si>
  <si>
    <t>Cocopreunership: Aneka Peluang bisnis dari kelapa</t>
  </si>
  <si>
    <t>000252</t>
  </si>
  <si>
    <t>000253</t>
  </si>
  <si>
    <t>000254</t>
  </si>
  <si>
    <t>Contekan bahasa Inggris SMP</t>
  </si>
  <si>
    <t>000255</t>
  </si>
  <si>
    <t xml:space="preserve">Contekan Rumus Kimia </t>
  </si>
  <si>
    <t>Hikmah</t>
  </si>
  <si>
    <t>000256</t>
  </si>
  <si>
    <t>000257</t>
  </si>
  <si>
    <t>Contekan Rumus Matematika</t>
  </si>
  <si>
    <t>000258</t>
  </si>
  <si>
    <t>000259</t>
  </si>
  <si>
    <t>Contekan Rumus Matematika SMP</t>
  </si>
  <si>
    <t>000260</t>
  </si>
  <si>
    <t>000261</t>
  </si>
  <si>
    <t>Copy coloring: Senangnya mewarnai binatang</t>
  </si>
  <si>
    <t>000262</t>
  </si>
  <si>
    <t>000263</t>
  </si>
  <si>
    <t>000264</t>
  </si>
  <si>
    <t>000265</t>
  </si>
  <si>
    <t>Cyberlaw-Tidak perlu takut</t>
  </si>
  <si>
    <t>000266</t>
  </si>
  <si>
    <t>000267</t>
  </si>
  <si>
    <t>Daftar alamat situs penghasil uang</t>
  </si>
  <si>
    <t>000268</t>
  </si>
  <si>
    <t>000269</t>
  </si>
  <si>
    <t>Dampak pemanasan global</t>
  </si>
  <si>
    <t>000270</t>
  </si>
  <si>
    <t>000271</t>
  </si>
  <si>
    <t>Dari Balik Penjara</t>
  </si>
  <si>
    <t xml:space="preserve">Navila  </t>
  </si>
  <si>
    <t>000272</t>
  </si>
  <si>
    <t>000273</t>
  </si>
  <si>
    <t>Dari beringin ke beringin: Kemelut dan Resistensi Partai</t>
  </si>
  <si>
    <t>Ombak</t>
  </si>
  <si>
    <t>000274</t>
  </si>
  <si>
    <t>000275</t>
  </si>
  <si>
    <t>Ar Ruzz Media</t>
  </si>
  <si>
    <t>000276</t>
  </si>
  <si>
    <t xml:space="preserve">Dari Kiai kampung ke numiring : Aneka suara Nahdliyyin </t>
  </si>
  <si>
    <t>000277</t>
  </si>
  <si>
    <t>000278</t>
  </si>
  <si>
    <t xml:space="preserve">Dari sampah jadi berkah: Aneka kreasi dari kemasan </t>
  </si>
  <si>
    <t>000279</t>
  </si>
  <si>
    <t>Adobe dreanweaver CSI: Pengembangan Web Kreatif</t>
  </si>
  <si>
    <t>000280</t>
  </si>
  <si>
    <t>000281</t>
  </si>
  <si>
    <t>Dari balik kamar Bidan</t>
  </si>
  <si>
    <t>000282</t>
  </si>
  <si>
    <t>000283</t>
  </si>
  <si>
    <t>Dicari ibu tiri yang baik hati</t>
  </si>
  <si>
    <t>000284</t>
  </si>
  <si>
    <t>000285</t>
  </si>
  <si>
    <t xml:space="preserve">Disiplin kunci sukses bangsa </t>
  </si>
  <si>
    <t>000286</t>
  </si>
  <si>
    <t>000287</t>
  </si>
  <si>
    <t>Doa-doa pilihan Muslim cilik</t>
  </si>
  <si>
    <t>000288</t>
  </si>
  <si>
    <t>000289</t>
  </si>
  <si>
    <t>Doa &amp; dzikir Rasulullah for kids(Spiral)</t>
  </si>
  <si>
    <t>000290</t>
  </si>
  <si>
    <t>000291</t>
  </si>
  <si>
    <t>Doa dahsyat pembawa nikmat</t>
  </si>
  <si>
    <t>000292</t>
  </si>
  <si>
    <t>000293</t>
  </si>
  <si>
    <t>Doa khusus ibadah for kids</t>
  </si>
  <si>
    <t>000294</t>
  </si>
  <si>
    <t>000295</t>
  </si>
  <si>
    <t>Dongeng Elly-asyiknya bertanding</t>
  </si>
  <si>
    <t>000296</t>
  </si>
  <si>
    <t>000297</t>
  </si>
  <si>
    <t>Dracula</t>
  </si>
  <si>
    <t>000298</t>
  </si>
  <si>
    <t>000299</t>
  </si>
  <si>
    <t>Dua wajah cinta si buruk rupa</t>
  </si>
  <si>
    <t>000300</t>
  </si>
  <si>
    <t>000301</t>
  </si>
  <si>
    <t>Dunia kristal</t>
  </si>
  <si>
    <t>000302</t>
  </si>
  <si>
    <t>000303</t>
  </si>
  <si>
    <t>Endoskopi Gastrointestinal</t>
  </si>
  <si>
    <t>000304</t>
  </si>
  <si>
    <t>000305</t>
  </si>
  <si>
    <t>Es krim dan princess rahma</t>
  </si>
  <si>
    <t>000306</t>
  </si>
  <si>
    <t>000307</t>
  </si>
  <si>
    <t>Etika dan Profesi Gizi</t>
  </si>
  <si>
    <t>000308</t>
  </si>
  <si>
    <t>000309</t>
  </si>
  <si>
    <t xml:space="preserve">Evolusi Kebudayaan </t>
  </si>
  <si>
    <t>000310</t>
  </si>
  <si>
    <t>000311</t>
  </si>
  <si>
    <t>Exploit, mencari celah dalam komputer</t>
  </si>
  <si>
    <t>000312</t>
  </si>
  <si>
    <t>000313</t>
  </si>
  <si>
    <t>Fastest Game anaimation membuat game animasi dalam 1 hari</t>
  </si>
  <si>
    <t>000314</t>
  </si>
  <si>
    <t>000315</t>
  </si>
  <si>
    <t>Dahsyat</t>
  </si>
  <si>
    <t>000316</t>
  </si>
  <si>
    <t>000317</t>
  </si>
  <si>
    <t>Gerr...Bikin sueger! Kumpulan humor singkat</t>
  </si>
  <si>
    <t>000318</t>
  </si>
  <si>
    <t>000319</t>
  </si>
  <si>
    <t>Hamil itu indah</t>
  </si>
  <si>
    <t>000320</t>
  </si>
  <si>
    <t>000321</t>
  </si>
  <si>
    <t xml:space="preserve">Hedon Ga'gaul </t>
  </si>
  <si>
    <t>000322</t>
  </si>
  <si>
    <t>000323</t>
  </si>
  <si>
    <t>Herbal Nabawi</t>
  </si>
  <si>
    <t>000324</t>
  </si>
  <si>
    <t>000325</t>
  </si>
  <si>
    <t>HKI,Hukum islamdan Fatwa MUI</t>
  </si>
  <si>
    <t>000326</t>
  </si>
  <si>
    <t>000327</t>
  </si>
  <si>
    <t>Humor anak terlucu</t>
  </si>
  <si>
    <t>Greati Publisher</t>
  </si>
  <si>
    <t>000328</t>
  </si>
  <si>
    <t>000329</t>
  </si>
  <si>
    <t>Humor ashoy : Humor Lucu yang bikin tambah lucu</t>
  </si>
  <si>
    <t>000330</t>
  </si>
  <si>
    <t>000331</t>
  </si>
  <si>
    <t>Humor cerdas anak galau full</t>
  </si>
  <si>
    <t>000332</t>
  </si>
  <si>
    <t>000333</t>
  </si>
  <si>
    <t>Humor serem bikin merem</t>
  </si>
  <si>
    <t>000334</t>
  </si>
  <si>
    <t>000335</t>
  </si>
  <si>
    <t>Humor van java</t>
  </si>
  <si>
    <t>000336</t>
  </si>
  <si>
    <t>000337</t>
  </si>
  <si>
    <t xml:space="preserve">I love islam for kids </t>
  </si>
  <si>
    <t>Great Kid</t>
  </si>
  <si>
    <t>000338</t>
  </si>
  <si>
    <t>000339</t>
  </si>
  <si>
    <t>Ide bisnis bagi ibu rumah tangga</t>
  </si>
  <si>
    <t>000340</t>
  </si>
  <si>
    <t>000341</t>
  </si>
  <si>
    <t>Ide bisnis bagi remaja</t>
  </si>
  <si>
    <t>000342</t>
  </si>
  <si>
    <t>000343</t>
  </si>
  <si>
    <t xml:space="preserve">Ide-ide agar tubuh tetap hot dan sehat </t>
  </si>
  <si>
    <t>000344</t>
  </si>
  <si>
    <t>000345</t>
  </si>
  <si>
    <t xml:space="preserve">Ide-ide kreatif mendidik anak bagi orang tau sibuk </t>
  </si>
  <si>
    <t>000346</t>
  </si>
  <si>
    <t>000347</t>
  </si>
  <si>
    <t>Indahnya masjidku</t>
  </si>
  <si>
    <t>Pustaka Albana</t>
  </si>
  <si>
    <t>000348</t>
  </si>
  <si>
    <t>000349</t>
  </si>
  <si>
    <t xml:space="preserve">Insyaallah anda sukses dan kaya </t>
  </si>
  <si>
    <t>000350</t>
  </si>
  <si>
    <t>000351</t>
  </si>
  <si>
    <t>Citra Aji Parama</t>
  </si>
  <si>
    <t>000352</t>
  </si>
  <si>
    <t>Keterampilan sepak bola</t>
  </si>
  <si>
    <t>000353</t>
  </si>
  <si>
    <t>000354</t>
  </si>
  <si>
    <t xml:space="preserve">Internet untuk pemula </t>
  </si>
  <si>
    <t>000355</t>
  </si>
  <si>
    <t>Iwan fals vs oom pasikom</t>
  </si>
  <si>
    <t>000356</t>
  </si>
  <si>
    <t>000357</t>
  </si>
  <si>
    <t>Jago gambar pake komputer</t>
  </si>
  <si>
    <t>000358</t>
  </si>
  <si>
    <t>000359</t>
  </si>
  <si>
    <t xml:space="preserve">Jago masak menu hemat </t>
  </si>
  <si>
    <t>000360</t>
  </si>
  <si>
    <t>000361</t>
  </si>
  <si>
    <t>Jalan tobat</t>
  </si>
  <si>
    <t>000362</t>
  </si>
  <si>
    <t>000363</t>
  </si>
  <si>
    <t xml:space="preserve">Jangan Egois hargailah setiap orang </t>
  </si>
  <si>
    <t>Diva Press</t>
  </si>
  <si>
    <t>000364</t>
  </si>
  <si>
    <t>000365</t>
  </si>
  <si>
    <t xml:space="preserve">jengis khan </t>
  </si>
  <si>
    <t>000366</t>
  </si>
  <si>
    <t>000367</t>
  </si>
  <si>
    <t>Jiwa -jiwa pemberontak</t>
  </si>
  <si>
    <t>000368</t>
  </si>
  <si>
    <t>000369</t>
  </si>
  <si>
    <t>Jurus sukses Rumah Tangga ,keuangan,dan karier</t>
  </si>
  <si>
    <t>000370</t>
  </si>
  <si>
    <t>000371</t>
  </si>
  <si>
    <t xml:space="preserve">Jejak sejarah Indonesia </t>
  </si>
  <si>
    <t>000372</t>
  </si>
  <si>
    <t>000373</t>
  </si>
  <si>
    <t xml:space="preserve">Kamus gaul alay </t>
  </si>
  <si>
    <t>000374</t>
  </si>
  <si>
    <t>000375</t>
  </si>
  <si>
    <t>Jalan cinta para pejuang</t>
  </si>
  <si>
    <t>000376</t>
  </si>
  <si>
    <t>000377</t>
  </si>
  <si>
    <t>kartini mati di bunuh</t>
  </si>
  <si>
    <t>000378</t>
  </si>
  <si>
    <t>000379</t>
  </si>
  <si>
    <t>Kata kata super motivasi bijak leluhur jawa</t>
  </si>
  <si>
    <t>Eulabook</t>
  </si>
  <si>
    <t>000380</t>
  </si>
  <si>
    <t>000381</t>
  </si>
  <si>
    <t>Kauman: Muhammadiyah under cover</t>
  </si>
  <si>
    <t>Gelanggang</t>
  </si>
  <si>
    <t>000382</t>
  </si>
  <si>
    <t>000383</t>
  </si>
  <si>
    <t>Keanekaragam kekayaan laut dan samudra kita</t>
  </si>
  <si>
    <t>000384</t>
  </si>
  <si>
    <t>000385</t>
  </si>
  <si>
    <t>Kecerdikan princess rasyida</t>
  </si>
  <si>
    <t>000386</t>
  </si>
  <si>
    <t>000387</t>
  </si>
  <si>
    <t>Kekuatan Cinta</t>
  </si>
  <si>
    <t>000388</t>
  </si>
  <si>
    <t>000389</t>
  </si>
  <si>
    <t>Kelangsungan Hidup makhluk hidup</t>
  </si>
  <si>
    <t>000390</t>
  </si>
  <si>
    <t>000391</t>
  </si>
  <si>
    <t>Keripik singkong balado</t>
  </si>
  <si>
    <t>Mitra Bocah Muslim</t>
  </si>
  <si>
    <t>000392</t>
  </si>
  <si>
    <t>000393</t>
  </si>
  <si>
    <t>Kesehatan Remaja</t>
  </si>
  <si>
    <t>000394</t>
  </si>
  <si>
    <t>000395</t>
  </si>
  <si>
    <t xml:space="preserve">Kesehatan Usia Lanjut dengan pendekatan </t>
  </si>
  <si>
    <t>000396</t>
  </si>
  <si>
    <t>000397</t>
  </si>
  <si>
    <t>Kesenian Nusantara</t>
  </si>
  <si>
    <t>000398</t>
  </si>
  <si>
    <t>000399</t>
  </si>
  <si>
    <t>Ketika cinta memanggilmu</t>
  </si>
  <si>
    <t>000400</t>
  </si>
  <si>
    <t>000401</t>
  </si>
  <si>
    <t>Ketika janji dijawab insya allah ed revisi</t>
  </si>
  <si>
    <t>Interfre Book</t>
  </si>
  <si>
    <t>000402</t>
  </si>
  <si>
    <t>000403</t>
  </si>
  <si>
    <t>Ketika setan pun menangis 177 hal</t>
  </si>
  <si>
    <t>Mitra Pustaka</t>
  </si>
  <si>
    <t>000404</t>
  </si>
  <si>
    <t>000405</t>
  </si>
  <si>
    <t>Keunikan teknik batik kayu</t>
  </si>
  <si>
    <t>000406</t>
  </si>
  <si>
    <t>000407</t>
  </si>
  <si>
    <t xml:space="preserve">Khasiat ampuh asmaul husna </t>
  </si>
  <si>
    <t>000408</t>
  </si>
  <si>
    <t>000409</t>
  </si>
  <si>
    <t>Nama yang mendera: antologi prosa mini</t>
  </si>
  <si>
    <t>000410</t>
  </si>
  <si>
    <t>000411</t>
  </si>
  <si>
    <t>Kiat jitu tangkal penyakit orang kantoran</t>
  </si>
  <si>
    <t>Best Publisher</t>
  </si>
  <si>
    <t>000412</t>
  </si>
  <si>
    <t>000413</t>
  </si>
  <si>
    <t xml:space="preserve">Kiat sukses budi daya palawija </t>
  </si>
  <si>
    <t>000414</t>
  </si>
  <si>
    <t>000415</t>
  </si>
  <si>
    <t xml:space="preserve">Kisah ilmuwan &amp; pebisnis genius </t>
  </si>
  <si>
    <t>Garasi</t>
  </si>
  <si>
    <t>000416</t>
  </si>
  <si>
    <t>000417</t>
  </si>
  <si>
    <t>Kisah kisah inspiratif untuk calon ibu</t>
  </si>
  <si>
    <t>Great Publisher</t>
  </si>
  <si>
    <t>000418</t>
  </si>
  <si>
    <t>000419</t>
  </si>
  <si>
    <t>kisruh peraturan daerah: mengurai masalah &amp;solusinya</t>
  </si>
  <si>
    <t>000420</t>
  </si>
  <si>
    <t>000421</t>
  </si>
  <si>
    <t>Kitab kuliner timur tengah</t>
  </si>
  <si>
    <t>000422</t>
  </si>
  <si>
    <t>000423</t>
  </si>
  <si>
    <t>KKPK Princess karima dan rajawali raksasa</t>
  </si>
  <si>
    <t>000424</t>
  </si>
  <si>
    <t>000425</t>
  </si>
  <si>
    <t>Komik elang jantan 1</t>
  </si>
  <si>
    <t>000426</t>
  </si>
  <si>
    <t>000427</t>
  </si>
  <si>
    <t>Music Higligt not+ CHORD 1</t>
  </si>
  <si>
    <t>000428</t>
  </si>
  <si>
    <t>000429</t>
  </si>
  <si>
    <t>Komunikasi dan Konseling dalam kebidanan untuk perawat</t>
  </si>
  <si>
    <t>000430</t>
  </si>
  <si>
    <t>000431</t>
  </si>
  <si>
    <t>Konseling islami</t>
  </si>
  <si>
    <t>000432</t>
  </si>
  <si>
    <t>000433</t>
  </si>
  <si>
    <t>Kontroversi Rokok</t>
  </si>
  <si>
    <t>Graha Pustaka</t>
  </si>
  <si>
    <t>000434</t>
  </si>
  <si>
    <t>000435</t>
  </si>
  <si>
    <t>Korupsi musuh bangsaku</t>
  </si>
  <si>
    <t>000436</t>
  </si>
  <si>
    <t>000437</t>
  </si>
  <si>
    <t xml:space="preserve">Kudeta Supersemar: Penyerahan atau perampasan kekuasaan </t>
  </si>
  <si>
    <t>000438</t>
  </si>
  <si>
    <t>000439</t>
  </si>
  <si>
    <t>Kumpulan doa mustajab bagi orang sakit,endang lestari</t>
  </si>
  <si>
    <t>000440</t>
  </si>
  <si>
    <t>000441</t>
  </si>
  <si>
    <t>Kumpulan humor pendek ciamik abizz</t>
  </si>
  <si>
    <t>000442</t>
  </si>
  <si>
    <t>000443</t>
  </si>
  <si>
    <t>Kumpulan nama bayi nan unik &amp; cantik</t>
  </si>
  <si>
    <t>000444</t>
  </si>
  <si>
    <t>000445</t>
  </si>
  <si>
    <t>Kumpulan SMS Ilove you full</t>
  </si>
  <si>
    <t>000446</t>
  </si>
  <si>
    <t>000447</t>
  </si>
  <si>
    <t>Kupas tuntas facebook "Era baru pergaulan dunia maya "</t>
  </si>
  <si>
    <t>000448</t>
  </si>
  <si>
    <t>000449</t>
  </si>
  <si>
    <t>La tai'as (Jangan Putus Asa), Ahmad Salim, 2009</t>
  </si>
  <si>
    <t>000450</t>
  </si>
  <si>
    <t>000451</t>
  </si>
  <si>
    <t>Adobe Photoshop CS4</t>
  </si>
  <si>
    <t>000452</t>
  </si>
  <si>
    <t>000453</t>
  </si>
  <si>
    <t>Lelaki Penggenggam Kairo</t>
  </si>
  <si>
    <t>000454</t>
  </si>
  <si>
    <t>000455</t>
  </si>
  <si>
    <t>Legal Standing Kesatuan Masyarakat hukum adat islam</t>
  </si>
  <si>
    <t>000456</t>
  </si>
  <si>
    <t>000457</t>
  </si>
  <si>
    <t>Legenda sulap sejarah &amp; aliran aliran sulap</t>
  </si>
  <si>
    <t>000458</t>
  </si>
  <si>
    <t>000459</t>
  </si>
  <si>
    <t>Lets Go</t>
  </si>
  <si>
    <t>Book Magz</t>
  </si>
  <si>
    <t>000460</t>
  </si>
  <si>
    <t>000461</t>
  </si>
  <si>
    <t xml:space="preserve">Maafkanlah maka kamu akan sehat </t>
  </si>
  <si>
    <t>Pintu Hati</t>
  </si>
  <si>
    <t>000462</t>
  </si>
  <si>
    <t>000463</t>
  </si>
  <si>
    <t xml:space="preserve">Mahir berbicara dengan bahasa inggris </t>
  </si>
  <si>
    <t>000464</t>
  </si>
  <si>
    <t>000465</t>
  </si>
  <si>
    <t>Makin pintar lewat permainan</t>
  </si>
  <si>
    <t>000466</t>
  </si>
  <si>
    <t>000467</t>
  </si>
  <si>
    <t>Makin sehat dengan berjilbab</t>
  </si>
  <si>
    <t>000468</t>
  </si>
  <si>
    <t>000469</t>
  </si>
  <si>
    <t>Malin kundang merantauke ibukota</t>
  </si>
  <si>
    <t>Gita Nagari</t>
  </si>
  <si>
    <t>000470</t>
  </si>
  <si>
    <t>000471</t>
  </si>
  <si>
    <t>Masakan dari olahan tahu dan tempe</t>
  </si>
  <si>
    <t>000472</t>
  </si>
  <si>
    <t>000473</t>
  </si>
  <si>
    <t>Masakan jepang paling populer</t>
  </si>
  <si>
    <t>000474</t>
  </si>
  <si>
    <t>000475</t>
  </si>
  <si>
    <t>Master from  minder</t>
  </si>
  <si>
    <t>000476</t>
  </si>
  <si>
    <t>000477</t>
  </si>
  <si>
    <t>Matahari terbit dan Tira bambu :Persaingan dagang Jepang</t>
  </si>
  <si>
    <t>000478</t>
  </si>
  <si>
    <t>000479</t>
  </si>
  <si>
    <t>Melacak dana revolusi : Pengakuan para saksi &amp; pemburu</t>
  </si>
  <si>
    <t>000480</t>
  </si>
  <si>
    <t>000481</t>
  </si>
  <si>
    <t xml:space="preserve">Melakukan perubahan dan manajemen negara </t>
  </si>
  <si>
    <t>000482</t>
  </si>
  <si>
    <t>000483</t>
  </si>
  <si>
    <t>Melihat budaya gotong royong di desa para pemburu</t>
  </si>
  <si>
    <t>000484</t>
  </si>
  <si>
    <t>000485</t>
  </si>
  <si>
    <t>Memahami dunia serangga</t>
  </si>
  <si>
    <t>000486</t>
  </si>
  <si>
    <t>000487</t>
  </si>
  <si>
    <t>Memahami gizi untuk bayi dan anak</t>
  </si>
  <si>
    <t>PT Puri Delco</t>
  </si>
  <si>
    <t>000488</t>
  </si>
  <si>
    <t>000489</t>
  </si>
  <si>
    <t>Menyusui</t>
  </si>
  <si>
    <t>000490</t>
  </si>
  <si>
    <t>000491</t>
  </si>
  <si>
    <t>Memahami pos-pos  dan angka angka dalam lap keuangan</t>
  </si>
  <si>
    <t>000492</t>
  </si>
  <si>
    <t>000493</t>
  </si>
  <si>
    <t>Memahami sains botani</t>
  </si>
  <si>
    <t>000494</t>
  </si>
  <si>
    <t>000495</t>
  </si>
  <si>
    <t>Memahami sains zoologi</t>
  </si>
  <si>
    <t>000496</t>
  </si>
  <si>
    <t>000497</t>
  </si>
  <si>
    <t>Memahami vitamin dan mineral</t>
  </si>
  <si>
    <t>000498</t>
  </si>
  <si>
    <t>000499</t>
  </si>
  <si>
    <t>Membaca Karakter Wajah</t>
  </si>
  <si>
    <t>NUUN</t>
  </si>
  <si>
    <t>000500</t>
  </si>
  <si>
    <t>000501</t>
  </si>
  <si>
    <t>Membedah tokoh sejarah "Hidup atau mati"</t>
  </si>
  <si>
    <t>000502</t>
  </si>
  <si>
    <t>000503</t>
  </si>
  <si>
    <t xml:space="preserve">Membuat aneka mainan dari bubur kertas </t>
  </si>
  <si>
    <t>000504</t>
  </si>
  <si>
    <t>000505</t>
  </si>
  <si>
    <t>Membuat buku tulis indah dari kertas sisa</t>
  </si>
  <si>
    <t>000506</t>
  </si>
  <si>
    <t>000507</t>
  </si>
  <si>
    <t>Membuat hiasan dinding dari batang korek api</t>
  </si>
  <si>
    <t>000508</t>
  </si>
  <si>
    <t>000509</t>
  </si>
  <si>
    <t xml:space="preserve">Membuat topeng kertas </t>
  </si>
  <si>
    <t>000510</t>
  </si>
  <si>
    <t>000511</t>
  </si>
  <si>
    <t>Memilih kontrasepsi alami dan halal</t>
  </si>
  <si>
    <t>000512</t>
  </si>
  <si>
    <t>000513</t>
  </si>
  <si>
    <t>Memperbaiki windows dengan tuneup utilities 2008</t>
  </si>
  <si>
    <t>000514</t>
  </si>
  <si>
    <t>000515</t>
  </si>
  <si>
    <t xml:space="preserve">Mencegah Post-Power Syndrome Pascpensiun </t>
  </si>
  <si>
    <t>000516</t>
  </si>
  <si>
    <t>000517</t>
  </si>
  <si>
    <t>Mencintai tanaman palawija</t>
  </si>
  <si>
    <t>000518</t>
  </si>
  <si>
    <t>000519</t>
  </si>
  <si>
    <t>Mendesain gambar &amp;Logo dengan adobe ilustrator creative</t>
  </si>
  <si>
    <t>000520</t>
  </si>
  <si>
    <t>000521</t>
  </si>
  <si>
    <t xml:space="preserve">Lintasan </t>
  </si>
  <si>
    <t>000522</t>
  </si>
  <si>
    <t>000523</t>
  </si>
  <si>
    <t xml:space="preserve">Menempel Stiker &amp; mewarnai fantastic speed car jago </t>
  </si>
  <si>
    <t>000524</t>
  </si>
  <si>
    <t>000525</t>
  </si>
  <si>
    <t>Mengapa harus memakai jilbab, ya?</t>
  </si>
  <si>
    <t>000526</t>
  </si>
  <si>
    <t>000527</t>
  </si>
  <si>
    <t>Mengatasi gangguan penyakit maag</t>
  </si>
  <si>
    <t>000528</t>
  </si>
  <si>
    <t>000529</t>
  </si>
  <si>
    <t xml:space="preserve">Mengatasi insomnia: Cara mudah mendapatkan kembali </t>
  </si>
  <si>
    <t>000530</t>
  </si>
  <si>
    <t>000531</t>
  </si>
  <si>
    <t>Mengenal Bakteri</t>
  </si>
  <si>
    <t>000532</t>
  </si>
  <si>
    <t>000533</t>
  </si>
  <si>
    <t>Inggris-Latin</t>
  </si>
  <si>
    <t>000534</t>
  </si>
  <si>
    <t>000535</t>
  </si>
  <si>
    <t>Mengenal binatang herbivora (Pemakan Tumbuhan )</t>
  </si>
  <si>
    <t>000536</t>
  </si>
  <si>
    <t>000537</t>
  </si>
  <si>
    <t>Mengenal pakaian adat nusantara</t>
  </si>
  <si>
    <t>000538</t>
  </si>
  <si>
    <t>000539</t>
  </si>
  <si>
    <t>Mengenal permainan anak nusantara</t>
  </si>
  <si>
    <t>000540</t>
  </si>
  <si>
    <t>000541</t>
  </si>
  <si>
    <t>Mengenal rumah adat nusantara</t>
  </si>
  <si>
    <t>000542</t>
  </si>
  <si>
    <t>000543</t>
  </si>
  <si>
    <t xml:space="preserve">Mengenal suku suku di indonesia </t>
  </si>
  <si>
    <t>000544</t>
  </si>
  <si>
    <t>000545</t>
  </si>
  <si>
    <t>Mengenal tumbuh-tumbuhan berkhasiat obat</t>
  </si>
  <si>
    <t>000546</t>
  </si>
  <si>
    <t>CV Amalia</t>
  </si>
  <si>
    <t>000547</t>
  </si>
  <si>
    <t>Menggairahkan perjalanan halaqah</t>
  </si>
  <si>
    <t>000548</t>
  </si>
  <si>
    <t>000549</t>
  </si>
  <si>
    <t>Mencari harapan</t>
  </si>
  <si>
    <t>000550</t>
  </si>
  <si>
    <t>Elmatera</t>
  </si>
  <si>
    <t>000551</t>
  </si>
  <si>
    <t>Menjadi Guru Unggul</t>
  </si>
  <si>
    <t>000552</t>
  </si>
  <si>
    <t>000553</t>
  </si>
  <si>
    <t xml:space="preserve">Menjaring pahala saat hamil dan menyusui </t>
  </si>
  <si>
    <t>000554</t>
  </si>
  <si>
    <t>pro U Media</t>
  </si>
  <si>
    <t>MONOGRAF</t>
  </si>
  <si>
    <t>000555</t>
  </si>
  <si>
    <t>Kawruh pepak basa jawa anyar</t>
  </si>
  <si>
    <t>000556</t>
  </si>
  <si>
    <t>Dunia Pelajar</t>
  </si>
  <si>
    <t>000557</t>
  </si>
  <si>
    <t>Seri Tito 5 : Naik Sapu Terbang</t>
  </si>
  <si>
    <t>000558</t>
  </si>
  <si>
    <t>000559</t>
  </si>
  <si>
    <t>Merantaulah, maka engkau akan sukses</t>
  </si>
  <si>
    <t>000560</t>
  </si>
  <si>
    <t>000561</t>
  </si>
  <si>
    <t>Sejarah</t>
  </si>
  <si>
    <t>000562</t>
  </si>
  <si>
    <t>000563</t>
  </si>
  <si>
    <t>Metode dan Teknik penggunaan alat kontrasepsi</t>
  </si>
  <si>
    <t>000564</t>
  </si>
  <si>
    <t>000565</t>
  </si>
  <si>
    <t>Metode Framework writing: Kiat sukses menulis</t>
  </si>
  <si>
    <t>000566</t>
  </si>
  <si>
    <t>000567</t>
  </si>
  <si>
    <t>Mewarnai benda di rumahku</t>
  </si>
  <si>
    <t>000568</t>
  </si>
  <si>
    <t>000569</t>
  </si>
  <si>
    <t xml:space="preserve">Mewarnai pakaian adat dunia </t>
  </si>
  <si>
    <t>000570</t>
  </si>
  <si>
    <t>000571</t>
  </si>
  <si>
    <t>Mewaspadai cacing</t>
  </si>
  <si>
    <t>000572</t>
  </si>
  <si>
    <t>000573</t>
  </si>
  <si>
    <t>Mini ensiklopedi hewan melata untuk anak anak</t>
  </si>
  <si>
    <t>000574</t>
  </si>
  <si>
    <t>000575</t>
  </si>
  <si>
    <t>Mini ensiklopedi hewan laut untuk anak anak</t>
  </si>
  <si>
    <t>000576</t>
  </si>
  <si>
    <t>000577</t>
  </si>
  <si>
    <t>Mini ensiklopedi serangga untuk anak-anak</t>
  </si>
  <si>
    <t>000578</t>
  </si>
  <si>
    <t>000579</t>
  </si>
  <si>
    <t>Minuman segar untuk pelega dahaga</t>
  </si>
  <si>
    <t>000580</t>
  </si>
  <si>
    <t>000581</t>
  </si>
  <si>
    <t>Misteri Noordin M Top</t>
  </si>
  <si>
    <t>000582</t>
  </si>
  <si>
    <t>000583</t>
  </si>
  <si>
    <t>Motisakti</t>
  </si>
  <si>
    <t>ProYou</t>
  </si>
  <si>
    <t>000584</t>
  </si>
  <si>
    <t>000585</t>
  </si>
  <si>
    <t xml:space="preserve">Motivasi anak terhebat buku istimewa untuk meraih cita cita </t>
  </si>
  <si>
    <t>000586</t>
  </si>
  <si>
    <t>000587</t>
  </si>
  <si>
    <t>Muslimah tak pernah lelah berdakwah</t>
  </si>
  <si>
    <t>Uswah</t>
  </si>
  <si>
    <t>000588</t>
  </si>
  <si>
    <t>000589</t>
  </si>
  <si>
    <t>Mutiara mutiara hati</t>
  </si>
  <si>
    <t>000590</t>
  </si>
  <si>
    <t>000591</t>
  </si>
  <si>
    <t>Menguak misteri penyusun tubuh makhluk hidup</t>
  </si>
  <si>
    <t>000592</t>
  </si>
  <si>
    <t>000593</t>
  </si>
  <si>
    <t>Nonton Televisi seperlunya saja ya!</t>
  </si>
  <si>
    <t>000594</t>
  </si>
  <si>
    <t>000595</t>
  </si>
  <si>
    <t xml:space="preserve">Olahraga bagi ibu hamil dan menyusui </t>
  </si>
  <si>
    <t>000596</t>
  </si>
  <si>
    <t>000597</t>
  </si>
  <si>
    <t>Orang miskin harus sekolah</t>
  </si>
  <si>
    <t>000598</t>
  </si>
  <si>
    <t>000599</t>
  </si>
  <si>
    <t>Orang sehat dilarang sakit</t>
  </si>
  <si>
    <t>000600</t>
  </si>
  <si>
    <t>000601</t>
  </si>
  <si>
    <t>Panduan bekerja di dunia teknologi</t>
  </si>
  <si>
    <t>000602</t>
  </si>
  <si>
    <t>000603</t>
  </si>
  <si>
    <t>Panduan berdoa buat remaja gaul,pago hardian</t>
  </si>
  <si>
    <t>000604</t>
  </si>
  <si>
    <t>000605</t>
  </si>
  <si>
    <t>Panduan membuat toko online di facebook</t>
  </si>
  <si>
    <t>000606</t>
  </si>
  <si>
    <t>000607</t>
  </si>
  <si>
    <t xml:space="preserve">Panduan menguasai Internet:Yahoo dan Google </t>
  </si>
  <si>
    <t>000608</t>
  </si>
  <si>
    <t>000609</t>
  </si>
  <si>
    <t>Panduan Praktik Keperawatan : Bayi adan anak</t>
  </si>
  <si>
    <t>000610</t>
  </si>
  <si>
    <t>000611</t>
  </si>
  <si>
    <t>Panduan Praktik Keperawatan: Lansia</t>
  </si>
  <si>
    <t>000612</t>
  </si>
  <si>
    <t>000613</t>
  </si>
  <si>
    <t xml:space="preserve">Panduan praktik klinik dan laboratorium keperawatan </t>
  </si>
  <si>
    <t>000614</t>
  </si>
  <si>
    <t>000615</t>
  </si>
  <si>
    <t>Panduan praktis memblokir situs porno</t>
  </si>
  <si>
    <t>000616</t>
  </si>
  <si>
    <t>000617</t>
  </si>
  <si>
    <t>Panduan strategi pilihan usaha setelah pensiun</t>
  </si>
  <si>
    <t>000618</t>
  </si>
  <si>
    <t>000619</t>
  </si>
  <si>
    <t>Parfum,Zodiak,Karakter dan Kesehatan</t>
  </si>
  <si>
    <t>000620</t>
  </si>
  <si>
    <t>000621</t>
  </si>
  <si>
    <t>Pelatihan tak bertepi</t>
  </si>
  <si>
    <t xml:space="preserve">Navila </t>
  </si>
  <si>
    <t>000622</t>
  </si>
  <si>
    <t>000623</t>
  </si>
  <si>
    <t>Pelarian Cinta</t>
  </si>
  <si>
    <t>000624</t>
  </si>
  <si>
    <t>000625</t>
  </si>
  <si>
    <t xml:space="preserve">Pelaut tangguh dunia </t>
  </si>
  <si>
    <t>000626</t>
  </si>
  <si>
    <t>000627</t>
  </si>
  <si>
    <t>Pembuatan nata de coco</t>
  </si>
  <si>
    <t>000628</t>
  </si>
  <si>
    <t>000629</t>
  </si>
  <si>
    <t>Memahami business plan</t>
  </si>
  <si>
    <t>000630</t>
  </si>
  <si>
    <t>000631</t>
  </si>
  <si>
    <t>Pemrograman Kamera PC menggunakan delphi</t>
  </si>
  <si>
    <t>000632</t>
  </si>
  <si>
    <t>000633</t>
  </si>
  <si>
    <t>Pencegahan dan Penaggulangan Penyakit</t>
  </si>
  <si>
    <t>000634</t>
  </si>
  <si>
    <t>000635</t>
  </si>
  <si>
    <t>Penelitian Tindakan kelas (classroom action research)</t>
  </si>
  <si>
    <t>000636</t>
  </si>
  <si>
    <t>000637</t>
  </si>
  <si>
    <t xml:space="preserve">Penemuan yang mengubah kebudayaan dunia </t>
  </si>
  <si>
    <t>000638</t>
  </si>
  <si>
    <t>000639</t>
  </si>
  <si>
    <t>Pengantar filsafat ilmu keperawatan (E2)</t>
  </si>
  <si>
    <t>000640</t>
  </si>
  <si>
    <t>000641</t>
  </si>
  <si>
    <t>Pengolahan data statistik</t>
  </si>
  <si>
    <t>000642</t>
  </si>
  <si>
    <t>000643</t>
  </si>
  <si>
    <t>Pengorbanan Princess Asiza</t>
  </si>
  <si>
    <t>000644</t>
  </si>
  <si>
    <t>000645</t>
  </si>
  <si>
    <t>Penyakit pada sistem organ manusia</t>
  </si>
  <si>
    <t>000646</t>
  </si>
  <si>
    <t>000647</t>
  </si>
  <si>
    <t>Perawatan modern untuk kecantikan wanita</t>
  </si>
  <si>
    <t>000648</t>
  </si>
  <si>
    <t>000649</t>
  </si>
  <si>
    <t xml:space="preserve">Perempuan Popo </t>
  </si>
  <si>
    <t>000650</t>
  </si>
  <si>
    <t>000651</t>
  </si>
  <si>
    <t>Permodelan 3 Dimensi dengan 3D Studio max 8</t>
  </si>
  <si>
    <t>000652</t>
  </si>
  <si>
    <t>000653</t>
  </si>
  <si>
    <t>Perpustakaan Intan</t>
  </si>
  <si>
    <t>000654</t>
  </si>
  <si>
    <t>000655</t>
  </si>
  <si>
    <t>Pesan Lewat daun</t>
  </si>
  <si>
    <t>000656</t>
  </si>
  <si>
    <t>000657</t>
  </si>
  <si>
    <t>Peta lengkap wisata kuliner di Semarang</t>
  </si>
  <si>
    <t>Ekspresi</t>
  </si>
  <si>
    <t>000658</t>
  </si>
  <si>
    <t>000659</t>
  </si>
  <si>
    <t>Petualangan Sinbad</t>
  </si>
  <si>
    <t>Pinus Book Publick</t>
  </si>
  <si>
    <t>000660</t>
  </si>
  <si>
    <t>000661</t>
  </si>
  <si>
    <t>Pintar &amp; Lancar menulis huruf tegak bersambung</t>
  </si>
  <si>
    <t>000662</t>
  </si>
  <si>
    <t>000663</t>
  </si>
  <si>
    <t xml:space="preserve">PP No 17 th 2020 tentang Pengelolaan &amp;Penyelenggaraan </t>
  </si>
  <si>
    <t>000664</t>
  </si>
  <si>
    <t>000665</t>
  </si>
  <si>
    <t>Primbon Cinta</t>
  </si>
  <si>
    <t>000666</t>
  </si>
  <si>
    <t>000667</t>
  </si>
  <si>
    <t xml:space="preserve">Primbon usaha </t>
  </si>
  <si>
    <t>000668</t>
  </si>
  <si>
    <t>000669</t>
  </si>
  <si>
    <t>Proses Keperawatan dan Berpikir kritis</t>
  </si>
  <si>
    <t>000670</t>
  </si>
  <si>
    <t>000671</t>
  </si>
  <si>
    <t>Public Disobedience: Telaah Penolakan Publik</t>
  </si>
  <si>
    <t>000672</t>
  </si>
  <si>
    <t>000673</t>
  </si>
  <si>
    <t>Putri diana</t>
  </si>
  <si>
    <t>000674</t>
  </si>
  <si>
    <t>000675</t>
  </si>
  <si>
    <t>Putri Rindung Bulan</t>
  </si>
  <si>
    <t>000676</t>
  </si>
  <si>
    <t>000677</t>
  </si>
  <si>
    <t>Puzzle Upin &amp; Ipin : Beternak, Yuk!</t>
  </si>
  <si>
    <t>000678</t>
  </si>
  <si>
    <t>000679</t>
  </si>
  <si>
    <t>Puzzle upin &amp; ipin : senangnya sekolah</t>
  </si>
  <si>
    <t>000680</t>
  </si>
  <si>
    <t>000681</t>
  </si>
  <si>
    <t xml:space="preserve">Puzzle Upin &amp; Ipin : Asyiknya olahraga </t>
  </si>
  <si>
    <t>000682</t>
  </si>
  <si>
    <t>000683</t>
  </si>
  <si>
    <t>Puzzle Upin &amp; Ipin : Hutanku</t>
  </si>
  <si>
    <t>000684</t>
  </si>
  <si>
    <t>000685</t>
  </si>
  <si>
    <t>Puzzle Upin &amp; Ipin : Indahnya memaafkan</t>
  </si>
  <si>
    <t>000686</t>
  </si>
  <si>
    <t>000687</t>
  </si>
  <si>
    <t>Puzzle Upin &amp; Ipin : Serunya Bertualang</t>
  </si>
  <si>
    <t>000688</t>
  </si>
  <si>
    <t>000689</t>
  </si>
  <si>
    <t xml:space="preserve">UU No.43 tahun 2009 tentang kearsipan &amp; UU No tahun 2007 </t>
  </si>
  <si>
    <t>000690</t>
  </si>
  <si>
    <t>UU No.43 tahun 2009 tentang kearsipan &amp; UU No tahun 2008</t>
  </si>
  <si>
    <t>000691</t>
  </si>
  <si>
    <t xml:space="preserve">Puzzle : Buanglah sampah pada tempatnya </t>
  </si>
  <si>
    <t>000692</t>
  </si>
  <si>
    <t>000693</t>
  </si>
  <si>
    <t>Puzzle: Menghamburkan Air?No way!</t>
  </si>
  <si>
    <t>000694</t>
  </si>
  <si>
    <t>000695</t>
  </si>
  <si>
    <t>UU No.44 tahun 2008 tentang pornografi</t>
  </si>
  <si>
    <t>000696</t>
  </si>
  <si>
    <t>000697</t>
  </si>
  <si>
    <t>Puzzle: Pakai lipstik? Enggak deh!</t>
  </si>
  <si>
    <t>000698</t>
  </si>
  <si>
    <t>000699</t>
  </si>
  <si>
    <t>Rahasia manfaat 41 Doa Robbana</t>
  </si>
  <si>
    <t>Citra Risalah</t>
  </si>
  <si>
    <t>000700</t>
  </si>
  <si>
    <t>000701</t>
  </si>
  <si>
    <t>Rahasia manfaat al-Quran dan As Sunnah Untuk Penyembuhan</t>
  </si>
  <si>
    <t>000702</t>
  </si>
  <si>
    <t>000703</t>
  </si>
  <si>
    <t xml:space="preserve">Rahasia orang tua cina mengajarkan Bisnis </t>
  </si>
  <si>
    <t>000704</t>
  </si>
  <si>
    <t>000705</t>
  </si>
  <si>
    <t>Rahasia Petualangan BEN 10 &amp; Omnitrix</t>
  </si>
  <si>
    <t>Multicom</t>
  </si>
  <si>
    <t>000706</t>
  </si>
  <si>
    <t>000707</t>
  </si>
  <si>
    <t>Ratu Isabella (1451-1504)</t>
  </si>
  <si>
    <t>000708</t>
  </si>
  <si>
    <t>000709</t>
  </si>
  <si>
    <t>Rencana rumah sehat</t>
  </si>
  <si>
    <t>000710</t>
  </si>
  <si>
    <t>000711</t>
  </si>
  <si>
    <t xml:space="preserve">Resep Rahasia Ala KFC </t>
  </si>
  <si>
    <t>000712</t>
  </si>
  <si>
    <t>000713</t>
  </si>
  <si>
    <t>Resep Rahasia Ala MC D</t>
  </si>
  <si>
    <t>000714</t>
  </si>
  <si>
    <t>000715</t>
  </si>
  <si>
    <t>Roro Jonggrang dan Robot Raksasa</t>
  </si>
  <si>
    <t>000716</t>
  </si>
  <si>
    <t>000717</t>
  </si>
  <si>
    <t>Saat Cinta Datang belum pada Waktunya</t>
  </si>
  <si>
    <t>000718</t>
  </si>
  <si>
    <t>000719</t>
  </si>
  <si>
    <t>Sabar Pangkal Pintar dan Hebat</t>
  </si>
  <si>
    <t>000720</t>
  </si>
  <si>
    <t>000721</t>
  </si>
  <si>
    <t xml:space="preserve">Sabda Laut </t>
  </si>
  <si>
    <t>000722</t>
  </si>
  <si>
    <t>000723</t>
  </si>
  <si>
    <t>Saffiya : Telaga api</t>
  </si>
  <si>
    <t>000724</t>
  </si>
  <si>
    <t>000725</t>
  </si>
  <si>
    <t>Sains Kesehatan Masyarakat</t>
  </si>
  <si>
    <t>000726</t>
  </si>
  <si>
    <t>000727</t>
  </si>
  <si>
    <t>Sarung Baru Dari Nenek</t>
  </si>
  <si>
    <t>000728</t>
  </si>
  <si>
    <t>000729</t>
  </si>
  <si>
    <t>Sayap- Sayap patah</t>
  </si>
  <si>
    <t>000730</t>
  </si>
  <si>
    <t>000731</t>
  </si>
  <si>
    <t>SBY dikritik dan dicinta</t>
  </si>
  <si>
    <t>000732</t>
  </si>
  <si>
    <t>000733</t>
  </si>
  <si>
    <t>Sedekah Berbalas Kontan</t>
  </si>
  <si>
    <t>Aqwam</t>
  </si>
  <si>
    <t>000734</t>
  </si>
  <si>
    <t>000735</t>
  </si>
  <si>
    <t>Sehat dan Awet Muda dengan metode tradisional</t>
  </si>
  <si>
    <t>000736</t>
  </si>
  <si>
    <t>000737</t>
  </si>
  <si>
    <t>Sehat berpahala</t>
  </si>
  <si>
    <t>000738</t>
  </si>
  <si>
    <t>000739</t>
  </si>
  <si>
    <t xml:space="preserve">Sehat dan bugar di usia lanjut </t>
  </si>
  <si>
    <t>000740</t>
  </si>
  <si>
    <t xml:space="preserve">Sehat dengan tanaman obat </t>
  </si>
  <si>
    <t>000742</t>
  </si>
  <si>
    <t>000743</t>
  </si>
  <si>
    <t>Sejarah dan peradaban dunia</t>
  </si>
  <si>
    <t>000744</t>
  </si>
  <si>
    <t>000745</t>
  </si>
  <si>
    <t>Sejarah,diingat ditemukan kembali ditemu-ciptaan</t>
  </si>
  <si>
    <t>000746</t>
  </si>
  <si>
    <t>000747</t>
  </si>
  <si>
    <t>Semangat Gotong royong budaya bangsaku</t>
  </si>
  <si>
    <t>000748</t>
  </si>
  <si>
    <t>000749</t>
  </si>
  <si>
    <t>Senangnya bisa menjahit baju sendiri</t>
  </si>
  <si>
    <t>000750</t>
  </si>
  <si>
    <t>000751</t>
  </si>
  <si>
    <t>Seni kerajinan Pandan</t>
  </si>
  <si>
    <t>000752</t>
  </si>
  <si>
    <t>000753</t>
  </si>
  <si>
    <t xml:space="preserve">Seputar budi daya tanaman hias </t>
  </si>
  <si>
    <t>Maraga Borneo</t>
  </si>
  <si>
    <t>000754</t>
  </si>
  <si>
    <t>000755</t>
  </si>
  <si>
    <t>Serangga sahabat petani padi</t>
  </si>
  <si>
    <t>000756</t>
  </si>
  <si>
    <t>000757</t>
  </si>
  <si>
    <t>Seri aku pintar-Pintar baca tulis 1</t>
  </si>
  <si>
    <t>000758</t>
  </si>
  <si>
    <t>000759</t>
  </si>
  <si>
    <t>Seri aku pintar-Pintar baca tulis 2</t>
  </si>
  <si>
    <t>000760</t>
  </si>
  <si>
    <t>000761</t>
  </si>
  <si>
    <t>Seri aku pintar-Pintar baca tulis 3</t>
  </si>
  <si>
    <t>000762</t>
  </si>
  <si>
    <t>000763</t>
  </si>
  <si>
    <t>Seri dinosaurus : dino aneka wajah</t>
  </si>
  <si>
    <t>000764</t>
  </si>
  <si>
    <t>000765</t>
  </si>
  <si>
    <t>Teknik mengarang</t>
  </si>
  <si>
    <t>000766</t>
  </si>
  <si>
    <t>000767</t>
  </si>
  <si>
    <t>Lets Play With Word For Young Learners</t>
  </si>
  <si>
    <t>000768</t>
  </si>
  <si>
    <t>000769</t>
  </si>
  <si>
    <t>Seri Dinosaurus : dino Pengarung Lautan</t>
  </si>
  <si>
    <t>000770</t>
  </si>
  <si>
    <t>000771</t>
  </si>
  <si>
    <t xml:space="preserve">Seri Dinosaurus: Dino Penjelajah Angkasa </t>
  </si>
  <si>
    <t>000772</t>
  </si>
  <si>
    <t>000773</t>
  </si>
  <si>
    <t>Seri Etika: Etika berbicara</t>
  </si>
  <si>
    <t>Pustaka Kraetif</t>
  </si>
  <si>
    <t>000774</t>
  </si>
  <si>
    <t>000775</t>
  </si>
  <si>
    <t>Seri Etika: Etika makan dan Minum</t>
  </si>
  <si>
    <t>000776</t>
  </si>
  <si>
    <t>000777</t>
  </si>
  <si>
    <t>Seri Etika: Etika menuntut ilmu</t>
  </si>
  <si>
    <t>000778</t>
  </si>
  <si>
    <t>000779</t>
  </si>
  <si>
    <t>Servis dan Reparasi AC (Mobil &amp; Ruang)</t>
  </si>
  <si>
    <t>000780</t>
  </si>
  <si>
    <t>000781</t>
  </si>
  <si>
    <t>Siap menghadapi bencana alam</t>
  </si>
  <si>
    <t>000782</t>
  </si>
  <si>
    <t>000783</t>
  </si>
  <si>
    <t xml:space="preserve">Siklus hidup tumbuhan </t>
  </si>
  <si>
    <t>000784</t>
  </si>
  <si>
    <t>000785</t>
  </si>
  <si>
    <t>Siklus kehidupan di alam</t>
  </si>
  <si>
    <t>000786</t>
  </si>
  <si>
    <t>000787</t>
  </si>
  <si>
    <t>Soekarno sang proklamator</t>
  </si>
  <si>
    <t>000788</t>
  </si>
  <si>
    <t>000789</t>
  </si>
  <si>
    <t>Spektroskopi elusidasi struktur molekul organik</t>
  </si>
  <si>
    <t>000790</t>
  </si>
  <si>
    <t>000791</t>
  </si>
  <si>
    <t>Spiritual Quantum Smile</t>
  </si>
  <si>
    <t>000792</t>
  </si>
  <si>
    <t>000793</t>
  </si>
  <si>
    <t>Standarisasi bahan obat alam</t>
  </si>
  <si>
    <t>000794</t>
  </si>
  <si>
    <t>000795</t>
  </si>
  <si>
    <t>Strategi Jitu memburu beasiswa</t>
  </si>
  <si>
    <t>000796</t>
  </si>
  <si>
    <t>000797</t>
  </si>
  <si>
    <t>Strategi mencari pekerjaan melalui internet</t>
  </si>
  <si>
    <t>000798</t>
  </si>
  <si>
    <t>000799</t>
  </si>
  <si>
    <t>Strategi pemulihan citra wisata alam pasca bencana</t>
  </si>
  <si>
    <t>000800</t>
  </si>
  <si>
    <t>000801</t>
  </si>
  <si>
    <t>Subuh on fire</t>
  </si>
  <si>
    <t>000802</t>
  </si>
  <si>
    <t>000803</t>
  </si>
  <si>
    <t>Kacang hijau,bawang merah, dan bawang putih</t>
  </si>
  <si>
    <t>000804</t>
  </si>
  <si>
    <t>000805</t>
  </si>
  <si>
    <t>Sukses Budidaya Hewan Air</t>
  </si>
  <si>
    <t>000806</t>
  </si>
  <si>
    <t>000807</t>
  </si>
  <si>
    <t xml:space="preserve">Sukses Profesi Guru dengan penelitian tindakan kelas </t>
  </si>
  <si>
    <t>000808</t>
  </si>
  <si>
    <t>000809</t>
  </si>
  <si>
    <t>Surat dari surga</t>
  </si>
  <si>
    <t>000810</t>
  </si>
  <si>
    <t>000811</t>
  </si>
  <si>
    <t>Tak kenal menyerah "kalimat motivai super dahsyat"</t>
  </si>
  <si>
    <t>000812</t>
  </si>
  <si>
    <t>000813</t>
  </si>
  <si>
    <t>Sederhana</t>
  </si>
  <si>
    <t>Caraka Darma Aksara</t>
  </si>
  <si>
    <t>000814</t>
  </si>
  <si>
    <t>000815</t>
  </si>
  <si>
    <t xml:space="preserve">Mencintai tanaman buah </t>
  </si>
  <si>
    <t>000816</t>
  </si>
  <si>
    <t>000817</t>
  </si>
  <si>
    <t>Tanaman obat di Indonesia 1 (ed 1)</t>
  </si>
  <si>
    <t>000818</t>
  </si>
  <si>
    <t>000819</t>
  </si>
  <si>
    <t>Tebak-tebakan super guerr!!</t>
  </si>
  <si>
    <t>Gelangang</t>
  </si>
  <si>
    <t>000820</t>
  </si>
  <si>
    <t>000821</t>
  </si>
  <si>
    <t>Teologi Feminisme islam</t>
  </si>
  <si>
    <t>Pustaka Pelajar</t>
  </si>
  <si>
    <t>000822</t>
  </si>
  <si>
    <t>000823</t>
  </si>
  <si>
    <t xml:space="preserve">Teori komunikasi </t>
  </si>
  <si>
    <t>000824</t>
  </si>
  <si>
    <t>000825</t>
  </si>
  <si>
    <t>Koperasi dan peranannya dalam perekonomian</t>
  </si>
  <si>
    <t>000826</t>
  </si>
  <si>
    <t>000827</t>
  </si>
  <si>
    <t>Terapi jus buah &amp; sayur</t>
  </si>
  <si>
    <t>000828</t>
  </si>
  <si>
    <t>000829</t>
  </si>
  <si>
    <t xml:space="preserve">Terapi kecemasan </t>
  </si>
  <si>
    <t>000830</t>
  </si>
  <si>
    <t>000831</t>
  </si>
  <si>
    <t>The legend of dewi sekelir</t>
  </si>
  <si>
    <t>000832</t>
  </si>
  <si>
    <t>000833</t>
  </si>
  <si>
    <t>The legnd of kera sakti</t>
  </si>
  <si>
    <t>000834</t>
  </si>
  <si>
    <t>000835</t>
  </si>
  <si>
    <t>The legend of Ki ageng giring</t>
  </si>
  <si>
    <t>000836</t>
  </si>
  <si>
    <t>000837</t>
  </si>
  <si>
    <t>The story of prabu siliwangi</t>
  </si>
  <si>
    <t>000838</t>
  </si>
  <si>
    <t>000839</t>
  </si>
  <si>
    <t>The legend of pemandian banyu biru</t>
  </si>
  <si>
    <t>000840</t>
  </si>
  <si>
    <t>000841</t>
  </si>
  <si>
    <t>The legend of Raden Subroto dan Suminten</t>
  </si>
  <si>
    <t>000842</t>
  </si>
  <si>
    <t>000843</t>
  </si>
  <si>
    <t>The legend of Raja Pala</t>
  </si>
  <si>
    <t>000844</t>
  </si>
  <si>
    <t>000845</t>
  </si>
  <si>
    <t>The legend of Roro jonggrang</t>
  </si>
  <si>
    <t>000846</t>
  </si>
  <si>
    <t>000847</t>
  </si>
  <si>
    <t>The legend of Sunan kalijaga</t>
  </si>
  <si>
    <t>000848</t>
  </si>
  <si>
    <t>000849</t>
  </si>
  <si>
    <t>The legend of panji rameng</t>
  </si>
  <si>
    <t>000850</t>
  </si>
  <si>
    <t>000851</t>
  </si>
  <si>
    <t>Pikiran , Emosi dan alam semesta</t>
  </si>
  <si>
    <t>000852</t>
  </si>
  <si>
    <t>000853</t>
  </si>
  <si>
    <t xml:space="preserve">The story of sunan Bonang </t>
  </si>
  <si>
    <t>000854</t>
  </si>
  <si>
    <t>000855</t>
  </si>
  <si>
    <t>The story of Sunan Gresik</t>
  </si>
  <si>
    <t>000856</t>
  </si>
  <si>
    <t>000857</t>
  </si>
  <si>
    <t>The story of sawung galing</t>
  </si>
  <si>
    <t>000858</t>
  </si>
  <si>
    <t>000859</t>
  </si>
  <si>
    <t>The story of damarwulan</t>
  </si>
  <si>
    <t>000860</t>
  </si>
  <si>
    <t>000861</t>
  </si>
  <si>
    <t>The story of Empu sendok</t>
  </si>
  <si>
    <t>000862</t>
  </si>
  <si>
    <t>000863</t>
  </si>
  <si>
    <t>The story of sultan agung</t>
  </si>
  <si>
    <t>000864</t>
  </si>
  <si>
    <t>000865</t>
  </si>
  <si>
    <t>The story of Sunan Giri</t>
  </si>
  <si>
    <t>000866</t>
  </si>
  <si>
    <t>000867</t>
  </si>
  <si>
    <t>Tips&amp; trik mendapatkan modal usaha &amp; mengelolanya</t>
  </si>
  <si>
    <t>000868</t>
  </si>
  <si>
    <t>000869</t>
  </si>
  <si>
    <t>Tips menjadi pribadi lebih hebat</t>
  </si>
  <si>
    <t>000870</t>
  </si>
  <si>
    <t>000871</t>
  </si>
  <si>
    <t>Tips trik merawat dan memperbaiki laptop sendiri</t>
  </si>
  <si>
    <t>000872</t>
  </si>
  <si>
    <t>000873</t>
  </si>
  <si>
    <t>Perang dan pertempuran</t>
  </si>
  <si>
    <t>000874</t>
  </si>
  <si>
    <t>000875</t>
  </si>
  <si>
    <t>Tuntunan lengkap pranatacara</t>
  </si>
  <si>
    <t>000876</t>
  </si>
  <si>
    <t>000877</t>
  </si>
  <si>
    <t>Untung ada penangkal petir ya</t>
  </si>
  <si>
    <t>000878</t>
  </si>
  <si>
    <t>000879</t>
  </si>
  <si>
    <t>Untung saja ada lampu</t>
  </si>
  <si>
    <t>000880</t>
  </si>
  <si>
    <t>000881</t>
  </si>
  <si>
    <t>Utang menjadi untung</t>
  </si>
  <si>
    <t>000882</t>
  </si>
  <si>
    <t>000883</t>
  </si>
  <si>
    <t>UU No 43 TH 2009 Tentang Kearsipan &amp; UU No 43 TH 2007</t>
  </si>
  <si>
    <t>000884</t>
  </si>
  <si>
    <t>000885</t>
  </si>
  <si>
    <t>UU No 44 TH 2008 tentang Pornografi</t>
  </si>
  <si>
    <t>000886</t>
  </si>
  <si>
    <t>000887</t>
  </si>
  <si>
    <t>Variasi Olahan pangan berbahan karbohidrat</t>
  </si>
  <si>
    <t>000888</t>
  </si>
  <si>
    <t>000889</t>
  </si>
  <si>
    <t>Vasco da gama</t>
  </si>
  <si>
    <t>000890</t>
  </si>
  <si>
    <t>000891</t>
  </si>
  <si>
    <t>Waspadai osteoporosis</t>
  </si>
  <si>
    <t>000892</t>
  </si>
  <si>
    <t>000893</t>
  </si>
  <si>
    <t>Waspadai gangguan rematik</t>
  </si>
  <si>
    <t>000894</t>
  </si>
  <si>
    <t>000895</t>
  </si>
  <si>
    <t>Wise word kata kata bijak mengubah dunia</t>
  </si>
  <si>
    <t>000896</t>
  </si>
  <si>
    <t>000897</t>
  </si>
  <si>
    <t>Wolfgang Amadeus Mozart</t>
  </si>
  <si>
    <t>000898</t>
  </si>
  <si>
    <t>000899</t>
  </si>
  <si>
    <t xml:space="preserve">Zahra calon pemimpin bangsa </t>
  </si>
  <si>
    <t>000900</t>
  </si>
  <si>
    <t>000901</t>
  </si>
  <si>
    <t>1 Jam Mahir Corel Draw</t>
  </si>
  <si>
    <t>000902</t>
  </si>
  <si>
    <t>000903</t>
  </si>
  <si>
    <t>5 Shalat Sunnah Pilihan</t>
  </si>
  <si>
    <t>000904</t>
  </si>
  <si>
    <t>000905</t>
  </si>
  <si>
    <t xml:space="preserve">Aneka cita rasa manis </t>
  </si>
  <si>
    <t>000906</t>
  </si>
  <si>
    <t>000907</t>
  </si>
  <si>
    <t>Aneka jenis puding kreasi rumah</t>
  </si>
  <si>
    <t>000908</t>
  </si>
  <si>
    <t>000909</t>
  </si>
  <si>
    <t>Aneka makanan basah penggoda lidah</t>
  </si>
  <si>
    <t>000910</t>
  </si>
  <si>
    <t>000911</t>
  </si>
  <si>
    <t>Belajar sambil bermain yuk! Cerdas cermat(4-6 tahun)</t>
  </si>
  <si>
    <t>000912</t>
  </si>
  <si>
    <t>000913</t>
  </si>
  <si>
    <t>Berbagi nyawa</t>
  </si>
  <si>
    <t>000914</t>
  </si>
  <si>
    <t>000915</t>
  </si>
  <si>
    <t>Budi daya Puyuh</t>
  </si>
  <si>
    <t>000916</t>
  </si>
  <si>
    <t>000917</t>
  </si>
  <si>
    <t>Budidaya Buah Luar Musim</t>
  </si>
  <si>
    <t>000918</t>
  </si>
  <si>
    <t>000919</t>
  </si>
  <si>
    <t>Cipta karya pembangunan(biadang teknologi tepat guna)</t>
  </si>
  <si>
    <t>CV Rian Utama</t>
  </si>
  <si>
    <t>000920</t>
  </si>
  <si>
    <t>000921</t>
  </si>
  <si>
    <t>Dani Profesor Kompos</t>
  </si>
  <si>
    <t>000922</t>
  </si>
  <si>
    <t>000923</t>
  </si>
  <si>
    <t>Doa Doa Mustajab</t>
  </si>
  <si>
    <t>000924</t>
  </si>
  <si>
    <t>000925</t>
  </si>
  <si>
    <t>Fenomena alam unik</t>
  </si>
  <si>
    <t>Insania</t>
  </si>
  <si>
    <t>000926</t>
  </si>
  <si>
    <t>000927</t>
  </si>
  <si>
    <t>Happy and healthy Retiree Cara pensiun sehat dan bahagia</t>
  </si>
  <si>
    <t>000928</t>
  </si>
  <si>
    <t>000929</t>
  </si>
  <si>
    <t>Jurus Ampuh Taklukan psikotes bagi calon karyawan</t>
  </si>
  <si>
    <t>000930</t>
  </si>
  <si>
    <t>000931</t>
  </si>
  <si>
    <t>Kabar buruk dari malaikat izrail</t>
  </si>
  <si>
    <t>000932</t>
  </si>
  <si>
    <t>000933</t>
  </si>
  <si>
    <t>Kawuryaning wali sanga</t>
  </si>
  <si>
    <t>000934</t>
  </si>
  <si>
    <t>000935</t>
  </si>
  <si>
    <t>Kaya dan gaya via Facebook</t>
  </si>
  <si>
    <t>000936</t>
  </si>
  <si>
    <t>000937</t>
  </si>
  <si>
    <t>Kesaksian Princess Syahida</t>
  </si>
  <si>
    <t>000938</t>
  </si>
  <si>
    <t>000939</t>
  </si>
  <si>
    <t>Keterampilan Praktis Untuk Masyarakat Desa</t>
  </si>
  <si>
    <t>000940</t>
  </si>
  <si>
    <t>000941</t>
  </si>
  <si>
    <t>Kring-Kring kereta angin</t>
  </si>
  <si>
    <t>000942</t>
  </si>
  <si>
    <t>000943</t>
  </si>
  <si>
    <t xml:space="preserve">Mama  aku bisa Inggris </t>
  </si>
  <si>
    <t>000944</t>
  </si>
  <si>
    <t>000945</t>
  </si>
  <si>
    <t xml:space="preserve">Manfaat dan budidaya melati puspa bangsa </t>
  </si>
  <si>
    <t>000946</t>
  </si>
  <si>
    <t>000947</t>
  </si>
  <si>
    <t xml:space="preserve">Menggali kekayaan tanah </t>
  </si>
  <si>
    <t>000948</t>
  </si>
  <si>
    <t>000949</t>
  </si>
  <si>
    <t>Misteri shalat jenazah</t>
  </si>
  <si>
    <t>000950</t>
  </si>
  <si>
    <t>000951</t>
  </si>
  <si>
    <t>Menghindari kesalahan kesalahan yang.....</t>
  </si>
  <si>
    <t>000952</t>
  </si>
  <si>
    <t>000953</t>
  </si>
  <si>
    <t>Monter hijau yang baik hati</t>
  </si>
  <si>
    <t>000954</t>
  </si>
  <si>
    <t>000955</t>
  </si>
  <si>
    <t xml:space="preserve">More than Mom: Jurus ampuh menjadi pebisnis ibu Rumah Tangga </t>
  </si>
  <si>
    <t>000956</t>
  </si>
  <si>
    <t>000957</t>
  </si>
  <si>
    <t>Naik...naik ke puncak gunung</t>
  </si>
  <si>
    <t>000958</t>
  </si>
  <si>
    <t>000959</t>
  </si>
  <si>
    <t>Panduan obat aman untuk ibu kehamilan</t>
  </si>
  <si>
    <t>000960</t>
  </si>
  <si>
    <t>000961</t>
  </si>
  <si>
    <t xml:space="preserve">Pasukan klik klik </t>
  </si>
  <si>
    <t>000962</t>
  </si>
  <si>
    <t>000963</t>
  </si>
  <si>
    <t>Peluang usaha sutera</t>
  </si>
  <si>
    <t>000964</t>
  </si>
  <si>
    <t>000965</t>
  </si>
  <si>
    <t>Pesona wisata sulawesi barat</t>
  </si>
  <si>
    <t>000966</t>
  </si>
  <si>
    <t>000967</t>
  </si>
  <si>
    <t>Pesona wisata sulawesi tenggara</t>
  </si>
  <si>
    <t>000968</t>
  </si>
  <si>
    <t>000969</t>
  </si>
  <si>
    <t>Pesona wisata sulawesi utara</t>
  </si>
  <si>
    <t>000970</t>
  </si>
  <si>
    <t>000971</t>
  </si>
  <si>
    <t xml:space="preserve">Peta lengkap wisata kuliner di Bali </t>
  </si>
  <si>
    <t>000972</t>
  </si>
  <si>
    <t>000973</t>
  </si>
  <si>
    <t>Pilar Pilar berteologi Lokal</t>
  </si>
  <si>
    <t>Percik</t>
  </si>
  <si>
    <t>000974</t>
  </si>
  <si>
    <t>000975</t>
  </si>
  <si>
    <t>Pintar mendongeng dalam lima menit</t>
  </si>
  <si>
    <t>000976</t>
  </si>
  <si>
    <t>000977</t>
  </si>
  <si>
    <t>Rahasia manfaat 41 doa robbana</t>
  </si>
  <si>
    <t>000978</t>
  </si>
  <si>
    <t>000979</t>
  </si>
  <si>
    <t>Rayakan Natal dengan Istimewa</t>
  </si>
  <si>
    <t>000980</t>
  </si>
  <si>
    <t>000981</t>
  </si>
  <si>
    <t>Resep Hidup sehat</t>
  </si>
  <si>
    <t>000982</t>
  </si>
  <si>
    <t>000983</t>
  </si>
  <si>
    <t>Roti sehat Titi</t>
  </si>
  <si>
    <t>000984</t>
  </si>
  <si>
    <t>000985</t>
  </si>
  <si>
    <t>Shalat tasbih</t>
  </si>
  <si>
    <t>000986</t>
  </si>
  <si>
    <t>000987</t>
  </si>
  <si>
    <t>Shalat taubat</t>
  </si>
  <si>
    <t>000988</t>
  </si>
  <si>
    <t>000989</t>
  </si>
  <si>
    <t>Si Wiki: Gelang dari sahabat pena</t>
  </si>
  <si>
    <t>000990</t>
  </si>
  <si>
    <t>000991</t>
  </si>
  <si>
    <t>Sukses berbisnis dari budidaya ikan botia</t>
  </si>
  <si>
    <t>000992</t>
  </si>
  <si>
    <t>000993</t>
  </si>
  <si>
    <t>Terampil membuat tembikar</t>
  </si>
  <si>
    <t>000994</t>
  </si>
  <si>
    <t>000995</t>
  </si>
  <si>
    <t>Test IQ anak</t>
  </si>
  <si>
    <t>000996</t>
  </si>
  <si>
    <t>000997</t>
  </si>
  <si>
    <t>Trik super cepat kimia untuk SMAMA</t>
  </si>
  <si>
    <t>Indonesia Cerdas</t>
  </si>
  <si>
    <t>000998</t>
  </si>
  <si>
    <t>Warga desa ingin tahu Teknik memelihara Satwa</t>
  </si>
  <si>
    <t>001000</t>
  </si>
  <si>
    <t>Barang bercorak kesenian lainnya</t>
  </si>
  <si>
    <t>Hibah Dinas Kebudayaan 2015</t>
  </si>
  <si>
    <t>34.03.06.2003.3.2015 / 6.02.01.01.00001</t>
  </si>
  <si>
    <t>Buku pintar raja</t>
  </si>
  <si>
    <t>Syura Media Utama</t>
  </si>
  <si>
    <t>Dana Desa  2017</t>
  </si>
  <si>
    <t>mengayakan kalimat dan imajinasi</t>
  </si>
  <si>
    <t>Araska</t>
  </si>
  <si>
    <t>mukjizat   dalam ibadah sunnah</t>
  </si>
  <si>
    <t>sakinahkan keluargamu</t>
  </si>
  <si>
    <t>234   seputar hak dan kewajiban karyawan</t>
  </si>
  <si>
    <t>Mantra Book</t>
  </si>
  <si>
    <t>1001 kisah inspiratif pembangkit jiwa</t>
  </si>
  <si>
    <t>Aulia</t>
  </si>
  <si>
    <t>Budidaya ikan</t>
  </si>
  <si>
    <t>Rizky Grafis</t>
  </si>
  <si>
    <t>Kertas daur ulang</t>
  </si>
  <si>
    <t>Intan Media</t>
  </si>
  <si>
    <t>Bandeng prseto</t>
  </si>
  <si>
    <t>Bina muda</t>
  </si>
  <si>
    <t>Ikan Guppy</t>
  </si>
  <si>
    <t>Nabi Hud</t>
  </si>
  <si>
    <t>Nabi Dawud</t>
  </si>
  <si>
    <t>Rahasia Dhuha</t>
  </si>
  <si>
    <t>menanam apel</t>
  </si>
  <si>
    <t>cara membuat kecap</t>
  </si>
  <si>
    <t>Sinar grafika</t>
  </si>
  <si>
    <t>membuat kerupuk</t>
  </si>
  <si>
    <t>cv Sahabat</t>
  </si>
  <si>
    <t>menanam jambu mete</t>
  </si>
  <si>
    <t>Menanam murbae</t>
  </si>
  <si>
    <t>Tanaman cepat berbuah</t>
  </si>
  <si>
    <t>Pengetahuan tentang pupun</t>
  </si>
  <si>
    <t>Penjernihan air sederhana</t>
  </si>
  <si>
    <t>Tradisional dan ekologis</t>
  </si>
  <si>
    <t>Tanaman hias hidroponik</t>
  </si>
  <si>
    <t>Berkrasi dengan bahan alami</t>
  </si>
  <si>
    <t>variasi minuman khas daerah</t>
  </si>
  <si>
    <t>sahabat</t>
  </si>
  <si>
    <t>manfaat kacang kacangan dan pengolahannya</t>
  </si>
  <si>
    <t>penataan pekarangan rumah</t>
  </si>
  <si>
    <t>intimedia</t>
  </si>
  <si>
    <t>beternak burung puyuh dan budidaya telur puyuh</t>
  </si>
  <si>
    <t>memelihara ulat sutra</t>
  </si>
  <si>
    <t>memelihara belut</t>
  </si>
  <si>
    <t>memelihara ikan arwana</t>
  </si>
  <si>
    <t>manfaat serbuk gergaji</t>
  </si>
  <si>
    <t>membasmi hama tanaman</t>
  </si>
  <si>
    <t>Intimedia</t>
  </si>
  <si>
    <t>manfaat bungkil kelapa</t>
  </si>
  <si>
    <t>Menanam jambu air</t>
  </si>
  <si>
    <t>Gula merah</t>
  </si>
  <si>
    <t>mengolah sampah</t>
  </si>
  <si>
    <t>membuat saus cabai</t>
  </si>
  <si>
    <t>Astri</t>
  </si>
  <si>
    <t>indahnya bunga hias</t>
  </si>
  <si>
    <t>membuat selai</t>
  </si>
  <si>
    <t>astri</t>
  </si>
  <si>
    <t>kerupuk cakar ayam</t>
  </si>
  <si>
    <t xml:space="preserve">Rekontruksi Keadilan </t>
  </si>
  <si>
    <t>JP Book</t>
  </si>
  <si>
    <t>Aceh baru tantangan perdamaian</t>
  </si>
  <si>
    <t>orang Melayu</t>
  </si>
  <si>
    <t>sosiologi sejarah</t>
  </si>
  <si>
    <t>pembangunan dilema</t>
  </si>
  <si>
    <t>anatomi konflik solidaritas nelayan</t>
  </si>
  <si>
    <t>analisis kebijakan publik</t>
  </si>
  <si>
    <t>menumbuhkan ide kritis</t>
  </si>
  <si>
    <t>mutiara Al Quran</t>
  </si>
  <si>
    <t>keampuhan puasa dawud</t>
  </si>
  <si>
    <t>gerakan riau merdeka</t>
  </si>
  <si>
    <t>rahasia puasa bagi kesehatan</t>
  </si>
  <si>
    <t>surga yang tak dirindukan</t>
  </si>
  <si>
    <t>Asma Nadia Publishing</t>
  </si>
  <si>
    <t>Surga yang tak dirindukan 2</t>
  </si>
  <si>
    <t>Misteri sunah fajar</t>
  </si>
  <si>
    <t>Shalat hajat</t>
  </si>
  <si>
    <t>filsafat ilmu dan metode pelatihan</t>
  </si>
  <si>
    <t>Pustaka setia</t>
  </si>
  <si>
    <t>kritik kebenaran</t>
  </si>
  <si>
    <t>LKIS</t>
  </si>
  <si>
    <t>argumen kesetaraan gender</t>
  </si>
  <si>
    <t>Dian Rakyat</t>
  </si>
  <si>
    <t>indeigeneus psychology</t>
  </si>
  <si>
    <t>dasar intelektualitas</t>
  </si>
  <si>
    <t>6.01.01.01.006</t>
  </si>
  <si>
    <t>pendidikan karakter berbasis sastra</t>
  </si>
  <si>
    <t>kamus lengkap 900 milyar</t>
  </si>
  <si>
    <t>Apolio Lestari</t>
  </si>
  <si>
    <t>metode penelitian sastra sebuah penjelajah awal</t>
  </si>
  <si>
    <t>Keajaiban istri sholehah</t>
  </si>
  <si>
    <t>Evi susanti</t>
  </si>
  <si>
    <t>Dana Desa 2019</t>
  </si>
  <si>
    <t>aktifitas anak pintar</t>
  </si>
  <si>
    <t>Heru Kurniawan</t>
  </si>
  <si>
    <t>Lumpia</t>
  </si>
  <si>
    <t>Jajanan asia</t>
  </si>
  <si>
    <t>Disret cake</t>
  </si>
  <si>
    <t>Mikrojul Mukminin</t>
  </si>
  <si>
    <t>Ustad Hasan</t>
  </si>
  <si>
    <t>Suami Idaman</t>
  </si>
  <si>
    <t>Amatullah</t>
  </si>
  <si>
    <t>Berjumpa ilahi dimalam sunyi</t>
  </si>
  <si>
    <t>Muhamad</t>
  </si>
  <si>
    <t>Panduan mendapat lailatul qodar</t>
  </si>
  <si>
    <t>Abdul Dari m daud</t>
  </si>
  <si>
    <t>Psikologi suami istri</t>
  </si>
  <si>
    <t>Thariq Kamal</t>
  </si>
  <si>
    <t>Psikolodi suami istri</t>
  </si>
  <si>
    <t xml:space="preserve">Membangun pertanian </t>
  </si>
  <si>
    <t>Sukino</t>
  </si>
  <si>
    <t>Betenak ayam tanpa bau</t>
  </si>
  <si>
    <t>Kaleka</t>
  </si>
  <si>
    <t>Separuh hati yang pergi</t>
  </si>
  <si>
    <t>Mimie Sarah</t>
  </si>
  <si>
    <t>Tasbih dibawah langit</t>
  </si>
  <si>
    <t>Sanjamara  Karnata</t>
  </si>
  <si>
    <t xml:space="preserve">Mansur </t>
  </si>
  <si>
    <t>Pendidikan berbasis masy</t>
  </si>
  <si>
    <t>Abdul Dari b daud</t>
  </si>
  <si>
    <t>Falling in love</t>
  </si>
  <si>
    <t>Ayala malach pines</t>
  </si>
  <si>
    <t>The story of diyah pitaloka</t>
  </si>
  <si>
    <t>slamet riyanto</t>
  </si>
  <si>
    <t>The story of Dsunan Muria</t>
  </si>
  <si>
    <t>Detik detik penetuan</t>
  </si>
  <si>
    <t>zizausari</t>
  </si>
  <si>
    <t>Mengalah untuk menang</t>
  </si>
  <si>
    <t>Ali Antoni</t>
  </si>
  <si>
    <t>Pengobatan tradisional</t>
  </si>
  <si>
    <t>Atik</t>
  </si>
  <si>
    <t>Tehnologi pengawetan pangan</t>
  </si>
  <si>
    <t>Leni herliana</t>
  </si>
  <si>
    <t>lukisan gubernur</t>
  </si>
  <si>
    <t>Kanvas</t>
  </si>
  <si>
    <t>Danais 2022</t>
  </si>
  <si>
    <t>Ensiklopedia Cerdas Sekolah</t>
  </si>
  <si>
    <t>gramedia</t>
  </si>
  <si>
    <t>34.03.06.2003.2.2023 / 6.01.01.01.00001</t>
  </si>
  <si>
    <t>Happy Money (Seni Berdamai dengan Uang Ala Jepang</t>
  </si>
  <si>
    <t>PT Bentara aksara cahaya</t>
  </si>
  <si>
    <t>34.03.06.2003.2.2023 / 6.01.01.01.00002</t>
  </si>
  <si>
    <t>The Secret Life of Money (Kisah Abadi Tentang Uang, Kekayaan, Kebahagiaan, Keserakahan, dan Amal)</t>
  </si>
  <si>
    <t>TET</t>
  </si>
  <si>
    <t>34.03.06.2003.2.2023 / 6.01.01.01.00003</t>
  </si>
  <si>
    <t>Gesture (Mengungkap Makna di Balik Bahasa Tubuh Orang Lain dari Mikroekspresi Hingga Makroekspresi)</t>
  </si>
  <si>
    <t>Gemilang</t>
  </si>
  <si>
    <t>34.03.06.2003.2.2023 / 6.01.01.01.00004</t>
  </si>
  <si>
    <t>Kitab Firasat (Ilmu Membaca Sifat Karakter Manusia dari Bentuk Tubuhnya)</t>
  </si>
  <si>
    <t>Turos</t>
  </si>
  <si>
    <t>34.03.06.2003.2.2023 / 6.01.01.01.00005</t>
  </si>
  <si>
    <t>Mindset (Mengubah Pola Berpikir untuk Perubahan Besar dalam Hidup Anda)</t>
  </si>
  <si>
    <t>34.03.06.2003.2.2023 / 6.01.01.01.00006</t>
  </si>
  <si>
    <t>Sempurnakan Shalat Fardhu dengan Shalat Sunah</t>
  </si>
  <si>
    <t>Locak BOOK</t>
  </si>
  <si>
    <t>34.03.06.2003.2.2023 / 6.01.01.01.00007</t>
  </si>
  <si>
    <t>Mendidik Anak Cara Rasulullah</t>
  </si>
  <si>
    <t>Ramadhan Press</t>
  </si>
  <si>
    <t>34.03.06.2003.2.2023 / 6.01.01.01.00008</t>
  </si>
  <si>
    <t>The Secret Life of Water (Mukjizat Air dalam Al-Qur'an)</t>
  </si>
  <si>
    <t>Mutiara Media</t>
  </si>
  <si>
    <t>34.03.06.2003.2.2023 / 6.01.01.01.00009</t>
  </si>
  <si>
    <t>Resep Kue &amp; Minuman Paling Istimewa</t>
  </si>
  <si>
    <t>Kunci Aksara</t>
  </si>
  <si>
    <t>34.03.06.2003.2.2023 / 6.01.01.01.00010</t>
  </si>
  <si>
    <t>Home Cooking ala Xander's Kitchen</t>
  </si>
  <si>
    <t>Gramedia</t>
  </si>
  <si>
    <t>34.03.06.2003.2.2023 / 6.01.01.01.00011</t>
  </si>
  <si>
    <t>Budi Pekerti Jawa (Tuntunan Luhur dari Budaya Adiluhung)</t>
  </si>
  <si>
    <t>Gelombang Pasang</t>
  </si>
  <si>
    <t>34.03.06.2003.2.2023 / 6.01.01.01.00012</t>
  </si>
  <si>
    <t xml:space="preserve">Tata Upacara Adat Jawa </t>
  </si>
  <si>
    <t>Kuntol press</t>
  </si>
  <si>
    <t>34.03.06.2003.2.2023 / 6.01.01.01.00013</t>
  </si>
  <si>
    <t>Buku Pinter Budaya Jawa (Mutiara Adiluhung Orang Jawa)</t>
  </si>
  <si>
    <t>34.03.06.2003.2.2023 / 6.01.01.01.00014</t>
  </si>
  <si>
    <t>Dongeng Pilihan Terbaik Peri untuk Anak</t>
  </si>
  <si>
    <t>Supala Cemerlang</t>
  </si>
  <si>
    <t>34.03.06.2003.2.2023 / 6.01.01.01.00015</t>
  </si>
  <si>
    <t>Dongeng Pilihan Terbaik Binatang untuk Anak</t>
  </si>
  <si>
    <t>34.03.06.2003.2.2023 / 6.01.01.01.00016</t>
  </si>
  <si>
    <t>SETS (Science, Environment, Technology &amp; Society) Sejarah dan Peadaban Dunia</t>
  </si>
  <si>
    <t>Arman Delta</t>
  </si>
  <si>
    <t>34.03.06.2003.2.2023 / 6.01.01.01.00017</t>
  </si>
  <si>
    <t>Cerita Rakyat Nusantara (Legenda, Mitos, Fabel, Epos, Dongeng)</t>
  </si>
  <si>
    <t>CV Merah putih Perkasa</t>
  </si>
  <si>
    <t>34.03.06.2003.2.2023 / 6.01.01.01.00018</t>
  </si>
  <si>
    <t>Budidaya Anggur</t>
  </si>
  <si>
    <t>CV Sinar Cemerlang abadi</t>
  </si>
  <si>
    <t>34.03.06.2003.2.2023 / 6.01.01.01.00019</t>
  </si>
  <si>
    <t>Beternak Ayam Bangkok</t>
  </si>
  <si>
    <t>34.03.06.2003.2.2023 / 6.01.01.01.00020</t>
  </si>
  <si>
    <t>Petualangan Popo &amp; Rara (Si Bulus ingin Terbang)</t>
  </si>
  <si>
    <t>34.03.06.2003.2.2023 / 6.01.01.01.00021</t>
  </si>
  <si>
    <t>Teori dan Praktek Cocok Tanam Tebu</t>
  </si>
  <si>
    <t>Aneka Ilmu</t>
  </si>
  <si>
    <t>34.03.06.2003.2.2023 / 6.01.01.01.00022</t>
  </si>
  <si>
    <t>Budidaya Burung Walet</t>
  </si>
  <si>
    <t>Inti Media</t>
  </si>
  <si>
    <t>34.03.06.2003.2.2023 / 6.01.01.01.00023</t>
  </si>
  <si>
    <t>Budidaya Jambu Biji</t>
  </si>
  <si>
    <t>34.03.06.2003.2.2023 / 6.01.01.01.00024</t>
  </si>
  <si>
    <t>Bercocok Tanam Sayuran</t>
  </si>
  <si>
    <t>34.03.06.2003.2.2023 / 6.01.01.01.00025</t>
  </si>
  <si>
    <t>Panen Rezeki dengan Stroberi</t>
  </si>
  <si>
    <t>Liter Indo</t>
  </si>
  <si>
    <t>34.03.06.2003.2.2023 / 6.01.01.01.00026</t>
  </si>
  <si>
    <t>Camilan &amp; Minuman</t>
  </si>
  <si>
    <t>Joga Bangkit Publisher</t>
  </si>
  <si>
    <t>34.03.06.2003.2.2023 / 6.01.01.01.00027</t>
  </si>
  <si>
    <t>Aku Sang Pemenang</t>
  </si>
  <si>
    <t>I Gede Karsa</t>
  </si>
  <si>
    <t>34.03.06.2003.2.2023 / 6.01.01.01.00028</t>
  </si>
  <si>
    <t>Budidaya Padi</t>
  </si>
  <si>
    <t>Java Litera</t>
  </si>
  <si>
    <t>34.03.06.2003.2.2023 / 6.01.01.01.00029</t>
  </si>
  <si>
    <t>Budidaya Ayam Potong</t>
  </si>
  <si>
    <t>Sahara</t>
  </si>
  <si>
    <t>34.03.06.2003.2.2023 / 6.01.01.01.00030</t>
  </si>
  <si>
    <t>Beternak Itik Manila</t>
  </si>
  <si>
    <t>34.03.06.2003.2.2023 / 6.01.01.01.00031</t>
  </si>
  <si>
    <t>Budidaya Kambing Ettawa</t>
  </si>
  <si>
    <t>34.03.06.2003.2.2023 / 6.01.01.01.00032</t>
  </si>
  <si>
    <t>Kiat Sukses Beternak Burung Puyuh</t>
  </si>
  <si>
    <t>34.03.06.2003.2.2023 / 6.01.01.01.00033</t>
  </si>
  <si>
    <t>Pemeliharaan Ikan di Kolam</t>
  </si>
  <si>
    <t>34.03.06.2003.2.2023 / 6.01.01.01.00034</t>
  </si>
  <si>
    <t>Love Your Self in Marriage (Seni Mencintai Diri Sendiri dalam Menyelamatkan Perkawinan)</t>
  </si>
  <si>
    <t>Kawan Pustaka</t>
  </si>
  <si>
    <t>34.03.06.2003.2.2023 / 6.01.01.01.00035</t>
  </si>
  <si>
    <t>Sales Power (Cara Praktis &amp; Teruji untuk Meningkatkan Penjualan sampai ratusan persen)</t>
  </si>
  <si>
    <t>34.03.06.2003.2.2023 / 6.01.01.01.00036</t>
  </si>
  <si>
    <t>Sosiologi Pedesaan</t>
  </si>
  <si>
    <t>Arus Media</t>
  </si>
  <si>
    <t>34.03.06.2003.2.2023 / 6.01.01.01.00037</t>
  </si>
  <si>
    <t>Cara Paling Serius untuk Bahagia</t>
  </si>
  <si>
    <t>Psikilogi Cornner</t>
  </si>
  <si>
    <t>34.03.06.2003.2.2023 / 6.01.01.01.00038</t>
  </si>
  <si>
    <t>Ada Tapi Tak Lagi Sama</t>
  </si>
  <si>
    <t>Gadia media tama</t>
  </si>
  <si>
    <t>34.03.06.2003.2.2023 / 6.01.01.01.00039</t>
  </si>
  <si>
    <t>Strategic Marketing Plan</t>
  </si>
  <si>
    <t>34.03.06.2003.2.2023 / 6.01.01.01.00040</t>
  </si>
  <si>
    <t>Ada Tapi Tak Dianggap</t>
  </si>
  <si>
    <t>34.03.06.2003.2.2023 / 6.01.01.01.00041</t>
  </si>
  <si>
    <t>Jakarta : Kemendikbudristek</t>
  </si>
  <si>
    <t>PERPUSNAS RI 2024</t>
  </si>
  <si>
    <t>Ada Apa di Balik Hutan</t>
  </si>
  <si>
    <t>Wasta dan Laba-Laba</t>
  </si>
  <si>
    <t>Ada Jejak di Kaki Ciremai</t>
  </si>
  <si>
    <t>Adik Kecil dan Kucing</t>
  </si>
  <si>
    <t>Aduh, Beru Berulah Lagi</t>
  </si>
  <si>
    <t>Suara Apa Itu?</t>
  </si>
  <si>
    <t>Akhirnya Didi Tahu</t>
  </si>
  <si>
    <t>Kantong Ajaib</t>
  </si>
  <si>
    <t>Si Anak Tengah</t>
  </si>
  <si>
    <t>Alina dan Irama Bambu</t>
  </si>
  <si>
    <t>Anis Tidak Suka</t>
  </si>
  <si>
    <t>Apa Pesannya?</t>
  </si>
  <si>
    <t>Arun Membaca Laut</t>
  </si>
  <si>
    <t>Atu dan Sandal</t>
  </si>
  <si>
    <t>Tut Tut Loko si Sepur Khlutuk</t>
  </si>
  <si>
    <t>Ayo, Berangkat Roli</t>
  </si>
  <si>
    <t>Ayo, Lari, Kino</t>
  </si>
  <si>
    <t>Ada Monster di Kolam</t>
  </si>
  <si>
    <t>Bajak Laut dari Matalawa</t>
  </si>
  <si>
    <t>Menunggu Bulan Purnama</t>
  </si>
  <si>
    <t>Baju untuk Kak Abu</t>
  </si>
  <si>
    <t>Kucarikan Untukmu</t>
  </si>
  <si>
    <t>Hai, Tirta</t>
  </si>
  <si>
    <t>Banyu dan Manu</t>
  </si>
  <si>
    <t>Batik Tambal Anom</t>
  </si>
  <si>
    <t>Mul dan Semangkuk Garam</t>
  </si>
  <si>
    <t>Bekal Apa Hari Ini?</t>
  </si>
  <si>
    <t>Stoberi untuk Ratu Jani</t>
  </si>
  <si>
    <t>Cring Cring</t>
  </si>
  <si>
    <t>Bermain Teka Teki</t>
  </si>
  <si>
    <t>Besesandingon</t>
  </si>
  <si>
    <t>Nasi Basi Tidak Sia-Sia</t>
  </si>
  <si>
    <t>Mawar Istimewa</t>
  </si>
  <si>
    <t>Nyanyian Keraduduk</t>
  </si>
  <si>
    <t>Hebat, Lopo!</t>
  </si>
  <si>
    <t>Buah untuk Ragaga</t>
  </si>
  <si>
    <t>Loli dari Tobati</t>
  </si>
  <si>
    <t>Bukan Kalah atau Menang</t>
  </si>
  <si>
    <t>Uang Palsu</t>
  </si>
  <si>
    <t>Hore, Dalo Bisa!</t>
  </si>
  <si>
    <t>Batu Apa Itu?</t>
  </si>
  <si>
    <t>Ayo, Bakukuak Ciek!</t>
  </si>
  <si>
    <t>Ini Terlalu</t>
  </si>
  <si>
    <t>Cerita Anak Teluk Youtefa</t>
  </si>
  <si>
    <t>Cerita dari Bawah Laut</t>
  </si>
  <si>
    <t>Cerita dari Suku Baduy</t>
  </si>
  <si>
    <t>Cerita Dini</t>
  </si>
  <si>
    <t>Ada Diskon</t>
  </si>
  <si>
    <t>Ciko, Cimi, dan Rumah Pohon</t>
  </si>
  <si>
    <t>Wobi Juga Bisa</t>
  </si>
  <si>
    <t>Cipi Si Ikan Cupang</t>
  </si>
  <si>
    <t>Cita-Cita Anya</t>
  </si>
  <si>
    <t>Cut Nyak Meutia Pahlawanku</t>
  </si>
  <si>
    <t>Damar Kurung Persahabatan</t>
  </si>
  <si>
    <t>Danau Laut Tador</t>
  </si>
  <si>
    <t>Danis Sang Pemenang</t>
  </si>
  <si>
    <t>Daun-Daun Istimewa</t>
  </si>
  <si>
    <t>Tongkat untuk Rori</t>
  </si>
  <si>
    <t>Dengar Laut Mengalun</t>
  </si>
  <si>
    <t>Dengar, Suara Apa Itu?</t>
  </si>
  <si>
    <t>Di Hati Riri</t>
  </si>
  <si>
    <t>Kinar, Teruslah Bersinar</t>
  </si>
  <si>
    <t>Di Mana Rumah Lutung</t>
  </si>
  <si>
    <t>Permainan Pohon Besar</t>
  </si>
  <si>
    <t>Balap Perahu</t>
  </si>
  <si>
    <t>Dung Trek Trek Dung</t>
  </si>
  <si>
    <t>Tidurlah, Yoyo!</t>
  </si>
  <si>
    <t>Puk Puk si Kapuk</t>
  </si>
  <si>
    <t>Berapa Banyak?</t>
  </si>
  <si>
    <t>Festival Persahabatan</t>
  </si>
  <si>
    <t>Film Untuk Lala</t>
  </si>
  <si>
    <t>Fokus! Fokus! Lempar!</t>
  </si>
  <si>
    <t>Bermain Sapintrong, Yuk!</t>
  </si>
  <si>
    <t>Gara-Gara Ole</t>
  </si>
  <si>
    <t>Hore Kukatakan Ideku</t>
  </si>
  <si>
    <t>Kabayan Jadi Robot</t>
  </si>
  <si>
    <t>Festival Padang Bulan</t>
  </si>
  <si>
    <t>Hari Seru Gebi</t>
  </si>
  <si>
    <t>Biji Jambu Mete</t>
  </si>
  <si>
    <t>Inikah Rasanya?</t>
  </si>
  <si>
    <t>Hobi Baru</t>
  </si>
  <si>
    <t>Bara si Kaki Ajaib</t>
  </si>
  <si>
    <t>Tap! Tap! Tap!</t>
  </si>
  <si>
    <t>Jangan Dekat-Dekat!</t>
  </si>
  <si>
    <t>Jeruk Sambas Maklong</t>
  </si>
  <si>
    <t>Seperti Apa Warnanya?</t>
  </si>
  <si>
    <t>Kaki Emas</t>
  </si>
  <si>
    <t>Suara Misterius di Rumah Tua</t>
  </si>
  <si>
    <t>Lani si Pemberani</t>
  </si>
  <si>
    <t>Kapal Kapten Alka</t>
  </si>
  <si>
    <t>Kau Sedang Apa Lala?</t>
  </si>
  <si>
    <t>Kawanku Anak Badui</t>
  </si>
  <si>
    <t>Petualangan di Gedung Aneh</t>
  </si>
  <si>
    <t>Kemal dan Jejak Tradisi yang Hilang</t>
  </si>
  <si>
    <t>Sarang Dudu</t>
  </si>
  <si>
    <t>Petualangan Antariksa</t>
  </si>
  <si>
    <t>Keajaiban di Langit</t>
  </si>
  <si>
    <t>Motor Bambu Ranu</t>
  </si>
  <si>
    <t>Mawar, Melati, Semuanya Indah</t>
  </si>
  <si>
    <t>Khitanan Galih dan Bagja</t>
  </si>
  <si>
    <t>Semua (Tidak Berubah)</t>
  </si>
  <si>
    <t>Petualangan Flupoza</t>
  </si>
  <si>
    <t>Ayam Terkaya di Dunia</t>
  </si>
  <si>
    <t>Kiti dan Balon Udara</t>
  </si>
  <si>
    <t>Kode Rahasia Persahabatan</t>
  </si>
  <si>
    <t>Kreasi Kardus Eli</t>
  </si>
  <si>
    <t>Kue Keranjang Mei Lan</t>
  </si>
  <si>
    <t>Rahasia Stoples No.3</t>
  </si>
  <si>
    <t>Kue Lapis Harimau</t>
  </si>
  <si>
    <t>Kuki Bangun Pagi</t>
  </si>
  <si>
    <t>Dudung Suka Balap Karung</t>
  </si>
  <si>
    <t>Tiwul Tomi</t>
  </si>
  <si>
    <t>Lamang Persaudaraan</t>
  </si>
  <si>
    <t>Lamang Tapai</t>
  </si>
  <si>
    <t>Layang-Layang Ilham</t>
  </si>
  <si>
    <t>Astonaut Cilik</t>
  </si>
  <si>
    <t>Lihat Kebunku</t>
  </si>
  <si>
    <t>Lihat! Lihat!</t>
  </si>
  <si>
    <t>Tarik! Dorong</t>
  </si>
  <si>
    <t>Lomba Tebak Cepat</t>
  </si>
  <si>
    <t>Lulu Mencari Gong</t>
  </si>
  <si>
    <t>Maaf, Tapi Tidak!</t>
  </si>
  <si>
    <t>Main Apa Hari Ini?</t>
  </si>
  <si>
    <t>Kerikil Biasa</t>
  </si>
  <si>
    <t>Mainan untuk Hana</t>
  </si>
  <si>
    <t>Jemuran Kecil</t>
  </si>
  <si>
    <t>Mama, Aku Bukan Dia</t>
  </si>
  <si>
    <t>Angsa Putih di Kursi Roda</t>
  </si>
  <si>
    <t>Ayo, Berayun, Momo</t>
  </si>
  <si>
    <t>Mencari Bunga Bintangur</t>
  </si>
  <si>
    <t>Mengapa Diam Saja?</t>
  </si>
  <si>
    <t>Mengenal Rupiah</t>
  </si>
  <si>
    <t>Mengukir Keindahan Lamin</t>
  </si>
  <si>
    <t>Buku Berharga Lodi</t>
  </si>
  <si>
    <t>Mengusir Monster Gelitik</t>
  </si>
  <si>
    <t>Menunggu Ibu</t>
  </si>
  <si>
    <t>Bolehkah Aku Berbeda?</t>
  </si>
  <si>
    <t>Merah</t>
  </si>
  <si>
    <t>Odang Pintar</t>
  </si>
  <si>
    <t>Lempar Kenari</t>
  </si>
  <si>
    <t>Aku, Kakek, dan Kerbau-Kerbaunya</t>
  </si>
  <si>
    <t>Misi Kirana dan Pasukan Pramuka</t>
  </si>
  <si>
    <t>Agar-Agar Pangeran Mallomo</t>
  </si>
  <si>
    <t>Labi Percaya Diri</t>
  </si>
  <si>
    <t>Nama Kain Nenek</t>
  </si>
  <si>
    <t>Nana dan Batu Kerikil</t>
  </si>
  <si>
    <t>Nana Tidak Berbeda</t>
  </si>
  <si>
    <t>Bagaimana Caranya?</t>
  </si>
  <si>
    <t>Nurin, Si Anak Elang Penjelajah Nusantara</t>
  </si>
  <si>
    <t>Nyadran: Belajar Toleransi pada Tradisi</t>
  </si>
  <si>
    <t>Oddang dan Kapal Pinisi</t>
  </si>
  <si>
    <t>Bermain di Subak</t>
  </si>
  <si>
    <t>Panen Istimewa</t>
  </si>
  <si>
    <t>Panggil Aku Namaku</t>
  </si>
  <si>
    <t>Sepatu Roda Noya</t>
  </si>
  <si>
    <t>Pantai untuk Semua</t>
  </si>
  <si>
    <t>Papipu dan Benih Terbang</t>
  </si>
  <si>
    <t>Pejuang dari Palagan</t>
  </si>
  <si>
    <t>Pemberian Pak Beruang</t>
  </si>
  <si>
    <t>Penabuh Gong</t>
  </si>
  <si>
    <t>Penculikan Naya</t>
  </si>
  <si>
    <t>Jumlah Kembalian</t>
  </si>
  <si>
    <t>Berani Katakan</t>
  </si>
  <si>
    <t>Pesan Damai Nasi Kembar</t>
  </si>
  <si>
    <t>Pesawat Kertas Persahabatan</t>
  </si>
  <si>
    <t>Hari Sabtu di Pasar Wulandoni</t>
  </si>
  <si>
    <t>Petualangan ke Masa Lalu</t>
  </si>
  <si>
    <t>Petualangan Sangga</t>
  </si>
  <si>
    <t>Bermain di Kampung Naga</t>
  </si>
  <si>
    <t>Lawa dan Tutu</t>
  </si>
  <si>
    <t>Detektif Bosu</t>
  </si>
  <si>
    <t>Puka Jalan-Jalan</t>
  </si>
  <si>
    <t>Rencana Mia</t>
  </si>
  <si>
    <t>Satu, Dua, Tiga, Tarik!</t>
  </si>
  <si>
    <t>Rahasia Kak Risa</t>
  </si>
  <si>
    <t>Rahasia Kotak Merah</t>
  </si>
  <si>
    <t>Rahasia!</t>
  </si>
  <si>
    <t>Randi dan Hutan Bukit Giri</t>
  </si>
  <si>
    <t>Saring, Saring!</t>
  </si>
  <si>
    <t>Maimun si Raja Timun</t>
  </si>
  <si>
    <t>Agen Rahasia Ciku</t>
  </si>
  <si>
    <t>Rumah Besar</t>
  </si>
  <si>
    <t>Rumah Bolon</t>
  </si>
  <si>
    <t>Tari si Bunga Matahari</t>
  </si>
  <si>
    <t>Sabai Nan Aluih</t>
  </si>
  <si>
    <t>Saga Tak Sendiri</t>
  </si>
  <si>
    <t>Jangan Salah Buang, Dong!</t>
  </si>
  <si>
    <t>Cingciripit</t>
  </si>
  <si>
    <t>Satwa Misteri Ayah</t>
  </si>
  <si>
    <t>Annie Pergi ke Luar Negeri</t>
  </si>
  <si>
    <t>Teman Baik</t>
  </si>
  <si>
    <t>Sehari di Desa Sade</t>
  </si>
  <si>
    <t>Sekantong Jeruk</t>
  </si>
  <si>
    <t>Selamat Tidur, Kola!</t>
  </si>
  <si>
    <t>Sembunyi, Sembunyi</t>
  </si>
  <si>
    <t>Mana Lebih Panjang</t>
  </si>
  <si>
    <t>Alya dan Kacamata Kak Livi</t>
  </si>
  <si>
    <t>Sepasang Mata</t>
  </si>
  <si>
    <t>Sepeda Untuk Salam</t>
  </si>
  <si>
    <t>Seperti Apa Kasih Sayang Itu?</t>
  </si>
  <si>
    <t>Si Zozo</t>
  </si>
  <si>
    <t>Teman Istimewaku</t>
  </si>
  <si>
    <t>Serunya Bermain Api Jagau</t>
  </si>
  <si>
    <t>Si Anak Dieng</t>
  </si>
  <si>
    <t>Si Bokeh</t>
  </si>
  <si>
    <t>Bubur Pedas Arum</t>
  </si>
  <si>
    <t>Si Rancak Sakit</t>
  </si>
  <si>
    <t>Siapa Dia?</t>
  </si>
  <si>
    <t>Siti Tedak Sinten</t>
  </si>
  <si>
    <t>Sreeet</t>
  </si>
  <si>
    <t>Merpati Untuk Arul</t>
  </si>
  <si>
    <t>Lima Anak dan Rencana Besar Mereka</t>
  </si>
  <si>
    <t>Warna-Warni Eja</t>
  </si>
  <si>
    <t>Suka-Suka Heidi</t>
  </si>
  <si>
    <t>Surat Dari Kobror</t>
  </si>
  <si>
    <t>Tun Teha dari Morella</t>
  </si>
  <si>
    <t>Ela, si Kecil yang Baik Hati</t>
  </si>
  <si>
    <t>Teman Untuk Tetangga Baru</t>
  </si>
  <si>
    <t>Tempel Saja</t>
  </si>
  <si>
    <t>Terbang Si Telok Abang!</t>
  </si>
  <si>
    <t>Terdampar di Dunia Plastik</t>
  </si>
  <si>
    <t>Senyum Ulan</t>
  </si>
  <si>
    <t>Tetangga Baru Beki</t>
  </si>
  <si>
    <t>Perjalanan ke Sawah</t>
  </si>
  <si>
    <t>Tim Diaspora Sang Juara</t>
  </si>
  <si>
    <t>Tiwul Istimewa Nenek</t>
  </si>
  <si>
    <t>Berputar!Berputar!</t>
  </si>
  <si>
    <t>Tongkat Kenangan Kakek</t>
  </si>
  <si>
    <t>Topeng Kayu Sudar</t>
  </si>
  <si>
    <t>Tugas Penting Reno</t>
  </si>
  <si>
    <t>Tut Tuut Tuuut Siapa Hendak Turut?</t>
  </si>
  <si>
    <t>Tutu Banting Pintu</t>
  </si>
  <si>
    <t>Tutu si Kutu Rambut</t>
  </si>
  <si>
    <t>Uli Ingin Sendiri</t>
  </si>
  <si>
    <t>Uuuh, Sebel!</t>
  </si>
  <si>
    <t>Warna-Warni Kemah Sains</t>
  </si>
  <si>
    <t>Wuri Berani Menegur</t>
  </si>
  <si>
    <t>Yang Ini Tidak Berbahaya</t>
  </si>
  <si>
    <t>Buku Suara untuk Lita</t>
  </si>
  <si>
    <t>Ada alien di rumahku</t>
  </si>
  <si>
    <t>Ada Apa Saja Di Pasar</t>
  </si>
  <si>
    <t>Aisyah Menghentikan Kebiasaan Buruknya</t>
  </si>
  <si>
    <t>Aku Bisa atau Tidak Bisa</t>
  </si>
  <si>
    <t>Aku Ingin Kue</t>
  </si>
  <si>
    <t>Aku Sudah Besar!</t>
  </si>
  <si>
    <t>Akwu dan es krimnya</t>
  </si>
  <si>
    <t>Ampa dan Burung-burung Pipit</t>
  </si>
  <si>
    <t>Arum pergi ke pasar</t>
  </si>
  <si>
    <t>Ayah, Ayah, Warna Apa Yang Kau Lihat</t>
  </si>
  <si>
    <t>Ayam Pemarah</t>
  </si>
  <si>
    <t>Ayo kenali indera kita</t>
  </si>
  <si>
    <t>Babi dan ekor yang kabur</t>
  </si>
  <si>
    <t>Bagaimana Pesawat Bisa Terbang</t>
  </si>
  <si>
    <t>Baingani</t>
  </si>
  <si>
    <t>Bayi bibi Asih</t>
  </si>
  <si>
    <t>Bayi Gajah Belajar Minum</t>
  </si>
  <si>
    <t>Belajar Tolong Menolong</t>
  </si>
  <si>
    <t>Berenang</t>
  </si>
  <si>
    <t>Berhentilah menangis, Dik!</t>
  </si>
  <si>
    <t>Burung Kecil di Pegunungan besar</t>
  </si>
  <si>
    <t>Cokelat ulang tahun</t>
  </si>
  <si>
    <t>Damaru</t>
  </si>
  <si>
    <t>Dengarkan suara ayah yuk</t>
  </si>
  <si>
    <t>Di mana Rainette bersembunyi</t>
  </si>
  <si>
    <t>Kisah Sebuah Buku Kecil yang Bahagia</t>
  </si>
  <si>
    <t>Efek Kelabang</t>
  </si>
  <si>
    <t>Fati dan pohon madu</t>
  </si>
  <si>
    <t>Gadis Bernama Cheeku</t>
  </si>
  <si>
    <t>Gadis Kecil dan Boneka Usang</t>
  </si>
  <si>
    <t>Gadis kecil yang bermimpi</t>
  </si>
  <si>
    <t>Gagak yang murah hati</t>
  </si>
  <si>
    <t>Hari yang Mengesankan</t>
  </si>
  <si>
    <t>Hari yang sangat sibuk</t>
  </si>
  <si>
    <t>Hidup saat Virus Merebak</t>
  </si>
  <si>
    <t>Hutan Seram</t>
  </si>
  <si>
    <t>Ini semua salah si kucing</t>
  </si>
  <si>
    <t>Perjalanan Mencari Biji Kopi Juria</t>
  </si>
  <si>
    <t>Julurkan Lidahmu</t>
  </si>
  <si>
    <t>Kakek dan pohon kelapa</t>
  </si>
  <si>
    <t>Kakek sekarang bersama dinosaurus</t>
  </si>
  <si>
    <t>Kamu Tidak Bisa Menemukanku!</t>
  </si>
  <si>
    <t>Kancing siapa ini</t>
  </si>
  <si>
    <t>Keberungtungan di pihak kita</t>
  </si>
  <si>
    <t>Kelinci dan singa</t>
  </si>
  <si>
    <t>Kisah Hidup</t>
  </si>
  <si>
    <t>Kisah seorang gamer</t>
  </si>
  <si>
    <t>Kisah tentang Hanoi</t>
  </si>
  <si>
    <t>Kokokan ayam jago</t>
  </si>
  <si>
    <t>Kota gula-gula</t>
  </si>
  <si>
    <t>Kucing Yang Memakan Kheer</t>
  </si>
  <si>
    <t>Kumbang Bertualang</t>
  </si>
  <si>
    <t>Kupu Kupu Putih</t>
  </si>
  <si>
    <t>Labolatorium Ilmiah</t>
  </si>
  <si>
    <t>Lagu Katiiti</t>
  </si>
  <si>
    <t>Lelucon berbuah masalah</t>
  </si>
  <si>
    <t>Lima Sekawan Kendaraan</t>
  </si>
  <si>
    <t>Menghitung Bangun Datar</t>
  </si>
  <si>
    <t>Masalah Rambut</t>
  </si>
  <si>
    <t>Matematika ada di mana-mana</t>
  </si>
  <si>
    <t>Matematika di taman hiburan</t>
  </si>
  <si>
    <t>Membaca itu asyik</t>
  </si>
  <si>
    <t>Mencuci pakaian</t>
  </si>
  <si>
    <t>Mengapa Gelembung Berbentuk Bulat_</t>
  </si>
  <si>
    <t>Mengapa Hiena Pincang</t>
  </si>
  <si>
    <t>Mona Naik Kereta</t>
  </si>
  <si>
    <t>Monster Makanan</t>
  </si>
  <si>
    <t>Mukhil Harus Periksa Darah</t>
  </si>
  <si>
    <t>Nafi dan Bora</t>
  </si>
  <si>
    <t>Nenek sang detektif andal</t>
  </si>
  <si>
    <t>Nenekku punya ekor</t>
  </si>
  <si>
    <t>Pak Motaung dan sepertiga roti</t>
  </si>
  <si>
    <t>Penerbangan seumur hidup</t>
  </si>
  <si>
    <t>Perasaanku</t>
  </si>
  <si>
    <t>Perjalanan janice ke pasar pecinan</t>
  </si>
  <si>
    <t>Perjamuan kerajaan</t>
  </si>
  <si>
    <t>Pesta Ulang Tahun</t>
  </si>
  <si>
    <t>Petani Cilik</t>
  </si>
  <si>
    <t>Petualangan mengelilingi afrika selatan</t>
  </si>
  <si>
    <t>Petualangan Tuan Anand</t>
  </si>
  <si>
    <t>Piknik</t>
  </si>
  <si>
    <t>Pinkhu dan Pankhu</t>
  </si>
  <si>
    <t>Prukalpa Sankar-sang pejuang data</t>
  </si>
  <si>
    <t>Robot Milik Tony</t>
  </si>
  <si>
    <t>Sebuah Berkah atau Sebuah Bencana</t>
  </si>
  <si>
    <t>Senang dan sedih (serial beritahu aku sekarang)</t>
  </si>
  <si>
    <t>Senin di sekitar kita</t>
  </si>
  <si>
    <t>Senyum Sizwe</t>
  </si>
  <si>
    <t>Senzo dan Sang Matahari</t>
  </si>
  <si>
    <t>Seringan Bulu</t>
  </si>
  <si>
    <t>Siapa Dia</t>
  </si>
  <si>
    <t>Siapa Yang Takut dengan Monster Penjual Permen</t>
  </si>
  <si>
    <t>Siasat licik foxy si rubah</t>
  </si>
  <si>
    <t>Sibuknya Matahari</t>
  </si>
  <si>
    <t>Sita dan Pensil Ungu</t>
  </si>
  <si>
    <t>Teman berbulu</t>
  </si>
  <si>
    <t>Teman jadi musuh</t>
  </si>
  <si>
    <t>Tiga kotak harta warisan</t>
  </si>
  <si>
    <t>Tikus yang cerdik</t>
  </si>
  <si>
    <t>Tinggi dua kali lipat</t>
  </si>
  <si>
    <t>Tumi Merasa Takut</t>
  </si>
  <si>
    <t>Turun Dari Sana, Rocky</t>
  </si>
  <si>
    <t>Tuut Tuut</t>
  </si>
  <si>
    <t>Ulang Tahun Edie</t>
  </si>
  <si>
    <t>Yapo Menyelamatkan Hari</t>
  </si>
  <si>
    <t>Zoya dan rasa takut</t>
  </si>
  <si>
    <t>Apa Ini?</t>
  </si>
  <si>
    <t>Apa yang akan Terjadi Jika...?</t>
  </si>
  <si>
    <t>Apa yang Ano Lihat?</t>
  </si>
  <si>
    <t>Apa yang Kurasakan?</t>
  </si>
  <si>
    <t>Apel yang Manis</t>
  </si>
  <si>
    <t>Aqila si Pemarah</t>
  </si>
  <si>
    <t>Ayo Bermain</t>
  </si>
  <si>
    <t>Bau Apa Ini?</t>
  </si>
  <si>
    <t>Berjalan-jalan Bersama Mama</t>
  </si>
  <si>
    <t>Bhema si Penidur</t>
  </si>
  <si>
    <t>Bintang di Langit Malam</t>
  </si>
  <si>
    <t>Bum Badabum!</t>
  </si>
  <si>
    <t>Burung Cekakak dan Lautan</t>
  </si>
  <si>
    <t>Dari Pilar hingga Istana</t>
  </si>
  <si>
    <t>Gagak yang Cerewet</t>
  </si>
  <si>
    <t>Hari Istimewa untuk Roda Kecil</t>
  </si>
  <si>
    <t>Hari Pertamaku di Sekolah</t>
  </si>
  <si>
    <t>Hari Ulang Tahun Neema</t>
  </si>
  <si>
    <t>Hujan Badai</t>
  </si>
  <si>
    <t>Kacamata Ibu</t>
  </si>
  <si>
    <t>Keluarga Simpson Mengalahkan Harimau</t>
  </si>
  <si>
    <t>Kisah Hawa</t>
  </si>
  <si>
    <t>Kisah Sapi Pintar yang Angkuh</t>
  </si>
  <si>
    <t>Lusi Ingin Buku Baru</t>
  </si>
  <si>
    <t>Makan Makanan Sehat dan Menjaga Kebersihan Diri</t>
  </si>
  <si>
    <t>Masalah Besar Roda</t>
  </si>
  <si>
    <t>Matahari Ketujuh</t>
  </si>
  <si>
    <t>Memasak Apa?</t>
  </si>
  <si>
    <t>Para Arkeolog Cilik</t>
  </si>
  <si>
    <t>Para Semut</t>
  </si>
  <si>
    <t>Peninggalan Ayah</t>
  </si>
  <si>
    <t>Pergi ke Kota Besar</t>
  </si>
  <si>
    <t>Pergi ke Pasar</t>
  </si>
  <si>
    <t>Rumah Pertama</t>
  </si>
  <si>
    <t>Sahabatku, si Kucing Bersepatu</t>
  </si>
  <si>
    <t>Samson Bermain Kriket</t>
  </si>
  <si>
    <t>Sapi Bertanduk Satu</t>
  </si>
  <si>
    <t>Seberapa Jauh "Jauh" Itu?</t>
  </si>
  <si>
    <t>Semut dan Kacang Hijau</t>
  </si>
  <si>
    <t>Singa Selalu Pemberani</t>
  </si>
  <si>
    <t>Sonu Belajar Makan Buah</t>
  </si>
  <si>
    <t>Suuut!</t>
  </si>
  <si>
    <t>Tamasya ke Dunia Manusia</t>
  </si>
  <si>
    <t>Tendai Merancang Sepeda</t>
  </si>
  <si>
    <t>Tikar Ajaib Nilik Akai</t>
  </si>
  <si>
    <t>Tikus dan Tetikus</t>
  </si>
  <si>
    <t>Aku Bisa Membuat Sesuatu</t>
  </si>
  <si>
    <t>Aku Cinta Ibuku</t>
  </si>
  <si>
    <t>Anand</t>
  </si>
  <si>
    <t>Anansi Pendengki</t>
  </si>
  <si>
    <t>Anita mengunjungi Pelangi</t>
  </si>
  <si>
    <t>Anjing yang Merasakan Kesedihan</t>
  </si>
  <si>
    <t>Bayi dan Beruang</t>
  </si>
  <si>
    <t>Bermain Menggambar</t>
  </si>
  <si>
    <t>Berpikir Dahulu Sebelum Bertindak</t>
  </si>
  <si>
    <t>Bersama Kucing</t>
  </si>
  <si>
    <t>Bola Milikku</t>
  </si>
  <si>
    <t>Boneka Misterius</t>
  </si>
  <si>
    <t>Buku Besar Para Monster</t>
  </si>
  <si>
    <t>Burung Biru Pendiam</t>
  </si>
  <si>
    <t>Burung Kecil yang Selalu Cemberut</t>
  </si>
  <si>
    <t>Emily, Iklim Monsun, dan Katak</t>
  </si>
  <si>
    <t>Gajah di Dalam Kamar</t>
  </si>
  <si>
    <t>Gumpalan Sampah</t>
  </si>
  <si>
    <t>Hari Ini Aku Ingin Menjadi</t>
  </si>
  <si>
    <t>Hari Keberuntungan Hamisi</t>
  </si>
  <si>
    <t>Hari Pertama Dilan Masuk Sekolah</t>
  </si>
  <si>
    <t>Hari Pertama Rani di Sekolah</t>
  </si>
  <si>
    <t>Hari Pertama Sekolah</t>
  </si>
  <si>
    <t>Kakakku Ani</t>
  </si>
  <si>
    <t>Kebun Binatang Maddy Moona</t>
  </si>
  <si>
    <t>Kejutan Ulang Tahun Thato</t>
  </si>
  <si>
    <t>Kereta Listrik</t>
  </si>
  <si>
    <t>Keseharian Kucing</t>
  </si>
  <si>
    <t>Ketika Aku Dewasa</t>
  </si>
  <si>
    <t>Ketika Benda Berputar</t>
  </si>
  <si>
    <t>Ketika Sayuran Pergi ke Sekolah</t>
  </si>
  <si>
    <t>Kunci Gembok</t>
  </si>
  <si>
    <t>Lomba Menggambar</t>
  </si>
  <si>
    <t>Lubang yang Menakutkan</t>
  </si>
  <si>
    <t>Maharaja Singa Sakit Gigi</t>
  </si>
  <si>
    <t>Mama Super dan Super Super</t>
  </si>
  <si>
    <t>Manfaat Pohon Palem</t>
  </si>
  <si>
    <t>Waluh Berkulit Benjol</t>
  </si>
  <si>
    <t>Mangga dan Maling Kecil</t>
  </si>
  <si>
    <t>Mari Kita Bermain</t>
  </si>
  <si>
    <t>Mari Mengenal Warna</t>
  </si>
  <si>
    <t>Mau dan Tidak Mau</t>
  </si>
  <si>
    <t>Mira dan Amira</t>
  </si>
  <si>
    <t>Nina Terbalik</t>
  </si>
  <si>
    <t>Oh, Hujan Datanglah!</t>
  </si>
  <si>
    <t>Parade Orang-orangan Sawah</t>
  </si>
  <si>
    <t>Pasar</t>
  </si>
  <si>
    <t>Pelajaran dari Ayah</t>
  </si>
  <si>
    <t>Pelukis yang Istimewa</t>
  </si>
  <si>
    <t>Pemimpin Babun</t>
  </si>
  <si>
    <t>Petualangan Gum-Gum yang Menyenangkan</t>
  </si>
  <si>
    <t>Raja Ingin Apa?</t>
  </si>
  <si>
    <t>Raja yang Gemuk dan Anjing yang Kurus</t>
  </si>
  <si>
    <t>Resep Lonwabo</t>
  </si>
  <si>
    <t>Rocky si Kambing</t>
  </si>
  <si>
    <t>Rumah Binatang</t>
  </si>
  <si>
    <t>Sahabat Merpati</t>
  </si>
  <si>
    <t>Satya, Awas!</t>
  </si>
  <si>
    <t>Sebuah Jalan atau Sebuah Kebun Binatang</t>
  </si>
  <si>
    <t>Selamatkan Pohon Kita!</t>
  </si>
  <si>
    <t>Serigala Peniru dan Keluarga Kambing</t>
  </si>
  <si>
    <t>Sindiwe dan Kunang-Kunang</t>
  </si>
  <si>
    <t>Singkong dan Sawit</t>
  </si>
  <si>
    <t>Steven Sakit</t>
  </si>
  <si>
    <t>Suatu Sore di Musim Panas</t>
  </si>
  <si>
    <t>Surat Ajaib</t>
  </si>
  <si>
    <t>Tambalan Tak Terlihat</t>
  </si>
  <si>
    <t>Aku dan Abangku</t>
  </si>
  <si>
    <t>Aku Tidak Takut</t>
  </si>
  <si>
    <t>Apa Makanan Mereka?</t>
  </si>
  <si>
    <t>Apa yang kamu Butuhkan</t>
  </si>
  <si>
    <t>Apakah Kamu Burung Pelatuk</t>
  </si>
  <si>
    <t>Asal-usul Ular Tikus Takberbisa</t>
  </si>
  <si>
    <t>Awan yang Cemburu</t>
  </si>
  <si>
    <t>Ayah Sedang Apa?</t>
  </si>
  <si>
    <t>Ayo Menyelam Bersama Kami</t>
  </si>
  <si>
    <t>Ayo Terbang</t>
  </si>
  <si>
    <t>Azizi si Boneka</t>
  </si>
  <si>
    <t>Badak Kecil dan Sepeda yang Terlalu Tinggi</t>
  </si>
  <si>
    <t>Berhitung Sederhana</t>
  </si>
  <si>
    <t>Berjalan-jalan di Taman</t>
  </si>
  <si>
    <t>Betapa Aku Mencintai Hujan</t>
  </si>
  <si>
    <t>Bhujar dan si Penculik</t>
  </si>
  <si>
    <t>Bisakah Bebek Melompat?</t>
  </si>
  <si>
    <t>Bobo Bersiap-siap</t>
  </si>
  <si>
    <t>Buang ke Sini</t>
  </si>
  <si>
    <t>Buku Dinosaurus India Pertamaku</t>
  </si>
  <si>
    <t>Buku Terbaik</t>
  </si>
  <si>
    <t>Burung Layang-layang dan Lebah Madu</t>
  </si>
  <si>
    <t>Cahaya Kecil</t>
  </si>
  <si>
    <t>Celana Baru di Tahun Baru</t>
  </si>
  <si>
    <t>Cucu Kakek Ingin Menggambar</t>
  </si>
  <si>
    <t>Di Mana Kucingnya</t>
  </si>
  <si>
    <t>Dia Sudah Punya!</t>
  </si>
  <si>
    <t>Dokter Nina</t>
  </si>
  <si>
    <t>Dokter Vin</t>
  </si>
  <si>
    <t>Elsa mencetak Gol</t>
  </si>
  <si>
    <t>Flora dan Fauna di Kolam Kota</t>
  </si>
  <si>
    <t>Gunting yang memakan Kuemu</t>
  </si>
  <si>
    <t>Hadiah Es Krim</t>
  </si>
  <si>
    <t>Hujan, Hujan!</t>
  </si>
  <si>
    <t>Ipung si Capung Kehilangan Biolanya</t>
  </si>
  <si>
    <t>Itu Apa?</t>
  </si>
  <si>
    <t>Kado Natal Tersembunyi</t>
  </si>
  <si>
    <t>Kak Laya dan Motor Supernya</t>
  </si>
  <si>
    <t>Kalahkan si Monster Sampah</t>
  </si>
  <si>
    <t>Kami Senang Bepergian</t>
  </si>
  <si>
    <t>Kawan Pertama Iko</t>
  </si>
  <si>
    <t>Ke Manakah Mereka Pergi?</t>
  </si>
  <si>
    <t>Kecil dan Besar</t>
  </si>
  <si>
    <t>Keinginan Dany</t>
  </si>
  <si>
    <t>Kelinci Cokelat yang Cerdik</t>
  </si>
  <si>
    <t>Kelinci Ketakutan</t>
  </si>
  <si>
    <t>Khyaa, si Raksasa Berbulu</t>
  </si>
  <si>
    <t>Kisah Semo</t>
  </si>
  <si>
    <t>Kota Kamayanan dan Legenda Tarian Tangan</t>
  </si>
  <si>
    <t>Kota Panam</t>
  </si>
  <si>
    <t>Kunyah Nyam Nyam Nyam</t>
  </si>
  <si>
    <t>Kupu-kupu dan Burung Rangkong</t>
  </si>
  <si>
    <t>Kura-kura Berhidung Bengkok</t>
  </si>
  <si>
    <t>Kutu yang Terinjak</t>
  </si>
  <si>
    <t>Laasi, Es Krim atau Falooda</t>
  </si>
  <si>
    <t>Labu Ibu Maneo</t>
  </si>
  <si>
    <t>Lara si Kepik Kuning</t>
  </si>
  <si>
    <t>Lari, Kelinci, Lari</t>
  </si>
  <si>
    <t>Legenda Pahlawan Vietnam</t>
  </si>
  <si>
    <t>Lingkaran Kehidupan</t>
  </si>
  <si>
    <t>Mahkota untuk Ibu Pertiwi</t>
  </si>
  <si>
    <t>Mane dan Muni</t>
  </si>
  <si>
    <t>Manusia Super Penyelamat Kucing</t>
  </si>
  <si>
    <t>Mari Berjabat Tangan</t>
  </si>
  <si>
    <t>Mau yang Itu</t>
  </si>
  <si>
    <t>Memanggil Matahari</t>
  </si>
  <si>
    <t>Mengapa Ayam Betina Berkotek</t>
  </si>
  <si>
    <t>Mereka Semua Pergi ke Ladang</t>
  </si>
  <si>
    <t>Misha</t>
  </si>
  <si>
    <t>Nani dan Bona</t>
  </si>
  <si>
    <t>Narat Tahu Bagaimana Rasanya</t>
  </si>
  <si>
    <t>Ndalo dan Sapinya, Pendo</t>
  </si>
  <si>
    <t>Nenek dari Ayam Rintik</t>
  </si>
  <si>
    <t>Ocehan Bayi</t>
  </si>
  <si>
    <t>Orang Armenia di Dhaka</t>
  </si>
  <si>
    <t>Paman Som</t>
  </si>
  <si>
    <t>Paplu sang Raksasa</t>
  </si>
  <si>
    <t>Pawai Menuju Kebebasan</t>
  </si>
  <si>
    <t>Pelangi yang Singgah di Desa</t>
  </si>
  <si>
    <t>Pertama Kali Tamara Masuk Sekolah</t>
  </si>
  <si>
    <t>Pertumbuhan Benih yang Menyenangkan</t>
  </si>
  <si>
    <t>Pesta Laddu</t>
  </si>
  <si>
    <t>Pishi dan Amukan Badai</t>
  </si>
  <si>
    <t>Putri Alam</t>
  </si>
  <si>
    <t>Raju dan Sayur Mayur</t>
  </si>
  <si>
    <t>Rapor yang mencengangkan</t>
  </si>
  <si>
    <t>Rencana Putri Bahati</t>
  </si>
  <si>
    <t>Ringo, Si Badak Kecil</t>
  </si>
  <si>
    <t>Rubis, Semut Berperangko</t>
  </si>
  <si>
    <t>Rumah Ibu Kijang</t>
  </si>
  <si>
    <t>Rumah Terbaik</t>
  </si>
  <si>
    <t>Saat Ibu Datang Ke Sekolah</t>
  </si>
  <si>
    <t>Saat Singa Lapar Bertemu Seekor Anak Anjing</t>
  </si>
  <si>
    <t>Saat Soo Berpikir</t>
  </si>
  <si>
    <t>Sang Arsitek: Marina Tabassum</t>
  </si>
  <si>
    <t>Sang Fotografer Jurnalistik</t>
  </si>
  <si>
    <t>Sang Pemanah</t>
  </si>
  <si>
    <t>Sang Pembela: Kalpana Chakma</t>
  </si>
  <si>
    <t>Sang Pendaki_Nishat Mazudmer</t>
  </si>
  <si>
    <t>Sang Penulis dan Dermawan: Nawab Faizunnesa</t>
  </si>
  <si>
    <t>Sang Penyair Sufia Kamal</t>
  </si>
  <si>
    <t>Sang Politikus Sheikh Hasina</t>
  </si>
  <si>
    <t>Sang Wasit: Zaya Chakma</t>
  </si>
  <si>
    <t>Satya yang Tidak Bisa Diam</t>
  </si>
  <si>
    <t>Savio dan Sudut Siku-Siku</t>
  </si>
  <si>
    <t>Sebuah Kue Besar</t>
  </si>
  <si>
    <t>Sedotani si Ratu Sampah</t>
  </si>
  <si>
    <t>Seekor Singa Berkeliaran</t>
  </si>
  <si>
    <t>Sejarah Kasturba Gandhi</t>
  </si>
  <si>
    <t>Sejarah Toilet</t>
  </si>
  <si>
    <t>Sembunyikan</t>
  </si>
  <si>
    <t>Semuanya Makan</t>
  </si>
  <si>
    <t>Semut dan Kupu-kupu</t>
  </si>
  <si>
    <t>Semut yang Perkasa!</t>
  </si>
  <si>
    <t>Sentuhan Dedaunan Hijau</t>
  </si>
  <si>
    <t>Sepertinya Kita Akan Bermain</t>
  </si>
  <si>
    <t>Sophy dan Sopheap</t>
  </si>
  <si>
    <t>Si Pria Jangkung</t>
  </si>
  <si>
    <t>Siapa Anak Kecil Itu</t>
  </si>
  <si>
    <t>Siapa Guruku</t>
  </si>
  <si>
    <t>Siapa yang Baru Saja Lewat</t>
  </si>
  <si>
    <t>Siapa yang Dapat Apelnya</t>
  </si>
  <si>
    <t>Siapa yang Mencuri Roti Kami</t>
  </si>
  <si>
    <t>Singa Berlari dan Sapi Berjalan</t>
  </si>
  <si>
    <t>Sang Ilmuwan</t>
  </si>
  <si>
    <t>Spotty, Hiena yang Sedih</t>
  </si>
  <si>
    <t>Sruuut! Sruuut!</t>
  </si>
  <si>
    <t>Suma</t>
  </si>
  <si>
    <t>Tara dan Rafi Pergi Berbelanja</t>
  </si>
  <si>
    <t>Tas Sekolah Aiman</t>
  </si>
  <si>
    <t>Timi Menggoda Pip</t>
  </si>
  <si>
    <t>Tomi dan Tingu</t>
  </si>
  <si>
    <t>Toutou Ingin Pergi ke Kota</t>
  </si>
  <si>
    <t>Tulu Belajar Memotret</t>
  </si>
  <si>
    <t>Virak Sudah Berusaha</t>
  </si>
  <si>
    <t>Waktunya Berbelanja</t>
  </si>
  <si>
    <t>Waktunya Mandi!</t>
  </si>
  <si>
    <t>Bayoi</t>
  </si>
  <si>
    <t>Buah Apa?</t>
  </si>
  <si>
    <t>Buah Misterius</t>
  </si>
  <si>
    <t>Garam Gunung</t>
  </si>
  <si>
    <t>Udang Papai</t>
  </si>
  <si>
    <t>Lihat Rambutku</t>
  </si>
  <si>
    <t>Olahraga, Yuk!</t>
  </si>
  <si>
    <t>Memancing</t>
  </si>
  <si>
    <t>Memasang Bubu</t>
  </si>
  <si>
    <t>Memata</t>
  </si>
  <si>
    <t>Mencari Lempesu</t>
  </si>
  <si>
    <t>Panen Rotan</t>
  </si>
  <si>
    <t>Penari Iraw</t>
  </si>
  <si>
    <t>Perkedel Ikan Bubuk</t>
  </si>
  <si>
    <t>Topi Jena</t>
  </si>
  <si>
    <t>Ke Hutan Lindung</t>
  </si>
  <si>
    <t>Mana Pisang Ardi</t>
  </si>
  <si>
    <t>Aku Anak Bijak Sampah</t>
  </si>
  <si>
    <t>Aku Sudah Besar</t>
  </si>
  <si>
    <t>Gambar Lucu Mika</t>
  </si>
  <si>
    <t>Biji Merah Luna</t>
  </si>
  <si>
    <t>Kue Kimu</t>
  </si>
  <si>
    <t>Kacamata Super Opin (Opin's Super Glasses)</t>
  </si>
  <si>
    <t>Sore Seru Suri (Suri's Exciting Day)</t>
  </si>
  <si>
    <t>Apa yang Lebih Seru?</t>
  </si>
  <si>
    <t>Di Mana Kacang Sipet</t>
  </si>
  <si>
    <t>Namaku Kali</t>
  </si>
  <si>
    <t>Apa Itu? (semula B2)</t>
  </si>
  <si>
    <t>Rumah Wortel</t>
  </si>
  <si>
    <t>Tiup! Tiup!</t>
  </si>
  <si>
    <t>Selamatkan Dirimu!</t>
  </si>
  <si>
    <t>Naik-Naik ke Puncak Bukit</t>
  </si>
  <si>
    <t>Kaus Kaki Bebek Bercerita</t>
  </si>
  <si>
    <t>Abdul dan Harimau (Abdul and The Tiger)</t>
  </si>
  <si>
    <t>Ini Atau Itu?</t>
  </si>
  <si>
    <t>Nanti Saja</t>
  </si>
  <si>
    <t>Rumah Dendeng (Danu's Jerky Factory)</t>
  </si>
  <si>
    <t>Coba Dulu Tora!</t>
  </si>
  <si>
    <t>Tidak Bisa Tidak</t>
  </si>
  <si>
    <t>Benda-Benda Berta (Berta's Noken)</t>
  </si>
  <si>
    <t>Feng (Feng)</t>
  </si>
  <si>
    <t>Julia dan Bola Pinang (Julia and Areca nut Ball)</t>
  </si>
  <si>
    <t>Permainan Rahasia Minul</t>
  </si>
  <si>
    <t>Kotak Petualang (The Adventurous Box)</t>
  </si>
  <si>
    <t>Bili dan Soli (Bili and Soli)</t>
  </si>
  <si>
    <t>Witan Tabib Sakti (The Wonderous Healer)</t>
  </si>
  <si>
    <t>Si Cemong Coak</t>
  </si>
  <si>
    <t>Pilus Rumput Laut Untuk Rasi</t>
  </si>
  <si>
    <t>Putri di Dalam Hutan</t>
  </si>
  <si>
    <t>Karena Anggrek Ibu</t>
  </si>
  <si>
    <t>Itam dan U (Tsunami)</t>
  </si>
  <si>
    <t>Murai Bintik (The Speckled Magpie)</t>
  </si>
  <si>
    <t>Buldoser Beti (Beti's Bulldozer)</t>
  </si>
  <si>
    <t>Kemiri Untuk Tuto (Candlenuts for Tuto)</t>
  </si>
  <si>
    <t>Ah! Sepak Bola!</t>
  </si>
  <si>
    <t>Ajari Aku! - 'Hal Baik Untukmu.'</t>
  </si>
  <si>
    <t>Aku Bisa Membuat Apa Saja!</t>
  </si>
  <si>
    <t>Aku dan Bekku</t>
  </si>
  <si>
    <t>Aku dan Kakak</t>
  </si>
  <si>
    <t>Aku dan Kakak Perempuanku</t>
  </si>
  <si>
    <t>Aku Ingin Coba!</t>
  </si>
  <si>
    <t>Aku Ingin Ini!</t>
  </si>
  <si>
    <t>Aku Mau Itu</t>
  </si>
  <si>
    <t>Aku Sayang Ibuku</t>
  </si>
  <si>
    <t>Aku Suka Membaca</t>
  </si>
  <si>
    <t>Aku Tahu Cara Berhitung</t>
  </si>
  <si>
    <t>Aku Tidak Mau Tidur!</t>
  </si>
  <si>
    <t>Ali</t>
  </si>
  <si>
    <t>Anak Kambing</t>
  </si>
  <si>
    <t>Anak Kucing Baru</t>
  </si>
  <si>
    <t>Anand, Tukang Sampah Baik Hati</t>
  </si>
  <si>
    <t>Anjing Usil</t>
  </si>
  <si>
    <t>Apa Kau Pernah Melihat Sundari?</t>
  </si>
  <si>
    <t>Apa Kegunaan Benda-Benda Ini?</t>
  </si>
  <si>
    <t>Apa yang Diam-Diam Direncanakan Ameena?</t>
  </si>
  <si>
    <t>Apa Yang Kau Lihat di Laut</t>
  </si>
  <si>
    <t>Apa yang Kau Temukan di Dapurku</t>
  </si>
  <si>
    <t>Apa yang Membuatmu Istimewa</t>
  </si>
  <si>
    <t>Apakah Ada yang Sama Sepertiku?</t>
  </si>
  <si>
    <t>Apakah Kamu Mendengarnya?</t>
  </si>
  <si>
    <t>Apel Manis untuk Mama</t>
  </si>
  <si>
    <t>Ayo Kita Mengenal Pancaindra!</t>
  </si>
  <si>
    <t>Ayo Senyum</t>
  </si>
  <si>
    <t>Ayo, tersenyum manis!</t>
  </si>
  <si>
    <t>Ayunan Kita</t>
  </si>
  <si>
    <t>Babi yang Pintar</t>
  </si>
  <si>
    <t>Bagaimana Jika</t>
  </si>
  <si>
    <t>Bagaimana Kodok mendapatkan kulitnya</t>
  </si>
  <si>
    <t>Bagaimana Perasaanmu?</t>
  </si>
  <si>
    <t>Bagian-bagian Tubuhku</t>
  </si>
  <si>
    <t>Balap Mobil</t>
  </si>
  <si>
    <t>Bana dan Gelembung-gelembung Sabun</t>
  </si>
  <si>
    <t>Banu dan Kentang</t>
  </si>
  <si>
    <t>Banyak Suara!</t>
  </si>
  <si>
    <t>Bau yang manis!</t>
  </si>
  <si>
    <t>Berapa??</t>
  </si>
  <si>
    <t>Berbagai Macam Perasaan</t>
  </si>
  <si>
    <t>Berebut Roti</t>
  </si>
  <si>
    <t>Bernyanyilah Untukku</t>
  </si>
  <si>
    <t>Beruang dan Warna</t>
  </si>
  <si>
    <t>Bheema, Si Penidur</t>
  </si>
  <si>
    <t>Billy, Sang Penyelamat</t>
  </si>
  <si>
    <t>Bima si Tukang Tidur</t>
  </si>
  <si>
    <t>Bintang-bintang Ramya</t>
  </si>
  <si>
    <t>Bisa dan Tidak Bisa</t>
  </si>
  <si>
    <t>Blaire dan Millie</t>
  </si>
  <si>
    <t>Buah Biru</t>
  </si>
  <si>
    <t>Bukan Aku, Bu!</t>
  </si>
  <si>
    <t>Buku Cerita Baru</t>
  </si>
  <si>
    <t>Buku Pertamaku Tentang Buah dan Sayuran</t>
  </si>
  <si>
    <t>Bukuku yang Pertama tentang Bunga</t>
  </si>
  <si>
    <t>Bulan dan Topi</t>
  </si>
  <si>
    <t>Bulat dan Bulat (Seri jelaskan padaku sekarang)</t>
  </si>
  <si>
    <t>Bunty dan Bubbly</t>
  </si>
  <si>
    <t>Bunty dan Layangan Ibu</t>
  </si>
  <si>
    <t>Burung Merak yang Ingin Terbang</t>
  </si>
  <si>
    <t>Burung Perkutut</t>
  </si>
  <si>
    <t>Burung-burung Bounthy yang Bernyanyi</t>
  </si>
  <si>
    <t>Cara Berjalan Hewan</t>
  </si>
  <si>
    <t>Cara yang Berlainan</t>
  </si>
  <si>
    <t>Cheeku Juga</t>
  </si>
  <si>
    <t>Chunu &amp; Munu: Ayo Kita Bermain!</t>
  </si>
  <si>
    <t>Chunu &amp; Munu: Dinginnya!</t>
  </si>
  <si>
    <t>Chunu &amp; Munu: Jagungnya Lezat!</t>
  </si>
  <si>
    <t>Chunu dan Munu Membaca</t>
  </si>
  <si>
    <t>CINTU</t>
  </si>
  <si>
    <t>Coba Dengarkan</t>
  </si>
  <si>
    <t>Di mana Aldo?</t>
  </si>
  <si>
    <t>Di Manakah Lulu?</t>
  </si>
  <si>
    <t>Ding Dong</t>
  </si>
  <si>
    <t>Dongeng Sebelum Tidur</t>
  </si>
  <si>
    <t>Dua Bersaudara yang Kelaparan</t>
  </si>
  <si>
    <t>Dua Pengecat Kecil</t>
  </si>
  <si>
    <t>Dunia Buku</t>
  </si>
  <si>
    <t>Emma Membuat Kue Kering</t>
  </si>
  <si>
    <t>Fani si Burung Merpati</t>
  </si>
  <si>
    <t>Foto Pertama Keluarga</t>
  </si>
  <si>
    <t>Gadbad Das: Tidak Ada Air Lagi Untukmu</t>
  </si>
  <si>
    <t>Gagan Bersua Kamal</t>
  </si>
  <si>
    <t>Gappu Tak Pandai Menari</t>
  </si>
  <si>
    <t>Gibby si Katak</t>
  </si>
  <si>
    <t>Guruku</t>
  </si>
  <si>
    <t>Haathibhai</t>
  </si>
  <si>
    <t>Halo</t>
  </si>
  <si>
    <t>Hari Pertama Ikru di Sekolah</t>
  </si>
  <si>
    <t>Harimau, Kau di Mana?</t>
  </si>
  <si>
    <t>Hashim Menyelamatkan Mangga</t>
  </si>
  <si>
    <t>Hilang dan Ketemu</t>
  </si>
  <si>
    <t>Ibu, Bagaimana Cara Membuat Ghee?</t>
  </si>
  <si>
    <t>Ibu, Tolong Panggilkan Burung Itu!</t>
  </si>
  <si>
    <t>Ikan Ini Milikku! Bukan, Milikku!</t>
  </si>
  <si>
    <t>Ikanku! Bukan, Ikanku</t>
  </si>
  <si>
    <t>Ini Ikanku! Bukan, Ini Ikanku!</t>
  </si>
  <si>
    <t>Jalan atau Kebun Binatang?</t>
  </si>
  <si>
    <t>Jalan Baru</t>
  </si>
  <si>
    <t>Jamuan Sang Singa</t>
  </si>
  <si>
    <t>Jangan Sekarang, Jangan Sekarang</t>
  </si>
  <si>
    <t>Jas Hujan Merah</t>
  </si>
  <si>
    <t>Joxy si Rubah Penipu</t>
  </si>
  <si>
    <t>Kado Natal Sam</t>
  </si>
  <si>
    <t>Kamu! Ya, Kamu!</t>
  </si>
  <si>
    <t>Kaus Kaki Cilik Ingin Pulang</t>
  </si>
  <si>
    <t>Kawanan Sayur-mayur</t>
  </si>
  <si>
    <t>Ke Mana Semut Pergi?</t>
  </si>
  <si>
    <t>Kebunku</t>
  </si>
  <si>
    <t>Kecelakaan yang Serius</t>
  </si>
  <si>
    <t>Keempat Temanku</t>
  </si>
  <si>
    <t>Kekhawatiran Kakek</t>
  </si>
  <si>
    <t>Kekuatan Ajaib Chiu</t>
  </si>
  <si>
    <t>Kelinci dan Kura-kura</t>
  </si>
  <si>
    <t>Keluargaku</t>
  </si>
  <si>
    <t>Kemari, Temani Aku!</t>
  </si>
  <si>
    <t>Kena Kau, Sekarang!</t>
  </si>
  <si>
    <t>Kering Atau Basah?</t>
  </si>
  <si>
    <t>Ketujuh Warna Pelangi</t>
  </si>
  <si>
    <t>Kita Semua adalah Keluarga</t>
  </si>
  <si>
    <t>Kucing Liar</t>
  </si>
  <si>
    <t>Kucing Liar Berkeliaran!</t>
  </si>
  <si>
    <t>Kucing yang Bersih</t>
  </si>
  <si>
    <t>Kucing-Kucing Liar</t>
  </si>
  <si>
    <t>Kuda Nil Ingin Menari</t>
  </si>
  <si>
    <t>Kue yang Besar</t>
  </si>
  <si>
    <t>Kumi yang Terbang di Langit</t>
  </si>
  <si>
    <t>Laba-laba Oh Laba-laba</t>
  </si>
  <si>
    <t>Datuk Hitam dan Bajak Laut</t>
  </si>
  <si>
    <t>Laki-Laki yang Sangat Tinggi</t>
  </si>
  <si>
    <t>Layang-layang Merah</t>
  </si>
  <si>
    <t>Layang-Layang Thambu</t>
  </si>
  <si>
    <t>Liburan Kami</t>
  </si>
  <si>
    <t>Lily Berangkat ke Sekolah</t>
  </si>
  <si>
    <t>Linda: Si Gadis Pengkhayal</t>
  </si>
  <si>
    <t>Maaloo dan Kaaloo... Lalu Siapa Lagi?</t>
  </si>
  <si>
    <t>Macam-macam Rumah</t>
  </si>
  <si>
    <t>Manis dan Asam</t>
  </si>
  <si>
    <t>Mari Berhitung Kaki!</t>
  </si>
  <si>
    <t>Mari Terbang Bersama!</t>
  </si>
  <si>
    <t>Masih Kecil atau Sudah Besar?</t>
  </si>
  <si>
    <t>Melewati Hari di Taman Ria</t>
  </si>
  <si>
    <t>Memasak</t>
  </si>
  <si>
    <t>Menemukan Rumah</t>
  </si>
  <si>
    <t>Menghitung Binatang</t>
  </si>
  <si>
    <t>Mobilku</t>
  </si>
  <si>
    <t>Monyet Kecil dan Ikan</t>
  </si>
  <si>
    <t>Motor Ajaib Bu Laya Tidak Suka Buah-buahan</t>
  </si>
  <si>
    <t>Musim Gugur</t>
  </si>
  <si>
    <t>Musim Semi</t>
  </si>
  <si>
    <t>Namaku Air</t>
  </si>
  <si>
    <t>Nin Ingin Mengenakan Seragam</t>
  </si>
  <si>
    <t>Para Gorila Bermain di Pantai</t>
  </si>
  <si>
    <t>Para Hewan yang Melarikan Diri</t>
  </si>
  <si>
    <t>Pelangi Datang Berkunjung</t>
  </si>
  <si>
    <t>Pelukan-pelukan di Lingkungan Sekitar</t>
  </si>
  <si>
    <t>Pembohong yang Berubah Menjadi Sapi</t>
  </si>
  <si>
    <t>Perjalanan Panda</t>
  </si>
  <si>
    <t>Perjalanan Posy ke Bulan</t>
  </si>
  <si>
    <t>Petualangan di Jalan Pertokoan Nakamise</t>
  </si>
  <si>
    <t>Pluk - Mangganya Terjatuh</t>
  </si>
  <si>
    <t>Pohon Mangga</t>
  </si>
  <si>
    <t>Putri Tercinta</t>
  </si>
  <si>
    <t>Ragam Warna di Lingkungan</t>
  </si>
  <si>
    <t>Raja Gemuk dan Anjing Kurus</t>
  </si>
  <si>
    <t>Rakus</t>
  </si>
  <si>
    <t>Rengga untuk Sang Raja Hutan</t>
  </si>
  <si>
    <t>Rumah Besar Malar</t>
  </si>
  <si>
    <t>Rumah untuk Tikus</t>
  </si>
  <si>
    <t>Rumahku</t>
  </si>
  <si>
    <t>Sahabatku</t>
  </si>
  <si>
    <t>Satu Hari di Sungai Han</t>
  </si>
  <si>
    <t>Semua Berhak Mandi</t>
  </si>
  <si>
    <t>Semuanya Campur Aduk</t>
  </si>
  <si>
    <t>Semut Hitam</t>
  </si>
  <si>
    <t>Semut yang Sibuk</t>
  </si>
  <si>
    <t>Semut-Semut yang Sibuk</t>
  </si>
  <si>
    <t>Serangga yang Menakjubkan - Buku Menghitung</t>
  </si>
  <si>
    <t>Si Lebah dan Tuan Gajah</t>
  </si>
  <si>
    <t>Si Lurus dan Si Ikal</t>
  </si>
  <si>
    <t>Siapa Aku?</t>
  </si>
  <si>
    <t>Siapa Bayi itu?</t>
  </si>
  <si>
    <t>Siapa dia?</t>
  </si>
  <si>
    <t>Siapa Namamu?</t>
  </si>
  <si>
    <t>Siapa Penguasa Berikutnya?</t>
  </si>
  <si>
    <t>Siapa Teman Kita?</t>
  </si>
  <si>
    <t>Siapa yang Bisa Membantuku, ya?</t>
  </si>
  <si>
    <t>Siapa yang Lebih Cepat</t>
  </si>
  <si>
    <t>Siapa yang Memakan Semuanya?</t>
  </si>
  <si>
    <t>Siapakah Itu</t>
  </si>
  <si>
    <t>Siapakah Sahabat Kita</t>
  </si>
  <si>
    <t>Sona yang Pintar</t>
  </si>
  <si>
    <t>Srek, Srek, Srek!</t>
  </si>
  <si>
    <t>Suara Apakah Itu?</t>
  </si>
  <si>
    <t>Suara Siapa Itu?</t>
  </si>
  <si>
    <t>Sudah Besar atau Masih Terlalu Kecil?</t>
  </si>
  <si>
    <t>Suraj dan Sher Singh</t>
  </si>
  <si>
    <t>Sut...Simmi Sedang mendengar</t>
  </si>
  <si>
    <t>Tarian Air</t>
  </si>
  <si>
    <t>Tarian Burung Merak</t>
  </si>
  <si>
    <t>Telur</t>
  </si>
  <si>
    <t>Teman-Temanku</t>
  </si>
  <si>
    <t>Tes, Tes, Tes</t>
  </si>
  <si>
    <t>Tidak!</t>
  </si>
  <si>
    <t>Tiga Babi Bersaudara</t>
  </si>
  <si>
    <t>Tiga Kucing Kecil</t>
  </si>
  <si>
    <t>Tikus dan Kambing</t>
  </si>
  <si>
    <t>Tikus yang Rakus</t>
  </si>
  <si>
    <t>Timmy dan Pepe</t>
  </si>
  <si>
    <t>Tinggi dan Pendek</t>
  </si>
  <si>
    <t>Tommy dan Tingu</t>
  </si>
  <si>
    <t>Tukang Cat Cilik</t>
  </si>
  <si>
    <t>Tumbuhan Kecil</t>
  </si>
  <si>
    <t>Tumi Pergi ke Taman</t>
  </si>
  <si>
    <t>Tut-Tut-Tut</t>
  </si>
  <si>
    <t>Ulat Sutra</t>
  </si>
  <si>
    <t>Untuk Apa Benda Ini?</t>
  </si>
  <si>
    <t>Waktu Mandi Untuk Chunnu dan Munnu</t>
  </si>
  <si>
    <t>Waktunya Bermain</t>
  </si>
  <si>
    <t>Warna Di Mana-Mana</t>
  </si>
  <si>
    <t>Warna-Warna Alam</t>
  </si>
  <si>
    <t>Wortel</t>
  </si>
  <si>
    <t>Yang Paling Bagus</t>
  </si>
  <si>
    <t>Yang Telah Kupelajari</t>
  </si>
  <si>
    <t>Ada Apa di Taman?</t>
  </si>
  <si>
    <t>Ada Hantu!</t>
  </si>
  <si>
    <t>Akku Marah</t>
  </si>
  <si>
    <t>Aku Akan Membantumu</t>
  </si>
  <si>
    <t>Aku Ini Wayang</t>
  </si>
  <si>
    <t>Anak Anjing Adel</t>
  </si>
  <si>
    <t>Anak Anjing Ammu</t>
  </si>
  <si>
    <t>Anak Jerapah dan Matahari</t>
  </si>
  <si>
    <t>Anjing Kecil Mendengar Sebuah Suara</t>
  </si>
  <si>
    <t>Asamo, Kamukah itu?</t>
  </si>
  <si>
    <t>Avani dan Pohon Kacang Polong</t>
  </si>
  <si>
    <t>Ayo Buat Jus Jeruk Limau!</t>
  </si>
  <si>
    <t>Ayo Kita Naik Rintik Hujan</t>
  </si>
  <si>
    <t>Ayo, Kita Bermain Petak Umpet</t>
  </si>
  <si>
    <t>Babi Pembuat Tembikar</t>
  </si>
  <si>
    <t>Bagaimana Kalau...?</t>
  </si>
  <si>
    <t>Bayi Bibi Jui</t>
  </si>
  <si>
    <t>Bekal Makan Siang Samira Yang Menjijikkan</t>
  </si>
  <si>
    <t>Benih Air</t>
  </si>
  <si>
    <t>Berangkat!</t>
  </si>
  <si>
    <t>Beres-Beres Seru</t>
  </si>
  <si>
    <t>Berisik Sekali!</t>
  </si>
  <si>
    <t>Bibi dan Aku</t>
  </si>
  <si>
    <t>Bibit Kecil: Kisah Wangari Maathai</t>
  </si>
  <si>
    <t>Binti Mengerti Perasaannya</t>
  </si>
  <si>
    <t>Boneka Buatan Bommakka</t>
  </si>
  <si>
    <t>Bonus Satu Kulfi!</t>
  </si>
  <si>
    <t>Burung Merak dan Pakoda</t>
  </si>
  <si>
    <t>Cerita dari Hanoi</t>
  </si>
  <si>
    <t>Cuaca dalam Diriku</t>
  </si>
  <si>
    <t>Di Bawah Ranjangku</t>
  </si>
  <si>
    <t>Di bawah Tempat Tidurku</t>
  </si>
  <si>
    <t>Di Kolong Tempat Tidur</t>
  </si>
  <si>
    <t>Di mana Aku?</t>
  </si>
  <si>
    <t>Di Mana Gogo?</t>
  </si>
  <si>
    <t>Di Manakah Nandini?</t>
  </si>
  <si>
    <t>Dini dan Harta Karun Warna-Warni</t>
  </si>
  <si>
    <t>Dokter Kapuk</t>
  </si>
  <si>
    <t>Drake Si Naga Ajaib</t>
  </si>
  <si>
    <t>Engkaukah Pelatuk Itu?</t>
  </si>
  <si>
    <t>Es Krim Awan</t>
  </si>
  <si>
    <t>Farida Berencana Membuat Pesta</t>
  </si>
  <si>
    <t>Festival Kacang Hijau</t>
  </si>
  <si>
    <t>Flu</t>
  </si>
  <si>
    <t>Gembira</t>
  </si>
  <si>
    <t>Gigi yang Goyang</t>
  </si>
  <si>
    <t>Gigi yang sudah Sangat Goyah</t>
  </si>
  <si>
    <t>Hadiah dari Bibi Titi</t>
  </si>
  <si>
    <t>Happy dan Cerita si Merak</t>
  </si>
  <si>
    <t>Hari Pertama Dilan di Sekolah</t>
  </si>
  <si>
    <t>Hari Potong Rambut Tahunan</t>
  </si>
  <si>
    <t>Hari yang Sangat Hijau</t>
  </si>
  <si>
    <t>Hatchiii!</t>
  </si>
  <si>
    <t>Hidung Terampil Sona</t>
  </si>
  <si>
    <t>Hujan, Hujan</t>
  </si>
  <si>
    <t>Ibu Ayam yang Sibuk</t>
  </si>
  <si>
    <t>Indahnya Perjalanan Siput</t>
  </si>
  <si>
    <t>Istana Impian Mama Penguin</t>
  </si>
  <si>
    <t>Janice Pergi ke Pecinan</t>
  </si>
  <si>
    <t>Jempol Anaya</t>
  </si>
  <si>
    <t>Julia Berlari Pulang</t>
  </si>
  <si>
    <t>Jungkir Balik</t>
  </si>
  <si>
    <t>Kacamata Nenek</t>
  </si>
  <si>
    <t>Kaki yang Mana?</t>
  </si>
  <si>
    <t>Kapan Hujan Turun, Bu?</t>
  </si>
  <si>
    <t>Kapan Ibu Kembali?</t>
  </si>
  <si>
    <t>Katak Merindukan Bintang</t>
  </si>
  <si>
    <t>Kata-Kata Sangat Berarti (Kisah berima)</t>
  </si>
  <si>
    <t>Kaus Merahku</t>
  </si>
  <si>
    <t>Kawanan Gajah yang Suka Menari</t>
  </si>
  <si>
    <t>Kejutan Ulang Tahun untuk Sato</t>
  </si>
  <si>
    <t>Kelinci Pergi ke Pesta</t>
  </si>
  <si>
    <t>Kemal Si Detektif Cilik</t>
  </si>
  <si>
    <t>Kemal Si Kadal</t>
  </si>
  <si>
    <t>Kepiting yang Nakal dan Ikan yang Suka Menolong</t>
  </si>
  <si>
    <t>Keseruan bersama Verti dan Hori</t>
  </si>
  <si>
    <t>Keseruan Hari Gurru dan Peechu</t>
  </si>
  <si>
    <t>Kisah Si Willy</t>
  </si>
  <si>
    <t>Kita Semua Adalah Hewan</t>
  </si>
  <si>
    <t>Kitty Ingin Bermain!</t>
  </si>
  <si>
    <t>Kotak Barang Gulli</t>
  </si>
  <si>
    <t>Kotak Kancing</t>
  </si>
  <si>
    <t>Kotak Korek Api yang Besar</t>
  </si>
  <si>
    <t>Kotaku, Anjing-anjingku</t>
  </si>
  <si>
    <t>Kucing Kubus dan Kucing Kerucut</t>
  </si>
  <si>
    <t>Kucing yang Pintar</t>
  </si>
  <si>
    <t>Kuwomba si Awan Gelisah</t>
  </si>
  <si>
    <t>Lihat Lagi</t>
  </si>
  <si>
    <t>Lory Dory</t>
  </si>
  <si>
    <t>Manasa Mengumpulkan Warna-Warni Pelangi</t>
  </si>
  <si>
    <t>Mari Berjalan Bersama</t>
  </si>
  <si>
    <t>Matahari Mandi di Sungai</t>
  </si>
  <si>
    <t>Matematika di Mela</t>
  </si>
  <si>
    <t>Mawar yang Angkuh</t>
  </si>
  <si>
    <t>Mendengarkan Tubuhku</t>
  </si>
  <si>
    <t>Mengamati Danau</t>
  </si>
  <si>
    <t>Mengapa Burung Bernyanyi di Pagi Hari</t>
  </si>
  <si>
    <t>Mengapa? Mengapa? Mengapa?</t>
  </si>
  <si>
    <t>Menghitung Kol</t>
  </si>
  <si>
    <t>Meong dan Aum</t>
  </si>
  <si>
    <t>Mimpiku yang Ada di dalam Laci</t>
  </si>
  <si>
    <t>Ming-Ming, si Beruang Kecil yang Gembul</t>
  </si>
  <si>
    <t>Monster Permen</t>
  </si>
  <si>
    <t>Monyet-Monyet dari Tirkol</t>
  </si>
  <si>
    <t>Munmun Si Ikan</t>
  </si>
  <si>
    <t>Nona Kelinci Menjadi Koki</t>
  </si>
  <si>
    <t>Nyanyian di bawah Rintik Hujan</t>
  </si>
  <si>
    <t>O-oh!</t>
  </si>
  <si>
    <t>Pai Lezat Harimau</t>
  </si>
  <si>
    <t>Pambaram, si Gasing Nakal</t>
  </si>
  <si>
    <t>Pegulat Ji</t>
  </si>
  <si>
    <t>Pemburu (Kecil) yang Gagah Berani</t>
  </si>
  <si>
    <t>Pemburu Kecil Nan Kuat</t>
  </si>
  <si>
    <t>Pepohonan</t>
  </si>
  <si>
    <t>-</t>
  </si>
  <si>
    <t>Jumlah : dua ratus sebelas juta seratus tujuh puluh lima ribu empat ratus tujuh puluh empat rupiah</t>
  </si>
  <si>
    <t>KARTU INVENTARIS ASET  G</t>
  </si>
  <si>
    <t>No Urut</t>
  </si>
  <si>
    <t>Jenis Aset /Nama Aset</t>
  </si>
  <si>
    <t>Letak  /Alamat</t>
  </si>
  <si>
    <t>Harga ( Rp. )</t>
  </si>
  <si>
    <t>Tgl</t>
  </si>
  <si>
    <t>Tanah makam umum</t>
  </si>
  <si>
    <t>2.01.02.03.008</t>
  </si>
  <si>
    <t>2904 m</t>
  </si>
  <si>
    <t xml:space="preserve">   Persil 12  </t>
  </si>
  <si>
    <t>SG</t>
  </si>
  <si>
    <t>Makam Prahu</t>
  </si>
  <si>
    <t xml:space="preserve">TKD Padukuhan Prahu </t>
  </si>
  <si>
    <t>Tanah Kosong yang tidak diusahakan</t>
  </si>
  <si>
    <t>2.01.12.05.999</t>
  </si>
  <si>
    <t>358 M</t>
  </si>
  <si>
    <t xml:space="preserve">  Persil 13</t>
  </si>
  <si>
    <t>Resan SG</t>
  </si>
  <si>
    <t>Tanah bangunan Kantor pemerintah</t>
  </si>
  <si>
    <t>2.01.12.04.001</t>
  </si>
  <si>
    <t>582 m</t>
  </si>
  <si>
    <t xml:space="preserve">  Persil 19  </t>
  </si>
  <si>
    <t>Balai Padukuhan Prahu</t>
  </si>
  <si>
    <t>Tukar guling</t>
  </si>
  <si>
    <t>TKD Padukuhan Prahu dengan batas Utara Wantini Selatan Jalan Timur Parjito Barat PAUD Marsudi siwi</t>
  </si>
  <si>
    <t>Tanah bangunan sekolah</t>
  </si>
  <si>
    <t>2.01.12.04.002</t>
  </si>
  <si>
    <t>382 m</t>
  </si>
  <si>
    <t>PAUD Marsudi siwi</t>
  </si>
  <si>
    <t>TKD batas utara Wantini Selatan TKD Timur Balai Padukuhan Prahu Barat Saniyem</t>
  </si>
  <si>
    <t>Tanah kering ditanami jagung</t>
  </si>
  <si>
    <t>2.01.03.03.001</t>
  </si>
  <si>
    <t>1175 M</t>
  </si>
  <si>
    <t>Persil 29</t>
  </si>
  <si>
    <t>Lahan pertanian Kadisobo ( SLAMET TM )</t>
  </si>
  <si>
    <t>TKD Lahan pertanian Kadisobo ( SLAMET TM ) Batas Utara</t>
  </si>
  <si>
    <t>3650 M</t>
  </si>
  <si>
    <t xml:space="preserve">   Persil 30  </t>
  </si>
  <si>
    <t>Lahan pertanian Kadisobo (SLamet TM )</t>
  </si>
  <si>
    <t>TKD Lahan pertanian Kadisobo (SLamet TM )</t>
  </si>
  <si>
    <t>10696 M</t>
  </si>
  <si>
    <t xml:space="preserve">  Persil 31  </t>
  </si>
  <si>
    <t>Lahan pertanian Kadisobo (Paija ,Kusdiyono )</t>
  </si>
  <si>
    <t>TKD ,Lahan pertanian Kadisobo (Paija ,Kusdiyono )</t>
  </si>
  <si>
    <t>1757 M</t>
  </si>
  <si>
    <t xml:space="preserve">  Persil   32  </t>
  </si>
  <si>
    <t>Makam Kadisobo</t>
  </si>
  <si>
    <t>TKD ,Makam Kadisobo</t>
  </si>
  <si>
    <t>295 m</t>
  </si>
  <si>
    <t xml:space="preserve">  Persil 37  </t>
  </si>
  <si>
    <t>Balai Padukuhan Kadisobo</t>
  </si>
  <si>
    <t>TKD ,Balai Padukuhan Kadisobo /TKD Batas utara jalan Selatan Tukinun Timur Kuncoro Barat Jalan</t>
  </si>
  <si>
    <t>Tanah bangunan tempat ibadah</t>
  </si>
  <si>
    <t>2.01.03.02.003</t>
  </si>
  <si>
    <t>250 m</t>
  </si>
  <si>
    <t xml:space="preserve">Masjid Al Mutaqim </t>
  </si>
  <si>
    <t>TKD ,Masjid Al Mutaqim /TKD Batas Utara Jalan Selatan Ngadri Timur Kuncoro Barat Balai Padukuhan Kadisobo</t>
  </si>
  <si>
    <t>14.070 m</t>
  </si>
  <si>
    <t xml:space="preserve">  Persil 46  </t>
  </si>
  <si>
    <t>Lahan Pertanian Tanggung SG bekas telaga gandrung</t>
  </si>
  <si>
    <t>TKD Lahan Pertanian Tanggung SG bekas telaga gandrung</t>
  </si>
  <si>
    <t>525 m</t>
  </si>
  <si>
    <t xml:space="preserve">  Persil 56  </t>
  </si>
  <si>
    <t>Balai Padukuhan Tanggung</t>
  </si>
  <si>
    <t>TKD Balai Padukuhan Tanggung/TKD Batas Utara Heri Wibowo Selatan Gudang Pad Tanggung Timur Jalan Barat Rugiyana</t>
  </si>
  <si>
    <t>546 M</t>
  </si>
  <si>
    <t>Gudang Padukuhan Tanggung</t>
  </si>
  <si>
    <t>TKD ,Gudang Padukuhan Tanggung /TKD Batas Utara Balai Padukuhan Tanggung Selatan Sukijo Timur Jalan Barat Rugiyana</t>
  </si>
  <si>
    <t>21740 M</t>
  </si>
  <si>
    <t xml:space="preserve">  Persil 71  </t>
  </si>
  <si>
    <t xml:space="preserve">Lahan Pertanian Kadisobo Kusdiyono P SugIto Riyanto Karjono Parjito Mudi </t>
  </si>
  <si>
    <t>TKD Lahan Pertanian Kadisobo Kusdiyono P Sugito Riyanto Karjono Parjito Mudi H</t>
  </si>
  <si>
    <t>2329 M</t>
  </si>
  <si>
    <t>Makam Ngurak</t>
  </si>
  <si>
    <t>TKD Makam Ngurak</t>
  </si>
  <si>
    <t>3041 M</t>
  </si>
  <si>
    <t>Lahan pertanian ( Sudiyono</t>
  </si>
  <si>
    <t>TKD Lahan pertanian ( Sudiyono</t>
  </si>
  <si>
    <t>Tanah bangunan tempat kerja lainnya</t>
  </si>
  <si>
    <t>2.01.12.04.999</t>
  </si>
  <si>
    <t>194 M</t>
  </si>
  <si>
    <t xml:space="preserve">  Persil 74    </t>
  </si>
  <si>
    <t>Kios Kadisobo,</t>
  </si>
  <si>
    <t>TKD Kios Kadisobo, BATAS UTARA: SISWO HARJANA; BATAS SELATAN: ARIEFDIANTO; BATAS BARAT : DIDIK UNTORO; BATAS TIMUR: JALAN</t>
  </si>
  <si>
    <t>14040 M</t>
  </si>
  <si>
    <t xml:space="preserve">  Persil 74  </t>
  </si>
  <si>
    <t>Lahan Pertanian</t>
  </si>
  <si>
    <t>TKD Lahan Pertanian  (PENGAREM-AREM , DUKUH), BATAS UTARA : MUDI HARSONO; BATAS SELATAS : MARJONO; BATAS BARAT : JALAN; BATAS TIMUR : HERIWIBOWO;</t>
  </si>
  <si>
    <t>578 m</t>
  </si>
  <si>
    <t>TK Binamuda IV dan PAUD Girimulyo</t>
  </si>
  <si>
    <t>TKD TK Binamuda IV dan PAUD Girimulyo</t>
  </si>
  <si>
    <t>1596 M</t>
  </si>
  <si>
    <t xml:space="preserve">  Persil 76  </t>
  </si>
  <si>
    <t>SD Legundi II Ijin belum terlacak</t>
  </si>
  <si>
    <t>TKD SD Legundi II Ijin belum terlacak TKD terletak di padukuhan Kadisobo Batas Utara JJLS selatan Husni Timur Muah Barat Sugito</t>
  </si>
  <si>
    <t>32720 M</t>
  </si>
  <si>
    <t xml:space="preserve">  Persil 82  </t>
  </si>
  <si>
    <t>Lahan Pertanian Blok Ledok</t>
  </si>
  <si>
    <t>TKD Lahan Pertanian Blok Ledok, (KALURAHAN), BATAS UTARA : JALAN; BATAS SELATAN : MUNGKAR; BATAS BARAT : JALAN; BATAS TIMUR : TUMINI;</t>
  </si>
  <si>
    <t>11240 M</t>
  </si>
  <si>
    <t>1926 M</t>
  </si>
  <si>
    <t>Tanah penggunaan lainnya</t>
  </si>
  <si>
    <t>2.01.14.01.999</t>
  </si>
  <si>
    <t>1367 M</t>
  </si>
  <si>
    <t xml:space="preserve">  Persil 85</t>
  </si>
  <si>
    <t>Luweng Besetran SG</t>
  </si>
  <si>
    <t>TKD Luweng Besetran SG Batas Utara Maryanto Selatan Muji wiyono Timur Muji wiyobo Barat Jalan</t>
  </si>
  <si>
    <t>Tanah lapangan sepak bola</t>
  </si>
  <si>
    <t>2.01.13.01.005</t>
  </si>
  <si>
    <t>3379 M</t>
  </si>
  <si>
    <t xml:space="preserve">  Persil 87  </t>
  </si>
  <si>
    <t>Lapangan Brojotoko</t>
  </si>
  <si>
    <t xml:space="preserve">TKD Lapangan Brojotoko di padukuhan Legundi Batas Utara Mangun Suparno Selatan JJLS Timur Marjono Barat Broto </t>
  </si>
  <si>
    <t>Tanah bangunan pengairan lainnya</t>
  </si>
  <si>
    <t>2.01.12.07.999</t>
  </si>
  <si>
    <t>9662 M</t>
  </si>
  <si>
    <t xml:space="preserve">  Persil 93  </t>
  </si>
  <si>
    <t>Telaga Luweng Lor</t>
  </si>
  <si>
    <t>TKD Telaga Luweng Lor Padukuhan Legundi Utara Poniso Selatan Jalan Timur Siswo Mulyono Barat Sri Widarti</t>
  </si>
  <si>
    <t>3026 M</t>
  </si>
  <si>
    <t>Lahan Pertanian SG</t>
  </si>
  <si>
    <t>9965 M</t>
  </si>
  <si>
    <t>Persil 94</t>
  </si>
  <si>
    <t>1630 M</t>
  </si>
  <si>
    <t xml:space="preserve">  Persil 97  </t>
  </si>
  <si>
    <t xml:space="preserve">Makam bgasem legundi </t>
  </si>
  <si>
    <t>TKD Makam ngasem legundi Padukuhan Legundi Batas Utara SG Batas Selatan Kartono wiyadi Timur TKD Barat TKD</t>
  </si>
  <si>
    <t>949 M</t>
  </si>
  <si>
    <t>Lahan Pertanian Seli R</t>
  </si>
  <si>
    <t>TKD Lahan Pertanian padukuhan Legundi Batas utara Jalan  Selatan Kartono wiyadi  Timur SG Barat Jalan</t>
  </si>
  <si>
    <t>223 M</t>
  </si>
  <si>
    <t>TKD Lahan Pertanian Seli R di Padukuhan Legundi Batas Utara TKD Batas Selatan TKD Timur Tkd Barat Jalan</t>
  </si>
  <si>
    <t>1144 M</t>
  </si>
  <si>
    <t>TKD Lahan Pertanian Seli R di Padukuhan Legundi Batas Utara SG  Batas Selatan Kartono Wiyadi Timur jalan Barat SG</t>
  </si>
  <si>
    <t>15390 M</t>
  </si>
  <si>
    <t xml:space="preserve">  Persil 98  </t>
  </si>
  <si>
    <t>Lahan Pertanian Suhariyanto ,Carik</t>
  </si>
  <si>
    <t>TKD Lahan Pertanian   terletak di Padukuhan Legundi Batas Utara Suprihatin Batas Selatan jalan Batas Timur TKD Barat jalan</t>
  </si>
  <si>
    <t>10240 M</t>
  </si>
  <si>
    <t xml:space="preserve">Lahan Pertanian Mangestiningsih, Heri W, Pangonan </t>
  </si>
  <si>
    <t xml:space="preserve">SG  Lahan Pertanian Legundi utara Jalan Selatan TKD Barat  TKD Timur TKD </t>
  </si>
  <si>
    <t>27 M</t>
  </si>
  <si>
    <t>Lahan Kosong</t>
  </si>
  <si>
    <t>SG Lahan Kosong utara jalan selatan Muah Barat Jalan Timur Muah</t>
  </si>
  <si>
    <t>3853 m</t>
  </si>
  <si>
    <t>Persil 98</t>
  </si>
  <si>
    <t>Lahan pertanian Eni</t>
  </si>
  <si>
    <t>SG lahan pertanian Eni p Legundi Utara jalan timur jalan selatan Sarmi ,Sukiyat barat Sarmi</t>
  </si>
  <si>
    <t>11020 M</t>
  </si>
  <si>
    <t xml:space="preserve">Lahan Pertanian Heri W </t>
  </si>
  <si>
    <t>SG Lahan Pertanian Heri W  Terletak di padukuhan Legundi dengan batas Utara Jalan Selatan TKD Timur TKD Barat TKD</t>
  </si>
  <si>
    <t>2.01.12.06.001</t>
  </si>
  <si>
    <t>2241 M</t>
  </si>
  <si>
    <t xml:space="preserve">Peternakan MP3KI </t>
  </si>
  <si>
    <t>TKD Peternakan MP3KI Terletak di Padukuhan Legundi dengan batas Utara jalan  Batas Selatan Mudi Harsono Barat Mudi harsono Timur TKD</t>
  </si>
  <si>
    <t>3946 M</t>
  </si>
  <si>
    <t>Lahan Pertanian P Sunu</t>
  </si>
  <si>
    <t>TKD Lahan Pertanian P Sunu terletak Di padukuhan Legundi dengan batas  Utara jalan  Selatan Mudi harsono Barat MP3KI  Timur Tikuk</t>
  </si>
  <si>
    <t>793 M</t>
  </si>
  <si>
    <t>Lahan Pertanian Mudi Harsono</t>
  </si>
  <si>
    <t>TKD Lahan Pertanian Legundi utara jalan selatan jalan barat jalan timur jalan</t>
  </si>
  <si>
    <t>Sawah ditanami padi</t>
  </si>
  <si>
    <t>2.01.03.01.001</t>
  </si>
  <si>
    <t>6716 M</t>
  </si>
  <si>
    <t xml:space="preserve">  Persil 99  </t>
  </si>
  <si>
    <t>Sawah pertanian</t>
  </si>
  <si>
    <t>TKD Lahan pertanian Legundi utara Kartinem Selatan jalan Barat jalan Timur jalan</t>
  </si>
  <si>
    <t>1315 M</t>
  </si>
  <si>
    <t>TKD Lahan pertanian Legundi utara suratijo timur Mardiyanto ,jalan barat Wajilah Sarmi, Rujiyanti Timur jalan selatan jalan</t>
  </si>
  <si>
    <t>17300 M</t>
  </si>
  <si>
    <t>TKD Sawah pertanian terletak di Padukuhan Legundi batas utara jalan barat jalan selatan jalan timur Martini</t>
  </si>
  <si>
    <t>175 M</t>
  </si>
  <si>
    <t>TKD Sawah pertanian terletak di padukuhan Legundi batas utara suwarno selatan jalan timur darno utomo barat jalan</t>
  </si>
  <si>
    <t>3572 M</t>
  </si>
  <si>
    <t xml:space="preserve">  Persil 101  </t>
  </si>
  <si>
    <t>Makam sasonoloyo legundi</t>
  </si>
  <si>
    <t>TKD Sawah pertanian padukuhan Legundi utara jalan selatan jalan timur jalan barat jalan</t>
  </si>
  <si>
    <t>1880 M</t>
  </si>
  <si>
    <t xml:space="preserve">  Persil 107  </t>
  </si>
  <si>
    <t>Balai Kalurahan Girimulyo</t>
  </si>
  <si>
    <t>TKD Sumur Resapan Terletak di Padukuhan Legundi dengan batas utara TKD Selatan TKD Timur TKD dan Barat TKD</t>
  </si>
  <si>
    <t>585 M</t>
  </si>
  <si>
    <t xml:space="preserve">  Persil 110  </t>
  </si>
  <si>
    <t>Kios Bumkal Wijaya Mulya</t>
  </si>
  <si>
    <t>TKD Makam sasonoloyo legundi Terlat di Padukuhan Legundi dengan batas Utara Pasar Selatan Surtinah, Murtilah Batas Timur Riyadi batas Barat Jalan</t>
  </si>
  <si>
    <t>1859 M</t>
  </si>
  <si>
    <t>ijin Gubernur Nomor 52/PD/091/1979</t>
  </si>
  <si>
    <t xml:space="preserve">SD Legundi I </t>
  </si>
  <si>
    <t xml:space="preserve">TKD Balai Kalurahan Girimulyo terletak di padukuhan Legundi batas Utara jalan Selatan Sudi Santosa Timur Jalan Barat Narjo  </t>
  </si>
  <si>
    <t>2.01.13.13.002</t>
  </si>
  <si>
    <t>288 M</t>
  </si>
  <si>
    <t xml:space="preserve">  Persil 111  </t>
  </si>
  <si>
    <t>Gereja Kristen Jawa</t>
  </si>
  <si>
    <t>TKD Kios Bumkal Wijaya Mulya terletak di padukuhan Legundi dengan batas Utara JJLS Selatan Suhariyono Timur TKD Barat  Tuyem</t>
  </si>
  <si>
    <t>277 M</t>
  </si>
  <si>
    <t>PAUD Cahaya Insani</t>
  </si>
  <si>
    <t>TKD SD Legundi I  terletak di balai padukuhan Legundi dengan batas Utara Purwo Wasono Barat Kasdi Selatan RG Pratama Timur jalan</t>
  </si>
  <si>
    <t>Tanah bangunan puskesmas</t>
  </si>
  <si>
    <t>2.01.12.04.012</t>
  </si>
  <si>
    <t>859 M</t>
  </si>
  <si>
    <t>Puskesmas Pembantu Legundi SG</t>
  </si>
  <si>
    <t>TKD Gereja Kristen Jawa terletak di Padukuhan Legundi dengan batas Utara jalan batas Barat jalan batas selatan PAUD CAHAYA INSANI Timur PUSTU</t>
  </si>
  <si>
    <t>Tanah lapangan bola voly</t>
  </si>
  <si>
    <t>356 M</t>
  </si>
  <si>
    <t xml:space="preserve">  Persil 112</t>
  </si>
  <si>
    <t>Lapangan Voly</t>
  </si>
  <si>
    <t>TKD PAUD Cahaya Insani Terletak di padukuhan Legundi dengan batas utara Gereja Timur Masjid Baiturrahman Selatan jalan Barat jalan</t>
  </si>
  <si>
    <t>1179 M</t>
  </si>
  <si>
    <t>TKD Puskesmas Pembantu Legundi SG terletak di padukuhan Legundi dengan batas utara JJLS Barat Gereja Timur Harto wiyadi dan selatan PAUD Cahaya Insani</t>
  </si>
  <si>
    <t>1021 M</t>
  </si>
  <si>
    <t xml:space="preserve">  Persil 117</t>
  </si>
  <si>
    <t>Balai Padukuhan Legundi</t>
  </si>
  <si>
    <t>TKD Lapangan Voly di padukuhan Legundi dengan batas utara Wigyo Selatan Supriyanto Timur Suroso barat jalan</t>
  </si>
  <si>
    <t>30890 M</t>
  </si>
  <si>
    <t>Lahan Pertanian blok banyak sogo</t>
  </si>
  <si>
    <t>Resan SG di padukuhan legundi batas utara TKD Selatan TKD Barat JALAN Timur TKD</t>
  </si>
  <si>
    <t>3295 M</t>
  </si>
  <si>
    <t>Makam Ngampel</t>
  </si>
  <si>
    <t>TKD Balai Padukuhan Legundi BATAS UTARA jalan Selatan Makam Timur TKD Barat Jalan</t>
  </si>
  <si>
    <t>7326 M</t>
  </si>
  <si>
    <t xml:space="preserve">  Persil 125  </t>
  </si>
  <si>
    <t>Lahan Pertanian PUCUNG SG</t>
  </si>
  <si>
    <t>TKD Lahan Pertanian blok banyak sogo terletak di padukuhan Wintaos dengan batas utara makam Barat jalan timur Tuso Warsono Selatan Tuso warsono</t>
  </si>
  <si>
    <t>308 M</t>
  </si>
  <si>
    <t>Persil 126</t>
  </si>
  <si>
    <t>Balai Padukuhan Macanmati</t>
  </si>
  <si>
    <t>TKD Makam Ngampel terletak di padukuhan wintaos dengan batas utara balai padukuhan legundi selatan TKD Barat jalan Timur TKD</t>
  </si>
  <si>
    <t>170 M</t>
  </si>
  <si>
    <t>PAUD Girimulyo II</t>
  </si>
  <si>
    <t xml:space="preserve">TKD Lahan Pertanian PUCUNG SG Terletak di padukuhan Macanmati  </t>
  </si>
  <si>
    <t>5046 M</t>
  </si>
  <si>
    <t xml:space="preserve">  Persil 129  </t>
  </si>
  <si>
    <t>Makam  Watu Kebo</t>
  </si>
  <si>
    <t>TKD Balai Padukuhan Macanmati terletak di padukuhan Macanmati batas utara PAUD Girimulyo II Selatan Supardi Timur Jalan Barat Kardiyono</t>
  </si>
  <si>
    <t>551 M</t>
  </si>
  <si>
    <t xml:space="preserve">  Persil 146  </t>
  </si>
  <si>
    <t>Tanah Kosong SG BLOK kidul luweng</t>
  </si>
  <si>
    <t>TKD PAUD Girimulyo II terletak di Padukuhan Macanmati batas utara Nurhadi  Selatan Balai padukuhan macanmati Timur Jalan Barat Kardiyono</t>
  </si>
  <si>
    <t>246 m</t>
  </si>
  <si>
    <t xml:space="preserve">  Persil 138  </t>
  </si>
  <si>
    <t>Tanah Kosong blok pakis SG</t>
  </si>
  <si>
    <t xml:space="preserve">TKD Makam  Watu Kebo Terletak di padukuhan Macanmati batas utara Kasiyah Selatan Jalan Barat Marjinem Timur Paryanti  </t>
  </si>
  <si>
    <t>203 M</t>
  </si>
  <si>
    <t xml:space="preserve">  Persil 156  </t>
  </si>
  <si>
    <t>Balai Padukuhan Wintaos</t>
  </si>
  <si>
    <t>TKD Tanah Kosong SG BLOK kidul luweng terletak di padukuhan Macanmati batas Utara Wajiyo Selatan Warjiyo Barat Warjiyo Timur Suminem</t>
  </si>
  <si>
    <t>150 M</t>
  </si>
  <si>
    <t>TK Mulyo Rini Wintaos</t>
  </si>
  <si>
    <t>TKD Tanah Kosong blok pakis SG terletak di padukuhan Macanmati batas uatar martiyem selatan sujiman barat jalan timur Martiyem</t>
  </si>
  <si>
    <t>2540 M</t>
  </si>
  <si>
    <t xml:space="preserve">SD Girimulyo </t>
  </si>
  <si>
    <t>TKD Balai Padukuhan Wintaos Terletak di padukhan Wintaos batas Utara Tukirin selatan jalan barat Suparto Wiyadi  TimurTK Mulyo Rini</t>
  </si>
  <si>
    <t>2.01.13.13.001</t>
  </si>
  <si>
    <t>182 m</t>
  </si>
  <si>
    <t xml:space="preserve">  Persil 169  </t>
  </si>
  <si>
    <t>Masjid  Baiturrahim</t>
  </si>
  <si>
    <t>TKD TK Mulyo Rini Wintaos Terletak di padukuhan wintaos utara Tukirin Barat balai padukuhan Wintaos Selatan jalan Timur jalan</t>
  </si>
  <si>
    <t>264 M</t>
  </si>
  <si>
    <t xml:space="preserve">  Persil 160  </t>
  </si>
  <si>
    <t>SG Makam kecil</t>
  </si>
  <si>
    <t>TKD SD Girimulyo Terletak di padukuhan Wintaos batas utara jalan selatan munanto barat Wakiran timur jalan</t>
  </si>
  <si>
    <t>16670 M</t>
  </si>
  <si>
    <t xml:space="preserve">  Persil 164  </t>
  </si>
  <si>
    <t>Lahan pertanian blok ngglagah Mudi Harsono Suprihatin</t>
  </si>
  <si>
    <t xml:space="preserve">TKD Masjid  Baitul Mustaqim yang terletak di wintaos batas utara sukilah selatan sudinem barat jalan timur marsih </t>
  </si>
  <si>
    <t>13890 M</t>
  </si>
  <si>
    <t xml:space="preserve">  Persil 173  </t>
  </si>
  <si>
    <t>Telaga Jurang Jero</t>
  </si>
  <si>
    <t>SG Makam kecil terletak di Tungu batas utara adi sukaryanto selatan wakiran barat wakiran timur wakiran</t>
  </si>
  <si>
    <t>TKD Lahan pertanian blok ngglagah Mudi Harsono Suprihatin terletak di padukuhan Tungu batas utara Sumarno selataan Wakiran timur Sukatiman barat Jalan</t>
  </si>
  <si>
    <t>136 M</t>
  </si>
  <si>
    <t xml:space="preserve">  Persil 212  </t>
  </si>
  <si>
    <t>tlogo so</t>
  </si>
  <si>
    <t xml:space="preserve">TKD Telaga Jurang Jero Terletak di Wintaos batas utara TKD timur Jalan Selatan </t>
  </si>
  <si>
    <t>407 M</t>
  </si>
  <si>
    <t xml:space="preserve">  Persil 221  </t>
  </si>
  <si>
    <t>1159 M</t>
  </si>
  <si>
    <t xml:space="preserve">  Persil 227  </t>
  </si>
  <si>
    <t xml:space="preserve">Makam Tungu </t>
  </si>
  <si>
    <t>TKD tlogo so</t>
  </si>
  <si>
    <t>67 M</t>
  </si>
  <si>
    <t>342 M</t>
  </si>
  <si>
    <t xml:space="preserve">  Persil 238   </t>
  </si>
  <si>
    <t>Balai Padukuhan Tungu</t>
  </si>
  <si>
    <t xml:space="preserve">TKD Makam Tungu </t>
  </si>
  <si>
    <t>45 m</t>
  </si>
  <si>
    <t>TK Mulyo Rini Tungu</t>
  </si>
  <si>
    <t>TKD Lahan Kosong</t>
  </si>
  <si>
    <t>11130 M</t>
  </si>
  <si>
    <t xml:space="preserve">  Persil 243  </t>
  </si>
  <si>
    <t>Lahan Pertanian dan Telaga pring surat</t>
  </si>
  <si>
    <t>TKD Balai Padukuhan Tungu</t>
  </si>
  <si>
    <t>1385 m</t>
  </si>
  <si>
    <t xml:space="preserve">  Persil 247  </t>
  </si>
  <si>
    <t>Makam Melikan</t>
  </si>
  <si>
    <t>TKD TK Mulyo Rini Tungu</t>
  </si>
  <si>
    <t>Hutan lindung</t>
  </si>
  <si>
    <t>2.01.05.05.999</t>
  </si>
  <si>
    <t>21190 M</t>
  </si>
  <si>
    <t xml:space="preserve">  Persil 251  </t>
  </si>
  <si>
    <t>Pertapan Lingga manik</t>
  </si>
  <si>
    <t>TKD Lahan Pertanian dan Telaga pring surat</t>
  </si>
  <si>
    <t>24710 M</t>
  </si>
  <si>
    <t xml:space="preserve">  Persil 253 </t>
  </si>
  <si>
    <t>Lahan pertanian blok ngglagah Rubiyono Sudi Santosa</t>
  </si>
  <si>
    <t>SG Makam Melikan</t>
  </si>
  <si>
    <t>10470 M</t>
  </si>
  <si>
    <t>Lahan Pertanian Rubiyono</t>
  </si>
  <si>
    <t>SG Pertapan Lingga manik padukuhan Tungu batas utara Astoro selatan Lilik Agus Timur Jito Barat SG</t>
  </si>
  <si>
    <t>1435  M</t>
  </si>
  <si>
    <t xml:space="preserve">  Persil 261   </t>
  </si>
  <si>
    <t>Gua ngerong njero SG</t>
  </si>
  <si>
    <t>TKD Lahan pertanian blok ngglagah RUBIYONO SUDI SANTOSA terletak di tungu batas utara jalan timur jalan selatan Wanto barat Sukiyem</t>
  </si>
  <si>
    <t>5758 M</t>
  </si>
  <si>
    <t xml:space="preserve">  Persil 257  </t>
  </si>
  <si>
    <t>Lahan kosong SG</t>
  </si>
  <si>
    <t>TKD Lahan Pertanian Rubiyono</t>
  </si>
  <si>
    <t>329 M</t>
  </si>
  <si>
    <t xml:space="preserve">  Persil 262  </t>
  </si>
  <si>
    <t>Makam Ngelo</t>
  </si>
  <si>
    <t>SG Gua ngerong njero SG terletak di Tungu batas utara Paiman timur Suwardi Andreas selatan Giti barat Hardi Tupandiyono</t>
  </si>
  <si>
    <t>15850 M</t>
  </si>
  <si>
    <t xml:space="preserve">Persil d 82  </t>
  </si>
  <si>
    <t xml:space="preserve">Lahan kosong SG terletak Di Tungu batas utara Heri Prasetyo Selatan Suryanto Barat Wiji Timur Sumartiyem </t>
  </si>
  <si>
    <t>1102 M</t>
  </si>
  <si>
    <t xml:space="preserve">Persil d 79  </t>
  </si>
  <si>
    <t>Lahan pertanian Blok Macanmati</t>
  </si>
  <si>
    <t xml:space="preserve">TKD Makam Ngelo terletak Di Tungu batas Utara Mardi Selatan Supriyono barat Mardi Timur Mukinem </t>
  </si>
  <si>
    <t>sepeda motor</t>
  </si>
  <si>
    <t>Balai Girimulyo</t>
  </si>
  <si>
    <t>Pinjam Pakai Carik</t>
  </si>
  <si>
    <t>TKD Lahan Pertanian Blok Ledok</t>
  </si>
  <si>
    <t>Pinjam Pakai Lurah</t>
  </si>
  <si>
    <t>TKD Lahan pertanian Blok Macanmati</t>
  </si>
  <si>
    <t>Jumlah : lima ratus tiga puluh lima juta rupiah</t>
  </si>
  <si>
    <t>T.2.c. Format Rincian Aset Tetap Kalurahan</t>
  </si>
  <si>
    <t>Pemerintah Kalurahan Girimulyo</t>
  </si>
  <si>
    <t>Kapanewon Panggang, Kabupaten Gunungkidul</t>
  </si>
  <si>
    <t>Klas Aset dan Nama / Identitas Aset Tetap</t>
  </si>
  <si>
    <t>Bukti Kepemilikan</t>
  </si>
  <si>
    <t>Kode Aset Tetap</t>
  </si>
  <si>
    <t>Nilai Perolehan (Rp.)</t>
  </si>
  <si>
    <t>Jenis/Type/Merk</t>
  </si>
  <si>
    <t>Aset Tetap*)</t>
  </si>
  <si>
    <t>I</t>
  </si>
  <si>
    <t>Kendaraan, Peralatan, Mesin, dan Alat Berat</t>
  </si>
  <si>
    <t>Jumlah :</t>
  </si>
  <si>
    <t>II</t>
  </si>
  <si>
    <t>III</t>
  </si>
  <si>
    <t>Jalan, Irigasi/Embung/Air Sungai/Drainase dan Jaringan/Instalasi</t>
  </si>
  <si>
    <t xml:space="preserve"> Jalan</t>
  </si>
  <si>
    <t>b.    Irigasi/Embung/Air Sungai/Drainase</t>
  </si>
  <si>
    <t>IV</t>
  </si>
  <si>
    <t>Aset Tetap lainnya</t>
  </si>
  <si>
    <t>*) Diisi dengan Baik (B), Rusak Ringan (RR), dan Rusak Berat (RB)</t>
  </si>
  <si>
    <t>Rincian Aset Tetap Kalurahan per 31 Desember 2024</t>
  </si>
  <si>
    <t>Nomor Sertifikat No. Pabrik No. Chasis No. Mesin</t>
  </si>
  <si>
    <t>Total Nilai Aset Tetap per 31 Desember 2024</t>
  </si>
  <si>
    <t>Bangunan Gorong Gorong</t>
  </si>
  <si>
    <t>Rehab Gedung Kantor Kalurahan</t>
  </si>
  <si>
    <t>Rehab PAUD Kadisobo</t>
  </si>
  <si>
    <t>213 m</t>
  </si>
  <si>
    <t xml:space="preserve"> m</t>
  </si>
  <si>
    <t>m</t>
  </si>
  <si>
    <t>Dana Desa 2025</t>
  </si>
  <si>
    <t>Tahun 2025  (Rp.)</t>
  </si>
  <si>
    <t>9 x 8 m</t>
  </si>
  <si>
    <t>7 x 14 m</t>
  </si>
  <si>
    <t>23 Juni 2025</t>
  </si>
  <si>
    <t>18 Juni 2025</t>
  </si>
  <si>
    <t>6 Maret 2025</t>
  </si>
  <si>
    <t>Jumlah : tujuh milyar delapan ratus delapan puluh lima juta tiga ratus empat puluh delapan ribu seratus dua puluh tujuh rupiah</t>
  </si>
  <si>
    <t>Rincian Aset Tetap Kalurahan per 30 Juni 2025</t>
  </si>
  <si>
    <t>Total Nilai Aset Tetap per 30 Juni 2025</t>
  </si>
  <si>
    <t>Jalan Pemukiman Kadisobo</t>
  </si>
  <si>
    <t>Girimulyo, 1 Juli 2025</t>
  </si>
  <si>
    <t>Jumlah  : dua milyar seratus tujuh belas juta empat ratus enam puluh ribu sembilan ratus lima puluh rupiah</t>
  </si>
  <si>
    <r>
      <rPr>
        <sz val="8"/>
        <rFont val="Calibri"/>
        <family val="2"/>
      </rPr>
      <t>Festival Cap Go Meh di Singkawang, Kalimantan
Barat</t>
    </r>
  </si>
  <si>
    <r>
      <rPr>
        <sz val="8"/>
        <rFont val="Calibri"/>
        <family val="2"/>
      </rPr>
      <t>Nona Bupu: Pemandu Cilik dari Lereng Gunung
Inerie</t>
    </r>
  </si>
  <si>
    <r>
      <rPr>
        <sz val="8"/>
        <rFont val="Calibri"/>
        <family val="2"/>
      </rPr>
      <t>Petualangan Antropolog Cilik:Mengunjungi Suku-
suku Pedalaman di Asia Tenggara</t>
    </r>
  </si>
  <si>
    <r>
      <rPr>
        <sz val="8"/>
        <rFont val="Calibri"/>
        <family val="2"/>
      </rPr>
      <t>Biji Semangka Ajaib (The Magic of Watermelon
Seed)</t>
    </r>
  </si>
  <si>
    <r>
      <rPr>
        <sz val="8"/>
        <rFont val="Calibri"/>
        <family val="2"/>
      </rPr>
      <t>Putri Ikan dan Parana (The Fish Princess and
Parana)</t>
    </r>
  </si>
  <si>
    <r>
      <rPr>
        <sz val="8"/>
        <rFont val="Calibri"/>
        <family val="2"/>
      </rPr>
      <t>Petualangan Bena dan Mima (Bena and Mima's
Adventure)</t>
    </r>
  </si>
  <si>
    <r>
      <rPr>
        <sz val="8"/>
        <rFont val="Calibri"/>
        <family val="2"/>
      </rPr>
      <t>Mau Masak Apa, Lintang? (What Will You Cook,
Lintang?)</t>
    </r>
  </si>
  <si>
    <r>
      <rPr>
        <sz val="8"/>
        <rFont val="Calibri"/>
        <family val="2"/>
      </rPr>
      <t>Buku Pertamaku Tentang Buah-buahan dan
Sayuran</t>
    </r>
  </si>
  <si>
    <t>Rincian Aset Tetap Kalurahan per 31 Desember 2025</t>
  </si>
  <si>
    <t>Total Nilai Aset Tetap per 31 Desember 2025</t>
  </si>
  <si>
    <t>Girimulyo, 31 Desember 2025</t>
  </si>
  <si>
    <t>Lurah Girimulyo,</t>
  </si>
  <si>
    <t>Meja Rapat</t>
  </si>
  <si>
    <t>3.05.02.01.008</t>
  </si>
  <si>
    <t>Desember 2025</t>
  </si>
  <si>
    <t>Acer Aspire Lite 14</t>
  </si>
  <si>
    <t>Sound System</t>
  </si>
  <si>
    <t>Huper AK15A</t>
  </si>
  <si>
    <t>3.05.02.06.008</t>
  </si>
  <si>
    <t>Running Text</t>
  </si>
  <si>
    <t>Agustus 2025</t>
  </si>
  <si>
    <t>Hibah Bumkalma</t>
  </si>
  <si>
    <t>LULA</t>
  </si>
  <si>
    <t>3.05.02.02.003</t>
  </si>
  <si>
    <t>Importa</t>
  </si>
  <si>
    <t>Sellaco</t>
  </si>
  <si>
    <t>Staf Jagabaya</t>
  </si>
  <si>
    <t>Canon Pixma iP2770</t>
  </si>
  <si>
    <t>Juli 2025</t>
  </si>
  <si>
    <r>
      <t>November</t>
    </r>
    <r>
      <rPr>
        <sz val="9"/>
        <color theme="0"/>
        <rFont val="Calibri"/>
        <family val="2"/>
      </rPr>
      <t>_</t>
    </r>
    <r>
      <rPr>
        <sz val="9"/>
        <color rgb="FFFF0000"/>
        <rFont val="Calibri"/>
        <family val="2"/>
      </rPr>
      <t>2025</t>
    </r>
  </si>
  <si>
    <t>Bangunan Gedung Kantor Lainnya</t>
  </si>
  <si>
    <t>Papan Informasi Goa Ngerong</t>
  </si>
  <si>
    <t>DD</t>
  </si>
  <si>
    <t>Pagar Stenliss Kantor</t>
  </si>
  <si>
    <t>PBP</t>
  </si>
  <si>
    <t>Papan Informasi Desa</t>
  </si>
  <si>
    <r>
      <t>November</t>
    </r>
    <r>
      <rPr>
        <sz val="9"/>
        <color theme="0"/>
        <rFont val="Calibri"/>
        <family val="2"/>
      </rPr>
      <t>_</t>
    </r>
    <r>
      <rPr>
        <sz val="9"/>
        <color rgb="FFEE0000"/>
        <rFont val="Calibri"/>
        <family val="2"/>
      </rPr>
      <t>2025</t>
    </r>
  </si>
  <si>
    <t>Masyarakat Tanggung</t>
  </si>
  <si>
    <t>DD 2025</t>
  </si>
  <si>
    <t>Masyarakat Kadisobo</t>
  </si>
  <si>
    <t>Masyarakat Tungu</t>
  </si>
  <si>
    <t>Masyarakat Macanmati</t>
  </si>
  <si>
    <t>26 Agustus 2022</t>
  </si>
  <si>
    <t>DAFTAR ASET KALURAHAN YANG DIHAPUS TAHUN 2025</t>
  </si>
  <si>
    <t>Jenis Aset</t>
  </si>
  <si>
    <t>Merk</t>
  </si>
  <si>
    <t>Asal Usul Aset</t>
  </si>
  <si>
    <t>Kekayaan Asli Kalurahan</t>
  </si>
  <si>
    <t>APB Desa</t>
  </si>
  <si>
    <t>Perolehan Lain Yang Sah</t>
  </si>
  <si>
    <t>Tahun Pembelian / Perolehan</t>
  </si>
  <si>
    <t>Kondisi Aset</t>
  </si>
  <si>
    <t>Nilai Aset (Rp.)</t>
  </si>
  <si>
    <t>Handphone</t>
  </si>
  <si>
    <t>HP</t>
  </si>
  <si>
    <t>Oppo A 31</t>
  </si>
  <si>
    <t>√</t>
  </si>
  <si>
    <t>Rusak Berat</t>
  </si>
  <si>
    <t>Dihapus</t>
  </si>
  <si>
    <t>Seratus dua juta lima ratus ribu rupiah</t>
  </si>
  <si>
    <t>PARYANI, SIP.</t>
  </si>
  <si>
    <t>14" WUXGA IPS SlimBezel</t>
  </si>
  <si>
    <t>RMN: N24WB3</t>
  </si>
  <si>
    <t>NXD3KSN001507010096L01</t>
  </si>
  <si>
    <t>15" (550x505x805 mm) 35 kg</t>
  </si>
  <si>
    <t>Papan Visual/Papan Nama</t>
  </si>
  <si>
    <t>DY : 102841799</t>
  </si>
  <si>
    <t>89x21x87 cm</t>
  </si>
  <si>
    <t>besi/metal</t>
  </si>
  <si>
    <t>Asus Vivobox GO 14/15</t>
  </si>
  <si>
    <t>E1404GA-FHD351</t>
  </si>
  <si>
    <t>S6N0CV13U667262</t>
  </si>
  <si>
    <t>Tanggung RT. 04</t>
  </si>
  <si>
    <t>161 m</t>
  </si>
  <si>
    <r>
      <t>125,41 m</t>
    </r>
    <r>
      <rPr>
        <vertAlign val="superscript"/>
        <sz val="11"/>
        <rFont val="Calibri"/>
        <family val="2"/>
      </rPr>
      <t>3</t>
    </r>
  </si>
  <si>
    <t>Jumlah : delapan milyar seratus tiga puluh tujuh juta tujuh ratus sembilan belas ribu lima ratus tiga puluh rupiah</t>
  </si>
  <si>
    <t>2 unit</t>
  </si>
  <si>
    <t>Stainless</t>
  </si>
  <si>
    <t>Pagar Stainless</t>
  </si>
  <si>
    <t>Papan Informasi Wisata</t>
  </si>
  <si>
    <t>Jumlah : tiga ratus lima puluh tiga juta tiga puluh sembilan ribu tiga ratus tiga puluh tiga rupiah</t>
  </si>
  <si>
    <t>Jumlah  : dua milyar tujuh puluh tiga juta sembilan ratus tiga puluh enam ribu empat ratus lima puluh rupiah</t>
  </si>
  <si>
    <t>November_2025</t>
  </si>
  <si>
    <t>11_Nov 2024</t>
  </si>
  <si>
    <t>November_ 2025</t>
  </si>
  <si>
    <t>Festival Cap Go Meh di Singkawang, Kalimantan
Barat</t>
  </si>
  <si>
    <t>Nona Bupu: Pemandu Cilik dari Lereng Gunung
Inerie</t>
  </si>
  <si>
    <t>Petualangan Antropolog Cilik:Mengunjungi Suku-
suku Pedalaman di Asia Tenggara</t>
  </si>
  <si>
    <t>Biji Semangka Ajaib (The Magic of Watermelon
Seed)</t>
  </si>
  <si>
    <t>Putri Ikan dan Parana (The Fish Princess and
Parana)</t>
  </si>
  <si>
    <t>Petualangan Bena dan Mima (Bena and Mima's
Adventure)</t>
  </si>
  <si>
    <t>Mau Masak Apa, Lintang? (What Will You Cook,
Lintang?)</t>
  </si>
  <si>
    <t>Buku Pertamaku Tentang Buah-buahan dan
Sayuran</t>
  </si>
  <si>
    <t>Meja di Aula</t>
  </si>
  <si>
    <t>Besi/Metal</t>
  </si>
  <si>
    <t>Tanggung RT. 004</t>
  </si>
  <si>
    <t>2 November_2017</t>
  </si>
  <si>
    <t>10 April_2018</t>
  </si>
  <si>
    <t>24 Agustus_2019</t>
  </si>
  <si>
    <t>26 Agustus_2022</t>
  </si>
  <si>
    <t>12 Agustus_2023</t>
  </si>
  <si>
    <t>23 September_2018</t>
  </si>
  <si>
    <t>5 April_ 2018</t>
  </si>
  <si>
    <t>KONSOLIDASI ASET KALURAHAN TAHUN 2024 S/D 2025</t>
  </si>
  <si>
    <t>Tahun 2025                   Rp.</t>
  </si>
  <si>
    <t>Penambahan Aset Rp. 38.320.000,- dan Penghapusan Aset Rp. 42.500.000,-</t>
  </si>
  <si>
    <t>Penambahan Rp. 307.491.483,-</t>
  </si>
  <si>
    <t>Aset tidak berubah</t>
  </si>
  <si>
    <t>Penyertaan modal Bumkalma Rp. 5.000.000,-</t>
  </si>
  <si>
    <t>Penambahan Aset Rp. 130.736.600,-</t>
  </si>
  <si>
    <t>TAHUN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</si>
</sst>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#,##0;[Red]#,##0"/>
    <numFmt numFmtId="165" formatCode="_-* #,##0.00_-;\-* #,##0.00_-;_-* &quot;-&quot;_-;_-@"/>
    <numFmt numFmtId="166" formatCode="_-* #,##0.00_-;\-* #,##0.00_-;_-* &quot;-&quot;??_-;_-@"/>
    <numFmt numFmtId="167" formatCode="_(* #,##0.00_);_(* \(#,##0.00\);_(* &quot;-&quot;??_);_(@_)"/>
    <numFmt numFmtId="168" formatCode="_(* #,##0_);_(* \(#,##0\);_(* &quot;-&quot;??_);_(@_)"/>
    <numFmt numFmtId="169" formatCode="#,##0.00;[Red]#,##0.00"/>
    <numFmt numFmtId="170" formatCode="_-* #,##0_-;\-* #,##0_-;_-* &quot;-&quot;_-;_-@"/>
    <numFmt numFmtId="171" formatCode="_(* #,##0_);_(* \(#,##0\);_(* &quot;-&quot;_);_(@_)"/>
    <numFmt numFmtId="172" formatCode="00,000,000,000"/>
    <numFmt numFmtId="173" formatCode="000,000,000"/>
    <numFmt numFmtId="174" formatCode="000.0"/>
    <numFmt numFmtId="175" formatCode="000,000"/>
    <numFmt numFmtId="176" formatCode="00.0"/>
    <numFmt numFmtId="177" formatCode="0,000,000,000"/>
    <numFmt numFmtId="178" formatCode="00,000,000"/>
    <numFmt numFmtId="179" formatCode="0.0"/>
  </numFmts>
  <fonts count="115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Bookman Old Style"/>
      <family val="1"/>
    </font>
    <font>
      <sz val="12"/>
      <color theme="1"/>
      <name val="Bookman Old Style"/>
      <family val="1"/>
    </font>
    <font>
      <b/>
      <sz val="10"/>
      <color theme="1"/>
      <name val="Bookman Old Style"/>
      <family val="1"/>
    </font>
    <font>
      <sz val="11"/>
      <name val="Calibri"/>
      <family val="2"/>
    </font>
    <font>
      <sz val="10"/>
      <color theme="1"/>
      <name val="Bookman Old Style"/>
      <family val="1"/>
    </font>
    <font>
      <sz val="11"/>
      <color theme="1"/>
      <name val="Calibri"/>
      <family val="2"/>
    </font>
    <font>
      <sz val="10"/>
      <color rgb="FFFF0000"/>
      <name val="Bookman Old Style"/>
      <family val="1"/>
    </font>
    <font>
      <sz val="12"/>
      <color theme="1"/>
      <name val="Arial"/>
      <family val="2"/>
    </font>
    <font>
      <b/>
      <sz val="11"/>
      <color theme="1"/>
      <name val="Calibri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i/>
      <sz val="12"/>
      <color theme="1"/>
      <name val="Calibri"/>
      <family val="2"/>
    </font>
    <font>
      <sz val="9"/>
      <color theme="1"/>
      <name val="Tahoma"/>
      <family val="2"/>
    </font>
    <font>
      <sz val="11"/>
      <color theme="1"/>
      <name val="Bookman Old Style"/>
      <family val="1"/>
    </font>
    <font>
      <i/>
      <sz val="8"/>
      <color theme="1"/>
      <name val="Calibri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i/>
      <sz val="8"/>
      <color theme="1"/>
      <name val="Tahoma"/>
      <family val="2"/>
    </font>
    <font>
      <sz val="8"/>
      <color theme="1"/>
      <name val="Calibri"/>
      <family val="2"/>
    </font>
    <font>
      <b/>
      <u/>
      <sz val="9"/>
      <color theme="1"/>
      <name val="Tahoma"/>
      <family val="2"/>
    </font>
    <font>
      <b/>
      <sz val="9"/>
      <color theme="1"/>
      <name val="Tahoma"/>
      <family val="2"/>
    </font>
    <font>
      <sz val="12"/>
      <color theme="1"/>
      <name val="Times New Roman"/>
      <family val="1"/>
    </font>
    <font>
      <i/>
      <sz val="8"/>
      <color theme="1"/>
      <name val="Times New Roman"/>
      <family val="1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7"/>
      <color rgb="FF000000"/>
      <name val="Arial"/>
      <family val="2"/>
    </font>
    <font>
      <b/>
      <sz val="7"/>
      <color rgb="FF000000"/>
      <name val="Arial"/>
      <family val="2"/>
    </font>
    <font>
      <b/>
      <sz val="8"/>
      <color rgb="FF000000"/>
      <name val="Arial"/>
      <family val="2"/>
    </font>
    <font>
      <sz val="10"/>
      <color theme="0"/>
      <name val="Arial"/>
      <family val="2"/>
    </font>
    <font>
      <b/>
      <sz val="7"/>
      <color theme="0"/>
      <name val="Arial"/>
      <family val="2"/>
    </font>
    <font>
      <b/>
      <sz val="10"/>
      <color theme="0"/>
      <name val="Arial"/>
      <family val="2"/>
    </font>
    <font>
      <sz val="7"/>
      <color theme="0"/>
      <name val="Arial"/>
      <family val="2"/>
    </font>
    <font>
      <sz val="10"/>
      <color theme="0"/>
      <name val="Noto Sans Symbols"/>
    </font>
    <font>
      <b/>
      <sz val="12"/>
      <color theme="1"/>
      <name val="Arial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1"/>
      <name val="Bookman Old Style"/>
      <family val="1"/>
    </font>
    <font>
      <b/>
      <sz val="12"/>
      <color theme="1"/>
      <name val="Calibri"/>
      <family val="2"/>
    </font>
    <font>
      <b/>
      <sz val="9"/>
      <color theme="1"/>
      <name val="Calibri"/>
      <family val="2"/>
    </font>
    <font>
      <sz val="12"/>
      <color theme="1"/>
      <name val="Calibri"/>
      <family val="2"/>
    </font>
    <font>
      <b/>
      <sz val="9"/>
      <name val="Calibri"/>
      <family val="2"/>
    </font>
    <font>
      <i/>
      <sz val="9"/>
      <color theme="1"/>
      <name val="Calibri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sz val="9"/>
      <color theme="0"/>
      <name val="Calibri"/>
      <family val="2"/>
    </font>
    <font>
      <sz val="9"/>
      <color theme="1"/>
      <name val="Tahoma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i/>
      <sz val="8"/>
      <color theme="1"/>
      <name val="Calibri"/>
      <family val="2"/>
    </font>
    <font>
      <sz val="11"/>
      <name val="Calibri"/>
      <family val="2"/>
    </font>
    <font>
      <i/>
      <sz val="11"/>
      <color theme="1"/>
      <name val="Calibri"/>
      <family val="2"/>
    </font>
    <font>
      <sz val="11"/>
      <color theme="0"/>
      <name val="Calibri"/>
      <family val="2"/>
    </font>
    <font>
      <b/>
      <i/>
      <sz val="11"/>
      <color theme="1"/>
      <name val="Calibri"/>
      <family val="2"/>
    </font>
    <font>
      <sz val="10"/>
      <color theme="1"/>
      <name val="Calibri"/>
      <family val="2"/>
    </font>
    <font>
      <b/>
      <i/>
      <sz val="8"/>
      <color theme="1"/>
      <name val="Calibri"/>
      <family val="2"/>
    </font>
    <font>
      <sz val="12"/>
      <color rgb="FFFF0000"/>
      <name val="Calibri"/>
      <family val="2"/>
    </font>
    <font>
      <i/>
      <sz val="10"/>
      <color theme="1"/>
      <name val="Calibri"/>
      <family val="2"/>
    </font>
    <font>
      <b/>
      <sz val="10"/>
      <color theme="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7"/>
      <color rgb="FF000000"/>
      <name val="Arial"/>
      <family val="2"/>
    </font>
    <font>
      <sz val="7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2"/>
      <color rgb="FFFF0000"/>
      <name val="Calibri"/>
      <family val="2"/>
      <scheme val="minor"/>
    </font>
    <font>
      <sz val="9"/>
      <color rgb="FFEE0000"/>
      <name val="Calibri"/>
      <family val="2"/>
      <scheme val="minor"/>
    </font>
    <font>
      <sz val="9"/>
      <color rgb="FFEE0000"/>
      <name val="Calibri"/>
      <family val="2"/>
    </font>
    <font>
      <sz val="11"/>
      <color rgb="FFEE0000"/>
      <name val="Calibri"/>
      <family val="2"/>
      <scheme val="minor"/>
    </font>
    <font>
      <sz val="9"/>
      <color rgb="FFFF0000"/>
      <name val="Calibri"/>
      <family val="2"/>
    </font>
    <font>
      <sz val="8"/>
      <name val="Calibri"/>
      <family val="2"/>
    </font>
    <font>
      <sz val="8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6"/>
      <name val="Calibri"/>
      <family val="2"/>
    </font>
    <font>
      <sz val="9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name val="Calibri"/>
      <family val="2"/>
    </font>
    <font>
      <vertAlign val="superscript"/>
      <sz val="11"/>
      <name val="Calibri"/>
      <family val="2"/>
    </font>
    <font>
      <i/>
      <sz val="8"/>
      <name val="Calibri"/>
      <family val="2"/>
    </font>
    <font>
      <sz val="10"/>
      <name val="Calibri"/>
      <family val="2"/>
    </font>
    <font>
      <i/>
      <sz val="11"/>
      <name val="Calibri"/>
      <family val="2"/>
    </font>
    <font>
      <b/>
      <i/>
      <sz val="8"/>
      <name val="Calibri"/>
      <family val="2"/>
    </font>
    <font>
      <i/>
      <sz val="10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i/>
      <sz val="8"/>
      <name val="Calibri"/>
      <family val="2"/>
      <scheme val="minor"/>
    </font>
    <font>
      <i/>
      <sz val="11"/>
      <name val="Calibri"/>
      <family val="2"/>
      <scheme val="minor"/>
    </font>
    <font>
      <b/>
      <sz val="12"/>
      <name val="Bookman Old Style"/>
      <family val="1"/>
    </font>
    <font>
      <i/>
      <sz val="9"/>
      <name val="Calibri"/>
      <family val="2"/>
    </font>
    <font>
      <b/>
      <i/>
      <sz val="12"/>
      <name val="Calibri"/>
      <family val="2"/>
    </font>
    <font>
      <sz val="9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4B083"/>
        <bgColor rgb="FFF4B08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00"/>
      </patternFill>
    </fill>
  </fills>
  <borders count="177"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double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 style="dotted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/>
      <top/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dotted">
        <color rgb="FF000000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thin">
        <color rgb="FF000000"/>
      </right>
      <top/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/>
      <top style="dotted">
        <color rgb="FF000000"/>
      </top>
      <bottom/>
      <diagonal/>
    </border>
    <border>
      <left style="thin">
        <color rgb="FF000000"/>
      </left>
      <right/>
      <top style="dotted">
        <color rgb="FF000000"/>
      </top>
      <bottom/>
      <diagonal/>
    </border>
    <border>
      <left/>
      <right style="thin">
        <color rgb="FF000000"/>
      </right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 style="dotted">
        <color rgb="FF000000"/>
      </top>
      <bottom/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 style="thin">
        <color rgb="FF000000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rgb="FF000000"/>
      </left>
      <right style="thin">
        <color rgb="FF000000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4" fillId="0" borderId="0" applyFont="0" applyFill="0" applyBorder="0" applyAlignment="0" applyProtection="0"/>
    <xf numFmtId="41" fontId="14" fillId="0" borderId="0" applyFont="0" applyFill="0" applyBorder="0" applyAlignment="0" applyProtection="0"/>
  </cellStyleXfs>
  <cellXfs count="1465">
    <xf numFmtId="0" fontId="0" fillId="0" borderId="0" xfId="0"/>
    <xf numFmtId="0" fontId="5" fillId="0" borderId="0" xfId="0" applyFont="1"/>
    <xf numFmtId="0" fontId="6" fillId="0" borderId="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164" fontId="8" fillId="0" borderId="7" xfId="0" applyNumberFormat="1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8" fillId="0" borderId="10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7" xfId="0" applyFont="1" applyBorder="1" applyAlignment="1">
      <alignment horizontal="left" vertical="center" wrapText="1"/>
    </xf>
    <xf numFmtId="164" fontId="9" fillId="0" borderId="0" xfId="0" applyNumberFormat="1" applyFont="1"/>
    <xf numFmtId="0" fontId="11" fillId="0" borderId="0" xfId="0" applyFont="1"/>
    <xf numFmtId="0" fontId="13" fillId="0" borderId="21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/>
    </xf>
    <xf numFmtId="0" fontId="11" fillId="0" borderId="26" xfId="0" applyFont="1" applyBorder="1" applyAlignment="1">
      <alignment wrapText="1"/>
    </xf>
    <xf numFmtId="164" fontId="11" fillId="0" borderId="27" xfId="0" applyNumberFormat="1" applyFont="1" applyBorder="1"/>
    <xf numFmtId="0" fontId="11" fillId="0" borderId="28" xfId="0" applyFont="1" applyBorder="1"/>
    <xf numFmtId="0" fontId="11" fillId="0" borderId="6" xfId="0" applyFont="1" applyBorder="1"/>
    <xf numFmtId="0" fontId="11" fillId="0" borderId="7" xfId="0" applyFont="1" applyBorder="1" applyAlignment="1">
      <alignment horizontal="center"/>
    </xf>
    <xf numFmtId="0" fontId="11" fillId="0" borderId="29" xfId="0" applyFont="1" applyBorder="1"/>
    <xf numFmtId="164" fontId="13" fillId="0" borderId="30" xfId="0" applyNumberFormat="1" applyFont="1" applyBorder="1"/>
    <xf numFmtId="0" fontId="11" fillId="0" borderId="31" xfId="0" applyFont="1" applyBorder="1"/>
    <xf numFmtId="0" fontId="14" fillId="0" borderId="0" xfId="0" applyFont="1"/>
    <xf numFmtId="0" fontId="11" fillId="0" borderId="7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29" xfId="0" applyFont="1" applyBorder="1" applyAlignment="1">
      <alignment horizontal="left" vertical="top" wrapText="1"/>
    </xf>
    <xf numFmtId="0" fontId="9" fillId="0" borderId="32" xfId="0" applyFont="1" applyBorder="1" applyAlignment="1">
      <alignment horizontal="center"/>
    </xf>
    <xf numFmtId="0" fontId="9" fillId="0" borderId="32" xfId="0" applyFont="1" applyBorder="1"/>
    <xf numFmtId="0" fontId="9" fillId="0" borderId="33" xfId="0" applyFont="1" applyBorder="1"/>
    <xf numFmtId="164" fontId="9" fillId="0" borderId="34" xfId="0" applyNumberFormat="1" applyFont="1" applyBorder="1"/>
    <xf numFmtId="0" fontId="9" fillId="0" borderId="35" xfId="0" applyFont="1" applyBorder="1"/>
    <xf numFmtId="0" fontId="13" fillId="0" borderId="23" xfId="0" applyFont="1" applyBorder="1"/>
    <xf numFmtId="0" fontId="13" fillId="0" borderId="23" xfId="0" applyFont="1" applyBorder="1" applyAlignment="1">
      <alignment horizontal="center"/>
    </xf>
    <xf numFmtId="0" fontId="13" fillId="0" borderId="24" xfId="0" applyFont="1" applyBorder="1"/>
    <xf numFmtId="164" fontId="13" fillId="0" borderId="21" xfId="0" applyNumberFormat="1" applyFont="1" applyBorder="1"/>
    <xf numFmtId="0" fontId="13" fillId="0" borderId="25" xfId="0" applyFont="1" applyBorder="1"/>
    <xf numFmtId="0" fontId="13" fillId="0" borderId="0" xfId="0" applyFont="1"/>
    <xf numFmtId="164" fontId="13" fillId="0" borderId="0" xfId="0" applyNumberFormat="1" applyFont="1"/>
    <xf numFmtId="0" fontId="12" fillId="0" borderId="0" xfId="0" applyFont="1"/>
    <xf numFmtId="0" fontId="9" fillId="0" borderId="0" xfId="0" applyFont="1"/>
    <xf numFmtId="0" fontId="16" fillId="0" borderId="0" xfId="0" applyFont="1"/>
    <xf numFmtId="0" fontId="18" fillId="0" borderId="0" xfId="0" applyFont="1"/>
    <xf numFmtId="0" fontId="17" fillId="0" borderId="0" xfId="0" applyFont="1"/>
    <xf numFmtId="0" fontId="19" fillId="0" borderId="7" xfId="0" applyFont="1" applyBorder="1" applyAlignment="1">
      <alignment horizontal="center" vertical="center"/>
    </xf>
    <xf numFmtId="0" fontId="19" fillId="0" borderId="0" xfId="0" applyFont="1"/>
    <xf numFmtId="0" fontId="18" fillId="0" borderId="7" xfId="0" applyFont="1" applyBorder="1"/>
    <xf numFmtId="0" fontId="1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4" fillId="0" borderId="0" xfId="0" applyFont="1"/>
    <xf numFmtId="0" fontId="21" fillId="0" borderId="0" xfId="0" applyFont="1"/>
    <xf numFmtId="0" fontId="17" fillId="0" borderId="7" xfId="0" applyFont="1" applyBorder="1" applyAlignment="1">
      <alignment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22" fillId="0" borderId="0" xfId="0" applyFont="1"/>
    <xf numFmtId="14" fontId="9" fillId="0" borderId="0" xfId="0" applyNumberFormat="1" applyFont="1"/>
    <xf numFmtId="171" fontId="9" fillId="0" borderId="0" xfId="0" applyNumberFormat="1" applyFont="1"/>
    <xf numFmtId="0" fontId="23" fillId="0" borderId="0" xfId="0" applyFont="1"/>
    <xf numFmtId="0" fontId="23" fillId="0" borderId="0" xfId="0" applyFont="1" applyAlignment="1">
      <alignment horizontal="center"/>
    </xf>
    <xf numFmtId="165" fontId="15" fillId="0" borderId="0" xfId="0" applyNumberFormat="1" applyFont="1"/>
    <xf numFmtId="168" fontId="9" fillId="0" borderId="0" xfId="0" applyNumberFormat="1" applyFont="1"/>
    <xf numFmtId="0" fontId="23" fillId="0" borderId="0" xfId="0" applyFont="1" applyAlignment="1">
      <alignment vertical="center" wrapText="1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9" fillId="3" borderId="47" xfId="0" applyFont="1" applyFill="1" applyBorder="1"/>
    <xf numFmtId="0" fontId="16" fillId="0" borderId="44" xfId="0" applyFont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15" fontId="16" fillId="0" borderId="0" xfId="0" applyNumberFormat="1" applyFont="1"/>
    <xf numFmtId="0" fontId="26" fillId="0" borderId="0" xfId="0" applyFont="1"/>
    <xf numFmtId="169" fontId="16" fillId="0" borderId="0" xfId="0" applyNumberFormat="1" applyFont="1"/>
    <xf numFmtId="164" fontId="16" fillId="0" borderId="0" xfId="0" applyNumberFormat="1" applyFont="1"/>
    <xf numFmtId="0" fontId="23" fillId="0" borderId="0" xfId="0" applyFont="1" applyAlignment="1">
      <alignment vertical="top" wrapText="1"/>
    </xf>
    <xf numFmtId="0" fontId="29" fillId="0" borderId="0" xfId="0" applyFont="1" applyAlignment="1">
      <alignment wrapText="1"/>
    </xf>
    <xf numFmtId="0" fontId="23" fillId="0" borderId="40" xfId="0" applyFont="1" applyBorder="1" applyAlignment="1">
      <alignment vertical="center" wrapText="1"/>
    </xf>
    <xf numFmtId="0" fontId="23" fillId="0" borderId="40" xfId="0" applyFont="1" applyBorder="1" applyAlignment="1">
      <alignment vertical="center"/>
    </xf>
    <xf numFmtId="0" fontId="23" fillId="0" borderId="40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54" xfId="0" applyFont="1" applyBorder="1" applyAlignment="1">
      <alignment vertical="center"/>
    </xf>
    <xf numFmtId="0" fontId="24" fillId="0" borderId="5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24" fillId="0" borderId="56" xfId="0" applyFont="1" applyBorder="1" applyAlignment="1">
      <alignment horizontal="center" vertical="center"/>
    </xf>
    <xf numFmtId="0" fontId="25" fillId="0" borderId="5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/>
    </xf>
    <xf numFmtId="0" fontId="25" fillId="0" borderId="46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4" fillId="0" borderId="49" xfId="0" applyFont="1" applyBorder="1" applyAlignment="1">
      <alignment vertical="center"/>
    </xf>
    <xf numFmtId="3" fontId="24" fillId="0" borderId="49" xfId="0" applyNumberFormat="1" applyFont="1" applyBorder="1" applyAlignment="1">
      <alignment horizontal="center" vertical="center"/>
    </xf>
    <xf numFmtId="0" fontId="24" fillId="0" borderId="53" xfId="0" applyFont="1" applyBorder="1" applyAlignment="1">
      <alignment vertical="center" wrapText="1"/>
    </xf>
    <xf numFmtId="0" fontId="24" fillId="0" borderId="53" xfId="0" applyFont="1" applyBorder="1" applyAlignment="1">
      <alignment vertical="center"/>
    </xf>
    <xf numFmtId="0" fontId="24" fillId="0" borderId="57" xfId="0" applyFont="1" applyBorder="1" applyAlignment="1">
      <alignment vertical="center" wrapText="1"/>
    </xf>
    <xf numFmtId="0" fontId="24" fillId="0" borderId="58" xfId="0" applyFont="1" applyBorder="1" applyAlignment="1">
      <alignment vertical="center"/>
    </xf>
    <xf numFmtId="0" fontId="24" fillId="0" borderId="38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57" xfId="0" applyFont="1" applyBorder="1" applyAlignment="1">
      <alignment vertical="center"/>
    </xf>
    <xf numFmtId="0" fontId="24" fillId="0" borderId="57" xfId="0" applyFont="1" applyBorder="1" applyAlignment="1">
      <alignment horizontal="center" vertical="center"/>
    </xf>
    <xf numFmtId="0" fontId="31" fillId="0" borderId="0" xfId="0" applyFont="1" applyAlignment="1">
      <alignment horizontal="center"/>
    </xf>
    <xf numFmtId="49" fontId="31" fillId="0" borderId="0" xfId="0" applyNumberFormat="1" applyFont="1" applyAlignment="1">
      <alignment horizontal="center"/>
    </xf>
    <xf numFmtId="0" fontId="31" fillId="0" borderId="0" xfId="0" applyFont="1"/>
    <xf numFmtId="0" fontId="32" fillId="0" borderId="0" xfId="0" applyFont="1" applyAlignment="1">
      <alignment horizontal="center" vertical="center"/>
    </xf>
    <xf numFmtId="49" fontId="33" fillId="0" borderId="0" xfId="0" applyNumberFormat="1" applyFont="1" applyAlignment="1">
      <alignment horizontal="left" vertical="top"/>
    </xf>
    <xf numFmtId="0" fontId="34" fillId="0" borderId="0" xfId="0" applyFont="1" applyAlignment="1">
      <alignment horizontal="left" vertical="top"/>
    </xf>
    <xf numFmtId="0" fontId="32" fillId="0" borderId="0" xfId="0" applyFont="1" applyAlignment="1">
      <alignment horizontal="center"/>
    </xf>
    <xf numFmtId="0" fontId="32" fillId="0" borderId="0" xfId="0" applyFont="1"/>
    <xf numFmtId="0" fontId="32" fillId="0" borderId="0" xfId="0" applyFont="1" applyAlignment="1">
      <alignment horizontal="center" wrapText="1"/>
    </xf>
    <xf numFmtId="0" fontId="34" fillId="0" borderId="32" xfId="0" applyFont="1" applyBorder="1" applyAlignment="1">
      <alignment horizontal="center" vertical="center" wrapText="1"/>
    </xf>
    <xf numFmtId="0" fontId="32" fillId="0" borderId="0" xfId="0" applyFont="1" applyAlignment="1">
      <alignment wrapText="1"/>
    </xf>
    <xf numFmtId="0" fontId="34" fillId="0" borderId="0" xfId="0" applyFont="1" applyAlignment="1">
      <alignment horizontal="center" vertical="center" wrapText="1"/>
    </xf>
    <xf numFmtId="49" fontId="34" fillId="0" borderId="67" xfId="0" applyNumberFormat="1" applyFont="1" applyBorder="1" applyAlignment="1">
      <alignment horizontal="center" vertical="top"/>
    </xf>
    <xf numFmtId="0" fontId="34" fillId="0" borderId="23" xfId="0" applyFont="1" applyBorder="1" applyAlignment="1">
      <alignment horizontal="center" vertical="top"/>
    </xf>
    <xf numFmtId="0" fontId="34" fillId="0" borderId="21" xfId="0" applyFont="1" applyBorder="1" applyAlignment="1">
      <alignment horizontal="center" vertical="top"/>
    </xf>
    <xf numFmtId="0" fontId="34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49" fontId="34" fillId="0" borderId="68" xfId="0" applyNumberFormat="1" applyFont="1" applyBorder="1" applyAlignment="1">
      <alignment horizontal="center" vertical="center"/>
    </xf>
    <xf numFmtId="0" fontId="34" fillId="0" borderId="29" xfId="0" applyFont="1" applyBorder="1" applyAlignment="1">
      <alignment horizontal="left" vertical="center"/>
    </xf>
    <xf numFmtId="0" fontId="32" fillId="0" borderId="36" xfId="0" applyFont="1" applyBorder="1" applyAlignment="1">
      <alignment vertical="center"/>
    </xf>
    <xf numFmtId="0" fontId="32" fillId="0" borderId="31" xfId="0" applyFont="1" applyBorder="1" applyAlignment="1">
      <alignment vertical="center"/>
    </xf>
    <xf numFmtId="172" fontId="34" fillId="0" borderId="7" xfId="0" applyNumberFormat="1" applyFont="1" applyBorder="1" applyAlignment="1">
      <alignment horizontal="right" vertical="center"/>
    </xf>
    <xf numFmtId="173" fontId="34" fillId="0" borderId="7" xfId="0" applyNumberFormat="1" applyFont="1" applyBorder="1" applyAlignment="1">
      <alignment horizontal="right" vertical="center"/>
    </xf>
    <xf numFmtId="174" fontId="34" fillId="0" borderId="7" xfId="0" applyNumberFormat="1" applyFont="1" applyBorder="1" applyAlignment="1">
      <alignment horizontal="right" vertical="center"/>
    </xf>
    <xf numFmtId="175" fontId="34" fillId="0" borderId="7" xfId="0" applyNumberFormat="1" applyFont="1" applyBorder="1" applyAlignment="1">
      <alignment horizontal="right" vertical="center"/>
    </xf>
    <xf numFmtId="0" fontId="32" fillId="0" borderId="30" xfId="0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176" fontId="33" fillId="0" borderId="0" xfId="0" applyNumberFormat="1" applyFont="1" applyAlignment="1">
      <alignment horizontal="right" vertical="center"/>
    </xf>
    <xf numFmtId="49" fontId="33" fillId="0" borderId="69" xfId="0" applyNumberFormat="1" applyFont="1" applyBorder="1" applyAlignment="1">
      <alignment horizontal="center" vertical="center"/>
    </xf>
    <xf numFmtId="0" fontId="33" fillId="0" borderId="70" xfId="0" applyFont="1" applyBorder="1" applyAlignment="1">
      <alignment horizontal="left" vertical="center"/>
    </xf>
    <xf numFmtId="0" fontId="31" fillId="0" borderId="71" xfId="0" applyFont="1" applyBorder="1" applyAlignment="1">
      <alignment vertical="center"/>
    </xf>
    <xf numFmtId="0" fontId="31" fillId="0" borderId="72" xfId="0" applyFont="1" applyBorder="1" applyAlignment="1">
      <alignment vertical="center"/>
    </xf>
    <xf numFmtId="177" fontId="33" fillId="0" borderId="73" xfId="0" applyNumberFormat="1" applyFont="1" applyBorder="1" applyAlignment="1">
      <alignment horizontal="right" vertical="center"/>
    </xf>
    <xf numFmtId="178" fontId="33" fillId="0" borderId="73" xfId="0" applyNumberFormat="1" applyFont="1" applyBorder="1" applyAlignment="1">
      <alignment horizontal="right" vertical="center"/>
    </xf>
    <xf numFmtId="174" fontId="33" fillId="0" borderId="73" xfId="0" applyNumberFormat="1" applyFont="1" applyBorder="1" applyAlignment="1">
      <alignment horizontal="right" vertical="center"/>
    </xf>
    <xf numFmtId="1" fontId="33" fillId="0" borderId="73" xfId="0" applyNumberFormat="1" applyFont="1" applyBorder="1" applyAlignment="1">
      <alignment horizontal="right" vertical="center"/>
    </xf>
    <xf numFmtId="0" fontId="31" fillId="0" borderId="74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49" fontId="33" fillId="0" borderId="75" xfId="0" applyNumberFormat="1" applyFont="1" applyBorder="1" applyAlignment="1">
      <alignment horizontal="center" vertical="center"/>
    </xf>
    <xf numFmtId="0" fontId="33" fillId="0" borderId="76" xfId="0" applyFont="1" applyBorder="1" applyAlignment="1">
      <alignment horizontal="left" vertical="center"/>
    </xf>
    <xf numFmtId="0" fontId="31" fillId="0" borderId="45" xfId="0" applyFont="1" applyBorder="1" applyAlignment="1">
      <alignment vertical="center"/>
    </xf>
    <xf numFmtId="0" fontId="31" fillId="0" borderId="77" xfId="0" applyFont="1" applyBorder="1" applyAlignment="1">
      <alignment vertical="center"/>
    </xf>
    <xf numFmtId="177" fontId="33" fillId="0" borderId="78" xfId="0" applyNumberFormat="1" applyFont="1" applyBorder="1" applyAlignment="1">
      <alignment horizontal="right" vertical="center"/>
    </xf>
    <xf numFmtId="178" fontId="33" fillId="0" borderId="78" xfId="0" applyNumberFormat="1" applyFont="1" applyBorder="1" applyAlignment="1">
      <alignment horizontal="right" vertical="center"/>
    </xf>
    <xf numFmtId="174" fontId="33" fillId="0" borderId="78" xfId="0" applyNumberFormat="1" applyFont="1" applyBorder="1" applyAlignment="1">
      <alignment horizontal="right" vertical="center"/>
    </xf>
    <xf numFmtId="175" fontId="33" fillId="0" borderId="78" xfId="0" applyNumberFormat="1" applyFont="1" applyBorder="1" applyAlignment="1">
      <alignment horizontal="right" vertical="center"/>
    </xf>
    <xf numFmtId="0" fontId="31" fillId="0" borderId="79" xfId="0" applyFont="1" applyBorder="1" applyAlignment="1">
      <alignment horizontal="center" vertical="center"/>
    </xf>
    <xf numFmtId="173" fontId="33" fillId="0" borderId="78" xfId="0" applyNumberFormat="1" applyFont="1" applyBorder="1" applyAlignment="1">
      <alignment horizontal="right" vertical="center"/>
    </xf>
    <xf numFmtId="1" fontId="33" fillId="0" borderId="78" xfId="0" applyNumberFormat="1" applyFont="1" applyBorder="1" applyAlignment="1">
      <alignment horizontal="right" vertical="center"/>
    </xf>
    <xf numFmtId="49" fontId="33" fillId="0" borderId="80" xfId="0" applyNumberFormat="1" applyFont="1" applyBorder="1" applyAlignment="1">
      <alignment horizontal="center" vertical="center"/>
    </xf>
    <xf numFmtId="0" fontId="33" fillId="0" borderId="81" xfId="0" applyFont="1" applyBorder="1" applyAlignment="1">
      <alignment horizontal="left" vertical="center"/>
    </xf>
    <xf numFmtId="0" fontId="31" fillId="0" borderId="48" xfId="0" applyFont="1" applyBorder="1" applyAlignment="1">
      <alignment vertical="center"/>
    </xf>
    <xf numFmtId="0" fontId="31" fillId="0" borderId="82" xfId="0" applyFont="1" applyBorder="1" applyAlignment="1">
      <alignment vertical="center"/>
    </xf>
    <xf numFmtId="177" fontId="33" fillId="0" borderId="83" xfId="0" applyNumberFormat="1" applyFont="1" applyBorder="1" applyAlignment="1">
      <alignment horizontal="right" vertical="center"/>
    </xf>
    <xf numFmtId="178" fontId="33" fillId="0" borderId="83" xfId="0" applyNumberFormat="1" applyFont="1" applyBorder="1" applyAlignment="1">
      <alignment horizontal="right" vertical="center"/>
    </xf>
    <xf numFmtId="174" fontId="33" fillId="0" borderId="83" xfId="0" applyNumberFormat="1" applyFont="1" applyBorder="1" applyAlignment="1">
      <alignment horizontal="right" vertical="center"/>
    </xf>
    <xf numFmtId="1" fontId="33" fillId="0" borderId="83" xfId="0" applyNumberFormat="1" applyFont="1" applyBorder="1" applyAlignment="1">
      <alignment horizontal="right" vertical="center"/>
    </xf>
    <xf numFmtId="0" fontId="31" fillId="0" borderId="84" xfId="0" applyFont="1" applyBorder="1" applyAlignment="1">
      <alignment horizontal="center" vertical="center"/>
    </xf>
    <xf numFmtId="0" fontId="36" fillId="0" borderId="0" xfId="0" applyFont="1" applyAlignment="1">
      <alignment horizontal="center"/>
    </xf>
    <xf numFmtId="49" fontId="37" fillId="0" borderId="68" xfId="0" applyNumberFormat="1" applyFont="1" applyBorder="1" applyAlignment="1">
      <alignment horizontal="center" vertical="top"/>
    </xf>
    <xf numFmtId="0" fontId="37" fillId="0" borderId="29" xfId="0" applyFont="1" applyBorder="1" applyAlignment="1">
      <alignment horizontal="left" vertical="top"/>
    </xf>
    <xf numFmtId="0" fontId="38" fillId="0" borderId="36" xfId="0" applyFont="1" applyBorder="1"/>
    <xf numFmtId="0" fontId="38" fillId="0" borderId="31" xfId="0" applyFont="1" applyBorder="1"/>
    <xf numFmtId="172" fontId="37" fillId="0" borderId="7" xfId="0" applyNumberFormat="1" applyFont="1" applyBorder="1" applyAlignment="1">
      <alignment horizontal="right" vertical="top"/>
    </xf>
    <xf numFmtId="176" fontId="37" fillId="0" borderId="7" xfId="0" applyNumberFormat="1" applyFont="1" applyBorder="1" applyAlignment="1">
      <alignment horizontal="right" vertical="top"/>
    </xf>
    <xf numFmtId="1" fontId="37" fillId="0" borderId="7" xfId="0" applyNumberFormat="1" applyFont="1" applyBorder="1" applyAlignment="1">
      <alignment horizontal="right" vertical="top"/>
    </xf>
    <xf numFmtId="0" fontId="38" fillId="0" borderId="30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8" fillId="0" borderId="0" xfId="0" applyFont="1"/>
    <xf numFmtId="176" fontId="39" fillId="0" borderId="0" xfId="0" applyNumberFormat="1" applyFont="1" applyAlignment="1">
      <alignment horizontal="right" vertical="top"/>
    </xf>
    <xf numFmtId="0" fontId="36" fillId="0" borderId="0" xfId="0" applyFont="1"/>
    <xf numFmtId="0" fontId="36" fillId="4" borderId="47" xfId="0" applyFont="1" applyFill="1" applyBorder="1" applyAlignment="1">
      <alignment horizontal="center"/>
    </xf>
    <xf numFmtId="0" fontId="40" fillId="4" borderId="47" xfId="0" applyFont="1" applyFill="1" applyBorder="1" applyAlignment="1">
      <alignment horizontal="center"/>
    </xf>
    <xf numFmtId="0" fontId="36" fillId="3" borderId="47" xfId="0" applyFont="1" applyFill="1" applyBorder="1" applyAlignment="1">
      <alignment horizontal="center"/>
    </xf>
    <xf numFmtId="0" fontId="40" fillId="3" borderId="47" xfId="0" applyFont="1" applyFill="1" applyBorder="1" applyAlignment="1">
      <alignment horizontal="center"/>
    </xf>
    <xf numFmtId="179" fontId="39" fillId="0" borderId="0" xfId="0" applyNumberFormat="1" applyFont="1" applyAlignment="1">
      <alignment horizontal="right" vertical="top"/>
    </xf>
    <xf numFmtId="0" fontId="40" fillId="0" borderId="0" xfId="0" applyFont="1" applyAlignment="1">
      <alignment horizontal="center"/>
    </xf>
    <xf numFmtId="49" fontId="36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8" fillId="0" borderId="10" xfId="0" applyFont="1" applyBorder="1" applyAlignment="1">
      <alignment vertical="center"/>
    </xf>
    <xf numFmtId="0" fontId="10" fillId="0" borderId="7" xfId="0" applyFont="1" applyBorder="1" applyAlignment="1">
      <alignment vertical="center" wrapText="1"/>
    </xf>
    <xf numFmtId="3" fontId="6" fillId="0" borderId="7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3" fontId="11" fillId="0" borderId="0" xfId="0" applyNumberFormat="1" applyFont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12" xfId="0" applyFont="1" applyBorder="1" applyAlignment="1">
      <alignment vertical="center" wrapText="1"/>
    </xf>
    <xf numFmtId="0" fontId="8" fillId="0" borderId="12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0" fontId="12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7" fillId="0" borderId="42" xfId="0" applyFont="1" applyBorder="1" applyAlignment="1">
      <alignment vertical="center"/>
    </xf>
    <xf numFmtId="0" fontId="6" fillId="0" borderId="29" xfId="0" applyFont="1" applyBorder="1" applyAlignment="1">
      <alignment horizontal="center" vertical="center" wrapText="1"/>
    </xf>
    <xf numFmtId="164" fontId="8" fillId="0" borderId="29" xfId="0" applyNumberFormat="1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3" fontId="6" fillId="0" borderId="29" xfId="0" applyNumberFormat="1" applyFont="1" applyBorder="1" applyAlignment="1">
      <alignment vertical="center"/>
    </xf>
    <xf numFmtId="0" fontId="8" fillId="0" borderId="85" xfId="0" applyFont="1" applyBorder="1" applyAlignment="1">
      <alignment vertical="center"/>
    </xf>
    <xf numFmtId="164" fontId="41" fillId="0" borderId="27" xfId="0" applyNumberFormat="1" applyFont="1" applyBorder="1"/>
    <xf numFmtId="0" fontId="6" fillId="0" borderId="3" xfId="0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 wrapText="1"/>
    </xf>
    <xf numFmtId="0" fontId="41" fillId="0" borderId="56" xfId="0" applyFont="1" applyBorder="1" applyAlignment="1">
      <alignment horizontal="center" vertical="center" wrapText="1"/>
    </xf>
    <xf numFmtId="164" fontId="0" fillId="0" borderId="0" xfId="0" applyNumberFormat="1"/>
    <xf numFmtId="0" fontId="8" fillId="0" borderId="47" xfId="0" applyFont="1" applyBorder="1" applyAlignment="1">
      <alignment vertical="center"/>
    </xf>
    <xf numFmtId="0" fontId="8" fillId="0" borderId="47" xfId="0" applyFont="1" applyBorder="1" applyAlignment="1">
      <alignment vertical="center" wrapText="1"/>
    </xf>
    <xf numFmtId="164" fontId="11" fillId="0" borderId="47" xfId="0" applyNumberFormat="1" applyFont="1" applyBorder="1"/>
    <xf numFmtId="0" fontId="43" fillId="0" borderId="7" xfId="0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/>
    </xf>
    <xf numFmtId="0" fontId="43" fillId="0" borderId="7" xfId="0" applyFont="1" applyBorder="1" applyAlignment="1">
      <alignment horizontal="left" vertical="center" wrapText="1"/>
    </xf>
    <xf numFmtId="0" fontId="43" fillId="0" borderId="7" xfId="0" quotePrefix="1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8" fillId="0" borderId="0" xfId="0" applyFont="1" applyAlignment="1">
      <alignment vertical="center"/>
    </xf>
    <xf numFmtId="0" fontId="5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1" fillId="0" borderId="0" xfId="0" applyFont="1" applyAlignment="1">
      <alignment vertical="center" wrapText="1"/>
    </xf>
    <xf numFmtId="0" fontId="50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51" fillId="0" borderId="88" xfId="0" applyFont="1" applyBorder="1" applyAlignment="1">
      <alignment horizontal="center" vertical="center" wrapText="1"/>
    </xf>
    <xf numFmtId="0" fontId="46" fillId="0" borderId="0" xfId="0" applyFont="1" applyAlignment="1">
      <alignment vertical="center"/>
    </xf>
    <xf numFmtId="0" fontId="51" fillId="0" borderId="47" xfId="0" applyFont="1" applyBorder="1" applyAlignment="1">
      <alignment horizontal="center" vertical="center" wrapText="1"/>
    </xf>
    <xf numFmtId="0" fontId="54" fillId="0" borderId="94" xfId="0" applyFont="1" applyBorder="1" applyAlignment="1">
      <alignment horizontal="center" vertical="center"/>
    </xf>
    <xf numFmtId="0" fontId="54" fillId="0" borderId="86" xfId="0" applyFont="1" applyBorder="1" applyAlignment="1">
      <alignment horizontal="center" vertical="center"/>
    </xf>
    <xf numFmtId="0" fontId="54" fillId="0" borderId="87" xfId="0" applyFont="1" applyBorder="1" applyAlignment="1">
      <alignment horizontal="center" vertical="center"/>
    </xf>
    <xf numFmtId="0" fontId="55" fillId="0" borderId="0" xfId="0" applyFont="1" applyAlignment="1">
      <alignment vertical="center"/>
    </xf>
    <xf numFmtId="0" fontId="43" fillId="0" borderId="95" xfId="0" applyFont="1" applyBorder="1" applyAlignment="1">
      <alignment horizontal="center" vertical="center"/>
    </xf>
    <xf numFmtId="0" fontId="43" fillId="0" borderId="96" xfId="0" applyFont="1" applyBorder="1" applyAlignment="1">
      <alignment vertical="center"/>
    </xf>
    <xf numFmtId="0" fontId="43" fillId="0" borderId="96" xfId="0" applyFont="1" applyBorder="1" applyAlignment="1">
      <alignment vertical="center" wrapText="1"/>
    </xf>
    <xf numFmtId="0" fontId="43" fillId="0" borderId="96" xfId="0" applyFont="1" applyBorder="1" applyAlignment="1">
      <alignment horizontal="center" vertical="center" wrapText="1"/>
    </xf>
    <xf numFmtId="0" fontId="43" fillId="0" borderId="96" xfId="0" applyFont="1" applyBorder="1" applyAlignment="1">
      <alignment horizontal="center" vertical="center"/>
    </xf>
    <xf numFmtId="0" fontId="43" fillId="0" borderId="97" xfId="0" applyFont="1" applyBorder="1" applyAlignment="1">
      <alignment vertical="center"/>
    </xf>
    <xf numFmtId="0" fontId="51" fillId="0" borderId="98" xfId="0" applyFont="1" applyBorder="1" applyAlignment="1">
      <alignment horizontal="center" vertical="center"/>
    </xf>
    <xf numFmtId="0" fontId="43" fillId="0" borderId="98" xfId="0" applyFont="1" applyBorder="1" applyAlignment="1">
      <alignment horizontal="center" vertical="center"/>
    </xf>
    <xf numFmtId="0" fontId="43" fillId="0" borderId="7" xfId="0" applyFont="1" applyBorder="1" applyAlignment="1">
      <alignment vertical="center"/>
    </xf>
    <xf numFmtId="0" fontId="43" fillId="0" borderId="7" xfId="0" applyFont="1" applyBorder="1" applyAlignment="1">
      <alignment vertical="center" wrapText="1"/>
    </xf>
    <xf numFmtId="0" fontId="43" fillId="0" borderId="100" xfId="0" applyFont="1" applyBorder="1" applyAlignment="1">
      <alignment vertical="center"/>
    </xf>
    <xf numFmtId="0" fontId="51" fillId="0" borderId="7" xfId="0" applyFont="1" applyBorder="1" applyAlignment="1">
      <alignment horizontal="left" vertical="center" wrapText="1"/>
    </xf>
    <xf numFmtId="0" fontId="43" fillId="2" borderId="7" xfId="0" applyFont="1" applyFill="1" applyBorder="1" applyAlignment="1">
      <alignment horizontal="center" vertical="center" wrapText="1"/>
    </xf>
    <xf numFmtId="165" fontId="43" fillId="0" borderId="7" xfId="0" applyNumberFormat="1" applyFont="1" applyBorder="1" applyAlignment="1">
      <alignment horizontal="right" vertical="center" wrapText="1"/>
    </xf>
    <xf numFmtId="165" fontId="43" fillId="2" borderId="7" xfId="0" applyNumberFormat="1" applyFont="1" applyFill="1" applyBorder="1" applyAlignment="1">
      <alignment horizontal="right" vertical="center" wrapText="1"/>
    </xf>
    <xf numFmtId="0" fontId="51" fillId="0" borderId="7" xfId="0" applyFont="1" applyBorder="1" applyAlignment="1">
      <alignment horizontal="center" vertical="center" wrapText="1"/>
    </xf>
    <xf numFmtId="0" fontId="43" fillId="0" borderId="101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3" fillId="0" borderId="32" xfId="0" applyFont="1" applyBorder="1" applyAlignment="1">
      <alignment horizontal="left" vertical="center" wrapText="1"/>
    </xf>
    <xf numFmtId="0" fontId="43" fillId="0" borderId="32" xfId="0" quotePrefix="1" applyFont="1" applyBorder="1" applyAlignment="1">
      <alignment horizontal="center" vertical="center" wrapText="1"/>
    </xf>
    <xf numFmtId="0" fontId="43" fillId="0" borderId="32" xfId="0" applyFont="1" applyBorder="1" applyAlignment="1">
      <alignment horizontal="center" vertical="center" wrapText="1"/>
    </xf>
    <xf numFmtId="0" fontId="43" fillId="2" borderId="32" xfId="0" applyFont="1" applyFill="1" applyBorder="1" applyAlignment="1">
      <alignment horizontal="center" vertical="center" wrapText="1"/>
    </xf>
    <xf numFmtId="165" fontId="43" fillId="2" borderId="32" xfId="0" applyNumberFormat="1" applyFont="1" applyFill="1" applyBorder="1" applyAlignment="1">
      <alignment horizontal="right" vertical="center" wrapText="1"/>
    </xf>
    <xf numFmtId="0" fontId="43" fillId="0" borderId="32" xfId="0" applyFont="1" applyBorder="1" applyAlignment="1">
      <alignment vertical="center" wrapText="1"/>
    </xf>
    <xf numFmtId="0" fontId="43" fillId="0" borderId="102" xfId="0" applyFont="1" applyBorder="1" applyAlignment="1">
      <alignment vertical="center"/>
    </xf>
    <xf numFmtId="0" fontId="43" fillId="0" borderId="106" xfId="0" applyFont="1" applyBorder="1" applyAlignment="1">
      <alignment horizontal="center" vertical="center"/>
    </xf>
    <xf numFmtId="0" fontId="43" fillId="0" borderId="107" xfId="0" applyFont="1" applyBorder="1" applyAlignment="1">
      <alignment horizontal="center" vertical="center"/>
    </xf>
    <xf numFmtId="0" fontId="43" fillId="0" borderId="107" xfId="0" applyFont="1" applyBorder="1" applyAlignment="1">
      <alignment horizontal="left" vertical="center" wrapText="1"/>
    </xf>
    <xf numFmtId="0" fontId="43" fillId="0" borderId="107" xfId="0" quotePrefix="1" applyFont="1" applyBorder="1" applyAlignment="1">
      <alignment horizontal="center" vertical="center" wrapText="1"/>
    </xf>
    <xf numFmtId="0" fontId="43" fillId="0" borderId="107" xfId="0" applyFont="1" applyBorder="1" applyAlignment="1">
      <alignment horizontal="center" vertical="center" wrapText="1"/>
    </xf>
    <xf numFmtId="0" fontId="43" fillId="0" borderId="107" xfId="0" applyFont="1" applyBorder="1" applyAlignment="1">
      <alignment horizontal="right" vertical="center" wrapText="1"/>
    </xf>
    <xf numFmtId="0" fontId="43" fillId="2" borderId="107" xfId="0" applyFont="1" applyFill="1" applyBorder="1" applyAlignment="1">
      <alignment horizontal="center" vertical="center" wrapText="1"/>
    </xf>
    <xf numFmtId="165" fontId="43" fillId="2" borderId="107" xfId="0" applyNumberFormat="1" applyFont="1" applyFill="1" applyBorder="1" applyAlignment="1">
      <alignment horizontal="right" vertical="center" wrapText="1"/>
    </xf>
    <xf numFmtId="0" fontId="43" fillId="0" borderId="107" xfId="0" applyFont="1" applyBorder="1" applyAlignment="1">
      <alignment vertical="center" wrapText="1"/>
    </xf>
    <xf numFmtId="0" fontId="43" fillId="0" borderId="108" xfId="0" applyFont="1" applyBorder="1" applyAlignment="1">
      <alignment vertical="center"/>
    </xf>
    <xf numFmtId="0" fontId="43" fillId="0" borderId="107" xfId="0" applyFont="1" applyBorder="1" applyAlignment="1">
      <alignment vertical="center"/>
    </xf>
    <xf numFmtId="0" fontId="51" fillId="0" borderId="107" xfId="0" applyFont="1" applyBorder="1" applyAlignment="1">
      <alignment vertical="center" wrapText="1"/>
    </xf>
    <xf numFmtId="165" fontId="51" fillId="2" borderId="107" xfId="0" applyNumberFormat="1" applyFont="1" applyFill="1" applyBorder="1" applyAlignment="1">
      <alignment horizontal="right" vertical="center" wrapText="1"/>
    </xf>
    <xf numFmtId="0" fontId="57" fillId="0" borderId="108" xfId="0" applyFont="1" applyBorder="1" applyAlignment="1">
      <alignment vertical="center"/>
    </xf>
    <xf numFmtId="0" fontId="51" fillId="0" borderId="106" xfId="0" applyFont="1" applyBorder="1" applyAlignment="1">
      <alignment horizontal="center" vertical="center"/>
    </xf>
    <xf numFmtId="0" fontId="51" fillId="0" borderId="107" xfId="0" applyFont="1" applyBorder="1" applyAlignment="1">
      <alignment vertical="center"/>
    </xf>
    <xf numFmtId="0" fontId="51" fillId="0" borderId="107" xfId="0" applyFont="1" applyBorder="1" applyAlignment="1">
      <alignment horizontal="center" vertical="center" wrapText="1"/>
    </xf>
    <xf numFmtId="0" fontId="51" fillId="0" borderId="107" xfId="0" applyFont="1" applyBorder="1" applyAlignment="1">
      <alignment horizontal="center" vertical="center"/>
    </xf>
    <xf numFmtId="165" fontId="51" fillId="0" borderId="107" xfId="0" applyNumberFormat="1" applyFont="1" applyBorder="1" applyAlignment="1">
      <alignment horizontal="right" vertical="center" wrapText="1"/>
    </xf>
    <xf numFmtId="0" fontId="51" fillId="0" borderId="108" xfId="0" applyFont="1" applyBorder="1" applyAlignment="1">
      <alignment vertical="center"/>
    </xf>
    <xf numFmtId="166" fontId="43" fillId="0" borderId="107" xfId="0" applyNumberFormat="1" applyFont="1" applyBorder="1" applyAlignment="1">
      <alignment horizontal="center" vertical="center" wrapText="1"/>
    </xf>
    <xf numFmtId="165" fontId="43" fillId="0" borderId="107" xfId="0" applyNumberFormat="1" applyFont="1" applyBorder="1" applyAlignment="1">
      <alignment horizontal="right" vertical="center" wrapText="1"/>
    </xf>
    <xf numFmtId="0" fontId="43" fillId="2" borderId="107" xfId="0" applyFont="1" applyFill="1" applyBorder="1" applyAlignment="1">
      <alignment vertical="center" wrapText="1"/>
    </xf>
    <xf numFmtId="167" fontId="43" fillId="2" borderId="107" xfId="0" applyNumberFormat="1" applyFont="1" applyFill="1" applyBorder="1" applyAlignment="1">
      <alignment vertical="center" wrapText="1"/>
    </xf>
    <xf numFmtId="166" fontId="43" fillId="0" borderId="107" xfId="0" applyNumberFormat="1" applyFont="1" applyBorder="1" applyAlignment="1">
      <alignment horizontal="center" vertical="center"/>
    </xf>
    <xf numFmtId="0" fontId="51" fillId="0" borderId="108" xfId="0" applyFont="1" applyBorder="1" applyAlignment="1">
      <alignment vertical="center" wrapText="1"/>
    </xf>
    <xf numFmtId="0" fontId="43" fillId="2" borderId="107" xfId="0" applyFont="1" applyFill="1" applyBorder="1" applyAlignment="1">
      <alignment horizontal="center" vertical="center"/>
    </xf>
    <xf numFmtId="0" fontId="43" fillId="2" borderId="107" xfId="0" quotePrefix="1" applyFont="1" applyFill="1" applyBorder="1" applyAlignment="1">
      <alignment horizontal="center" vertical="center" wrapText="1"/>
    </xf>
    <xf numFmtId="0" fontId="43" fillId="0" borderId="108" xfId="0" applyFont="1" applyBorder="1" applyAlignment="1">
      <alignment vertical="center" wrapText="1"/>
    </xf>
    <xf numFmtId="15" fontId="43" fillId="2" borderId="107" xfId="0" quotePrefix="1" applyNumberFormat="1" applyFont="1" applyFill="1" applyBorder="1" applyAlignment="1">
      <alignment horizontal="center" vertical="center" wrapText="1"/>
    </xf>
    <xf numFmtId="15" fontId="43" fillId="2" borderId="107" xfId="0" applyNumberFormat="1" applyFont="1" applyFill="1" applyBorder="1" applyAlignment="1">
      <alignment horizontal="center" vertical="center" wrapText="1"/>
    </xf>
    <xf numFmtId="167" fontId="43" fillId="2" borderId="107" xfId="0" applyNumberFormat="1" applyFont="1" applyFill="1" applyBorder="1" applyAlignment="1">
      <alignment vertical="center"/>
    </xf>
    <xf numFmtId="167" fontId="51" fillId="2" borderId="107" xfId="0" applyNumberFormat="1" applyFont="1" applyFill="1" applyBorder="1" applyAlignment="1">
      <alignment vertical="center" wrapText="1"/>
    </xf>
    <xf numFmtId="3" fontId="57" fillId="0" borderId="108" xfId="0" applyNumberFormat="1" applyFont="1" applyBorder="1" applyAlignment="1">
      <alignment vertical="center"/>
    </xf>
    <xf numFmtId="0" fontId="56" fillId="0" borderId="107" xfId="0" applyFont="1" applyBorder="1" applyAlignment="1">
      <alignment vertical="center"/>
    </xf>
    <xf numFmtId="167" fontId="43" fillId="0" borderId="107" xfId="0" applyNumberFormat="1" applyFont="1" applyBorder="1" applyAlignment="1">
      <alignment horizontal="center" vertical="center" wrapText="1"/>
    </xf>
    <xf numFmtId="15" fontId="43" fillId="0" borderId="107" xfId="0" applyNumberFormat="1" applyFont="1" applyBorder="1" applyAlignment="1">
      <alignment horizontal="center" vertical="center" wrapText="1"/>
    </xf>
    <xf numFmtId="4" fontId="43" fillId="0" borderId="107" xfId="0" applyNumberFormat="1" applyFont="1" applyBorder="1" applyAlignment="1">
      <alignment horizontal="right" vertical="center" wrapText="1"/>
    </xf>
    <xf numFmtId="4" fontId="51" fillId="0" borderId="107" xfId="0" applyNumberFormat="1" applyFont="1" applyBorder="1" applyAlignment="1">
      <alignment horizontal="right" vertical="center" wrapText="1"/>
    </xf>
    <xf numFmtId="169" fontId="43" fillId="0" borderId="107" xfId="0" applyNumberFormat="1" applyFont="1" applyBorder="1" applyAlignment="1">
      <alignment horizontal="right" vertical="center"/>
    </xf>
    <xf numFmtId="0" fontId="58" fillId="0" borderId="107" xfId="0" applyFont="1" applyBorder="1" applyAlignment="1">
      <alignment horizontal="center" vertical="center"/>
    </xf>
    <xf numFmtId="169" fontId="51" fillId="0" borderId="107" xfId="0" applyNumberFormat="1" applyFont="1" applyBorder="1" applyAlignment="1">
      <alignment horizontal="right" vertical="center" wrapText="1"/>
    </xf>
    <xf numFmtId="0" fontId="43" fillId="0" borderId="109" xfId="0" applyFont="1" applyBorder="1" applyAlignment="1">
      <alignment horizontal="center" vertical="center"/>
    </xf>
    <xf numFmtId="0" fontId="43" fillId="0" borderId="110" xfId="0" applyFont="1" applyBorder="1" applyAlignment="1">
      <alignment vertical="center"/>
    </xf>
    <xf numFmtId="0" fontId="51" fillId="0" borderId="110" xfId="0" applyFont="1" applyBorder="1" applyAlignment="1">
      <alignment vertical="center" wrapText="1"/>
    </xf>
    <xf numFmtId="0" fontId="43" fillId="0" borderId="110" xfId="0" applyFont="1" applyBorder="1" applyAlignment="1">
      <alignment horizontal="center" vertical="center" wrapText="1"/>
    </xf>
    <xf numFmtId="0" fontId="43" fillId="0" borderId="110" xfId="0" applyFont="1" applyBorder="1" applyAlignment="1">
      <alignment vertical="center" wrapText="1"/>
    </xf>
    <xf numFmtId="0" fontId="43" fillId="0" borderId="110" xfId="0" applyFont="1" applyBorder="1" applyAlignment="1">
      <alignment horizontal="center" vertical="center"/>
    </xf>
    <xf numFmtId="169" fontId="51" fillId="0" borderId="110" xfId="0" applyNumberFormat="1" applyFont="1" applyBorder="1" applyAlignment="1">
      <alignment horizontal="right" vertical="center" wrapText="1"/>
    </xf>
    <xf numFmtId="0" fontId="43" fillId="0" borderId="111" xfId="0" applyFont="1" applyBorder="1" applyAlignment="1">
      <alignment vertical="center"/>
    </xf>
    <xf numFmtId="0" fontId="43" fillId="0" borderId="112" xfId="0" applyFont="1" applyBorder="1" applyAlignment="1">
      <alignment horizontal="center" vertical="center"/>
    </xf>
    <xf numFmtId="0" fontId="43" fillId="0" borderId="113" xfId="0" applyFont="1" applyBorder="1" applyAlignment="1">
      <alignment vertical="center"/>
    </xf>
    <xf numFmtId="0" fontId="43" fillId="0" borderId="113" xfId="0" applyFont="1" applyBorder="1" applyAlignment="1">
      <alignment vertical="center" wrapText="1"/>
    </xf>
    <xf numFmtId="0" fontId="43" fillId="0" borderId="113" xfId="0" applyFont="1" applyBorder="1" applyAlignment="1">
      <alignment horizontal="center" vertical="center" wrapText="1"/>
    </xf>
    <xf numFmtId="4" fontId="51" fillId="0" borderId="113" xfId="0" applyNumberFormat="1" applyFont="1" applyBorder="1" applyAlignment="1">
      <alignment horizontal="center" vertical="center" wrapText="1"/>
    </xf>
    <xf numFmtId="164" fontId="57" fillId="0" borderId="117" xfId="0" applyNumberFormat="1" applyFont="1" applyBorder="1" applyAlignment="1">
      <alignment vertical="center"/>
    </xf>
    <xf numFmtId="0" fontId="43" fillId="0" borderId="118" xfId="0" applyFont="1" applyBorder="1" applyAlignment="1">
      <alignment horizontal="center" vertical="center"/>
    </xf>
    <xf numFmtId="0" fontId="43" fillId="0" borderId="119" xfId="0" applyFont="1" applyBorder="1" applyAlignment="1">
      <alignment horizontal="center" vertical="center"/>
    </xf>
    <xf numFmtId="0" fontId="43" fillId="0" borderId="119" xfId="0" applyFont="1" applyBorder="1" applyAlignment="1">
      <alignment horizontal="left" vertical="center" wrapText="1"/>
    </xf>
    <xf numFmtId="0" fontId="43" fillId="0" borderId="119" xfId="0" quotePrefix="1" applyFont="1" applyBorder="1" applyAlignment="1">
      <alignment horizontal="center" vertical="center" wrapText="1"/>
    </xf>
    <xf numFmtId="0" fontId="43" fillId="0" borderId="119" xfId="0" applyFont="1" applyBorder="1" applyAlignment="1">
      <alignment horizontal="center" vertical="center" wrapText="1"/>
    </xf>
    <xf numFmtId="0" fontId="43" fillId="2" borderId="119" xfId="0" applyFont="1" applyFill="1" applyBorder="1" applyAlignment="1">
      <alignment horizontal="center" vertical="center" wrapText="1"/>
    </xf>
    <xf numFmtId="165" fontId="43" fillId="2" borderId="119" xfId="0" applyNumberFormat="1" applyFont="1" applyFill="1" applyBorder="1" applyAlignment="1">
      <alignment horizontal="right" vertical="center" wrapText="1"/>
    </xf>
    <xf numFmtId="0" fontId="43" fillId="0" borderId="119" xfId="0" applyFont="1" applyBorder="1" applyAlignment="1">
      <alignment vertical="center" wrapText="1"/>
    </xf>
    <xf numFmtId="0" fontId="43" fillId="0" borderId="120" xfId="0" applyFont="1" applyBorder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7" xfId="0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48" fillId="5" borderId="0" xfId="0" applyFont="1" applyFill="1" applyAlignment="1">
      <alignment horizontal="center" vertical="center" wrapText="1"/>
    </xf>
    <xf numFmtId="0" fontId="59" fillId="0" borderId="131" xfId="0" applyFont="1" applyBorder="1" applyAlignment="1">
      <alignment horizontal="center" vertical="center" wrapText="1"/>
    </xf>
    <xf numFmtId="0" fontId="60" fillId="5" borderId="135" xfId="0" applyFont="1" applyFill="1" applyBorder="1" applyAlignment="1">
      <alignment horizontal="center" vertical="center" wrapText="1"/>
    </xf>
    <xf numFmtId="0" fontId="60" fillId="0" borderId="135" xfId="0" applyFont="1" applyBorder="1" applyAlignment="1">
      <alignment horizontal="center" vertical="center"/>
    </xf>
    <xf numFmtId="0" fontId="60" fillId="0" borderId="136" xfId="0" applyFont="1" applyBorder="1" applyAlignment="1">
      <alignment horizontal="center" vertical="center"/>
    </xf>
    <xf numFmtId="0" fontId="60" fillId="0" borderId="137" xfId="0" applyFont="1" applyBorder="1" applyAlignment="1">
      <alignment horizontal="center" vertical="center"/>
    </xf>
    <xf numFmtId="0" fontId="60" fillId="0" borderId="138" xfId="0" applyFont="1" applyBorder="1" applyAlignment="1">
      <alignment horizontal="center" vertical="center"/>
    </xf>
    <xf numFmtId="0" fontId="60" fillId="0" borderId="139" xfId="0" applyFont="1" applyBorder="1" applyAlignment="1">
      <alignment horizontal="center" vertical="center"/>
    </xf>
    <xf numFmtId="0" fontId="61" fillId="0" borderId="89" xfId="0" applyFont="1" applyBorder="1" applyAlignment="1">
      <alignment horizontal="center" vertical="center"/>
    </xf>
    <xf numFmtId="0" fontId="61" fillId="0" borderId="94" xfId="0" applyFont="1" applyBorder="1" applyAlignment="1">
      <alignment horizontal="center" vertical="center"/>
    </xf>
    <xf numFmtId="0" fontId="61" fillId="0" borderId="140" xfId="0" applyFont="1" applyBorder="1" applyAlignment="1">
      <alignment horizontal="center" vertical="center"/>
    </xf>
    <xf numFmtId="0" fontId="61" fillId="0" borderId="141" xfId="0" applyFont="1" applyBorder="1" applyAlignment="1">
      <alignment horizontal="center" vertical="center" wrapText="1"/>
    </xf>
    <xf numFmtId="0" fontId="61" fillId="0" borderId="141" xfId="0" applyFont="1" applyBorder="1" applyAlignment="1">
      <alignment horizontal="center" vertical="center"/>
    </xf>
    <xf numFmtId="0" fontId="61" fillId="0" borderId="142" xfId="0" applyFont="1" applyBorder="1" applyAlignment="1">
      <alignment horizontal="center" vertical="center"/>
    </xf>
    <xf numFmtId="0" fontId="48" fillId="0" borderId="103" xfId="0" applyFont="1" applyBorder="1" applyAlignment="1">
      <alignment horizontal="center" vertical="center"/>
    </xf>
    <xf numFmtId="0" fontId="48" fillId="0" borderId="104" xfId="0" applyFont="1" applyBorder="1" applyAlignment="1">
      <alignment horizontal="center" vertical="center"/>
    </xf>
    <xf numFmtId="0" fontId="48" fillId="0" borderId="104" xfId="0" quotePrefix="1" applyFont="1" applyBorder="1" applyAlignment="1">
      <alignment horizontal="center" vertical="center"/>
    </xf>
    <xf numFmtId="0" fontId="48" fillId="0" borderId="104" xfId="0" applyFont="1" applyBorder="1" applyAlignment="1">
      <alignment horizontal="left" vertical="center" wrapText="1"/>
    </xf>
    <xf numFmtId="0" fontId="48" fillId="0" borderId="104" xfId="0" applyFont="1" applyBorder="1" applyAlignment="1">
      <alignment horizontal="center" vertical="center" wrapText="1"/>
    </xf>
    <xf numFmtId="0" fontId="48" fillId="5" borderId="104" xfId="0" applyFont="1" applyFill="1" applyBorder="1" applyAlignment="1">
      <alignment horizontal="center" vertical="center" wrapText="1"/>
    </xf>
    <xf numFmtId="3" fontId="48" fillId="0" borderId="104" xfId="0" applyNumberFormat="1" applyFont="1" applyBorder="1" applyAlignment="1">
      <alignment horizontal="center" vertical="center"/>
    </xf>
    <xf numFmtId="0" fontId="48" fillId="0" borderId="105" xfId="0" applyFont="1" applyBorder="1" applyAlignment="1">
      <alignment horizontal="center" vertical="center" wrapText="1"/>
    </xf>
    <xf numFmtId="0" fontId="48" fillId="0" borderId="106" xfId="0" applyFont="1" applyBorder="1" applyAlignment="1">
      <alignment horizontal="center" vertical="center"/>
    </xf>
    <xf numFmtId="0" fontId="48" fillId="0" borderId="107" xfId="0" applyFont="1" applyBorder="1" applyAlignment="1">
      <alignment horizontal="center" vertical="center"/>
    </xf>
    <xf numFmtId="0" fontId="48" fillId="0" borderId="107" xfId="0" quotePrefix="1" applyFont="1" applyBorder="1" applyAlignment="1">
      <alignment horizontal="center" vertical="center"/>
    </xf>
    <xf numFmtId="0" fontId="48" fillId="0" borderId="107" xfId="0" applyFont="1" applyBorder="1" applyAlignment="1">
      <alignment horizontal="left" vertical="center" wrapText="1"/>
    </xf>
    <xf numFmtId="0" fontId="48" fillId="0" borderId="107" xfId="0" applyFont="1" applyBorder="1" applyAlignment="1">
      <alignment horizontal="center" vertical="center" wrapText="1"/>
    </xf>
    <xf numFmtId="0" fontId="48" fillId="5" borderId="107" xfId="0" applyFont="1" applyFill="1" applyBorder="1" applyAlignment="1">
      <alignment horizontal="center" vertical="center" wrapText="1"/>
    </xf>
    <xf numFmtId="3" fontId="48" fillId="0" borderId="107" xfId="0" applyNumberFormat="1" applyFont="1" applyBorder="1" applyAlignment="1">
      <alignment horizontal="center" vertical="center"/>
    </xf>
    <xf numFmtId="0" fontId="48" fillId="0" borderId="108" xfId="0" applyFont="1" applyBorder="1" applyAlignment="1">
      <alignment horizontal="center" vertical="center" wrapText="1"/>
    </xf>
    <xf numFmtId="0" fontId="48" fillId="0" borderId="107" xfId="0" applyFont="1" applyBorder="1" applyAlignment="1">
      <alignment vertical="center" wrapText="1"/>
    </xf>
    <xf numFmtId="0" fontId="48" fillId="5" borderId="107" xfId="0" applyFont="1" applyFill="1" applyBorder="1" applyAlignment="1">
      <alignment horizontal="center" vertical="center"/>
    </xf>
    <xf numFmtId="0" fontId="62" fillId="0" borderId="107" xfId="0" applyFont="1" applyBorder="1" applyAlignment="1">
      <alignment horizontal="center" vertical="center" wrapText="1"/>
    </xf>
    <xf numFmtId="0" fontId="62" fillId="0" borderId="107" xfId="0" applyFont="1" applyBorder="1" applyAlignment="1">
      <alignment horizontal="center" vertical="center"/>
    </xf>
    <xf numFmtId="0" fontId="48" fillId="2" borderId="107" xfId="0" applyFont="1" applyFill="1" applyBorder="1" applyAlignment="1">
      <alignment horizontal="center" vertical="center"/>
    </xf>
    <xf numFmtId="0" fontId="48" fillId="2" borderId="107" xfId="0" applyFont="1" applyFill="1" applyBorder="1" applyAlignment="1">
      <alignment horizontal="left" vertical="center" wrapText="1"/>
    </xf>
    <xf numFmtId="0" fontId="48" fillId="2" borderId="107" xfId="0" applyFont="1" applyFill="1" applyBorder="1" applyAlignment="1">
      <alignment horizontal="center" vertical="center" wrapText="1"/>
    </xf>
    <xf numFmtId="15" fontId="48" fillId="2" borderId="107" xfId="0" applyNumberFormat="1" applyFont="1" applyFill="1" applyBorder="1" applyAlignment="1">
      <alignment horizontal="center" vertical="center" wrapText="1"/>
    </xf>
    <xf numFmtId="3" fontId="48" fillId="2" borderId="107" xfId="0" applyNumberFormat="1" applyFont="1" applyFill="1" applyBorder="1" applyAlignment="1">
      <alignment horizontal="center" vertical="center"/>
    </xf>
    <xf numFmtId="0" fontId="48" fillId="2" borderId="107" xfId="0" quotePrefix="1" applyFont="1" applyFill="1" applyBorder="1" applyAlignment="1">
      <alignment horizontal="center" vertical="center"/>
    </xf>
    <xf numFmtId="17" fontId="48" fillId="0" borderId="107" xfId="0" applyNumberFormat="1" applyFont="1" applyBorder="1" applyAlignment="1">
      <alignment horizontal="center" vertical="center" wrapText="1"/>
    </xf>
    <xf numFmtId="0" fontId="62" fillId="0" borderId="107" xfId="0" applyFont="1" applyBorder="1" applyAlignment="1">
      <alignment horizontal="left" vertical="center" wrapText="1"/>
    </xf>
    <xf numFmtId="0" fontId="62" fillId="0" borderId="107" xfId="0" applyFont="1" applyBorder="1" applyAlignment="1">
      <alignment horizontal="right" vertical="center" wrapText="1"/>
    </xf>
    <xf numFmtId="0" fontId="62" fillId="5" borderId="107" xfId="0" applyFont="1" applyFill="1" applyBorder="1" applyAlignment="1">
      <alignment horizontal="center" vertical="center" wrapText="1"/>
    </xf>
    <xf numFmtId="0" fontId="62" fillId="5" borderId="107" xfId="0" quotePrefix="1" applyFont="1" applyFill="1" applyBorder="1" applyAlignment="1">
      <alignment horizontal="center" vertical="center" wrapText="1"/>
    </xf>
    <xf numFmtId="0" fontId="48" fillId="0" borderId="109" xfId="0" applyFont="1" applyBorder="1" applyAlignment="1">
      <alignment horizontal="center" vertical="center"/>
    </xf>
    <xf numFmtId="0" fontId="48" fillId="0" borderId="110" xfId="0" applyFont="1" applyBorder="1" applyAlignment="1">
      <alignment horizontal="center" vertical="center"/>
    </xf>
    <xf numFmtId="0" fontId="48" fillId="0" borderId="110" xfId="0" applyFont="1" applyBorder="1" applyAlignment="1">
      <alignment horizontal="center" vertical="center" wrapText="1"/>
    </xf>
    <xf numFmtId="0" fontId="48" fillId="5" borderId="110" xfId="0" applyFont="1" applyFill="1" applyBorder="1" applyAlignment="1">
      <alignment horizontal="center" vertical="center" wrapText="1"/>
    </xf>
    <xf numFmtId="3" fontId="48" fillId="0" borderId="110" xfId="0" applyNumberFormat="1" applyFont="1" applyBorder="1" applyAlignment="1">
      <alignment horizontal="center" vertical="center"/>
    </xf>
    <xf numFmtId="0" fontId="48" fillId="0" borderId="111" xfId="0" applyFont="1" applyBorder="1" applyAlignment="1">
      <alignment horizontal="center" vertical="center" wrapText="1"/>
    </xf>
    <xf numFmtId="3" fontId="59" fillId="0" borderId="141" xfId="0" applyNumberFormat="1" applyFont="1" applyBorder="1" applyAlignment="1">
      <alignment horizontal="center" vertical="center"/>
    </xf>
    <xf numFmtId="0" fontId="59" fillId="0" borderId="142" xfId="0" applyFont="1" applyBorder="1" applyAlignment="1">
      <alignment horizontal="center" vertical="center" wrapText="1"/>
    </xf>
    <xf numFmtId="3" fontId="48" fillId="0" borderId="0" xfId="0" applyNumberFormat="1" applyFont="1" applyAlignment="1">
      <alignment horizontal="center" vertical="center"/>
    </xf>
    <xf numFmtId="49" fontId="63" fillId="0" borderId="0" xfId="0" applyNumberFormat="1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48" fillId="5" borderId="0" xfId="0" applyFont="1" applyFill="1" applyAlignment="1">
      <alignment vertical="center" wrapText="1"/>
    </xf>
    <xf numFmtId="49" fontId="48" fillId="0" borderId="0" xfId="0" applyNumberFormat="1" applyFont="1" applyAlignment="1">
      <alignment horizontal="center" vertical="center"/>
    </xf>
    <xf numFmtId="0" fontId="48" fillId="0" borderId="0" xfId="0" applyFont="1" applyAlignment="1">
      <alignment vertical="center" wrapText="1"/>
    </xf>
    <xf numFmtId="0" fontId="59" fillId="0" borderId="0" xfId="0" applyFont="1" applyAlignment="1">
      <alignment vertical="center"/>
    </xf>
    <xf numFmtId="0" fontId="59" fillId="5" borderId="0" xfId="0" applyFont="1" applyFill="1" applyAlignment="1">
      <alignment horizontal="center" vertical="center" wrapText="1"/>
    </xf>
    <xf numFmtId="0" fontId="59" fillId="0" borderId="0" xfId="0" applyFont="1" applyAlignment="1">
      <alignment vertical="center" wrapText="1"/>
    </xf>
    <xf numFmtId="49" fontId="59" fillId="0" borderId="0" xfId="0" applyNumberFormat="1" applyFont="1" applyAlignment="1">
      <alignment horizontal="center" vertical="center"/>
    </xf>
    <xf numFmtId="0" fontId="63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0" fontId="64" fillId="5" borderId="0" xfId="0" applyFont="1" applyFill="1" applyAlignment="1">
      <alignment horizontal="center" vertical="center" wrapText="1"/>
    </xf>
    <xf numFmtId="0" fontId="48" fillId="0" borderId="144" xfId="0" applyFont="1" applyBorder="1" applyAlignment="1">
      <alignment horizontal="center" vertical="center"/>
    </xf>
    <xf numFmtId="0" fontId="48" fillId="0" borderId="144" xfId="0" applyFont="1" applyBorder="1" applyAlignment="1">
      <alignment horizontal="center" vertical="center" wrapText="1"/>
    </xf>
    <xf numFmtId="0" fontId="62" fillId="5" borderId="144" xfId="0" applyFont="1" applyFill="1" applyBorder="1" applyAlignment="1">
      <alignment horizontal="center" vertical="center" wrapText="1"/>
    </xf>
    <xf numFmtId="0" fontId="62" fillId="5" borderId="144" xfId="0" quotePrefix="1" applyFont="1" applyFill="1" applyBorder="1" applyAlignment="1">
      <alignment horizontal="center" vertical="center" wrapText="1"/>
    </xf>
    <xf numFmtId="0" fontId="48" fillId="0" borderId="145" xfId="0" applyFont="1" applyBorder="1" applyAlignment="1">
      <alignment horizontal="center" vertical="center" wrapText="1"/>
    </xf>
    <xf numFmtId="0" fontId="48" fillId="0" borderId="0" xfId="0" applyFont="1"/>
    <xf numFmtId="0" fontId="59" fillId="0" borderId="47" xfId="0" applyFont="1" applyBorder="1" applyAlignment="1">
      <alignment horizontal="center" vertical="center" wrapText="1"/>
    </xf>
    <xf numFmtId="0" fontId="59" fillId="0" borderId="88" xfId="0" applyFont="1" applyBorder="1" applyAlignment="1">
      <alignment horizontal="center" vertical="center" wrapText="1"/>
    </xf>
    <xf numFmtId="0" fontId="61" fillId="0" borderId="86" xfId="0" applyFont="1" applyBorder="1" applyAlignment="1">
      <alignment horizontal="center" vertical="center"/>
    </xf>
    <xf numFmtId="0" fontId="61" fillId="0" borderId="94" xfId="0" applyFont="1" applyBorder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0" fontId="48" fillId="0" borderId="104" xfId="0" applyFont="1" applyBorder="1" applyAlignment="1">
      <alignment vertical="center" wrapText="1"/>
    </xf>
    <xf numFmtId="168" fontId="48" fillId="0" borderId="104" xfId="0" applyNumberFormat="1" applyFont="1" applyBorder="1" applyAlignment="1">
      <alignment horizontal="center" vertical="center"/>
    </xf>
    <xf numFmtId="0" fontId="48" fillId="2" borderId="104" xfId="0" applyFont="1" applyFill="1" applyBorder="1" applyAlignment="1">
      <alignment horizontal="center" vertical="center"/>
    </xf>
    <xf numFmtId="168" fontId="48" fillId="0" borderId="107" xfId="0" applyNumberFormat="1" applyFont="1" applyBorder="1" applyAlignment="1">
      <alignment horizontal="center" vertical="center"/>
    </xf>
    <xf numFmtId="14" fontId="48" fillId="0" borderId="107" xfId="0" applyNumberFormat="1" applyFont="1" applyBorder="1" applyAlignment="1">
      <alignment horizontal="center" vertical="center" wrapText="1"/>
    </xf>
    <xf numFmtId="0" fontId="48" fillId="2" borderId="47" xfId="0" applyFont="1" applyFill="1" applyBorder="1" applyAlignment="1">
      <alignment vertical="center"/>
    </xf>
    <xf numFmtId="0" fontId="48" fillId="0" borderId="107" xfId="0" applyFont="1" applyBorder="1" applyAlignment="1">
      <alignment vertical="top" wrapText="1"/>
    </xf>
    <xf numFmtId="0" fontId="48" fillId="0" borderId="110" xfId="0" applyFont="1" applyBorder="1" applyAlignment="1">
      <alignment vertical="center"/>
    </xf>
    <xf numFmtId="0" fontId="48" fillId="0" borderId="110" xfId="0" applyFont="1" applyBorder="1" applyAlignment="1">
      <alignment vertical="center" wrapText="1"/>
    </xf>
    <xf numFmtId="3" fontId="48" fillId="0" borderId="110" xfId="0" applyNumberFormat="1" applyFont="1" applyBorder="1" applyAlignment="1">
      <alignment vertical="center"/>
    </xf>
    <xf numFmtId="3" fontId="59" fillId="0" borderId="141" xfId="0" applyNumberFormat="1" applyFont="1" applyBorder="1" applyAlignment="1">
      <alignment vertical="center"/>
    </xf>
    <xf numFmtId="49" fontId="63" fillId="0" borderId="0" xfId="0" applyNumberFormat="1" applyFont="1" applyAlignment="1">
      <alignment horizontal="right" vertical="center"/>
    </xf>
    <xf numFmtId="0" fontId="63" fillId="0" borderId="0" xfId="0" applyFont="1" applyAlignment="1">
      <alignment vertical="center"/>
    </xf>
    <xf numFmtId="0" fontId="48" fillId="0" borderId="0" xfId="0" applyFont="1" applyAlignment="1">
      <alignment horizontal="left" vertical="center" wrapText="1"/>
    </xf>
    <xf numFmtId="0" fontId="48" fillId="0" borderId="47" xfId="0" applyFont="1" applyBorder="1" applyAlignment="1">
      <alignment vertical="center" wrapText="1"/>
    </xf>
    <xf numFmtId="49" fontId="48" fillId="0" borderId="0" xfId="0" applyNumberFormat="1" applyFont="1" applyAlignment="1">
      <alignment horizontal="right" vertical="center"/>
    </xf>
    <xf numFmtId="0" fontId="59" fillId="0" borderId="0" xfId="0" applyFont="1"/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wrapText="1"/>
    </xf>
    <xf numFmtId="168" fontId="48" fillId="0" borderId="144" xfId="0" applyNumberFormat="1" applyFont="1" applyBorder="1" applyAlignment="1">
      <alignment horizontal="center" vertical="center"/>
    </xf>
    <xf numFmtId="14" fontId="66" fillId="0" borderId="144" xfId="0" applyNumberFormat="1" applyFont="1" applyBorder="1" applyAlignment="1">
      <alignment horizontal="center" vertical="center" wrapText="1"/>
    </xf>
    <xf numFmtId="15" fontId="48" fillId="0" borderId="144" xfId="0" applyNumberFormat="1" applyFont="1" applyBorder="1" applyAlignment="1">
      <alignment horizontal="center" vertical="center" wrapText="1"/>
    </xf>
    <xf numFmtId="0" fontId="42" fillId="5" borderId="144" xfId="0" applyFont="1" applyFill="1" applyBorder="1" applyAlignment="1">
      <alignment horizontal="center" vertical="center" wrapText="1"/>
    </xf>
    <xf numFmtId="0" fontId="43" fillId="0" borderId="144" xfId="0" applyFont="1" applyBorder="1" applyAlignment="1">
      <alignment horizontal="center" vertical="center" wrapText="1"/>
    </xf>
    <xf numFmtId="0" fontId="48" fillId="2" borderId="47" xfId="0" applyFont="1" applyFill="1" applyBorder="1" applyAlignment="1">
      <alignment vertical="center" wrapText="1"/>
    </xf>
    <xf numFmtId="0" fontId="48" fillId="2" borderId="47" xfId="0" applyFont="1" applyFill="1" applyBorder="1" applyAlignment="1">
      <alignment horizontal="center" vertical="center"/>
    </xf>
    <xf numFmtId="0" fontId="48" fillId="2" borderId="47" xfId="0" applyFont="1" applyFill="1" applyBorder="1" applyAlignment="1">
      <alignment horizontal="center" vertical="center" wrapText="1"/>
    </xf>
    <xf numFmtId="0" fontId="52" fillId="2" borderId="47" xfId="0" applyFont="1" applyFill="1" applyBorder="1" applyAlignment="1">
      <alignment vertical="center"/>
    </xf>
    <xf numFmtId="0" fontId="59" fillId="2" borderId="47" xfId="0" applyFont="1" applyFill="1" applyBorder="1" applyAlignment="1">
      <alignment horizontal="center" vertical="center"/>
    </xf>
    <xf numFmtId="0" fontId="62" fillId="0" borderId="47" xfId="0" applyFont="1" applyBorder="1" applyAlignment="1">
      <alignment vertical="center"/>
    </xf>
    <xf numFmtId="0" fontId="50" fillId="2" borderId="47" xfId="0" applyFont="1" applyFill="1" applyBorder="1" applyAlignment="1">
      <alignment vertical="center"/>
    </xf>
    <xf numFmtId="0" fontId="59" fillId="2" borderId="115" xfId="0" applyFont="1" applyFill="1" applyBorder="1" applyAlignment="1">
      <alignment horizontal="center" vertical="center" wrapText="1"/>
    </xf>
    <xf numFmtId="0" fontId="59" fillId="2" borderId="94" xfId="0" applyFont="1" applyFill="1" applyBorder="1" applyAlignment="1">
      <alignment horizontal="center" vertical="center" wrapText="1"/>
    </xf>
    <xf numFmtId="0" fontId="59" fillId="2" borderId="115" xfId="0" applyFont="1" applyFill="1" applyBorder="1" applyAlignment="1">
      <alignment horizontal="center" vertical="center"/>
    </xf>
    <xf numFmtId="0" fontId="50" fillId="2" borderId="47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67" fillId="2" borderId="151" xfId="0" applyFont="1" applyFill="1" applyBorder="1" applyAlignment="1">
      <alignment horizontal="center" vertical="center"/>
    </xf>
    <xf numFmtId="0" fontId="67" fillId="2" borderId="152" xfId="0" applyFont="1" applyFill="1" applyBorder="1" applyAlignment="1">
      <alignment horizontal="center" vertical="center" wrapText="1"/>
    </xf>
    <xf numFmtId="0" fontId="67" fillId="2" borderId="152" xfId="0" applyFont="1" applyFill="1" applyBorder="1" applyAlignment="1">
      <alignment horizontal="center" vertical="center"/>
    </xf>
    <xf numFmtId="0" fontId="67" fillId="2" borderId="47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48" fillId="2" borderId="103" xfId="0" applyFont="1" applyFill="1" applyBorder="1" applyAlignment="1">
      <alignment vertical="center"/>
    </xf>
    <xf numFmtId="0" fontId="59" fillId="2" borderId="104" xfId="0" applyFont="1" applyFill="1" applyBorder="1" applyAlignment="1">
      <alignment vertical="center" wrapText="1"/>
    </xf>
    <xf numFmtId="0" fontId="48" fillId="2" borderId="104" xfId="0" applyFont="1" applyFill="1" applyBorder="1" applyAlignment="1">
      <alignment horizontal="center" vertical="center" wrapText="1"/>
    </xf>
    <xf numFmtId="3" fontId="48" fillId="2" borderId="104" xfId="0" applyNumberFormat="1" applyFont="1" applyFill="1" applyBorder="1" applyAlignment="1">
      <alignment vertical="center"/>
    </xf>
    <xf numFmtId="0" fontId="48" fillId="2" borderId="105" xfId="0" applyFont="1" applyFill="1" applyBorder="1" applyAlignment="1">
      <alignment horizontal="center" vertical="center" wrapText="1"/>
    </xf>
    <xf numFmtId="0" fontId="48" fillId="2" borderId="106" xfId="0" applyFont="1" applyFill="1" applyBorder="1" applyAlignment="1">
      <alignment horizontal="center" vertical="center"/>
    </xf>
    <xf numFmtId="0" fontId="48" fillId="2" borderId="107" xfId="0" applyFont="1" applyFill="1" applyBorder="1" applyAlignment="1">
      <alignment vertical="center" wrapText="1"/>
    </xf>
    <xf numFmtId="168" fontId="48" fillId="2" borderId="107" xfId="0" applyNumberFormat="1" applyFont="1" applyFill="1" applyBorder="1" applyAlignment="1">
      <alignment horizontal="right" vertical="center"/>
    </xf>
    <xf numFmtId="168" fontId="48" fillId="2" borderId="107" xfId="0" applyNumberFormat="1" applyFont="1" applyFill="1" applyBorder="1" applyAlignment="1">
      <alignment horizontal="center" vertical="center"/>
    </xf>
    <xf numFmtId="0" fontId="48" fillId="2" borderId="108" xfId="0" applyFont="1" applyFill="1" applyBorder="1" applyAlignment="1">
      <alignment horizontal="center" vertical="center" wrapText="1"/>
    </xf>
    <xf numFmtId="168" fontId="48" fillId="6" borderId="107" xfId="0" applyNumberFormat="1" applyFont="1" applyFill="1" applyBorder="1" applyAlignment="1">
      <alignment horizontal="right" vertical="center"/>
    </xf>
    <xf numFmtId="168" fontId="52" fillId="0" borderId="0" xfId="0" applyNumberFormat="1" applyFont="1" applyAlignment="1">
      <alignment vertical="center"/>
    </xf>
    <xf numFmtId="0" fontId="48" fillId="7" borderId="107" xfId="0" applyFont="1" applyFill="1" applyBorder="1" applyAlignment="1">
      <alignment horizontal="center" vertical="center" wrapText="1"/>
    </xf>
    <xf numFmtId="168" fontId="48" fillId="6" borderId="107" xfId="0" applyNumberFormat="1" applyFont="1" applyFill="1" applyBorder="1" applyAlignment="1">
      <alignment horizontal="center" vertical="center"/>
    </xf>
    <xf numFmtId="170" fontId="52" fillId="0" borderId="0" xfId="0" applyNumberFormat="1" applyFont="1" applyAlignment="1">
      <alignment vertical="center"/>
    </xf>
    <xf numFmtId="168" fontId="48" fillId="6" borderId="107" xfId="0" applyNumberFormat="1" applyFont="1" applyFill="1" applyBorder="1" applyAlignment="1">
      <alignment vertical="center"/>
    </xf>
    <xf numFmtId="168" fontId="48" fillId="2" borderId="107" xfId="0" applyNumberFormat="1" applyFont="1" applyFill="1" applyBorder="1" applyAlignment="1">
      <alignment vertical="center"/>
    </xf>
    <xf numFmtId="0" fontId="66" fillId="2" borderId="107" xfId="0" applyFont="1" applyFill="1" applyBorder="1" applyAlignment="1">
      <alignment horizontal="center" vertical="center" wrapText="1"/>
    </xf>
    <xf numFmtId="164" fontId="48" fillId="2" borderId="107" xfId="0" applyNumberFormat="1" applyFont="1" applyFill="1" applyBorder="1" applyAlignment="1">
      <alignment vertical="center"/>
    </xf>
    <xf numFmtId="170" fontId="68" fillId="8" borderId="47" xfId="0" applyNumberFormat="1" applyFont="1" applyFill="1" applyBorder="1" applyAlignment="1">
      <alignment vertical="center"/>
    </xf>
    <xf numFmtId="164" fontId="48" fillId="2" borderId="107" xfId="0" applyNumberFormat="1" applyFont="1" applyFill="1" applyBorder="1" applyAlignment="1">
      <alignment vertical="center" wrapText="1"/>
    </xf>
    <xf numFmtId="3" fontId="48" fillId="2" borderId="107" xfId="0" applyNumberFormat="1" applyFont="1" applyFill="1" applyBorder="1" applyAlignment="1">
      <alignment vertical="center"/>
    </xf>
    <xf numFmtId="0" fontId="48" fillId="2" borderId="106" xfId="0" applyFont="1" applyFill="1" applyBorder="1" applyAlignment="1">
      <alignment vertical="center"/>
    </xf>
    <xf numFmtId="0" fontId="59" fillId="2" borderId="107" xfId="0" applyFont="1" applyFill="1" applyBorder="1" applyAlignment="1">
      <alignment vertical="center" wrapText="1"/>
    </xf>
    <xf numFmtId="0" fontId="52" fillId="8" borderId="47" xfId="0" applyFont="1" applyFill="1" applyBorder="1" applyAlignment="1">
      <alignment vertical="center"/>
    </xf>
    <xf numFmtId="3" fontId="48" fillId="2" borderId="107" xfId="0" applyNumberFormat="1" applyFont="1" applyFill="1" applyBorder="1" applyAlignment="1">
      <alignment horizontal="right" vertical="center"/>
    </xf>
    <xf numFmtId="0" fontId="48" fillId="2" borderId="156" xfId="0" applyFont="1" applyFill="1" applyBorder="1" applyAlignment="1">
      <alignment horizontal="center" vertical="center"/>
    </xf>
    <xf numFmtId="0" fontId="48" fillId="2" borderId="157" xfId="0" applyFont="1" applyFill="1" applyBorder="1" applyAlignment="1">
      <alignment horizontal="left" vertical="center" wrapText="1"/>
    </xf>
    <xf numFmtId="0" fontId="48" fillId="2" borderId="157" xfId="0" applyFont="1" applyFill="1" applyBorder="1" applyAlignment="1">
      <alignment horizontal="center" vertical="center"/>
    </xf>
    <xf numFmtId="0" fontId="48" fillId="2" borderId="157" xfId="0" quotePrefix="1" applyFont="1" applyFill="1" applyBorder="1" applyAlignment="1">
      <alignment horizontal="center" vertical="center"/>
    </xf>
    <xf numFmtId="0" fontId="48" fillId="2" borderId="157" xfId="0" applyFont="1" applyFill="1" applyBorder="1" applyAlignment="1">
      <alignment horizontal="center" vertical="center" wrapText="1"/>
    </xf>
    <xf numFmtId="3" fontId="48" fillId="2" borderId="157" xfId="0" applyNumberFormat="1" applyFont="1" applyFill="1" applyBorder="1" applyAlignment="1">
      <alignment horizontal="right" vertical="center"/>
    </xf>
    <xf numFmtId="168" fontId="48" fillId="2" borderId="157" xfId="0" applyNumberFormat="1" applyFont="1" applyFill="1" applyBorder="1" applyAlignment="1">
      <alignment horizontal="center" vertical="center"/>
    </xf>
    <xf numFmtId="0" fontId="48" fillId="2" borderId="158" xfId="0" applyFont="1" applyFill="1" applyBorder="1" applyAlignment="1">
      <alignment horizontal="center" vertical="center" wrapText="1"/>
    </xf>
    <xf numFmtId="0" fontId="59" fillId="2" borderId="146" xfId="0" applyFont="1" applyFill="1" applyBorder="1" applyAlignment="1">
      <alignment vertical="center"/>
    </xf>
    <xf numFmtId="168" fontId="59" fillId="2" borderId="141" xfId="0" applyNumberFormat="1" applyFont="1" applyFill="1" applyBorder="1" applyAlignment="1">
      <alignment vertical="center"/>
    </xf>
    <xf numFmtId="0" fontId="59" fillId="2" borderId="142" xfId="0" applyFont="1" applyFill="1" applyBorder="1" applyAlignment="1">
      <alignment horizontal="center" vertical="center" wrapText="1"/>
    </xf>
    <xf numFmtId="0" fontId="48" fillId="5" borderId="0" xfId="0" applyFont="1" applyFill="1" applyAlignment="1">
      <alignment vertical="center"/>
    </xf>
    <xf numFmtId="49" fontId="69" fillId="0" borderId="0" xfId="0" applyNumberFormat="1" applyFont="1" applyAlignment="1">
      <alignment horizontal="right" vertical="center"/>
    </xf>
    <xf numFmtId="0" fontId="69" fillId="0" borderId="0" xfId="0" applyFont="1" applyAlignment="1">
      <alignment vertical="center" wrapText="1"/>
    </xf>
    <xf numFmtId="0" fontId="52" fillId="0" borderId="0" xfId="0" applyFont="1" applyAlignment="1">
      <alignment horizontal="left" vertical="center" wrapText="1"/>
    </xf>
    <xf numFmtId="0" fontId="52" fillId="0" borderId="0" xfId="0" applyFont="1" applyAlignment="1">
      <alignment horizontal="center" vertical="center" wrapText="1"/>
    </xf>
    <xf numFmtId="49" fontId="52" fillId="0" borderId="0" xfId="0" applyNumberFormat="1" applyFont="1" applyAlignment="1">
      <alignment horizontal="right" vertical="center"/>
    </xf>
    <xf numFmtId="0" fontId="52" fillId="0" borderId="0" xfId="0" applyFont="1" applyAlignment="1">
      <alignment vertical="center" wrapText="1"/>
    </xf>
    <xf numFmtId="0" fontId="70" fillId="0" borderId="0" xfId="0" applyFont="1" applyAlignment="1">
      <alignment vertical="center"/>
    </xf>
    <xf numFmtId="0" fontId="50" fillId="0" borderId="0" xfId="0" applyFont="1" applyAlignment="1">
      <alignment vertical="center" wrapText="1"/>
    </xf>
    <xf numFmtId="0" fontId="43" fillId="0" borderId="159" xfId="0" applyFont="1" applyBorder="1" applyAlignment="1">
      <alignment vertical="center" wrapText="1"/>
    </xf>
    <xf numFmtId="167" fontId="66" fillId="2" borderId="107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7" fillId="0" borderId="0" xfId="0" applyFont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47" xfId="0" applyFont="1" applyBorder="1" applyAlignment="1">
      <alignment horizontal="center" vertical="center"/>
    </xf>
    <xf numFmtId="0" fontId="46" fillId="0" borderId="146" xfId="0" applyFont="1" applyBorder="1" applyAlignment="1">
      <alignment horizontal="center" vertical="center"/>
    </xf>
    <xf numFmtId="0" fontId="46" fillId="0" borderId="142" xfId="0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47" xfId="0" applyFont="1" applyBorder="1" applyAlignment="1">
      <alignment horizontal="center" vertical="center" wrapText="1"/>
    </xf>
    <xf numFmtId="0" fontId="46" fillId="0" borderId="88" xfId="0" applyFont="1" applyBorder="1" applyAlignment="1">
      <alignment horizontal="center" vertical="center" wrapText="1"/>
    </xf>
    <xf numFmtId="0" fontId="72" fillId="0" borderId="88" xfId="0" applyFont="1" applyBorder="1" applyAlignment="1">
      <alignment horizontal="center" vertical="center" wrapText="1"/>
    </xf>
    <xf numFmtId="0" fontId="73" fillId="0" borderId="89" xfId="0" applyFont="1" applyBorder="1" applyAlignment="1">
      <alignment horizontal="center" vertical="center"/>
    </xf>
    <xf numFmtId="0" fontId="73" fillId="0" borderId="94" xfId="0" applyFont="1" applyBorder="1" applyAlignment="1">
      <alignment horizontal="center" vertical="center" wrapText="1"/>
    </xf>
    <xf numFmtId="0" fontId="73" fillId="0" borderId="86" xfId="0" applyFont="1" applyBorder="1" applyAlignment="1">
      <alignment horizontal="center" vertical="center"/>
    </xf>
    <xf numFmtId="0" fontId="73" fillId="0" borderId="94" xfId="0" applyFont="1" applyBorder="1" applyAlignment="1">
      <alignment horizontal="center" vertical="center"/>
    </xf>
    <xf numFmtId="0" fontId="73" fillId="0" borderId="86" xfId="0" applyFont="1" applyBorder="1" applyAlignment="1">
      <alignment horizontal="center" vertical="center" wrapText="1"/>
    </xf>
    <xf numFmtId="0" fontId="73" fillId="0" borderId="87" xfId="0" applyFont="1" applyBorder="1" applyAlignment="1">
      <alignment horizontal="center" vertical="center" wrapText="1"/>
    </xf>
    <xf numFmtId="0" fontId="3" fillId="0" borderId="0" xfId="0" applyFont="1"/>
    <xf numFmtId="0" fontId="3" fillId="0" borderId="160" xfId="0" applyFont="1" applyBorder="1" applyAlignment="1">
      <alignment horizontal="center" vertical="center"/>
    </xf>
    <xf numFmtId="0" fontId="3" fillId="0" borderId="161" xfId="0" applyFont="1" applyBorder="1" applyAlignment="1">
      <alignment horizontal="center" vertical="center"/>
    </xf>
    <xf numFmtId="0" fontId="3" fillId="0" borderId="161" xfId="0" quotePrefix="1" applyFont="1" applyBorder="1" applyAlignment="1">
      <alignment horizontal="center" vertical="center"/>
    </xf>
    <xf numFmtId="43" fontId="3" fillId="0" borderId="161" xfId="1" applyFont="1" applyBorder="1"/>
    <xf numFmtId="0" fontId="3" fillId="0" borderId="161" xfId="0" applyFont="1" applyBorder="1"/>
    <xf numFmtId="43" fontId="3" fillId="0" borderId="161" xfId="1" applyFont="1" applyBorder="1" applyAlignment="1">
      <alignment vertical="center"/>
    </xf>
    <xf numFmtId="0" fontId="3" fillId="0" borderId="162" xfId="0" applyFont="1" applyBorder="1"/>
    <xf numFmtId="0" fontId="3" fillId="0" borderId="106" xfId="0" applyFont="1" applyBorder="1" applyAlignment="1">
      <alignment horizontal="center" vertical="center"/>
    </xf>
    <xf numFmtId="0" fontId="3" fillId="0" borderId="107" xfId="0" applyFont="1" applyBorder="1" applyAlignment="1">
      <alignment vertical="center" wrapText="1"/>
    </xf>
    <xf numFmtId="0" fontId="3" fillId="0" borderId="107" xfId="0" applyFont="1" applyBorder="1" applyAlignment="1">
      <alignment horizontal="center" vertical="center"/>
    </xf>
    <xf numFmtId="0" fontId="3" fillId="0" borderId="107" xfId="0" quotePrefix="1" applyFont="1" applyBorder="1" applyAlignment="1">
      <alignment horizontal="center" vertical="center"/>
    </xf>
    <xf numFmtId="0" fontId="3" fillId="0" borderId="107" xfId="0" applyFont="1" applyBorder="1" applyAlignment="1">
      <alignment horizontal="center" vertical="center" wrapText="1"/>
    </xf>
    <xf numFmtId="0" fontId="71" fillId="0" borderId="107" xfId="0" applyFont="1" applyBorder="1" applyAlignment="1">
      <alignment horizontal="center" vertical="center" wrapText="1"/>
    </xf>
    <xf numFmtId="43" fontId="3" fillId="0" borderId="107" xfId="1" applyFont="1" applyBorder="1"/>
    <xf numFmtId="0" fontId="3" fillId="0" borderId="107" xfId="0" applyFont="1" applyBorder="1"/>
    <xf numFmtId="43" fontId="3" fillId="0" borderId="107" xfId="1" applyFont="1" applyBorder="1" applyAlignment="1">
      <alignment vertical="center"/>
    </xf>
    <xf numFmtId="0" fontId="3" fillId="0" borderId="108" xfId="0" applyFont="1" applyBorder="1"/>
    <xf numFmtId="0" fontId="3" fillId="0" borderId="107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164" fontId="3" fillId="0" borderId="107" xfId="0" applyNumberFormat="1" applyFont="1" applyBorder="1" applyAlignment="1">
      <alignment horizontal="right" vertical="center"/>
    </xf>
    <xf numFmtId="0" fontId="3" fillId="0" borderId="108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3" fillId="0" borderId="108" xfId="0" applyFont="1" applyBorder="1" applyAlignment="1">
      <alignment horizontal="center" vertical="center"/>
    </xf>
    <xf numFmtId="164" fontId="3" fillId="0" borderId="107" xfId="0" applyNumberFormat="1" applyFont="1" applyBorder="1" applyAlignment="1">
      <alignment vertical="center"/>
    </xf>
    <xf numFmtId="164" fontId="3" fillId="0" borderId="107" xfId="0" applyNumberFormat="1" applyFont="1" applyBorder="1" applyAlignment="1">
      <alignment vertical="center" wrapText="1"/>
    </xf>
    <xf numFmtId="0" fontId="3" fillId="0" borderId="144" xfId="0" applyFont="1" applyBorder="1" applyAlignment="1">
      <alignment horizontal="center" vertical="center" wrapText="1"/>
    </xf>
    <xf numFmtId="164" fontId="3" fillId="0" borderId="144" xfId="0" applyNumberFormat="1" applyFont="1" applyBorder="1" applyAlignment="1">
      <alignment vertical="center" wrapText="1"/>
    </xf>
    <xf numFmtId="0" fontId="3" fillId="0" borderId="109" xfId="0" applyFont="1" applyBorder="1" applyAlignment="1">
      <alignment horizontal="center" vertical="center"/>
    </xf>
    <xf numFmtId="0" fontId="3" fillId="0" borderId="110" xfId="0" applyFont="1" applyBorder="1" applyAlignment="1">
      <alignment vertical="center" wrapText="1"/>
    </xf>
    <xf numFmtId="0" fontId="3" fillId="0" borderId="110" xfId="0" applyFont="1" applyBorder="1" applyAlignment="1">
      <alignment vertical="center"/>
    </xf>
    <xf numFmtId="0" fontId="3" fillId="0" borderId="110" xfId="0" applyFont="1" applyBorder="1" applyAlignment="1">
      <alignment horizontal="center" vertical="center" wrapText="1"/>
    </xf>
    <xf numFmtId="0" fontId="71" fillId="0" borderId="110" xfId="0" applyFont="1" applyBorder="1" applyAlignment="1">
      <alignment horizontal="center" vertical="center" wrapText="1"/>
    </xf>
    <xf numFmtId="3" fontId="3" fillId="0" borderId="110" xfId="0" applyNumberFormat="1" applyFont="1" applyBorder="1" applyAlignment="1">
      <alignment vertical="center"/>
    </xf>
    <xf numFmtId="0" fontId="3" fillId="0" borderId="111" xfId="0" applyFont="1" applyBorder="1" applyAlignment="1">
      <alignment horizontal="center" vertical="center"/>
    </xf>
    <xf numFmtId="0" fontId="3" fillId="0" borderId="146" xfId="0" applyFont="1" applyBorder="1" applyAlignment="1">
      <alignment horizontal="center" vertical="center"/>
    </xf>
    <xf numFmtId="3" fontId="46" fillId="5" borderId="141" xfId="0" applyNumberFormat="1" applyFont="1" applyFill="1" applyBorder="1" applyAlignment="1">
      <alignment vertical="center"/>
    </xf>
    <xf numFmtId="0" fontId="3" fillId="0" borderId="47" xfId="0" applyFont="1" applyBorder="1" applyAlignment="1">
      <alignment horizontal="center" vertical="center"/>
    </xf>
    <xf numFmtId="0" fontId="74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46" fillId="0" borderId="0" xfId="0" applyFont="1" applyAlignment="1">
      <alignment vertical="center" wrapText="1"/>
    </xf>
    <xf numFmtId="0" fontId="46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46" fillId="0" borderId="0" xfId="0" applyFont="1"/>
    <xf numFmtId="0" fontId="3" fillId="0" borderId="163" xfId="0" applyFont="1" applyBorder="1" applyAlignment="1">
      <alignment horizontal="center" vertical="center"/>
    </xf>
    <xf numFmtId="0" fontId="3" fillId="0" borderId="164" xfId="0" applyFont="1" applyBorder="1" applyAlignment="1">
      <alignment horizontal="center" vertical="center"/>
    </xf>
    <xf numFmtId="0" fontId="3" fillId="0" borderId="145" xfId="0" applyFont="1" applyBorder="1" applyAlignment="1">
      <alignment horizontal="center" vertical="center"/>
    </xf>
    <xf numFmtId="3" fontId="75" fillId="0" borderId="108" xfId="0" applyNumberFormat="1" applyFont="1" applyBorder="1" applyAlignment="1">
      <alignment horizontal="right" vertical="center" shrinkToFit="1"/>
    </xf>
    <xf numFmtId="0" fontId="62" fillId="0" borderId="108" xfId="0" applyFont="1" applyBorder="1" applyAlignment="1">
      <alignment horizontal="right" vertical="center" wrapText="1"/>
    </xf>
    <xf numFmtId="0" fontId="46" fillId="0" borderId="141" xfId="0" applyFont="1" applyBorder="1" applyAlignment="1">
      <alignment horizontal="center" vertical="center"/>
    </xf>
    <xf numFmtId="0" fontId="46" fillId="0" borderId="92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3" fillId="0" borderId="103" xfId="0" applyFont="1" applyBorder="1" applyAlignment="1">
      <alignment horizontal="center" vertical="center"/>
    </xf>
    <xf numFmtId="0" fontId="3" fillId="0" borderId="104" xfId="0" applyFont="1" applyBorder="1" applyAlignment="1">
      <alignment horizontal="center" vertical="center" wrapText="1"/>
    </xf>
    <xf numFmtId="0" fontId="3" fillId="0" borderId="104" xfId="0" applyFont="1" applyBorder="1" applyAlignment="1">
      <alignment horizontal="center" vertical="center"/>
    </xf>
    <xf numFmtId="0" fontId="3" fillId="0" borderId="104" xfId="0" quotePrefix="1" applyFont="1" applyBorder="1" applyAlignment="1">
      <alignment horizontal="center" vertical="center"/>
    </xf>
    <xf numFmtId="3" fontId="3" fillId="0" borderId="104" xfId="0" applyNumberFormat="1" applyFont="1" applyBorder="1" applyAlignment="1">
      <alignment horizontal="center" vertical="center"/>
    </xf>
    <xf numFmtId="3" fontId="3" fillId="0" borderId="107" xfId="0" applyNumberFormat="1" applyFont="1" applyBorder="1" applyAlignment="1">
      <alignment horizontal="center" vertical="center"/>
    </xf>
    <xf numFmtId="3" fontId="3" fillId="0" borderId="107" xfId="0" applyNumberFormat="1" applyFont="1" applyBorder="1" applyAlignment="1">
      <alignment horizontal="center" vertical="center" wrapText="1"/>
    </xf>
    <xf numFmtId="41" fontId="3" fillId="0" borderId="107" xfId="2" applyFont="1" applyBorder="1" applyAlignment="1">
      <alignment horizontal="center" vertical="center"/>
    </xf>
    <xf numFmtId="0" fontId="3" fillId="0" borderId="110" xfId="0" applyFont="1" applyBorder="1" applyAlignment="1">
      <alignment horizontal="center" vertical="center"/>
    </xf>
    <xf numFmtId="0" fontId="3" fillId="0" borderId="110" xfId="0" quotePrefix="1" applyFont="1" applyBorder="1" applyAlignment="1">
      <alignment horizontal="center" vertical="center"/>
    </xf>
    <xf numFmtId="3" fontId="3" fillId="0" borderId="110" xfId="0" applyNumberFormat="1" applyFont="1" applyBorder="1" applyAlignment="1">
      <alignment horizontal="center" vertical="center"/>
    </xf>
    <xf numFmtId="3" fontId="46" fillId="0" borderId="141" xfId="0" applyNumberFormat="1" applyFont="1" applyBorder="1" applyAlignment="1">
      <alignment horizontal="center" vertical="center"/>
    </xf>
    <xf numFmtId="3" fontId="46" fillId="0" borderId="47" xfId="0" applyNumberFormat="1" applyFont="1" applyBorder="1" applyAlignment="1">
      <alignment horizontal="center" vertical="center"/>
    </xf>
    <xf numFmtId="49" fontId="74" fillId="0" borderId="0" xfId="0" applyNumberFormat="1" applyFont="1" applyAlignment="1">
      <alignment horizontal="center" vertical="center"/>
    </xf>
    <xf numFmtId="0" fontId="74" fillId="0" borderId="0" xfId="0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7" fillId="5" borderId="0" xfId="0" applyFont="1" applyFill="1" applyAlignment="1">
      <alignment vertical="center"/>
    </xf>
    <xf numFmtId="0" fontId="77" fillId="5" borderId="0" xfId="0" applyFont="1" applyFill="1" applyAlignment="1">
      <alignment horizontal="center" vertical="center"/>
    </xf>
    <xf numFmtId="0" fontId="77" fillId="5" borderId="0" xfId="0" applyFont="1" applyFill="1" applyAlignment="1">
      <alignment horizontal="center" vertical="center" wrapText="1"/>
    </xf>
    <xf numFmtId="0" fontId="47" fillId="5" borderId="0" xfId="0" applyFont="1" applyFill="1"/>
    <xf numFmtId="0" fontId="78" fillId="5" borderId="88" xfId="0" applyFont="1" applyFill="1" applyBorder="1" applyAlignment="1">
      <alignment horizontal="center" vertical="center" wrapText="1"/>
    </xf>
    <xf numFmtId="0" fontId="78" fillId="5" borderId="0" xfId="0" applyFont="1" applyFill="1" applyAlignment="1">
      <alignment horizontal="center" vertical="center" wrapText="1"/>
    </xf>
    <xf numFmtId="0" fontId="78" fillId="5" borderId="167" xfId="0" applyFont="1" applyFill="1" applyBorder="1" applyAlignment="1">
      <alignment horizontal="center" vertical="center"/>
    </xf>
    <xf numFmtId="0" fontId="78" fillId="5" borderId="152" xfId="0" applyFont="1" applyFill="1" applyBorder="1" applyAlignment="1">
      <alignment horizontal="center" vertical="center" wrapText="1"/>
    </xf>
    <xf numFmtId="0" fontId="77" fillId="5" borderId="103" xfId="0" applyFont="1" applyFill="1" applyBorder="1" applyAlignment="1">
      <alignment horizontal="center" vertical="center"/>
    </xf>
    <xf numFmtId="0" fontId="77" fillId="5" borderId="104" xfId="0" applyFont="1" applyFill="1" applyBorder="1" applyAlignment="1">
      <alignment horizontal="center" vertical="center"/>
    </xf>
    <xf numFmtId="0" fontId="77" fillId="5" borderId="104" xfId="0" applyFont="1" applyFill="1" applyBorder="1" applyAlignment="1">
      <alignment vertical="center"/>
    </xf>
    <xf numFmtId="0" fontId="77" fillId="5" borderId="104" xfId="0" applyFont="1" applyFill="1" applyBorder="1" applyAlignment="1">
      <alignment horizontal="center" vertical="center" wrapText="1"/>
    </xf>
    <xf numFmtId="0" fontId="78" fillId="5" borderId="106" xfId="0" applyFont="1" applyFill="1" applyBorder="1" applyAlignment="1">
      <alignment horizontal="center" vertical="center"/>
    </xf>
    <xf numFmtId="0" fontId="78" fillId="5" borderId="107" xfId="0" applyFont="1" applyFill="1" applyBorder="1" applyAlignment="1">
      <alignment horizontal="center" vertical="center"/>
    </xf>
    <xf numFmtId="0" fontId="78" fillId="5" borderId="107" xfId="0" applyFont="1" applyFill="1" applyBorder="1" applyAlignment="1">
      <alignment vertical="center"/>
    </xf>
    <xf numFmtId="0" fontId="77" fillId="5" borderId="107" xfId="0" applyFont="1" applyFill="1" applyBorder="1" applyAlignment="1">
      <alignment horizontal="center" vertical="center"/>
    </xf>
    <xf numFmtId="0" fontId="77" fillId="5" borderId="107" xfId="0" applyFont="1" applyFill="1" applyBorder="1" applyAlignment="1">
      <alignment vertical="center"/>
    </xf>
    <xf numFmtId="0" fontId="77" fillId="5" borderId="107" xfId="0" applyFont="1" applyFill="1" applyBorder="1" applyAlignment="1">
      <alignment horizontal="center" vertical="center" wrapText="1"/>
    </xf>
    <xf numFmtId="0" fontId="78" fillId="5" borderId="107" xfId="0" applyFont="1" applyFill="1" applyBorder="1" applyAlignment="1">
      <alignment horizontal="left" vertical="center"/>
    </xf>
    <xf numFmtId="3" fontId="77" fillId="5" borderId="107" xfId="0" applyNumberFormat="1" applyFont="1" applyFill="1" applyBorder="1" applyAlignment="1">
      <alignment vertical="center"/>
    </xf>
    <xf numFmtId="0" fontId="79" fillId="5" borderId="106" xfId="0" applyFont="1" applyFill="1" applyBorder="1" applyAlignment="1">
      <alignment horizontal="center" vertical="center"/>
    </xf>
    <xf numFmtId="0" fontId="79" fillId="5" borderId="107" xfId="0" applyFont="1" applyFill="1" applyBorder="1" applyAlignment="1">
      <alignment horizontal="center" vertical="center"/>
    </xf>
    <xf numFmtId="0" fontId="79" fillId="5" borderId="107" xfId="0" applyFont="1" applyFill="1" applyBorder="1" applyAlignment="1">
      <alignment horizontal="left" vertical="center" wrapText="1"/>
    </xf>
    <xf numFmtId="3" fontId="79" fillId="5" borderId="107" xfId="0" applyNumberFormat="1" applyFont="1" applyFill="1" applyBorder="1" applyAlignment="1">
      <alignment vertical="center"/>
    </xf>
    <xf numFmtId="0" fontId="79" fillId="5" borderId="107" xfId="0" applyFont="1" applyFill="1" applyBorder="1" applyAlignment="1">
      <alignment horizontal="center" vertical="center" wrapText="1"/>
    </xf>
    <xf numFmtId="3" fontId="78" fillId="5" borderId="107" xfId="0" applyNumberFormat="1" applyFont="1" applyFill="1" applyBorder="1" applyAlignment="1">
      <alignment vertical="center"/>
    </xf>
    <xf numFmtId="0" fontId="77" fillId="5" borderId="106" xfId="0" applyFont="1" applyFill="1" applyBorder="1" applyAlignment="1">
      <alignment horizontal="left" vertical="center"/>
    </xf>
    <xf numFmtId="0" fontId="77" fillId="5" borderId="107" xfId="0" applyFont="1" applyFill="1" applyBorder="1" applyAlignment="1">
      <alignment horizontal="left" vertical="center"/>
    </xf>
    <xf numFmtId="0" fontId="77" fillId="5" borderId="106" xfId="0" applyFont="1" applyFill="1" applyBorder="1" applyAlignment="1">
      <alignment horizontal="center" vertical="center"/>
    </xf>
    <xf numFmtId="164" fontId="77" fillId="5" borderId="107" xfId="0" applyNumberFormat="1" applyFont="1" applyFill="1" applyBorder="1" applyAlignment="1">
      <alignment vertical="center"/>
    </xf>
    <xf numFmtId="168" fontId="77" fillId="5" borderId="107" xfId="1" applyNumberFormat="1" applyFont="1" applyFill="1" applyBorder="1" applyAlignment="1">
      <alignment vertical="center"/>
    </xf>
    <xf numFmtId="15" fontId="77" fillId="5" borderId="107" xfId="0" quotePrefix="1" applyNumberFormat="1" applyFont="1" applyFill="1" applyBorder="1" applyAlignment="1">
      <alignment horizontal="center" vertical="center"/>
    </xf>
    <xf numFmtId="0" fontId="77" fillId="5" borderId="107" xfId="0" quotePrefix="1" applyFont="1" applyFill="1" applyBorder="1" applyAlignment="1">
      <alignment horizontal="center" vertical="center"/>
    </xf>
    <xf numFmtId="168" fontId="78" fillId="5" borderId="107" xfId="1" applyNumberFormat="1" applyFont="1" applyFill="1" applyBorder="1" applyAlignment="1"/>
    <xf numFmtId="0" fontId="78" fillId="5" borderId="143" xfId="0" applyFont="1" applyFill="1" applyBorder="1" applyAlignment="1">
      <alignment horizontal="center" vertical="center"/>
    </xf>
    <xf numFmtId="0" fontId="78" fillId="5" borderId="144" xfId="0" applyFont="1" applyFill="1" applyBorder="1" applyAlignment="1">
      <alignment horizontal="center" vertical="center"/>
    </xf>
    <xf numFmtId="0" fontId="78" fillId="5" borderId="144" xfId="0" applyFont="1" applyFill="1" applyBorder="1" applyAlignment="1">
      <alignment horizontal="left" vertical="center"/>
    </xf>
    <xf numFmtId="0" fontId="77" fillId="5" borderId="144" xfId="0" applyFont="1" applyFill="1" applyBorder="1" applyAlignment="1">
      <alignment horizontal="center" vertical="center"/>
    </xf>
    <xf numFmtId="0" fontId="77" fillId="5" borderId="144" xfId="0" applyFont="1" applyFill="1" applyBorder="1" applyAlignment="1">
      <alignment vertical="center"/>
    </xf>
    <xf numFmtId="0" fontId="77" fillId="5" borderId="144" xfId="0" applyFont="1" applyFill="1" applyBorder="1" applyAlignment="1">
      <alignment horizontal="center" vertical="center" wrapText="1"/>
    </xf>
    <xf numFmtId="0" fontId="80" fillId="5" borderId="106" xfId="0" applyFont="1" applyFill="1" applyBorder="1" applyAlignment="1">
      <alignment horizontal="center" vertical="center"/>
    </xf>
    <xf numFmtId="0" fontId="80" fillId="5" borderId="107" xfId="0" applyFont="1" applyFill="1" applyBorder="1" applyAlignment="1">
      <alignment horizontal="center" vertical="center"/>
    </xf>
    <xf numFmtId="0" fontId="77" fillId="5" borderId="106" xfId="0" applyFont="1" applyFill="1" applyBorder="1" applyAlignment="1">
      <alignment vertical="center"/>
    </xf>
    <xf numFmtId="15" fontId="77" fillId="5" borderId="107" xfId="0" applyNumberFormat="1" applyFont="1" applyFill="1" applyBorder="1" applyAlignment="1">
      <alignment horizontal="center" vertical="center"/>
    </xf>
    <xf numFmtId="3" fontId="78" fillId="5" borderId="107" xfId="0" applyNumberFormat="1" applyFont="1" applyFill="1" applyBorder="1"/>
    <xf numFmtId="164" fontId="78" fillId="5" borderId="107" xfId="0" applyNumberFormat="1" applyFont="1" applyFill="1" applyBorder="1" applyAlignment="1">
      <alignment vertical="center"/>
    </xf>
    <xf numFmtId="0" fontId="78" fillId="5" borderId="150" xfId="0" applyFont="1" applyFill="1" applyBorder="1" applyAlignment="1">
      <alignment vertical="center"/>
    </xf>
    <xf numFmtId="0" fontId="78" fillId="5" borderId="90" xfId="0" applyFont="1" applyFill="1" applyBorder="1" applyAlignment="1">
      <alignment vertical="center"/>
    </xf>
    <xf numFmtId="0" fontId="77" fillId="5" borderId="90" xfId="0" applyFont="1" applyFill="1" applyBorder="1" applyAlignment="1">
      <alignment vertical="center"/>
    </xf>
    <xf numFmtId="0" fontId="77" fillId="5" borderId="90" xfId="0" applyFont="1" applyFill="1" applyBorder="1" applyAlignment="1">
      <alignment horizontal="center" vertical="center"/>
    </xf>
    <xf numFmtId="164" fontId="78" fillId="5" borderId="90" xfId="0" applyNumberFormat="1" applyFont="1" applyFill="1" applyBorder="1" applyAlignment="1">
      <alignment vertical="center"/>
    </xf>
    <xf numFmtId="0" fontId="77" fillId="5" borderId="90" xfId="0" applyFont="1" applyFill="1" applyBorder="1" applyAlignment="1">
      <alignment horizontal="center" vertical="center" wrapText="1"/>
    </xf>
    <xf numFmtId="0" fontId="77" fillId="5" borderId="151" xfId="0" applyFont="1" applyFill="1" applyBorder="1" applyAlignment="1">
      <alignment vertical="center"/>
    </xf>
    <xf numFmtId="0" fontId="77" fillId="5" borderId="115" xfId="0" applyFont="1" applyFill="1" applyBorder="1" applyAlignment="1">
      <alignment vertical="center"/>
    </xf>
    <xf numFmtId="0" fontId="77" fillId="5" borderId="115" xfId="0" applyFont="1" applyFill="1" applyBorder="1" applyAlignment="1">
      <alignment horizontal="center" vertical="center"/>
    </xf>
    <xf numFmtId="0" fontId="77" fillId="5" borderId="115" xfId="0" applyFont="1" applyFill="1" applyBorder="1" applyAlignment="1">
      <alignment horizontal="center" vertical="center" wrapText="1"/>
    </xf>
    <xf numFmtId="0" fontId="81" fillId="5" borderId="0" xfId="0" applyFont="1" applyFill="1" applyAlignment="1">
      <alignment vertical="center"/>
    </xf>
    <xf numFmtId="0" fontId="77" fillId="5" borderId="169" xfId="0" applyFont="1" applyFill="1" applyBorder="1" applyAlignment="1">
      <alignment horizontal="center" vertical="center"/>
    </xf>
    <xf numFmtId="0" fontId="80" fillId="5" borderId="87" xfId="0" applyFont="1" applyFill="1" applyBorder="1" applyAlignment="1">
      <alignment horizontal="center" vertical="center" wrapText="1"/>
    </xf>
    <xf numFmtId="0" fontId="78" fillId="5" borderId="94" xfId="0" applyFont="1" applyFill="1" applyBorder="1" applyAlignment="1">
      <alignment horizontal="center" vertical="center" wrapText="1"/>
    </xf>
    <xf numFmtId="0" fontId="77" fillId="5" borderId="143" xfId="0" applyFont="1" applyFill="1" applyBorder="1" applyAlignment="1">
      <alignment vertical="center"/>
    </xf>
    <xf numFmtId="0" fontId="47" fillId="5" borderId="91" xfId="0" applyFont="1" applyFill="1" applyBorder="1"/>
    <xf numFmtId="0" fontId="47" fillId="5" borderId="168" xfId="0" applyFont="1" applyFill="1" applyBorder="1"/>
    <xf numFmtId="0" fontId="0" fillId="0" borderId="122" xfId="0" applyBorder="1" applyAlignment="1">
      <alignment vertical="center"/>
    </xf>
    <xf numFmtId="0" fontId="82" fillId="0" borderId="0" xfId="0" applyFont="1" applyAlignment="1">
      <alignment horizontal="center" vertical="center"/>
    </xf>
    <xf numFmtId="49" fontId="82" fillId="0" borderId="75" xfId="0" applyNumberFormat="1" applyFont="1" applyBorder="1" applyAlignment="1">
      <alignment horizontal="center" vertical="center"/>
    </xf>
    <xf numFmtId="0" fontId="82" fillId="0" borderId="76" xfId="0" applyFont="1" applyBorder="1" applyAlignment="1">
      <alignment horizontal="left" vertical="center"/>
    </xf>
    <xf numFmtId="0" fontId="82" fillId="0" borderId="45" xfId="0" applyFont="1" applyBorder="1" applyAlignment="1">
      <alignment vertical="center"/>
    </xf>
    <xf numFmtId="0" fontId="82" fillId="0" borderId="77" xfId="0" applyFont="1" applyBorder="1" applyAlignment="1">
      <alignment vertical="center"/>
    </xf>
    <xf numFmtId="170" fontId="82" fillId="0" borderId="78" xfId="0" applyNumberFormat="1" applyFont="1" applyBorder="1" applyAlignment="1">
      <alignment horizontal="right" vertical="center"/>
    </xf>
    <xf numFmtId="0" fontId="82" fillId="0" borderId="79" xfId="0" applyFont="1" applyBorder="1" applyAlignment="1">
      <alignment horizontal="center" vertical="center"/>
    </xf>
    <xf numFmtId="0" fontId="82" fillId="0" borderId="0" xfId="0" applyFont="1" applyAlignment="1">
      <alignment vertical="center"/>
    </xf>
    <xf numFmtId="176" fontId="82" fillId="0" borderId="0" xfId="0" applyNumberFormat="1" applyFont="1" applyAlignment="1">
      <alignment horizontal="right" vertical="center"/>
    </xf>
    <xf numFmtId="0" fontId="83" fillId="0" borderId="0" xfId="0" applyFont="1"/>
    <xf numFmtId="0" fontId="85" fillId="0" borderId="106" xfId="0" applyFont="1" applyBorder="1" applyAlignment="1">
      <alignment horizontal="center" vertical="center"/>
    </xf>
    <xf numFmtId="0" fontId="85" fillId="0" borderId="107" xfId="0" applyFont="1" applyBorder="1" applyAlignment="1">
      <alignment horizontal="center" vertical="center"/>
    </xf>
    <xf numFmtId="0" fontId="85" fillId="0" borderId="107" xfId="0" quotePrefix="1" applyFont="1" applyBorder="1" applyAlignment="1">
      <alignment horizontal="center" vertical="center"/>
    </xf>
    <xf numFmtId="0" fontId="85" fillId="0" borderId="0" xfId="0" applyFont="1" applyAlignment="1">
      <alignment vertical="center"/>
    </xf>
    <xf numFmtId="0" fontId="85" fillId="0" borderId="0" xfId="0" applyFont="1"/>
    <xf numFmtId="0" fontId="84" fillId="0" borderId="0" xfId="0" applyFont="1"/>
    <xf numFmtId="0" fontId="85" fillId="0" borderId="107" xfId="0" applyFont="1" applyBorder="1" applyAlignment="1">
      <alignment horizontal="left" vertical="center" wrapText="1"/>
    </xf>
    <xf numFmtId="0" fontId="85" fillId="0" borderId="107" xfId="0" applyFont="1" applyBorder="1" applyAlignment="1">
      <alignment horizontal="center" vertical="center" wrapText="1"/>
    </xf>
    <xf numFmtId="168" fontId="85" fillId="0" borderId="107" xfId="0" applyNumberFormat="1" applyFont="1" applyBorder="1" applyAlignment="1">
      <alignment horizontal="center" vertical="center"/>
    </xf>
    <xf numFmtId="0" fontId="85" fillId="0" borderId="108" xfId="0" applyFont="1" applyBorder="1" applyAlignment="1">
      <alignment horizontal="center" vertical="center" wrapText="1"/>
    </xf>
    <xf numFmtId="0" fontId="85" fillId="0" borderId="107" xfId="0" applyFont="1" applyBorder="1" applyAlignment="1">
      <alignment vertical="center" wrapText="1"/>
    </xf>
    <xf numFmtId="0" fontId="85" fillId="2" borderId="106" xfId="0" applyFont="1" applyFill="1" applyBorder="1" applyAlignment="1">
      <alignment horizontal="center" vertical="center"/>
    </xf>
    <xf numFmtId="0" fontId="85" fillId="2" borderId="107" xfId="0" applyFont="1" applyFill="1" applyBorder="1" applyAlignment="1">
      <alignment vertical="center" wrapText="1"/>
    </xf>
    <xf numFmtId="0" fontId="85" fillId="2" borderId="107" xfId="0" applyFont="1" applyFill="1" applyBorder="1" applyAlignment="1">
      <alignment horizontal="center" vertical="center"/>
    </xf>
    <xf numFmtId="0" fontId="85" fillId="2" borderId="107" xfId="0" quotePrefix="1" applyFont="1" applyFill="1" applyBorder="1" applyAlignment="1">
      <alignment horizontal="center" vertical="center"/>
    </xf>
    <xf numFmtId="0" fontId="85" fillId="2" borderId="107" xfId="0" applyFont="1" applyFill="1" applyBorder="1" applyAlignment="1">
      <alignment horizontal="center" vertical="center" wrapText="1"/>
    </xf>
    <xf numFmtId="3" fontId="85" fillId="2" borderId="107" xfId="0" applyNumberFormat="1" applyFont="1" applyFill="1" applyBorder="1" applyAlignment="1">
      <alignment vertical="center"/>
    </xf>
    <xf numFmtId="168" fontId="85" fillId="2" borderId="107" xfId="0" applyNumberFormat="1" applyFont="1" applyFill="1" applyBorder="1" applyAlignment="1">
      <alignment horizontal="center" vertical="center"/>
    </xf>
    <xf numFmtId="0" fontId="85" fillId="2" borderId="108" xfId="0" applyFont="1" applyFill="1" applyBorder="1" applyAlignment="1">
      <alignment horizontal="center" vertical="center" wrapText="1"/>
    </xf>
    <xf numFmtId="0" fontId="68" fillId="2" borderId="47" xfId="0" applyFont="1" applyFill="1" applyBorder="1" applyAlignment="1">
      <alignment vertical="center"/>
    </xf>
    <xf numFmtId="0" fontId="68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164" fontId="86" fillId="0" borderId="0" xfId="0" applyNumberFormat="1" applyFont="1" applyAlignment="1">
      <alignment vertical="center"/>
    </xf>
    <xf numFmtId="164" fontId="11" fillId="0" borderId="0" xfId="0" applyNumberFormat="1" applyFont="1" applyAlignment="1">
      <alignment vertical="center"/>
    </xf>
    <xf numFmtId="0" fontId="87" fillId="5" borderId="106" xfId="0" applyFont="1" applyFill="1" applyBorder="1" applyAlignment="1">
      <alignment horizontal="center" vertical="center"/>
    </xf>
    <xf numFmtId="0" fontId="87" fillId="5" borderId="107" xfId="0" applyFont="1" applyFill="1" applyBorder="1" applyAlignment="1">
      <alignment horizontal="center" vertical="center"/>
    </xf>
    <xf numFmtId="0" fontId="88" fillId="2" borderId="107" xfId="0" applyFont="1" applyFill="1" applyBorder="1" applyAlignment="1">
      <alignment vertical="center" wrapText="1"/>
    </xf>
    <xf numFmtId="0" fontId="88" fillId="0" borderId="107" xfId="0" applyFont="1" applyBorder="1" applyAlignment="1">
      <alignment vertical="center" wrapText="1"/>
    </xf>
    <xf numFmtId="0" fontId="88" fillId="2" borderId="107" xfId="0" applyFont="1" applyFill="1" applyBorder="1" applyAlignment="1">
      <alignment horizontal="center" vertical="center"/>
    </xf>
    <xf numFmtId="0" fontId="88" fillId="2" borderId="107" xfId="0" applyFont="1" applyFill="1" applyBorder="1" applyAlignment="1">
      <alignment horizontal="center" vertical="center" wrapText="1"/>
    </xf>
    <xf numFmtId="167" fontId="88" fillId="2" borderId="107" xfId="0" applyNumberFormat="1" applyFont="1" applyFill="1" applyBorder="1" applyAlignment="1">
      <alignment vertical="center" wrapText="1"/>
    </xf>
    <xf numFmtId="0" fontId="89" fillId="0" borderId="0" xfId="0" applyFont="1"/>
    <xf numFmtId="0" fontId="88" fillId="0" borderId="107" xfId="0" applyFont="1" applyBorder="1" applyAlignment="1">
      <alignment horizontal="center" vertical="center"/>
    </xf>
    <xf numFmtId="0" fontId="88" fillId="0" borderId="107" xfId="0" quotePrefix="1" applyFont="1" applyBorder="1" applyAlignment="1">
      <alignment horizontal="center" vertical="center" wrapText="1"/>
    </xf>
    <xf numFmtId="165" fontId="88" fillId="0" borderId="107" xfId="0" applyNumberFormat="1" applyFont="1" applyBorder="1" applyAlignment="1">
      <alignment horizontal="right" vertical="center" wrapText="1"/>
    </xf>
    <xf numFmtId="166" fontId="88" fillId="0" borderId="107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90" fillId="0" borderId="106" xfId="0" applyFont="1" applyBorder="1" applyAlignment="1">
      <alignment horizontal="center" vertical="center"/>
    </xf>
    <xf numFmtId="0" fontId="90" fillId="0" borderId="107" xfId="0" applyFont="1" applyBorder="1" applyAlignment="1">
      <alignment horizontal="center" vertical="center"/>
    </xf>
    <xf numFmtId="0" fontId="90" fillId="0" borderId="107" xfId="0" applyFont="1" applyBorder="1" applyAlignment="1">
      <alignment vertical="center" wrapText="1"/>
    </xf>
    <xf numFmtId="0" fontId="90" fillId="0" borderId="107" xfId="0" quotePrefix="1" applyFont="1" applyBorder="1" applyAlignment="1">
      <alignment horizontal="center" vertical="center" wrapText="1"/>
    </xf>
    <xf numFmtId="0" fontId="90" fillId="0" borderId="107" xfId="0" applyFont="1" applyBorder="1" applyAlignment="1">
      <alignment horizontal="center" vertical="center" wrapText="1"/>
    </xf>
    <xf numFmtId="166" fontId="90" fillId="0" borderId="107" xfId="0" applyNumberFormat="1" applyFont="1" applyBorder="1" applyAlignment="1">
      <alignment horizontal="center" vertical="center"/>
    </xf>
    <xf numFmtId="0" fontId="90" fillId="2" borderId="107" xfId="0" applyFont="1" applyFill="1" applyBorder="1" applyAlignment="1">
      <alignment horizontal="center" vertical="center" wrapText="1"/>
    </xf>
    <xf numFmtId="0" fontId="90" fillId="0" borderId="108" xfId="0" applyFont="1" applyBorder="1" applyAlignment="1">
      <alignment vertical="center"/>
    </xf>
    <xf numFmtId="0" fontId="90" fillId="2" borderId="107" xfId="0" applyFont="1" applyFill="1" applyBorder="1" applyAlignment="1">
      <alignment horizontal="center" vertical="center"/>
    </xf>
    <xf numFmtId="0" fontId="90" fillId="2" borderId="107" xfId="0" applyFont="1" applyFill="1" applyBorder="1" applyAlignment="1">
      <alignment vertical="center" wrapText="1"/>
    </xf>
    <xf numFmtId="167" fontId="90" fillId="2" borderId="107" xfId="0" applyNumberFormat="1" applyFont="1" applyFill="1" applyBorder="1" applyAlignment="1">
      <alignment vertical="center" wrapText="1"/>
    </xf>
    <xf numFmtId="0" fontId="90" fillId="0" borderId="108" xfId="0" applyFont="1" applyBorder="1" applyAlignment="1">
      <alignment vertical="center" wrapText="1"/>
    </xf>
    <xf numFmtId="0" fontId="55" fillId="0" borderId="107" xfId="0" applyFont="1" applyBorder="1" applyAlignment="1">
      <alignment vertical="center" wrapText="1"/>
    </xf>
    <xf numFmtId="0" fontId="55" fillId="0" borderId="107" xfId="0" applyFont="1" applyBorder="1" applyAlignment="1">
      <alignment horizontal="left" vertical="center" wrapText="1"/>
    </xf>
    <xf numFmtId="0" fontId="55" fillId="0" borderId="161" xfId="0" applyFont="1" applyBorder="1" applyAlignment="1">
      <alignment horizontal="center" vertical="center" wrapText="1"/>
    </xf>
    <xf numFmtId="0" fontId="55" fillId="0" borderId="107" xfId="0" applyFont="1" applyBorder="1" applyAlignment="1">
      <alignment horizontal="center" vertical="center" wrapText="1"/>
    </xf>
    <xf numFmtId="0" fontId="44" fillId="0" borderId="107" xfId="0" applyFont="1" applyBorder="1" applyAlignment="1">
      <alignment horizontal="center" vertical="center" wrapText="1"/>
    </xf>
    <xf numFmtId="0" fontId="55" fillId="0" borderId="144" xfId="0" applyFont="1" applyBorder="1" applyAlignment="1">
      <alignment horizontal="center" vertical="center" wrapText="1"/>
    </xf>
    <xf numFmtId="0" fontId="91" fillId="0" borderId="119" xfId="0" applyFont="1" applyBorder="1" applyAlignment="1">
      <alignment horizontal="left" vertical="center" wrapText="1"/>
    </xf>
    <xf numFmtId="0" fontId="92" fillId="0" borderId="119" xfId="0" applyFont="1" applyBorder="1" applyAlignment="1">
      <alignment horizontal="left" vertical="center" wrapText="1"/>
    </xf>
    <xf numFmtId="0" fontId="91" fillId="0" borderId="107" xfId="0" applyFont="1" applyBorder="1" applyAlignment="1">
      <alignment horizontal="left" vertical="center" wrapText="1"/>
    </xf>
    <xf numFmtId="0" fontId="3" fillId="0" borderId="159" xfId="0" quotePrefix="1" applyFont="1" applyBorder="1" applyAlignment="1">
      <alignment horizontal="center" vertical="center"/>
    </xf>
    <xf numFmtId="0" fontId="44" fillId="0" borderId="123" xfId="0" applyFont="1" applyBorder="1" applyAlignment="1">
      <alignment horizontal="center" vertical="center" wrapText="1"/>
    </xf>
    <xf numFmtId="0" fontId="91" fillId="0" borderId="170" xfId="0" applyFont="1" applyBorder="1" applyAlignment="1">
      <alignment horizontal="left" vertical="center" wrapText="1"/>
    </xf>
    <xf numFmtId="0" fontId="55" fillId="0" borderId="47" xfId="0" applyFont="1" applyBorder="1" applyAlignment="1">
      <alignment horizontal="center" vertical="center" wrapText="1"/>
    </xf>
    <xf numFmtId="0" fontId="93" fillId="0" borderId="107" xfId="0" applyFont="1" applyBorder="1" applyAlignment="1">
      <alignment horizontal="center" vertical="center" wrapText="1"/>
    </xf>
    <xf numFmtId="0" fontId="93" fillId="0" borderId="107" xfId="0" applyFont="1" applyBorder="1" applyAlignment="1">
      <alignment vertical="center" wrapText="1"/>
    </xf>
    <xf numFmtId="0" fontId="93" fillId="0" borderId="161" xfId="0" applyFont="1" applyBorder="1" applyAlignment="1">
      <alignment vertical="center" wrapText="1"/>
    </xf>
    <xf numFmtId="0" fontId="94" fillId="0" borderId="161" xfId="0" applyFont="1" applyBorder="1" applyAlignment="1">
      <alignment horizontal="center" vertical="center" wrapText="1"/>
    </xf>
    <xf numFmtId="0" fontId="94" fillId="0" borderId="107" xfId="0" applyFont="1" applyBorder="1" applyAlignment="1">
      <alignment horizontal="center" vertical="center" wrapText="1"/>
    </xf>
    <xf numFmtId="0" fontId="16" fillId="0" borderId="107" xfId="0" applyFont="1" applyBorder="1" applyAlignment="1">
      <alignment horizontal="left" vertical="center" wrapText="1"/>
    </xf>
    <xf numFmtId="0" fontId="26" fillId="0" borderId="107" xfId="0" applyFont="1" applyBorder="1" applyAlignment="1">
      <alignment horizontal="left" vertical="center" wrapText="1"/>
    </xf>
    <xf numFmtId="0" fontId="26" fillId="0" borderId="107" xfId="0" applyFont="1" applyBorder="1" applyAlignment="1">
      <alignment vertical="center" wrapText="1"/>
    </xf>
    <xf numFmtId="0" fontId="26" fillId="5" borderId="107" xfId="0" applyFont="1" applyFill="1" applyBorder="1" applyAlignment="1">
      <alignment horizontal="left" vertical="center" wrapText="1"/>
    </xf>
    <xf numFmtId="0" fontId="16" fillId="5" borderId="107" xfId="0" applyFont="1" applyFill="1" applyBorder="1" applyAlignment="1">
      <alignment horizontal="center" vertical="center" wrapText="1"/>
    </xf>
    <xf numFmtId="0" fontId="26" fillId="0" borderId="107" xfId="0" applyFont="1" applyBorder="1" applyAlignment="1">
      <alignment horizontal="center" vertical="center" wrapText="1"/>
    </xf>
    <xf numFmtId="0" fontId="26" fillId="0" borderId="107" xfId="0" applyFont="1" applyBorder="1" applyAlignment="1">
      <alignment horizontal="center" vertical="center"/>
    </xf>
    <xf numFmtId="0" fontId="26" fillId="5" borderId="107" xfId="0" applyFont="1" applyFill="1" applyBorder="1" applyAlignment="1">
      <alignment horizontal="center" vertical="center" wrapText="1"/>
    </xf>
    <xf numFmtId="0" fontId="26" fillId="5" borderId="107" xfId="0" quotePrefix="1" applyFont="1" applyFill="1" applyBorder="1" applyAlignment="1">
      <alignment horizontal="center" vertical="center" wrapText="1"/>
    </xf>
    <xf numFmtId="0" fontId="91" fillId="0" borderId="107" xfId="0" applyFont="1" applyBorder="1" applyAlignment="1">
      <alignment horizontal="center" vertical="center" wrapText="1"/>
    </xf>
    <xf numFmtId="0" fontId="91" fillId="0" borderId="107" xfId="0" quotePrefix="1" applyFont="1" applyBorder="1" applyAlignment="1">
      <alignment horizontal="center" vertical="center" wrapText="1"/>
    </xf>
    <xf numFmtId="0" fontId="95" fillId="0" borderId="107" xfId="0" applyFont="1" applyBorder="1" applyAlignment="1">
      <alignment horizontal="center" vertical="center" wrapText="1"/>
    </xf>
    <xf numFmtId="0" fontId="16" fillId="0" borderId="107" xfId="0" applyFont="1" applyBorder="1" applyAlignment="1">
      <alignment horizontal="center" vertical="center" wrapText="1"/>
    </xf>
    <xf numFmtId="0" fontId="26" fillId="2" borderId="107" xfId="0" applyFont="1" applyFill="1" applyBorder="1" applyAlignment="1">
      <alignment horizontal="center" vertical="center" wrapText="1"/>
    </xf>
    <xf numFmtId="0" fontId="16" fillId="0" borderId="107" xfId="0" applyFont="1" applyBorder="1" applyAlignment="1">
      <alignment horizontal="center" vertical="center"/>
    </xf>
    <xf numFmtId="0" fontId="79" fillId="5" borderId="105" xfId="0" applyFont="1" applyFill="1" applyBorder="1" applyAlignment="1">
      <alignment horizontal="center" vertical="center" wrapText="1"/>
    </xf>
    <xf numFmtId="0" fontId="79" fillId="5" borderId="108" xfId="0" applyFont="1" applyFill="1" applyBorder="1" applyAlignment="1">
      <alignment horizontal="center" vertical="center" wrapText="1"/>
    </xf>
    <xf numFmtId="0" fontId="79" fillId="0" borderId="108" xfId="0" applyFont="1" applyBorder="1" applyAlignment="1">
      <alignment horizontal="center" vertical="center" wrapText="1"/>
    </xf>
    <xf numFmtId="0" fontId="79" fillId="0" borderId="111" xfId="0" applyFont="1" applyBorder="1" applyAlignment="1">
      <alignment horizontal="center" vertical="center" wrapText="1"/>
    </xf>
    <xf numFmtId="0" fontId="77" fillId="0" borderId="104" xfId="0" applyFont="1" applyBorder="1" applyAlignment="1">
      <alignment horizontal="center" vertical="center" wrapText="1"/>
    </xf>
    <xf numFmtId="0" fontId="77" fillId="0" borderId="107" xfId="0" applyFont="1" applyBorder="1" applyAlignment="1">
      <alignment horizontal="center" vertical="center" wrapText="1"/>
    </xf>
    <xf numFmtId="0" fontId="77" fillId="0" borderId="110" xfId="0" applyFont="1" applyBorder="1" applyAlignment="1">
      <alignment horizontal="center" vertical="center" wrapText="1"/>
    </xf>
    <xf numFmtId="0" fontId="55" fillId="0" borderId="110" xfId="0" applyFont="1" applyBorder="1" applyAlignment="1">
      <alignment horizontal="center" vertical="center" wrapText="1"/>
    </xf>
    <xf numFmtId="3" fontId="77" fillId="0" borderId="107" xfId="0" applyNumberFormat="1" applyFont="1" applyBorder="1" applyAlignment="1">
      <alignment horizontal="center" vertical="center" wrapText="1"/>
    </xf>
    <xf numFmtId="0" fontId="44" fillId="0" borderId="108" xfId="0" applyFont="1" applyBorder="1" applyAlignment="1">
      <alignment horizontal="center" vertical="center" wrapText="1"/>
    </xf>
    <xf numFmtId="0" fontId="44" fillId="5" borderId="108" xfId="0" applyFont="1" applyFill="1" applyBorder="1" applyAlignment="1">
      <alignment horizontal="center" vertical="center" wrapText="1"/>
    </xf>
    <xf numFmtId="0" fontId="78" fillId="5" borderId="0" xfId="0" applyFont="1" applyFill="1" applyAlignment="1">
      <alignment horizontal="center" vertical="center"/>
    </xf>
    <xf numFmtId="169" fontId="78" fillId="5" borderId="107" xfId="0" applyNumberFormat="1" applyFont="1" applyFill="1" applyBorder="1" applyAlignment="1">
      <alignment vertical="center"/>
    </xf>
    <xf numFmtId="0" fontId="16" fillId="2" borderId="107" xfId="0" applyFont="1" applyFill="1" applyBorder="1" applyAlignment="1">
      <alignment horizontal="center" vertical="center" wrapText="1"/>
    </xf>
    <xf numFmtId="0" fontId="90" fillId="0" borderId="107" xfId="0" applyFont="1" applyBorder="1" applyAlignment="1">
      <alignment horizontal="left" vertical="center" wrapText="1"/>
    </xf>
    <xf numFmtId="0" fontId="96" fillId="5" borderId="107" xfId="0" applyFont="1" applyFill="1" applyBorder="1" applyAlignment="1">
      <alignment horizontal="center" vertical="center"/>
    </xf>
    <xf numFmtId="0" fontId="90" fillId="0" borderId="119" xfId="0" applyFont="1" applyBorder="1" applyAlignment="1">
      <alignment horizontal="center" vertical="center"/>
    </xf>
    <xf numFmtId="17" fontId="90" fillId="0" borderId="107" xfId="0" applyNumberFormat="1" applyFont="1" applyBorder="1" applyAlignment="1">
      <alignment horizontal="center" vertical="center" wrapText="1"/>
    </xf>
    <xf numFmtId="165" fontId="90" fillId="2" borderId="107" xfId="0" applyNumberFormat="1" applyFont="1" applyFill="1" applyBorder="1" applyAlignment="1">
      <alignment horizontal="right" vertical="center" wrapText="1"/>
    </xf>
    <xf numFmtId="0" fontId="96" fillId="5" borderId="106" xfId="0" applyFont="1" applyFill="1" applyBorder="1" applyAlignment="1">
      <alignment horizontal="center" vertical="center"/>
    </xf>
    <xf numFmtId="0" fontId="90" fillId="0" borderId="119" xfId="0" applyFont="1" applyBorder="1" applyAlignment="1">
      <alignment horizontal="left" vertical="center" wrapText="1"/>
    </xf>
    <xf numFmtId="0" fontId="90" fillId="0" borderId="119" xfId="0" applyFont="1" applyBorder="1" applyAlignment="1">
      <alignment vertical="center" wrapText="1"/>
    </xf>
    <xf numFmtId="3" fontId="0" fillId="0" borderId="0" xfId="0" applyNumberFormat="1"/>
    <xf numFmtId="0" fontId="78" fillId="5" borderId="47" xfId="0" applyFont="1" applyFill="1" applyBorder="1" applyAlignment="1">
      <alignment horizontal="center" vertical="center" wrapText="1"/>
    </xf>
    <xf numFmtId="0" fontId="77" fillId="5" borderId="105" xfId="0" applyFont="1" applyFill="1" applyBorder="1" applyAlignment="1">
      <alignment horizontal="center" vertical="center" wrapText="1"/>
    </xf>
    <xf numFmtId="0" fontId="77" fillId="5" borderId="108" xfId="0" applyFont="1" applyFill="1" applyBorder="1" applyAlignment="1">
      <alignment horizontal="center" vertical="center" wrapText="1"/>
    </xf>
    <xf numFmtId="0" fontId="77" fillId="5" borderId="145" xfId="0" applyFont="1" applyFill="1" applyBorder="1" applyAlignment="1">
      <alignment horizontal="center" vertical="center" wrapText="1"/>
    </xf>
    <xf numFmtId="0" fontId="43" fillId="0" borderId="120" xfId="0" applyFont="1" applyBorder="1" applyAlignment="1">
      <alignment horizontal="center" vertical="center"/>
    </xf>
    <xf numFmtId="0" fontId="43" fillId="0" borderId="108" xfId="0" applyFont="1" applyBorder="1" applyAlignment="1">
      <alignment horizontal="center" vertical="center"/>
    </xf>
    <xf numFmtId="0" fontId="43" fillId="0" borderId="108" xfId="0" applyFont="1" applyBorder="1" applyAlignment="1">
      <alignment horizontal="center" vertical="center" wrapText="1"/>
    </xf>
    <xf numFmtId="0" fontId="90" fillId="0" borderId="108" xfId="0" applyFont="1" applyBorder="1" applyAlignment="1">
      <alignment horizontal="center" vertical="center"/>
    </xf>
    <xf numFmtId="0" fontId="90" fillId="0" borderId="108" xfId="0" applyFont="1" applyBorder="1" applyAlignment="1">
      <alignment horizontal="center" vertical="center" wrapText="1"/>
    </xf>
    <xf numFmtId="166" fontId="43" fillId="0" borderId="108" xfId="0" applyNumberFormat="1" applyFont="1" applyBorder="1" applyAlignment="1">
      <alignment horizontal="center" vertical="center" wrapText="1"/>
    </xf>
    <xf numFmtId="166" fontId="43" fillId="0" borderId="108" xfId="0" applyNumberFormat="1" applyFont="1" applyBorder="1" applyAlignment="1">
      <alignment horizontal="center" vertical="center"/>
    </xf>
    <xf numFmtId="166" fontId="88" fillId="0" borderId="108" xfId="0" applyNumberFormat="1" applyFont="1" applyBorder="1" applyAlignment="1">
      <alignment horizontal="center" vertical="center" wrapText="1"/>
    </xf>
    <xf numFmtId="0" fontId="43" fillId="2" borderId="108" xfId="0" applyFont="1" applyFill="1" applyBorder="1" applyAlignment="1">
      <alignment horizontal="center" vertical="center" wrapText="1"/>
    </xf>
    <xf numFmtId="0" fontId="88" fillId="2" borderId="108" xfId="0" applyFont="1" applyFill="1" applyBorder="1" applyAlignment="1">
      <alignment horizontal="center" vertical="center" wrapText="1"/>
    </xf>
    <xf numFmtId="0" fontId="58" fillId="0" borderId="108" xfId="0" applyFont="1" applyBorder="1" applyAlignment="1">
      <alignment horizontal="center" vertical="center"/>
    </xf>
    <xf numFmtId="0" fontId="43" fillId="2" borderId="108" xfId="0" applyFont="1" applyFill="1" applyBorder="1" applyAlignment="1">
      <alignment horizontal="center" vertical="center"/>
    </xf>
    <xf numFmtId="0" fontId="98" fillId="0" borderId="0" xfId="0" applyFont="1" applyAlignment="1">
      <alignment vertical="center"/>
    </xf>
    <xf numFmtId="0" fontId="98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 wrapText="1"/>
    </xf>
    <xf numFmtId="0" fontId="97" fillId="0" borderId="0" xfId="0" applyFont="1" applyAlignment="1">
      <alignment vertical="center"/>
    </xf>
    <xf numFmtId="0" fontId="97" fillId="0" borderId="0" xfId="0" applyFont="1" applyAlignment="1">
      <alignment horizontal="center" vertical="center"/>
    </xf>
    <xf numFmtId="0" fontId="97" fillId="0" borderId="164" xfId="0" applyFont="1" applyBorder="1" applyAlignment="1">
      <alignment horizontal="center" vertical="center"/>
    </xf>
    <xf numFmtId="0" fontId="97" fillId="0" borderId="164" xfId="0" applyFont="1" applyBorder="1" applyAlignment="1">
      <alignment vertical="center" wrapText="1"/>
    </xf>
    <xf numFmtId="0" fontId="97" fillId="0" borderId="164" xfId="0" applyFont="1" applyBorder="1" applyAlignment="1">
      <alignment vertical="center"/>
    </xf>
    <xf numFmtId="0" fontId="18" fillId="0" borderId="164" xfId="0" applyFont="1" applyBorder="1" applyAlignment="1">
      <alignment horizontal="center" vertical="center"/>
    </xf>
    <xf numFmtId="0" fontId="97" fillId="0" borderId="164" xfId="0" applyFont="1" applyBorder="1" applyAlignment="1">
      <alignment horizontal="center" vertical="center" wrapText="1"/>
    </xf>
    <xf numFmtId="169" fontId="97" fillId="0" borderId="164" xfId="0" applyNumberFormat="1" applyFont="1" applyBorder="1" applyAlignment="1">
      <alignment vertical="center"/>
    </xf>
    <xf numFmtId="0" fontId="97" fillId="0" borderId="171" xfId="0" applyFont="1" applyBorder="1" applyAlignment="1">
      <alignment horizontal="center" vertical="center"/>
    </xf>
    <xf numFmtId="0" fontId="97" fillId="0" borderId="172" xfId="0" applyFont="1" applyBorder="1" applyAlignment="1">
      <alignment horizontal="center" vertical="center"/>
    </xf>
    <xf numFmtId="0" fontId="97" fillId="0" borderId="166" xfId="0" applyFont="1" applyBorder="1" applyAlignment="1">
      <alignment horizontal="center" vertical="center"/>
    </xf>
    <xf numFmtId="0" fontId="97" fillId="0" borderId="135" xfId="0" applyFont="1" applyBorder="1" applyAlignment="1">
      <alignment horizontal="center" vertical="center"/>
    </xf>
    <xf numFmtId="0" fontId="97" fillId="0" borderId="135" xfId="0" applyFont="1" applyBorder="1" applyAlignment="1">
      <alignment vertical="center" wrapText="1"/>
    </xf>
    <xf numFmtId="0" fontId="97" fillId="0" borderId="135" xfId="0" applyFont="1" applyBorder="1" applyAlignment="1">
      <alignment vertical="center"/>
    </xf>
    <xf numFmtId="0" fontId="18" fillId="0" borderId="135" xfId="0" applyFont="1" applyBorder="1" applyAlignment="1">
      <alignment horizontal="center" vertical="center"/>
    </xf>
    <xf numFmtId="0" fontId="97" fillId="0" borderId="135" xfId="0" applyFont="1" applyBorder="1" applyAlignment="1">
      <alignment horizontal="center" vertical="center" wrapText="1"/>
    </xf>
    <xf numFmtId="169" fontId="97" fillId="0" borderId="135" xfId="0" applyNumberFormat="1" applyFont="1" applyBorder="1" applyAlignment="1">
      <alignment vertical="center"/>
    </xf>
    <xf numFmtId="0" fontId="97" fillId="0" borderId="173" xfId="0" applyFont="1" applyBorder="1" applyAlignment="1">
      <alignment horizontal="center" vertical="center"/>
    </xf>
    <xf numFmtId="0" fontId="97" fillId="0" borderId="87" xfId="0" applyFont="1" applyBorder="1" applyAlignment="1">
      <alignment vertical="center"/>
    </xf>
    <xf numFmtId="169" fontId="98" fillId="0" borderId="94" xfId="0" applyNumberFormat="1" applyFont="1" applyBorder="1" applyAlignment="1">
      <alignment vertical="center"/>
    </xf>
    <xf numFmtId="0" fontId="97" fillId="0" borderId="174" xfId="0" applyFont="1" applyBorder="1" applyAlignment="1">
      <alignment horizontal="center" vertical="center"/>
    </xf>
    <xf numFmtId="0" fontId="97" fillId="0" borderId="163" xfId="0" applyFont="1" applyBorder="1" applyAlignment="1">
      <alignment horizontal="center" vertical="center"/>
    </xf>
    <xf numFmtId="0" fontId="97" fillId="0" borderId="163" xfId="0" applyFont="1" applyBorder="1" applyAlignment="1">
      <alignment vertical="center" wrapText="1"/>
    </xf>
    <xf numFmtId="0" fontId="97" fillId="0" borderId="163" xfId="0" applyFont="1" applyBorder="1" applyAlignment="1">
      <alignment vertical="center"/>
    </xf>
    <xf numFmtId="0" fontId="18" fillId="0" borderId="163" xfId="0" applyFont="1" applyBorder="1" applyAlignment="1">
      <alignment horizontal="center" vertical="center"/>
    </xf>
    <xf numFmtId="0" fontId="97" fillId="0" borderId="163" xfId="0" applyFont="1" applyBorder="1" applyAlignment="1">
      <alignment horizontal="center" vertical="center" wrapText="1"/>
    </xf>
    <xf numFmtId="169" fontId="97" fillId="0" borderId="163" xfId="0" applyNumberFormat="1" applyFont="1" applyBorder="1" applyAlignment="1">
      <alignment vertical="center"/>
    </xf>
    <xf numFmtId="0" fontId="97" fillId="0" borderId="175" xfId="0" applyFont="1" applyBorder="1" applyAlignment="1">
      <alignment horizontal="center" vertical="center"/>
    </xf>
    <xf numFmtId="0" fontId="98" fillId="0" borderId="94" xfId="0" applyFont="1" applyBorder="1" applyAlignment="1">
      <alignment horizontal="center" vertical="center" wrapText="1"/>
    </xf>
    <xf numFmtId="0" fontId="98" fillId="0" borderId="115" xfId="0" applyFont="1" applyBorder="1" applyAlignment="1">
      <alignment horizontal="center" vertical="center" wrapText="1"/>
    </xf>
    <xf numFmtId="0" fontId="7" fillId="5" borderId="144" xfId="0" applyFont="1" applyFill="1" applyBorder="1" applyAlignment="1">
      <alignment horizontal="center" vertical="center" wrapText="1"/>
    </xf>
    <xf numFmtId="0" fontId="7" fillId="5" borderId="144" xfId="0" quotePrefix="1" applyFont="1" applyFill="1" applyBorder="1" applyAlignment="1">
      <alignment horizontal="center" vertical="center" wrapText="1"/>
    </xf>
    <xf numFmtId="3" fontId="85" fillId="0" borderId="107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2" borderId="106" xfId="0" applyFont="1" applyFill="1" applyBorder="1" applyAlignment="1">
      <alignment horizontal="center" vertical="center"/>
    </xf>
    <xf numFmtId="0" fontId="7" fillId="2" borderId="107" xfId="0" applyFont="1" applyFill="1" applyBorder="1" applyAlignment="1">
      <alignment vertical="center" wrapText="1"/>
    </xf>
    <xf numFmtId="0" fontId="7" fillId="2" borderId="107" xfId="0" applyFont="1" applyFill="1" applyBorder="1" applyAlignment="1">
      <alignment horizontal="center" vertical="center"/>
    </xf>
    <xf numFmtId="0" fontId="7" fillId="2" borderId="107" xfId="0" quotePrefix="1" applyFont="1" applyFill="1" applyBorder="1" applyAlignment="1">
      <alignment horizontal="center" vertical="center"/>
    </xf>
    <xf numFmtId="0" fontId="7" fillId="2" borderId="107" xfId="0" applyFont="1" applyFill="1" applyBorder="1" applyAlignment="1">
      <alignment horizontal="center" vertical="center" wrapText="1"/>
    </xf>
    <xf numFmtId="168" fontId="7" fillId="2" borderId="107" xfId="0" applyNumberFormat="1" applyFont="1" applyFill="1" applyBorder="1" applyAlignment="1">
      <alignment horizontal="center" vertical="center"/>
    </xf>
    <xf numFmtId="0" fontId="7" fillId="2" borderId="108" xfId="0" applyFont="1" applyFill="1" applyBorder="1" applyAlignment="1">
      <alignment horizontal="center" vertical="center" wrapText="1"/>
    </xf>
    <xf numFmtId="0" fontId="100" fillId="2" borderId="47" xfId="0" applyFont="1" applyFill="1" applyBorder="1" applyAlignment="1">
      <alignment vertical="center"/>
    </xf>
    <xf numFmtId="0" fontId="100" fillId="0" borderId="0" xfId="0" applyFont="1" applyAlignment="1">
      <alignment vertical="center"/>
    </xf>
    <xf numFmtId="0" fontId="71" fillId="0" borderId="0" xfId="0" applyFont="1"/>
    <xf numFmtId="0" fontId="7" fillId="0" borderId="0" xfId="0" applyFont="1" applyAlignment="1">
      <alignment horizontal="center" vertical="center"/>
    </xf>
    <xf numFmtId="0" fontId="102" fillId="0" borderId="141" xfId="0" applyFont="1" applyBorder="1" applyAlignment="1">
      <alignment horizontal="center" vertical="center"/>
    </xf>
    <xf numFmtId="3" fontId="7" fillId="0" borderId="110" xfId="0" applyNumberFormat="1" applyFont="1" applyBorder="1" applyAlignment="1">
      <alignment horizontal="center" vertical="center"/>
    </xf>
    <xf numFmtId="3" fontId="60" fillId="0" borderId="141" xfId="0" applyNumberFormat="1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3" fontId="9" fillId="0" borderId="0" xfId="0" applyNumberFormat="1" applyFont="1"/>
    <xf numFmtId="0" fontId="85" fillId="5" borderId="107" xfId="0" applyFont="1" applyFill="1" applyBorder="1" applyAlignment="1">
      <alignment horizontal="center" vertical="center"/>
    </xf>
    <xf numFmtId="0" fontId="85" fillId="5" borderId="107" xfId="0" applyFont="1" applyFill="1" applyBorder="1" applyAlignment="1">
      <alignment horizontal="left" vertical="center" wrapText="1"/>
    </xf>
    <xf numFmtId="0" fontId="60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60" fillId="0" borderId="131" xfId="0" applyFont="1" applyBorder="1" applyAlignment="1">
      <alignment horizontal="center" vertical="center" wrapText="1"/>
    </xf>
    <xf numFmtId="0" fontId="102" fillId="0" borderId="89" xfId="0" applyFont="1" applyBorder="1" applyAlignment="1">
      <alignment horizontal="center" vertical="center"/>
    </xf>
    <xf numFmtId="0" fontId="102" fillId="0" borderId="94" xfId="0" applyFont="1" applyBorder="1" applyAlignment="1">
      <alignment horizontal="center" vertical="center"/>
    </xf>
    <xf numFmtId="0" fontId="102" fillId="0" borderId="140" xfId="0" applyFont="1" applyBorder="1" applyAlignment="1">
      <alignment horizontal="center" vertical="center"/>
    </xf>
    <xf numFmtId="0" fontId="102" fillId="0" borderId="141" xfId="0" applyFont="1" applyBorder="1" applyAlignment="1">
      <alignment horizontal="center" vertical="center" wrapText="1"/>
    </xf>
    <xf numFmtId="0" fontId="102" fillId="0" borderId="142" xfId="0" applyFont="1" applyBorder="1" applyAlignment="1">
      <alignment horizontal="center" vertical="center"/>
    </xf>
    <xf numFmtId="0" fontId="7" fillId="0" borderId="103" xfId="0" applyFont="1" applyBorder="1" applyAlignment="1">
      <alignment horizontal="center" vertical="center"/>
    </xf>
    <xf numFmtId="0" fontId="7" fillId="0" borderId="104" xfId="0" applyFont="1" applyBorder="1" applyAlignment="1">
      <alignment horizontal="center" vertical="center"/>
    </xf>
    <xf numFmtId="0" fontId="7" fillId="0" borderId="104" xfId="0" quotePrefix="1" applyFont="1" applyBorder="1" applyAlignment="1">
      <alignment horizontal="center" vertical="center"/>
    </xf>
    <xf numFmtId="0" fontId="7" fillId="0" borderId="104" xfId="0" applyFont="1" applyBorder="1" applyAlignment="1">
      <alignment horizontal="left" vertical="center" wrapText="1"/>
    </xf>
    <xf numFmtId="0" fontId="7" fillId="0" borderId="104" xfId="0" applyFont="1" applyBorder="1" applyAlignment="1">
      <alignment horizontal="center" vertical="center" wrapText="1"/>
    </xf>
    <xf numFmtId="0" fontId="7" fillId="5" borderId="104" xfId="0" applyFont="1" applyFill="1" applyBorder="1" applyAlignment="1">
      <alignment horizontal="center" vertical="center" wrapText="1"/>
    </xf>
    <xf numFmtId="3" fontId="7" fillId="0" borderId="104" xfId="0" applyNumberFormat="1" applyFont="1" applyBorder="1" applyAlignment="1">
      <alignment horizontal="center" vertical="center"/>
    </xf>
    <xf numFmtId="0" fontId="7" fillId="0" borderId="105" xfId="0" applyFont="1" applyBorder="1" applyAlignment="1">
      <alignment horizontal="center" vertical="center" wrapText="1"/>
    </xf>
    <xf numFmtId="0" fontId="7" fillId="0" borderId="106" xfId="0" applyFont="1" applyBorder="1" applyAlignment="1">
      <alignment horizontal="center" vertical="center"/>
    </xf>
    <xf numFmtId="0" fontId="7" fillId="0" borderId="107" xfId="0" applyFont="1" applyBorder="1" applyAlignment="1">
      <alignment horizontal="center" vertical="center"/>
    </xf>
    <xf numFmtId="0" fontId="7" fillId="0" borderId="107" xfId="0" quotePrefix="1" applyFont="1" applyBorder="1" applyAlignment="1">
      <alignment horizontal="center" vertical="center"/>
    </xf>
    <xf numFmtId="0" fontId="7" fillId="0" borderId="107" xfId="0" applyFont="1" applyBorder="1" applyAlignment="1">
      <alignment horizontal="left" vertical="center" wrapText="1"/>
    </xf>
    <xf numFmtId="0" fontId="7" fillId="0" borderId="107" xfId="0" applyFont="1" applyBorder="1" applyAlignment="1">
      <alignment horizontal="center" vertical="center" wrapText="1"/>
    </xf>
    <xf numFmtId="0" fontId="7" fillId="5" borderId="107" xfId="0" applyFont="1" applyFill="1" applyBorder="1" applyAlignment="1">
      <alignment horizontal="center" vertical="center" wrapText="1"/>
    </xf>
    <xf numFmtId="3" fontId="7" fillId="0" borderId="107" xfId="0" applyNumberFormat="1" applyFont="1" applyBorder="1" applyAlignment="1">
      <alignment horizontal="center" vertical="center"/>
    </xf>
    <xf numFmtId="0" fontId="7" fillId="0" borderId="108" xfId="0" applyFont="1" applyBorder="1" applyAlignment="1">
      <alignment horizontal="center" vertical="center" wrapText="1"/>
    </xf>
    <xf numFmtId="0" fontId="56" fillId="5" borderId="107" xfId="0" applyFont="1" applyFill="1" applyBorder="1" applyAlignment="1">
      <alignment horizontal="center" vertical="center" wrapText="1"/>
    </xf>
    <xf numFmtId="0" fontId="91" fillId="5" borderId="107" xfId="0" applyFont="1" applyFill="1" applyBorder="1" applyAlignment="1">
      <alignment horizontal="center" vertical="center" wrapText="1"/>
    </xf>
    <xf numFmtId="0" fontId="91" fillId="0" borderId="107" xfId="0" applyFont="1" applyBorder="1" applyAlignment="1">
      <alignment vertical="center" wrapText="1"/>
    </xf>
    <xf numFmtId="0" fontId="7" fillId="5" borderId="107" xfId="0" applyFont="1" applyFill="1" applyBorder="1" applyAlignment="1">
      <alignment horizontal="center" vertical="center"/>
    </xf>
    <xf numFmtId="0" fontId="91" fillId="5" borderId="107" xfId="0" applyFont="1" applyFill="1" applyBorder="1" applyAlignment="1">
      <alignment horizontal="left" vertical="center" wrapText="1"/>
    </xf>
    <xf numFmtId="0" fontId="56" fillId="0" borderId="107" xfId="0" applyFont="1" applyBorder="1" applyAlignment="1">
      <alignment horizontal="left" vertical="center" wrapText="1"/>
    </xf>
    <xf numFmtId="0" fontId="56" fillId="0" borderId="107" xfId="0" applyFont="1" applyBorder="1" applyAlignment="1">
      <alignment horizontal="center" vertical="center" wrapText="1"/>
    </xf>
    <xf numFmtId="0" fontId="56" fillId="0" borderId="107" xfId="0" applyFont="1" applyBorder="1" applyAlignment="1">
      <alignment horizontal="center" vertical="center"/>
    </xf>
    <xf numFmtId="0" fontId="7" fillId="0" borderId="107" xfId="0" applyFont="1" applyBorder="1" applyAlignment="1">
      <alignment vertical="center" wrapText="1"/>
    </xf>
    <xf numFmtId="0" fontId="7" fillId="2" borderId="107" xfId="0" applyFont="1" applyFill="1" applyBorder="1" applyAlignment="1">
      <alignment horizontal="left" vertical="center" wrapText="1"/>
    </xf>
    <xf numFmtId="0" fontId="91" fillId="2" borderId="107" xfId="0" applyFont="1" applyFill="1" applyBorder="1" applyAlignment="1">
      <alignment horizontal="center" vertical="center" wrapText="1"/>
    </xf>
    <xf numFmtId="15" fontId="7" fillId="2" borderId="107" xfId="0" applyNumberFormat="1" applyFont="1" applyFill="1" applyBorder="1" applyAlignment="1">
      <alignment horizontal="center" vertical="center" wrapText="1"/>
    </xf>
    <xf numFmtId="3" fontId="7" fillId="2" borderId="107" xfId="0" applyNumberFormat="1" applyFont="1" applyFill="1" applyBorder="1" applyAlignment="1">
      <alignment horizontal="center" vertical="center"/>
    </xf>
    <xf numFmtId="0" fontId="91" fillId="0" borderId="107" xfId="0" applyFont="1" applyBorder="1" applyAlignment="1">
      <alignment horizontal="center" vertical="center"/>
    </xf>
    <xf numFmtId="0" fontId="91" fillId="5" borderId="107" xfId="0" quotePrefix="1" applyFont="1" applyFill="1" applyBorder="1" applyAlignment="1">
      <alignment horizontal="center" vertical="center" wrapText="1"/>
    </xf>
    <xf numFmtId="0" fontId="7" fillId="5" borderId="107" xfId="0" quotePrefix="1" applyFont="1" applyFill="1" applyBorder="1" applyAlignment="1">
      <alignment horizontal="center" vertical="center" wrapText="1"/>
    </xf>
    <xf numFmtId="0" fontId="7" fillId="0" borderId="144" xfId="0" applyFont="1" applyBorder="1" applyAlignment="1">
      <alignment horizontal="center" vertical="center" wrapText="1"/>
    </xf>
    <xf numFmtId="0" fontId="7" fillId="0" borderId="144" xfId="0" applyFont="1" applyBorder="1" applyAlignment="1">
      <alignment horizontal="center" vertical="center"/>
    </xf>
    <xf numFmtId="17" fontId="103" fillId="0" borderId="107" xfId="0" applyNumberFormat="1" applyFont="1" applyBorder="1" applyAlignment="1">
      <alignment horizontal="center" vertical="center" wrapText="1"/>
    </xf>
    <xf numFmtId="0" fontId="103" fillId="0" borderId="107" xfId="0" applyFont="1" applyBorder="1" applyAlignment="1">
      <alignment horizontal="center" vertical="center" wrapText="1"/>
    </xf>
    <xf numFmtId="0" fontId="7" fillId="0" borderId="109" xfId="0" applyFont="1" applyBorder="1" applyAlignment="1">
      <alignment horizontal="center" vertical="center"/>
    </xf>
    <xf numFmtId="0" fontId="7" fillId="0" borderId="110" xfId="0" applyFont="1" applyBorder="1" applyAlignment="1">
      <alignment horizontal="center" vertical="center"/>
    </xf>
    <xf numFmtId="0" fontId="7" fillId="0" borderId="110" xfId="0" applyFont="1" applyBorder="1" applyAlignment="1">
      <alignment horizontal="center" vertical="center" wrapText="1"/>
    </xf>
    <xf numFmtId="0" fontId="7" fillId="5" borderId="110" xfId="0" applyFont="1" applyFill="1" applyBorder="1" applyAlignment="1">
      <alignment horizontal="center" vertical="center" wrapText="1"/>
    </xf>
    <xf numFmtId="0" fontId="7" fillId="0" borderId="111" xfId="0" applyFont="1" applyBorder="1" applyAlignment="1">
      <alignment horizontal="center" vertical="center" wrapText="1"/>
    </xf>
    <xf numFmtId="0" fontId="60" fillId="0" borderId="142" xfId="0" applyFont="1" applyBorder="1" applyAlignment="1">
      <alignment horizontal="center" vertical="center" wrapText="1"/>
    </xf>
    <xf numFmtId="49" fontId="104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7" fillId="5" borderId="0" xfId="0" applyFont="1" applyFill="1" applyAlignment="1">
      <alignment vertical="center" wrapText="1"/>
    </xf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0" fillId="5" borderId="0" xfId="0" applyFont="1" applyFill="1" applyAlignment="1">
      <alignment horizontal="center" vertical="center" wrapText="1"/>
    </xf>
    <xf numFmtId="0" fontId="60" fillId="0" borderId="0" xfId="0" applyFont="1" applyAlignment="1">
      <alignment vertical="center" wrapText="1"/>
    </xf>
    <xf numFmtId="49" fontId="60" fillId="0" borderId="0" xfId="0" applyNumberFormat="1" applyFont="1" applyAlignment="1">
      <alignment horizontal="center" vertical="center"/>
    </xf>
    <xf numFmtId="0" fontId="7" fillId="0" borderId="0" xfId="0" applyFont="1"/>
    <xf numFmtId="0" fontId="60" fillId="0" borderId="47" xfId="0" applyFont="1" applyBorder="1" applyAlignment="1">
      <alignment horizontal="center" vertical="center" wrapText="1"/>
    </xf>
    <xf numFmtId="0" fontId="60" fillId="0" borderId="88" xfId="0" applyFont="1" applyBorder="1" applyAlignment="1">
      <alignment horizontal="center" vertical="center" wrapText="1"/>
    </xf>
    <xf numFmtId="0" fontId="102" fillId="0" borderId="86" xfId="0" applyFont="1" applyBorder="1" applyAlignment="1">
      <alignment horizontal="center" vertical="center"/>
    </xf>
    <xf numFmtId="0" fontId="102" fillId="0" borderId="94" xfId="0" applyFont="1" applyBorder="1" applyAlignment="1">
      <alignment horizontal="center" vertical="center" wrapText="1"/>
    </xf>
    <xf numFmtId="0" fontId="7" fillId="0" borderId="104" xfId="0" applyFont="1" applyBorder="1" applyAlignment="1">
      <alignment vertical="center" wrapText="1"/>
    </xf>
    <xf numFmtId="168" fontId="7" fillId="0" borderId="104" xfId="0" applyNumberFormat="1" applyFont="1" applyBorder="1" applyAlignment="1">
      <alignment horizontal="center" vertical="center"/>
    </xf>
    <xf numFmtId="0" fontId="7" fillId="2" borderId="104" xfId="0" applyFont="1" applyFill="1" applyBorder="1" applyAlignment="1">
      <alignment horizontal="center" vertical="center"/>
    </xf>
    <xf numFmtId="168" fontId="7" fillId="0" borderId="107" xfId="0" applyNumberFormat="1" applyFont="1" applyBorder="1" applyAlignment="1">
      <alignment horizontal="center" vertical="center"/>
    </xf>
    <xf numFmtId="14" fontId="7" fillId="0" borderId="107" xfId="0" applyNumberFormat="1" applyFont="1" applyBorder="1" applyAlignment="1">
      <alignment horizontal="center" vertical="center" wrapText="1"/>
    </xf>
    <xf numFmtId="0" fontId="7" fillId="0" borderId="107" xfId="0" applyFont="1" applyBorder="1" applyAlignment="1">
      <alignment vertical="top" wrapText="1"/>
    </xf>
    <xf numFmtId="0" fontId="56" fillId="0" borderId="107" xfId="0" applyFont="1" applyBorder="1" applyAlignment="1">
      <alignment vertical="center" wrapText="1"/>
    </xf>
    <xf numFmtId="14" fontId="103" fillId="0" borderId="144" xfId="0" applyNumberFormat="1" applyFont="1" applyBorder="1" applyAlignment="1">
      <alignment horizontal="center" vertical="center" wrapText="1"/>
    </xf>
    <xf numFmtId="0" fontId="56" fillId="0" borderId="144" xfId="0" applyFont="1" applyBorder="1" applyAlignment="1">
      <alignment horizontal="center" vertical="center" wrapText="1"/>
    </xf>
    <xf numFmtId="168" fontId="7" fillId="0" borderId="144" xfId="0" applyNumberFormat="1" applyFont="1" applyBorder="1" applyAlignment="1">
      <alignment horizontal="center" vertical="center"/>
    </xf>
    <xf numFmtId="0" fontId="7" fillId="0" borderId="145" xfId="0" applyFont="1" applyBorder="1" applyAlignment="1">
      <alignment horizontal="center" vertical="center" wrapText="1"/>
    </xf>
    <xf numFmtId="15" fontId="7" fillId="0" borderId="144" xfId="0" applyNumberFormat="1" applyFont="1" applyBorder="1" applyAlignment="1">
      <alignment horizontal="center" vertical="center" wrapText="1"/>
    </xf>
    <xf numFmtId="0" fontId="91" fillId="5" borderId="144" xfId="0" applyFont="1" applyFill="1" applyBorder="1" applyAlignment="1">
      <alignment horizontal="center" vertical="center" wrapText="1"/>
    </xf>
    <xf numFmtId="0" fontId="7" fillId="0" borderId="110" xfId="0" applyFont="1" applyBorder="1" applyAlignment="1">
      <alignment vertical="center"/>
    </xf>
    <xf numFmtId="0" fontId="7" fillId="0" borderId="110" xfId="0" applyFont="1" applyBorder="1" applyAlignment="1">
      <alignment vertical="center" wrapText="1"/>
    </xf>
    <xf numFmtId="3" fontId="7" fillId="0" borderId="110" xfId="0" applyNumberFormat="1" applyFont="1" applyBorder="1" applyAlignment="1">
      <alignment vertical="center"/>
    </xf>
    <xf numFmtId="3" fontId="60" fillId="0" borderId="141" xfId="0" applyNumberFormat="1" applyFont="1" applyBorder="1" applyAlignment="1">
      <alignment vertical="center"/>
    </xf>
    <xf numFmtId="49" fontId="104" fillId="0" borderId="0" xfId="0" applyNumberFormat="1" applyFont="1" applyAlignment="1">
      <alignment horizontal="right" vertical="center"/>
    </xf>
    <xf numFmtId="0" fontId="104" fillId="0" borderId="0" xfId="0" applyFont="1" applyAlignment="1">
      <alignment vertical="center"/>
    </xf>
    <xf numFmtId="0" fontId="7" fillId="0" borderId="0" xfId="0" applyFont="1" applyAlignment="1">
      <alignment horizontal="left" vertical="center" wrapText="1"/>
    </xf>
    <xf numFmtId="0" fontId="7" fillId="0" borderId="47" xfId="0" applyFont="1" applyBorder="1" applyAlignment="1">
      <alignment vertical="center" wrapText="1"/>
    </xf>
    <xf numFmtId="49" fontId="7" fillId="0" borderId="0" xfId="0" applyNumberFormat="1" applyFont="1" applyAlignment="1">
      <alignment horizontal="right" vertical="center"/>
    </xf>
    <xf numFmtId="0" fontId="60" fillId="0" borderId="0" xfId="0" applyFont="1"/>
    <xf numFmtId="0" fontId="60" fillId="2" borderId="47" xfId="0" applyFont="1" applyFill="1" applyBorder="1" applyAlignment="1">
      <alignment horizontal="center" vertical="center"/>
    </xf>
    <xf numFmtId="0" fontId="7" fillId="0" borderId="47" xfId="0" applyFont="1" applyBorder="1" applyAlignment="1">
      <alignment vertical="center"/>
    </xf>
    <xf numFmtId="0" fontId="60" fillId="2" borderId="115" xfId="0" applyFont="1" applyFill="1" applyBorder="1" applyAlignment="1">
      <alignment horizontal="center" vertical="center" wrapText="1"/>
    </xf>
    <xf numFmtId="0" fontId="60" fillId="2" borderId="94" xfId="0" applyFont="1" applyFill="1" applyBorder="1" applyAlignment="1">
      <alignment horizontal="center" vertical="center" wrapText="1"/>
    </xf>
    <xf numFmtId="0" fontId="60" fillId="2" borderId="115" xfId="0" applyFont="1" applyFill="1" applyBorder="1" applyAlignment="1">
      <alignment horizontal="center" vertical="center"/>
    </xf>
    <xf numFmtId="0" fontId="105" fillId="2" borderId="151" xfId="0" applyFont="1" applyFill="1" applyBorder="1" applyAlignment="1">
      <alignment horizontal="center" vertical="center"/>
    </xf>
    <xf numFmtId="0" fontId="105" fillId="2" borderId="152" xfId="0" applyFont="1" applyFill="1" applyBorder="1" applyAlignment="1">
      <alignment horizontal="center" vertical="center" wrapText="1"/>
    </xf>
    <xf numFmtId="0" fontId="105" fillId="2" borderId="152" xfId="0" applyFont="1" applyFill="1" applyBorder="1" applyAlignment="1">
      <alignment horizontal="center" vertical="center"/>
    </xf>
    <xf numFmtId="0" fontId="7" fillId="2" borderId="103" xfId="0" applyFont="1" applyFill="1" applyBorder="1" applyAlignment="1">
      <alignment vertical="center"/>
    </xf>
    <xf numFmtId="0" fontId="60" fillId="2" borderId="104" xfId="0" applyFont="1" applyFill="1" applyBorder="1" applyAlignment="1">
      <alignment vertical="center" wrapText="1"/>
    </xf>
    <xf numFmtId="0" fontId="7" fillId="2" borderId="104" xfId="0" applyFont="1" applyFill="1" applyBorder="1" applyAlignment="1">
      <alignment horizontal="center" vertical="center" wrapText="1"/>
    </xf>
    <xf numFmtId="3" fontId="7" fillId="2" borderId="104" xfId="0" applyNumberFormat="1" applyFont="1" applyFill="1" applyBorder="1" applyAlignment="1">
      <alignment vertical="center"/>
    </xf>
    <xf numFmtId="0" fontId="7" fillId="2" borderId="105" xfId="0" applyFont="1" applyFill="1" applyBorder="1" applyAlignment="1">
      <alignment horizontal="center" vertical="center" wrapText="1"/>
    </xf>
    <xf numFmtId="168" fontId="7" fillId="2" borderId="107" xfId="0" applyNumberFormat="1" applyFont="1" applyFill="1" applyBorder="1" applyAlignment="1">
      <alignment horizontal="right" vertical="center"/>
    </xf>
    <xf numFmtId="168" fontId="7" fillId="6" borderId="107" xfId="0" applyNumberFormat="1" applyFont="1" applyFill="1" applyBorder="1" applyAlignment="1">
      <alignment horizontal="right" vertical="center"/>
    </xf>
    <xf numFmtId="0" fontId="7" fillId="7" borderId="107" xfId="0" applyFont="1" applyFill="1" applyBorder="1" applyAlignment="1">
      <alignment horizontal="center" vertical="center" wrapText="1"/>
    </xf>
    <xf numFmtId="168" fontId="7" fillId="6" borderId="107" xfId="0" applyNumberFormat="1" applyFont="1" applyFill="1" applyBorder="1" applyAlignment="1">
      <alignment horizontal="center" vertical="center"/>
    </xf>
    <xf numFmtId="168" fontId="7" fillId="6" borderId="107" xfId="0" applyNumberFormat="1" applyFont="1" applyFill="1" applyBorder="1" applyAlignment="1">
      <alignment vertical="center"/>
    </xf>
    <xf numFmtId="168" fontId="7" fillId="2" borderId="107" xfId="0" applyNumberFormat="1" applyFont="1" applyFill="1" applyBorder="1" applyAlignment="1">
      <alignment vertical="center"/>
    </xf>
    <xf numFmtId="0" fontId="103" fillId="2" borderId="107" xfId="0" applyFont="1" applyFill="1" applyBorder="1" applyAlignment="1">
      <alignment horizontal="center" vertical="center" wrapText="1"/>
    </xf>
    <xf numFmtId="164" fontId="7" fillId="2" borderId="107" xfId="0" applyNumberFormat="1" applyFont="1" applyFill="1" applyBorder="1" applyAlignment="1">
      <alignment vertical="center"/>
    </xf>
    <xf numFmtId="164" fontId="7" fillId="2" borderId="107" xfId="0" applyNumberFormat="1" applyFont="1" applyFill="1" applyBorder="1" applyAlignment="1">
      <alignment vertical="center" wrapText="1"/>
    </xf>
    <xf numFmtId="3" fontId="7" fillId="2" borderId="107" xfId="0" applyNumberFormat="1" applyFont="1" applyFill="1" applyBorder="1" applyAlignment="1">
      <alignment vertical="center"/>
    </xf>
    <xf numFmtId="0" fontId="56" fillId="0" borderId="159" xfId="0" applyFont="1" applyBorder="1" applyAlignment="1">
      <alignment vertical="center" wrapText="1"/>
    </xf>
    <xf numFmtId="0" fontId="56" fillId="2" borderId="107" xfId="0" applyFont="1" applyFill="1" applyBorder="1" applyAlignment="1">
      <alignment horizontal="center" vertical="center" wrapText="1"/>
    </xf>
    <xf numFmtId="167" fontId="103" fillId="2" borderId="107" xfId="0" applyNumberFormat="1" applyFont="1" applyFill="1" applyBorder="1" applyAlignment="1">
      <alignment vertical="center" wrapText="1"/>
    </xf>
    <xf numFmtId="0" fontId="7" fillId="2" borderId="106" xfId="0" applyFont="1" applyFill="1" applyBorder="1" applyAlignment="1">
      <alignment vertical="center"/>
    </xf>
    <xf numFmtId="0" fontId="60" fillId="2" borderId="107" xfId="0" applyFont="1" applyFill="1" applyBorder="1" applyAlignment="1">
      <alignment vertical="center" wrapText="1"/>
    </xf>
    <xf numFmtId="3" fontId="7" fillId="2" borderId="107" xfId="0" applyNumberFormat="1" applyFont="1" applyFill="1" applyBorder="1" applyAlignment="1">
      <alignment horizontal="right" vertical="center"/>
    </xf>
    <xf numFmtId="0" fontId="7" fillId="2" borderId="156" xfId="0" applyFont="1" applyFill="1" applyBorder="1" applyAlignment="1">
      <alignment horizontal="center" vertical="center"/>
    </xf>
    <xf numFmtId="0" fontId="7" fillId="2" borderId="157" xfId="0" applyFont="1" applyFill="1" applyBorder="1" applyAlignment="1">
      <alignment horizontal="left" vertical="center" wrapText="1"/>
    </xf>
    <xf numFmtId="0" fontId="7" fillId="2" borderId="157" xfId="0" applyFont="1" applyFill="1" applyBorder="1" applyAlignment="1">
      <alignment horizontal="center" vertical="center"/>
    </xf>
    <xf numFmtId="0" fontId="7" fillId="2" borderId="157" xfId="0" quotePrefix="1" applyFont="1" applyFill="1" applyBorder="1" applyAlignment="1">
      <alignment horizontal="center" vertical="center"/>
    </xf>
    <xf numFmtId="0" fontId="7" fillId="2" borderId="157" xfId="0" applyFont="1" applyFill="1" applyBorder="1" applyAlignment="1">
      <alignment horizontal="center" vertical="center" wrapText="1"/>
    </xf>
    <xf numFmtId="3" fontId="7" fillId="2" borderId="157" xfId="0" applyNumberFormat="1" applyFont="1" applyFill="1" applyBorder="1" applyAlignment="1">
      <alignment horizontal="right" vertical="center"/>
    </xf>
    <xf numFmtId="168" fontId="7" fillId="2" borderId="157" xfId="0" applyNumberFormat="1" applyFont="1" applyFill="1" applyBorder="1" applyAlignment="1">
      <alignment horizontal="center" vertical="center"/>
    </xf>
    <xf numFmtId="0" fontId="7" fillId="2" borderId="158" xfId="0" applyFont="1" applyFill="1" applyBorder="1" applyAlignment="1">
      <alignment horizontal="center" vertical="center" wrapText="1"/>
    </xf>
    <xf numFmtId="0" fontId="60" fillId="2" borderId="146" xfId="0" applyFont="1" applyFill="1" applyBorder="1" applyAlignment="1">
      <alignment vertical="center"/>
    </xf>
    <xf numFmtId="168" fontId="60" fillId="2" borderId="141" xfId="0" applyNumberFormat="1" applyFont="1" applyFill="1" applyBorder="1" applyAlignment="1">
      <alignment vertical="center"/>
    </xf>
    <xf numFmtId="0" fontId="60" fillId="2" borderId="142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vertical="center"/>
    </xf>
    <xf numFmtId="0" fontId="7" fillId="2" borderId="47" xfId="0" applyFont="1" applyFill="1" applyBorder="1" applyAlignment="1">
      <alignment vertical="center" wrapText="1"/>
    </xf>
    <xf numFmtId="0" fontId="7" fillId="2" borderId="47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vertical="center"/>
    </xf>
    <xf numFmtId="49" fontId="106" fillId="0" borderId="0" xfId="0" applyNumberFormat="1" applyFont="1" applyAlignment="1">
      <alignment horizontal="right" vertical="center"/>
    </xf>
    <xf numFmtId="0" fontId="106" fillId="0" borderId="0" xfId="0" applyFont="1" applyAlignment="1">
      <alignment vertical="center" wrapText="1"/>
    </xf>
    <xf numFmtId="0" fontId="100" fillId="0" borderId="0" xfId="0" applyFont="1" applyAlignment="1">
      <alignment horizontal="left" vertical="center" wrapText="1"/>
    </xf>
    <xf numFmtId="0" fontId="100" fillId="0" borderId="0" xfId="0" applyFont="1" applyAlignment="1">
      <alignment horizontal="center" vertical="center" wrapText="1"/>
    </xf>
    <xf numFmtId="0" fontId="100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right" vertical="center"/>
    </xf>
    <xf numFmtId="0" fontId="100" fillId="0" borderId="0" xfId="0" applyFont="1" applyAlignment="1">
      <alignment vertical="center" wrapText="1"/>
    </xf>
    <xf numFmtId="0" fontId="107" fillId="0" borderId="0" xfId="0" applyFont="1" applyAlignment="1">
      <alignment vertical="center"/>
    </xf>
    <xf numFmtId="0" fontId="108" fillId="0" borderId="0" xfId="0" applyFont="1" applyAlignment="1">
      <alignment horizontal="center" vertical="center"/>
    </xf>
    <xf numFmtId="0" fontId="108" fillId="0" borderId="0" xfId="0" applyFont="1" applyAlignment="1">
      <alignment vertical="center"/>
    </xf>
    <xf numFmtId="0" fontId="108" fillId="0" borderId="0" xfId="0" applyFont="1" applyAlignment="1">
      <alignment vertical="center" wrapText="1"/>
    </xf>
    <xf numFmtId="0" fontId="72" fillId="0" borderId="0" xfId="0" applyFont="1" applyAlignment="1">
      <alignment horizontal="center" vertical="center"/>
    </xf>
    <xf numFmtId="0" fontId="72" fillId="0" borderId="47" xfId="0" applyFont="1" applyBorder="1" applyAlignment="1">
      <alignment horizontal="center" vertical="center"/>
    </xf>
    <xf numFmtId="0" fontId="72" fillId="0" borderId="142" xfId="0" applyFont="1" applyBorder="1" applyAlignment="1">
      <alignment horizontal="center" vertical="center"/>
    </xf>
    <xf numFmtId="0" fontId="72" fillId="0" borderId="47" xfId="0" applyFont="1" applyBorder="1" applyAlignment="1">
      <alignment horizontal="center" vertical="center" wrapText="1"/>
    </xf>
    <xf numFmtId="0" fontId="109" fillId="0" borderId="89" xfId="0" applyFont="1" applyBorder="1" applyAlignment="1">
      <alignment horizontal="center" vertical="center"/>
    </xf>
    <xf numFmtId="0" fontId="109" fillId="0" borderId="94" xfId="0" applyFont="1" applyBorder="1" applyAlignment="1">
      <alignment horizontal="center" vertical="center" wrapText="1"/>
    </xf>
    <xf numFmtId="0" fontId="109" fillId="0" borderId="86" xfId="0" applyFont="1" applyBorder="1" applyAlignment="1">
      <alignment horizontal="center" vertical="center"/>
    </xf>
    <xf numFmtId="0" fontId="109" fillId="0" borderId="94" xfId="0" applyFont="1" applyBorder="1" applyAlignment="1">
      <alignment horizontal="center" vertical="center"/>
    </xf>
    <xf numFmtId="0" fontId="109" fillId="0" borderId="86" xfId="0" applyFont="1" applyBorder="1" applyAlignment="1">
      <alignment horizontal="center" vertical="center" wrapText="1"/>
    </xf>
    <xf numFmtId="0" fontId="109" fillId="0" borderId="87" xfId="0" applyFont="1" applyBorder="1" applyAlignment="1">
      <alignment horizontal="center" vertical="center" wrapText="1"/>
    </xf>
    <xf numFmtId="0" fontId="71" fillId="0" borderId="160" xfId="0" applyFont="1" applyBorder="1" applyAlignment="1">
      <alignment horizontal="center" vertical="center"/>
    </xf>
    <xf numFmtId="0" fontId="94" fillId="0" borderId="161" xfId="0" applyFont="1" applyBorder="1" applyAlignment="1">
      <alignment vertical="center" wrapText="1"/>
    </xf>
    <xf numFmtId="0" fontId="71" fillId="0" borderId="161" xfId="0" applyFont="1" applyBorder="1" applyAlignment="1">
      <alignment horizontal="center" vertical="center"/>
    </xf>
    <xf numFmtId="0" fontId="71" fillId="0" borderId="161" xfId="0" quotePrefix="1" applyFont="1" applyBorder="1" applyAlignment="1">
      <alignment horizontal="center" vertical="center"/>
    </xf>
    <xf numFmtId="0" fontId="44" fillId="0" borderId="161" xfId="0" applyFont="1" applyBorder="1" applyAlignment="1">
      <alignment horizontal="center" vertical="center" wrapText="1"/>
    </xf>
    <xf numFmtId="43" fontId="71" fillId="0" borderId="161" xfId="1" applyFont="1" applyBorder="1"/>
    <xf numFmtId="0" fontId="71" fillId="0" borderId="161" xfId="0" applyFont="1" applyBorder="1"/>
    <xf numFmtId="43" fontId="71" fillId="0" borderId="161" xfId="1" applyFont="1" applyBorder="1" applyAlignment="1">
      <alignment vertical="center"/>
    </xf>
    <xf numFmtId="0" fontId="71" fillId="0" borderId="162" xfId="0" applyFont="1" applyBorder="1"/>
    <xf numFmtId="0" fontId="71" fillId="0" borderId="106" xfId="0" applyFont="1" applyBorder="1" applyAlignment="1">
      <alignment horizontal="center" vertical="center"/>
    </xf>
    <xf numFmtId="0" fontId="94" fillId="0" borderId="107" xfId="0" applyFont="1" applyBorder="1" applyAlignment="1">
      <alignment vertical="center" wrapText="1"/>
    </xf>
    <xf numFmtId="0" fontId="71" fillId="0" borderId="107" xfId="0" applyFont="1" applyBorder="1" applyAlignment="1">
      <alignment horizontal="center" vertical="center"/>
    </xf>
    <xf numFmtId="0" fontId="71" fillId="0" borderId="107" xfId="0" quotePrefix="1" applyFont="1" applyBorder="1" applyAlignment="1">
      <alignment horizontal="center" vertical="center"/>
    </xf>
    <xf numFmtId="43" fontId="71" fillId="0" borderId="107" xfId="1" applyFont="1" applyBorder="1"/>
    <xf numFmtId="0" fontId="71" fillId="0" borderId="107" xfId="0" applyFont="1" applyBorder="1"/>
    <xf numFmtId="43" fontId="71" fillId="0" borderId="107" xfId="1" applyFont="1" applyBorder="1" applyAlignment="1">
      <alignment vertical="center"/>
    </xf>
    <xf numFmtId="0" fontId="71" fillId="0" borderId="108" xfId="0" applyFont="1" applyBorder="1"/>
    <xf numFmtId="0" fontId="44" fillId="0" borderId="107" xfId="0" applyFont="1" applyBorder="1" applyAlignment="1">
      <alignment vertical="center" wrapText="1"/>
    </xf>
    <xf numFmtId="0" fontId="71" fillId="0" borderId="107" xfId="0" applyFont="1" applyBorder="1" applyAlignment="1">
      <alignment vertical="center"/>
    </xf>
    <xf numFmtId="0" fontId="71" fillId="0" borderId="108" xfId="0" applyFont="1" applyBorder="1" applyAlignment="1">
      <alignment vertical="center"/>
    </xf>
    <xf numFmtId="0" fontId="44" fillId="0" borderId="107" xfId="0" applyFont="1" applyBorder="1" applyAlignment="1">
      <alignment horizontal="left" vertical="center" wrapText="1"/>
    </xf>
    <xf numFmtId="164" fontId="71" fillId="0" borderId="107" xfId="0" applyNumberFormat="1" applyFont="1" applyBorder="1" applyAlignment="1">
      <alignment horizontal="right" vertical="center"/>
    </xf>
    <xf numFmtId="0" fontId="71" fillId="0" borderId="108" xfId="0" applyFont="1" applyBorder="1" applyAlignment="1">
      <alignment horizontal="center" vertical="center" wrapText="1"/>
    </xf>
    <xf numFmtId="0" fontId="71" fillId="0" borderId="108" xfId="0" applyFont="1" applyBorder="1" applyAlignment="1">
      <alignment horizontal="center" vertical="center"/>
    </xf>
    <xf numFmtId="164" fontId="71" fillId="0" borderId="107" xfId="0" applyNumberFormat="1" applyFont="1" applyBorder="1" applyAlignment="1">
      <alignment vertical="center"/>
    </xf>
    <xf numFmtId="164" fontId="71" fillId="0" borderId="107" xfId="0" applyNumberFormat="1" applyFont="1" applyBorder="1" applyAlignment="1">
      <alignment vertical="center" wrapText="1"/>
    </xf>
    <xf numFmtId="0" fontId="44" fillId="0" borderId="144" xfId="0" applyFont="1" applyBorder="1" applyAlignment="1">
      <alignment horizontal="center" vertical="center" wrapText="1"/>
    </xf>
    <xf numFmtId="0" fontId="71" fillId="0" borderId="159" xfId="0" quotePrefix="1" applyFont="1" applyBorder="1" applyAlignment="1">
      <alignment horizontal="center" vertical="center"/>
    </xf>
    <xf numFmtId="0" fontId="44" fillId="0" borderId="47" xfId="0" applyFont="1" applyBorder="1" applyAlignment="1">
      <alignment horizontal="center" vertical="center" wrapText="1"/>
    </xf>
    <xf numFmtId="164" fontId="71" fillId="0" borderId="144" xfId="0" applyNumberFormat="1" applyFont="1" applyBorder="1" applyAlignment="1">
      <alignment vertical="center" wrapText="1"/>
    </xf>
    <xf numFmtId="3" fontId="7" fillId="0" borderId="108" xfId="0" applyNumberFormat="1" applyFont="1" applyBorder="1" applyAlignment="1">
      <alignment horizontal="right" vertical="center" shrinkToFit="1"/>
    </xf>
    <xf numFmtId="0" fontId="71" fillId="0" borderId="144" xfId="0" applyFont="1" applyBorder="1" applyAlignment="1">
      <alignment horizontal="center" vertical="center" wrapText="1"/>
    </xf>
    <xf numFmtId="0" fontId="71" fillId="0" borderId="145" xfId="0" applyFont="1" applyBorder="1" applyAlignment="1">
      <alignment horizontal="center" vertical="center"/>
    </xf>
    <xf numFmtId="0" fontId="7" fillId="0" borderId="108" xfId="0" applyFont="1" applyBorder="1" applyAlignment="1">
      <alignment horizontal="right" vertical="center" wrapText="1"/>
    </xf>
    <xf numFmtId="0" fontId="71" fillId="0" borderId="107" xfId="0" applyFont="1" applyBorder="1" applyAlignment="1">
      <alignment vertical="center" wrapText="1"/>
    </xf>
    <xf numFmtId="0" fontId="71" fillId="0" borderId="109" xfId="0" applyFont="1" applyBorder="1" applyAlignment="1">
      <alignment horizontal="center" vertical="center"/>
    </xf>
    <xf numFmtId="0" fontId="71" fillId="0" borderId="110" xfId="0" applyFont="1" applyBorder="1" applyAlignment="1">
      <alignment vertical="center" wrapText="1"/>
    </xf>
    <xf numFmtId="0" fontId="71" fillId="0" borderId="110" xfId="0" applyFont="1" applyBorder="1" applyAlignment="1">
      <alignment vertical="center"/>
    </xf>
    <xf numFmtId="3" fontId="71" fillId="0" borderId="110" xfId="0" applyNumberFormat="1" applyFont="1" applyBorder="1" applyAlignment="1">
      <alignment vertical="center"/>
    </xf>
    <xf numFmtId="0" fontId="71" fillId="0" borderId="111" xfId="0" applyFont="1" applyBorder="1" applyAlignment="1">
      <alignment horizontal="center" vertical="center"/>
    </xf>
    <xf numFmtId="0" fontId="71" fillId="0" borderId="146" xfId="0" applyFont="1" applyBorder="1" applyAlignment="1">
      <alignment horizontal="center" vertical="center"/>
    </xf>
    <xf numFmtId="3" fontId="72" fillId="5" borderId="141" xfId="0" applyNumberFormat="1" applyFont="1" applyFill="1" applyBorder="1" applyAlignment="1">
      <alignment vertical="center"/>
    </xf>
    <xf numFmtId="0" fontId="71" fillId="0" borderId="47" xfId="0" applyFont="1" applyBorder="1" applyAlignment="1">
      <alignment horizontal="center" vertical="center"/>
    </xf>
    <xf numFmtId="0" fontId="71" fillId="0" borderId="0" xfId="0" applyFont="1" applyAlignment="1">
      <alignment vertical="center" wrapText="1"/>
    </xf>
    <xf numFmtId="0" fontId="71" fillId="0" borderId="0" xfId="0" applyFont="1" applyAlignment="1">
      <alignment vertical="center"/>
    </xf>
    <xf numFmtId="0" fontId="71" fillId="0" borderId="0" xfId="0" applyFont="1" applyAlignment="1">
      <alignment horizontal="center" vertical="center"/>
    </xf>
    <xf numFmtId="0" fontId="110" fillId="0" borderId="0" xfId="0" applyFont="1" applyAlignment="1">
      <alignment vertical="center" wrapText="1"/>
    </xf>
    <xf numFmtId="0" fontId="71" fillId="0" borderId="0" xfId="0" applyFont="1" applyAlignment="1">
      <alignment horizontal="left" vertical="center" wrapText="1"/>
    </xf>
    <xf numFmtId="0" fontId="72" fillId="0" borderId="0" xfId="0" applyFont="1" applyAlignment="1">
      <alignment vertical="center" wrapText="1"/>
    </xf>
    <xf numFmtId="0" fontId="72" fillId="0" borderId="0" xfId="0" applyFont="1" applyAlignment="1">
      <alignment vertical="center"/>
    </xf>
    <xf numFmtId="0" fontId="72" fillId="0" borderId="0" xfId="0" applyFont="1"/>
    <xf numFmtId="0" fontId="56" fillId="0" borderId="0" xfId="0" applyFont="1" applyAlignment="1">
      <alignment vertical="center"/>
    </xf>
    <xf numFmtId="0" fontId="56" fillId="0" borderId="0" xfId="0" applyFont="1" applyAlignment="1">
      <alignment vertical="center" wrapText="1"/>
    </xf>
    <xf numFmtId="0" fontId="100" fillId="0" borderId="0" xfId="0" applyFont="1"/>
    <xf numFmtId="0" fontId="53" fillId="0" borderId="0" xfId="0" applyFont="1" applyAlignment="1">
      <alignment vertical="center"/>
    </xf>
    <xf numFmtId="0" fontId="53" fillId="0" borderId="0" xfId="0" applyFont="1" applyAlignment="1">
      <alignment vertical="center" wrapText="1"/>
    </xf>
    <xf numFmtId="0" fontId="108" fillId="0" borderId="0" xfId="0" applyFont="1"/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53" fillId="0" borderId="88" xfId="0" applyFont="1" applyBorder="1" applyAlignment="1">
      <alignment horizontal="center" vertical="center" wrapText="1"/>
    </xf>
    <xf numFmtId="0" fontId="53" fillId="0" borderId="47" xfId="0" applyFont="1" applyBorder="1" applyAlignment="1">
      <alignment horizontal="center" vertical="center" wrapText="1"/>
    </xf>
    <xf numFmtId="0" fontId="112" fillId="0" borderId="94" xfId="0" applyFont="1" applyBorder="1" applyAlignment="1">
      <alignment horizontal="center" vertical="center"/>
    </xf>
    <xf numFmtId="0" fontId="112" fillId="0" borderId="86" xfId="0" applyFont="1" applyBorder="1" applyAlignment="1">
      <alignment horizontal="center" vertical="center"/>
    </xf>
    <xf numFmtId="0" fontId="112" fillId="0" borderId="87" xfId="0" applyFont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113" fillId="0" borderId="0" xfId="0" applyFont="1"/>
    <xf numFmtId="0" fontId="56" fillId="0" borderId="95" xfId="0" applyFont="1" applyBorder="1" applyAlignment="1">
      <alignment horizontal="center" vertical="center"/>
    </xf>
    <xf numFmtId="0" fontId="56" fillId="0" borderId="96" xfId="0" applyFont="1" applyBorder="1" applyAlignment="1">
      <alignment vertical="center"/>
    </xf>
    <xf numFmtId="0" fontId="56" fillId="0" borderId="96" xfId="0" applyFont="1" applyBorder="1" applyAlignment="1">
      <alignment vertical="center" wrapText="1"/>
    </xf>
    <xf numFmtId="0" fontId="56" fillId="0" borderId="96" xfId="0" applyFont="1" applyBorder="1" applyAlignment="1">
      <alignment horizontal="center" vertical="center" wrapText="1"/>
    </xf>
    <xf numFmtId="0" fontId="56" fillId="0" borderId="96" xfId="0" applyFont="1" applyBorder="1" applyAlignment="1">
      <alignment horizontal="center" vertical="center"/>
    </xf>
    <xf numFmtId="0" fontId="56" fillId="0" borderId="97" xfId="0" applyFont="1" applyBorder="1" applyAlignment="1">
      <alignment vertical="center"/>
    </xf>
    <xf numFmtId="0" fontId="53" fillId="0" borderId="98" xfId="0" applyFont="1" applyBorder="1" applyAlignment="1">
      <alignment horizontal="center" vertical="center"/>
    </xf>
    <xf numFmtId="0" fontId="56" fillId="0" borderId="98" xfId="0" applyFont="1" applyBorder="1" applyAlignment="1">
      <alignment horizontal="center" vertical="center"/>
    </xf>
    <xf numFmtId="0" fontId="56" fillId="0" borderId="7" xfId="0" applyFont="1" applyBorder="1" applyAlignment="1">
      <alignment vertical="center"/>
    </xf>
    <xf numFmtId="0" fontId="56" fillId="0" borderId="7" xfId="0" applyFont="1" applyBorder="1" applyAlignment="1">
      <alignment vertical="center" wrapText="1"/>
    </xf>
    <xf numFmtId="0" fontId="56" fillId="0" borderId="7" xfId="0" applyFont="1" applyBorder="1" applyAlignment="1">
      <alignment horizontal="center" vertical="center" wrapText="1"/>
    </xf>
    <xf numFmtId="0" fontId="56" fillId="0" borderId="7" xfId="0" applyFont="1" applyBorder="1" applyAlignment="1">
      <alignment horizontal="center" vertical="center"/>
    </xf>
    <xf numFmtId="0" fontId="56" fillId="0" borderId="100" xfId="0" applyFont="1" applyBorder="1" applyAlignment="1">
      <alignment vertical="center"/>
    </xf>
    <xf numFmtId="0" fontId="53" fillId="0" borderId="7" xfId="0" applyFont="1" applyBorder="1" applyAlignment="1">
      <alignment horizontal="left" vertical="center" wrapText="1"/>
    </xf>
    <xf numFmtId="0" fontId="56" fillId="2" borderId="7" xfId="0" applyFont="1" applyFill="1" applyBorder="1" applyAlignment="1">
      <alignment horizontal="center" vertical="center" wrapText="1"/>
    </xf>
    <xf numFmtId="165" fontId="56" fillId="0" borderId="7" xfId="0" applyNumberFormat="1" applyFont="1" applyBorder="1" applyAlignment="1">
      <alignment horizontal="right" vertical="center" wrapText="1"/>
    </xf>
    <xf numFmtId="0" fontId="56" fillId="0" borderId="7" xfId="0" applyFont="1" applyBorder="1" applyAlignment="1">
      <alignment horizontal="left" vertical="center" wrapText="1"/>
    </xf>
    <xf numFmtId="0" fontId="56" fillId="0" borderId="7" xfId="0" quotePrefix="1" applyFont="1" applyBorder="1" applyAlignment="1">
      <alignment horizontal="center" vertical="center" wrapText="1"/>
    </xf>
    <xf numFmtId="165" fontId="56" fillId="2" borderId="7" xfId="0" applyNumberFormat="1" applyFont="1" applyFill="1" applyBorder="1" applyAlignment="1">
      <alignment horizontal="right" vertical="center" wrapText="1"/>
    </xf>
    <xf numFmtId="0" fontId="53" fillId="0" borderId="7" xfId="0" applyFont="1" applyBorder="1" applyAlignment="1">
      <alignment horizontal="center" vertical="center" wrapText="1"/>
    </xf>
    <xf numFmtId="0" fontId="71" fillId="0" borderId="47" xfId="0" applyFont="1" applyBorder="1" applyAlignment="1">
      <alignment vertical="center"/>
    </xf>
    <xf numFmtId="0" fontId="56" fillId="0" borderId="32" xfId="0" applyFont="1" applyBorder="1" applyAlignment="1">
      <alignment horizontal="center" vertical="center"/>
    </xf>
    <xf numFmtId="0" fontId="56" fillId="0" borderId="32" xfId="0" applyFont="1" applyBorder="1" applyAlignment="1">
      <alignment horizontal="left" vertical="center" wrapText="1"/>
    </xf>
    <xf numFmtId="0" fontId="56" fillId="0" borderId="32" xfId="0" quotePrefix="1" applyFont="1" applyBorder="1" applyAlignment="1">
      <alignment horizontal="center" vertical="center" wrapText="1"/>
    </xf>
    <xf numFmtId="0" fontId="56" fillId="0" borderId="32" xfId="0" applyFont="1" applyBorder="1" applyAlignment="1">
      <alignment horizontal="center" vertical="center" wrapText="1"/>
    </xf>
    <xf numFmtId="0" fontId="56" fillId="2" borderId="32" xfId="0" applyFont="1" applyFill="1" applyBorder="1" applyAlignment="1">
      <alignment horizontal="center" vertical="center" wrapText="1"/>
    </xf>
    <xf numFmtId="165" fontId="56" fillId="2" borderId="32" xfId="0" applyNumberFormat="1" applyFont="1" applyFill="1" applyBorder="1" applyAlignment="1">
      <alignment horizontal="right" vertical="center" wrapText="1"/>
    </xf>
    <xf numFmtId="0" fontId="56" fillId="0" borderId="32" xfId="0" applyFont="1" applyBorder="1" applyAlignment="1">
      <alignment vertical="center" wrapText="1"/>
    </xf>
    <xf numFmtId="0" fontId="56" fillId="0" borderId="102" xfId="0" applyFont="1" applyBorder="1" applyAlignment="1">
      <alignment vertical="center"/>
    </xf>
    <xf numFmtId="0" fontId="56" fillId="0" borderId="119" xfId="0" applyFont="1" applyBorder="1" applyAlignment="1">
      <alignment horizontal="center" vertical="center"/>
    </xf>
    <xf numFmtId="0" fontId="56" fillId="0" borderId="119" xfId="0" applyFont="1" applyBorder="1" applyAlignment="1">
      <alignment horizontal="left" vertical="center" wrapText="1"/>
    </xf>
    <xf numFmtId="0" fontId="56" fillId="0" borderId="119" xfId="0" quotePrefix="1" applyFont="1" applyBorder="1" applyAlignment="1">
      <alignment horizontal="center" vertical="center" wrapText="1"/>
    </xf>
    <xf numFmtId="0" fontId="56" fillId="0" borderId="119" xfId="0" applyFont="1" applyBorder="1" applyAlignment="1">
      <alignment horizontal="center" vertical="center" wrapText="1"/>
    </xf>
    <xf numFmtId="0" fontId="56" fillId="2" borderId="119" xfId="0" applyFont="1" applyFill="1" applyBorder="1" applyAlignment="1">
      <alignment horizontal="center" vertical="center" wrapText="1"/>
    </xf>
    <xf numFmtId="165" fontId="56" fillId="2" borderId="119" xfId="0" applyNumberFormat="1" applyFont="1" applyFill="1" applyBorder="1" applyAlignment="1">
      <alignment horizontal="right" vertical="center" wrapText="1"/>
    </xf>
    <xf numFmtId="0" fontId="56" fillId="0" borderId="119" xfId="0" applyFont="1" applyBorder="1" applyAlignment="1">
      <alignment vertical="center" wrapText="1"/>
    </xf>
    <xf numFmtId="0" fontId="56" fillId="0" borderId="120" xfId="0" applyFont="1" applyBorder="1" applyAlignment="1">
      <alignment vertical="center"/>
    </xf>
    <xf numFmtId="0" fontId="56" fillId="0" borderId="107" xfId="0" quotePrefix="1" applyFont="1" applyBorder="1" applyAlignment="1">
      <alignment horizontal="center" vertical="center" wrapText="1"/>
    </xf>
    <xf numFmtId="165" fontId="56" fillId="2" borderId="107" xfId="0" applyNumberFormat="1" applyFont="1" applyFill="1" applyBorder="1" applyAlignment="1">
      <alignment horizontal="right" vertical="center" wrapText="1"/>
    </xf>
    <xf numFmtId="0" fontId="56" fillId="0" borderId="108" xfId="0" applyFont="1" applyBorder="1" applyAlignment="1">
      <alignment vertical="center"/>
    </xf>
    <xf numFmtId="0" fontId="56" fillId="0" borderId="107" xfId="0" applyFont="1" applyBorder="1" applyAlignment="1">
      <alignment horizontal="right" vertical="center" wrapText="1"/>
    </xf>
    <xf numFmtId="0" fontId="56" fillId="0" borderId="106" xfId="0" applyFont="1" applyBorder="1" applyAlignment="1">
      <alignment horizontal="center" vertical="center"/>
    </xf>
    <xf numFmtId="0" fontId="53" fillId="0" borderId="107" xfId="0" applyFont="1" applyBorder="1" applyAlignment="1">
      <alignment vertical="center" wrapText="1"/>
    </xf>
    <xf numFmtId="165" fontId="53" fillId="2" borderId="107" xfId="0" applyNumberFormat="1" applyFont="1" applyFill="1" applyBorder="1" applyAlignment="1">
      <alignment horizontal="right" vertical="center" wrapText="1"/>
    </xf>
    <xf numFmtId="0" fontId="53" fillId="0" borderId="106" xfId="0" applyFont="1" applyBorder="1" applyAlignment="1">
      <alignment horizontal="center" vertical="center"/>
    </xf>
    <xf numFmtId="0" fontId="53" fillId="0" borderId="107" xfId="0" applyFont="1" applyBorder="1" applyAlignment="1">
      <alignment vertical="center"/>
    </xf>
    <xf numFmtId="0" fontId="53" fillId="0" borderId="107" xfId="0" applyFont="1" applyBorder="1" applyAlignment="1">
      <alignment horizontal="center" vertical="center" wrapText="1"/>
    </xf>
    <xf numFmtId="0" fontId="53" fillId="0" borderId="107" xfId="0" applyFont="1" applyBorder="1" applyAlignment="1">
      <alignment horizontal="center" vertical="center"/>
    </xf>
    <xf numFmtId="165" fontId="53" fillId="0" borderId="107" xfId="0" applyNumberFormat="1" applyFont="1" applyBorder="1" applyAlignment="1">
      <alignment horizontal="right" vertical="center" wrapText="1"/>
    </xf>
    <xf numFmtId="0" fontId="53" fillId="0" borderId="108" xfId="0" applyFont="1" applyBorder="1" applyAlignment="1">
      <alignment vertical="center"/>
    </xf>
    <xf numFmtId="166" fontId="56" fillId="0" borderId="107" xfId="0" applyNumberFormat="1" applyFont="1" applyBorder="1" applyAlignment="1">
      <alignment horizontal="center" vertical="center" wrapText="1"/>
    </xf>
    <xf numFmtId="165" fontId="56" fillId="0" borderId="107" xfId="0" applyNumberFormat="1" applyFont="1" applyBorder="1" applyAlignment="1">
      <alignment horizontal="right" vertical="center" wrapText="1"/>
    </xf>
    <xf numFmtId="0" fontId="56" fillId="2" borderId="107" xfId="0" applyFont="1" applyFill="1" applyBorder="1" applyAlignment="1">
      <alignment vertical="center" wrapText="1"/>
    </xf>
    <xf numFmtId="167" fontId="56" fillId="2" borderId="107" xfId="0" applyNumberFormat="1" applyFont="1" applyFill="1" applyBorder="1" applyAlignment="1">
      <alignment vertical="center" wrapText="1"/>
    </xf>
    <xf numFmtId="166" fontId="56" fillId="0" borderId="107" xfId="0" applyNumberFormat="1" applyFont="1" applyBorder="1" applyAlignment="1">
      <alignment horizontal="center" vertical="center"/>
    </xf>
    <xf numFmtId="0" fontId="53" fillId="0" borderId="108" xfId="0" applyFont="1" applyBorder="1" applyAlignment="1">
      <alignment vertical="center" wrapText="1"/>
    </xf>
    <xf numFmtId="0" fontId="56" fillId="2" borderId="107" xfId="0" applyFont="1" applyFill="1" applyBorder="1" applyAlignment="1">
      <alignment horizontal="center" vertical="center"/>
    </xf>
    <xf numFmtId="0" fontId="56" fillId="2" borderId="107" xfId="0" quotePrefix="1" applyFont="1" applyFill="1" applyBorder="1" applyAlignment="1">
      <alignment horizontal="center" vertical="center" wrapText="1"/>
    </xf>
    <xf numFmtId="0" fontId="56" fillId="0" borderId="108" xfId="0" applyFont="1" applyBorder="1" applyAlignment="1">
      <alignment vertical="center" wrapText="1"/>
    </xf>
    <xf numFmtId="15" fontId="56" fillId="2" borderId="107" xfId="0" quotePrefix="1" applyNumberFormat="1" applyFont="1" applyFill="1" applyBorder="1" applyAlignment="1">
      <alignment horizontal="center" vertical="center" wrapText="1"/>
    </xf>
    <xf numFmtId="15" fontId="56" fillId="2" borderId="107" xfId="0" applyNumberFormat="1" applyFont="1" applyFill="1" applyBorder="1" applyAlignment="1">
      <alignment horizontal="center" vertical="center" wrapText="1"/>
    </xf>
    <xf numFmtId="167" fontId="56" fillId="2" borderId="107" xfId="0" applyNumberFormat="1" applyFont="1" applyFill="1" applyBorder="1" applyAlignment="1">
      <alignment vertical="center"/>
    </xf>
    <xf numFmtId="167" fontId="53" fillId="2" borderId="107" xfId="0" applyNumberFormat="1" applyFont="1" applyFill="1" applyBorder="1" applyAlignment="1">
      <alignment vertical="center" wrapText="1"/>
    </xf>
    <xf numFmtId="3" fontId="56" fillId="0" borderId="108" xfId="0" applyNumberFormat="1" applyFont="1" applyBorder="1" applyAlignment="1">
      <alignment vertical="center"/>
    </xf>
    <xf numFmtId="167" fontId="56" fillId="0" borderId="107" xfId="0" applyNumberFormat="1" applyFont="1" applyBorder="1" applyAlignment="1">
      <alignment horizontal="center" vertical="center" wrapText="1"/>
    </xf>
    <xf numFmtId="15" fontId="56" fillId="0" borderId="107" xfId="0" applyNumberFormat="1" applyFont="1" applyBorder="1" applyAlignment="1">
      <alignment horizontal="center" vertical="center" wrapText="1"/>
    </xf>
    <xf numFmtId="4" fontId="56" fillId="0" borderId="107" xfId="0" applyNumberFormat="1" applyFont="1" applyBorder="1" applyAlignment="1">
      <alignment horizontal="right" vertical="center" wrapText="1"/>
    </xf>
    <xf numFmtId="4" fontId="53" fillId="0" borderId="107" xfId="0" applyNumberFormat="1" applyFont="1" applyBorder="1" applyAlignment="1">
      <alignment horizontal="right" vertical="center" wrapText="1"/>
    </xf>
    <xf numFmtId="169" fontId="56" fillId="0" borderId="107" xfId="0" applyNumberFormat="1" applyFont="1" applyBorder="1" applyAlignment="1">
      <alignment horizontal="right" vertical="center"/>
    </xf>
    <xf numFmtId="0" fontId="114" fillId="0" borderId="107" xfId="0" applyFont="1" applyBorder="1" applyAlignment="1">
      <alignment horizontal="center" vertical="center"/>
    </xf>
    <xf numFmtId="169" fontId="53" fillId="0" borderId="107" xfId="0" applyNumberFormat="1" applyFont="1" applyBorder="1" applyAlignment="1">
      <alignment horizontal="right" vertical="center" wrapText="1"/>
    </xf>
    <xf numFmtId="0" fontId="56" fillId="0" borderId="109" xfId="0" applyFont="1" applyBorder="1" applyAlignment="1">
      <alignment horizontal="center" vertical="center"/>
    </xf>
    <xf numFmtId="0" fontId="56" fillId="0" borderId="110" xfId="0" applyFont="1" applyBorder="1" applyAlignment="1">
      <alignment vertical="center"/>
    </xf>
    <xf numFmtId="0" fontId="53" fillId="0" borderId="110" xfId="0" applyFont="1" applyBorder="1" applyAlignment="1">
      <alignment vertical="center" wrapText="1"/>
    </xf>
    <xf numFmtId="0" fontId="56" fillId="0" borderId="110" xfId="0" applyFont="1" applyBorder="1" applyAlignment="1">
      <alignment horizontal="center" vertical="center" wrapText="1"/>
    </xf>
    <xf numFmtId="0" fontId="56" fillId="0" borderId="110" xfId="0" applyFont="1" applyBorder="1" applyAlignment="1">
      <alignment vertical="center" wrapText="1"/>
    </xf>
    <xf numFmtId="0" fontId="56" fillId="0" borderId="110" xfId="0" applyFont="1" applyBorder="1" applyAlignment="1">
      <alignment horizontal="center" vertical="center"/>
    </xf>
    <xf numFmtId="169" fontId="53" fillId="0" borderId="110" xfId="0" applyNumberFormat="1" applyFont="1" applyBorder="1" applyAlignment="1">
      <alignment horizontal="right" vertical="center" wrapText="1"/>
    </xf>
    <xf numFmtId="0" fontId="56" fillId="0" borderId="111" xfId="0" applyFont="1" applyBorder="1" applyAlignment="1">
      <alignment vertical="center"/>
    </xf>
    <xf numFmtId="0" fontId="56" fillId="0" borderId="112" xfId="0" applyFont="1" applyBorder="1" applyAlignment="1">
      <alignment horizontal="center" vertical="center"/>
    </xf>
    <xf numFmtId="0" fontId="56" fillId="0" borderId="113" xfId="0" applyFont="1" applyBorder="1" applyAlignment="1">
      <alignment vertical="center"/>
    </xf>
    <xf numFmtId="0" fontId="56" fillId="0" borderId="113" xfId="0" applyFont="1" applyBorder="1" applyAlignment="1">
      <alignment vertical="center" wrapText="1"/>
    </xf>
    <xf numFmtId="0" fontId="56" fillId="0" borderId="113" xfId="0" applyFont="1" applyBorder="1" applyAlignment="1">
      <alignment horizontal="center" vertical="center" wrapText="1"/>
    </xf>
    <xf numFmtId="4" fontId="53" fillId="0" borderId="113" xfId="0" applyNumberFormat="1" applyFont="1" applyBorder="1" applyAlignment="1">
      <alignment horizontal="center" vertical="center" wrapText="1"/>
    </xf>
    <xf numFmtId="164" fontId="56" fillId="0" borderId="117" xfId="0" applyNumberFormat="1" applyFont="1" applyBorder="1" applyAlignment="1">
      <alignment vertical="center"/>
    </xf>
    <xf numFmtId="0" fontId="13" fillId="0" borderId="0" xfId="0" applyFont="1" applyAlignment="1">
      <alignment horizontal="center"/>
    </xf>
    <xf numFmtId="0" fontId="0" fillId="0" borderId="0" xfId="0"/>
    <xf numFmtId="0" fontId="13" fillId="0" borderId="14" xfId="0" applyFont="1" applyBorder="1" applyAlignment="1">
      <alignment horizontal="center" vertical="center"/>
    </xf>
    <xf numFmtId="0" fontId="7" fillId="0" borderId="19" xfId="0" applyFont="1" applyBorder="1"/>
    <xf numFmtId="0" fontId="13" fillId="0" borderId="14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0" fontId="7" fillId="0" borderId="20" xfId="0" applyFont="1" applyBorder="1"/>
    <xf numFmtId="0" fontId="13" fillId="0" borderId="86" xfId="0" applyFont="1" applyBorder="1" applyAlignment="1">
      <alignment horizontal="center"/>
    </xf>
    <xf numFmtId="0" fontId="13" fillId="0" borderId="87" xfId="0" applyFont="1" applyBorder="1" applyAlignment="1">
      <alignment horizontal="center"/>
    </xf>
    <xf numFmtId="0" fontId="13" fillId="0" borderId="18" xfId="0" applyFont="1" applyBorder="1" applyAlignment="1">
      <alignment horizontal="center" vertical="center"/>
    </xf>
    <xf numFmtId="0" fontId="7" fillId="0" borderId="22" xfId="0" applyFont="1" applyBorder="1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vertical="center"/>
    </xf>
    <xf numFmtId="0" fontId="6" fillId="0" borderId="2" xfId="0" applyFont="1" applyBorder="1" applyAlignment="1">
      <alignment horizontal="center" vertical="center" wrapText="1"/>
    </xf>
    <xf numFmtId="0" fontId="7" fillId="0" borderId="6" xfId="0" applyFont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41" fillId="0" borderId="0" xfId="0" applyFont="1" applyAlignment="1">
      <alignment horizontal="center"/>
    </xf>
    <xf numFmtId="0" fontId="53" fillId="0" borderId="29" xfId="0" applyFont="1" applyBorder="1" applyAlignment="1">
      <alignment horizontal="left" vertical="center"/>
    </xf>
    <xf numFmtId="0" fontId="53" fillId="0" borderId="36" xfId="0" applyFont="1" applyBorder="1" applyAlignment="1">
      <alignment horizontal="left" vertical="center"/>
    </xf>
    <xf numFmtId="0" fontId="53" fillId="0" borderId="99" xfId="0" applyFont="1" applyBorder="1" applyAlignment="1">
      <alignment horizontal="left" vertical="center"/>
    </xf>
    <xf numFmtId="0" fontId="111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108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53" fillId="0" borderId="88" xfId="0" applyFont="1" applyBorder="1" applyAlignment="1">
      <alignment horizontal="center" vertical="center" wrapText="1"/>
    </xf>
    <xf numFmtId="0" fontId="53" fillId="0" borderId="92" xfId="0" applyFont="1" applyBorder="1" applyAlignment="1">
      <alignment horizontal="center" vertical="center"/>
    </xf>
    <xf numFmtId="0" fontId="53" fillId="0" borderId="89" xfId="0" applyFont="1" applyBorder="1" applyAlignment="1">
      <alignment horizontal="center" vertical="center" wrapText="1"/>
    </xf>
    <xf numFmtId="0" fontId="53" fillId="0" borderId="86" xfId="0" applyFont="1" applyBorder="1" applyAlignment="1">
      <alignment vertical="center"/>
    </xf>
    <xf numFmtId="0" fontId="53" fillId="0" borderId="92" xfId="0" applyFont="1" applyBorder="1" applyAlignment="1">
      <alignment vertical="center"/>
    </xf>
    <xf numFmtId="0" fontId="53" fillId="0" borderId="90" xfId="0" applyFont="1" applyBorder="1" applyAlignment="1">
      <alignment horizontal="center" vertical="center" wrapText="1"/>
    </xf>
    <xf numFmtId="0" fontId="53" fillId="0" borderId="47" xfId="0" applyFont="1" applyBorder="1" applyAlignment="1">
      <alignment vertical="center"/>
    </xf>
    <xf numFmtId="0" fontId="53" fillId="0" borderId="87" xfId="0" applyFont="1" applyBorder="1" applyAlignment="1">
      <alignment vertical="center"/>
    </xf>
    <xf numFmtId="0" fontId="53" fillId="0" borderId="91" xfId="0" applyFont="1" applyBorder="1" applyAlignment="1">
      <alignment horizontal="center" vertical="center" wrapText="1"/>
    </xf>
    <xf numFmtId="0" fontId="53" fillId="0" borderId="93" xfId="0" applyFont="1" applyBorder="1" applyAlignment="1">
      <alignment vertical="center"/>
    </xf>
    <xf numFmtId="0" fontId="56" fillId="0" borderId="36" xfId="0" applyFont="1" applyBorder="1" applyAlignment="1">
      <alignment vertical="center"/>
    </xf>
    <xf numFmtId="0" fontId="56" fillId="0" borderId="99" xfId="0" applyFont="1" applyBorder="1" applyAlignment="1">
      <alignment vertical="center"/>
    </xf>
    <xf numFmtId="170" fontId="56" fillId="0" borderId="0" xfId="0" applyNumberFormat="1" applyFont="1" applyAlignment="1">
      <alignment horizontal="center" vertical="center"/>
    </xf>
    <xf numFmtId="0" fontId="56" fillId="0" borderId="0" xfId="0" applyFont="1" applyAlignment="1">
      <alignment horizontal="center" vertical="center" wrapText="1"/>
    </xf>
    <xf numFmtId="0" fontId="53" fillId="0" borderId="29" xfId="0" applyFont="1" applyBorder="1" applyAlignment="1">
      <alignment horizontal="left" vertical="center" wrapText="1"/>
    </xf>
    <xf numFmtId="0" fontId="53" fillId="0" borderId="36" xfId="0" applyFont="1" applyBorder="1" applyAlignment="1">
      <alignment horizontal="left" vertical="center" wrapText="1"/>
    </xf>
    <xf numFmtId="0" fontId="53" fillId="0" borderId="99" xfId="0" applyFont="1" applyBorder="1" applyAlignment="1">
      <alignment horizontal="left" vertical="center" wrapText="1"/>
    </xf>
    <xf numFmtId="0" fontId="53" fillId="0" borderId="107" xfId="0" applyFont="1" applyBorder="1" applyAlignment="1">
      <alignment horizontal="left" vertical="center"/>
    </xf>
    <xf numFmtId="0" fontId="56" fillId="0" borderId="107" xfId="0" applyFont="1" applyBorder="1" applyAlignment="1">
      <alignment vertical="center"/>
    </xf>
    <xf numFmtId="0" fontId="53" fillId="0" borderId="121" xfId="0" applyFont="1" applyBorder="1" applyAlignment="1">
      <alignment horizontal="right" vertical="center" wrapText="1"/>
    </xf>
    <xf numFmtId="0" fontId="53" fillId="0" borderId="122" xfId="0" applyFont="1" applyBorder="1" applyAlignment="1">
      <alignment horizontal="right" vertical="center" wrapText="1"/>
    </xf>
    <xf numFmtId="0" fontId="53" fillId="0" borderId="123" xfId="0" applyFont="1" applyBorder="1" applyAlignment="1">
      <alignment horizontal="right" vertical="center" wrapText="1"/>
    </xf>
    <xf numFmtId="0" fontId="53" fillId="0" borderId="114" xfId="0" applyFont="1" applyBorder="1" applyAlignment="1">
      <alignment horizontal="center" vertical="center" wrapText="1"/>
    </xf>
    <xf numFmtId="0" fontId="53" fillId="0" borderId="115" xfId="0" applyFont="1" applyBorder="1" applyAlignment="1">
      <alignment horizontal="center" vertical="center" wrapText="1"/>
    </xf>
    <xf numFmtId="0" fontId="53" fillId="0" borderId="116" xfId="0" applyFont="1" applyBorder="1" applyAlignment="1">
      <alignment horizontal="center" vertical="center" wrapText="1"/>
    </xf>
    <xf numFmtId="0" fontId="51" fillId="0" borderId="29" xfId="0" applyFont="1" applyBorder="1" applyAlignment="1">
      <alignment horizontal="left" vertical="center"/>
    </xf>
    <xf numFmtId="0" fontId="51" fillId="0" borderId="36" xfId="0" applyFont="1" applyBorder="1" applyAlignment="1">
      <alignment horizontal="left" vertical="center"/>
    </xf>
    <xf numFmtId="0" fontId="51" fillId="0" borderId="99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 wrapText="1"/>
    </xf>
    <xf numFmtId="0" fontId="51" fillId="0" borderId="121" xfId="0" applyFont="1" applyBorder="1" applyAlignment="1">
      <alignment horizontal="right" vertical="center" wrapText="1"/>
    </xf>
    <xf numFmtId="0" fontId="51" fillId="0" borderId="122" xfId="0" applyFont="1" applyBorder="1" applyAlignment="1">
      <alignment horizontal="right" vertical="center" wrapText="1"/>
    </xf>
    <xf numFmtId="0" fontId="51" fillId="0" borderId="123" xfId="0" applyFont="1" applyBorder="1" applyAlignment="1">
      <alignment horizontal="right" vertical="center" wrapText="1"/>
    </xf>
    <xf numFmtId="0" fontId="51" fillId="0" borderId="107" xfId="0" applyFont="1" applyBorder="1" applyAlignment="1">
      <alignment horizontal="left" vertical="center"/>
    </xf>
    <xf numFmtId="0" fontId="51" fillId="0" borderId="114" xfId="0" applyFont="1" applyBorder="1" applyAlignment="1">
      <alignment horizontal="center" vertical="center" wrapText="1"/>
    </xf>
    <xf numFmtId="0" fontId="51" fillId="0" borderId="115" xfId="0" applyFont="1" applyBorder="1" applyAlignment="1">
      <alignment horizontal="center" vertical="center" wrapText="1"/>
    </xf>
    <xf numFmtId="0" fontId="51" fillId="0" borderId="116" xfId="0" applyFont="1" applyBorder="1" applyAlignment="1">
      <alignment horizontal="center" vertical="center" wrapText="1"/>
    </xf>
    <xf numFmtId="170" fontId="16" fillId="0" borderId="0" xfId="0" applyNumberFormat="1" applyFont="1" applyAlignment="1">
      <alignment horizontal="center" vertical="center"/>
    </xf>
    <xf numFmtId="170" fontId="43" fillId="0" borderId="0" xfId="0" applyNumberFormat="1" applyFont="1" applyAlignment="1">
      <alignment horizontal="center" vertical="center"/>
    </xf>
    <xf numFmtId="0" fontId="51" fillId="0" borderId="29" xfId="0" applyFont="1" applyBorder="1" applyAlignment="1">
      <alignment horizontal="left" vertical="center" wrapText="1"/>
    </xf>
    <xf numFmtId="0" fontId="51" fillId="0" borderId="36" xfId="0" applyFont="1" applyBorder="1" applyAlignment="1">
      <alignment horizontal="left" vertical="center" wrapText="1"/>
    </xf>
    <xf numFmtId="0" fontId="51" fillId="0" borderId="99" xfId="0" applyFont="1" applyBorder="1" applyAlignment="1">
      <alignment horizontal="left" vertical="center" wrapText="1"/>
    </xf>
    <xf numFmtId="0" fontId="49" fillId="0" borderId="0" xfId="0" applyFont="1" applyAlignment="1">
      <alignment vertical="center"/>
    </xf>
    <xf numFmtId="0" fontId="5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1" fillId="0" borderId="88" xfId="0" applyFont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 wrapText="1"/>
    </xf>
    <xf numFmtId="0" fontId="51" fillId="0" borderId="91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29" xfId="0" applyFont="1" applyBorder="1" applyAlignment="1">
      <alignment horizontal="center" vertical="center" wrapText="1"/>
    </xf>
    <xf numFmtId="0" fontId="7" fillId="0" borderId="31" xfId="0" applyFont="1" applyBorder="1"/>
    <xf numFmtId="0" fontId="18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32" xfId="0" applyFont="1" applyBorder="1" applyAlignment="1">
      <alignment horizontal="center" vertical="center" wrapText="1"/>
    </xf>
    <xf numFmtId="0" fontId="7" fillId="0" borderId="37" xfId="0" applyFont="1" applyBorder="1"/>
    <xf numFmtId="0" fontId="7" fillId="0" borderId="6" xfId="0" applyFont="1" applyBorder="1"/>
    <xf numFmtId="0" fontId="7" fillId="0" borderId="36" xfId="0" applyFont="1" applyBorder="1"/>
    <xf numFmtId="0" fontId="60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 wrapText="1"/>
    </xf>
    <xf numFmtId="0" fontId="60" fillId="0" borderId="124" xfId="0" applyFont="1" applyBorder="1" applyAlignment="1">
      <alignment horizontal="center" vertical="center" wrapText="1"/>
    </xf>
    <xf numFmtId="0" fontId="60" fillId="0" borderId="132" xfId="0" applyFont="1" applyBorder="1" applyAlignment="1">
      <alignment horizontal="center" vertical="center" wrapText="1"/>
    </xf>
    <xf numFmtId="0" fontId="60" fillId="0" borderId="125" xfId="0" applyFont="1" applyBorder="1" applyAlignment="1">
      <alignment horizontal="center" vertical="center" wrapText="1"/>
    </xf>
    <xf numFmtId="0" fontId="60" fillId="0" borderId="133" xfId="0" applyFont="1" applyBorder="1" applyAlignment="1">
      <alignment horizontal="center" vertical="center" wrapText="1"/>
    </xf>
    <xf numFmtId="0" fontId="60" fillId="0" borderId="126" xfId="0" applyFont="1" applyBorder="1" applyAlignment="1">
      <alignment horizontal="center" vertical="center" wrapText="1"/>
    </xf>
    <xf numFmtId="0" fontId="60" fillId="0" borderId="134" xfId="0" applyFont="1" applyBorder="1" applyAlignment="1">
      <alignment horizontal="center" vertical="center" wrapText="1"/>
    </xf>
    <xf numFmtId="0" fontId="60" fillId="0" borderId="127" xfId="0" applyFont="1" applyBorder="1" applyAlignment="1">
      <alignment horizontal="center" vertical="center" wrapText="1"/>
    </xf>
    <xf numFmtId="0" fontId="60" fillId="0" borderId="135" xfId="0" applyFont="1" applyBorder="1" applyAlignment="1">
      <alignment horizontal="center" vertical="center" wrapText="1"/>
    </xf>
    <xf numFmtId="0" fontId="60" fillId="5" borderId="127" xfId="0" applyFont="1" applyFill="1" applyBorder="1" applyAlignment="1">
      <alignment horizontal="center" vertical="center" wrapText="1"/>
    </xf>
    <xf numFmtId="0" fontId="60" fillId="5" borderId="128" xfId="0" applyFont="1" applyFill="1" applyBorder="1" applyAlignment="1">
      <alignment horizontal="center" vertical="center" wrapText="1"/>
    </xf>
    <xf numFmtId="0" fontId="60" fillId="0" borderId="129" xfId="0" applyFont="1" applyBorder="1" applyAlignment="1">
      <alignment horizontal="center" vertical="center" wrapText="1"/>
    </xf>
    <xf numFmtId="0" fontId="60" fillId="0" borderId="130" xfId="0" applyFont="1" applyBorder="1" applyAlignment="1">
      <alignment horizontal="center" vertical="center" wrapText="1"/>
    </xf>
    <xf numFmtId="0" fontId="60" fillId="0" borderId="89" xfId="0" applyFont="1" applyBorder="1" applyAlignment="1">
      <alignment horizontal="center" vertical="center"/>
    </xf>
    <xf numFmtId="0" fontId="60" fillId="0" borderId="86" xfId="0" applyFont="1" applyBorder="1" applyAlignment="1">
      <alignment horizontal="center" vertical="center"/>
    </xf>
    <xf numFmtId="0" fontId="60" fillId="0" borderId="140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48" fillId="0" borderId="47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0" borderId="124" xfId="0" applyFont="1" applyBorder="1" applyAlignment="1">
      <alignment horizontal="center" vertical="center" wrapText="1"/>
    </xf>
    <xf numFmtId="0" fontId="59" fillId="0" borderId="132" xfId="0" applyFont="1" applyBorder="1" applyAlignment="1">
      <alignment horizontal="center" vertical="center" wrapText="1"/>
    </xf>
    <xf numFmtId="0" fontId="59" fillId="0" borderId="125" xfId="0" applyFont="1" applyBorder="1" applyAlignment="1">
      <alignment horizontal="center" vertical="center" wrapText="1"/>
    </xf>
    <xf numFmtId="0" fontId="59" fillId="0" borderId="133" xfId="0" applyFont="1" applyBorder="1" applyAlignment="1">
      <alignment horizontal="center" vertical="center" wrapText="1"/>
    </xf>
    <xf numFmtId="0" fontId="59" fillId="0" borderId="126" xfId="0" applyFont="1" applyBorder="1" applyAlignment="1">
      <alignment horizontal="center" vertical="center" wrapText="1"/>
    </xf>
    <xf numFmtId="0" fontId="59" fillId="0" borderId="134" xfId="0" applyFont="1" applyBorder="1" applyAlignment="1">
      <alignment horizontal="center" vertical="center" wrapText="1"/>
    </xf>
    <xf numFmtId="0" fontId="59" fillId="0" borderId="127" xfId="0" applyFont="1" applyBorder="1" applyAlignment="1">
      <alignment horizontal="center" vertical="center" wrapText="1"/>
    </xf>
    <xf numFmtId="0" fontId="59" fillId="0" borderId="135" xfId="0" applyFont="1" applyBorder="1" applyAlignment="1">
      <alignment horizontal="center" vertical="center" wrapText="1"/>
    </xf>
    <xf numFmtId="0" fontId="59" fillId="5" borderId="127" xfId="0" applyFont="1" applyFill="1" applyBorder="1" applyAlignment="1">
      <alignment horizontal="center" vertical="center" wrapText="1"/>
    </xf>
    <xf numFmtId="0" fontId="59" fillId="5" borderId="128" xfId="0" applyFont="1" applyFill="1" applyBorder="1" applyAlignment="1">
      <alignment horizontal="center" vertical="center" wrapText="1"/>
    </xf>
    <xf numFmtId="0" fontId="59" fillId="0" borderId="129" xfId="0" applyFont="1" applyBorder="1" applyAlignment="1">
      <alignment horizontal="center" vertical="center" wrapText="1"/>
    </xf>
    <xf numFmtId="0" fontId="59" fillId="0" borderId="130" xfId="0" applyFont="1" applyBorder="1" applyAlignment="1">
      <alignment horizontal="center" vertical="center" wrapText="1"/>
    </xf>
    <xf numFmtId="0" fontId="7" fillId="0" borderId="0" xfId="0" applyFont="1"/>
    <xf numFmtId="0" fontId="60" fillId="0" borderId="146" xfId="0" applyFont="1" applyBorder="1" applyAlignment="1">
      <alignment horizontal="center" vertical="center"/>
    </xf>
    <xf numFmtId="0" fontId="60" fillId="0" borderId="142" xfId="0" applyFont="1" applyBorder="1" applyAlignment="1">
      <alignment horizontal="center" vertical="center"/>
    </xf>
    <xf numFmtId="0" fontId="60" fillId="0" borderId="147" xfId="0" applyFont="1" applyBorder="1" applyAlignment="1">
      <alignment horizontal="center" vertical="center" wrapText="1"/>
    </xf>
    <xf numFmtId="0" fontId="60" fillId="0" borderId="149" xfId="0" applyFont="1" applyBorder="1" applyAlignment="1">
      <alignment horizontal="center" vertical="center" wrapText="1"/>
    </xf>
    <xf numFmtId="0" fontId="60" fillId="0" borderId="146" xfId="0" applyFont="1" applyBorder="1" applyAlignment="1">
      <alignment horizontal="center" vertical="center" wrapText="1"/>
    </xf>
    <xf numFmtId="0" fontId="60" fillId="0" borderId="148" xfId="0" applyFont="1" applyBorder="1" applyAlignment="1">
      <alignment horizontal="center" vertical="center" wrapText="1"/>
    </xf>
    <xf numFmtId="0" fontId="60" fillId="0" borderId="148" xfId="0" applyFont="1" applyBorder="1" applyAlignment="1">
      <alignment horizontal="center" vertical="center"/>
    </xf>
    <xf numFmtId="0" fontId="60" fillId="0" borderId="89" xfId="0" applyFont="1" applyBorder="1" applyAlignment="1">
      <alignment horizontal="center" vertical="center" wrapText="1"/>
    </xf>
    <xf numFmtId="0" fontId="60" fillId="0" borderId="86" xfId="0" applyFont="1" applyBorder="1" applyAlignment="1">
      <alignment horizontal="center" vertical="center" wrapText="1"/>
    </xf>
    <xf numFmtId="0" fontId="60" fillId="0" borderId="140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12" fillId="0" borderId="89" xfId="0" applyFont="1" applyBorder="1" applyAlignment="1">
      <alignment horizontal="center" vertical="center" wrapText="1"/>
    </xf>
    <xf numFmtId="0" fontId="59" fillId="0" borderId="86" xfId="0" applyFont="1" applyBorder="1" applyAlignment="1">
      <alignment horizontal="center" vertical="center" wrapText="1"/>
    </xf>
    <xf numFmtId="0" fontId="59" fillId="0" borderId="140" xfId="0" applyFont="1" applyBorder="1" applyAlignment="1">
      <alignment horizontal="center" vertical="center" wrapText="1"/>
    </xf>
    <xf numFmtId="0" fontId="48" fillId="0" borderId="47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48" fillId="0" borderId="0" xfId="0" applyFont="1"/>
    <xf numFmtId="0" fontId="59" fillId="0" borderId="146" xfId="0" applyFont="1" applyBorder="1" applyAlignment="1">
      <alignment horizontal="center" vertical="center"/>
    </xf>
    <xf numFmtId="0" fontId="59" fillId="0" borderId="142" xfId="0" applyFont="1" applyBorder="1" applyAlignment="1">
      <alignment horizontal="center" vertical="center"/>
    </xf>
    <xf numFmtId="0" fontId="59" fillId="0" borderId="147" xfId="0" applyFont="1" applyBorder="1" applyAlignment="1">
      <alignment horizontal="center" vertical="center" wrapText="1"/>
    </xf>
    <xf numFmtId="0" fontId="59" fillId="0" borderId="149" xfId="0" applyFont="1" applyBorder="1" applyAlignment="1">
      <alignment horizontal="center" vertical="center" wrapText="1"/>
    </xf>
    <xf numFmtId="0" fontId="59" fillId="0" borderId="146" xfId="0" applyFont="1" applyBorder="1" applyAlignment="1">
      <alignment horizontal="center" vertical="center" wrapText="1"/>
    </xf>
    <xf numFmtId="0" fontId="59" fillId="0" borderId="148" xfId="0" applyFont="1" applyBorder="1" applyAlignment="1">
      <alignment horizontal="center" vertical="center" wrapText="1"/>
    </xf>
    <xf numFmtId="0" fontId="59" fillId="0" borderId="148" xfId="0" applyFont="1" applyBorder="1" applyAlignment="1">
      <alignment horizontal="center" vertical="center"/>
    </xf>
    <xf numFmtId="0" fontId="60" fillId="2" borderId="141" xfId="0" applyFont="1" applyFill="1" applyBorder="1" applyAlignment="1">
      <alignment horizontal="center" vertical="center" wrapText="1"/>
    </xf>
    <xf numFmtId="0" fontId="60" fillId="2" borderId="47" xfId="0" applyFont="1" applyFill="1" applyBorder="1" applyAlignment="1">
      <alignment horizontal="center" vertical="center"/>
    </xf>
    <xf numFmtId="0" fontId="7" fillId="0" borderId="47" xfId="0" applyFont="1" applyBorder="1" applyAlignment="1">
      <alignment vertical="center"/>
    </xf>
    <xf numFmtId="0" fontId="60" fillId="2" borderId="150" xfId="0" applyFont="1" applyFill="1" applyBorder="1" applyAlignment="1">
      <alignment horizontal="center" vertical="center" wrapText="1"/>
    </xf>
    <xf numFmtId="0" fontId="60" fillId="2" borderId="151" xfId="0" applyFont="1" applyFill="1" applyBorder="1" applyAlignment="1">
      <alignment horizontal="center" vertical="center" wrapText="1"/>
    </xf>
    <xf numFmtId="0" fontId="60" fillId="2" borderId="88" xfId="0" applyFont="1" applyFill="1" applyBorder="1" applyAlignment="1">
      <alignment horizontal="center" vertical="center" wrapText="1"/>
    </xf>
    <xf numFmtId="0" fontId="60" fillId="2" borderId="152" xfId="0" applyFont="1" applyFill="1" applyBorder="1" applyAlignment="1">
      <alignment horizontal="center" vertical="center" wrapText="1"/>
    </xf>
    <xf numFmtId="0" fontId="60" fillId="2" borderId="146" xfId="0" applyFont="1" applyFill="1" applyBorder="1" applyAlignment="1">
      <alignment horizontal="center" vertical="center"/>
    </xf>
    <xf numFmtId="0" fontId="60" fillId="2" borderId="142" xfId="0" applyFont="1" applyFill="1" applyBorder="1" applyAlignment="1">
      <alignment horizontal="center" vertical="center"/>
    </xf>
    <xf numFmtId="0" fontId="60" fillId="2" borderId="147" xfId="0" applyFont="1" applyFill="1" applyBorder="1" applyAlignment="1">
      <alignment horizontal="center" vertical="center" wrapText="1"/>
    </xf>
    <xf numFmtId="0" fontId="60" fillId="2" borderId="153" xfId="0" applyFont="1" applyFill="1" applyBorder="1" applyAlignment="1">
      <alignment horizontal="center" vertical="center" wrapText="1"/>
    </xf>
    <xf numFmtId="0" fontId="60" fillId="2" borderId="125" xfId="0" applyFont="1" applyFill="1" applyBorder="1" applyAlignment="1">
      <alignment horizontal="center" vertical="center" wrapText="1"/>
    </xf>
    <xf numFmtId="0" fontId="60" fillId="2" borderId="154" xfId="0" applyFont="1" applyFill="1" applyBorder="1" applyAlignment="1">
      <alignment horizontal="center" vertical="center" wrapText="1"/>
    </xf>
    <xf numFmtId="0" fontId="60" fillId="2" borderId="148" xfId="0" applyFont="1" applyFill="1" applyBorder="1" applyAlignment="1">
      <alignment horizontal="center" vertical="center"/>
    </xf>
    <xf numFmtId="0" fontId="60" fillId="2" borderId="131" xfId="0" applyFont="1" applyFill="1" applyBorder="1" applyAlignment="1">
      <alignment horizontal="center" vertical="center" wrapText="1"/>
    </xf>
    <xf numFmtId="0" fontId="60" fillId="2" borderId="155" xfId="0" applyFont="1" applyFill="1" applyBorder="1" applyAlignment="1">
      <alignment horizontal="center" vertical="center" wrapText="1"/>
    </xf>
    <xf numFmtId="0" fontId="12" fillId="2" borderId="141" xfId="0" applyFont="1" applyFill="1" applyBorder="1" applyAlignment="1">
      <alignment horizontal="center" vertical="center" wrapText="1"/>
    </xf>
    <xf numFmtId="0" fontId="59" fillId="2" borderId="141" xfId="0" applyFont="1" applyFill="1" applyBorder="1" applyAlignment="1">
      <alignment horizontal="center" vertical="center" wrapText="1"/>
    </xf>
    <xf numFmtId="0" fontId="59" fillId="2" borderId="47" xfId="0" applyFont="1" applyFill="1" applyBorder="1" applyAlignment="1">
      <alignment horizontal="center" vertical="center"/>
    </xf>
    <xf numFmtId="0" fontId="62" fillId="0" borderId="47" xfId="0" applyFont="1" applyBorder="1" applyAlignment="1">
      <alignment vertical="center"/>
    </xf>
    <xf numFmtId="0" fontId="59" fillId="2" borderId="150" xfId="0" applyFont="1" applyFill="1" applyBorder="1" applyAlignment="1">
      <alignment horizontal="center" vertical="center" wrapText="1"/>
    </xf>
    <xf numFmtId="0" fontId="59" fillId="2" borderId="151" xfId="0" applyFont="1" applyFill="1" applyBorder="1" applyAlignment="1">
      <alignment horizontal="center" vertical="center" wrapText="1"/>
    </xf>
    <xf numFmtId="0" fontId="59" fillId="2" borderId="88" xfId="0" applyFont="1" applyFill="1" applyBorder="1" applyAlignment="1">
      <alignment horizontal="center" vertical="center" wrapText="1"/>
    </xf>
    <xf numFmtId="0" fontId="59" fillId="2" borderId="152" xfId="0" applyFont="1" applyFill="1" applyBorder="1" applyAlignment="1">
      <alignment horizontal="center" vertical="center" wrapText="1"/>
    </xf>
    <xf numFmtId="0" fontId="59" fillId="2" borderId="146" xfId="0" applyFont="1" applyFill="1" applyBorder="1" applyAlignment="1">
      <alignment horizontal="center" vertical="center"/>
    </xf>
    <xf numFmtId="0" fontId="59" fillId="2" borderId="142" xfId="0" applyFont="1" applyFill="1" applyBorder="1" applyAlignment="1">
      <alignment horizontal="center" vertical="center"/>
    </xf>
    <xf numFmtId="0" fontId="59" fillId="2" borderId="147" xfId="0" applyFont="1" applyFill="1" applyBorder="1" applyAlignment="1">
      <alignment horizontal="center" vertical="center" wrapText="1"/>
    </xf>
    <xf numFmtId="0" fontId="59" fillId="2" borderId="153" xfId="0" applyFont="1" applyFill="1" applyBorder="1" applyAlignment="1">
      <alignment horizontal="center" vertical="center" wrapText="1"/>
    </xf>
    <xf numFmtId="0" fontId="59" fillId="2" borderId="125" xfId="0" applyFont="1" applyFill="1" applyBorder="1" applyAlignment="1">
      <alignment horizontal="center" vertical="center" wrapText="1"/>
    </xf>
    <xf numFmtId="0" fontId="59" fillId="2" borderId="154" xfId="0" applyFont="1" applyFill="1" applyBorder="1" applyAlignment="1">
      <alignment horizontal="center" vertical="center" wrapText="1"/>
    </xf>
    <xf numFmtId="0" fontId="59" fillId="2" borderId="148" xfId="0" applyFont="1" applyFill="1" applyBorder="1" applyAlignment="1">
      <alignment horizontal="center" vertical="center"/>
    </xf>
    <xf numFmtId="0" fontId="59" fillId="2" borderId="131" xfId="0" applyFont="1" applyFill="1" applyBorder="1" applyAlignment="1">
      <alignment horizontal="center" vertical="center" wrapText="1"/>
    </xf>
    <xf numFmtId="0" fontId="59" fillId="2" borderId="155" xfId="0" applyFont="1" applyFill="1" applyBorder="1" applyAlignment="1">
      <alignment horizontal="center" vertical="center" wrapText="1"/>
    </xf>
    <xf numFmtId="0" fontId="72" fillId="0" borderId="131" xfId="0" applyFont="1" applyBorder="1" applyAlignment="1">
      <alignment horizontal="center" vertical="center" wrapText="1"/>
    </xf>
    <xf numFmtId="0" fontId="72" fillId="0" borderId="139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" fillId="0" borderId="0" xfId="0" applyFont="1"/>
    <xf numFmtId="0" fontId="72" fillId="0" borderId="141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2" fillId="0" borderId="47" xfId="0" applyFont="1" applyBorder="1" applyAlignment="1">
      <alignment horizontal="center" vertical="center"/>
    </xf>
    <xf numFmtId="0" fontId="72" fillId="0" borderId="124" xfId="0" applyFont="1" applyBorder="1" applyAlignment="1">
      <alignment horizontal="center" vertical="center" wrapText="1"/>
    </xf>
    <xf numFmtId="0" fontId="72" fillId="0" borderId="132" xfId="0" applyFont="1" applyBorder="1" applyAlignment="1">
      <alignment horizontal="center" vertical="center" wrapText="1"/>
    </xf>
    <xf numFmtId="0" fontId="72" fillId="0" borderId="125" xfId="0" applyFont="1" applyBorder="1" applyAlignment="1">
      <alignment horizontal="center" vertical="center" wrapText="1"/>
    </xf>
    <xf numFmtId="0" fontId="72" fillId="0" borderId="133" xfId="0" applyFont="1" applyBorder="1" applyAlignment="1">
      <alignment horizontal="center" vertical="center" wrapText="1"/>
    </xf>
    <xf numFmtId="0" fontId="72" fillId="0" borderId="146" xfId="0" applyFont="1" applyBorder="1" applyAlignment="1">
      <alignment horizontal="center" vertical="center"/>
    </xf>
    <xf numFmtId="0" fontId="72" fillId="0" borderId="142" xfId="0" applyFont="1" applyBorder="1" applyAlignment="1">
      <alignment horizontal="center" vertical="center"/>
    </xf>
    <xf numFmtId="0" fontId="72" fillId="0" borderId="146" xfId="0" applyFont="1" applyBorder="1" applyAlignment="1">
      <alignment horizontal="center" vertical="center" wrapText="1"/>
    </xf>
    <xf numFmtId="0" fontId="72" fillId="0" borderId="142" xfId="0" applyFont="1" applyBorder="1" applyAlignment="1">
      <alignment horizontal="center" vertical="center" wrapText="1"/>
    </xf>
    <xf numFmtId="0" fontId="72" fillId="0" borderId="147" xfId="0" applyFont="1" applyBorder="1" applyAlignment="1">
      <alignment horizontal="center" vertical="center" wrapText="1"/>
    </xf>
    <xf numFmtId="0" fontId="72" fillId="0" borderId="149" xfId="0" applyFont="1" applyBorder="1" applyAlignment="1">
      <alignment horizontal="center" vertical="center" wrapText="1"/>
    </xf>
    <xf numFmtId="0" fontId="46" fillId="0" borderId="141" xfId="0" applyFont="1" applyBorder="1" applyAlignment="1">
      <alignment horizontal="center" vertical="center" wrapText="1"/>
    </xf>
    <xf numFmtId="0" fontId="46" fillId="0" borderId="146" xfId="0" applyFont="1" applyBorder="1" applyAlignment="1">
      <alignment horizontal="center" vertical="center" wrapText="1"/>
    </xf>
    <xf numFmtId="0" fontId="46" fillId="0" borderId="142" xfId="0" applyFont="1" applyBorder="1" applyAlignment="1">
      <alignment horizontal="center" vertical="center" wrapText="1"/>
    </xf>
    <xf numFmtId="0" fontId="46" fillId="0" borderId="147" xfId="0" applyFont="1" applyBorder="1" applyAlignment="1">
      <alignment horizontal="center" vertical="center" wrapText="1"/>
    </xf>
    <xf numFmtId="0" fontId="46" fillId="0" borderId="149" xfId="0" applyFont="1" applyBorder="1" applyAlignment="1">
      <alignment horizontal="center" vertical="center" wrapText="1"/>
    </xf>
    <xf numFmtId="0" fontId="46" fillId="0" borderId="125" xfId="0" applyFont="1" applyBorder="1" applyAlignment="1">
      <alignment horizontal="center" vertical="center" wrapText="1"/>
    </xf>
    <xf numFmtId="0" fontId="46" fillId="0" borderId="133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6" fillId="0" borderId="47" xfId="0" applyFont="1" applyBorder="1" applyAlignment="1">
      <alignment horizontal="center" vertical="center"/>
    </xf>
    <xf numFmtId="0" fontId="46" fillId="0" borderId="124" xfId="0" applyFont="1" applyBorder="1" applyAlignment="1">
      <alignment horizontal="center" vertical="center" wrapText="1"/>
    </xf>
    <xf numFmtId="0" fontId="46" fillId="0" borderId="132" xfId="0" applyFont="1" applyBorder="1" applyAlignment="1">
      <alignment horizontal="center" vertical="center" wrapText="1"/>
    </xf>
    <xf numFmtId="0" fontId="46" fillId="0" borderId="146" xfId="0" applyFont="1" applyBorder="1" applyAlignment="1">
      <alignment horizontal="center" vertical="center"/>
    </xf>
    <xf numFmtId="0" fontId="46" fillId="0" borderId="142" xfId="0" applyFont="1" applyBorder="1" applyAlignment="1">
      <alignment horizontal="center" vertical="center"/>
    </xf>
    <xf numFmtId="0" fontId="46" fillId="0" borderId="131" xfId="0" applyFont="1" applyBorder="1" applyAlignment="1">
      <alignment horizontal="center" vertical="center" wrapText="1"/>
    </xf>
    <xf numFmtId="0" fontId="46" fillId="0" borderId="139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/>
    </xf>
    <xf numFmtId="0" fontId="7" fillId="0" borderId="40" xfId="0" applyFont="1" applyBorder="1"/>
    <xf numFmtId="0" fontId="7" fillId="0" borderId="41" xfId="0" applyFont="1" applyBorder="1"/>
    <xf numFmtId="0" fontId="24" fillId="0" borderId="55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40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7" fillId="0" borderId="46" xfId="0" applyFont="1" applyBorder="1"/>
    <xf numFmtId="0" fontId="24" fillId="0" borderId="52" xfId="0" applyFont="1" applyBorder="1" applyAlignment="1">
      <alignment horizontal="center" vertical="center"/>
    </xf>
    <xf numFmtId="0" fontId="7" fillId="0" borderId="51" xfId="0" applyFont="1" applyBorder="1"/>
    <xf numFmtId="0" fontId="7" fillId="0" borderId="50" xfId="0" applyFont="1" applyBorder="1"/>
    <xf numFmtId="0" fontId="7" fillId="0" borderId="17" xfId="0" applyFont="1" applyBorder="1"/>
    <xf numFmtId="0" fontId="25" fillId="0" borderId="16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7" fillId="0" borderId="54" xfId="0" applyFont="1" applyBorder="1"/>
    <xf numFmtId="0" fontId="24" fillId="0" borderId="59" xfId="0" applyFont="1" applyBorder="1" applyAlignment="1">
      <alignment horizontal="center" vertical="center"/>
    </xf>
    <xf numFmtId="0" fontId="7" fillId="0" borderId="58" xfId="0" applyFont="1" applyBorder="1"/>
    <xf numFmtId="0" fontId="7" fillId="0" borderId="38" xfId="0" applyFont="1" applyBorder="1"/>
    <xf numFmtId="0" fontId="20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46" fillId="0" borderId="140" xfId="0" applyFont="1" applyBorder="1" applyAlignment="1">
      <alignment horizontal="center" vertical="center"/>
    </xf>
    <xf numFmtId="0" fontId="46" fillId="0" borderId="141" xfId="0" applyFont="1" applyBorder="1" applyAlignment="1">
      <alignment horizontal="center" vertical="center"/>
    </xf>
    <xf numFmtId="0" fontId="78" fillId="5" borderId="107" xfId="0" applyFont="1" applyFill="1" applyBorder="1" applyAlignment="1">
      <alignment horizontal="left" vertical="center"/>
    </xf>
    <xf numFmtId="0" fontId="78" fillId="0" borderId="0" xfId="0" applyFont="1" applyAlignment="1">
      <alignment horizontal="center" vertical="center"/>
    </xf>
    <xf numFmtId="0" fontId="78" fillId="5" borderId="129" xfId="0" applyFont="1" applyFill="1" applyBorder="1" applyAlignment="1">
      <alignment horizontal="center" vertical="center"/>
    </xf>
    <xf numFmtId="0" fontId="78" fillId="5" borderId="127" xfId="0" applyFont="1" applyFill="1" applyBorder="1" applyAlignment="1">
      <alignment horizontal="center" vertical="center"/>
    </xf>
    <xf numFmtId="0" fontId="78" fillId="5" borderId="128" xfId="0" applyFont="1" applyFill="1" applyBorder="1" applyAlignment="1">
      <alignment horizontal="center" vertical="center"/>
    </xf>
    <xf numFmtId="0" fontId="78" fillId="5" borderId="166" xfId="0" applyFont="1" applyFill="1" applyBorder="1" applyAlignment="1">
      <alignment horizontal="center" vertical="center"/>
    </xf>
    <xf numFmtId="0" fontId="78" fillId="5" borderId="135" xfId="0" applyFont="1" applyFill="1" applyBorder="1" applyAlignment="1">
      <alignment horizontal="center" vertical="center"/>
    </xf>
    <xf numFmtId="0" fontId="78" fillId="5" borderId="136" xfId="0" applyFont="1" applyFill="1" applyBorder="1" applyAlignment="1">
      <alignment horizontal="center" vertical="center"/>
    </xf>
    <xf numFmtId="0" fontId="78" fillId="5" borderId="125" xfId="0" applyFont="1" applyFill="1" applyBorder="1" applyAlignment="1">
      <alignment horizontal="center" vertical="center"/>
    </xf>
    <xf numFmtId="0" fontId="78" fillId="5" borderId="154" xfId="0" applyFont="1" applyFill="1" applyBorder="1" applyAlignment="1">
      <alignment horizontal="center" vertical="center"/>
    </xf>
    <xf numFmtId="0" fontId="78" fillId="5" borderId="89" xfId="0" applyFont="1" applyFill="1" applyBorder="1" applyAlignment="1">
      <alignment horizontal="center" vertical="center"/>
    </xf>
    <xf numFmtId="0" fontId="78" fillId="5" borderId="86" xfId="0" applyFont="1" applyFill="1" applyBorder="1" applyAlignment="1">
      <alignment horizontal="center" vertical="center"/>
    </xf>
    <xf numFmtId="0" fontId="78" fillId="5" borderId="87" xfId="0" applyFont="1" applyFill="1" applyBorder="1" applyAlignment="1">
      <alignment horizontal="center" vertical="center"/>
    </xf>
    <xf numFmtId="0" fontId="78" fillId="5" borderId="126" xfId="0" applyFont="1" applyFill="1" applyBorder="1" applyAlignment="1">
      <alignment horizontal="center" vertical="center" wrapText="1"/>
    </xf>
    <xf numFmtId="0" fontId="78" fillId="5" borderId="135" xfId="0" applyFont="1" applyFill="1" applyBorder="1" applyAlignment="1">
      <alignment horizontal="center" vertical="center" wrapText="1"/>
    </xf>
    <xf numFmtId="0" fontId="78" fillId="5" borderId="165" xfId="0" applyFont="1" applyFill="1" applyBorder="1" applyAlignment="1">
      <alignment horizontal="center" vertical="center" wrapText="1"/>
    </xf>
    <xf numFmtId="0" fontId="78" fillId="5" borderId="157" xfId="0" applyFont="1" applyFill="1" applyBorder="1" applyAlignment="1">
      <alignment horizontal="center" vertical="center" wrapText="1"/>
    </xf>
    <xf numFmtId="0" fontId="78" fillId="5" borderId="128" xfId="0" applyFont="1" applyFill="1" applyBorder="1" applyAlignment="1">
      <alignment horizontal="center" vertical="center" wrapText="1"/>
    </xf>
    <xf numFmtId="0" fontId="78" fillId="5" borderId="136" xfId="0" applyFont="1" applyFill="1" applyBorder="1" applyAlignment="1">
      <alignment horizontal="center" vertical="center" wrapText="1"/>
    </xf>
    <xf numFmtId="0" fontId="78" fillId="5" borderId="150" xfId="0" applyFont="1" applyFill="1" applyBorder="1" applyAlignment="1">
      <alignment horizontal="center" vertical="center" wrapText="1"/>
    </xf>
    <xf numFmtId="0" fontId="78" fillId="5" borderId="91" xfId="0" applyFont="1" applyFill="1" applyBorder="1" applyAlignment="1">
      <alignment horizontal="center" vertical="center" wrapText="1"/>
    </xf>
    <xf numFmtId="0" fontId="77" fillId="5" borderId="89" xfId="0" applyFont="1" applyFill="1" applyBorder="1" applyAlignment="1">
      <alignment horizontal="center" vertical="center"/>
    </xf>
    <xf numFmtId="0" fontId="77" fillId="5" borderId="86" xfId="0" applyFont="1" applyFill="1" applyBorder="1" applyAlignment="1">
      <alignment horizontal="center" vertical="center"/>
    </xf>
    <xf numFmtId="0" fontId="77" fillId="5" borderId="87" xfId="0" applyFont="1" applyFill="1" applyBorder="1" applyAlignment="1">
      <alignment horizontal="center" vertical="center"/>
    </xf>
    <xf numFmtId="0" fontId="78" fillId="5" borderId="159" xfId="0" applyFont="1" applyFill="1" applyBorder="1" applyAlignment="1">
      <alignment horizontal="center" vertical="center"/>
    </xf>
    <xf numFmtId="0" fontId="78" fillId="5" borderId="123" xfId="0" applyFont="1" applyFill="1" applyBorder="1" applyAlignment="1">
      <alignment horizontal="center" vertical="center"/>
    </xf>
    <xf numFmtId="0" fontId="78" fillId="5" borderId="106" xfId="0" applyFont="1" applyFill="1" applyBorder="1" applyAlignment="1">
      <alignment horizontal="right" vertical="center"/>
    </xf>
    <xf numFmtId="0" fontId="78" fillId="5" borderId="107" xfId="0" applyFont="1" applyFill="1" applyBorder="1" applyAlignment="1">
      <alignment horizontal="right" vertical="center"/>
    </xf>
    <xf numFmtId="0" fontId="78" fillId="5" borderId="144" xfId="0" applyFont="1" applyFill="1" applyBorder="1" applyAlignment="1">
      <alignment horizontal="center" vertical="center"/>
    </xf>
    <xf numFmtId="0" fontId="78" fillId="5" borderId="121" xfId="0" applyFont="1" applyFill="1" applyBorder="1" applyAlignment="1">
      <alignment horizontal="right" vertical="center"/>
    </xf>
    <xf numFmtId="0" fontId="78" fillId="5" borderId="122" xfId="0" applyFont="1" applyFill="1" applyBorder="1" applyAlignment="1">
      <alignment horizontal="right" vertical="center"/>
    </xf>
    <xf numFmtId="0" fontId="78" fillId="5" borderId="123" xfId="0" applyFont="1" applyFill="1" applyBorder="1" applyAlignment="1">
      <alignment horizontal="right" vertical="center"/>
    </xf>
    <xf numFmtId="0" fontId="78" fillId="5" borderId="144" xfId="0" applyFont="1" applyFill="1" applyBorder="1" applyAlignment="1">
      <alignment horizontal="left" vertical="center"/>
    </xf>
    <xf numFmtId="0" fontId="98" fillId="0" borderId="0" xfId="0" applyFont="1" applyAlignment="1">
      <alignment horizontal="center" vertical="center"/>
    </xf>
    <xf numFmtId="0" fontId="99" fillId="0" borderId="146" xfId="0" applyFont="1" applyBorder="1" applyAlignment="1">
      <alignment horizontal="center" vertical="center"/>
    </xf>
    <xf numFmtId="0" fontId="99" fillId="0" borderId="141" xfId="0" applyFont="1" applyBorder="1" applyAlignment="1">
      <alignment horizontal="center" vertical="center"/>
    </xf>
    <xf numFmtId="0" fontId="99" fillId="0" borderId="148" xfId="0" applyFont="1" applyBorder="1" applyAlignment="1">
      <alignment horizontal="center" vertical="center"/>
    </xf>
    <xf numFmtId="0" fontId="98" fillId="0" borderId="146" xfId="0" applyFont="1" applyBorder="1" applyAlignment="1">
      <alignment horizontal="center" vertical="center"/>
    </xf>
    <xf numFmtId="0" fontId="98" fillId="0" borderId="141" xfId="0" applyFont="1" applyBorder="1" applyAlignment="1">
      <alignment horizontal="center" vertical="center"/>
    </xf>
    <xf numFmtId="0" fontId="98" fillId="0" borderId="142" xfId="0" applyFont="1" applyBorder="1" applyAlignment="1">
      <alignment horizontal="center" vertical="center"/>
    </xf>
    <xf numFmtId="0" fontId="98" fillId="0" borderId="125" xfId="0" applyFont="1" applyBorder="1" applyAlignment="1">
      <alignment horizontal="center" vertical="center" wrapText="1"/>
    </xf>
    <xf numFmtId="0" fontId="98" fillId="0" borderId="154" xfId="0" applyFont="1" applyBorder="1" applyAlignment="1">
      <alignment horizontal="center" vertical="center" wrapText="1"/>
    </xf>
    <xf numFmtId="0" fontId="98" fillId="0" borderId="147" xfId="0" applyFont="1" applyBorder="1" applyAlignment="1">
      <alignment horizontal="center" vertical="center" wrapText="1"/>
    </xf>
    <xf numFmtId="0" fontId="98" fillId="0" borderId="153" xfId="0" applyFont="1" applyBorder="1" applyAlignment="1">
      <alignment horizontal="center" vertical="center" wrapText="1"/>
    </xf>
    <xf numFmtId="0" fontId="98" fillId="0" borderId="131" xfId="0" applyFont="1" applyBorder="1" applyAlignment="1">
      <alignment horizontal="center" vertical="center"/>
    </xf>
    <xf numFmtId="0" fontId="98" fillId="0" borderId="155" xfId="0" applyFont="1" applyBorder="1" applyAlignment="1">
      <alignment horizontal="center" vertical="center"/>
    </xf>
    <xf numFmtId="0" fontId="98" fillId="0" borderId="124" xfId="0" applyFont="1" applyBorder="1" applyAlignment="1">
      <alignment horizontal="center" vertical="center"/>
    </xf>
    <xf numFmtId="0" fontId="98" fillId="0" borderId="176" xfId="0" applyFont="1" applyBorder="1" applyAlignment="1">
      <alignment horizontal="center" vertical="center"/>
    </xf>
    <xf numFmtId="0" fontId="98" fillId="0" borderId="125" xfId="0" applyFont="1" applyBorder="1" applyAlignment="1">
      <alignment horizontal="center" vertical="center"/>
    </xf>
    <xf numFmtId="0" fontId="98" fillId="0" borderId="154" xfId="0" applyFont="1" applyBorder="1" applyAlignment="1">
      <alignment horizontal="center" vertical="center"/>
    </xf>
    <xf numFmtId="0" fontId="98" fillId="0" borderId="147" xfId="0" applyFont="1" applyBorder="1" applyAlignment="1">
      <alignment horizontal="center" vertical="center"/>
    </xf>
    <xf numFmtId="0" fontId="98" fillId="0" borderId="15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7" fillId="0" borderId="18" xfId="0" applyFont="1" applyBorder="1"/>
    <xf numFmtId="0" fontId="7" fillId="0" borderId="26" xfId="0" applyFont="1" applyBorder="1"/>
    <xf numFmtId="0" fontId="7" fillId="0" borderId="43" xfId="0" applyFont="1" applyBorder="1"/>
    <xf numFmtId="0" fontId="7" fillId="0" borderId="28" xfId="0" applyFont="1" applyBorder="1"/>
    <xf numFmtId="0" fontId="34" fillId="0" borderId="24" xfId="0" applyFont="1" applyBorder="1" applyAlignment="1">
      <alignment horizontal="center" vertical="top"/>
    </xf>
    <xf numFmtId="0" fontId="7" fillId="0" borderId="25" xfId="0" applyFont="1" applyBorder="1"/>
    <xf numFmtId="0" fontId="32" fillId="0" borderId="0" xfId="0" applyFont="1" applyAlignment="1">
      <alignment horizontal="center" vertical="center"/>
    </xf>
    <xf numFmtId="49" fontId="34" fillId="0" borderId="60" xfId="0" applyNumberFormat="1" applyFont="1" applyBorder="1" applyAlignment="1">
      <alignment horizontal="center" vertical="center"/>
    </xf>
    <xf numFmtId="0" fontId="7" fillId="0" borderId="65" xfId="0" applyFont="1" applyBorder="1"/>
    <xf numFmtId="0" fontId="34" fillId="0" borderId="61" xfId="0" applyFont="1" applyBorder="1" applyAlignment="1">
      <alignment horizontal="center" vertical="center"/>
    </xf>
    <xf numFmtId="0" fontId="7" fillId="0" borderId="62" xfId="0" applyFont="1" applyBorder="1"/>
    <xf numFmtId="0" fontId="7" fillId="0" borderId="63" xfId="0" applyFont="1" applyBorder="1"/>
    <xf numFmtId="0" fontId="34" fillId="0" borderId="64" xfId="0" applyFont="1" applyBorder="1" applyAlignment="1">
      <alignment horizontal="center" vertical="center" wrapText="1"/>
    </xf>
    <xf numFmtId="0" fontId="7" fillId="0" borderId="66" xfId="0" applyFont="1" applyBorder="1"/>
    <xf numFmtId="0" fontId="35" fillId="0" borderId="49" xfId="0" applyFont="1" applyBorder="1" applyAlignment="1">
      <alignment horizontal="center" vertical="center"/>
    </xf>
    <xf numFmtId="0" fontId="7" fillId="0" borderId="56" xfId="0" applyFont="1" applyBorder="1"/>
  </cellXfs>
  <cellStyles count="3">
    <cellStyle name="Comma" xfId="1" builtinId="3"/>
    <cellStyle name="Comma [0]" xfId="2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133350</xdr:colOff>
      <xdr:row>14</xdr:row>
      <xdr:rowOff>123825</xdr:rowOff>
    </xdr:from>
    <xdr:ext cx="873179" cy="477564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A0C871A-4DB5-4D47-9067-9DE6397AAD2A}"/>
            </a:ext>
          </a:extLst>
        </xdr:cNvPr>
        <xdr:cNvSpPr txBox="1"/>
      </xdr:nvSpPr>
      <xdr:spPr>
        <a:xfrm>
          <a:off x="4210050" y="2924175"/>
          <a:ext cx="873179" cy="477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id-ID" sz="2400"/>
            <a:t>NIHIL</a:t>
          </a:r>
          <a:endParaRPr lang="en-US" sz="24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371474</xdr:colOff>
      <xdr:row>525</xdr:row>
      <xdr:rowOff>95250</xdr:rowOff>
    </xdr:from>
    <xdr:to>
      <xdr:col>14</xdr:col>
      <xdr:colOff>354252</xdr:colOff>
      <xdr:row>529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ACC71E-9DC4-4ED4-87DF-E233562A5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1974" y="109470825"/>
          <a:ext cx="563803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526</xdr:row>
      <xdr:rowOff>14013</xdr:rowOff>
    </xdr:from>
    <xdr:to>
      <xdr:col>3</xdr:col>
      <xdr:colOff>485775</xdr:colOff>
      <xdr:row>528</xdr:row>
      <xdr:rowOff>6761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E6D584-29E1-4DB1-9621-188FC36E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9589613"/>
          <a:ext cx="1485900" cy="3927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342899</xdr:colOff>
      <xdr:row>2180</xdr:row>
      <xdr:rowOff>114301</xdr:rowOff>
    </xdr:from>
    <xdr:to>
      <xdr:col>11</xdr:col>
      <xdr:colOff>20877</xdr:colOff>
      <xdr:row>2184</xdr:row>
      <xdr:rowOff>95251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3F140-2647-4F76-BDCD-430B6B6CE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399" y="529999576"/>
          <a:ext cx="563803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2181</xdr:row>
      <xdr:rowOff>23539</xdr:rowOff>
    </xdr:from>
    <xdr:to>
      <xdr:col>3</xdr:col>
      <xdr:colOff>171450</xdr:colOff>
      <xdr:row>2183</xdr:row>
      <xdr:rowOff>35337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D7DFBD-93AB-D932-19BF-74B695063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530099314"/>
          <a:ext cx="1485900" cy="392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600075</xdr:colOff>
      <xdr:row>14</xdr:row>
      <xdr:rowOff>104775</xdr:rowOff>
    </xdr:from>
    <xdr:ext cx="873179" cy="477564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02F472C-FE76-4D91-A9DD-CD764703A785}"/>
            </a:ext>
          </a:extLst>
        </xdr:cNvPr>
        <xdr:cNvSpPr txBox="1"/>
      </xdr:nvSpPr>
      <xdr:spPr>
        <a:xfrm>
          <a:off x="3781425" y="2924175"/>
          <a:ext cx="873179" cy="477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id-ID" sz="2400"/>
            <a:t>NIHIL</a:t>
          </a:r>
          <a:endParaRPr lang="en-US" sz="24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342899</xdr:colOff>
      <xdr:row>99</xdr:row>
      <xdr:rowOff>142875</xdr:rowOff>
    </xdr:from>
    <xdr:to>
      <xdr:col>10</xdr:col>
      <xdr:colOff>906702</xdr:colOff>
      <xdr:row>103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16383A-5F66-4328-85A2-9A42EC67B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899" y="24164925"/>
          <a:ext cx="563803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1028700</xdr:colOff>
      <xdr:row>100</xdr:row>
      <xdr:rowOff>14013</xdr:rowOff>
    </xdr:from>
    <xdr:to>
      <xdr:col>3</xdr:col>
      <xdr:colOff>200025</xdr:colOff>
      <xdr:row>102</xdr:row>
      <xdr:rowOff>6761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674F7F-7381-4DB1-88F7-8F1A18659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24236088"/>
          <a:ext cx="1485900" cy="3927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190500</xdr:colOff>
      <xdr:row>0</xdr:row>
      <xdr:rowOff>66675</xdr:rowOff>
    </xdr:from>
    <xdr:ext cx="523875" cy="6572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Users/HP%2014%20WCT/Documents/LPJ%20%20GIRIMULYO%202024.xlsx" TargetMode="External"/><Relationship Id="rId1" Type="http://schemas.openxmlformats.org/officeDocument/2006/relationships/externalLinkPath" Target="/Users/HP%2014%20WCT/Documents/LPJ%20%20GIRIMULY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KAUR%20TATA%20LAKSANA%20KALURAHAN%20GIRIMULYO\Tahun%202022\LAPORAN%20PENGELOLAAN%20ASET%20KALURAHAN%202022\KONSOLIDASI%20ASET%20KALURAHAN%20GIRIMULYO%202022_2023_Perbaikan%20Oktober%202024.xlsx" TargetMode="External"/><Relationship Id="rId1" Type="http://schemas.openxmlformats.org/officeDocument/2006/relationships/externalLinkPath" Target="KONSOLIDASI%20ASET%20KALURAHAN%20GIRIMULYO%202022_2023_Perbaikan%20Oktober%202024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Tahun%202024/Inventarisasi%20Aset%20Kalurahan%20(Sensus%20Aset)/Sensus%20Aset/LHI%20SENSUS%20ASET%20GIRIMULYO%202024%20FIX%20hasil%20revisi%20November%202024.xlsx" TargetMode="External"/><Relationship Id="rId2" Type="http://schemas.openxmlformats.org/officeDocument/2006/relationships/externalLinkPath" Target="file:///D:\KAUR%20TATA%20LAKSANA%20KALURAHAN%20GIRIMULYO\Tahun%202024\Inventarisasi%20Aset%20Kalurahan%20(Sensus%20Aset)\Sensus%20Aset\LHI%20SENSUS%20ASET%20GIRIMULYO%202024%20FIX%20hasil%20revisi%20November%202024.xlsx" TargetMode="External"/><Relationship Id="rId1" Type="http://schemas.openxmlformats.org/officeDocument/2006/relationships/externalLinkPath" Target="/KAUR%20TATA%20LAKSANA%20KALURAHAN%20GIRIMULYO/Tahun%202024/Inventarisasi%20Aset%20Kalurahan%20(Sensus%20Aset)/Sensus%20Aset/LHI%20SENSUS%20ASET%20GIRIMULYO%202024%20FIX%20hasil%20revisi%20November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2 "/>
      <sheetName val="R2C Aset"/>
      <sheetName val="R.4 Sektoral"/>
      <sheetName val="R.3 APBDES"/>
      <sheetName val="R 2 A Lap Rea"/>
      <sheetName val=" R 2B CALK"/>
      <sheetName val="Sheet1"/>
      <sheetName val="R 3 Reaisasi"/>
      <sheetName val="Penghapusan Aset"/>
      <sheetName val="Mutasi Aset"/>
      <sheetName val="Rekap mutasi aset"/>
      <sheetName val="yang dipisahkan"/>
      <sheetName val=" VC MANUAL"/>
      <sheetName val="VC SISKUDES"/>
      <sheetName val="T.2  "/>
      <sheetName val="T2C Aset"/>
      <sheetName val="T3A "/>
      <sheetName val="T3"/>
      <sheetName val="T2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orm 1"/>
      <sheetName val="Form 2"/>
      <sheetName val=" Buku AMD"/>
      <sheetName val="KIA A"/>
      <sheetName val="KIA B"/>
      <sheetName val="KIA C"/>
      <sheetName val="KIA D"/>
      <sheetName val="KIA E"/>
      <sheetName val="KIA F"/>
      <sheetName val="KIA G"/>
      <sheetName val="Konsolidasi Aset Milik Kal"/>
    </sheetNames>
    <sheetDataSet>
      <sheetData sheetId="0"/>
      <sheetData sheetId="1">
        <row r="70">
          <cell r="E70">
            <v>10929343345</v>
          </cell>
        </row>
      </sheetData>
      <sheetData sheetId="2"/>
      <sheetData sheetId="3"/>
      <sheetData sheetId="4"/>
      <sheetData sheetId="5"/>
      <sheetData sheetId="6">
        <row r="68">
          <cell r="F68" t="str">
            <v>1.734 m2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KIA G"/>
      <sheetName val="KIA F"/>
      <sheetName val="KIA E"/>
      <sheetName val="KIA D"/>
      <sheetName val="KIA C"/>
      <sheetName val="KIA B"/>
      <sheetName val="KIA A"/>
      <sheetName val="LHI Tanah"/>
      <sheetName val="LHI Kendaraan"/>
      <sheetName val="LHI Peralatan &amp; Mesin (2) baik"/>
      <sheetName val="LHI PERALATAN RB"/>
      <sheetName val="Penghapusan aset"/>
      <sheetName val="LHI Peralatan &amp; Mesin"/>
      <sheetName val="LHI Bangunan"/>
      <sheetName val="LHI Jalan, Irigasi, Jaringan"/>
      <sheetName val="LHI Aset Tetap Lainnya"/>
      <sheetName val="LHI Barang tdk ditemukan"/>
      <sheetName val="LHI aset yang dipisahkan"/>
      <sheetName val="  CALK"/>
      <sheetName val="Buku Aset Milik Kalurahan"/>
    </sheetNames>
    <sheetDataSet>
      <sheetData sheetId="0">
        <row r="11">
          <cell r="G11" t="str">
            <v xml:space="preserve">  Persil 19  </v>
          </cell>
        </row>
        <row r="20">
          <cell r="G20" t="str">
            <v xml:space="preserve">  Persil 56  </v>
          </cell>
        </row>
        <row r="26">
          <cell r="G26" t="str">
            <v xml:space="preserve">  Persil 74  </v>
          </cell>
        </row>
        <row r="53">
          <cell r="G53" t="str">
            <v xml:space="preserve">  Persil 107  </v>
          </cell>
        </row>
        <row r="57">
          <cell r="G57" t="str">
            <v xml:space="preserve">  Persil 111  </v>
          </cell>
        </row>
        <row r="59">
          <cell r="G59" t="str">
            <v xml:space="preserve">  Persil 112</v>
          </cell>
        </row>
        <row r="66">
          <cell r="G66" t="str">
            <v>Persil 126</v>
          </cell>
        </row>
        <row r="71">
          <cell r="G71" t="str">
            <v xml:space="preserve">  Persil 156  </v>
          </cell>
        </row>
        <row r="83">
          <cell r="G83" t="str">
            <v xml:space="preserve">  Persil 238   </v>
          </cell>
        </row>
      </sheetData>
      <sheetData sheetId="1"/>
      <sheetData sheetId="2"/>
      <sheetData sheetId="3"/>
      <sheetData sheetId="4"/>
      <sheetData sheetId="5">
        <row r="432">
          <cell r="G432" t="str">
            <v>campuran</v>
          </cell>
        </row>
      </sheetData>
      <sheetData sheetId="6"/>
      <sheetData sheetId="7"/>
      <sheetData sheetId="8">
        <row r="17">
          <cell r="C17" t="str">
            <v>3.02.01.04.001</v>
          </cell>
        </row>
      </sheetData>
      <sheetData sheetId="9"/>
      <sheetData sheetId="10"/>
      <sheetData sheetId="11"/>
      <sheetData sheetId="12"/>
      <sheetData sheetId="13">
        <row r="11">
          <cell r="C11" t="str">
            <v>4.01.01.08.001</v>
          </cell>
        </row>
        <row r="12">
          <cell r="C12" t="str">
            <v>4.01.01.09.001</v>
          </cell>
        </row>
        <row r="14">
          <cell r="C14" t="str">
            <v>4.01.01.14.001</v>
          </cell>
        </row>
        <row r="21">
          <cell r="B21" t="str">
            <v>Tugu peringatan lainnya</v>
          </cell>
        </row>
        <row r="23">
          <cell r="B23" t="str">
            <v>Bangunan lainnya</v>
          </cell>
          <cell r="C23" t="str">
            <v>4.01.01.22.999</v>
          </cell>
        </row>
        <row r="24">
          <cell r="B24" t="str">
            <v>Bangunan gedung kantor permanen</v>
          </cell>
        </row>
        <row r="25">
          <cell r="B25" t="str">
            <v>gedung pertokoaan /pasar permanen</v>
          </cell>
        </row>
        <row r="28">
          <cell r="B28" t="str">
            <v>Bangunan fasilitas umum lainnya</v>
          </cell>
          <cell r="C28" t="str">
            <v>4.01.01.23.999</v>
          </cell>
        </row>
      </sheetData>
      <sheetData sheetId="14"/>
      <sheetData sheetId="15">
        <row r="1138">
          <cell r="B1138" t="str">
            <v>Lukisan Lainnya</v>
          </cell>
          <cell r="C1138" t="str">
            <v>6.02.01.02.999</v>
          </cell>
          <cell r="G1138">
            <v>7216000</v>
          </cell>
        </row>
      </sheetData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C7B90-C6AA-49FE-A634-1033EB1C885F}">
  <sheetPr>
    <tabColor rgb="FF92D050"/>
  </sheetPr>
  <dimension ref="A1:H1001"/>
  <sheetViews>
    <sheetView topLeftCell="A9" workbookViewId="0">
      <selection activeCell="E19" sqref="E19"/>
    </sheetView>
  </sheetViews>
  <sheetFormatPr defaultRowHeight="15"/>
  <cols>
    <col min="1" max="1" width="5.7109375" style="199" customWidth="1"/>
    <col min="2" max="2" width="15.85546875" style="199" customWidth="1"/>
    <col min="3" max="3" width="20.42578125" style="199" customWidth="1"/>
    <col min="4" max="5" width="19.7109375" style="199" customWidth="1"/>
    <col min="6" max="6" width="15.28515625" style="199" customWidth="1"/>
    <col min="7" max="7" width="8.7109375" style="199" customWidth="1"/>
    <col min="8" max="8" width="11" bestFit="1" customWidth="1"/>
  </cols>
  <sheetData>
    <row r="1" spans="1:8" ht="15.75">
      <c r="A1" s="1172" t="s">
        <v>4531</v>
      </c>
      <c r="B1" s="1171"/>
      <c r="C1" s="1171"/>
      <c r="D1" s="1171"/>
      <c r="E1" s="1171"/>
      <c r="F1" s="1171"/>
    </row>
    <row r="2" spans="1:8" ht="16.5" thickBot="1">
      <c r="A2" s="200"/>
      <c r="B2" s="201"/>
      <c r="C2" s="200"/>
      <c r="D2" s="200"/>
      <c r="E2" s="200"/>
      <c r="F2" s="200"/>
    </row>
    <row r="3" spans="1:8" ht="15.75" thickTop="1">
      <c r="A3" s="1173" t="s">
        <v>0</v>
      </c>
      <c r="B3" s="1175" t="s">
        <v>1</v>
      </c>
      <c r="C3" s="1177" t="s">
        <v>2</v>
      </c>
      <c r="D3" s="220"/>
      <c r="E3" s="213"/>
      <c r="F3" s="1178" t="s">
        <v>3</v>
      </c>
    </row>
    <row r="4" spans="1:8" ht="25.5">
      <c r="A4" s="1174"/>
      <c r="B4" s="1176"/>
      <c r="C4" s="1176"/>
      <c r="D4" s="2" t="s">
        <v>299</v>
      </c>
      <c r="E4" s="2" t="s">
        <v>4532</v>
      </c>
      <c r="F4" s="1179"/>
    </row>
    <row r="5" spans="1:8">
      <c r="A5" s="3">
        <v>1</v>
      </c>
      <c r="B5" s="2">
        <v>2</v>
      </c>
      <c r="C5" s="4">
        <v>3</v>
      </c>
      <c r="D5" s="2">
        <v>5</v>
      </c>
      <c r="E5" s="214"/>
      <c r="F5" s="5">
        <v>7</v>
      </c>
    </row>
    <row r="6" spans="1:8" ht="30">
      <c r="A6" s="6">
        <v>1</v>
      </c>
      <c r="B6" s="7" t="s">
        <v>5</v>
      </c>
      <c r="C6" s="8" t="s">
        <v>6</v>
      </c>
      <c r="D6" s="215">
        <v>0</v>
      </c>
      <c r="E6" s="215">
        <v>0</v>
      </c>
      <c r="F6" s="202"/>
    </row>
    <row r="7" spans="1:8">
      <c r="A7" s="6"/>
      <c r="B7" s="8"/>
      <c r="C7" s="8"/>
      <c r="D7" s="215"/>
      <c r="E7" s="215"/>
      <c r="F7" s="202"/>
    </row>
    <row r="8" spans="1:8" ht="105">
      <c r="A8" s="6">
        <v>2</v>
      </c>
      <c r="B8" s="7" t="s">
        <v>5</v>
      </c>
      <c r="C8" s="8" t="s">
        <v>7</v>
      </c>
      <c r="D8" s="215">
        <v>357219333</v>
      </c>
      <c r="E8" s="215">
        <f>357219333+38320000-42500000</f>
        <v>353039333</v>
      </c>
      <c r="F8" s="11" t="s">
        <v>4533</v>
      </c>
    </row>
    <row r="9" spans="1:8">
      <c r="A9" s="6"/>
      <c r="B9" s="8"/>
      <c r="C9" s="8"/>
      <c r="D9" s="215"/>
      <c r="E9" s="215"/>
      <c r="F9" s="202"/>
    </row>
    <row r="10" spans="1:8" ht="45">
      <c r="A10" s="10">
        <v>3</v>
      </c>
      <c r="B10" s="7" t="s">
        <v>5</v>
      </c>
      <c r="C10" s="8" t="s">
        <v>8</v>
      </c>
      <c r="D10" s="215">
        <v>2003199850</v>
      </c>
      <c r="E10" s="215">
        <v>2133936450</v>
      </c>
      <c r="F10" s="11" t="s">
        <v>4537</v>
      </c>
      <c r="G10" s="12"/>
      <c r="H10">
        <v>2073936450</v>
      </c>
    </row>
    <row r="11" spans="1:8">
      <c r="A11" s="6"/>
      <c r="B11" s="8"/>
      <c r="C11" s="8"/>
      <c r="D11" s="215"/>
      <c r="E11" s="215"/>
      <c r="F11" s="202"/>
    </row>
    <row r="12" spans="1:8" ht="45">
      <c r="A12" s="6">
        <v>4</v>
      </c>
      <c r="B12" s="7" t="s">
        <v>5</v>
      </c>
      <c r="C12" s="8" t="s">
        <v>9</v>
      </c>
      <c r="D12" s="215">
        <v>7830228047</v>
      </c>
      <c r="E12" s="215">
        <f>7830228047+307491483</f>
        <v>8137719530</v>
      </c>
      <c r="F12" s="11" t="s">
        <v>4534</v>
      </c>
    </row>
    <row r="13" spans="1:8">
      <c r="A13" s="6"/>
      <c r="B13" s="8"/>
      <c r="C13" s="8"/>
      <c r="D13" s="215"/>
      <c r="E13" s="215"/>
      <c r="F13" s="202"/>
    </row>
    <row r="14" spans="1:8" ht="30">
      <c r="A14" s="6">
        <v>5</v>
      </c>
      <c r="B14" s="7" t="s">
        <v>5</v>
      </c>
      <c r="C14" s="13" t="s">
        <v>10</v>
      </c>
      <c r="D14" s="215">
        <v>211175474</v>
      </c>
      <c r="E14" s="215">
        <v>211175474</v>
      </c>
      <c r="F14" s="11" t="s">
        <v>4535</v>
      </c>
    </row>
    <row r="15" spans="1:8">
      <c r="A15" s="6"/>
      <c r="B15" s="8"/>
      <c r="C15" s="8"/>
      <c r="D15" s="215"/>
      <c r="E15" s="215"/>
      <c r="F15" s="202"/>
    </row>
    <row r="16" spans="1:8" ht="30">
      <c r="A16" s="6">
        <v>6</v>
      </c>
      <c r="B16" s="7" t="s">
        <v>5</v>
      </c>
      <c r="C16" s="8" t="s">
        <v>11</v>
      </c>
      <c r="D16" s="215">
        <v>0</v>
      </c>
      <c r="E16" s="215">
        <v>0</v>
      </c>
      <c r="F16" s="202"/>
    </row>
    <row r="17" spans="1:7">
      <c r="A17" s="6"/>
      <c r="B17" s="203"/>
      <c r="C17" s="8"/>
      <c r="D17" s="215"/>
      <c r="E17" s="215"/>
      <c r="F17" s="202"/>
    </row>
    <row r="18" spans="1:7" ht="60">
      <c r="A18" s="6">
        <v>7</v>
      </c>
      <c r="B18" s="7" t="s">
        <v>5</v>
      </c>
      <c r="C18" s="14" t="s">
        <v>12</v>
      </c>
      <c r="D18" s="215">
        <v>562278000</v>
      </c>
      <c r="E18" s="215">
        <v>792278000</v>
      </c>
      <c r="F18" s="11" t="s">
        <v>4536</v>
      </c>
    </row>
    <row r="19" spans="1:7">
      <c r="A19" s="10"/>
      <c r="B19" s="8"/>
      <c r="C19" s="13"/>
      <c r="D19" s="13"/>
      <c r="E19" s="216"/>
      <c r="F19" s="202"/>
    </row>
    <row r="20" spans="1:7">
      <c r="A20" s="10"/>
      <c r="B20" s="2" t="s">
        <v>13</v>
      </c>
      <c r="C20" s="13"/>
      <c r="D20" s="204">
        <f>D18+D14+D12+D10+D8</f>
        <v>10964100704</v>
      </c>
      <c r="E20" s="217">
        <f>SUM(E6:E19)</f>
        <v>11628148787</v>
      </c>
      <c r="F20" s="202"/>
      <c r="G20" s="205"/>
    </row>
    <row r="21" spans="1:7" ht="15.75" thickBot="1">
      <c r="A21" s="207"/>
      <c r="B21" s="208"/>
      <c r="C21" s="209"/>
      <c r="D21" s="209"/>
      <c r="E21" s="218"/>
      <c r="F21" s="210"/>
    </row>
    <row r="22" spans="1:7" ht="15.75" thickTop="1">
      <c r="A22" s="224"/>
      <c r="B22" s="225"/>
      <c r="C22" s="224"/>
      <c r="D22" s="224"/>
      <c r="E22" s="224"/>
      <c r="F22" s="224"/>
    </row>
    <row r="23" spans="1:7">
      <c r="B23" s="211" t="s">
        <v>14</v>
      </c>
    </row>
    <row r="24" spans="1:7">
      <c r="B24" s="1170" t="s">
        <v>15</v>
      </c>
      <c r="C24" s="1171"/>
    </row>
    <row r="25" spans="1:7">
      <c r="B25" s="1170" t="s">
        <v>16</v>
      </c>
      <c r="C25" s="1171"/>
    </row>
    <row r="26" spans="1:7">
      <c r="B26" s="1170" t="s">
        <v>17</v>
      </c>
      <c r="C26" s="1171"/>
    </row>
    <row r="27" spans="1:7" ht="30">
      <c r="B27" s="212" t="s">
        <v>18</v>
      </c>
    </row>
    <row r="28" spans="1:7">
      <c r="B28" s="212" t="s">
        <v>19</v>
      </c>
    </row>
    <row r="29" spans="1:7">
      <c r="B29" s="212" t="s">
        <v>20</v>
      </c>
    </row>
    <row r="30" spans="1:7">
      <c r="B30" s="212" t="s">
        <v>21</v>
      </c>
    </row>
    <row r="31" spans="1:7">
      <c r="B31" s="212" t="s">
        <v>22</v>
      </c>
    </row>
    <row r="32" spans="1:7">
      <c r="B32" s="212" t="s">
        <v>23</v>
      </c>
    </row>
    <row r="33" spans="2:2">
      <c r="B33" s="212" t="s">
        <v>24</v>
      </c>
    </row>
    <row r="34" spans="2:2">
      <c r="B34" s="212" t="s">
        <v>25</v>
      </c>
    </row>
    <row r="35" spans="2:2">
      <c r="B35" s="212"/>
    </row>
    <row r="36" spans="2:2">
      <c r="B36" s="212"/>
    </row>
    <row r="37" spans="2:2">
      <c r="B37" s="212"/>
    </row>
    <row r="38" spans="2:2">
      <c r="B38" s="212"/>
    </row>
    <row r="39" spans="2:2">
      <c r="B39" s="212"/>
    </row>
    <row r="40" spans="2:2">
      <c r="B40" s="212"/>
    </row>
    <row r="41" spans="2:2">
      <c r="B41" s="212"/>
    </row>
    <row r="42" spans="2:2">
      <c r="B42" s="212"/>
    </row>
    <row r="43" spans="2:2">
      <c r="B43" s="212"/>
    </row>
    <row r="44" spans="2:2">
      <c r="B44" s="212"/>
    </row>
    <row r="45" spans="2:2">
      <c r="B45" s="212"/>
    </row>
    <row r="46" spans="2:2">
      <c r="B46" s="212"/>
    </row>
    <row r="47" spans="2:2">
      <c r="B47" s="212"/>
    </row>
    <row r="48" spans="2:2">
      <c r="B48" s="212"/>
    </row>
    <row r="49" spans="2:2">
      <c r="B49" s="212"/>
    </row>
    <row r="50" spans="2:2">
      <c r="B50" s="212"/>
    </row>
    <row r="51" spans="2:2">
      <c r="B51" s="212"/>
    </row>
    <row r="52" spans="2:2">
      <c r="B52" s="212"/>
    </row>
    <row r="53" spans="2:2">
      <c r="B53" s="212"/>
    </row>
    <row r="54" spans="2:2">
      <c r="B54" s="212"/>
    </row>
    <row r="55" spans="2:2">
      <c r="B55" s="212"/>
    </row>
    <row r="56" spans="2:2">
      <c r="B56" s="212"/>
    </row>
    <row r="57" spans="2:2">
      <c r="B57" s="212"/>
    </row>
    <row r="58" spans="2:2">
      <c r="B58" s="212"/>
    </row>
    <row r="59" spans="2:2">
      <c r="B59" s="212"/>
    </row>
    <row r="60" spans="2:2">
      <c r="B60" s="212"/>
    </row>
    <row r="61" spans="2:2">
      <c r="B61" s="212"/>
    </row>
    <row r="62" spans="2:2">
      <c r="B62" s="212"/>
    </row>
    <row r="63" spans="2:2">
      <c r="B63" s="212"/>
    </row>
    <row r="64" spans="2:2">
      <c r="B64" s="212"/>
    </row>
    <row r="65" spans="2:2">
      <c r="B65" s="212"/>
    </row>
    <row r="66" spans="2:2">
      <c r="B66" s="212"/>
    </row>
    <row r="67" spans="2:2">
      <c r="B67" s="212"/>
    </row>
    <row r="68" spans="2:2">
      <c r="B68" s="212"/>
    </row>
    <row r="69" spans="2:2">
      <c r="B69" s="212"/>
    </row>
    <row r="70" spans="2:2">
      <c r="B70" s="212"/>
    </row>
    <row r="71" spans="2:2">
      <c r="B71" s="212"/>
    </row>
    <row r="72" spans="2:2">
      <c r="B72" s="212"/>
    </row>
    <row r="73" spans="2:2">
      <c r="B73" s="212"/>
    </row>
    <row r="74" spans="2:2">
      <c r="B74" s="212"/>
    </row>
    <row r="75" spans="2:2">
      <c r="B75" s="212"/>
    </row>
    <row r="76" spans="2:2">
      <c r="B76" s="212"/>
    </row>
    <row r="77" spans="2:2">
      <c r="B77" s="212"/>
    </row>
    <row r="78" spans="2:2">
      <c r="B78" s="212"/>
    </row>
    <row r="79" spans="2:2">
      <c r="B79" s="212"/>
    </row>
    <row r="80" spans="2:2">
      <c r="B80" s="212"/>
    </row>
    <row r="81" spans="2:2">
      <c r="B81" s="212"/>
    </row>
    <row r="82" spans="2:2">
      <c r="B82" s="212"/>
    </row>
    <row r="83" spans="2:2">
      <c r="B83" s="212"/>
    </row>
    <row r="84" spans="2:2">
      <c r="B84" s="212"/>
    </row>
    <row r="85" spans="2:2">
      <c r="B85" s="212"/>
    </row>
    <row r="86" spans="2:2">
      <c r="B86" s="212"/>
    </row>
    <row r="87" spans="2:2">
      <c r="B87" s="212"/>
    </row>
    <row r="88" spans="2:2">
      <c r="B88" s="212"/>
    </row>
    <row r="89" spans="2:2">
      <c r="B89" s="212"/>
    </row>
    <row r="90" spans="2:2">
      <c r="B90" s="212"/>
    </row>
    <row r="91" spans="2:2">
      <c r="B91" s="212"/>
    </row>
    <row r="92" spans="2:2">
      <c r="B92" s="212"/>
    </row>
    <row r="93" spans="2:2">
      <c r="B93" s="212"/>
    </row>
    <row r="94" spans="2:2">
      <c r="B94" s="212"/>
    </row>
    <row r="95" spans="2:2">
      <c r="B95" s="212"/>
    </row>
    <row r="96" spans="2:2">
      <c r="B96" s="212"/>
    </row>
    <row r="97" spans="2:2">
      <c r="B97" s="212"/>
    </row>
    <row r="98" spans="2:2">
      <c r="B98" s="212"/>
    </row>
    <row r="99" spans="2:2">
      <c r="B99" s="212"/>
    </row>
    <row r="100" spans="2:2">
      <c r="B100" s="212"/>
    </row>
    <row r="101" spans="2:2">
      <c r="B101" s="212"/>
    </row>
    <row r="102" spans="2:2">
      <c r="B102" s="212"/>
    </row>
    <row r="103" spans="2:2">
      <c r="B103" s="212"/>
    </row>
    <row r="104" spans="2:2">
      <c r="B104" s="212"/>
    </row>
    <row r="105" spans="2:2">
      <c r="B105" s="212"/>
    </row>
    <row r="106" spans="2:2">
      <c r="B106" s="212"/>
    </row>
    <row r="107" spans="2:2">
      <c r="B107" s="212"/>
    </row>
    <row r="108" spans="2:2">
      <c r="B108" s="212"/>
    </row>
    <row r="109" spans="2:2">
      <c r="B109" s="212"/>
    </row>
    <row r="110" spans="2:2">
      <c r="B110" s="212"/>
    </row>
    <row r="111" spans="2:2">
      <c r="B111" s="212"/>
    </row>
    <row r="112" spans="2:2">
      <c r="B112" s="212"/>
    </row>
    <row r="113" spans="2:2">
      <c r="B113" s="212"/>
    </row>
    <row r="114" spans="2:2">
      <c r="B114" s="212"/>
    </row>
    <row r="115" spans="2:2">
      <c r="B115" s="212"/>
    </row>
    <row r="116" spans="2:2">
      <c r="B116" s="212"/>
    </row>
    <row r="117" spans="2:2">
      <c r="B117" s="212"/>
    </row>
    <row r="118" spans="2:2">
      <c r="B118" s="212"/>
    </row>
    <row r="119" spans="2:2">
      <c r="B119" s="212"/>
    </row>
    <row r="120" spans="2:2">
      <c r="B120" s="212"/>
    </row>
    <row r="121" spans="2:2">
      <c r="B121" s="212"/>
    </row>
    <row r="122" spans="2:2">
      <c r="B122" s="212"/>
    </row>
    <row r="123" spans="2:2">
      <c r="B123" s="212"/>
    </row>
    <row r="124" spans="2:2">
      <c r="B124" s="212"/>
    </row>
    <row r="125" spans="2:2">
      <c r="B125" s="212"/>
    </row>
    <row r="126" spans="2:2">
      <c r="B126" s="212"/>
    </row>
    <row r="127" spans="2:2">
      <c r="B127" s="212"/>
    </row>
    <row r="128" spans="2:2">
      <c r="B128" s="212"/>
    </row>
    <row r="129" spans="2:2">
      <c r="B129" s="212"/>
    </row>
    <row r="130" spans="2:2">
      <c r="B130" s="212"/>
    </row>
    <row r="131" spans="2:2">
      <c r="B131" s="212"/>
    </row>
    <row r="132" spans="2:2">
      <c r="B132" s="212"/>
    </row>
    <row r="133" spans="2:2">
      <c r="B133" s="212"/>
    </row>
    <row r="134" spans="2:2">
      <c r="B134" s="212"/>
    </row>
    <row r="135" spans="2:2">
      <c r="B135" s="212"/>
    </row>
    <row r="136" spans="2:2">
      <c r="B136" s="212"/>
    </row>
    <row r="137" spans="2:2">
      <c r="B137" s="212"/>
    </row>
    <row r="138" spans="2:2">
      <c r="B138" s="212"/>
    </row>
    <row r="139" spans="2:2">
      <c r="B139" s="212"/>
    </row>
    <row r="140" spans="2:2">
      <c r="B140" s="212"/>
    </row>
    <row r="141" spans="2:2">
      <c r="B141" s="212"/>
    </row>
    <row r="142" spans="2:2">
      <c r="B142" s="212"/>
    </row>
    <row r="143" spans="2:2">
      <c r="B143" s="212"/>
    </row>
    <row r="144" spans="2:2">
      <c r="B144" s="212"/>
    </row>
    <row r="145" spans="2:2">
      <c r="B145" s="212"/>
    </row>
    <row r="146" spans="2:2">
      <c r="B146" s="212"/>
    </row>
    <row r="147" spans="2:2">
      <c r="B147" s="212"/>
    </row>
    <row r="148" spans="2:2">
      <c r="B148" s="212"/>
    </row>
    <row r="149" spans="2:2">
      <c r="B149" s="212"/>
    </row>
    <row r="150" spans="2:2">
      <c r="B150" s="212"/>
    </row>
    <row r="151" spans="2:2">
      <c r="B151" s="212"/>
    </row>
    <row r="152" spans="2:2">
      <c r="B152" s="212"/>
    </row>
    <row r="153" spans="2:2">
      <c r="B153" s="212"/>
    </row>
    <row r="154" spans="2:2">
      <c r="B154" s="212"/>
    </row>
    <row r="155" spans="2:2">
      <c r="B155" s="212"/>
    </row>
    <row r="156" spans="2:2">
      <c r="B156" s="212"/>
    </row>
    <row r="157" spans="2:2">
      <c r="B157" s="212"/>
    </row>
    <row r="158" spans="2:2">
      <c r="B158" s="212"/>
    </row>
    <row r="159" spans="2:2">
      <c r="B159" s="212"/>
    </row>
    <row r="160" spans="2:2">
      <c r="B160" s="212"/>
    </row>
    <row r="161" spans="2:2">
      <c r="B161" s="212"/>
    </row>
    <row r="162" spans="2:2">
      <c r="B162" s="212"/>
    </row>
    <row r="163" spans="2:2">
      <c r="B163" s="212"/>
    </row>
    <row r="164" spans="2:2">
      <c r="B164" s="212"/>
    </row>
    <row r="165" spans="2:2">
      <c r="B165" s="212"/>
    </row>
    <row r="166" spans="2:2">
      <c r="B166" s="212"/>
    </row>
    <row r="167" spans="2:2">
      <c r="B167" s="212"/>
    </row>
    <row r="168" spans="2:2">
      <c r="B168" s="212"/>
    </row>
    <row r="169" spans="2:2">
      <c r="B169" s="212"/>
    </row>
    <row r="170" spans="2:2">
      <c r="B170" s="212"/>
    </row>
    <row r="171" spans="2:2">
      <c r="B171" s="212"/>
    </row>
    <row r="172" spans="2:2">
      <c r="B172" s="212"/>
    </row>
    <row r="173" spans="2:2">
      <c r="B173" s="212"/>
    </row>
    <row r="174" spans="2:2">
      <c r="B174" s="212"/>
    </row>
    <row r="175" spans="2:2">
      <c r="B175" s="212"/>
    </row>
    <row r="176" spans="2:2">
      <c r="B176" s="212"/>
    </row>
    <row r="177" spans="2:2">
      <c r="B177" s="212"/>
    </row>
    <row r="178" spans="2:2">
      <c r="B178" s="212"/>
    </row>
    <row r="179" spans="2:2">
      <c r="B179" s="212"/>
    </row>
    <row r="180" spans="2:2">
      <c r="B180" s="212"/>
    </row>
    <row r="181" spans="2:2">
      <c r="B181" s="212"/>
    </row>
    <row r="182" spans="2:2">
      <c r="B182" s="212"/>
    </row>
    <row r="183" spans="2:2">
      <c r="B183" s="212"/>
    </row>
    <row r="184" spans="2:2">
      <c r="B184" s="212"/>
    </row>
    <row r="185" spans="2:2">
      <c r="B185" s="212"/>
    </row>
    <row r="186" spans="2:2">
      <c r="B186" s="212"/>
    </row>
    <row r="187" spans="2:2">
      <c r="B187" s="212"/>
    </row>
    <row r="188" spans="2:2">
      <c r="B188" s="212"/>
    </row>
    <row r="189" spans="2:2">
      <c r="B189" s="212"/>
    </row>
    <row r="190" spans="2:2">
      <c r="B190" s="212"/>
    </row>
    <row r="191" spans="2:2">
      <c r="B191" s="212"/>
    </row>
    <row r="192" spans="2:2">
      <c r="B192" s="212"/>
    </row>
    <row r="193" spans="2:2">
      <c r="B193" s="212"/>
    </row>
    <row r="194" spans="2:2">
      <c r="B194" s="212"/>
    </row>
    <row r="195" spans="2:2">
      <c r="B195" s="212"/>
    </row>
    <row r="196" spans="2:2">
      <c r="B196" s="212"/>
    </row>
    <row r="197" spans="2:2">
      <c r="B197" s="212"/>
    </row>
    <row r="198" spans="2:2">
      <c r="B198" s="212"/>
    </row>
    <row r="199" spans="2:2">
      <c r="B199" s="212"/>
    </row>
    <row r="200" spans="2:2">
      <c r="B200" s="212"/>
    </row>
    <row r="201" spans="2:2">
      <c r="B201" s="212"/>
    </row>
    <row r="202" spans="2:2">
      <c r="B202" s="212"/>
    </row>
    <row r="203" spans="2:2">
      <c r="B203" s="212"/>
    </row>
    <row r="204" spans="2:2">
      <c r="B204" s="212"/>
    </row>
    <row r="205" spans="2:2">
      <c r="B205" s="212"/>
    </row>
    <row r="206" spans="2:2">
      <c r="B206" s="212"/>
    </row>
    <row r="207" spans="2:2">
      <c r="B207" s="212"/>
    </row>
    <row r="208" spans="2:2">
      <c r="B208" s="212"/>
    </row>
    <row r="209" spans="2:2">
      <c r="B209" s="212"/>
    </row>
    <row r="210" spans="2:2">
      <c r="B210" s="212"/>
    </row>
    <row r="211" spans="2:2">
      <c r="B211" s="212"/>
    </row>
    <row r="212" spans="2:2">
      <c r="B212" s="212"/>
    </row>
    <row r="213" spans="2:2">
      <c r="B213" s="212"/>
    </row>
    <row r="214" spans="2:2">
      <c r="B214" s="212"/>
    </row>
    <row r="215" spans="2:2">
      <c r="B215" s="212"/>
    </row>
    <row r="216" spans="2:2">
      <c r="B216" s="212"/>
    </row>
    <row r="217" spans="2:2">
      <c r="B217" s="212"/>
    </row>
    <row r="218" spans="2:2">
      <c r="B218" s="212"/>
    </row>
    <row r="219" spans="2:2">
      <c r="B219" s="212"/>
    </row>
    <row r="220" spans="2:2">
      <c r="B220" s="212"/>
    </row>
    <row r="221" spans="2:2">
      <c r="B221" s="212"/>
    </row>
    <row r="222" spans="2:2">
      <c r="B222" s="212"/>
    </row>
    <row r="223" spans="2:2">
      <c r="B223" s="212"/>
    </row>
    <row r="224" spans="2:2">
      <c r="B224" s="212"/>
    </row>
    <row r="225" spans="2:2">
      <c r="B225" s="212"/>
    </row>
    <row r="226" spans="2:2">
      <c r="B226" s="212"/>
    </row>
    <row r="227" spans="2:2">
      <c r="B227" s="212"/>
    </row>
    <row r="228" spans="2:2">
      <c r="B228" s="212"/>
    </row>
    <row r="229" spans="2:2">
      <c r="B229" s="212"/>
    </row>
    <row r="230" spans="2:2">
      <c r="B230" s="212"/>
    </row>
    <row r="231" spans="2:2">
      <c r="B231" s="212"/>
    </row>
    <row r="232" spans="2:2">
      <c r="B232" s="212"/>
    </row>
    <row r="233" spans="2:2">
      <c r="B233" s="212"/>
    </row>
    <row r="234" spans="2:2">
      <c r="B234" s="212"/>
    </row>
    <row r="235" spans="2:2">
      <c r="B235" s="212"/>
    </row>
    <row r="236" spans="2:2">
      <c r="B236" s="212"/>
    </row>
    <row r="237" spans="2:2">
      <c r="B237" s="212"/>
    </row>
    <row r="238" spans="2:2">
      <c r="B238" s="212"/>
    </row>
    <row r="239" spans="2:2">
      <c r="B239" s="212"/>
    </row>
    <row r="240" spans="2:2">
      <c r="B240" s="212"/>
    </row>
    <row r="241" spans="2:2">
      <c r="B241" s="212"/>
    </row>
    <row r="242" spans="2:2">
      <c r="B242" s="212"/>
    </row>
    <row r="243" spans="2:2">
      <c r="B243" s="212"/>
    </row>
    <row r="244" spans="2:2">
      <c r="B244" s="212"/>
    </row>
    <row r="245" spans="2:2">
      <c r="B245" s="212"/>
    </row>
    <row r="246" spans="2:2">
      <c r="B246" s="212"/>
    </row>
    <row r="247" spans="2:2">
      <c r="B247" s="212"/>
    </row>
    <row r="248" spans="2:2">
      <c r="B248" s="212"/>
    </row>
    <row r="249" spans="2:2">
      <c r="B249" s="212"/>
    </row>
    <row r="250" spans="2:2">
      <c r="B250" s="212"/>
    </row>
    <row r="251" spans="2:2">
      <c r="B251" s="212"/>
    </row>
    <row r="252" spans="2:2">
      <c r="B252" s="212"/>
    </row>
    <row r="253" spans="2:2">
      <c r="B253" s="212"/>
    </row>
    <row r="254" spans="2:2">
      <c r="B254" s="212"/>
    </row>
    <row r="255" spans="2:2">
      <c r="B255" s="212"/>
    </row>
    <row r="256" spans="2:2">
      <c r="B256" s="212"/>
    </row>
    <row r="257" spans="2:2">
      <c r="B257" s="212"/>
    </row>
    <row r="258" spans="2:2">
      <c r="B258" s="212"/>
    </row>
    <row r="259" spans="2:2">
      <c r="B259" s="212"/>
    </row>
    <row r="260" spans="2:2">
      <c r="B260" s="212"/>
    </row>
    <row r="261" spans="2:2">
      <c r="B261" s="212"/>
    </row>
    <row r="262" spans="2:2">
      <c r="B262" s="212"/>
    </row>
    <row r="263" spans="2:2">
      <c r="B263" s="212"/>
    </row>
    <row r="264" spans="2:2">
      <c r="B264" s="212"/>
    </row>
    <row r="265" spans="2:2">
      <c r="B265" s="212"/>
    </row>
    <row r="266" spans="2:2">
      <c r="B266" s="212"/>
    </row>
    <row r="267" spans="2:2">
      <c r="B267" s="212"/>
    </row>
    <row r="268" spans="2:2">
      <c r="B268" s="212"/>
    </row>
    <row r="269" spans="2:2">
      <c r="B269" s="212"/>
    </row>
    <row r="270" spans="2:2">
      <c r="B270" s="212"/>
    </row>
    <row r="271" spans="2:2">
      <c r="B271" s="212"/>
    </row>
    <row r="272" spans="2:2">
      <c r="B272" s="212"/>
    </row>
    <row r="273" spans="2:2">
      <c r="B273" s="212"/>
    </row>
    <row r="274" spans="2:2">
      <c r="B274" s="212"/>
    </row>
    <row r="275" spans="2:2">
      <c r="B275" s="212"/>
    </row>
    <row r="276" spans="2:2">
      <c r="B276" s="212"/>
    </row>
    <row r="277" spans="2:2">
      <c r="B277" s="212"/>
    </row>
    <row r="278" spans="2:2">
      <c r="B278" s="212"/>
    </row>
    <row r="279" spans="2:2">
      <c r="B279" s="212"/>
    </row>
    <row r="280" spans="2:2">
      <c r="B280" s="212"/>
    </row>
    <row r="281" spans="2:2">
      <c r="B281" s="212"/>
    </row>
    <row r="282" spans="2:2">
      <c r="B282" s="212"/>
    </row>
    <row r="283" spans="2:2">
      <c r="B283" s="212"/>
    </row>
    <row r="284" spans="2:2">
      <c r="B284" s="212"/>
    </row>
    <row r="285" spans="2:2">
      <c r="B285" s="212"/>
    </row>
    <row r="286" spans="2:2">
      <c r="B286" s="212"/>
    </row>
    <row r="287" spans="2:2">
      <c r="B287" s="212"/>
    </row>
    <row r="288" spans="2:2">
      <c r="B288" s="212"/>
    </row>
    <row r="289" spans="2:2">
      <c r="B289" s="212"/>
    </row>
    <row r="290" spans="2:2">
      <c r="B290" s="212"/>
    </row>
    <row r="291" spans="2:2">
      <c r="B291" s="212"/>
    </row>
    <row r="292" spans="2:2">
      <c r="B292" s="212"/>
    </row>
    <row r="293" spans="2:2">
      <c r="B293" s="212"/>
    </row>
    <row r="294" spans="2:2">
      <c r="B294" s="212"/>
    </row>
    <row r="295" spans="2:2">
      <c r="B295" s="212"/>
    </row>
    <row r="296" spans="2:2">
      <c r="B296" s="212"/>
    </row>
    <row r="297" spans="2:2">
      <c r="B297" s="212"/>
    </row>
    <row r="298" spans="2:2">
      <c r="B298" s="212"/>
    </row>
    <row r="299" spans="2:2">
      <c r="B299" s="212"/>
    </row>
    <row r="300" spans="2:2">
      <c r="B300" s="212"/>
    </row>
    <row r="301" spans="2:2">
      <c r="B301" s="212"/>
    </row>
    <row r="302" spans="2:2">
      <c r="B302" s="212"/>
    </row>
    <row r="303" spans="2:2">
      <c r="B303" s="212"/>
    </row>
    <row r="304" spans="2:2">
      <c r="B304" s="212"/>
    </row>
    <row r="305" spans="2:2">
      <c r="B305" s="212"/>
    </row>
    <row r="306" spans="2:2">
      <c r="B306" s="212"/>
    </row>
    <row r="307" spans="2:2">
      <c r="B307" s="212"/>
    </row>
    <row r="308" spans="2:2">
      <c r="B308" s="212"/>
    </row>
    <row r="309" spans="2:2">
      <c r="B309" s="212"/>
    </row>
    <row r="310" spans="2:2">
      <c r="B310" s="212"/>
    </row>
    <row r="311" spans="2:2">
      <c r="B311" s="212"/>
    </row>
    <row r="312" spans="2:2">
      <c r="B312" s="212"/>
    </row>
    <row r="313" spans="2:2">
      <c r="B313" s="212"/>
    </row>
    <row r="314" spans="2:2">
      <c r="B314" s="212"/>
    </row>
    <row r="315" spans="2:2">
      <c r="B315" s="212"/>
    </row>
    <row r="316" spans="2:2">
      <c r="B316" s="212"/>
    </row>
    <row r="317" spans="2:2">
      <c r="B317" s="212"/>
    </row>
    <row r="318" spans="2:2">
      <c r="B318" s="212"/>
    </row>
    <row r="319" spans="2:2">
      <c r="B319" s="212"/>
    </row>
    <row r="320" spans="2:2">
      <c r="B320" s="212"/>
    </row>
    <row r="321" spans="2:2">
      <c r="B321" s="212"/>
    </row>
    <row r="322" spans="2:2">
      <c r="B322" s="212"/>
    </row>
    <row r="323" spans="2:2">
      <c r="B323" s="212"/>
    </row>
    <row r="324" spans="2:2">
      <c r="B324" s="212"/>
    </row>
    <row r="325" spans="2:2">
      <c r="B325" s="212"/>
    </row>
    <row r="326" spans="2:2">
      <c r="B326" s="212"/>
    </row>
    <row r="327" spans="2:2">
      <c r="B327" s="212"/>
    </row>
    <row r="328" spans="2:2">
      <c r="B328" s="212"/>
    </row>
    <row r="329" spans="2:2">
      <c r="B329" s="212"/>
    </row>
    <row r="330" spans="2:2">
      <c r="B330" s="212"/>
    </row>
    <row r="331" spans="2:2">
      <c r="B331" s="212"/>
    </row>
    <row r="332" spans="2:2">
      <c r="B332" s="212"/>
    </row>
    <row r="333" spans="2:2">
      <c r="B333" s="212"/>
    </row>
    <row r="334" spans="2:2">
      <c r="B334" s="212"/>
    </row>
    <row r="335" spans="2:2">
      <c r="B335" s="212"/>
    </row>
    <row r="336" spans="2:2">
      <c r="B336" s="212"/>
    </row>
    <row r="337" spans="2:2">
      <c r="B337" s="212"/>
    </row>
    <row r="338" spans="2:2">
      <c r="B338" s="212"/>
    </row>
    <row r="339" spans="2:2">
      <c r="B339" s="212"/>
    </row>
    <row r="340" spans="2:2">
      <c r="B340" s="212"/>
    </row>
    <row r="341" spans="2:2">
      <c r="B341" s="212"/>
    </row>
    <row r="342" spans="2:2">
      <c r="B342" s="212"/>
    </row>
    <row r="343" spans="2:2">
      <c r="B343" s="212"/>
    </row>
    <row r="344" spans="2:2">
      <c r="B344" s="212"/>
    </row>
    <row r="345" spans="2:2">
      <c r="B345" s="212"/>
    </row>
    <row r="346" spans="2:2">
      <c r="B346" s="212"/>
    </row>
    <row r="347" spans="2:2">
      <c r="B347" s="212"/>
    </row>
    <row r="348" spans="2:2">
      <c r="B348" s="212"/>
    </row>
    <row r="349" spans="2:2">
      <c r="B349" s="212"/>
    </row>
    <row r="350" spans="2:2">
      <c r="B350" s="212"/>
    </row>
    <row r="351" spans="2:2">
      <c r="B351" s="212"/>
    </row>
    <row r="352" spans="2:2">
      <c r="B352" s="212"/>
    </row>
    <row r="353" spans="2:2">
      <c r="B353" s="212"/>
    </row>
    <row r="354" spans="2:2">
      <c r="B354" s="212"/>
    </row>
    <row r="355" spans="2:2">
      <c r="B355" s="212"/>
    </row>
    <row r="356" spans="2:2">
      <c r="B356" s="212"/>
    </row>
    <row r="357" spans="2:2">
      <c r="B357" s="212"/>
    </row>
    <row r="358" spans="2:2">
      <c r="B358" s="212"/>
    </row>
    <row r="359" spans="2:2">
      <c r="B359" s="212"/>
    </row>
    <row r="360" spans="2:2">
      <c r="B360" s="212"/>
    </row>
    <row r="361" spans="2:2">
      <c r="B361" s="212"/>
    </row>
    <row r="362" spans="2:2">
      <c r="B362" s="212"/>
    </row>
    <row r="363" spans="2:2">
      <c r="B363" s="212"/>
    </row>
    <row r="364" spans="2:2">
      <c r="B364" s="212"/>
    </row>
    <row r="365" spans="2:2">
      <c r="B365" s="212"/>
    </row>
    <row r="366" spans="2:2">
      <c r="B366" s="212"/>
    </row>
    <row r="367" spans="2:2">
      <c r="B367" s="212"/>
    </row>
    <row r="368" spans="2:2">
      <c r="B368" s="212"/>
    </row>
    <row r="369" spans="2:2">
      <c r="B369" s="212"/>
    </row>
    <row r="370" spans="2:2">
      <c r="B370" s="212"/>
    </row>
    <row r="371" spans="2:2">
      <c r="B371" s="212"/>
    </row>
    <row r="372" spans="2:2">
      <c r="B372" s="212"/>
    </row>
    <row r="373" spans="2:2">
      <c r="B373" s="212"/>
    </row>
    <row r="374" spans="2:2">
      <c r="B374" s="212"/>
    </row>
    <row r="375" spans="2:2">
      <c r="B375" s="212"/>
    </row>
    <row r="376" spans="2:2">
      <c r="B376" s="212"/>
    </row>
    <row r="377" spans="2:2">
      <c r="B377" s="212"/>
    </row>
    <row r="378" spans="2:2">
      <c r="B378" s="212"/>
    </row>
    <row r="379" spans="2:2">
      <c r="B379" s="212"/>
    </row>
    <row r="380" spans="2:2">
      <c r="B380" s="212"/>
    </row>
    <row r="381" spans="2:2">
      <c r="B381" s="212"/>
    </row>
    <row r="382" spans="2:2">
      <c r="B382" s="212"/>
    </row>
    <row r="383" spans="2:2">
      <c r="B383" s="212"/>
    </row>
    <row r="384" spans="2:2">
      <c r="B384" s="212"/>
    </row>
    <row r="385" spans="2:2">
      <c r="B385" s="212"/>
    </row>
    <row r="386" spans="2:2">
      <c r="B386" s="212"/>
    </row>
    <row r="387" spans="2:2">
      <c r="B387" s="212"/>
    </row>
    <row r="388" spans="2:2">
      <c r="B388" s="212"/>
    </row>
    <row r="389" spans="2:2">
      <c r="B389" s="212"/>
    </row>
    <row r="390" spans="2:2">
      <c r="B390" s="212"/>
    </row>
    <row r="391" spans="2:2">
      <c r="B391" s="212"/>
    </row>
    <row r="392" spans="2:2">
      <c r="B392" s="212"/>
    </row>
    <row r="393" spans="2:2">
      <c r="B393" s="212"/>
    </row>
    <row r="394" spans="2:2">
      <c r="B394" s="212"/>
    </row>
    <row r="395" spans="2:2">
      <c r="B395" s="212"/>
    </row>
    <row r="396" spans="2:2">
      <c r="B396" s="212"/>
    </row>
    <row r="397" spans="2:2">
      <c r="B397" s="212"/>
    </row>
    <row r="398" spans="2:2">
      <c r="B398" s="212"/>
    </row>
    <row r="399" spans="2:2">
      <c r="B399" s="212"/>
    </row>
    <row r="400" spans="2:2">
      <c r="B400" s="212"/>
    </row>
    <row r="401" spans="2:2">
      <c r="B401" s="212"/>
    </row>
    <row r="402" spans="2:2">
      <c r="B402" s="212"/>
    </row>
    <row r="403" spans="2:2">
      <c r="B403" s="212"/>
    </row>
    <row r="404" spans="2:2">
      <c r="B404" s="212"/>
    </row>
    <row r="405" spans="2:2">
      <c r="B405" s="212"/>
    </row>
    <row r="406" spans="2:2">
      <c r="B406" s="212"/>
    </row>
    <row r="407" spans="2:2">
      <c r="B407" s="212"/>
    </row>
    <row r="408" spans="2:2">
      <c r="B408" s="212"/>
    </row>
    <row r="409" spans="2:2">
      <c r="B409" s="212"/>
    </row>
    <row r="410" spans="2:2">
      <c r="B410" s="212"/>
    </row>
    <row r="411" spans="2:2">
      <c r="B411" s="212"/>
    </row>
    <row r="412" spans="2:2">
      <c r="B412" s="212"/>
    </row>
    <row r="413" spans="2:2">
      <c r="B413" s="212"/>
    </row>
    <row r="414" spans="2:2">
      <c r="B414" s="212"/>
    </row>
    <row r="415" spans="2:2">
      <c r="B415" s="212"/>
    </row>
    <row r="416" spans="2:2">
      <c r="B416" s="212"/>
    </row>
    <row r="417" spans="2:2">
      <c r="B417" s="212"/>
    </row>
    <row r="418" spans="2:2">
      <c r="B418" s="212"/>
    </row>
    <row r="419" spans="2:2">
      <c r="B419" s="212"/>
    </row>
    <row r="420" spans="2:2">
      <c r="B420" s="212"/>
    </row>
    <row r="421" spans="2:2">
      <c r="B421" s="212"/>
    </row>
    <row r="422" spans="2:2">
      <c r="B422" s="212"/>
    </row>
    <row r="423" spans="2:2">
      <c r="B423" s="212"/>
    </row>
    <row r="424" spans="2:2">
      <c r="B424" s="212"/>
    </row>
    <row r="425" spans="2:2">
      <c r="B425" s="212"/>
    </row>
    <row r="426" spans="2:2">
      <c r="B426" s="212"/>
    </row>
    <row r="427" spans="2:2">
      <c r="B427" s="212"/>
    </row>
    <row r="428" spans="2:2">
      <c r="B428" s="212"/>
    </row>
    <row r="429" spans="2:2">
      <c r="B429" s="212"/>
    </row>
    <row r="430" spans="2:2">
      <c r="B430" s="212"/>
    </row>
    <row r="431" spans="2:2">
      <c r="B431" s="212"/>
    </row>
    <row r="432" spans="2:2">
      <c r="B432" s="212"/>
    </row>
    <row r="433" spans="2:2">
      <c r="B433" s="212"/>
    </row>
    <row r="434" spans="2:2">
      <c r="B434" s="212"/>
    </row>
    <row r="435" spans="2:2">
      <c r="B435" s="212"/>
    </row>
    <row r="436" spans="2:2">
      <c r="B436" s="212"/>
    </row>
    <row r="437" spans="2:2">
      <c r="B437" s="212"/>
    </row>
    <row r="438" spans="2:2">
      <c r="B438" s="212"/>
    </row>
    <row r="439" spans="2:2">
      <c r="B439" s="212"/>
    </row>
    <row r="440" spans="2:2">
      <c r="B440" s="212"/>
    </row>
    <row r="441" spans="2:2">
      <c r="B441" s="212"/>
    </row>
    <row r="442" spans="2:2">
      <c r="B442" s="212"/>
    </row>
    <row r="443" spans="2:2">
      <c r="B443" s="212"/>
    </row>
    <row r="444" spans="2:2">
      <c r="B444" s="212"/>
    </row>
    <row r="445" spans="2:2">
      <c r="B445" s="212"/>
    </row>
    <row r="446" spans="2:2">
      <c r="B446" s="212"/>
    </row>
    <row r="447" spans="2:2">
      <c r="B447" s="212"/>
    </row>
    <row r="448" spans="2:2">
      <c r="B448" s="212"/>
    </row>
    <row r="449" spans="2:2">
      <c r="B449" s="212"/>
    </row>
    <row r="450" spans="2:2">
      <c r="B450" s="212"/>
    </row>
    <row r="451" spans="2:2">
      <c r="B451" s="212"/>
    </row>
    <row r="452" spans="2:2">
      <c r="B452" s="212"/>
    </row>
    <row r="453" spans="2:2">
      <c r="B453" s="212"/>
    </row>
    <row r="454" spans="2:2">
      <c r="B454" s="212"/>
    </row>
    <row r="455" spans="2:2">
      <c r="B455" s="212"/>
    </row>
    <row r="456" spans="2:2">
      <c r="B456" s="212"/>
    </row>
    <row r="457" spans="2:2">
      <c r="B457" s="212"/>
    </row>
    <row r="458" spans="2:2">
      <c r="B458" s="212"/>
    </row>
    <row r="459" spans="2:2">
      <c r="B459" s="212"/>
    </row>
    <row r="460" spans="2:2">
      <c r="B460" s="212"/>
    </row>
    <row r="461" spans="2:2">
      <c r="B461" s="212"/>
    </row>
    <row r="462" spans="2:2">
      <c r="B462" s="212"/>
    </row>
    <row r="463" spans="2:2">
      <c r="B463" s="212"/>
    </row>
    <row r="464" spans="2:2">
      <c r="B464" s="212"/>
    </row>
    <row r="465" spans="2:2">
      <c r="B465" s="212"/>
    </row>
    <row r="466" spans="2:2">
      <c r="B466" s="212"/>
    </row>
    <row r="467" spans="2:2">
      <c r="B467" s="212"/>
    </row>
    <row r="468" spans="2:2">
      <c r="B468" s="212"/>
    </row>
    <row r="469" spans="2:2">
      <c r="B469" s="212"/>
    </row>
    <row r="470" spans="2:2">
      <c r="B470" s="212"/>
    </row>
    <row r="471" spans="2:2">
      <c r="B471" s="212"/>
    </row>
    <row r="472" spans="2:2">
      <c r="B472" s="212"/>
    </row>
    <row r="473" spans="2:2">
      <c r="B473" s="212"/>
    </row>
    <row r="474" spans="2:2">
      <c r="B474" s="212"/>
    </row>
    <row r="475" spans="2:2">
      <c r="B475" s="212"/>
    </row>
    <row r="476" spans="2:2">
      <c r="B476" s="212"/>
    </row>
    <row r="477" spans="2:2">
      <c r="B477" s="212"/>
    </row>
    <row r="478" spans="2:2">
      <c r="B478" s="212"/>
    </row>
    <row r="479" spans="2:2">
      <c r="B479" s="212"/>
    </row>
    <row r="480" spans="2:2">
      <c r="B480" s="212"/>
    </row>
    <row r="481" spans="2:2">
      <c r="B481" s="212"/>
    </row>
    <row r="482" spans="2:2">
      <c r="B482" s="212"/>
    </row>
    <row r="483" spans="2:2">
      <c r="B483" s="212"/>
    </row>
    <row r="484" spans="2:2">
      <c r="B484" s="212"/>
    </row>
    <row r="485" spans="2:2">
      <c r="B485" s="212"/>
    </row>
    <row r="486" spans="2:2">
      <c r="B486" s="212"/>
    </row>
    <row r="487" spans="2:2">
      <c r="B487" s="212"/>
    </row>
    <row r="488" spans="2:2">
      <c r="B488" s="212"/>
    </row>
    <row r="489" spans="2:2">
      <c r="B489" s="212"/>
    </row>
    <row r="490" spans="2:2">
      <c r="B490" s="212"/>
    </row>
    <row r="491" spans="2:2">
      <c r="B491" s="212"/>
    </row>
    <row r="492" spans="2:2">
      <c r="B492" s="212"/>
    </row>
    <row r="493" spans="2:2">
      <c r="B493" s="212"/>
    </row>
    <row r="494" spans="2:2">
      <c r="B494" s="212"/>
    </row>
    <row r="495" spans="2:2">
      <c r="B495" s="212"/>
    </row>
    <row r="496" spans="2:2">
      <c r="B496" s="212"/>
    </row>
    <row r="497" spans="2:2">
      <c r="B497" s="212"/>
    </row>
    <row r="498" spans="2:2">
      <c r="B498" s="212"/>
    </row>
    <row r="499" spans="2:2">
      <c r="B499" s="212"/>
    </row>
    <row r="500" spans="2:2">
      <c r="B500" s="212"/>
    </row>
    <row r="501" spans="2:2">
      <c r="B501" s="212"/>
    </row>
    <row r="502" spans="2:2">
      <c r="B502" s="212"/>
    </row>
    <row r="503" spans="2:2">
      <c r="B503" s="212"/>
    </row>
    <row r="504" spans="2:2">
      <c r="B504" s="212"/>
    </row>
    <row r="505" spans="2:2">
      <c r="B505" s="212"/>
    </row>
    <row r="506" spans="2:2">
      <c r="B506" s="212"/>
    </row>
    <row r="507" spans="2:2">
      <c r="B507" s="212"/>
    </row>
    <row r="508" spans="2:2">
      <c r="B508" s="212"/>
    </row>
    <row r="509" spans="2:2">
      <c r="B509" s="212"/>
    </row>
    <row r="510" spans="2:2">
      <c r="B510" s="212"/>
    </row>
    <row r="511" spans="2:2">
      <c r="B511" s="212"/>
    </row>
    <row r="512" spans="2:2">
      <c r="B512" s="212"/>
    </row>
    <row r="513" spans="2:2">
      <c r="B513" s="212"/>
    </row>
    <row r="514" spans="2:2">
      <c r="B514" s="212"/>
    </row>
    <row r="515" spans="2:2">
      <c r="B515" s="212"/>
    </row>
    <row r="516" spans="2:2">
      <c r="B516" s="212"/>
    </row>
    <row r="517" spans="2:2">
      <c r="B517" s="212"/>
    </row>
    <row r="518" spans="2:2">
      <c r="B518" s="212"/>
    </row>
    <row r="519" spans="2:2">
      <c r="B519" s="212"/>
    </row>
    <row r="520" spans="2:2">
      <c r="B520" s="212"/>
    </row>
    <row r="521" spans="2:2">
      <c r="B521" s="212"/>
    </row>
    <row r="522" spans="2:2">
      <c r="B522" s="212"/>
    </row>
    <row r="523" spans="2:2">
      <c r="B523" s="212"/>
    </row>
    <row r="524" spans="2:2">
      <c r="B524" s="212"/>
    </row>
    <row r="525" spans="2:2">
      <c r="B525" s="212"/>
    </row>
    <row r="526" spans="2:2">
      <c r="B526" s="212"/>
    </row>
    <row r="527" spans="2:2">
      <c r="B527" s="212"/>
    </row>
    <row r="528" spans="2:2">
      <c r="B528" s="212"/>
    </row>
    <row r="529" spans="2:2">
      <c r="B529" s="212"/>
    </row>
    <row r="530" spans="2:2">
      <c r="B530" s="212"/>
    </row>
    <row r="531" spans="2:2">
      <c r="B531" s="212"/>
    </row>
    <row r="532" spans="2:2">
      <c r="B532" s="212"/>
    </row>
    <row r="533" spans="2:2">
      <c r="B533" s="212"/>
    </row>
    <row r="534" spans="2:2">
      <c r="B534" s="212"/>
    </row>
    <row r="535" spans="2:2">
      <c r="B535" s="212"/>
    </row>
    <row r="536" spans="2:2">
      <c r="B536" s="212"/>
    </row>
    <row r="537" spans="2:2">
      <c r="B537" s="212"/>
    </row>
    <row r="538" spans="2:2">
      <c r="B538" s="212"/>
    </row>
    <row r="539" spans="2:2">
      <c r="B539" s="212"/>
    </row>
    <row r="540" spans="2:2">
      <c r="B540" s="212"/>
    </row>
    <row r="541" spans="2:2">
      <c r="B541" s="212"/>
    </row>
    <row r="542" spans="2:2">
      <c r="B542" s="212"/>
    </row>
    <row r="543" spans="2:2">
      <c r="B543" s="212"/>
    </row>
    <row r="544" spans="2:2">
      <c r="B544" s="212"/>
    </row>
    <row r="545" spans="2:2">
      <c r="B545" s="212"/>
    </row>
    <row r="546" spans="2:2">
      <c r="B546" s="212"/>
    </row>
    <row r="547" spans="2:2">
      <c r="B547" s="212"/>
    </row>
    <row r="548" spans="2:2">
      <c r="B548" s="212"/>
    </row>
    <row r="549" spans="2:2">
      <c r="B549" s="212"/>
    </row>
    <row r="550" spans="2:2">
      <c r="B550" s="212"/>
    </row>
    <row r="551" spans="2:2">
      <c r="B551" s="212"/>
    </row>
    <row r="552" spans="2:2">
      <c r="B552" s="212"/>
    </row>
    <row r="553" spans="2:2">
      <c r="B553" s="212"/>
    </row>
    <row r="554" spans="2:2">
      <c r="B554" s="212"/>
    </row>
    <row r="555" spans="2:2">
      <c r="B555" s="212"/>
    </row>
    <row r="556" spans="2:2">
      <c r="B556" s="212"/>
    </row>
    <row r="557" spans="2:2">
      <c r="B557" s="212"/>
    </row>
    <row r="558" spans="2:2">
      <c r="B558" s="212"/>
    </row>
    <row r="559" spans="2:2">
      <c r="B559" s="212"/>
    </row>
    <row r="560" spans="2:2">
      <c r="B560" s="212"/>
    </row>
    <row r="561" spans="2:2">
      <c r="B561" s="212"/>
    </row>
    <row r="562" spans="2:2">
      <c r="B562" s="212"/>
    </row>
    <row r="563" spans="2:2">
      <c r="B563" s="212"/>
    </row>
    <row r="564" spans="2:2">
      <c r="B564" s="212"/>
    </row>
    <row r="565" spans="2:2">
      <c r="B565" s="212"/>
    </row>
    <row r="566" spans="2:2">
      <c r="B566" s="212"/>
    </row>
    <row r="567" spans="2:2">
      <c r="B567" s="212"/>
    </row>
    <row r="568" spans="2:2">
      <c r="B568" s="212"/>
    </row>
    <row r="569" spans="2:2">
      <c r="B569" s="212"/>
    </row>
    <row r="570" spans="2:2">
      <c r="B570" s="212"/>
    </row>
    <row r="571" spans="2:2">
      <c r="B571" s="212"/>
    </row>
    <row r="572" spans="2:2">
      <c r="B572" s="212"/>
    </row>
    <row r="573" spans="2:2">
      <c r="B573" s="212"/>
    </row>
    <row r="574" spans="2:2">
      <c r="B574" s="212"/>
    </row>
    <row r="575" spans="2:2">
      <c r="B575" s="212"/>
    </row>
    <row r="576" spans="2:2">
      <c r="B576" s="212"/>
    </row>
    <row r="577" spans="2:2">
      <c r="B577" s="212"/>
    </row>
    <row r="578" spans="2:2">
      <c r="B578" s="212"/>
    </row>
    <row r="579" spans="2:2">
      <c r="B579" s="212"/>
    </row>
    <row r="580" spans="2:2">
      <c r="B580" s="212"/>
    </row>
    <row r="581" spans="2:2">
      <c r="B581" s="212"/>
    </row>
    <row r="582" spans="2:2">
      <c r="B582" s="212"/>
    </row>
    <row r="583" spans="2:2">
      <c r="B583" s="212"/>
    </row>
    <row r="584" spans="2:2">
      <c r="B584" s="212"/>
    </row>
    <row r="585" spans="2:2">
      <c r="B585" s="212"/>
    </row>
    <row r="586" spans="2:2">
      <c r="B586" s="212"/>
    </row>
    <row r="587" spans="2:2">
      <c r="B587" s="212"/>
    </row>
    <row r="588" spans="2:2">
      <c r="B588" s="212"/>
    </row>
    <row r="589" spans="2:2">
      <c r="B589" s="212"/>
    </row>
    <row r="590" spans="2:2">
      <c r="B590" s="212"/>
    </row>
    <row r="591" spans="2:2">
      <c r="B591" s="212"/>
    </row>
    <row r="592" spans="2:2">
      <c r="B592" s="212"/>
    </row>
    <row r="593" spans="2:2">
      <c r="B593" s="212"/>
    </row>
    <row r="594" spans="2:2">
      <c r="B594" s="212"/>
    </row>
    <row r="595" spans="2:2">
      <c r="B595" s="212"/>
    </row>
    <row r="596" spans="2:2">
      <c r="B596" s="212"/>
    </row>
    <row r="597" spans="2:2">
      <c r="B597" s="212"/>
    </row>
    <row r="598" spans="2:2">
      <c r="B598" s="212"/>
    </row>
    <row r="599" spans="2:2">
      <c r="B599" s="212"/>
    </row>
    <row r="600" spans="2:2">
      <c r="B600" s="212"/>
    </row>
    <row r="601" spans="2:2">
      <c r="B601" s="212"/>
    </row>
    <row r="602" spans="2:2">
      <c r="B602" s="212"/>
    </row>
    <row r="603" spans="2:2">
      <c r="B603" s="212"/>
    </row>
    <row r="604" spans="2:2">
      <c r="B604" s="212"/>
    </row>
    <row r="605" spans="2:2">
      <c r="B605" s="212"/>
    </row>
    <row r="606" spans="2:2">
      <c r="B606" s="212"/>
    </row>
    <row r="607" spans="2:2">
      <c r="B607" s="212"/>
    </row>
    <row r="608" spans="2:2">
      <c r="B608" s="212"/>
    </row>
    <row r="609" spans="2:2">
      <c r="B609" s="212"/>
    </row>
    <row r="610" spans="2:2">
      <c r="B610" s="212"/>
    </row>
    <row r="611" spans="2:2">
      <c r="B611" s="212"/>
    </row>
    <row r="612" spans="2:2">
      <c r="B612" s="212"/>
    </row>
    <row r="613" spans="2:2">
      <c r="B613" s="212"/>
    </row>
    <row r="614" spans="2:2">
      <c r="B614" s="212"/>
    </row>
    <row r="615" spans="2:2">
      <c r="B615" s="212"/>
    </row>
    <row r="616" spans="2:2">
      <c r="B616" s="212"/>
    </row>
    <row r="617" spans="2:2">
      <c r="B617" s="212"/>
    </row>
    <row r="618" spans="2:2">
      <c r="B618" s="212"/>
    </row>
    <row r="619" spans="2:2">
      <c r="B619" s="212"/>
    </row>
    <row r="620" spans="2:2">
      <c r="B620" s="212"/>
    </row>
    <row r="621" spans="2:2">
      <c r="B621" s="212"/>
    </row>
    <row r="622" spans="2:2">
      <c r="B622" s="212"/>
    </row>
    <row r="623" spans="2:2">
      <c r="B623" s="212"/>
    </row>
    <row r="624" spans="2:2">
      <c r="B624" s="212"/>
    </row>
    <row r="625" spans="2:2">
      <c r="B625" s="212"/>
    </row>
    <row r="626" spans="2:2">
      <c r="B626" s="212"/>
    </row>
    <row r="627" spans="2:2">
      <c r="B627" s="212"/>
    </row>
    <row r="628" spans="2:2">
      <c r="B628" s="212"/>
    </row>
    <row r="629" spans="2:2">
      <c r="B629" s="212"/>
    </row>
    <row r="630" spans="2:2">
      <c r="B630" s="212"/>
    </row>
    <row r="631" spans="2:2">
      <c r="B631" s="212"/>
    </row>
    <row r="632" spans="2:2">
      <c r="B632" s="212"/>
    </row>
    <row r="633" spans="2:2">
      <c r="B633" s="212"/>
    </row>
    <row r="634" spans="2:2">
      <c r="B634" s="212"/>
    </row>
    <row r="635" spans="2:2">
      <c r="B635" s="212"/>
    </row>
    <row r="636" spans="2:2">
      <c r="B636" s="212"/>
    </row>
    <row r="637" spans="2:2">
      <c r="B637" s="212"/>
    </row>
    <row r="638" spans="2:2">
      <c r="B638" s="212"/>
    </row>
    <row r="639" spans="2:2">
      <c r="B639" s="212"/>
    </row>
    <row r="640" spans="2:2">
      <c r="B640" s="212"/>
    </row>
    <row r="641" spans="2:2">
      <c r="B641" s="212"/>
    </row>
    <row r="642" spans="2:2">
      <c r="B642" s="212"/>
    </row>
    <row r="643" spans="2:2">
      <c r="B643" s="212"/>
    </row>
    <row r="644" spans="2:2">
      <c r="B644" s="212"/>
    </row>
    <row r="645" spans="2:2">
      <c r="B645" s="212"/>
    </row>
    <row r="646" spans="2:2">
      <c r="B646" s="212"/>
    </row>
    <row r="647" spans="2:2">
      <c r="B647" s="212"/>
    </row>
    <row r="648" spans="2:2">
      <c r="B648" s="212"/>
    </row>
    <row r="649" spans="2:2">
      <c r="B649" s="212"/>
    </row>
    <row r="650" spans="2:2">
      <c r="B650" s="212"/>
    </row>
    <row r="651" spans="2:2">
      <c r="B651" s="212"/>
    </row>
    <row r="652" spans="2:2">
      <c r="B652" s="212"/>
    </row>
    <row r="653" spans="2:2">
      <c r="B653" s="212"/>
    </row>
    <row r="654" spans="2:2">
      <c r="B654" s="212"/>
    </row>
    <row r="655" spans="2:2">
      <c r="B655" s="212"/>
    </row>
    <row r="656" spans="2:2">
      <c r="B656" s="212"/>
    </row>
    <row r="657" spans="2:2">
      <c r="B657" s="212"/>
    </row>
    <row r="658" spans="2:2">
      <c r="B658" s="212"/>
    </row>
    <row r="659" spans="2:2">
      <c r="B659" s="212"/>
    </row>
    <row r="660" spans="2:2">
      <c r="B660" s="212"/>
    </row>
    <row r="661" spans="2:2">
      <c r="B661" s="212"/>
    </row>
    <row r="662" spans="2:2">
      <c r="B662" s="212"/>
    </row>
    <row r="663" spans="2:2">
      <c r="B663" s="212"/>
    </row>
    <row r="664" spans="2:2">
      <c r="B664" s="212"/>
    </row>
    <row r="665" spans="2:2">
      <c r="B665" s="212"/>
    </row>
    <row r="666" spans="2:2">
      <c r="B666" s="212"/>
    </row>
    <row r="667" spans="2:2">
      <c r="B667" s="212"/>
    </row>
    <row r="668" spans="2:2">
      <c r="B668" s="212"/>
    </row>
    <row r="669" spans="2:2">
      <c r="B669" s="212"/>
    </row>
    <row r="670" spans="2:2">
      <c r="B670" s="212"/>
    </row>
    <row r="671" spans="2:2">
      <c r="B671" s="212"/>
    </row>
    <row r="672" spans="2:2">
      <c r="B672" s="212"/>
    </row>
    <row r="673" spans="2:2">
      <c r="B673" s="212"/>
    </row>
    <row r="674" spans="2:2">
      <c r="B674" s="212"/>
    </row>
    <row r="675" spans="2:2">
      <c r="B675" s="212"/>
    </row>
    <row r="676" spans="2:2">
      <c r="B676" s="212"/>
    </row>
    <row r="677" spans="2:2">
      <c r="B677" s="212"/>
    </row>
    <row r="678" spans="2:2">
      <c r="B678" s="212"/>
    </row>
    <row r="679" spans="2:2">
      <c r="B679" s="212"/>
    </row>
    <row r="680" spans="2:2">
      <c r="B680" s="212"/>
    </row>
    <row r="681" spans="2:2">
      <c r="B681" s="212"/>
    </row>
    <row r="682" spans="2:2">
      <c r="B682" s="212"/>
    </row>
    <row r="683" spans="2:2">
      <c r="B683" s="212"/>
    </row>
    <row r="684" spans="2:2">
      <c r="B684" s="212"/>
    </row>
    <row r="685" spans="2:2">
      <c r="B685" s="212"/>
    </row>
    <row r="686" spans="2:2">
      <c r="B686" s="212"/>
    </row>
    <row r="687" spans="2:2">
      <c r="B687" s="212"/>
    </row>
    <row r="688" spans="2:2">
      <c r="B688" s="212"/>
    </row>
    <row r="689" spans="2:2">
      <c r="B689" s="212"/>
    </row>
    <row r="690" spans="2:2">
      <c r="B690" s="212"/>
    </row>
    <row r="691" spans="2:2">
      <c r="B691" s="212"/>
    </row>
    <row r="692" spans="2:2">
      <c r="B692" s="212"/>
    </row>
    <row r="693" spans="2:2">
      <c r="B693" s="212"/>
    </row>
    <row r="694" spans="2:2">
      <c r="B694" s="212"/>
    </row>
    <row r="695" spans="2:2">
      <c r="B695" s="212"/>
    </row>
    <row r="696" spans="2:2">
      <c r="B696" s="212"/>
    </row>
    <row r="697" spans="2:2">
      <c r="B697" s="212"/>
    </row>
    <row r="698" spans="2:2">
      <c r="B698" s="212"/>
    </row>
    <row r="699" spans="2:2">
      <c r="B699" s="212"/>
    </row>
    <row r="700" spans="2:2">
      <c r="B700" s="212"/>
    </row>
    <row r="701" spans="2:2">
      <c r="B701" s="212"/>
    </row>
    <row r="702" spans="2:2">
      <c r="B702" s="212"/>
    </row>
    <row r="703" spans="2:2">
      <c r="B703" s="212"/>
    </row>
    <row r="704" spans="2:2">
      <c r="B704" s="212"/>
    </row>
    <row r="705" spans="2:2">
      <c r="B705" s="212"/>
    </row>
    <row r="706" spans="2:2">
      <c r="B706" s="212"/>
    </row>
    <row r="707" spans="2:2">
      <c r="B707" s="212"/>
    </row>
    <row r="708" spans="2:2">
      <c r="B708" s="212"/>
    </row>
    <row r="709" spans="2:2">
      <c r="B709" s="212"/>
    </row>
    <row r="710" spans="2:2">
      <c r="B710" s="212"/>
    </row>
    <row r="711" spans="2:2">
      <c r="B711" s="212"/>
    </row>
    <row r="712" spans="2:2">
      <c r="B712" s="212"/>
    </row>
    <row r="713" spans="2:2">
      <c r="B713" s="212"/>
    </row>
    <row r="714" spans="2:2">
      <c r="B714" s="212"/>
    </row>
    <row r="715" spans="2:2">
      <c r="B715" s="212"/>
    </row>
    <row r="716" spans="2:2">
      <c r="B716" s="212"/>
    </row>
    <row r="717" spans="2:2">
      <c r="B717" s="212"/>
    </row>
    <row r="718" spans="2:2">
      <c r="B718" s="212"/>
    </row>
    <row r="719" spans="2:2">
      <c r="B719" s="212"/>
    </row>
    <row r="720" spans="2:2">
      <c r="B720" s="212"/>
    </row>
    <row r="721" spans="2:2">
      <c r="B721" s="212"/>
    </row>
    <row r="722" spans="2:2">
      <c r="B722" s="212"/>
    </row>
    <row r="723" spans="2:2">
      <c r="B723" s="212"/>
    </row>
    <row r="724" spans="2:2">
      <c r="B724" s="212"/>
    </row>
    <row r="725" spans="2:2">
      <c r="B725" s="212"/>
    </row>
    <row r="726" spans="2:2">
      <c r="B726" s="212"/>
    </row>
    <row r="727" spans="2:2">
      <c r="B727" s="212"/>
    </row>
    <row r="728" spans="2:2">
      <c r="B728" s="212"/>
    </row>
    <row r="729" spans="2:2">
      <c r="B729" s="212"/>
    </row>
    <row r="730" spans="2:2">
      <c r="B730" s="212"/>
    </row>
    <row r="731" spans="2:2">
      <c r="B731" s="212"/>
    </row>
    <row r="732" spans="2:2">
      <c r="B732" s="212"/>
    </row>
    <row r="733" spans="2:2">
      <c r="B733" s="212"/>
    </row>
    <row r="734" spans="2:2">
      <c r="B734" s="212"/>
    </row>
    <row r="735" spans="2:2">
      <c r="B735" s="212"/>
    </row>
    <row r="736" spans="2:2">
      <c r="B736" s="212"/>
    </row>
    <row r="737" spans="2:2">
      <c r="B737" s="212"/>
    </row>
    <row r="738" spans="2:2">
      <c r="B738" s="212"/>
    </row>
    <row r="739" spans="2:2">
      <c r="B739" s="212"/>
    </row>
    <row r="740" spans="2:2">
      <c r="B740" s="212"/>
    </row>
    <row r="741" spans="2:2">
      <c r="B741" s="212"/>
    </row>
    <row r="742" spans="2:2">
      <c r="B742" s="212"/>
    </row>
    <row r="743" spans="2:2">
      <c r="B743" s="212"/>
    </row>
    <row r="744" spans="2:2">
      <c r="B744" s="212"/>
    </row>
    <row r="745" spans="2:2">
      <c r="B745" s="212"/>
    </row>
    <row r="746" spans="2:2">
      <c r="B746" s="212"/>
    </row>
    <row r="747" spans="2:2">
      <c r="B747" s="212"/>
    </row>
    <row r="748" spans="2:2">
      <c r="B748" s="212"/>
    </row>
    <row r="749" spans="2:2">
      <c r="B749" s="212"/>
    </row>
    <row r="750" spans="2:2">
      <c r="B750" s="212"/>
    </row>
    <row r="751" spans="2:2">
      <c r="B751" s="212"/>
    </row>
    <row r="752" spans="2:2">
      <c r="B752" s="212"/>
    </row>
    <row r="753" spans="2:2">
      <c r="B753" s="212"/>
    </row>
    <row r="754" spans="2:2">
      <c r="B754" s="212"/>
    </row>
    <row r="755" spans="2:2">
      <c r="B755" s="212"/>
    </row>
    <row r="756" spans="2:2">
      <c r="B756" s="212"/>
    </row>
    <row r="757" spans="2:2">
      <c r="B757" s="212"/>
    </row>
    <row r="758" spans="2:2">
      <c r="B758" s="212"/>
    </row>
    <row r="759" spans="2:2">
      <c r="B759" s="212"/>
    </row>
    <row r="760" spans="2:2">
      <c r="B760" s="212"/>
    </row>
    <row r="761" spans="2:2">
      <c r="B761" s="212"/>
    </row>
    <row r="762" spans="2:2">
      <c r="B762" s="212"/>
    </row>
    <row r="763" spans="2:2">
      <c r="B763" s="212"/>
    </row>
    <row r="764" spans="2:2">
      <c r="B764" s="212"/>
    </row>
    <row r="765" spans="2:2">
      <c r="B765" s="212"/>
    </row>
    <row r="766" spans="2:2">
      <c r="B766" s="212"/>
    </row>
    <row r="767" spans="2:2">
      <c r="B767" s="212"/>
    </row>
    <row r="768" spans="2:2">
      <c r="B768" s="212"/>
    </row>
    <row r="769" spans="2:2">
      <c r="B769" s="212"/>
    </row>
    <row r="770" spans="2:2">
      <c r="B770" s="212"/>
    </row>
    <row r="771" spans="2:2">
      <c r="B771" s="212"/>
    </row>
    <row r="772" spans="2:2">
      <c r="B772" s="212"/>
    </row>
    <row r="773" spans="2:2">
      <c r="B773" s="212"/>
    </row>
    <row r="774" spans="2:2">
      <c r="B774" s="212"/>
    </row>
    <row r="775" spans="2:2">
      <c r="B775" s="212"/>
    </row>
    <row r="776" spans="2:2">
      <c r="B776" s="212"/>
    </row>
    <row r="777" spans="2:2">
      <c r="B777" s="212"/>
    </row>
    <row r="778" spans="2:2">
      <c r="B778" s="212"/>
    </row>
    <row r="779" spans="2:2">
      <c r="B779" s="212"/>
    </row>
    <row r="780" spans="2:2">
      <c r="B780" s="212"/>
    </row>
    <row r="781" spans="2:2">
      <c r="B781" s="212"/>
    </row>
    <row r="782" spans="2:2">
      <c r="B782" s="212"/>
    </row>
    <row r="783" spans="2:2">
      <c r="B783" s="212"/>
    </row>
    <row r="784" spans="2:2">
      <c r="B784" s="212"/>
    </row>
    <row r="785" spans="2:2">
      <c r="B785" s="212"/>
    </row>
    <row r="786" spans="2:2">
      <c r="B786" s="212"/>
    </row>
    <row r="787" spans="2:2">
      <c r="B787" s="212"/>
    </row>
    <row r="788" spans="2:2">
      <c r="B788" s="212"/>
    </row>
    <row r="789" spans="2:2">
      <c r="B789" s="212"/>
    </row>
    <row r="790" spans="2:2">
      <c r="B790" s="212"/>
    </row>
    <row r="791" spans="2:2">
      <c r="B791" s="212"/>
    </row>
    <row r="792" spans="2:2">
      <c r="B792" s="212"/>
    </row>
    <row r="793" spans="2:2">
      <c r="B793" s="212"/>
    </row>
    <row r="794" spans="2:2">
      <c r="B794" s="212"/>
    </row>
    <row r="795" spans="2:2">
      <c r="B795" s="212"/>
    </row>
    <row r="796" spans="2:2">
      <c r="B796" s="212"/>
    </row>
    <row r="797" spans="2:2">
      <c r="B797" s="212"/>
    </row>
    <row r="798" spans="2:2">
      <c r="B798" s="212"/>
    </row>
    <row r="799" spans="2:2">
      <c r="B799" s="212"/>
    </row>
    <row r="800" spans="2:2">
      <c r="B800" s="212"/>
    </row>
    <row r="801" spans="2:2">
      <c r="B801" s="212"/>
    </row>
    <row r="802" spans="2:2">
      <c r="B802" s="212"/>
    </row>
    <row r="803" spans="2:2">
      <c r="B803" s="212"/>
    </row>
    <row r="804" spans="2:2">
      <c r="B804" s="212"/>
    </row>
    <row r="805" spans="2:2">
      <c r="B805" s="212"/>
    </row>
    <row r="806" spans="2:2">
      <c r="B806" s="212"/>
    </row>
    <row r="807" spans="2:2">
      <c r="B807" s="212"/>
    </row>
    <row r="808" spans="2:2">
      <c r="B808" s="212"/>
    </row>
    <row r="809" spans="2:2">
      <c r="B809" s="212"/>
    </row>
    <row r="810" spans="2:2">
      <c r="B810" s="212"/>
    </row>
    <row r="811" spans="2:2">
      <c r="B811" s="212"/>
    </row>
    <row r="812" spans="2:2">
      <c r="B812" s="212"/>
    </row>
    <row r="813" spans="2:2">
      <c r="B813" s="212"/>
    </row>
    <row r="814" spans="2:2">
      <c r="B814" s="212"/>
    </row>
    <row r="815" spans="2:2">
      <c r="B815" s="212"/>
    </row>
    <row r="816" spans="2:2">
      <c r="B816" s="212"/>
    </row>
    <row r="817" spans="2:2">
      <c r="B817" s="212"/>
    </row>
    <row r="818" spans="2:2">
      <c r="B818" s="212"/>
    </row>
    <row r="819" spans="2:2">
      <c r="B819" s="212"/>
    </row>
    <row r="820" spans="2:2">
      <c r="B820" s="212"/>
    </row>
    <row r="821" spans="2:2">
      <c r="B821" s="212"/>
    </row>
    <row r="822" spans="2:2">
      <c r="B822" s="212"/>
    </row>
    <row r="823" spans="2:2">
      <c r="B823" s="212"/>
    </row>
    <row r="824" spans="2:2">
      <c r="B824" s="212"/>
    </row>
    <row r="825" spans="2:2">
      <c r="B825" s="212"/>
    </row>
    <row r="826" spans="2:2">
      <c r="B826" s="212"/>
    </row>
    <row r="827" spans="2:2">
      <c r="B827" s="212"/>
    </row>
    <row r="828" spans="2:2">
      <c r="B828" s="212"/>
    </row>
    <row r="829" spans="2:2">
      <c r="B829" s="212"/>
    </row>
    <row r="830" spans="2:2">
      <c r="B830" s="212"/>
    </row>
    <row r="831" spans="2:2">
      <c r="B831" s="212"/>
    </row>
    <row r="832" spans="2:2">
      <c r="B832" s="212"/>
    </row>
    <row r="833" spans="2:2">
      <c r="B833" s="212"/>
    </row>
    <row r="834" spans="2:2">
      <c r="B834" s="212"/>
    </row>
    <row r="835" spans="2:2">
      <c r="B835" s="212"/>
    </row>
    <row r="836" spans="2:2">
      <c r="B836" s="212"/>
    </row>
    <row r="837" spans="2:2">
      <c r="B837" s="212"/>
    </row>
    <row r="838" spans="2:2">
      <c r="B838" s="212"/>
    </row>
    <row r="839" spans="2:2">
      <c r="B839" s="212"/>
    </row>
    <row r="840" spans="2:2">
      <c r="B840" s="212"/>
    </row>
    <row r="841" spans="2:2">
      <c r="B841" s="212"/>
    </row>
    <row r="842" spans="2:2">
      <c r="B842" s="212"/>
    </row>
    <row r="843" spans="2:2">
      <c r="B843" s="212"/>
    </row>
    <row r="844" spans="2:2">
      <c r="B844" s="212"/>
    </row>
    <row r="845" spans="2:2">
      <c r="B845" s="212"/>
    </row>
    <row r="846" spans="2:2">
      <c r="B846" s="212"/>
    </row>
    <row r="847" spans="2:2">
      <c r="B847" s="212"/>
    </row>
    <row r="848" spans="2:2">
      <c r="B848" s="212"/>
    </row>
    <row r="849" spans="2:2">
      <c r="B849" s="212"/>
    </row>
    <row r="850" spans="2:2">
      <c r="B850" s="212"/>
    </row>
    <row r="851" spans="2:2">
      <c r="B851" s="212"/>
    </row>
    <row r="852" spans="2:2">
      <c r="B852" s="212"/>
    </row>
    <row r="853" spans="2:2">
      <c r="B853" s="212"/>
    </row>
    <row r="854" spans="2:2">
      <c r="B854" s="212"/>
    </row>
    <row r="855" spans="2:2">
      <c r="B855" s="212"/>
    </row>
    <row r="856" spans="2:2">
      <c r="B856" s="212"/>
    </row>
    <row r="857" spans="2:2">
      <c r="B857" s="212"/>
    </row>
    <row r="858" spans="2:2">
      <c r="B858" s="212"/>
    </row>
    <row r="859" spans="2:2">
      <c r="B859" s="212"/>
    </row>
    <row r="860" spans="2:2">
      <c r="B860" s="212"/>
    </row>
    <row r="861" spans="2:2">
      <c r="B861" s="212"/>
    </row>
    <row r="862" spans="2:2">
      <c r="B862" s="212"/>
    </row>
    <row r="863" spans="2:2">
      <c r="B863" s="212"/>
    </row>
    <row r="864" spans="2:2">
      <c r="B864" s="212"/>
    </row>
    <row r="865" spans="2:2">
      <c r="B865" s="212"/>
    </row>
    <row r="866" spans="2:2">
      <c r="B866" s="212"/>
    </row>
    <row r="867" spans="2:2">
      <c r="B867" s="212"/>
    </row>
    <row r="868" spans="2:2">
      <c r="B868" s="212"/>
    </row>
    <row r="869" spans="2:2">
      <c r="B869" s="212"/>
    </row>
    <row r="870" spans="2:2">
      <c r="B870" s="212"/>
    </row>
    <row r="871" spans="2:2">
      <c r="B871" s="212"/>
    </row>
    <row r="872" spans="2:2">
      <c r="B872" s="212"/>
    </row>
    <row r="873" spans="2:2">
      <c r="B873" s="212"/>
    </row>
    <row r="874" spans="2:2">
      <c r="B874" s="212"/>
    </row>
    <row r="875" spans="2:2">
      <c r="B875" s="212"/>
    </row>
    <row r="876" spans="2:2">
      <c r="B876" s="212"/>
    </row>
    <row r="877" spans="2:2">
      <c r="B877" s="212"/>
    </row>
    <row r="878" spans="2:2">
      <c r="B878" s="212"/>
    </row>
    <row r="879" spans="2:2">
      <c r="B879" s="212"/>
    </row>
    <row r="880" spans="2:2">
      <c r="B880" s="212"/>
    </row>
    <row r="881" spans="2:2">
      <c r="B881" s="212"/>
    </row>
    <row r="882" spans="2:2">
      <c r="B882" s="212"/>
    </row>
    <row r="883" spans="2:2">
      <c r="B883" s="212"/>
    </row>
    <row r="884" spans="2:2">
      <c r="B884" s="212"/>
    </row>
    <row r="885" spans="2:2">
      <c r="B885" s="212"/>
    </row>
    <row r="886" spans="2:2">
      <c r="B886" s="212"/>
    </row>
    <row r="887" spans="2:2">
      <c r="B887" s="212"/>
    </row>
    <row r="888" spans="2:2">
      <c r="B888" s="212"/>
    </row>
    <row r="889" spans="2:2">
      <c r="B889" s="212"/>
    </row>
    <row r="890" spans="2:2">
      <c r="B890" s="212"/>
    </row>
    <row r="891" spans="2:2">
      <c r="B891" s="212"/>
    </row>
    <row r="892" spans="2:2">
      <c r="B892" s="212"/>
    </row>
    <row r="893" spans="2:2">
      <c r="B893" s="212"/>
    </row>
    <row r="894" spans="2:2">
      <c r="B894" s="212"/>
    </row>
    <row r="895" spans="2:2">
      <c r="B895" s="212"/>
    </row>
    <row r="896" spans="2:2">
      <c r="B896" s="212"/>
    </row>
    <row r="897" spans="2:2">
      <c r="B897" s="212"/>
    </row>
    <row r="898" spans="2:2">
      <c r="B898" s="212"/>
    </row>
    <row r="899" spans="2:2">
      <c r="B899" s="212"/>
    </row>
    <row r="900" spans="2:2">
      <c r="B900" s="212"/>
    </row>
    <row r="901" spans="2:2">
      <c r="B901" s="212"/>
    </row>
    <row r="902" spans="2:2">
      <c r="B902" s="212"/>
    </row>
    <row r="903" spans="2:2">
      <c r="B903" s="212"/>
    </row>
    <row r="904" spans="2:2">
      <c r="B904" s="212"/>
    </row>
    <row r="905" spans="2:2">
      <c r="B905" s="212"/>
    </row>
    <row r="906" spans="2:2">
      <c r="B906" s="212"/>
    </row>
    <row r="907" spans="2:2">
      <c r="B907" s="212"/>
    </row>
    <row r="908" spans="2:2">
      <c r="B908" s="212"/>
    </row>
    <row r="909" spans="2:2">
      <c r="B909" s="212"/>
    </row>
    <row r="910" spans="2:2">
      <c r="B910" s="212"/>
    </row>
    <row r="911" spans="2:2">
      <c r="B911" s="212"/>
    </row>
    <row r="912" spans="2:2">
      <c r="B912" s="212"/>
    </row>
    <row r="913" spans="2:2">
      <c r="B913" s="212"/>
    </row>
    <row r="914" spans="2:2">
      <c r="B914" s="212"/>
    </row>
    <row r="915" spans="2:2">
      <c r="B915" s="212"/>
    </row>
    <row r="916" spans="2:2">
      <c r="B916" s="212"/>
    </row>
    <row r="917" spans="2:2">
      <c r="B917" s="212"/>
    </row>
    <row r="918" spans="2:2">
      <c r="B918" s="212"/>
    </row>
    <row r="919" spans="2:2">
      <c r="B919" s="212"/>
    </row>
    <row r="920" spans="2:2">
      <c r="B920" s="212"/>
    </row>
    <row r="921" spans="2:2">
      <c r="B921" s="212"/>
    </row>
    <row r="922" spans="2:2">
      <c r="B922" s="212"/>
    </row>
    <row r="923" spans="2:2">
      <c r="B923" s="212"/>
    </row>
    <row r="924" spans="2:2">
      <c r="B924" s="212"/>
    </row>
    <row r="925" spans="2:2">
      <c r="B925" s="212"/>
    </row>
    <row r="926" spans="2:2">
      <c r="B926" s="212"/>
    </row>
    <row r="927" spans="2:2">
      <c r="B927" s="212"/>
    </row>
    <row r="928" spans="2:2">
      <c r="B928" s="212"/>
    </row>
    <row r="929" spans="2:2">
      <c r="B929" s="212"/>
    </row>
    <row r="930" spans="2:2">
      <c r="B930" s="212"/>
    </row>
    <row r="931" spans="2:2">
      <c r="B931" s="212"/>
    </row>
    <row r="932" spans="2:2">
      <c r="B932" s="212"/>
    </row>
    <row r="933" spans="2:2">
      <c r="B933" s="212"/>
    </row>
    <row r="934" spans="2:2">
      <c r="B934" s="212"/>
    </row>
    <row r="935" spans="2:2">
      <c r="B935" s="212"/>
    </row>
    <row r="936" spans="2:2">
      <c r="B936" s="212"/>
    </row>
    <row r="937" spans="2:2">
      <c r="B937" s="212"/>
    </row>
    <row r="938" spans="2:2">
      <c r="B938" s="212"/>
    </row>
    <row r="939" spans="2:2">
      <c r="B939" s="212"/>
    </row>
    <row r="940" spans="2:2">
      <c r="B940" s="212"/>
    </row>
    <row r="941" spans="2:2">
      <c r="B941" s="212"/>
    </row>
    <row r="942" spans="2:2">
      <c r="B942" s="212"/>
    </row>
    <row r="943" spans="2:2">
      <c r="B943" s="212"/>
    </row>
    <row r="944" spans="2:2">
      <c r="B944" s="212"/>
    </row>
    <row r="945" spans="2:2">
      <c r="B945" s="212"/>
    </row>
    <row r="946" spans="2:2">
      <c r="B946" s="212"/>
    </row>
    <row r="947" spans="2:2">
      <c r="B947" s="212"/>
    </row>
    <row r="948" spans="2:2">
      <c r="B948" s="212"/>
    </row>
    <row r="949" spans="2:2">
      <c r="B949" s="212"/>
    </row>
    <row r="950" spans="2:2">
      <c r="B950" s="212"/>
    </row>
    <row r="951" spans="2:2">
      <c r="B951" s="212"/>
    </row>
    <row r="952" spans="2:2">
      <c r="B952" s="212"/>
    </row>
    <row r="953" spans="2:2">
      <c r="B953" s="212"/>
    </row>
    <row r="954" spans="2:2">
      <c r="B954" s="212"/>
    </row>
    <row r="955" spans="2:2">
      <c r="B955" s="212"/>
    </row>
    <row r="956" spans="2:2">
      <c r="B956" s="212"/>
    </row>
    <row r="957" spans="2:2">
      <c r="B957" s="212"/>
    </row>
    <row r="958" spans="2:2">
      <c r="B958" s="212"/>
    </row>
    <row r="959" spans="2:2">
      <c r="B959" s="212"/>
    </row>
    <row r="960" spans="2:2">
      <c r="B960" s="212"/>
    </row>
    <row r="961" spans="2:2">
      <c r="B961" s="212"/>
    </row>
    <row r="962" spans="2:2">
      <c r="B962" s="212"/>
    </row>
    <row r="963" spans="2:2">
      <c r="B963" s="212"/>
    </row>
    <row r="964" spans="2:2">
      <c r="B964" s="212"/>
    </row>
    <row r="965" spans="2:2">
      <c r="B965" s="212"/>
    </row>
    <row r="966" spans="2:2">
      <c r="B966" s="212"/>
    </row>
    <row r="967" spans="2:2">
      <c r="B967" s="212"/>
    </row>
    <row r="968" spans="2:2">
      <c r="B968" s="212"/>
    </row>
    <row r="969" spans="2:2">
      <c r="B969" s="212"/>
    </row>
    <row r="970" spans="2:2">
      <c r="B970" s="212"/>
    </row>
    <row r="971" spans="2:2">
      <c r="B971" s="212"/>
    </row>
    <row r="972" spans="2:2">
      <c r="B972" s="212"/>
    </row>
    <row r="973" spans="2:2">
      <c r="B973" s="212"/>
    </row>
    <row r="974" spans="2:2">
      <c r="B974" s="212"/>
    </row>
    <row r="975" spans="2:2">
      <c r="B975" s="212"/>
    </row>
    <row r="976" spans="2:2">
      <c r="B976" s="212"/>
    </row>
    <row r="977" spans="2:2">
      <c r="B977" s="212"/>
    </row>
    <row r="978" spans="2:2">
      <c r="B978" s="212"/>
    </row>
    <row r="979" spans="2:2">
      <c r="B979" s="212"/>
    </row>
    <row r="980" spans="2:2">
      <c r="B980" s="212"/>
    </row>
    <row r="981" spans="2:2">
      <c r="B981" s="212"/>
    </row>
    <row r="982" spans="2:2">
      <c r="B982" s="212"/>
    </row>
    <row r="983" spans="2:2">
      <c r="B983" s="212"/>
    </row>
    <row r="984" spans="2:2">
      <c r="B984" s="212"/>
    </row>
    <row r="985" spans="2:2">
      <c r="B985" s="212"/>
    </row>
    <row r="986" spans="2:2">
      <c r="B986" s="212"/>
    </row>
    <row r="987" spans="2:2">
      <c r="B987" s="212"/>
    </row>
    <row r="988" spans="2:2">
      <c r="B988" s="212"/>
    </row>
    <row r="989" spans="2:2">
      <c r="B989" s="212"/>
    </row>
    <row r="990" spans="2:2">
      <c r="B990" s="212"/>
    </row>
    <row r="991" spans="2:2">
      <c r="B991" s="212"/>
    </row>
    <row r="992" spans="2:2">
      <c r="B992" s="212"/>
    </row>
    <row r="993" spans="2:2">
      <c r="B993" s="212"/>
    </row>
    <row r="994" spans="2:2">
      <c r="B994" s="212"/>
    </row>
    <row r="995" spans="2:2">
      <c r="B995" s="212"/>
    </row>
    <row r="996" spans="2:2">
      <c r="B996" s="212"/>
    </row>
    <row r="997" spans="2:2">
      <c r="B997" s="212"/>
    </row>
    <row r="998" spans="2:2">
      <c r="B998" s="212"/>
    </row>
    <row r="999" spans="2:2">
      <c r="B999" s="212"/>
    </row>
    <row r="1000" spans="2:2">
      <c r="B1000" s="212"/>
    </row>
    <row r="1001" spans="2:2">
      <c r="B1001" s="212"/>
    </row>
  </sheetData>
  <mergeCells count="8">
    <mergeCell ref="B25:C25"/>
    <mergeCell ref="B26:C26"/>
    <mergeCell ref="A1:F1"/>
    <mergeCell ref="A3:A4"/>
    <mergeCell ref="B3:B4"/>
    <mergeCell ref="C3:C4"/>
    <mergeCell ref="F3:F4"/>
    <mergeCell ref="B24:C2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55A11"/>
  </sheetPr>
  <dimension ref="A1:AE1117"/>
  <sheetViews>
    <sheetView topLeftCell="A517" workbookViewId="0">
      <selection activeCell="A351" sqref="A351:XFD352"/>
    </sheetView>
  </sheetViews>
  <sheetFormatPr defaultColWidth="14.42578125" defaultRowHeight="15" customHeight="1"/>
  <cols>
    <col min="1" max="1" width="5.28515625" style="343" customWidth="1"/>
    <col min="2" max="2" width="14.42578125" style="343"/>
    <col min="3" max="3" width="8.28515625" style="343" customWidth="1"/>
    <col min="4" max="4" width="14.140625" style="344" customWidth="1"/>
    <col min="5" max="5" width="10.85546875" style="344" customWidth="1"/>
    <col min="6" max="6" width="12.5703125" style="344" customWidth="1"/>
    <col min="7" max="7" width="11" style="344" customWidth="1"/>
    <col min="8" max="8" width="6.85546875" style="343" customWidth="1"/>
    <col min="9" max="9" width="9.28515625" style="345" customWidth="1"/>
    <col min="10" max="10" width="8.7109375" style="345" customWidth="1"/>
    <col min="11" max="11" width="7.140625" style="345" customWidth="1"/>
    <col min="12" max="12" width="5.140625" style="343" customWidth="1"/>
    <col min="13" max="13" width="4.7109375" style="343" customWidth="1"/>
    <col min="14" max="14" width="8.7109375" style="343" customWidth="1"/>
    <col min="15" max="15" width="21.5703125" style="343" customWidth="1"/>
    <col min="16" max="16" width="7.28515625" style="343" customWidth="1"/>
    <col min="17" max="18" width="9.140625" customWidth="1"/>
    <col min="19" max="19" width="11.85546875" customWidth="1"/>
    <col min="20" max="31" width="9.140625" customWidth="1"/>
  </cols>
  <sheetData>
    <row r="1" spans="1:31">
      <c r="A1" s="1268" t="s">
        <v>740</v>
      </c>
      <c r="B1" s="1268"/>
      <c r="C1" s="1268"/>
      <c r="D1" s="1268"/>
      <c r="E1" s="1268"/>
      <c r="F1" s="1268"/>
      <c r="G1" s="1268"/>
      <c r="H1" s="1268"/>
      <c r="I1" s="1268"/>
      <c r="J1" s="1268"/>
      <c r="K1" s="1268"/>
      <c r="L1" s="1268"/>
      <c r="M1" s="1268"/>
      <c r="N1" s="1268"/>
      <c r="O1" s="1268"/>
      <c r="P1" s="126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</row>
    <row r="2" spans="1:31">
      <c r="A2" s="1267" t="s">
        <v>741</v>
      </c>
      <c r="B2" s="1267"/>
      <c r="C2" s="1267"/>
      <c r="D2" s="1267"/>
      <c r="E2" s="1267"/>
      <c r="F2" s="1267"/>
      <c r="G2" s="1267"/>
      <c r="H2" s="1267"/>
      <c r="I2" s="1267"/>
      <c r="J2" s="1267"/>
      <c r="K2" s="1267"/>
      <c r="L2" s="1267"/>
      <c r="M2" s="1267"/>
      <c r="N2" s="1267"/>
      <c r="O2" s="1267"/>
      <c r="P2" s="1267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</row>
    <row r="3" spans="1:31" ht="15.75" thickBot="1">
      <c r="P3" s="344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</row>
    <row r="4" spans="1:31">
      <c r="A4" s="1269" t="s">
        <v>201</v>
      </c>
      <c r="B4" s="1271" t="s">
        <v>742</v>
      </c>
      <c r="C4" s="1273" t="s">
        <v>743</v>
      </c>
      <c r="D4" s="1275" t="s">
        <v>266</v>
      </c>
      <c r="E4" s="1275" t="s">
        <v>325</v>
      </c>
      <c r="F4" s="1253" t="s">
        <v>258</v>
      </c>
      <c r="G4" s="1253" t="s">
        <v>52</v>
      </c>
      <c r="H4" s="1275" t="s">
        <v>54</v>
      </c>
      <c r="I4" s="1277" t="s">
        <v>171</v>
      </c>
      <c r="J4" s="1277"/>
      <c r="K4" s="1277"/>
      <c r="L4" s="1277"/>
      <c r="M4" s="1278"/>
      <c r="N4" s="1279" t="s">
        <v>744</v>
      </c>
      <c r="O4" s="1280"/>
      <c r="P4" s="346" t="s">
        <v>745</v>
      </c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</row>
    <row r="5" spans="1:31" ht="15.75" thickBot="1">
      <c r="A5" s="1270"/>
      <c r="B5" s="1272"/>
      <c r="C5" s="1274"/>
      <c r="D5" s="1276"/>
      <c r="E5" s="1276"/>
      <c r="F5" s="1254"/>
      <c r="G5" s="1254"/>
      <c r="H5" s="1276"/>
      <c r="I5" s="347" t="s">
        <v>189</v>
      </c>
      <c r="J5" s="347" t="s">
        <v>190</v>
      </c>
      <c r="K5" s="347" t="s">
        <v>191</v>
      </c>
      <c r="L5" s="348" t="s">
        <v>192</v>
      </c>
      <c r="M5" s="349" t="s">
        <v>193</v>
      </c>
      <c r="N5" s="350" t="s">
        <v>177</v>
      </c>
      <c r="O5" s="351" t="s">
        <v>746</v>
      </c>
      <c r="P5" s="352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</row>
    <row r="6" spans="1:31" ht="15.75" thickBot="1">
      <c r="A6" s="353">
        <v>1</v>
      </c>
      <c r="B6" s="354">
        <v>2</v>
      </c>
      <c r="C6" s="355">
        <v>3</v>
      </c>
      <c r="D6" s="356">
        <v>4</v>
      </c>
      <c r="E6" s="357">
        <v>5</v>
      </c>
      <c r="F6" s="356">
        <v>6</v>
      </c>
      <c r="G6" s="357">
        <v>7</v>
      </c>
      <c r="H6" s="357">
        <v>8</v>
      </c>
      <c r="I6" s="357">
        <v>9</v>
      </c>
      <c r="J6" s="357">
        <v>10</v>
      </c>
      <c r="K6" s="357">
        <v>11</v>
      </c>
      <c r="L6" s="357">
        <v>12</v>
      </c>
      <c r="M6" s="357">
        <v>13</v>
      </c>
      <c r="N6" s="357">
        <v>14</v>
      </c>
      <c r="O6" s="357">
        <v>15</v>
      </c>
      <c r="P6" s="358">
        <v>16</v>
      </c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</row>
    <row r="7" spans="1:31" ht="30">
      <c r="A7" s="359">
        <v>1</v>
      </c>
      <c r="B7" s="360" t="s">
        <v>306</v>
      </c>
      <c r="C7" s="361" t="s">
        <v>308</v>
      </c>
      <c r="D7" s="362" t="s">
        <v>747</v>
      </c>
      <c r="E7" s="363" t="s">
        <v>747</v>
      </c>
      <c r="F7" s="363" t="s">
        <v>329</v>
      </c>
      <c r="G7" s="363" t="s">
        <v>75</v>
      </c>
      <c r="H7" s="360">
        <v>1993</v>
      </c>
      <c r="I7" s="364"/>
      <c r="J7" s="364"/>
      <c r="K7" s="364"/>
      <c r="L7" s="360"/>
      <c r="M7" s="360"/>
      <c r="N7" s="360" t="s">
        <v>111</v>
      </c>
      <c r="O7" s="365">
        <v>500000</v>
      </c>
      <c r="P7" s="366" t="s">
        <v>71</v>
      </c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</row>
    <row r="8" spans="1:31" ht="30">
      <c r="A8" s="367">
        <v>2</v>
      </c>
      <c r="B8" s="368" t="str">
        <f t="shared" ref="B8" si="0">B7</f>
        <v>3.05.01.04.002</v>
      </c>
      <c r="C8" s="369" t="s">
        <v>310</v>
      </c>
      <c r="D8" s="370" t="s">
        <v>747</v>
      </c>
      <c r="E8" s="371" t="s">
        <v>747</v>
      </c>
      <c r="F8" s="371" t="s">
        <v>748</v>
      </c>
      <c r="G8" s="371" t="s">
        <v>75</v>
      </c>
      <c r="H8" s="368">
        <v>1999</v>
      </c>
      <c r="I8" s="372"/>
      <c r="J8" s="372"/>
      <c r="K8" s="372"/>
      <c r="L8" s="368"/>
      <c r="M8" s="368"/>
      <c r="N8" s="368" t="s">
        <v>111</v>
      </c>
      <c r="O8" s="373">
        <v>500000</v>
      </c>
      <c r="P8" s="374" t="s">
        <v>71</v>
      </c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</row>
    <row r="9" spans="1:31" ht="45">
      <c r="A9" s="367">
        <v>3</v>
      </c>
      <c r="B9" s="368" t="s">
        <v>377</v>
      </c>
      <c r="C9" s="369" t="s">
        <v>332</v>
      </c>
      <c r="D9" s="370" t="s">
        <v>749</v>
      </c>
      <c r="E9" s="371" t="s">
        <v>750</v>
      </c>
      <c r="F9" s="371" t="s">
        <v>751</v>
      </c>
      <c r="G9" s="371" t="s">
        <v>75</v>
      </c>
      <c r="H9" s="368">
        <v>1999</v>
      </c>
      <c r="I9" s="372"/>
      <c r="J9" s="372"/>
      <c r="K9" s="372"/>
      <c r="L9" s="368"/>
      <c r="M9" s="368"/>
      <c r="N9" s="368" t="s">
        <v>111</v>
      </c>
      <c r="O9" s="373">
        <v>500000</v>
      </c>
      <c r="P9" s="374" t="s">
        <v>71</v>
      </c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</row>
    <row r="10" spans="1:31" ht="30">
      <c r="A10" s="367">
        <v>4</v>
      </c>
      <c r="B10" s="368" t="str">
        <f>B8</f>
        <v>3.05.01.04.002</v>
      </c>
      <c r="C10" s="369" t="s">
        <v>308</v>
      </c>
      <c r="D10" s="370" t="s">
        <v>747</v>
      </c>
      <c r="E10" s="371" t="s">
        <v>747</v>
      </c>
      <c r="F10" s="371" t="str">
        <f>F8</f>
        <v>80cm x 180cm</v>
      </c>
      <c r="G10" s="371" t="s">
        <v>75</v>
      </c>
      <c r="H10" s="368">
        <v>2004</v>
      </c>
      <c r="I10" s="372"/>
      <c r="J10" s="372"/>
      <c r="K10" s="372"/>
      <c r="L10" s="368"/>
      <c r="M10" s="368"/>
      <c r="N10" s="368" t="s">
        <v>77</v>
      </c>
      <c r="O10" s="373">
        <v>750000</v>
      </c>
      <c r="P10" s="374" t="s">
        <v>71</v>
      </c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</row>
    <row r="11" spans="1:31" ht="30">
      <c r="A11" s="367">
        <v>5</v>
      </c>
      <c r="B11" s="368" t="str">
        <f>B8</f>
        <v>3.05.01.04.002</v>
      </c>
      <c r="C11" s="369" t="s">
        <v>308</v>
      </c>
      <c r="D11" s="370" t="s">
        <v>747</v>
      </c>
      <c r="E11" s="371" t="s">
        <v>307</v>
      </c>
      <c r="F11" s="371" t="str">
        <f>F10</f>
        <v>80cm x 180cm</v>
      </c>
      <c r="G11" s="371" t="s">
        <v>75</v>
      </c>
      <c r="H11" s="368">
        <v>2006</v>
      </c>
      <c r="I11" s="372"/>
      <c r="J11" s="372"/>
      <c r="K11" s="372"/>
      <c r="L11" s="368"/>
      <c r="M11" s="368"/>
      <c r="N11" s="368" t="s">
        <v>77</v>
      </c>
      <c r="O11" s="373">
        <v>750000</v>
      </c>
      <c r="P11" s="374" t="s">
        <v>71</v>
      </c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</row>
    <row r="12" spans="1:31" ht="60">
      <c r="A12" s="367">
        <v>6</v>
      </c>
      <c r="B12" s="368" t="s">
        <v>752</v>
      </c>
      <c r="C12" s="369" t="s">
        <v>308</v>
      </c>
      <c r="D12" s="370" t="s">
        <v>753</v>
      </c>
      <c r="E12" s="371" t="s">
        <v>754</v>
      </c>
      <c r="F12" s="371" t="s">
        <v>755</v>
      </c>
      <c r="G12" s="371" t="s">
        <v>309</v>
      </c>
      <c r="H12" s="368">
        <v>2008</v>
      </c>
      <c r="I12" s="372"/>
      <c r="J12" s="372"/>
      <c r="K12" s="372"/>
      <c r="L12" s="368"/>
      <c r="M12" s="368"/>
      <c r="N12" s="368" t="s">
        <v>77</v>
      </c>
      <c r="O12" s="373">
        <v>500000</v>
      </c>
      <c r="P12" s="374" t="s">
        <v>71</v>
      </c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ht="30">
      <c r="A13" s="367">
        <v>7</v>
      </c>
      <c r="B13" s="368" t="s">
        <v>313</v>
      </c>
      <c r="C13" s="369" t="s">
        <v>310</v>
      </c>
      <c r="D13" s="370" t="s">
        <v>314</v>
      </c>
      <c r="E13" s="371" t="s">
        <v>756</v>
      </c>
      <c r="F13" s="371" t="s">
        <v>757</v>
      </c>
      <c r="G13" s="371" t="s">
        <v>75</v>
      </c>
      <c r="H13" s="368">
        <v>2008</v>
      </c>
      <c r="I13" s="372" t="s">
        <v>758</v>
      </c>
      <c r="J13" s="372"/>
      <c r="K13" s="372"/>
      <c r="L13" s="368"/>
      <c r="M13" s="368"/>
      <c r="N13" s="368" t="s">
        <v>77</v>
      </c>
      <c r="O13" s="373">
        <v>650000</v>
      </c>
      <c r="P13" s="374" t="s">
        <v>71</v>
      </c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</row>
    <row r="14" spans="1:31" ht="45">
      <c r="A14" s="367">
        <v>8</v>
      </c>
      <c r="B14" s="368" t="s">
        <v>312</v>
      </c>
      <c r="C14" s="369" t="s">
        <v>332</v>
      </c>
      <c r="D14" s="370" t="s">
        <v>759</v>
      </c>
      <c r="E14" s="371" t="s">
        <v>316</v>
      </c>
      <c r="F14" s="371" t="s">
        <v>338</v>
      </c>
      <c r="G14" s="371" t="s">
        <v>79</v>
      </c>
      <c r="H14" s="368">
        <v>2008</v>
      </c>
      <c r="I14" s="372" t="s">
        <v>760</v>
      </c>
      <c r="J14" s="372"/>
      <c r="K14" s="372"/>
      <c r="L14" s="368"/>
      <c r="M14" s="368"/>
      <c r="N14" s="368" t="s">
        <v>77</v>
      </c>
      <c r="O14" s="373">
        <v>40000</v>
      </c>
      <c r="P14" s="374" t="s">
        <v>71</v>
      </c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</row>
    <row r="15" spans="1:31" ht="45">
      <c r="A15" s="367">
        <v>9</v>
      </c>
      <c r="B15" s="368" t="str">
        <f t="shared" ref="B15:B78" si="1">B14</f>
        <v>3.05.02.01.020</v>
      </c>
      <c r="C15" s="369" t="s">
        <v>393</v>
      </c>
      <c r="D15" s="370" t="s">
        <v>759</v>
      </c>
      <c r="E15" s="371" t="s">
        <v>316</v>
      </c>
      <c r="F15" s="371" t="s">
        <v>338</v>
      </c>
      <c r="G15" s="371" t="s">
        <v>79</v>
      </c>
      <c r="H15" s="368">
        <v>2008</v>
      </c>
      <c r="I15" s="372" t="s">
        <v>760</v>
      </c>
      <c r="J15" s="372"/>
      <c r="K15" s="372"/>
      <c r="L15" s="368"/>
      <c r="M15" s="368"/>
      <c r="N15" s="368" t="s">
        <v>77</v>
      </c>
      <c r="O15" s="373">
        <v>40000</v>
      </c>
      <c r="P15" s="374" t="s">
        <v>71</v>
      </c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</row>
    <row r="16" spans="1:31" ht="45">
      <c r="A16" s="367">
        <v>10</v>
      </c>
      <c r="B16" s="368" t="str">
        <f t="shared" si="1"/>
        <v>3.05.02.01.020</v>
      </c>
      <c r="C16" s="369" t="s">
        <v>490</v>
      </c>
      <c r="D16" s="370" t="s">
        <v>759</v>
      </c>
      <c r="E16" s="371" t="s">
        <v>316</v>
      </c>
      <c r="F16" s="371" t="s">
        <v>338</v>
      </c>
      <c r="G16" s="371" t="s">
        <v>79</v>
      </c>
      <c r="H16" s="368">
        <v>2008</v>
      </c>
      <c r="I16" s="372" t="s">
        <v>760</v>
      </c>
      <c r="J16" s="372"/>
      <c r="K16" s="372"/>
      <c r="L16" s="368"/>
      <c r="M16" s="368"/>
      <c r="N16" s="368" t="s">
        <v>77</v>
      </c>
      <c r="O16" s="373">
        <v>40000</v>
      </c>
      <c r="P16" s="374" t="s">
        <v>71</v>
      </c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</row>
    <row r="17" spans="1:31" ht="45">
      <c r="A17" s="367">
        <v>11</v>
      </c>
      <c r="B17" s="368" t="str">
        <f t="shared" si="1"/>
        <v>3.05.02.01.020</v>
      </c>
      <c r="C17" s="369" t="s">
        <v>404</v>
      </c>
      <c r="D17" s="370" t="s">
        <v>759</v>
      </c>
      <c r="E17" s="371" t="s">
        <v>316</v>
      </c>
      <c r="F17" s="371" t="s">
        <v>338</v>
      </c>
      <c r="G17" s="371" t="s">
        <v>79</v>
      </c>
      <c r="H17" s="368">
        <v>2008</v>
      </c>
      <c r="I17" s="372" t="s">
        <v>760</v>
      </c>
      <c r="J17" s="372"/>
      <c r="K17" s="372"/>
      <c r="L17" s="368"/>
      <c r="M17" s="368"/>
      <c r="N17" s="368" t="s">
        <v>77</v>
      </c>
      <c r="O17" s="373">
        <v>40000</v>
      </c>
      <c r="P17" s="374" t="s">
        <v>71</v>
      </c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</row>
    <row r="18" spans="1:31" ht="45">
      <c r="A18" s="367">
        <v>12</v>
      </c>
      <c r="B18" s="368" t="str">
        <f t="shared" si="1"/>
        <v>3.05.02.01.020</v>
      </c>
      <c r="C18" s="369" t="s">
        <v>608</v>
      </c>
      <c r="D18" s="370" t="s">
        <v>759</v>
      </c>
      <c r="E18" s="371" t="s">
        <v>316</v>
      </c>
      <c r="F18" s="371" t="s">
        <v>338</v>
      </c>
      <c r="G18" s="371" t="s">
        <v>79</v>
      </c>
      <c r="H18" s="368">
        <v>2008</v>
      </c>
      <c r="I18" s="372" t="s">
        <v>760</v>
      </c>
      <c r="J18" s="372"/>
      <c r="K18" s="372"/>
      <c r="L18" s="368"/>
      <c r="M18" s="368"/>
      <c r="N18" s="368" t="s">
        <v>77</v>
      </c>
      <c r="O18" s="373">
        <v>40000</v>
      </c>
      <c r="P18" s="374" t="s">
        <v>71</v>
      </c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</row>
    <row r="19" spans="1:31" ht="24.95" customHeight="1">
      <c r="A19" s="367">
        <v>13</v>
      </c>
      <c r="B19" s="368" t="str">
        <f t="shared" si="1"/>
        <v>3.05.02.01.020</v>
      </c>
      <c r="C19" s="369" t="s">
        <v>609</v>
      </c>
      <c r="D19" s="744" t="s">
        <v>759</v>
      </c>
      <c r="E19" s="371" t="s">
        <v>316</v>
      </c>
      <c r="F19" s="371" t="s">
        <v>338</v>
      </c>
      <c r="G19" s="371" t="s">
        <v>79</v>
      </c>
      <c r="H19" s="368">
        <v>2008</v>
      </c>
      <c r="I19" s="747" t="s">
        <v>760</v>
      </c>
      <c r="J19" s="372"/>
      <c r="K19" s="372"/>
      <c r="L19" s="368"/>
      <c r="M19" s="368"/>
      <c r="N19" s="368" t="s">
        <v>77</v>
      </c>
      <c r="O19" s="373">
        <v>40000</v>
      </c>
      <c r="P19" s="374" t="s">
        <v>71</v>
      </c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</row>
    <row r="20" spans="1:31" ht="24.95" customHeight="1">
      <c r="A20" s="367">
        <v>14</v>
      </c>
      <c r="B20" s="368" t="str">
        <f t="shared" si="1"/>
        <v>3.05.02.01.020</v>
      </c>
      <c r="C20" s="369" t="s">
        <v>408</v>
      </c>
      <c r="D20" s="744" t="s">
        <v>759</v>
      </c>
      <c r="E20" s="371" t="s">
        <v>316</v>
      </c>
      <c r="F20" s="371" t="s">
        <v>338</v>
      </c>
      <c r="G20" s="371" t="s">
        <v>79</v>
      </c>
      <c r="H20" s="368">
        <v>2008</v>
      </c>
      <c r="I20" s="747" t="s">
        <v>760</v>
      </c>
      <c r="J20" s="372"/>
      <c r="K20" s="372"/>
      <c r="L20" s="368"/>
      <c r="M20" s="368"/>
      <c r="N20" s="368" t="s">
        <v>77</v>
      </c>
      <c r="O20" s="373">
        <v>40000</v>
      </c>
      <c r="P20" s="374" t="s">
        <v>71</v>
      </c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</row>
    <row r="21" spans="1:31" ht="24.95" customHeight="1">
      <c r="A21" s="367">
        <v>15</v>
      </c>
      <c r="B21" s="368" t="str">
        <f t="shared" si="1"/>
        <v>3.05.02.01.020</v>
      </c>
      <c r="C21" s="369" t="s">
        <v>413</v>
      </c>
      <c r="D21" s="744" t="s">
        <v>759</v>
      </c>
      <c r="E21" s="371" t="s">
        <v>316</v>
      </c>
      <c r="F21" s="371" t="s">
        <v>338</v>
      </c>
      <c r="G21" s="371" t="s">
        <v>79</v>
      </c>
      <c r="H21" s="368">
        <v>2008</v>
      </c>
      <c r="I21" s="747" t="s">
        <v>760</v>
      </c>
      <c r="J21" s="372"/>
      <c r="K21" s="372"/>
      <c r="L21" s="368"/>
      <c r="M21" s="368"/>
      <c r="N21" s="368" t="s">
        <v>77</v>
      </c>
      <c r="O21" s="373">
        <v>40000</v>
      </c>
      <c r="P21" s="374" t="s">
        <v>71</v>
      </c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</row>
    <row r="22" spans="1:31" ht="24.95" customHeight="1">
      <c r="A22" s="367">
        <v>16</v>
      </c>
      <c r="B22" s="368" t="str">
        <f t="shared" si="1"/>
        <v>3.05.02.01.020</v>
      </c>
      <c r="C22" s="369" t="s">
        <v>596</v>
      </c>
      <c r="D22" s="744" t="s">
        <v>759</v>
      </c>
      <c r="E22" s="371" t="s">
        <v>316</v>
      </c>
      <c r="F22" s="371" t="s">
        <v>338</v>
      </c>
      <c r="G22" s="371" t="s">
        <v>79</v>
      </c>
      <c r="H22" s="368">
        <v>2008</v>
      </c>
      <c r="I22" s="747" t="s">
        <v>760</v>
      </c>
      <c r="J22" s="372"/>
      <c r="K22" s="372"/>
      <c r="L22" s="368"/>
      <c r="M22" s="368"/>
      <c r="N22" s="368" t="s">
        <v>77</v>
      </c>
      <c r="O22" s="373">
        <v>40000</v>
      </c>
      <c r="P22" s="374" t="s">
        <v>71</v>
      </c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</row>
    <row r="23" spans="1:31" ht="24.95" customHeight="1">
      <c r="A23" s="367">
        <v>17</v>
      </c>
      <c r="B23" s="368" t="str">
        <f t="shared" si="1"/>
        <v>3.05.02.01.020</v>
      </c>
      <c r="C23" s="369" t="s">
        <v>720</v>
      </c>
      <c r="D23" s="744" t="s">
        <v>759</v>
      </c>
      <c r="E23" s="371" t="s">
        <v>316</v>
      </c>
      <c r="F23" s="371" t="s">
        <v>338</v>
      </c>
      <c r="G23" s="371" t="s">
        <v>79</v>
      </c>
      <c r="H23" s="368">
        <v>2008</v>
      </c>
      <c r="I23" s="747" t="s">
        <v>760</v>
      </c>
      <c r="J23" s="372"/>
      <c r="K23" s="372"/>
      <c r="L23" s="368"/>
      <c r="M23" s="368"/>
      <c r="N23" s="368" t="s">
        <v>77</v>
      </c>
      <c r="O23" s="373">
        <v>40000</v>
      </c>
      <c r="P23" s="374" t="s">
        <v>71</v>
      </c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</row>
    <row r="24" spans="1:31" ht="24.95" customHeight="1">
      <c r="A24" s="367">
        <v>18</v>
      </c>
      <c r="B24" s="368" t="str">
        <f t="shared" si="1"/>
        <v>3.05.02.01.020</v>
      </c>
      <c r="C24" s="369" t="s">
        <v>598</v>
      </c>
      <c r="D24" s="744" t="s">
        <v>759</v>
      </c>
      <c r="E24" s="371" t="s">
        <v>316</v>
      </c>
      <c r="F24" s="371" t="s">
        <v>338</v>
      </c>
      <c r="G24" s="371" t="s">
        <v>79</v>
      </c>
      <c r="H24" s="368">
        <v>2008</v>
      </c>
      <c r="I24" s="747" t="s">
        <v>760</v>
      </c>
      <c r="J24" s="372"/>
      <c r="K24" s="372"/>
      <c r="L24" s="368"/>
      <c r="M24" s="368"/>
      <c r="N24" s="368" t="s">
        <v>77</v>
      </c>
      <c r="O24" s="373">
        <v>40000</v>
      </c>
      <c r="P24" s="374" t="s">
        <v>71</v>
      </c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</row>
    <row r="25" spans="1:31" ht="24.95" customHeight="1">
      <c r="A25" s="367">
        <v>19</v>
      </c>
      <c r="B25" s="368" t="str">
        <f t="shared" si="1"/>
        <v>3.05.02.01.020</v>
      </c>
      <c r="C25" s="369" t="s">
        <v>599</v>
      </c>
      <c r="D25" s="744" t="s">
        <v>759</v>
      </c>
      <c r="E25" s="371" t="s">
        <v>316</v>
      </c>
      <c r="F25" s="371" t="s">
        <v>338</v>
      </c>
      <c r="G25" s="371" t="s">
        <v>79</v>
      </c>
      <c r="H25" s="368">
        <v>2008</v>
      </c>
      <c r="I25" s="747" t="s">
        <v>760</v>
      </c>
      <c r="J25" s="372"/>
      <c r="K25" s="372"/>
      <c r="L25" s="368"/>
      <c r="M25" s="368"/>
      <c r="N25" s="368" t="s">
        <v>77</v>
      </c>
      <c r="O25" s="373">
        <v>40000</v>
      </c>
      <c r="P25" s="374" t="s">
        <v>71</v>
      </c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</row>
    <row r="26" spans="1:31" ht="24.95" customHeight="1">
      <c r="A26" s="367">
        <v>20</v>
      </c>
      <c r="B26" s="368" t="str">
        <f t="shared" si="1"/>
        <v>3.05.02.01.020</v>
      </c>
      <c r="C26" s="369" t="s">
        <v>601</v>
      </c>
      <c r="D26" s="744" t="s">
        <v>759</v>
      </c>
      <c r="E26" s="371" t="s">
        <v>316</v>
      </c>
      <c r="F26" s="371" t="s">
        <v>338</v>
      </c>
      <c r="G26" s="371" t="s">
        <v>79</v>
      </c>
      <c r="H26" s="368">
        <v>2008</v>
      </c>
      <c r="I26" s="747" t="s">
        <v>760</v>
      </c>
      <c r="J26" s="372"/>
      <c r="K26" s="372"/>
      <c r="L26" s="368"/>
      <c r="M26" s="368"/>
      <c r="N26" s="368" t="s">
        <v>77</v>
      </c>
      <c r="O26" s="373">
        <v>40000</v>
      </c>
      <c r="P26" s="374" t="s">
        <v>71</v>
      </c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</row>
    <row r="27" spans="1:31" ht="24.95" customHeight="1">
      <c r="A27" s="367">
        <v>21</v>
      </c>
      <c r="B27" s="368" t="str">
        <f t="shared" si="1"/>
        <v>3.05.02.01.020</v>
      </c>
      <c r="C27" s="369" t="s">
        <v>761</v>
      </c>
      <c r="D27" s="744" t="s">
        <v>759</v>
      </c>
      <c r="E27" s="371" t="s">
        <v>316</v>
      </c>
      <c r="F27" s="371" t="s">
        <v>338</v>
      </c>
      <c r="G27" s="371" t="s">
        <v>79</v>
      </c>
      <c r="H27" s="368">
        <v>2008</v>
      </c>
      <c r="I27" s="747" t="s">
        <v>760</v>
      </c>
      <c r="J27" s="372"/>
      <c r="K27" s="372"/>
      <c r="L27" s="368"/>
      <c r="M27" s="368"/>
      <c r="N27" s="368" t="s">
        <v>77</v>
      </c>
      <c r="O27" s="373">
        <v>40000</v>
      </c>
      <c r="P27" s="374" t="s">
        <v>71</v>
      </c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</row>
    <row r="28" spans="1:31" ht="24.95" customHeight="1">
      <c r="A28" s="367">
        <v>22</v>
      </c>
      <c r="B28" s="368" t="str">
        <f t="shared" si="1"/>
        <v>3.05.02.01.020</v>
      </c>
      <c r="C28" s="369" t="s">
        <v>762</v>
      </c>
      <c r="D28" s="744" t="s">
        <v>759</v>
      </c>
      <c r="E28" s="371" t="s">
        <v>316</v>
      </c>
      <c r="F28" s="371" t="s">
        <v>338</v>
      </c>
      <c r="G28" s="371" t="s">
        <v>79</v>
      </c>
      <c r="H28" s="368">
        <v>2008</v>
      </c>
      <c r="I28" s="747" t="s">
        <v>760</v>
      </c>
      <c r="J28" s="372"/>
      <c r="K28" s="372"/>
      <c r="L28" s="368"/>
      <c r="M28" s="368"/>
      <c r="N28" s="368" t="s">
        <v>77</v>
      </c>
      <c r="O28" s="373">
        <v>40000</v>
      </c>
      <c r="P28" s="374" t="s">
        <v>71</v>
      </c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</row>
    <row r="29" spans="1:31" ht="24.95" customHeight="1">
      <c r="A29" s="367">
        <v>23</v>
      </c>
      <c r="B29" s="368" t="str">
        <f t="shared" si="1"/>
        <v>3.05.02.01.020</v>
      </c>
      <c r="C29" s="369" t="s">
        <v>763</v>
      </c>
      <c r="D29" s="744" t="s">
        <v>759</v>
      </c>
      <c r="E29" s="371" t="s">
        <v>316</v>
      </c>
      <c r="F29" s="371" t="s">
        <v>338</v>
      </c>
      <c r="G29" s="371" t="s">
        <v>79</v>
      </c>
      <c r="H29" s="368">
        <v>2008</v>
      </c>
      <c r="I29" s="747" t="s">
        <v>760</v>
      </c>
      <c r="J29" s="372"/>
      <c r="K29" s="372"/>
      <c r="L29" s="368"/>
      <c r="M29" s="368"/>
      <c r="N29" s="368" t="s">
        <v>77</v>
      </c>
      <c r="O29" s="373">
        <v>40000</v>
      </c>
      <c r="P29" s="374" t="s">
        <v>71</v>
      </c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</row>
    <row r="30" spans="1:31" ht="24.95" customHeight="1">
      <c r="A30" s="367">
        <v>24</v>
      </c>
      <c r="B30" s="368" t="str">
        <f t="shared" si="1"/>
        <v>3.05.02.01.020</v>
      </c>
      <c r="C30" s="369" t="s">
        <v>764</v>
      </c>
      <c r="D30" s="744" t="s">
        <v>759</v>
      </c>
      <c r="E30" s="371" t="s">
        <v>316</v>
      </c>
      <c r="F30" s="371" t="s">
        <v>338</v>
      </c>
      <c r="G30" s="371" t="s">
        <v>79</v>
      </c>
      <c r="H30" s="368">
        <v>2008</v>
      </c>
      <c r="I30" s="747" t="s">
        <v>760</v>
      </c>
      <c r="J30" s="372"/>
      <c r="K30" s="372"/>
      <c r="L30" s="368"/>
      <c r="M30" s="368"/>
      <c r="N30" s="368" t="s">
        <v>77</v>
      </c>
      <c r="O30" s="373">
        <v>40000</v>
      </c>
      <c r="P30" s="374" t="s">
        <v>71</v>
      </c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</row>
    <row r="31" spans="1:31" ht="24.95" customHeight="1">
      <c r="A31" s="367">
        <v>25</v>
      </c>
      <c r="B31" s="368" t="str">
        <f t="shared" si="1"/>
        <v>3.05.02.01.020</v>
      </c>
      <c r="C31" s="369" t="s">
        <v>765</v>
      </c>
      <c r="D31" s="744" t="s">
        <v>759</v>
      </c>
      <c r="E31" s="371" t="s">
        <v>316</v>
      </c>
      <c r="F31" s="371" t="s">
        <v>338</v>
      </c>
      <c r="G31" s="371" t="s">
        <v>79</v>
      </c>
      <c r="H31" s="368">
        <v>2008</v>
      </c>
      <c r="I31" s="747" t="s">
        <v>760</v>
      </c>
      <c r="J31" s="372"/>
      <c r="K31" s="372"/>
      <c r="L31" s="368"/>
      <c r="M31" s="368"/>
      <c r="N31" s="368" t="s">
        <v>77</v>
      </c>
      <c r="O31" s="373">
        <v>40000</v>
      </c>
      <c r="P31" s="374" t="s">
        <v>71</v>
      </c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</row>
    <row r="32" spans="1:31" ht="24.95" customHeight="1">
      <c r="A32" s="367">
        <v>26</v>
      </c>
      <c r="B32" s="368" t="str">
        <f t="shared" si="1"/>
        <v>3.05.02.01.020</v>
      </c>
      <c r="C32" s="369" t="s">
        <v>345</v>
      </c>
      <c r="D32" s="744" t="s">
        <v>759</v>
      </c>
      <c r="E32" s="371" t="s">
        <v>316</v>
      </c>
      <c r="F32" s="371" t="s">
        <v>338</v>
      </c>
      <c r="G32" s="371" t="s">
        <v>79</v>
      </c>
      <c r="H32" s="368">
        <v>2008</v>
      </c>
      <c r="I32" s="747" t="s">
        <v>760</v>
      </c>
      <c r="J32" s="372"/>
      <c r="K32" s="372"/>
      <c r="L32" s="368"/>
      <c r="M32" s="368"/>
      <c r="N32" s="368" t="s">
        <v>77</v>
      </c>
      <c r="O32" s="373">
        <v>40000</v>
      </c>
      <c r="P32" s="374" t="s">
        <v>71</v>
      </c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</row>
    <row r="33" spans="1:31" ht="24.95" customHeight="1">
      <c r="A33" s="367">
        <v>27</v>
      </c>
      <c r="B33" s="368" t="str">
        <f t="shared" si="1"/>
        <v>3.05.02.01.020</v>
      </c>
      <c r="C33" s="369" t="s">
        <v>766</v>
      </c>
      <c r="D33" s="744" t="s">
        <v>759</v>
      </c>
      <c r="E33" s="371" t="s">
        <v>316</v>
      </c>
      <c r="F33" s="371" t="s">
        <v>338</v>
      </c>
      <c r="G33" s="371" t="s">
        <v>79</v>
      </c>
      <c r="H33" s="368">
        <v>2008</v>
      </c>
      <c r="I33" s="747" t="s">
        <v>760</v>
      </c>
      <c r="J33" s="372"/>
      <c r="K33" s="372"/>
      <c r="L33" s="368"/>
      <c r="M33" s="368"/>
      <c r="N33" s="368" t="s">
        <v>77</v>
      </c>
      <c r="O33" s="373">
        <v>40000</v>
      </c>
      <c r="P33" s="374" t="s">
        <v>71</v>
      </c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</row>
    <row r="34" spans="1:31" ht="24.95" customHeight="1">
      <c r="A34" s="367">
        <v>28</v>
      </c>
      <c r="B34" s="368" t="str">
        <f t="shared" si="1"/>
        <v>3.05.02.01.020</v>
      </c>
      <c r="C34" s="369" t="s">
        <v>767</v>
      </c>
      <c r="D34" s="744" t="s">
        <v>759</v>
      </c>
      <c r="E34" s="371" t="s">
        <v>316</v>
      </c>
      <c r="F34" s="371" t="s">
        <v>338</v>
      </c>
      <c r="G34" s="371" t="s">
        <v>79</v>
      </c>
      <c r="H34" s="368">
        <v>2008</v>
      </c>
      <c r="I34" s="747" t="s">
        <v>760</v>
      </c>
      <c r="J34" s="372"/>
      <c r="K34" s="372"/>
      <c r="L34" s="368"/>
      <c r="M34" s="368"/>
      <c r="N34" s="368" t="s">
        <v>77</v>
      </c>
      <c r="O34" s="373">
        <v>40000</v>
      </c>
      <c r="P34" s="374" t="s">
        <v>71</v>
      </c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</row>
    <row r="35" spans="1:31" ht="24.95" customHeight="1">
      <c r="A35" s="367">
        <v>29</v>
      </c>
      <c r="B35" s="368" t="str">
        <f t="shared" si="1"/>
        <v>3.05.02.01.020</v>
      </c>
      <c r="C35" s="369" t="s">
        <v>462</v>
      </c>
      <c r="D35" s="744" t="s">
        <v>759</v>
      </c>
      <c r="E35" s="371" t="s">
        <v>316</v>
      </c>
      <c r="F35" s="371" t="s">
        <v>338</v>
      </c>
      <c r="G35" s="371" t="s">
        <v>79</v>
      </c>
      <c r="H35" s="368">
        <v>2008</v>
      </c>
      <c r="I35" s="747" t="s">
        <v>760</v>
      </c>
      <c r="J35" s="372"/>
      <c r="K35" s="372"/>
      <c r="L35" s="368"/>
      <c r="M35" s="368"/>
      <c r="N35" s="368" t="s">
        <v>77</v>
      </c>
      <c r="O35" s="373">
        <v>40000</v>
      </c>
      <c r="P35" s="374" t="s">
        <v>71</v>
      </c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</row>
    <row r="36" spans="1:31" ht="24.95" customHeight="1">
      <c r="A36" s="367">
        <v>30</v>
      </c>
      <c r="B36" s="368" t="str">
        <f t="shared" si="1"/>
        <v>3.05.02.01.020</v>
      </c>
      <c r="C36" s="369" t="s">
        <v>768</v>
      </c>
      <c r="D36" s="744" t="s">
        <v>759</v>
      </c>
      <c r="E36" s="371" t="s">
        <v>316</v>
      </c>
      <c r="F36" s="371" t="s">
        <v>338</v>
      </c>
      <c r="G36" s="371" t="s">
        <v>79</v>
      </c>
      <c r="H36" s="368">
        <v>2008</v>
      </c>
      <c r="I36" s="747" t="s">
        <v>760</v>
      </c>
      <c r="J36" s="372"/>
      <c r="K36" s="372"/>
      <c r="L36" s="368"/>
      <c r="M36" s="368"/>
      <c r="N36" s="368" t="s">
        <v>77</v>
      </c>
      <c r="O36" s="373">
        <v>40000</v>
      </c>
      <c r="P36" s="374" t="s">
        <v>71</v>
      </c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</row>
    <row r="37" spans="1:31" ht="24.95" customHeight="1">
      <c r="A37" s="367">
        <v>31</v>
      </c>
      <c r="B37" s="368" t="str">
        <f t="shared" si="1"/>
        <v>3.05.02.01.020</v>
      </c>
      <c r="C37" s="369" t="s">
        <v>769</v>
      </c>
      <c r="D37" s="744" t="s">
        <v>759</v>
      </c>
      <c r="E37" s="371" t="s">
        <v>316</v>
      </c>
      <c r="F37" s="371" t="s">
        <v>338</v>
      </c>
      <c r="G37" s="371" t="s">
        <v>79</v>
      </c>
      <c r="H37" s="368">
        <v>2008</v>
      </c>
      <c r="I37" s="747" t="s">
        <v>760</v>
      </c>
      <c r="J37" s="372"/>
      <c r="K37" s="372"/>
      <c r="L37" s="368"/>
      <c r="M37" s="368"/>
      <c r="N37" s="368" t="s">
        <v>77</v>
      </c>
      <c r="O37" s="373">
        <v>40000</v>
      </c>
      <c r="P37" s="374" t="s">
        <v>71</v>
      </c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</row>
    <row r="38" spans="1:31" ht="24.95" customHeight="1">
      <c r="A38" s="367">
        <v>32</v>
      </c>
      <c r="B38" s="368" t="str">
        <f t="shared" si="1"/>
        <v>3.05.02.01.020</v>
      </c>
      <c r="C38" s="369" t="s">
        <v>770</v>
      </c>
      <c r="D38" s="744" t="s">
        <v>759</v>
      </c>
      <c r="E38" s="371" t="s">
        <v>316</v>
      </c>
      <c r="F38" s="371" t="s">
        <v>338</v>
      </c>
      <c r="G38" s="371" t="s">
        <v>79</v>
      </c>
      <c r="H38" s="368">
        <v>2008</v>
      </c>
      <c r="I38" s="747" t="s">
        <v>760</v>
      </c>
      <c r="J38" s="372"/>
      <c r="K38" s="372"/>
      <c r="L38" s="368"/>
      <c r="M38" s="368"/>
      <c r="N38" s="368" t="s">
        <v>77</v>
      </c>
      <c r="O38" s="373">
        <v>40000</v>
      </c>
      <c r="P38" s="374" t="s">
        <v>71</v>
      </c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</row>
    <row r="39" spans="1:31" ht="24.95" customHeight="1">
      <c r="A39" s="367">
        <v>33</v>
      </c>
      <c r="B39" s="368" t="str">
        <f t="shared" si="1"/>
        <v>3.05.02.01.020</v>
      </c>
      <c r="C39" s="369" t="s">
        <v>771</v>
      </c>
      <c r="D39" s="744" t="s">
        <v>759</v>
      </c>
      <c r="E39" s="371" t="s">
        <v>316</v>
      </c>
      <c r="F39" s="371" t="s">
        <v>338</v>
      </c>
      <c r="G39" s="371" t="s">
        <v>79</v>
      </c>
      <c r="H39" s="368">
        <v>2008</v>
      </c>
      <c r="I39" s="747" t="s">
        <v>760</v>
      </c>
      <c r="J39" s="372"/>
      <c r="K39" s="372"/>
      <c r="L39" s="368"/>
      <c r="M39" s="368"/>
      <c r="N39" s="368" t="s">
        <v>77</v>
      </c>
      <c r="O39" s="373">
        <v>40000</v>
      </c>
      <c r="P39" s="374" t="s">
        <v>71</v>
      </c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</row>
    <row r="40" spans="1:31" ht="24.95" customHeight="1">
      <c r="A40" s="367">
        <v>34</v>
      </c>
      <c r="B40" s="368" t="str">
        <f t="shared" si="1"/>
        <v>3.05.02.01.020</v>
      </c>
      <c r="C40" s="369" t="s">
        <v>374</v>
      </c>
      <c r="D40" s="744" t="s">
        <v>759</v>
      </c>
      <c r="E40" s="371" t="s">
        <v>316</v>
      </c>
      <c r="F40" s="371" t="s">
        <v>338</v>
      </c>
      <c r="G40" s="371" t="s">
        <v>79</v>
      </c>
      <c r="H40" s="368">
        <v>2008</v>
      </c>
      <c r="I40" s="747" t="s">
        <v>760</v>
      </c>
      <c r="J40" s="372"/>
      <c r="K40" s="372"/>
      <c r="L40" s="368"/>
      <c r="M40" s="368"/>
      <c r="N40" s="368" t="s">
        <v>77</v>
      </c>
      <c r="O40" s="373">
        <v>40000</v>
      </c>
      <c r="P40" s="374" t="s">
        <v>71</v>
      </c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</row>
    <row r="41" spans="1:31" ht="24.95" customHeight="1">
      <c r="A41" s="367">
        <v>35</v>
      </c>
      <c r="B41" s="368" t="str">
        <f t="shared" si="1"/>
        <v>3.05.02.01.020</v>
      </c>
      <c r="C41" s="369" t="s">
        <v>416</v>
      </c>
      <c r="D41" s="744" t="s">
        <v>759</v>
      </c>
      <c r="E41" s="371" t="s">
        <v>316</v>
      </c>
      <c r="F41" s="371" t="s">
        <v>338</v>
      </c>
      <c r="G41" s="371" t="s">
        <v>79</v>
      </c>
      <c r="H41" s="368">
        <v>2008</v>
      </c>
      <c r="I41" s="747" t="s">
        <v>760</v>
      </c>
      <c r="J41" s="372"/>
      <c r="K41" s="372"/>
      <c r="L41" s="368"/>
      <c r="M41" s="368"/>
      <c r="N41" s="368" t="s">
        <v>77</v>
      </c>
      <c r="O41" s="373">
        <v>40000</v>
      </c>
      <c r="P41" s="374" t="s">
        <v>71</v>
      </c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</row>
    <row r="42" spans="1:31" ht="24.95" customHeight="1">
      <c r="A42" s="367">
        <v>36</v>
      </c>
      <c r="B42" s="368" t="str">
        <f t="shared" si="1"/>
        <v>3.05.02.01.020</v>
      </c>
      <c r="C42" s="369" t="s">
        <v>772</v>
      </c>
      <c r="D42" s="744" t="s">
        <v>759</v>
      </c>
      <c r="E42" s="371" t="s">
        <v>316</v>
      </c>
      <c r="F42" s="371" t="s">
        <v>338</v>
      </c>
      <c r="G42" s="371" t="s">
        <v>79</v>
      </c>
      <c r="H42" s="368">
        <v>2008</v>
      </c>
      <c r="I42" s="747" t="s">
        <v>760</v>
      </c>
      <c r="J42" s="372"/>
      <c r="K42" s="372"/>
      <c r="L42" s="368"/>
      <c r="M42" s="368"/>
      <c r="N42" s="368" t="s">
        <v>77</v>
      </c>
      <c r="O42" s="373">
        <v>40000</v>
      </c>
      <c r="P42" s="374" t="s">
        <v>71</v>
      </c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</row>
    <row r="43" spans="1:31" ht="24.95" customHeight="1">
      <c r="A43" s="367">
        <v>37</v>
      </c>
      <c r="B43" s="368" t="str">
        <f t="shared" si="1"/>
        <v>3.05.02.01.020</v>
      </c>
      <c r="C43" s="369" t="s">
        <v>773</v>
      </c>
      <c r="D43" s="744" t="s">
        <v>759</v>
      </c>
      <c r="E43" s="371" t="s">
        <v>316</v>
      </c>
      <c r="F43" s="371" t="s">
        <v>338</v>
      </c>
      <c r="G43" s="371" t="s">
        <v>79</v>
      </c>
      <c r="H43" s="368">
        <v>2008</v>
      </c>
      <c r="I43" s="747" t="s">
        <v>760</v>
      </c>
      <c r="J43" s="372"/>
      <c r="K43" s="372"/>
      <c r="L43" s="368"/>
      <c r="M43" s="368"/>
      <c r="N43" s="368" t="s">
        <v>77</v>
      </c>
      <c r="O43" s="373">
        <v>40000</v>
      </c>
      <c r="P43" s="374" t="s">
        <v>71</v>
      </c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</row>
    <row r="44" spans="1:31" ht="24.95" customHeight="1">
      <c r="A44" s="367">
        <v>38</v>
      </c>
      <c r="B44" s="368" t="str">
        <f t="shared" si="1"/>
        <v>3.05.02.01.020</v>
      </c>
      <c r="C44" s="369" t="s">
        <v>774</v>
      </c>
      <c r="D44" s="744" t="s">
        <v>759</v>
      </c>
      <c r="E44" s="371" t="s">
        <v>316</v>
      </c>
      <c r="F44" s="371" t="s">
        <v>338</v>
      </c>
      <c r="G44" s="371" t="s">
        <v>79</v>
      </c>
      <c r="H44" s="368">
        <v>2008</v>
      </c>
      <c r="I44" s="747" t="s">
        <v>760</v>
      </c>
      <c r="J44" s="372"/>
      <c r="K44" s="372"/>
      <c r="L44" s="368"/>
      <c r="M44" s="368"/>
      <c r="N44" s="368" t="s">
        <v>77</v>
      </c>
      <c r="O44" s="373">
        <v>40000</v>
      </c>
      <c r="P44" s="374" t="s">
        <v>71</v>
      </c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</row>
    <row r="45" spans="1:31" ht="24.95" customHeight="1">
      <c r="A45" s="367">
        <v>39</v>
      </c>
      <c r="B45" s="368" t="str">
        <f t="shared" si="1"/>
        <v>3.05.02.01.020</v>
      </c>
      <c r="C45" s="369" t="s">
        <v>775</v>
      </c>
      <c r="D45" s="744" t="s">
        <v>759</v>
      </c>
      <c r="E45" s="371" t="s">
        <v>316</v>
      </c>
      <c r="F45" s="371" t="s">
        <v>338</v>
      </c>
      <c r="G45" s="371" t="s">
        <v>79</v>
      </c>
      <c r="H45" s="368">
        <v>2008</v>
      </c>
      <c r="I45" s="747" t="s">
        <v>760</v>
      </c>
      <c r="J45" s="372"/>
      <c r="K45" s="372"/>
      <c r="L45" s="368"/>
      <c r="M45" s="368"/>
      <c r="N45" s="368" t="s">
        <v>77</v>
      </c>
      <c r="O45" s="373">
        <v>40000</v>
      </c>
      <c r="P45" s="374" t="s">
        <v>71</v>
      </c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</row>
    <row r="46" spans="1:31" ht="24.95" customHeight="1">
      <c r="A46" s="367">
        <v>40</v>
      </c>
      <c r="B46" s="368" t="str">
        <f t="shared" si="1"/>
        <v>3.05.02.01.020</v>
      </c>
      <c r="C46" s="369" t="s">
        <v>776</v>
      </c>
      <c r="D46" s="744" t="s">
        <v>759</v>
      </c>
      <c r="E46" s="371" t="s">
        <v>316</v>
      </c>
      <c r="F46" s="371" t="s">
        <v>338</v>
      </c>
      <c r="G46" s="371" t="s">
        <v>79</v>
      </c>
      <c r="H46" s="368">
        <v>2008</v>
      </c>
      <c r="I46" s="747" t="s">
        <v>760</v>
      </c>
      <c r="J46" s="372"/>
      <c r="K46" s="372"/>
      <c r="L46" s="368"/>
      <c r="M46" s="368"/>
      <c r="N46" s="368" t="s">
        <v>77</v>
      </c>
      <c r="O46" s="373">
        <v>40000</v>
      </c>
      <c r="P46" s="374" t="s">
        <v>71</v>
      </c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</row>
    <row r="47" spans="1:31" ht="24.95" customHeight="1">
      <c r="A47" s="367">
        <v>41</v>
      </c>
      <c r="B47" s="368" t="str">
        <f t="shared" si="1"/>
        <v>3.05.02.01.020</v>
      </c>
      <c r="C47" s="369" t="s">
        <v>777</v>
      </c>
      <c r="D47" s="744" t="s">
        <v>759</v>
      </c>
      <c r="E47" s="371" t="s">
        <v>316</v>
      </c>
      <c r="F47" s="371" t="s">
        <v>338</v>
      </c>
      <c r="G47" s="371" t="s">
        <v>79</v>
      </c>
      <c r="H47" s="368">
        <v>2008</v>
      </c>
      <c r="I47" s="747" t="s">
        <v>760</v>
      </c>
      <c r="J47" s="372"/>
      <c r="K47" s="372"/>
      <c r="L47" s="368"/>
      <c r="M47" s="368"/>
      <c r="N47" s="368" t="s">
        <v>77</v>
      </c>
      <c r="O47" s="373">
        <v>40000</v>
      </c>
      <c r="P47" s="374" t="s">
        <v>71</v>
      </c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</row>
    <row r="48" spans="1:31" ht="24.95" customHeight="1">
      <c r="A48" s="367">
        <v>42</v>
      </c>
      <c r="B48" s="368" t="str">
        <f t="shared" si="1"/>
        <v>3.05.02.01.020</v>
      </c>
      <c r="C48" s="369" t="s">
        <v>778</v>
      </c>
      <c r="D48" s="744" t="s">
        <v>759</v>
      </c>
      <c r="E48" s="371" t="s">
        <v>316</v>
      </c>
      <c r="F48" s="371" t="s">
        <v>338</v>
      </c>
      <c r="G48" s="371" t="s">
        <v>79</v>
      </c>
      <c r="H48" s="368">
        <v>2008</v>
      </c>
      <c r="I48" s="747" t="s">
        <v>760</v>
      </c>
      <c r="J48" s="372"/>
      <c r="K48" s="372"/>
      <c r="L48" s="368"/>
      <c r="M48" s="368"/>
      <c r="N48" s="368" t="s">
        <v>77</v>
      </c>
      <c r="O48" s="373">
        <v>40000</v>
      </c>
      <c r="P48" s="374" t="s">
        <v>71</v>
      </c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</row>
    <row r="49" spans="1:31" ht="24.95" customHeight="1">
      <c r="A49" s="367">
        <v>43</v>
      </c>
      <c r="B49" s="368" t="str">
        <f t="shared" si="1"/>
        <v>3.05.02.01.020</v>
      </c>
      <c r="C49" s="369" t="s">
        <v>779</v>
      </c>
      <c r="D49" s="744" t="s">
        <v>759</v>
      </c>
      <c r="E49" s="371" t="s">
        <v>316</v>
      </c>
      <c r="F49" s="371" t="s">
        <v>338</v>
      </c>
      <c r="G49" s="371" t="s">
        <v>79</v>
      </c>
      <c r="H49" s="368">
        <v>2008</v>
      </c>
      <c r="I49" s="747" t="s">
        <v>760</v>
      </c>
      <c r="J49" s="372"/>
      <c r="K49" s="372"/>
      <c r="L49" s="368"/>
      <c r="M49" s="368"/>
      <c r="N49" s="368" t="s">
        <v>77</v>
      </c>
      <c r="O49" s="373">
        <v>40000</v>
      </c>
      <c r="P49" s="374" t="s">
        <v>71</v>
      </c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</row>
    <row r="50" spans="1:31" ht="24.95" customHeight="1">
      <c r="A50" s="367">
        <v>44</v>
      </c>
      <c r="B50" s="368" t="str">
        <f t="shared" si="1"/>
        <v>3.05.02.01.020</v>
      </c>
      <c r="C50" s="369" t="s">
        <v>780</v>
      </c>
      <c r="D50" s="744" t="s">
        <v>759</v>
      </c>
      <c r="E50" s="371" t="s">
        <v>316</v>
      </c>
      <c r="F50" s="371" t="s">
        <v>338</v>
      </c>
      <c r="G50" s="371" t="s">
        <v>79</v>
      </c>
      <c r="H50" s="368">
        <v>2008</v>
      </c>
      <c r="I50" s="747" t="s">
        <v>760</v>
      </c>
      <c r="J50" s="372"/>
      <c r="K50" s="372"/>
      <c r="L50" s="368"/>
      <c r="M50" s="368"/>
      <c r="N50" s="368" t="s">
        <v>77</v>
      </c>
      <c r="O50" s="373">
        <v>40000</v>
      </c>
      <c r="P50" s="374" t="s">
        <v>71</v>
      </c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</row>
    <row r="51" spans="1:31" ht="24.95" customHeight="1">
      <c r="A51" s="367">
        <v>45</v>
      </c>
      <c r="B51" s="368" t="str">
        <f t="shared" si="1"/>
        <v>3.05.02.01.020</v>
      </c>
      <c r="C51" s="369" t="s">
        <v>781</v>
      </c>
      <c r="D51" s="744" t="s">
        <v>759</v>
      </c>
      <c r="E51" s="371" t="s">
        <v>316</v>
      </c>
      <c r="F51" s="371" t="s">
        <v>338</v>
      </c>
      <c r="G51" s="371" t="s">
        <v>79</v>
      </c>
      <c r="H51" s="368">
        <v>2008</v>
      </c>
      <c r="I51" s="747" t="s">
        <v>760</v>
      </c>
      <c r="J51" s="372"/>
      <c r="K51" s="372"/>
      <c r="L51" s="368"/>
      <c r="M51" s="368"/>
      <c r="N51" s="368" t="s">
        <v>77</v>
      </c>
      <c r="O51" s="373">
        <v>40000</v>
      </c>
      <c r="P51" s="374" t="s">
        <v>71</v>
      </c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</row>
    <row r="52" spans="1:31" ht="24.95" customHeight="1">
      <c r="A52" s="367">
        <v>46</v>
      </c>
      <c r="B52" s="368" t="str">
        <f t="shared" si="1"/>
        <v>3.05.02.01.020</v>
      </c>
      <c r="C52" s="369" t="s">
        <v>782</v>
      </c>
      <c r="D52" s="744" t="s">
        <v>759</v>
      </c>
      <c r="E52" s="371" t="s">
        <v>316</v>
      </c>
      <c r="F52" s="371" t="s">
        <v>338</v>
      </c>
      <c r="G52" s="371" t="s">
        <v>79</v>
      </c>
      <c r="H52" s="368">
        <v>2008</v>
      </c>
      <c r="I52" s="747" t="s">
        <v>760</v>
      </c>
      <c r="J52" s="372"/>
      <c r="K52" s="372"/>
      <c r="L52" s="368"/>
      <c r="M52" s="368"/>
      <c r="N52" s="368" t="s">
        <v>77</v>
      </c>
      <c r="O52" s="373">
        <v>40000</v>
      </c>
      <c r="P52" s="374" t="s">
        <v>71</v>
      </c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</row>
    <row r="53" spans="1:31" ht="24.95" customHeight="1">
      <c r="A53" s="367">
        <v>47</v>
      </c>
      <c r="B53" s="368" t="str">
        <f t="shared" si="1"/>
        <v>3.05.02.01.020</v>
      </c>
      <c r="C53" s="369" t="s">
        <v>783</v>
      </c>
      <c r="D53" s="744" t="s">
        <v>759</v>
      </c>
      <c r="E53" s="371" t="s">
        <v>316</v>
      </c>
      <c r="F53" s="371" t="s">
        <v>338</v>
      </c>
      <c r="G53" s="371" t="s">
        <v>79</v>
      </c>
      <c r="H53" s="368">
        <v>2008</v>
      </c>
      <c r="I53" s="747" t="s">
        <v>760</v>
      </c>
      <c r="J53" s="372"/>
      <c r="K53" s="372"/>
      <c r="L53" s="368"/>
      <c r="M53" s="368"/>
      <c r="N53" s="368" t="s">
        <v>77</v>
      </c>
      <c r="O53" s="373">
        <v>40000</v>
      </c>
      <c r="P53" s="374" t="s">
        <v>71</v>
      </c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</row>
    <row r="54" spans="1:31" ht="24.95" customHeight="1">
      <c r="A54" s="367">
        <v>48</v>
      </c>
      <c r="B54" s="368" t="str">
        <f t="shared" si="1"/>
        <v>3.05.02.01.020</v>
      </c>
      <c r="C54" s="369" t="s">
        <v>784</v>
      </c>
      <c r="D54" s="744" t="s">
        <v>759</v>
      </c>
      <c r="E54" s="371" t="s">
        <v>316</v>
      </c>
      <c r="F54" s="371" t="s">
        <v>338</v>
      </c>
      <c r="G54" s="371" t="s">
        <v>79</v>
      </c>
      <c r="H54" s="368">
        <v>2008</v>
      </c>
      <c r="I54" s="747" t="s">
        <v>760</v>
      </c>
      <c r="J54" s="372"/>
      <c r="K54" s="372"/>
      <c r="L54" s="368"/>
      <c r="M54" s="368"/>
      <c r="N54" s="368" t="s">
        <v>77</v>
      </c>
      <c r="O54" s="373">
        <v>40000</v>
      </c>
      <c r="P54" s="374" t="s">
        <v>71</v>
      </c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</row>
    <row r="55" spans="1:31" ht="24.95" customHeight="1">
      <c r="A55" s="367">
        <v>49</v>
      </c>
      <c r="B55" s="368" t="str">
        <f t="shared" si="1"/>
        <v>3.05.02.01.020</v>
      </c>
      <c r="C55" s="369" t="s">
        <v>785</v>
      </c>
      <c r="D55" s="744" t="s">
        <v>759</v>
      </c>
      <c r="E55" s="371" t="s">
        <v>316</v>
      </c>
      <c r="F55" s="371" t="s">
        <v>338</v>
      </c>
      <c r="G55" s="371" t="s">
        <v>79</v>
      </c>
      <c r="H55" s="368">
        <v>2008</v>
      </c>
      <c r="I55" s="747" t="s">
        <v>760</v>
      </c>
      <c r="J55" s="372"/>
      <c r="K55" s="372"/>
      <c r="L55" s="368"/>
      <c r="M55" s="368"/>
      <c r="N55" s="368" t="s">
        <v>77</v>
      </c>
      <c r="O55" s="373">
        <v>40000</v>
      </c>
      <c r="P55" s="374" t="s">
        <v>71</v>
      </c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</row>
    <row r="56" spans="1:31" ht="24.95" customHeight="1">
      <c r="A56" s="367">
        <v>50</v>
      </c>
      <c r="B56" s="368" t="str">
        <f t="shared" si="1"/>
        <v>3.05.02.01.020</v>
      </c>
      <c r="C56" s="369" t="s">
        <v>786</v>
      </c>
      <c r="D56" s="744" t="s">
        <v>759</v>
      </c>
      <c r="E56" s="371" t="s">
        <v>316</v>
      </c>
      <c r="F56" s="371" t="s">
        <v>338</v>
      </c>
      <c r="G56" s="371" t="s">
        <v>79</v>
      </c>
      <c r="H56" s="368">
        <v>2008</v>
      </c>
      <c r="I56" s="747" t="s">
        <v>760</v>
      </c>
      <c r="J56" s="372"/>
      <c r="K56" s="372"/>
      <c r="L56" s="368"/>
      <c r="M56" s="368"/>
      <c r="N56" s="368" t="s">
        <v>77</v>
      </c>
      <c r="O56" s="373">
        <v>40000</v>
      </c>
      <c r="P56" s="374" t="s">
        <v>71</v>
      </c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</row>
    <row r="57" spans="1:31" ht="24.95" customHeight="1">
      <c r="A57" s="367">
        <v>51</v>
      </c>
      <c r="B57" s="368" t="str">
        <f t="shared" si="1"/>
        <v>3.05.02.01.020</v>
      </c>
      <c r="C57" s="369" t="s">
        <v>787</v>
      </c>
      <c r="D57" s="744" t="s">
        <v>759</v>
      </c>
      <c r="E57" s="371" t="s">
        <v>316</v>
      </c>
      <c r="F57" s="371" t="s">
        <v>338</v>
      </c>
      <c r="G57" s="371" t="s">
        <v>79</v>
      </c>
      <c r="H57" s="368">
        <v>2008</v>
      </c>
      <c r="I57" s="747" t="s">
        <v>760</v>
      </c>
      <c r="J57" s="372"/>
      <c r="K57" s="372"/>
      <c r="L57" s="368"/>
      <c r="M57" s="368"/>
      <c r="N57" s="368" t="s">
        <v>77</v>
      </c>
      <c r="O57" s="373">
        <v>40000</v>
      </c>
      <c r="P57" s="374" t="s">
        <v>71</v>
      </c>
      <c r="Q57" s="48" t="s">
        <v>197</v>
      </c>
      <c r="R57" s="65">
        <v>44065</v>
      </c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</row>
    <row r="58" spans="1:31" ht="24.95" customHeight="1">
      <c r="A58" s="367">
        <v>52</v>
      </c>
      <c r="B58" s="368" t="str">
        <f t="shared" si="1"/>
        <v>3.05.02.01.020</v>
      </c>
      <c r="C58" s="369" t="s">
        <v>788</v>
      </c>
      <c r="D58" s="744" t="s">
        <v>759</v>
      </c>
      <c r="E58" s="371" t="s">
        <v>316</v>
      </c>
      <c r="F58" s="371" t="s">
        <v>338</v>
      </c>
      <c r="G58" s="371" t="s">
        <v>79</v>
      </c>
      <c r="H58" s="368">
        <v>2008</v>
      </c>
      <c r="I58" s="747" t="s">
        <v>760</v>
      </c>
      <c r="J58" s="372"/>
      <c r="K58" s="372"/>
      <c r="L58" s="368"/>
      <c r="M58" s="368"/>
      <c r="N58" s="368" t="s">
        <v>77</v>
      </c>
      <c r="O58" s="373">
        <v>40000</v>
      </c>
      <c r="P58" s="374" t="s">
        <v>71</v>
      </c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</row>
    <row r="59" spans="1:31" ht="24.95" customHeight="1">
      <c r="A59" s="367">
        <v>53</v>
      </c>
      <c r="B59" s="368" t="str">
        <f t="shared" si="1"/>
        <v>3.05.02.01.020</v>
      </c>
      <c r="C59" s="369" t="s">
        <v>789</v>
      </c>
      <c r="D59" s="744" t="s">
        <v>759</v>
      </c>
      <c r="E59" s="371" t="s">
        <v>316</v>
      </c>
      <c r="F59" s="371" t="s">
        <v>338</v>
      </c>
      <c r="G59" s="371" t="s">
        <v>79</v>
      </c>
      <c r="H59" s="368">
        <v>2008</v>
      </c>
      <c r="I59" s="747" t="s">
        <v>760</v>
      </c>
      <c r="J59" s="372"/>
      <c r="K59" s="372"/>
      <c r="L59" s="368"/>
      <c r="M59" s="368"/>
      <c r="N59" s="368" t="s">
        <v>77</v>
      </c>
      <c r="O59" s="373">
        <v>40000</v>
      </c>
      <c r="P59" s="374" t="s">
        <v>71</v>
      </c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</row>
    <row r="60" spans="1:31" ht="24.95" customHeight="1">
      <c r="A60" s="367">
        <v>54</v>
      </c>
      <c r="B60" s="368" t="str">
        <f t="shared" si="1"/>
        <v>3.05.02.01.020</v>
      </c>
      <c r="C60" s="369" t="s">
        <v>790</v>
      </c>
      <c r="D60" s="744" t="s">
        <v>759</v>
      </c>
      <c r="E60" s="371" t="s">
        <v>316</v>
      </c>
      <c r="F60" s="371" t="s">
        <v>338</v>
      </c>
      <c r="G60" s="371" t="s">
        <v>79</v>
      </c>
      <c r="H60" s="368">
        <v>2008</v>
      </c>
      <c r="I60" s="747" t="s">
        <v>760</v>
      </c>
      <c r="J60" s="372"/>
      <c r="K60" s="372"/>
      <c r="L60" s="368"/>
      <c r="M60" s="368"/>
      <c r="N60" s="368" t="s">
        <v>77</v>
      </c>
      <c r="O60" s="373">
        <v>40000</v>
      </c>
      <c r="P60" s="374" t="s">
        <v>71</v>
      </c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</row>
    <row r="61" spans="1:31" ht="24.95" customHeight="1">
      <c r="A61" s="367">
        <v>55</v>
      </c>
      <c r="B61" s="368" t="str">
        <f t="shared" si="1"/>
        <v>3.05.02.01.020</v>
      </c>
      <c r="C61" s="369" t="s">
        <v>418</v>
      </c>
      <c r="D61" s="744" t="s">
        <v>759</v>
      </c>
      <c r="E61" s="371" t="s">
        <v>316</v>
      </c>
      <c r="F61" s="371" t="s">
        <v>338</v>
      </c>
      <c r="G61" s="371" t="s">
        <v>79</v>
      </c>
      <c r="H61" s="368">
        <v>2008</v>
      </c>
      <c r="I61" s="747" t="s">
        <v>760</v>
      </c>
      <c r="J61" s="372"/>
      <c r="K61" s="372"/>
      <c r="L61" s="368"/>
      <c r="M61" s="368"/>
      <c r="N61" s="368" t="s">
        <v>77</v>
      </c>
      <c r="O61" s="373">
        <v>40000</v>
      </c>
      <c r="P61" s="374" t="s">
        <v>71</v>
      </c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</row>
    <row r="62" spans="1:31" ht="24.95" customHeight="1">
      <c r="A62" s="367">
        <v>56</v>
      </c>
      <c r="B62" s="368" t="str">
        <f t="shared" si="1"/>
        <v>3.05.02.01.020</v>
      </c>
      <c r="C62" s="369" t="s">
        <v>791</v>
      </c>
      <c r="D62" s="744" t="s">
        <v>759</v>
      </c>
      <c r="E62" s="371" t="s">
        <v>316</v>
      </c>
      <c r="F62" s="371" t="s">
        <v>338</v>
      </c>
      <c r="G62" s="371" t="s">
        <v>79</v>
      </c>
      <c r="H62" s="368">
        <v>2008</v>
      </c>
      <c r="I62" s="747" t="s">
        <v>760</v>
      </c>
      <c r="J62" s="372"/>
      <c r="K62" s="372"/>
      <c r="L62" s="368"/>
      <c r="M62" s="368"/>
      <c r="N62" s="368" t="s">
        <v>77</v>
      </c>
      <c r="O62" s="373">
        <v>40000</v>
      </c>
      <c r="P62" s="374" t="s">
        <v>71</v>
      </c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</row>
    <row r="63" spans="1:31" ht="24.95" customHeight="1">
      <c r="A63" s="367">
        <v>57</v>
      </c>
      <c r="B63" s="368" t="str">
        <f t="shared" si="1"/>
        <v>3.05.02.01.020</v>
      </c>
      <c r="C63" s="369" t="s">
        <v>792</v>
      </c>
      <c r="D63" s="744" t="s">
        <v>759</v>
      </c>
      <c r="E63" s="371" t="s">
        <v>316</v>
      </c>
      <c r="F63" s="371" t="s">
        <v>338</v>
      </c>
      <c r="G63" s="371" t="s">
        <v>79</v>
      </c>
      <c r="H63" s="368">
        <v>2008</v>
      </c>
      <c r="I63" s="747" t="s">
        <v>760</v>
      </c>
      <c r="J63" s="372"/>
      <c r="K63" s="372"/>
      <c r="L63" s="368"/>
      <c r="M63" s="368"/>
      <c r="N63" s="368" t="s">
        <v>77</v>
      </c>
      <c r="O63" s="373">
        <v>40000</v>
      </c>
      <c r="P63" s="374" t="s">
        <v>71</v>
      </c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</row>
    <row r="64" spans="1:31" ht="24.95" customHeight="1">
      <c r="A64" s="367">
        <v>58</v>
      </c>
      <c r="B64" s="368" t="str">
        <f t="shared" si="1"/>
        <v>3.05.02.01.020</v>
      </c>
      <c r="C64" s="369" t="s">
        <v>421</v>
      </c>
      <c r="D64" s="744" t="s">
        <v>759</v>
      </c>
      <c r="E64" s="371" t="s">
        <v>316</v>
      </c>
      <c r="F64" s="371" t="s">
        <v>338</v>
      </c>
      <c r="G64" s="371" t="s">
        <v>79</v>
      </c>
      <c r="H64" s="368">
        <v>2008</v>
      </c>
      <c r="I64" s="747" t="s">
        <v>760</v>
      </c>
      <c r="J64" s="372"/>
      <c r="K64" s="372"/>
      <c r="L64" s="368"/>
      <c r="M64" s="368"/>
      <c r="N64" s="368" t="s">
        <v>77</v>
      </c>
      <c r="O64" s="373">
        <v>40000</v>
      </c>
      <c r="P64" s="374" t="s">
        <v>71</v>
      </c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</row>
    <row r="65" spans="1:31" ht="24.95" customHeight="1">
      <c r="A65" s="367">
        <v>59</v>
      </c>
      <c r="B65" s="368" t="str">
        <f t="shared" si="1"/>
        <v>3.05.02.01.020</v>
      </c>
      <c r="C65" s="369" t="s">
        <v>793</v>
      </c>
      <c r="D65" s="744" t="s">
        <v>759</v>
      </c>
      <c r="E65" s="371" t="s">
        <v>316</v>
      </c>
      <c r="F65" s="371" t="s">
        <v>338</v>
      </c>
      <c r="G65" s="371" t="s">
        <v>79</v>
      </c>
      <c r="H65" s="368">
        <v>2008</v>
      </c>
      <c r="I65" s="747" t="s">
        <v>760</v>
      </c>
      <c r="J65" s="372"/>
      <c r="K65" s="372"/>
      <c r="L65" s="368"/>
      <c r="M65" s="368"/>
      <c r="N65" s="368" t="s">
        <v>77</v>
      </c>
      <c r="O65" s="373">
        <v>40000</v>
      </c>
      <c r="P65" s="374" t="s">
        <v>71</v>
      </c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</row>
    <row r="66" spans="1:31" ht="24.95" customHeight="1">
      <c r="A66" s="367">
        <v>60</v>
      </c>
      <c r="B66" s="368" t="str">
        <f t="shared" si="1"/>
        <v>3.05.02.01.020</v>
      </c>
      <c r="C66" s="369" t="s">
        <v>794</v>
      </c>
      <c r="D66" s="744" t="s">
        <v>759</v>
      </c>
      <c r="E66" s="371" t="s">
        <v>316</v>
      </c>
      <c r="F66" s="371" t="s">
        <v>338</v>
      </c>
      <c r="G66" s="371" t="s">
        <v>79</v>
      </c>
      <c r="H66" s="368">
        <v>2008</v>
      </c>
      <c r="I66" s="747" t="s">
        <v>760</v>
      </c>
      <c r="J66" s="372"/>
      <c r="K66" s="372"/>
      <c r="L66" s="368"/>
      <c r="M66" s="368"/>
      <c r="N66" s="368" t="s">
        <v>77</v>
      </c>
      <c r="O66" s="373">
        <v>40000</v>
      </c>
      <c r="P66" s="374" t="s">
        <v>71</v>
      </c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</row>
    <row r="67" spans="1:31" ht="24.95" customHeight="1">
      <c r="A67" s="367">
        <v>61</v>
      </c>
      <c r="B67" s="368" t="str">
        <f t="shared" si="1"/>
        <v>3.05.02.01.020</v>
      </c>
      <c r="C67" s="369" t="s">
        <v>795</v>
      </c>
      <c r="D67" s="744" t="s">
        <v>759</v>
      </c>
      <c r="E67" s="371" t="s">
        <v>316</v>
      </c>
      <c r="F67" s="371" t="s">
        <v>338</v>
      </c>
      <c r="G67" s="371" t="s">
        <v>79</v>
      </c>
      <c r="H67" s="368">
        <v>2008</v>
      </c>
      <c r="I67" s="747" t="s">
        <v>760</v>
      </c>
      <c r="J67" s="372"/>
      <c r="K67" s="372"/>
      <c r="L67" s="368"/>
      <c r="M67" s="368"/>
      <c r="N67" s="368" t="s">
        <v>77</v>
      </c>
      <c r="O67" s="373">
        <v>40000</v>
      </c>
      <c r="P67" s="374" t="s">
        <v>71</v>
      </c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</row>
    <row r="68" spans="1:31" ht="24.95" customHeight="1">
      <c r="A68" s="367">
        <v>62</v>
      </c>
      <c r="B68" s="368" t="str">
        <f t="shared" si="1"/>
        <v>3.05.02.01.020</v>
      </c>
      <c r="C68" s="369" t="s">
        <v>423</v>
      </c>
      <c r="D68" s="744" t="s">
        <v>759</v>
      </c>
      <c r="E68" s="371" t="s">
        <v>316</v>
      </c>
      <c r="F68" s="371" t="s">
        <v>338</v>
      </c>
      <c r="G68" s="371" t="s">
        <v>79</v>
      </c>
      <c r="H68" s="368">
        <v>2008</v>
      </c>
      <c r="I68" s="747" t="s">
        <v>760</v>
      </c>
      <c r="J68" s="372"/>
      <c r="K68" s="372"/>
      <c r="L68" s="368"/>
      <c r="M68" s="368"/>
      <c r="N68" s="368" t="s">
        <v>77</v>
      </c>
      <c r="O68" s="373">
        <v>40000</v>
      </c>
      <c r="P68" s="374" t="s">
        <v>71</v>
      </c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</row>
    <row r="69" spans="1:31" ht="24.95" customHeight="1">
      <c r="A69" s="367">
        <v>63</v>
      </c>
      <c r="B69" s="368" t="str">
        <f t="shared" si="1"/>
        <v>3.05.02.01.020</v>
      </c>
      <c r="C69" s="369" t="s">
        <v>471</v>
      </c>
      <c r="D69" s="744" t="s">
        <v>759</v>
      </c>
      <c r="E69" s="371" t="s">
        <v>316</v>
      </c>
      <c r="F69" s="371" t="s">
        <v>338</v>
      </c>
      <c r="G69" s="371" t="s">
        <v>79</v>
      </c>
      <c r="H69" s="368">
        <v>2008</v>
      </c>
      <c r="I69" s="747" t="s">
        <v>760</v>
      </c>
      <c r="J69" s="372"/>
      <c r="K69" s="372"/>
      <c r="L69" s="368"/>
      <c r="M69" s="368"/>
      <c r="N69" s="368" t="s">
        <v>77</v>
      </c>
      <c r="O69" s="373">
        <v>40000</v>
      </c>
      <c r="P69" s="374" t="s">
        <v>71</v>
      </c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</row>
    <row r="70" spans="1:31" ht="24.95" customHeight="1">
      <c r="A70" s="367">
        <v>64</v>
      </c>
      <c r="B70" s="368" t="str">
        <f t="shared" si="1"/>
        <v>3.05.02.01.020</v>
      </c>
      <c r="C70" s="369" t="s">
        <v>796</v>
      </c>
      <c r="D70" s="744" t="s">
        <v>759</v>
      </c>
      <c r="E70" s="371" t="s">
        <v>316</v>
      </c>
      <c r="F70" s="371" t="s">
        <v>338</v>
      </c>
      <c r="G70" s="371" t="s">
        <v>79</v>
      </c>
      <c r="H70" s="368">
        <v>2008</v>
      </c>
      <c r="I70" s="747" t="s">
        <v>760</v>
      </c>
      <c r="J70" s="372"/>
      <c r="K70" s="372"/>
      <c r="L70" s="368"/>
      <c r="M70" s="368"/>
      <c r="N70" s="368" t="s">
        <v>77</v>
      </c>
      <c r="O70" s="373">
        <v>40000</v>
      </c>
      <c r="P70" s="374" t="s">
        <v>71</v>
      </c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</row>
    <row r="71" spans="1:31" ht="24.95" customHeight="1">
      <c r="A71" s="367">
        <v>65</v>
      </c>
      <c r="B71" s="368" t="str">
        <f t="shared" si="1"/>
        <v>3.05.02.01.020</v>
      </c>
      <c r="C71" s="369" t="s">
        <v>474</v>
      </c>
      <c r="D71" s="744" t="s">
        <v>759</v>
      </c>
      <c r="E71" s="371" t="s">
        <v>316</v>
      </c>
      <c r="F71" s="371" t="s">
        <v>338</v>
      </c>
      <c r="G71" s="371" t="s">
        <v>79</v>
      </c>
      <c r="H71" s="368">
        <v>2008</v>
      </c>
      <c r="I71" s="747" t="s">
        <v>760</v>
      </c>
      <c r="J71" s="372"/>
      <c r="K71" s="372"/>
      <c r="L71" s="368"/>
      <c r="M71" s="368"/>
      <c r="N71" s="368" t="s">
        <v>77</v>
      </c>
      <c r="O71" s="373">
        <v>40000</v>
      </c>
      <c r="P71" s="374" t="s">
        <v>71</v>
      </c>
      <c r="Q71" s="66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</row>
    <row r="72" spans="1:31" ht="24.95" customHeight="1">
      <c r="A72" s="367">
        <v>66</v>
      </c>
      <c r="B72" s="368" t="str">
        <f t="shared" si="1"/>
        <v>3.05.02.01.020</v>
      </c>
      <c r="C72" s="369" t="s">
        <v>425</v>
      </c>
      <c r="D72" s="744" t="s">
        <v>759</v>
      </c>
      <c r="E72" s="371" t="s">
        <v>316</v>
      </c>
      <c r="F72" s="371" t="s">
        <v>338</v>
      </c>
      <c r="G72" s="371" t="s">
        <v>79</v>
      </c>
      <c r="H72" s="368">
        <v>2008</v>
      </c>
      <c r="I72" s="747" t="s">
        <v>760</v>
      </c>
      <c r="J72" s="372"/>
      <c r="K72" s="372"/>
      <c r="L72" s="368"/>
      <c r="M72" s="368"/>
      <c r="N72" s="368" t="s">
        <v>77</v>
      </c>
      <c r="O72" s="373">
        <v>40000</v>
      </c>
      <c r="P72" s="374" t="s">
        <v>71</v>
      </c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</row>
    <row r="73" spans="1:31" ht="24.95" customHeight="1">
      <c r="A73" s="367">
        <v>67</v>
      </c>
      <c r="B73" s="368" t="str">
        <f t="shared" si="1"/>
        <v>3.05.02.01.020</v>
      </c>
      <c r="C73" s="369" t="s">
        <v>428</v>
      </c>
      <c r="D73" s="744" t="s">
        <v>759</v>
      </c>
      <c r="E73" s="371" t="s">
        <v>316</v>
      </c>
      <c r="F73" s="371" t="s">
        <v>338</v>
      </c>
      <c r="G73" s="371" t="s">
        <v>79</v>
      </c>
      <c r="H73" s="368">
        <v>2008</v>
      </c>
      <c r="I73" s="747" t="s">
        <v>760</v>
      </c>
      <c r="J73" s="372"/>
      <c r="K73" s="372"/>
      <c r="L73" s="368"/>
      <c r="M73" s="368"/>
      <c r="N73" s="368" t="s">
        <v>77</v>
      </c>
      <c r="O73" s="373">
        <v>40000</v>
      </c>
      <c r="P73" s="374" t="s">
        <v>71</v>
      </c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</row>
    <row r="74" spans="1:31" ht="24.95" customHeight="1">
      <c r="A74" s="367">
        <v>68</v>
      </c>
      <c r="B74" s="368" t="str">
        <f t="shared" si="1"/>
        <v>3.05.02.01.020</v>
      </c>
      <c r="C74" s="369" t="s">
        <v>431</v>
      </c>
      <c r="D74" s="744" t="s">
        <v>759</v>
      </c>
      <c r="E74" s="371" t="s">
        <v>316</v>
      </c>
      <c r="F74" s="371" t="s">
        <v>338</v>
      </c>
      <c r="G74" s="371" t="s">
        <v>79</v>
      </c>
      <c r="H74" s="368">
        <v>2008</v>
      </c>
      <c r="I74" s="747" t="s">
        <v>760</v>
      </c>
      <c r="J74" s="372"/>
      <c r="K74" s="372"/>
      <c r="L74" s="368"/>
      <c r="M74" s="368"/>
      <c r="N74" s="368" t="s">
        <v>77</v>
      </c>
      <c r="O74" s="373">
        <v>40000</v>
      </c>
      <c r="P74" s="374" t="s">
        <v>71</v>
      </c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</row>
    <row r="75" spans="1:31" ht="24.95" customHeight="1">
      <c r="A75" s="367">
        <v>69</v>
      </c>
      <c r="B75" s="368" t="str">
        <f t="shared" si="1"/>
        <v>3.05.02.01.020</v>
      </c>
      <c r="C75" s="369" t="s">
        <v>434</v>
      </c>
      <c r="D75" s="744" t="s">
        <v>759</v>
      </c>
      <c r="E75" s="371" t="s">
        <v>316</v>
      </c>
      <c r="F75" s="371" t="s">
        <v>338</v>
      </c>
      <c r="G75" s="371" t="s">
        <v>79</v>
      </c>
      <c r="H75" s="368">
        <v>2008</v>
      </c>
      <c r="I75" s="747" t="s">
        <v>760</v>
      </c>
      <c r="J75" s="372"/>
      <c r="K75" s="372"/>
      <c r="L75" s="368"/>
      <c r="M75" s="368"/>
      <c r="N75" s="368" t="s">
        <v>77</v>
      </c>
      <c r="O75" s="373">
        <v>40000</v>
      </c>
      <c r="P75" s="374" t="s">
        <v>71</v>
      </c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</row>
    <row r="76" spans="1:31" ht="24.95" customHeight="1">
      <c r="A76" s="367">
        <v>70</v>
      </c>
      <c r="B76" s="368" t="str">
        <f t="shared" si="1"/>
        <v>3.05.02.01.020</v>
      </c>
      <c r="C76" s="369" t="s">
        <v>797</v>
      </c>
      <c r="D76" s="744" t="s">
        <v>759</v>
      </c>
      <c r="E76" s="371" t="s">
        <v>316</v>
      </c>
      <c r="F76" s="371" t="s">
        <v>338</v>
      </c>
      <c r="G76" s="371" t="s">
        <v>79</v>
      </c>
      <c r="H76" s="368">
        <v>2008</v>
      </c>
      <c r="I76" s="747" t="s">
        <v>760</v>
      </c>
      <c r="J76" s="372"/>
      <c r="K76" s="372"/>
      <c r="L76" s="368"/>
      <c r="M76" s="368"/>
      <c r="N76" s="368" t="s">
        <v>77</v>
      </c>
      <c r="O76" s="373">
        <v>40000</v>
      </c>
      <c r="P76" s="374" t="s">
        <v>71</v>
      </c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</row>
    <row r="77" spans="1:31" ht="24.95" customHeight="1">
      <c r="A77" s="367">
        <v>71</v>
      </c>
      <c r="B77" s="368" t="str">
        <f t="shared" si="1"/>
        <v>3.05.02.01.020</v>
      </c>
      <c r="C77" s="369" t="s">
        <v>798</v>
      </c>
      <c r="D77" s="744" t="s">
        <v>759</v>
      </c>
      <c r="E77" s="371" t="s">
        <v>316</v>
      </c>
      <c r="F77" s="371" t="s">
        <v>338</v>
      </c>
      <c r="G77" s="371" t="s">
        <v>79</v>
      </c>
      <c r="H77" s="368">
        <v>2008</v>
      </c>
      <c r="I77" s="747" t="s">
        <v>760</v>
      </c>
      <c r="J77" s="372"/>
      <c r="K77" s="372"/>
      <c r="L77" s="368"/>
      <c r="M77" s="368"/>
      <c r="N77" s="368" t="s">
        <v>77</v>
      </c>
      <c r="O77" s="373">
        <v>40000</v>
      </c>
      <c r="P77" s="374" t="s">
        <v>71</v>
      </c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</row>
    <row r="78" spans="1:31" ht="24.95" customHeight="1">
      <c r="A78" s="367">
        <v>72</v>
      </c>
      <c r="B78" s="368" t="str">
        <f t="shared" si="1"/>
        <v>3.05.02.01.020</v>
      </c>
      <c r="C78" s="369" t="s">
        <v>799</v>
      </c>
      <c r="D78" s="744" t="s">
        <v>759</v>
      </c>
      <c r="E78" s="371" t="s">
        <v>316</v>
      </c>
      <c r="F78" s="371" t="s">
        <v>338</v>
      </c>
      <c r="G78" s="371" t="s">
        <v>79</v>
      </c>
      <c r="H78" s="368">
        <v>2008</v>
      </c>
      <c r="I78" s="747" t="s">
        <v>760</v>
      </c>
      <c r="J78" s="372"/>
      <c r="K78" s="372"/>
      <c r="L78" s="368"/>
      <c r="M78" s="368"/>
      <c r="N78" s="368" t="s">
        <v>77</v>
      </c>
      <c r="O78" s="373">
        <v>40000</v>
      </c>
      <c r="P78" s="374" t="s">
        <v>71</v>
      </c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</row>
    <row r="79" spans="1:31" ht="24.95" customHeight="1">
      <c r="A79" s="367">
        <v>73</v>
      </c>
      <c r="B79" s="368" t="str">
        <f t="shared" ref="B79:B136" si="2">B78</f>
        <v>3.05.02.01.020</v>
      </c>
      <c r="C79" s="369" t="s">
        <v>800</v>
      </c>
      <c r="D79" s="744" t="s">
        <v>759</v>
      </c>
      <c r="E79" s="371" t="s">
        <v>316</v>
      </c>
      <c r="F79" s="371" t="s">
        <v>338</v>
      </c>
      <c r="G79" s="371" t="s">
        <v>79</v>
      </c>
      <c r="H79" s="368">
        <v>2008</v>
      </c>
      <c r="I79" s="747" t="s">
        <v>760</v>
      </c>
      <c r="J79" s="372"/>
      <c r="K79" s="372"/>
      <c r="L79" s="368"/>
      <c r="M79" s="368"/>
      <c r="N79" s="368" t="s">
        <v>77</v>
      </c>
      <c r="O79" s="373">
        <v>40000</v>
      </c>
      <c r="P79" s="374" t="s">
        <v>71</v>
      </c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</row>
    <row r="80" spans="1:31" ht="24.95" customHeight="1">
      <c r="A80" s="367">
        <v>74</v>
      </c>
      <c r="B80" s="368" t="str">
        <f t="shared" si="2"/>
        <v>3.05.02.01.020</v>
      </c>
      <c r="C80" s="369" t="s">
        <v>801</v>
      </c>
      <c r="D80" s="744" t="s">
        <v>759</v>
      </c>
      <c r="E80" s="371" t="s">
        <v>316</v>
      </c>
      <c r="F80" s="371" t="s">
        <v>338</v>
      </c>
      <c r="G80" s="371" t="s">
        <v>79</v>
      </c>
      <c r="H80" s="368">
        <v>2008</v>
      </c>
      <c r="I80" s="747" t="s">
        <v>760</v>
      </c>
      <c r="J80" s="372"/>
      <c r="K80" s="372"/>
      <c r="L80" s="368"/>
      <c r="M80" s="368"/>
      <c r="N80" s="368" t="s">
        <v>77</v>
      </c>
      <c r="O80" s="373">
        <v>40000</v>
      </c>
      <c r="P80" s="374" t="s">
        <v>71</v>
      </c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</row>
    <row r="81" spans="1:31" ht="24.95" customHeight="1">
      <c r="A81" s="367">
        <v>75</v>
      </c>
      <c r="B81" s="368" t="str">
        <f t="shared" si="2"/>
        <v>3.05.02.01.020</v>
      </c>
      <c r="C81" s="369" t="s">
        <v>802</v>
      </c>
      <c r="D81" s="744" t="s">
        <v>759</v>
      </c>
      <c r="E81" s="371" t="s">
        <v>316</v>
      </c>
      <c r="F81" s="371" t="s">
        <v>338</v>
      </c>
      <c r="G81" s="371" t="s">
        <v>79</v>
      </c>
      <c r="H81" s="368">
        <v>2008</v>
      </c>
      <c r="I81" s="747" t="s">
        <v>760</v>
      </c>
      <c r="J81" s="372"/>
      <c r="K81" s="372"/>
      <c r="L81" s="368"/>
      <c r="M81" s="368"/>
      <c r="N81" s="368" t="s">
        <v>77</v>
      </c>
      <c r="O81" s="373">
        <v>40000</v>
      </c>
      <c r="P81" s="374" t="s">
        <v>71</v>
      </c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</row>
    <row r="82" spans="1:31" ht="24.95" customHeight="1">
      <c r="A82" s="367">
        <v>76</v>
      </c>
      <c r="B82" s="368" t="str">
        <f t="shared" si="2"/>
        <v>3.05.02.01.020</v>
      </c>
      <c r="C82" s="369" t="s">
        <v>803</v>
      </c>
      <c r="D82" s="744" t="s">
        <v>759</v>
      </c>
      <c r="E82" s="371" t="s">
        <v>316</v>
      </c>
      <c r="F82" s="371" t="s">
        <v>338</v>
      </c>
      <c r="G82" s="371" t="s">
        <v>79</v>
      </c>
      <c r="H82" s="368">
        <v>2008</v>
      </c>
      <c r="I82" s="747" t="s">
        <v>760</v>
      </c>
      <c r="J82" s="372"/>
      <c r="K82" s="372"/>
      <c r="L82" s="368"/>
      <c r="M82" s="368"/>
      <c r="N82" s="368" t="s">
        <v>77</v>
      </c>
      <c r="O82" s="373">
        <v>40000</v>
      </c>
      <c r="P82" s="374" t="s">
        <v>71</v>
      </c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</row>
    <row r="83" spans="1:31" ht="24.95" customHeight="1">
      <c r="A83" s="367">
        <v>77</v>
      </c>
      <c r="B83" s="368" t="str">
        <f t="shared" si="2"/>
        <v>3.05.02.01.020</v>
      </c>
      <c r="C83" s="369" t="s">
        <v>804</v>
      </c>
      <c r="D83" s="744" t="s">
        <v>759</v>
      </c>
      <c r="E83" s="371" t="s">
        <v>316</v>
      </c>
      <c r="F83" s="371" t="s">
        <v>338</v>
      </c>
      <c r="G83" s="371" t="s">
        <v>79</v>
      </c>
      <c r="H83" s="368">
        <v>2008</v>
      </c>
      <c r="I83" s="747" t="s">
        <v>760</v>
      </c>
      <c r="J83" s="372"/>
      <c r="K83" s="372"/>
      <c r="L83" s="368"/>
      <c r="M83" s="368"/>
      <c r="N83" s="368" t="s">
        <v>77</v>
      </c>
      <c r="O83" s="373">
        <v>40000</v>
      </c>
      <c r="P83" s="374" t="s">
        <v>71</v>
      </c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</row>
    <row r="84" spans="1:31" ht="24.95" customHeight="1">
      <c r="A84" s="367">
        <v>78</v>
      </c>
      <c r="B84" s="368" t="str">
        <f t="shared" si="2"/>
        <v>3.05.02.01.020</v>
      </c>
      <c r="C84" s="369" t="s">
        <v>805</v>
      </c>
      <c r="D84" s="744" t="s">
        <v>759</v>
      </c>
      <c r="E84" s="371" t="s">
        <v>316</v>
      </c>
      <c r="F84" s="371" t="s">
        <v>338</v>
      </c>
      <c r="G84" s="371" t="s">
        <v>79</v>
      </c>
      <c r="H84" s="368">
        <v>2008</v>
      </c>
      <c r="I84" s="747" t="s">
        <v>760</v>
      </c>
      <c r="J84" s="372"/>
      <c r="K84" s="372"/>
      <c r="L84" s="368"/>
      <c r="M84" s="368"/>
      <c r="N84" s="368" t="s">
        <v>77</v>
      </c>
      <c r="O84" s="373">
        <v>40000</v>
      </c>
      <c r="P84" s="374" t="s">
        <v>71</v>
      </c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</row>
    <row r="85" spans="1:31" ht="24.95" customHeight="1">
      <c r="A85" s="367">
        <v>79</v>
      </c>
      <c r="B85" s="368" t="str">
        <f t="shared" si="2"/>
        <v>3.05.02.01.020</v>
      </c>
      <c r="C85" s="369" t="s">
        <v>806</v>
      </c>
      <c r="D85" s="744" t="s">
        <v>759</v>
      </c>
      <c r="E85" s="371" t="s">
        <v>316</v>
      </c>
      <c r="F85" s="371" t="s">
        <v>338</v>
      </c>
      <c r="G85" s="371" t="s">
        <v>79</v>
      </c>
      <c r="H85" s="368">
        <v>2008</v>
      </c>
      <c r="I85" s="747" t="s">
        <v>760</v>
      </c>
      <c r="J85" s="372"/>
      <c r="K85" s="372"/>
      <c r="L85" s="368"/>
      <c r="M85" s="368"/>
      <c r="N85" s="368" t="s">
        <v>77</v>
      </c>
      <c r="O85" s="373">
        <v>40000</v>
      </c>
      <c r="P85" s="374" t="s">
        <v>71</v>
      </c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</row>
    <row r="86" spans="1:31" ht="24.95" customHeight="1">
      <c r="A86" s="367">
        <v>80</v>
      </c>
      <c r="B86" s="368" t="str">
        <f t="shared" si="2"/>
        <v>3.05.02.01.020</v>
      </c>
      <c r="C86" s="369" t="s">
        <v>807</v>
      </c>
      <c r="D86" s="744" t="s">
        <v>759</v>
      </c>
      <c r="E86" s="371" t="s">
        <v>316</v>
      </c>
      <c r="F86" s="371" t="s">
        <v>338</v>
      </c>
      <c r="G86" s="371" t="s">
        <v>79</v>
      </c>
      <c r="H86" s="368">
        <v>2008</v>
      </c>
      <c r="I86" s="747" t="s">
        <v>760</v>
      </c>
      <c r="J86" s="372"/>
      <c r="K86" s="372"/>
      <c r="L86" s="368"/>
      <c r="M86" s="368"/>
      <c r="N86" s="368" t="s">
        <v>77</v>
      </c>
      <c r="O86" s="373">
        <v>40000</v>
      </c>
      <c r="P86" s="374" t="s">
        <v>71</v>
      </c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</row>
    <row r="87" spans="1:31" ht="24.95" customHeight="1">
      <c r="A87" s="367">
        <v>81</v>
      </c>
      <c r="B87" s="368" t="str">
        <f t="shared" si="2"/>
        <v>3.05.02.01.020</v>
      </c>
      <c r="C87" s="369" t="s">
        <v>808</v>
      </c>
      <c r="D87" s="744" t="s">
        <v>759</v>
      </c>
      <c r="E87" s="371" t="s">
        <v>316</v>
      </c>
      <c r="F87" s="371" t="s">
        <v>338</v>
      </c>
      <c r="G87" s="371" t="s">
        <v>79</v>
      </c>
      <c r="H87" s="368">
        <v>2008</v>
      </c>
      <c r="I87" s="747" t="s">
        <v>760</v>
      </c>
      <c r="J87" s="372"/>
      <c r="K87" s="372"/>
      <c r="L87" s="368"/>
      <c r="M87" s="368"/>
      <c r="N87" s="368" t="s">
        <v>77</v>
      </c>
      <c r="O87" s="373">
        <v>40000</v>
      </c>
      <c r="P87" s="374" t="s">
        <v>71</v>
      </c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</row>
    <row r="88" spans="1:31" ht="24.95" customHeight="1">
      <c r="A88" s="367">
        <v>82</v>
      </c>
      <c r="B88" s="368" t="str">
        <f t="shared" si="2"/>
        <v>3.05.02.01.020</v>
      </c>
      <c r="C88" s="369" t="s">
        <v>809</v>
      </c>
      <c r="D88" s="744" t="s">
        <v>759</v>
      </c>
      <c r="E88" s="371" t="s">
        <v>316</v>
      </c>
      <c r="F88" s="371" t="s">
        <v>338</v>
      </c>
      <c r="G88" s="371" t="s">
        <v>79</v>
      </c>
      <c r="H88" s="368">
        <v>2008</v>
      </c>
      <c r="I88" s="747" t="s">
        <v>760</v>
      </c>
      <c r="J88" s="372"/>
      <c r="K88" s="372"/>
      <c r="L88" s="368"/>
      <c r="M88" s="368"/>
      <c r="N88" s="368" t="s">
        <v>77</v>
      </c>
      <c r="O88" s="373">
        <v>40000</v>
      </c>
      <c r="P88" s="374" t="s">
        <v>71</v>
      </c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</row>
    <row r="89" spans="1:31" ht="24.95" customHeight="1">
      <c r="A89" s="367">
        <v>83</v>
      </c>
      <c r="B89" s="368" t="str">
        <f t="shared" si="2"/>
        <v>3.05.02.01.020</v>
      </c>
      <c r="C89" s="369" t="s">
        <v>810</v>
      </c>
      <c r="D89" s="744" t="s">
        <v>759</v>
      </c>
      <c r="E89" s="371" t="s">
        <v>316</v>
      </c>
      <c r="F89" s="371" t="s">
        <v>338</v>
      </c>
      <c r="G89" s="371" t="s">
        <v>79</v>
      </c>
      <c r="H89" s="368">
        <v>2008</v>
      </c>
      <c r="I89" s="747" t="s">
        <v>760</v>
      </c>
      <c r="J89" s="372"/>
      <c r="K89" s="372"/>
      <c r="L89" s="368"/>
      <c r="M89" s="368"/>
      <c r="N89" s="368" t="s">
        <v>77</v>
      </c>
      <c r="O89" s="373">
        <v>40000</v>
      </c>
      <c r="P89" s="374" t="s">
        <v>71</v>
      </c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</row>
    <row r="90" spans="1:31" ht="24.95" customHeight="1">
      <c r="A90" s="367">
        <v>84</v>
      </c>
      <c r="B90" s="368" t="str">
        <f t="shared" si="2"/>
        <v>3.05.02.01.020</v>
      </c>
      <c r="C90" s="369" t="s">
        <v>811</v>
      </c>
      <c r="D90" s="744" t="s">
        <v>759</v>
      </c>
      <c r="E90" s="371" t="s">
        <v>316</v>
      </c>
      <c r="F90" s="371" t="s">
        <v>338</v>
      </c>
      <c r="G90" s="371" t="s">
        <v>79</v>
      </c>
      <c r="H90" s="368">
        <v>2008</v>
      </c>
      <c r="I90" s="747" t="s">
        <v>760</v>
      </c>
      <c r="J90" s="372"/>
      <c r="K90" s="372"/>
      <c r="L90" s="368"/>
      <c r="M90" s="368"/>
      <c r="N90" s="368" t="s">
        <v>77</v>
      </c>
      <c r="O90" s="373">
        <v>40000</v>
      </c>
      <c r="P90" s="374" t="s">
        <v>71</v>
      </c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</row>
    <row r="91" spans="1:31" ht="24.95" customHeight="1">
      <c r="A91" s="367">
        <v>85</v>
      </c>
      <c r="B91" s="368" t="str">
        <f t="shared" si="2"/>
        <v>3.05.02.01.020</v>
      </c>
      <c r="C91" s="369" t="s">
        <v>812</v>
      </c>
      <c r="D91" s="744" t="s">
        <v>759</v>
      </c>
      <c r="E91" s="371" t="s">
        <v>316</v>
      </c>
      <c r="F91" s="371" t="s">
        <v>338</v>
      </c>
      <c r="G91" s="371" t="s">
        <v>79</v>
      </c>
      <c r="H91" s="368">
        <v>2008</v>
      </c>
      <c r="I91" s="747" t="s">
        <v>760</v>
      </c>
      <c r="J91" s="372"/>
      <c r="K91" s="372"/>
      <c r="L91" s="368"/>
      <c r="M91" s="368"/>
      <c r="N91" s="368" t="s">
        <v>77</v>
      </c>
      <c r="O91" s="373">
        <v>40000</v>
      </c>
      <c r="P91" s="374" t="s">
        <v>71</v>
      </c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</row>
    <row r="92" spans="1:31" ht="24.95" customHeight="1">
      <c r="A92" s="367">
        <v>86</v>
      </c>
      <c r="B92" s="368" t="str">
        <f t="shared" si="2"/>
        <v>3.05.02.01.020</v>
      </c>
      <c r="C92" s="369" t="s">
        <v>813</v>
      </c>
      <c r="D92" s="744" t="s">
        <v>759</v>
      </c>
      <c r="E92" s="371" t="s">
        <v>316</v>
      </c>
      <c r="F92" s="371" t="s">
        <v>338</v>
      </c>
      <c r="G92" s="371" t="s">
        <v>79</v>
      </c>
      <c r="H92" s="368">
        <v>2008</v>
      </c>
      <c r="I92" s="747" t="s">
        <v>760</v>
      </c>
      <c r="J92" s="372"/>
      <c r="K92" s="372"/>
      <c r="L92" s="368"/>
      <c r="M92" s="368"/>
      <c r="N92" s="368" t="s">
        <v>77</v>
      </c>
      <c r="O92" s="373">
        <v>40000</v>
      </c>
      <c r="P92" s="374" t="s">
        <v>71</v>
      </c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</row>
    <row r="93" spans="1:31" ht="24.95" customHeight="1">
      <c r="A93" s="367">
        <v>87</v>
      </c>
      <c r="B93" s="368" t="str">
        <f t="shared" si="2"/>
        <v>3.05.02.01.020</v>
      </c>
      <c r="C93" s="369" t="s">
        <v>814</v>
      </c>
      <c r="D93" s="744" t="s">
        <v>759</v>
      </c>
      <c r="E93" s="371" t="s">
        <v>316</v>
      </c>
      <c r="F93" s="371" t="s">
        <v>338</v>
      </c>
      <c r="G93" s="371" t="s">
        <v>79</v>
      </c>
      <c r="H93" s="368">
        <v>2008</v>
      </c>
      <c r="I93" s="747" t="s">
        <v>760</v>
      </c>
      <c r="J93" s="372"/>
      <c r="K93" s="372"/>
      <c r="L93" s="368"/>
      <c r="M93" s="368"/>
      <c r="N93" s="368" t="s">
        <v>77</v>
      </c>
      <c r="O93" s="373">
        <v>40000</v>
      </c>
      <c r="P93" s="374" t="s">
        <v>71</v>
      </c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</row>
    <row r="94" spans="1:31" ht="24.95" customHeight="1">
      <c r="A94" s="367">
        <v>88</v>
      </c>
      <c r="B94" s="368" t="str">
        <f t="shared" si="2"/>
        <v>3.05.02.01.020</v>
      </c>
      <c r="C94" s="369" t="s">
        <v>815</v>
      </c>
      <c r="D94" s="744" t="s">
        <v>759</v>
      </c>
      <c r="E94" s="371" t="s">
        <v>316</v>
      </c>
      <c r="F94" s="371" t="s">
        <v>338</v>
      </c>
      <c r="G94" s="371" t="s">
        <v>79</v>
      </c>
      <c r="H94" s="368">
        <v>2008</v>
      </c>
      <c r="I94" s="747" t="s">
        <v>760</v>
      </c>
      <c r="J94" s="372"/>
      <c r="K94" s="372"/>
      <c r="L94" s="368"/>
      <c r="M94" s="368"/>
      <c r="N94" s="368" t="s">
        <v>77</v>
      </c>
      <c r="O94" s="373">
        <v>40000</v>
      </c>
      <c r="P94" s="374" t="s">
        <v>71</v>
      </c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</row>
    <row r="95" spans="1:31" ht="24.95" customHeight="1">
      <c r="A95" s="367">
        <v>89</v>
      </c>
      <c r="B95" s="368" t="str">
        <f t="shared" si="2"/>
        <v>3.05.02.01.020</v>
      </c>
      <c r="C95" s="369" t="s">
        <v>816</v>
      </c>
      <c r="D95" s="744" t="s">
        <v>759</v>
      </c>
      <c r="E95" s="371" t="s">
        <v>316</v>
      </c>
      <c r="F95" s="371" t="s">
        <v>338</v>
      </c>
      <c r="G95" s="371" t="s">
        <v>79</v>
      </c>
      <c r="H95" s="368">
        <v>2008</v>
      </c>
      <c r="I95" s="747" t="s">
        <v>760</v>
      </c>
      <c r="J95" s="372"/>
      <c r="K95" s="372"/>
      <c r="L95" s="368"/>
      <c r="M95" s="368"/>
      <c r="N95" s="368" t="s">
        <v>77</v>
      </c>
      <c r="O95" s="373">
        <v>40000</v>
      </c>
      <c r="P95" s="374" t="s">
        <v>71</v>
      </c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</row>
    <row r="96" spans="1:31" ht="24.95" customHeight="1">
      <c r="A96" s="367">
        <v>90</v>
      </c>
      <c r="B96" s="368" t="str">
        <f t="shared" si="2"/>
        <v>3.05.02.01.020</v>
      </c>
      <c r="C96" s="369" t="s">
        <v>817</v>
      </c>
      <c r="D96" s="744" t="s">
        <v>759</v>
      </c>
      <c r="E96" s="371" t="s">
        <v>316</v>
      </c>
      <c r="F96" s="371" t="s">
        <v>338</v>
      </c>
      <c r="G96" s="371" t="s">
        <v>79</v>
      </c>
      <c r="H96" s="368">
        <v>2008</v>
      </c>
      <c r="I96" s="747" t="s">
        <v>760</v>
      </c>
      <c r="J96" s="372"/>
      <c r="K96" s="372"/>
      <c r="L96" s="368"/>
      <c r="M96" s="368"/>
      <c r="N96" s="368" t="s">
        <v>77</v>
      </c>
      <c r="O96" s="373">
        <v>40000</v>
      </c>
      <c r="P96" s="374" t="s">
        <v>71</v>
      </c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</row>
    <row r="97" spans="1:31" ht="24.95" customHeight="1">
      <c r="A97" s="367">
        <v>91</v>
      </c>
      <c r="B97" s="368" t="str">
        <f t="shared" si="2"/>
        <v>3.05.02.01.020</v>
      </c>
      <c r="C97" s="369" t="s">
        <v>818</v>
      </c>
      <c r="D97" s="744" t="s">
        <v>759</v>
      </c>
      <c r="E97" s="371" t="s">
        <v>316</v>
      </c>
      <c r="F97" s="371" t="s">
        <v>338</v>
      </c>
      <c r="G97" s="371" t="s">
        <v>79</v>
      </c>
      <c r="H97" s="368">
        <v>2008</v>
      </c>
      <c r="I97" s="747" t="s">
        <v>760</v>
      </c>
      <c r="J97" s="372"/>
      <c r="K97" s="372"/>
      <c r="L97" s="368"/>
      <c r="M97" s="368"/>
      <c r="N97" s="368" t="s">
        <v>77</v>
      </c>
      <c r="O97" s="373">
        <v>40000</v>
      </c>
      <c r="P97" s="374" t="s">
        <v>71</v>
      </c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</row>
    <row r="98" spans="1:31" ht="24.95" customHeight="1">
      <c r="A98" s="367">
        <v>92</v>
      </c>
      <c r="B98" s="368" t="str">
        <f t="shared" si="2"/>
        <v>3.05.02.01.020</v>
      </c>
      <c r="C98" s="369" t="s">
        <v>819</v>
      </c>
      <c r="D98" s="744" t="s">
        <v>759</v>
      </c>
      <c r="E98" s="371" t="s">
        <v>316</v>
      </c>
      <c r="F98" s="371" t="s">
        <v>338</v>
      </c>
      <c r="G98" s="371" t="s">
        <v>79</v>
      </c>
      <c r="H98" s="368">
        <v>2008</v>
      </c>
      <c r="I98" s="747" t="s">
        <v>760</v>
      </c>
      <c r="J98" s="372"/>
      <c r="K98" s="372"/>
      <c r="L98" s="368"/>
      <c r="M98" s="368"/>
      <c r="N98" s="368" t="s">
        <v>77</v>
      </c>
      <c r="O98" s="373">
        <v>40000</v>
      </c>
      <c r="P98" s="374" t="s">
        <v>71</v>
      </c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</row>
    <row r="99" spans="1:31" ht="24.95" customHeight="1">
      <c r="A99" s="367">
        <v>93</v>
      </c>
      <c r="B99" s="368" t="str">
        <f t="shared" si="2"/>
        <v>3.05.02.01.020</v>
      </c>
      <c r="C99" s="369" t="s">
        <v>820</v>
      </c>
      <c r="D99" s="744" t="s">
        <v>759</v>
      </c>
      <c r="E99" s="371" t="s">
        <v>316</v>
      </c>
      <c r="F99" s="371" t="s">
        <v>338</v>
      </c>
      <c r="G99" s="371" t="s">
        <v>79</v>
      </c>
      <c r="H99" s="368">
        <v>2008</v>
      </c>
      <c r="I99" s="747" t="s">
        <v>760</v>
      </c>
      <c r="J99" s="372"/>
      <c r="K99" s="372"/>
      <c r="L99" s="368"/>
      <c r="M99" s="368"/>
      <c r="N99" s="368" t="s">
        <v>77</v>
      </c>
      <c r="O99" s="373">
        <v>40000</v>
      </c>
      <c r="P99" s="374" t="s">
        <v>71</v>
      </c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</row>
    <row r="100" spans="1:31" ht="24.95" customHeight="1">
      <c r="A100" s="367">
        <v>94</v>
      </c>
      <c r="B100" s="368" t="str">
        <f t="shared" si="2"/>
        <v>3.05.02.01.020</v>
      </c>
      <c r="C100" s="369" t="s">
        <v>821</v>
      </c>
      <c r="D100" s="744" t="s">
        <v>759</v>
      </c>
      <c r="E100" s="371" t="s">
        <v>316</v>
      </c>
      <c r="F100" s="371" t="s">
        <v>338</v>
      </c>
      <c r="G100" s="371" t="s">
        <v>79</v>
      </c>
      <c r="H100" s="368">
        <v>2008</v>
      </c>
      <c r="I100" s="747" t="s">
        <v>760</v>
      </c>
      <c r="J100" s="372"/>
      <c r="K100" s="372"/>
      <c r="L100" s="368"/>
      <c r="M100" s="368"/>
      <c r="N100" s="368" t="s">
        <v>77</v>
      </c>
      <c r="O100" s="373">
        <v>40000</v>
      </c>
      <c r="P100" s="374" t="s">
        <v>71</v>
      </c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</row>
    <row r="101" spans="1:31" ht="24.95" customHeight="1">
      <c r="A101" s="367">
        <v>95</v>
      </c>
      <c r="B101" s="368" t="str">
        <f t="shared" si="2"/>
        <v>3.05.02.01.020</v>
      </c>
      <c r="C101" s="369" t="s">
        <v>822</v>
      </c>
      <c r="D101" s="744" t="s">
        <v>759</v>
      </c>
      <c r="E101" s="371" t="s">
        <v>316</v>
      </c>
      <c r="F101" s="371" t="s">
        <v>338</v>
      </c>
      <c r="G101" s="371" t="s">
        <v>79</v>
      </c>
      <c r="H101" s="368">
        <v>2008</v>
      </c>
      <c r="I101" s="747" t="s">
        <v>760</v>
      </c>
      <c r="J101" s="372"/>
      <c r="K101" s="372"/>
      <c r="L101" s="368"/>
      <c r="M101" s="368"/>
      <c r="N101" s="368" t="s">
        <v>77</v>
      </c>
      <c r="O101" s="373">
        <v>40000</v>
      </c>
      <c r="P101" s="374" t="s">
        <v>71</v>
      </c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</row>
    <row r="102" spans="1:31" ht="24.95" customHeight="1">
      <c r="A102" s="367">
        <v>96</v>
      </c>
      <c r="B102" s="368" t="str">
        <f t="shared" si="2"/>
        <v>3.05.02.01.020</v>
      </c>
      <c r="C102" s="369" t="s">
        <v>823</v>
      </c>
      <c r="D102" s="744" t="s">
        <v>759</v>
      </c>
      <c r="E102" s="371" t="s">
        <v>316</v>
      </c>
      <c r="F102" s="371" t="s">
        <v>338</v>
      </c>
      <c r="G102" s="371" t="s">
        <v>79</v>
      </c>
      <c r="H102" s="368">
        <v>2008</v>
      </c>
      <c r="I102" s="747" t="s">
        <v>760</v>
      </c>
      <c r="J102" s="372"/>
      <c r="K102" s="372"/>
      <c r="L102" s="368"/>
      <c r="M102" s="368"/>
      <c r="N102" s="368" t="s">
        <v>77</v>
      </c>
      <c r="O102" s="373">
        <v>40000</v>
      </c>
      <c r="P102" s="374" t="s">
        <v>71</v>
      </c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</row>
    <row r="103" spans="1:31" ht="24.95" customHeight="1">
      <c r="A103" s="367">
        <v>97</v>
      </c>
      <c r="B103" s="368" t="str">
        <f t="shared" si="2"/>
        <v>3.05.02.01.020</v>
      </c>
      <c r="C103" s="369" t="s">
        <v>824</v>
      </c>
      <c r="D103" s="744" t="s">
        <v>759</v>
      </c>
      <c r="E103" s="371" t="s">
        <v>316</v>
      </c>
      <c r="F103" s="371" t="s">
        <v>338</v>
      </c>
      <c r="G103" s="371" t="s">
        <v>79</v>
      </c>
      <c r="H103" s="368">
        <v>2008</v>
      </c>
      <c r="I103" s="747" t="s">
        <v>760</v>
      </c>
      <c r="J103" s="372"/>
      <c r="K103" s="372"/>
      <c r="L103" s="368"/>
      <c r="M103" s="368"/>
      <c r="N103" s="368" t="s">
        <v>77</v>
      </c>
      <c r="O103" s="373">
        <v>40000</v>
      </c>
      <c r="P103" s="374" t="s">
        <v>71</v>
      </c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</row>
    <row r="104" spans="1:31" ht="24.95" customHeight="1">
      <c r="A104" s="367">
        <v>98</v>
      </c>
      <c r="B104" s="368" t="str">
        <f t="shared" si="2"/>
        <v>3.05.02.01.020</v>
      </c>
      <c r="C104" s="369" t="s">
        <v>825</v>
      </c>
      <c r="D104" s="744" t="s">
        <v>759</v>
      </c>
      <c r="E104" s="371" t="s">
        <v>316</v>
      </c>
      <c r="F104" s="371" t="s">
        <v>338</v>
      </c>
      <c r="G104" s="371" t="s">
        <v>79</v>
      </c>
      <c r="H104" s="368">
        <v>2008</v>
      </c>
      <c r="I104" s="747" t="s">
        <v>760</v>
      </c>
      <c r="J104" s="372"/>
      <c r="K104" s="372"/>
      <c r="L104" s="368"/>
      <c r="M104" s="368"/>
      <c r="N104" s="368" t="s">
        <v>77</v>
      </c>
      <c r="O104" s="373">
        <v>40000</v>
      </c>
      <c r="P104" s="374" t="s">
        <v>71</v>
      </c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</row>
    <row r="105" spans="1:31" ht="24.95" customHeight="1">
      <c r="A105" s="367">
        <v>99</v>
      </c>
      <c r="B105" s="368" t="str">
        <f t="shared" si="2"/>
        <v>3.05.02.01.020</v>
      </c>
      <c r="C105" s="369" t="s">
        <v>826</v>
      </c>
      <c r="D105" s="744" t="s">
        <v>759</v>
      </c>
      <c r="E105" s="371" t="s">
        <v>316</v>
      </c>
      <c r="F105" s="371" t="s">
        <v>338</v>
      </c>
      <c r="G105" s="371" t="s">
        <v>79</v>
      </c>
      <c r="H105" s="368">
        <v>2008</v>
      </c>
      <c r="I105" s="747" t="s">
        <v>760</v>
      </c>
      <c r="J105" s="372"/>
      <c r="K105" s="372"/>
      <c r="L105" s="368"/>
      <c r="M105" s="368"/>
      <c r="N105" s="368" t="s">
        <v>77</v>
      </c>
      <c r="O105" s="373">
        <v>40000</v>
      </c>
      <c r="P105" s="374" t="s">
        <v>71</v>
      </c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</row>
    <row r="106" spans="1:31" ht="24.95" customHeight="1">
      <c r="A106" s="367">
        <v>100</v>
      </c>
      <c r="B106" s="368" t="str">
        <f t="shared" si="2"/>
        <v>3.05.02.01.020</v>
      </c>
      <c r="C106" s="369" t="s">
        <v>827</v>
      </c>
      <c r="D106" s="744" t="s">
        <v>759</v>
      </c>
      <c r="E106" s="371" t="s">
        <v>316</v>
      </c>
      <c r="F106" s="371" t="s">
        <v>338</v>
      </c>
      <c r="G106" s="371" t="s">
        <v>79</v>
      </c>
      <c r="H106" s="368">
        <v>2008</v>
      </c>
      <c r="I106" s="747" t="s">
        <v>760</v>
      </c>
      <c r="J106" s="372"/>
      <c r="K106" s="372"/>
      <c r="L106" s="368"/>
      <c r="M106" s="368"/>
      <c r="N106" s="368" t="s">
        <v>77</v>
      </c>
      <c r="O106" s="373">
        <v>40000</v>
      </c>
      <c r="P106" s="374" t="s">
        <v>71</v>
      </c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</row>
    <row r="107" spans="1:31" ht="24.95" customHeight="1">
      <c r="A107" s="367">
        <v>101</v>
      </c>
      <c r="B107" s="368" t="str">
        <f t="shared" si="2"/>
        <v>3.05.02.01.020</v>
      </c>
      <c r="C107" s="369" t="s">
        <v>828</v>
      </c>
      <c r="D107" s="744" t="s">
        <v>759</v>
      </c>
      <c r="E107" s="371" t="s">
        <v>316</v>
      </c>
      <c r="F107" s="371" t="s">
        <v>338</v>
      </c>
      <c r="G107" s="371" t="s">
        <v>79</v>
      </c>
      <c r="H107" s="368">
        <v>2008</v>
      </c>
      <c r="I107" s="747" t="s">
        <v>760</v>
      </c>
      <c r="J107" s="372"/>
      <c r="K107" s="372"/>
      <c r="L107" s="368"/>
      <c r="M107" s="368"/>
      <c r="N107" s="368" t="s">
        <v>77</v>
      </c>
      <c r="O107" s="373">
        <v>40000</v>
      </c>
      <c r="P107" s="374" t="s">
        <v>71</v>
      </c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</row>
    <row r="108" spans="1:31" ht="24.95" customHeight="1">
      <c r="A108" s="367">
        <v>102</v>
      </c>
      <c r="B108" s="368" t="str">
        <f t="shared" si="2"/>
        <v>3.05.02.01.020</v>
      </c>
      <c r="C108" s="369" t="s">
        <v>829</v>
      </c>
      <c r="D108" s="744" t="s">
        <v>759</v>
      </c>
      <c r="E108" s="371" t="s">
        <v>316</v>
      </c>
      <c r="F108" s="371" t="s">
        <v>338</v>
      </c>
      <c r="G108" s="371" t="s">
        <v>79</v>
      </c>
      <c r="H108" s="368">
        <v>2008</v>
      </c>
      <c r="I108" s="747" t="s">
        <v>760</v>
      </c>
      <c r="J108" s="372"/>
      <c r="K108" s="372"/>
      <c r="L108" s="368"/>
      <c r="M108" s="368"/>
      <c r="N108" s="368" t="s">
        <v>77</v>
      </c>
      <c r="O108" s="373">
        <v>40000</v>
      </c>
      <c r="P108" s="374" t="s">
        <v>71</v>
      </c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</row>
    <row r="109" spans="1:31" ht="24.95" customHeight="1">
      <c r="A109" s="367">
        <v>103</v>
      </c>
      <c r="B109" s="368" t="str">
        <f t="shared" si="2"/>
        <v>3.05.02.01.020</v>
      </c>
      <c r="C109" s="369" t="s">
        <v>830</v>
      </c>
      <c r="D109" s="744" t="s">
        <v>759</v>
      </c>
      <c r="E109" s="371" t="s">
        <v>316</v>
      </c>
      <c r="F109" s="371" t="s">
        <v>338</v>
      </c>
      <c r="G109" s="371" t="s">
        <v>79</v>
      </c>
      <c r="H109" s="368">
        <v>2008</v>
      </c>
      <c r="I109" s="747" t="s">
        <v>760</v>
      </c>
      <c r="J109" s="372"/>
      <c r="K109" s="372"/>
      <c r="L109" s="368"/>
      <c r="M109" s="368"/>
      <c r="N109" s="368" t="s">
        <v>77</v>
      </c>
      <c r="O109" s="373">
        <v>40000</v>
      </c>
      <c r="P109" s="374" t="s">
        <v>71</v>
      </c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</row>
    <row r="110" spans="1:31" ht="24.95" customHeight="1">
      <c r="A110" s="367">
        <v>104</v>
      </c>
      <c r="B110" s="368" t="str">
        <f t="shared" si="2"/>
        <v>3.05.02.01.020</v>
      </c>
      <c r="C110" s="369" t="s">
        <v>831</v>
      </c>
      <c r="D110" s="744" t="s">
        <v>759</v>
      </c>
      <c r="E110" s="371" t="s">
        <v>316</v>
      </c>
      <c r="F110" s="371" t="s">
        <v>338</v>
      </c>
      <c r="G110" s="371" t="s">
        <v>79</v>
      </c>
      <c r="H110" s="368">
        <v>2008</v>
      </c>
      <c r="I110" s="747" t="s">
        <v>760</v>
      </c>
      <c r="J110" s="372"/>
      <c r="K110" s="372"/>
      <c r="L110" s="368"/>
      <c r="M110" s="368"/>
      <c r="N110" s="368" t="s">
        <v>77</v>
      </c>
      <c r="O110" s="373">
        <v>40000</v>
      </c>
      <c r="P110" s="374" t="s">
        <v>71</v>
      </c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</row>
    <row r="111" spans="1:31" ht="24.95" customHeight="1">
      <c r="A111" s="367">
        <v>105</v>
      </c>
      <c r="B111" s="368" t="str">
        <f t="shared" si="2"/>
        <v>3.05.02.01.020</v>
      </c>
      <c r="C111" s="369" t="s">
        <v>832</v>
      </c>
      <c r="D111" s="744" t="s">
        <v>759</v>
      </c>
      <c r="E111" s="371" t="s">
        <v>316</v>
      </c>
      <c r="F111" s="371" t="s">
        <v>338</v>
      </c>
      <c r="G111" s="371" t="s">
        <v>79</v>
      </c>
      <c r="H111" s="368">
        <v>2008</v>
      </c>
      <c r="I111" s="747" t="s">
        <v>760</v>
      </c>
      <c r="J111" s="372"/>
      <c r="K111" s="372"/>
      <c r="L111" s="368"/>
      <c r="M111" s="368"/>
      <c r="N111" s="368" t="s">
        <v>77</v>
      </c>
      <c r="O111" s="373">
        <v>40000</v>
      </c>
      <c r="P111" s="374" t="s">
        <v>71</v>
      </c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</row>
    <row r="112" spans="1:31" ht="24.95" customHeight="1">
      <c r="A112" s="367">
        <v>106</v>
      </c>
      <c r="B112" s="368" t="str">
        <f t="shared" si="2"/>
        <v>3.05.02.01.020</v>
      </c>
      <c r="C112" s="369" t="s">
        <v>833</v>
      </c>
      <c r="D112" s="744" t="s">
        <v>759</v>
      </c>
      <c r="E112" s="371" t="s">
        <v>316</v>
      </c>
      <c r="F112" s="371" t="s">
        <v>338</v>
      </c>
      <c r="G112" s="371" t="s">
        <v>79</v>
      </c>
      <c r="H112" s="368">
        <v>2008</v>
      </c>
      <c r="I112" s="747" t="s">
        <v>760</v>
      </c>
      <c r="J112" s="372"/>
      <c r="K112" s="372"/>
      <c r="L112" s="368"/>
      <c r="M112" s="368"/>
      <c r="N112" s="368" t="s">
        <v>77</v>
      </c>
      <c r="O112" s="373">
        <v>40000</v>
      </c>
      <c r="P112" s="374" t="s">
        <v>71</v>
      </c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</row>
    <row r="113" spans="1:31" ht="24.95" customHeight="1">
      <c r="A113" s="367">
        <v>107</v>
      </c>
      <c r="B113" s="368" t="str">
        <f t="shared" si="2"/>
        <v>3.05.02.01.020</v>
      </c>
      <c r="C113" s="369" t="s">
        <v>834</v>
      </c>
      <c r="D113" s="744" t="s">
        <v>759</v>
      </c>
      <c r="E113" s="371" t="s">
        <v>316</v>
      </c>
      <c r="F113" s="371" t="s">
        <v>338</v>
      </c>
      <c r="G113" s="371" t="s">
        <v>79</v>
      </c>
      <c r="H113" s="368">
        <v>2008</v>
      </c>
      <c r="I113" s="747" t="s">
        <v>760</v>
      </c>
      <c r="J113" s="372"/>
      <c r="K113" s="372"/>
      <c r="L113" s="368"/>
      <c r="M113" s="368"/>
      <c r="N113" s="368" t="s">
        <v>77</v>
      </c>
      <c r="O113" s="373">
        <v>40000</v>
      </c>
      <c r="P113" s="374" t="s">
        <v>71</v>
      </c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</row>
    <row r="114" spans="1:31" ht="24.95" customHeight="1">
      <c r="A114" s="367">
        <v>108</v>
      </c>
      <c r="B114" s="368" t="str">
        <f t="shared" si="2"/>
        <v>3.05.02.01.020</v>
      </c>
      <c r="C114" s="369" t="s">
        <v>835</v>
      </c>
      <c r="D114" s="744" t="s">
        <v>759</v>
      </c>
      <c r="E114" s="371" t="s">
        <v>316</v>
      </c>
      <c r="F114" s="371" t="s">
        <v>338</v>
      </c>
      <c r="G114" s="371" t="s">
        <v>79</v>
      </c>
      <c r="H114" s="368">
        <v>2008</v>
      </c>
      <c r="I114" s="747" t="s">
        <v>760</v>
      </c>
      <c r="J114" s="372"/>
      <c r="K114" s="372"/>
      <c r="L114" s="368"/>
      <c r="M114" s="368"/>
      <c r="N114" s="368" t="s">
        <v>77</v>
      </c>
      <c r="O114" s="373">
        <v>40000</v>
      </c>
      <c r="P114" s="374" t="s">
        <v>71</v>
      </c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</row>
    <row r="115" spans="1:31" ht="24.95" customHeight="1">
      <c r="A115" s="367">
        <v>109</v>
      </c>
      <c r="B115" s="368" t="str">
        <f t="shared" si="2"/>
        <v>3.05.02.01.020</v>
      </c>
      <c r="C115" s="369" t="s">
        <v>836</v>
      </c>
      <c r="D115" s="744" t="s">
        <v>759</v>
      </c>
      <c r="E115" s="371" t="s">
        <v>316</v>
      </c>
      <c r="F115" s="371" t="s">
        <v>338</v>
      </c>
      <c r="G115" s="371" t="s">
        <v>79</v>
      </c>
      <c r="H115" s="368">
        <v>2008</v>
      </c>
      <c r="I115" s="747" t="s">
        <v>760</v>
      </c>
      <c r="J115" s="372"/>
      <c r="K115" s="372"/>
      <c r="L115" s="368"/>
      <c r="M115" s="368"/>
      <c r="N115" s="368" t="s">
        <v>77</v>
      </c>
      <c r="O115" s="373">
        <v>40000</v>
      </c>
      <c r="P115" s="374" t="s">
        <v>71</v>
      </c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</row>
    <row r="116" spans="1:31" ht="24.95" customHeight="1">
      <c r="A116" s="367">
        <v>110</v>
      </c>
      <c r="B116" s="368" t="str">
        <f t="shared" si="2"/>
        <v>3.05.02.01.020</v>
      </c>
      <c r="C116" s="369" t="s">
        <v>837</v>
      </c>
      <c r="D116" s="744" t="s">
        <v>759</v>
      </c>
      <c r="E116" s="371" t="s">
        <v>316</v>
      </c>
      <c r="F116" s="371" t="s">
        <v>338</v>
      </c>
      <c r="G116" s="371" t="s">
        <v>79</v>
      </c>
      <c r="H116" s="368">
        <v>2008</v>
      </c>
      <c r="I116" s="747" t="s">
        <v>760</v>
      </c>
      <c r="J116" s="372"/>
      <c r="K116" s="372"/>
      <c r="L116" s="368"/>
      <c r="M116" s="368"/>
      <c r="N116" s="368" t="s">
        <v>77</v>
      </c>
      <c r="O116" s="373">
        <v>40000</v>
      </c>
      <c r="P116" s="374" t="s">
        <v>71</v>
      </c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</row>
    <row r="117" spans="1:31" ht="24.95" customHeight="1">
      <c r="A117" s="367">
        <v>111</v>
      </c>
      <c r="B117" s="368" t="str">
        <f t="shared" si="2"/>
        <v>3.05.02.01.020</v>
      </c>
      <c r="C117" s="369" t="s">
        <v>838</v>
      </c>
      <c r="D117" s="744" t="s">
        <v>759</v>
      </c>
      <c r="E117" s="371" t="s">
        <v>316</v>
      </c>
      <c r="F117" s="371" t="s">
        <v>338</v>
      </c>
      <c r="G117" s="371" t="s">
        <v>79</v>
      </c>
      <c r="H117" s="368">
        <v>2008</v>
      </c>
      <c r="I117" s="747" t="s">
        <v>760</v>
      </c>
      <c r="J117" s="372"/>
      <c r="K117" s="372"/>
      <c r="L117" s="368"/>
      <c r="M117" s="368"/>
      <c r="N117" s="368" t="s">
        <v>77</v>
      </c>
      <c r="O117" s="373">
        <v>40000</v>
      </c>
      <c r="P117" s="374" t="s">
        <v>71</v>
      </c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</row>
    <row r="118" spans="1:31" ht="24.95" customHeight="1">
      <c r="A118" s="367">
        <v>112</v>
      </c>
      <c r="B118" s="368" t="str">
        <f t="shared" si="2"/>
        <v>3.05.02.01.020</v>
      </c>
      <c r="C118" s="369" t="s">
        <v>839</v>
      </c>
      <c r="D118" s="744" t="s">
        <v>759</v>
      </c>
      <c r="E118" s="371" t="s">
        <v>316</v>
      </c>
      <c r="F118" s="371" t="s">
        <v>338</v>
      </c>
      <c r="G118" s="371" t="s">
        <v>79</v>
      </c>
      <c r="H118" s="368">
        <v>2008</v>
      </c>
      <c r="I118" s="747" t="s">
        <v>760</v>
      </c>
      <c r="J118" s="372"/>
      <c r="K118" s="372"/>
      <c r="L118" s="368"/>
      <c r="M118" s="368"/>
      <c r="N118" s="368" t="s">
        <v>77</v>
      </c>
      <c r="O118" s="373">
        <v>40000</v>
      </c>
      <c r="P118" s="374" t="s">
        <v>71</v>
      </c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</row>
    <row r="119" spans="1:31" ht="24.95" customHeight="1">
      <c r="A119" s="367">
        <v>113</v>
      </c>
      <c r="B119" s="368" t="str">
        <f t="shared" si="2"/>
        <v>3.05.02.01.020</v>
      </c>
      <c r="C119" s="369" t="s">
        <v>840</v>
      </c>
      <c r="D119" s="744" t="s">
        <v>759</v>
      </c>
      <c r="E119" s="371" t="s">
        <v>316</v>
      </c>
      <c r="F119" s="371" t="s">
        <v>338</v>
      </c>
      <c r="G119" s="371" t="s">
        <v>79</v>
      </c>
      <c r="H119" s="368">
        <v>2008</v>
      </c>
      <c r="I119" s="747" t="s">
        <v>760</v>
      </c>
      <c r="J119" s="372"/>
      <c r="K119" s="372"/>
      <c r="L119" s="368"/>
      <c r="M119" s="368"/>
      <c r="N119" s="368" t="s">
        <v>77</v>
      </c>
      <c r="O119" s="373">
        <v>40000</v>
      </c>
      <c r="P119" s="374" t="s">
        <v>71</v>
      </c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</row>
    <row r="120" spans="1:31" ht="24.95" customHeight="1">
      <c r="A120" s="367">
        <v>114</v>
      </c>
      <c r="B120" s="368" t="str">
        <f t="shared" si="2"/>
        <v>3.05.02.01.020</v>
      </c>
      <c r="C120" s="369" t="s">
        <v>841</v>
      </c>
      <c r="D120" s="744" t="s">
        <v>759</v>
      </c>
      <c r="E120" s="371" t="s">
        <v>316</v>
      </c>
      <c r="F120" s="371" t="s">
        <v>338</v>
      </c>
      <c r="G120" s="371" t="s">
        <v>79</v>
      </c>
      <c r="H120" s="368">
        <v>2008</v>
      </c>
      <c r="I120" s="747" t="s">
        <v>760</v>
      </c>
      <c r="J120" s="372"/>
      <c r="K120" s="372"/>
      <c r="L120" s="368"/>
      <c r="M120" s="368"/>
      <c r="N120" s="368" t="s">
        <v>77</v>
      </c>
      <c r="O120" s="373">
        <v>40000</v>
      </c>
      <c r="P120" s="374" t="s">
        <v>71</v>
      </c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</row>
    <row r="121" spans="1:31" ht="24.95" customHeight="1">
      <c r="A121" s="367">
        <v>115</v>
      </c>
      <c r="B121" s="368" t="str">
        <f t="shared" si="2"/>
        <v>3.05.02.01.020</v>
      </c>
      <c r="C121" s="369" t="s">
        <v>842</v>
      </c>
      <c r="D121" s="744" t="s">
        <v>759</v>
      </c>
      <c r="E121" s="371" t="s">
        <v>316</v>
      </c>
      <c r="F121" s="371" t="s">
        <v>338</v>
      </c>
      <c r="G121" s="371" t="s">
        <v>79</v>
      </c>
      <c r="H121" s="368">
        <v>2008</v>
      </c>
      <c r="I121" s="747" t="s">
        <v>760</v>
      </c>
      <c r="J121" s="372"/>
      <c r="K121" s="372"/>
      <c r="L121" s="368"/>
      <c r="M121" s="368"/>
      <c r="N121" s="368" t="s">
        <v>77</v>
      </c>
      <c r="O121" s="373">
        <v>40000</v>
      </c>
      <c r="P121" s="374" t="s">
        <v>71</v>
      </c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</row>
    <row r="122" spans="1:31" ht="24.95" customHeight="1">
      <c r="A122" s="367">
        <v>116</v>
      </c>
      <c r="B122" s="368" t="str">
        <f t="shared" si="2"/>
        <v>3.05.02.01.020</v>
      </c>
      <c r="C122" s="369" t="s">
        <v>843</v>
      </c>
      <c r="D122" s="744" t="s">
        <v>759</v>
      </c>
      <c r="E122" s="371" t="s">
        <v>316</v>
      </c>
      <c r="F122" s="371" t="s">
        <v>338</v>
      </c>
      <c r="G122" s="371" t="s">
        <v>79</v>
      </c>
      <c r="H122" s="368">
        <v>2008</v>
      </c>
      <c r="I122" s="747" t="s">
        <v>760</v>
      </c>
      <c r="J122" s="372"/>
      <c r="K122" s="372"/>
      <c r="L122" s="368"/>
      <c r="M122" s="368"/>
      <c r="N122" s="368" t="s">
        <v>77</v>
      </c>
      <c r="O122" s="373">
        <v>40000</v>
      </c>
      <c r="P122" s="374" t="s">
        <v>71</v>
      </c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</row>
    <row r="123" spans="1:31" ht="24.95" customHeight="1">
      <c r="A123" s="367">
        <v>117</v>
      </c>
      <c r="B123" s="368" t="str">
        <f t="shared" si="2"/>
        <v>3.05.02.01.020</v>
      </c>
      <c r="C123" s="369" t="s">
        <v>844</v>
      </c>
      <c r="D123" s="744" t="s">
        <v>759</v>
      </c>
      <c r="E123" s="371" t="s">
        <v>316</v>
      </c>
      <c r="F123" s="371" t="s">
        <v>338</v>
      </c>
      <c r="G123" s="371" t="s">
        <v>79</v>
      </c>
      <c r="H123" s="368">
        <v>2008</v>
      </c>
      <c r="I123" s="747" t="s">
        <v>760</v>
      </c>
      <c r="J123" s="372"/>
      <c r="K123" s="372"/>
      <c r="L123" s="368"/>
      <c r="M123" s="368"/>
      <c r="N123" s="368" t="s">
        <v>77</v>
      </c>
      <c r="O123" s="373">
        <v>40000</v>
      </c>
      <c r="P123" s="374" t="s">
        <v>71</v>
      </c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</row>
    <row r="124" spans="1:31" ht="24.95" customHeight="1">
      <c r="A124" s="367">
        <v>118</v>
      </c>
      <c r="B124" s="368" t="str">
        <f t="shared" si="2"/>
        <v>3.05.02.01.020</v>
      </c>
      <c r="C124" s="369" t="s">
        <v>845</v>
      </c>
      <c r="D124" s="744" t="s">
        <v>759</v>
      </c>
      <c r="E124" s="371" t="s">
        <v>316</v>
      </c>
      <c r="F124" s="371" t="s">
        <v>338</v>
      </c>
      <c r="G124" s="371" t="s">
        <v>79</v>
      </c>
      <c r="H124" s="368">
        <v>2008</v>
      </c>
      <c r="I124" s="747" t="s">
        <v>760</v>
      </c>
      <c r="J124" s="372"/>
      <c r="K124" s="372"/>
      <c r="L124" s="368"/>
      <c r="M124" s="368"/>
      <c r="N124" s="368" t="s">
        <v>77</v>
      </c>
      <c r="O124" s="373">
        <v>40000</v>
      </c>
      <c r="P124" s="374" t="s">
        <v>71</v>
      </c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</row>
    <row r="125" spans="1:31" ht="24.95" customHeight="1">
      <c r="A125" s="367">
        <v>119</v>
      </c>
      <c r="B125" s="368" t="str">
        <f t="shared" si="2"/>
        <v>3.05.02.01.020</v>
      </c>
      <c r="C125" s="369" t="s">
        <v>846</v>
      </c>
      <c r="D125" s="744" t="s">
        <v>759</v>
      </c>
      <c r="E125" s="371" t="s">
        <v>316</v>
      </c>
      <c r="F125" s="371" t="s">
        <v>338</v>
      </c>
      <c r="G125" s="371" t="s">
        <v>79</v>
      </c>
      <c r="H125" s="368">
        <v>2008</v>
      </c>
      <c r="I125" s="747" t="s">
        <v>760</v>
      </c>
      <c r="J125" s="372"/>
      <c r="K125" s="372"/>
      <c r="L125" s="368"/>
      <c r="M125" s="368"/>
      <c r="N125" s="368" t="s">
        <v>77</v>
      </c>
      <c r="O125" s="373">
        <v>40000</v>
      </c>
      <c r="P125" s="374" t="s">
        <v>71</v>
      </c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</row>
    <row r="126" spans="1:31" ht="24.95" customHeight="1">
      <c r="A126" s="367">
        <v>120</v>
      </c>
      <c r="B126" s="368" t="str">
        <f t="shared" si="2"/>
        <v>3.05.02.01.020</v>
      </c>
      <c r="C126" s="369" t="s">
        <v>847</v>
      </c>
      <c r="D126" s="744" t="s">
        <v>759</v>
      </c>
      <c r="E126" s="371" t="s">
        <v>316</v>
      </c>
      <c r="F126" s="371" t="s">
        <v>338</v>
      </c>
      <c r="G126" s="371" t="s">
        <v>79</v>
      </c>
      <c r="H126" s="368">
        <v>2008</v>
      </c>
      <c r="I126" s="747" t="s">
        <v>760</v>
      </c>
      <c r="J126" s="372"/>
      <c r="K126" s="372"/>
      <c r="L126" s="368"/>
      <c r="M126" s="368"/>
      <c r="N126" s="368" t="s">
        <v>77</v>
      </c>
      <c r="O126" s="373">
        <v>40000</v>
      </c>
      <c r="P126" s="374" t="s">
        <v>71</v>
      </c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</row>
    <row r="127" spans="1:31" ht="24.95" customHeight="1">
      <c r="A127" s="367">
        <v>121</v>
      </c>
      <c r="B127" s="368" t="str">
        <f t="shared" si="2"/>
        <v>3.05.02.01.020</v>
      </c>
      <c r="C127" s="369" t="s">
        <v>848</v>
      </c>
      <c r="D127" s="744" t="s">
        <v>759</v>
      </c>
      <c r="E127" s="371" t="s">
        <v>316</v>
      </c>
      <c r="F127" s="371" t="s">
        <v>338</v>
      </c>
      <c r="G127" s="371" t="s">
        <v>79</v>
      </c>
      <c r="H127" s="368">
        <v>2008</v>
      </c>
      <c r="I127" s="747" t="s">
        <v>760</v>
      </c>
      <c r="J127" s="372"/>
      <c r="K127" s="372"/>
      <c r="L127" s="368"/>
      <c r="M127" s="368"/>
      <c r="N127" s="368" t="s">
        <v>77</v>
      </c>
      <c r="O127" s="373">
        <v>40000</v>
      </c>
      <c r="P127" s="374" t="s">
        <v>71</v>
      </c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</row>
    <row r="128" spans="1:31" ht="24.95" customHeight="1">
      <c r="A128" s="367">
        <v>122</v>
      </c>
      <c r="B128" s="368" t="str">
        <f t="shared" si="2"/>
        <v>3.05.02.01.020</v>
      </c>
      <c r="C128" s="369" t="s">
        <v>849</v>
      </c>
      <c r="D128" s="744" t="s">
        <v>759</v>
      </c>
      <c r="E128" s="371" t="s">
        <v>316</v>
      </c>
      <c r="F128" s="371" t="s">
        <v>338</v>
      </c>
      <c r="G128" s="371" t="s">
        <v>79</v>
      </c>
      <c r="H128" s="368">
        <v>2008</v>
      </c>
      <c r="I128" s="747" t="s">
        <v>760</v>
      </c>
      <c r="J128" s="372"/>
      <c r="K128" s="372"/>
      <c r="L128" s="368"/>
      <c r="M128" s="368"/>
      <c r="N128" s="368" t="s">
        <v>77</v>
      </c>
      <c r="O128" s="373">
        <v>40000</v>
      </c>
      <c r="P128" s="374" t="s">
        <v>71</v>
      </c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</row>
    <row r="129" spans="1:31" ht="24.95" customHeight="1">
      <c r="A129" s="367">
        <v>123</v>
      </c>
      <c r="B129" s="368" t="str">
        <f t="shared" si="2"/>
        <v>3.05.02.01.020</v>
      </c>
      <c r="C129" s="369" t="s">
        <v>850</v>
      </c>
      <c r="D129" s="744" t="s">
        <v>759</v>
      </c>
      <c r="E129" s="371" t="s">
        <v>316</v>
      </c>
      <c r="F129" s="371" t="s">
        <v>338</v>
      </c>
      <c r="G129" s="371" t="s">
        <v>79</v>
      </c>
      <c r="H129" s="368">
        <v>2008</v>
      </c>
      <c r="I129" s="747" t="s">
        <v>760</v>
      </c>
      <c r="J129" s="372"/>
      <c r="K129" s="372"/>
      <c r="L129" s="368"/>
      <c r="M129" s="368"/>
      <c r="N129" s="368" t="s">
        <v>77</v>
      </c>
      <c r="O129" s="373">
        <v>40000</v>
      </c>
      <c r="P129" s="374" t="s">
        <v>71</v>
      </c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</row>
    <row r="130" spans="1:31" ht="24.95" customHeight="1">
      <c r="A130" s="367">
        <v>124</v>
      </c>
      <c r="B130" s="368" t="str">
        <f t="shared" si="2"/>
        <v>3.05.02.01.020</v>
      </c>
      <c r="C130" s="369" t="s">
        <v>851</v>
      </c>
      <c r="D130" s="744" t="s">
        <v>759</v>
      </c>
      <c r="E130" s="371" t="s">
        <v>316</v>
      </c>
      <c r="F130" s="371" t="s">
        <v>338</v>
      </c>
      <c r="G130" s="371" t="s">
        <v>79</v>
      </c>
      <c r="H130" s="368">
        <v>2008</v>
      </c>
      <c r="I130" s="747" t="s">
        <v>760</v>
      </c>
      <c r="J130" s="372"/>
      <c r="K130" s="372"/>
      <c r="L130" s="368"/>
      <c r="M130" s="368"/>
      <c r="N130" s="368" t="s">
        <v>77</v>
      </c>
      <c r="O130" s="373">
        <v>40000</v>
      </c>
      <c r="P130" s="374" t="s">
        <v>71</v>
      </c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</row>
    <row r="131" spans="1:31" ht="24.95" customHeight="1">
      <c r="A131" s="367">
        <v>125</v>
      </c>
      <c r="B131" s="368" t="str">
        <f t="shared" si="2"/>
        <v>3.05.02.01.020</v>
      </c>
      <c r="C131" s="369" t="s">
        <v>852</v>
      </c>
      <c r="D131" s="744" t="s">
        <v>759</v>
      </c>
      <c r="E131" s="371" t="s">
        <v>316</v>
      </c>
      <c r="F131" s="371" t="s">
        <v>338</v>
      </c>
      <c r="G131" s="371" t="s">
        <v>79</v>
      </c>
      <c r="H131" s="368">
        <v>2008</v>
      </c>
      <c r="I131" s="747" t="s">
        <v>760</v>
      </c>
      <c r="J131" s="372"/>
      <c r="K131" s="372"/>
      <c r="L131" s="368"/>
      <c r="M131" s="368"/>
      <c r="N131" s="368" t="s">
        <v>77</v>
      </c>
      <c r="O131" s="373">
        <v>40000</v>
      </c>
      <c r="P131" s="374" t="s">
        <v>71</v>
      </c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</row>
    <row r="132" spans="1:31" ht="24.95" customHeight="1">
      <c r="A132" s="367">
        <v>126</v>
      </c>
      <c r="B132" s="368" t="str">
        <f t="shared" si="2"/>
        <v>3.05.02.01.020</v>
      </c>
      <c r="C132" s="369" t="s">
        <v>379</v>
      </c>
      <c r="D132" s="744" t="s">
        <v>759</v>
      </c>
      <c r="E132" s="371" t="s">
        <v>316</v>
      </c>
      <c r="F132" s="371" t="str">
        <f t="shared" ref="F132:F136" si="3">F131</f>
        <v>43 cm x 85 cm</v>
      </c>
      <c r="G132" s="371" t="s">
        <v>79</v>
      </c>
      <c r="H132" s="368">
        <v>2008</v>
      </c>
      <c r="I132" s="747" t="s">
        <v>760</v>
      </c>
      <c r="J132" s="372"/>
      <c r="K132" s="372"/>
      <c r="L132" s="368"/>
      <c r="M132" s="368"/>
      <c r="N132" s="368" t="s">
        <v>77</v>
      </c>
      <c r="O132" s="373">
        <v>40000</v>
      </c>
      <c r="P132" s="374" t="s">
        <v>71</v>
      </c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</row>
    <row r="133" spans="1:31" ht="24.95" customHeight="1">
      <c r="A133" s="367">
        <v>127</v>
      </c>
      <c r="B133" s="368" t="str">
        <f t="shared" si="2"/>
        <v>3.05.02.01.020</v>
      </c>
      <c r="C133" s="369" t="s">
        <v>853</v>
      </c>
      <c r="D133" s="744" t="s">
        <v>759</v>
      </c>
      <c r="E133" s="371" t="s">
        <v>316</v>
      </c>
      <c r="F133" s="371" t="str">
        <f t="shared" si="3"/>
        <v>43 cm x 85 cm</v>
      </c>
      <c r="G133" s="371" t="s">
        <v>79</v>
      </c>
      <c r="H133" s="368">
        <v>2008</v>
      </c>
      <c r="I133" s="747" t="s">
        <v>760</v>
      </c>
      <c r="J133" s="372"/>
      <c r="K133" s="372"/>
      <c r="L133" s="368"/>
      <c r="M133" s="368"/>
      <c r="N133" s="368" t="s">
        <v>77</v>
      </c>
      <c r="O133" s="373">
        <v>40000</v>
      </c>
      <c r="P133" s="374" t="s">
        <v>71</v>
      </c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</row>
    <row r="134" spans="1:31" ht="24.95" customHeight="1">
      <c r="A134" s="367">
        <v>128</v>
      </c>
      <c r="B134" s="368" t="str">
        <f t="shared" si="2"/>
        <v>3.05.02.01.020</v>
      </c>
      <c r="C134" s="369" t="s">
        <v>854</v>
      </c>
      <c r="D134" s="744" t="s">
        <v>759</v>
      </c>
      <c r="E134" s="371" t="s">
        <v>316</v>
      </c>
      <c r="F134" s="371" t="str">
        <f t="shared" si="3"/>
        <v>43 cm x 85 cm</v>
      </c>
      <c r="G134" s="371" t="s">
        <v>79</v>
      </c>
      <c r="H134" s="368">
        <v>2008</v>
      </c>
      <c r="I134" s="747" t="s">
        <v>760</v>
      </c>
      <c r="J134" s="372"/>
      <c r="K134" s="372"/>
      <c r="L134" s="368"/>
      <c r="M134" s="368"/>
      <c r="N134" s="368" t="s">
        <v>77</v>
      </c>
      <c r="O134" s="373">
        <v>40000</v>
      </c>
      <c r="P134" s="374" t="s">
        <v>71</v>
      </c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</row>
    <row r="135" spans="1:31" ht="24.95" customHeight="1">
      <c r="A135" s="367">
        <v>129</v>
      </c>
      <c r="B135" s="368" t="str">
        <f t="shared" si="2"/>
        <v>3.05.02.01.020</v>
      </c>
      <c r="C135" s="369" t="s">
        <v>855</v>
      </c>
      <c r="D135" s="744" t="s">
        <v>759</v>
      </c>
      <c r="E135" s="371" t="s">
        <v>316</v>
      </c>
      <c r="F135" s="371" t="str">
        <f t="shared" si="3"/>
        <v>43 cm x 85 cm</v>
      </c>
      <c r="G135" s="371" t="s">
        <v>79</v>
      </c>
      <c r="H135" s="368">
        <v>2008</v>
      </c>
      <c r="I135" s="747" t="s">
        <v>760</v>
      </c>
      <c r="J135" s="372"/>
      <c r="K135" s="372"/>
      <c r="L135" s="368"/>
      <c r="M135" s="368"/>
      <c r="N135" s="368" t="s">
        <v>77</v>
      </c>
      <c r="O135" s="373">
        <v>40000</v>
      </c>
      <c r="P135" s="374" t="s">
        <v>71</v>
      </c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</row>
    <row r="136" spans="1:31" ht="24.95" customHeight="1">
      <c r="A136" s="367">
        <v>130</v>
      </c>
      <c r="B136" s="368" t="str">
        <f t="shared" si="2"/>
        <v>3.05.02.01.020</v>
      </c>
      <c r="C136" s="369" t="s">
        <v>856</v>
      </c>
      <c r="D136" s="744" t="s">
        <v>759</v>
      </c>
      <c r="E136" s="371" t="s">
        <v>316</v>
      </c>
      <c r="F136" s="371" t="str">
        <f t="shared" si="3"/>
        <v>43 cm x 85 cm</v>
      </c>
      <c r="G136" s="371" t="s">
        <v>79</v>
      </c>
      <c r="H136" s="368">
        <v>2008</v>
      </c>
      <c r="I136" s="747" t="s">
        <v>760</v>
      </c>
      <c r="J136" s="372"/>
      <c r="K136" s="372"/>
      <c r="L136" s="368"/>
      <c r="M136" s="368"/>
      <c r="N136" s="368" t="s">
        <v>77</v>
      </c>
      <c r="O136" s="373">
        <v>40000</v>
      </c>
      <c r="P136" s="374" t="s">
        <v>71</v>
      </c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</row>
    <row r="137" spans="1:31" ht="15.75" customHeight="1">
      <c r="A137" s="367">
        <v>131</v>
      </c>
      <c r="B137" s="368" t="s">
        <v>317</v>
      </c>
      <c r="C137" s="369" t="s">
        <v>308</v>
      </c>
      <c r="D137" s="744" t="s">
        <v>857</v>
      </c>
      <c r="E137" s="371" t="s">
        <v>858</v>
      </c>
      <c r="F137" s="371" t="s">
        <v>859</v>
      </c>
      <c r="G137" s="371" t="s">
        <v>858</v>
      </c>
      <c r="H137" s="368">
        <v>2010</v>
      </c>
      <c r="I137" s="372"/>
      <c r="J137" s="372"/>
      <c r="K137" s="372"/>
      <c r="L137" s="368"/>
      <c r="M137" s="368"/>
      <c r="N137" s="368" t="s">
        <v>77</v>
      </c>
      <c r="O137" s="373">
        <v>180000</v>
      </c>
      <c r="P137" s="374" t="s">
        <v>71</v>
      </c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</row>
    <row r="138" spans="1:31" ht="15.75" customHeight="1">
      <c r="A138" s="367">
        <v>132</v>
      </c>
      <c r="B138" s="368" t="s">
        <v>321</v>
      </c>
      <c r="C138" s="369" t="s">
        <v>310</v>
      </c>
      <c r="D138" s="744" t="s">
        <v>322</v>
      </c>
      <c r="E138" s="371" t="s">
        <v>730</v>
      </c>
      <c r="F138" s="371" t="s">
        <v>342</v>
      </c>
      <c r="G138" s="371" t="s">
        <v>860</v>
      </c>
      <c r="H138" s="368">
        <v>2010</v>
      </c>
      <c r="I138" s="372"/>
      <c r="J138" s="372"/>
      <c r="K138" s="372"/>
      <c r="L138" s="368"/>
      <c r="M138" s="368"/>
      <c r="N138" s="368" t="s">
        <v>77</v>
      </c>
      <c r="O138" s="373">
        <v>500000</v>
      </c>
      <c r="P138" s="374" t="s">
        <v>71</v>
      </c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</row>
    <row r="139" spans="1:31" ht="15.75" customHeight="1">
      <c r="A139" s="367">
        <v>133</v>
      </c>
      <c r="B139" s="368" t="str">
        <f t="shared" ref="B139:B156" si="4">B138</f>
        <v>3.05.02.01.002</v>
      </c>
      <c r="C139" s="369" t="s">
        <v>332</v>
      </c>
      <c r="D139" s="744" t="s">
        <v>322</v>
      </c>
      <c r="E139" s="371" t="s">
        <v>730</v>
      </c>
      <c r="F139" s="371" t="s">
        <v>342</v>
      </c>
      <c r="G139" s="371" t="s">
        <v>225</v>
      </c>
      <c r="H139" s="368">
        <v>2010</v>
      </c>
      <c r="I139" s="372"/>
      <c r="J139" s="372"/>
      <c r="K139" s="372"/>
      <c r="L139" s="368"/>
      <c r="M139" s="368"/>
      <c r="N139" s="368" t="s">
        <v>77</v>
      </c>
      <c r="O139" s="373">
        <v>500000</v>
      </c>
      <c r="P139" s="374" t="s">
        <v>71</v>
      </c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</row>
    <row r="140" spans="1:31" ht="15.75" customHeight="1">
      <c r="A140" s="367">
        <v>134</v>
      </c>
      <c r="B140" s="368" t="str">
        <f t="shared" si="4"/>
        <v>3.05.02.01.002</v>
      </c>
      <c r="C140" s="369" t="s">
        <v>393</v>
      </c>
      <c r="D140" s="744" t="s">
        <v>322</v>
      </c>
      <c r="E140" s="371" t="s">
        <v>730</v>
      </c>
      <c r="F140" s="371" t="s">
        <v>342</v>
      </c>
      <c r="G140" s="371" t="s">
        <v>225</v>
      </c>
      <c r="H140" s="368">
        <v>2010</v>
      </c>
      <c r="I140" s="372"/>
      <c r="J140" s="372"/>
      <c r="K140" s="372"/>
      <c r="L140" s="368"/>
      <c r="M140" s="368"/>
      <c r="N140" s="368" t="s">
        <v>77</v>
      </c>
      <c r="O140" s="373">
        <v>500000</v>
      </c>
      <c r="P140" s="374" t="s">
        <v>71</v>
      </c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</row>
    <row r="141" spans="1:31" ht="15.75" customHeight="1">
      <c r="A141" s="367">
        <v>135</v>
      </c>
      <c r="B141" s="368" t="str">
        <f t="shared" si="4"/>
        <v>3.05.02.01.002</v>
      </c>
      <c r="C141" s="369" t="s">
        <v>490</v>
      </c>
      <c r="D141" s="744" t="s">
        <v>322</v>
      </c>
      <c r="E141" s="371" t="s">
        <v>730</v>
      </c>
      <c r="F141" s="371" t="s">
        <v>342</v>
      </c>
      <c r="G141" s="371" t="s">
        <v>225</v>
      </c>
      <c r="H141" s="368">
        <v>2010</v>
      </c>
      <c r="I141" s="372"/>
      <c r="J141" s="372"/>
      <c r="K141" s="372"/>
      <c r="L141" s="368"/>
      <c r="M141" s="368"/>
      <c r="N141" s="368" t="s">
        <v>77</v>
      </c>
      <c r="O141" s="373">
        <v>500000</v>
      </c>
      <c r="P141" s="374" t="s">
        <v>71</v>
      </c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</row>
    <row r="142" spans="1:31" ht="15.75" customHeight="1">
      <c r="A142" s="367">
        <v>136</v>
      </c>
      <c r="B142" s="368" t="str">
        <f t="shared" si="4"/>
        <v>3.05.02.01.002</v>
      </c>
      <c r="C142" s="369" t="s">
        <v>404</v>
      </c>
      <c r="D142" s="744" t="s">
        <v>322</v>
      </c>
      <c r="E142" s="371" t="s">
        <v>730</v>
      </c>
      <c r="F142" s="371" t="s">
        <v>342</v>
      </c>
      <c r="G142" s="371" t="s">
        <v>225</v>
      </c>
      <c r="H142" s="368">
        <v>2010</v>
      </c>
      <c r="I142" s="372"/>
      <c r="J142" s="372"/>
      <c r="K142" s="372"/>
      <c r="L142" s="368"/>
      <c r="M142" s="368"/>
      <c r="N142" s="368" t="s">
        <v>77</v>
      </c>
      <c r="O142" s="373">
        <v>500000</v>
      </c>
      <c r="P142" s="374" t="s">
        <v>71</v>
      </c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</row>
    <row r="143" spans="1:31" ht="15.75" customHeight="1">
      <c r="A143" s="367">
        <v>137</v>
      </c>
      <c r="B143" s="368" t="str">
        <f t="shared" si="4"/>
        <v>3.05.02.01.002</v>
      </c>
      <c r="C143" s="369" t="s">
        <v>608</v>
      </c>
      <c r="D143" s="744" t="s">
        <v>322</v>
      </c>
      <c r="E143" s="371" t="s">
        <v>730</v>
      </c>
      <c r="F143" s="371" t="s">
        <v>342</v>
      </c>
      <c r="G143" s="371" t="s">
        <v>225</v>
      </c>
      <c r="H143" s="368">
        <v>2010</v>
      </c>
      <c r="I143" s="372"/>
      <c r="J143" s="372"/>
      <c r="K143" s="372"/>
      <c r="L143" s="368"/>
      <c r="M143" s="368"/>
      <c r="N143" s="368" t="s">
        <v>77</v>
      </c>
      <c r="O143" s="373">
        <v>500000</v>
      </c>
      <c r="P143" s="374" t="s">
        <v>71</v>
      </c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</row>
    <row r="144" spans="1:31" ht="15.75" customHeight="1">
      <c r="A144" s="367">
        <v>138</v>
      </c>
      <c r="B144" s="368" t="str">
        <f t="shared" si="4"/>
        <v>3.05.02.01.002</v>
      </c>
      <c r="C144" s="369" t="s">
        <v>609</v>
      </c>
      <c r="D144" s="744" t="s">
        <v>322</v>
      </c>
      <c r="E144" s="371" t="s">
        <v>730</v>
      </c>
      <c r="F144" s="371" t="s">
        <v>342</v>
      </c>
      <c r="G144" s="371" t="s">
        <v>225</v>
      </c>
      <c r="H144" s="368">
        <v>2010</v>
      </c>
      <c r="I144" s="372"/>
      <c r="J144" s="372"/>
      <c r="K144" s="372"/>
      <c r="L144" s="368"/>
      <c r="M144" s="368"/>
      <c r="N144" s="368" t="s">
        <v>77</v>
      </c>
      <c r="O144" s="373">
        <v>500000</v>
      </c>
      <c r="P144" s="374" t="s">
        <v>71</v>
      </c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</row>
    <row r="145" spans="1:31" ht="15.75" customHeight="1">
      <c r="A145" s="367">
        <v>139</v>
      </c>
      <c r="B145" s="368" t="str">
        <f t="shared" si="4"/>
        <v>3.05.02.01.002</v>
      </c>
      <c r="C145" s="369" t="s">
        <v>408</v>
      </c>
      <c r="D145" s="744" t="s">
        <v>322</v>
      </c>
      <c r="E145" s="371" t="s">
        <v>730</v>
      </c>
      <c r="F145" s="371" t="s">
        <v>342</v>
      </c>
      <c r="G145" s="371" t="s">
        <v>225</v>
      </c>
      <c r="H145" s="368">
        <v>2010</v>
      </c>
      <c r="I145" s="372"/>
      <c r="J145" s="372"/>
      <c r="K145" s="372"/>
      <c r="L145" s="368"/>
      <c r="M145" s="368"/>
      <c r="N145" s="368" t="s">
        <v>77</v>
      </c>
      <c r="O145" s="373">
        <v>500000</v>
      </c>
      <c r="P145" s="374" t="s">
        <v>71</v>
      </c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</row>
    <row r="146" spans="1:31" ht="15.75" customHeight="1">
      <c r="A146" s="367">
        <v>140</v>
      </c>
      <c r="B146" s="368" t="str">
        <f>B145</f>
        <v>3.05.02.01.002</v>
      </c>
      <c r="C146" s="369" t="s">
        <v>413</v>
      </c>
      <c r="D146" s="744" t="s">
        <v>322</v>
      </c>
      <c r="E146" s="371" t="s">
        <v>730</v>
      </c>
      <c r="F146" s="371" t="s">
        <v>342</v>
      </c>
      <c r="G146" s="371" t="s">
        <v>225</v>
      </c>
      <c r="H146" s="368">
        <v>2010</v>
      </c>
      <c r="I146" s="372"/>
      <c r="J146" s="372"/>
      <c r="K146" s="372"/>
      <c r="L146" s="368"/>
      <c r="M146" s="368"/>
      <c r="N146" s="368" t="s">
        <v>77</v>
      </c>
      <c r="O146" s="373">
        <v>500000</v>
      </c>
      <c r="P146" s="374" t="s">
        <v>71</v>
      </c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</row>
    <row r="147" spans="1:31" ht="15.75" customHeight="1">
      <c r="A147" s="367">
        <v>141</v>
      </c>
      <c r="B147" s="368" t="str">
        <f t="shared" si="4"/>
        <v>3.05.02.01.002</v>
      </c>
      <c r="C147" s="369" t="s">
        <v>596</v>
      </c>
      <c r="D147" s="744" t="s">
        <v>322</v>
      </c>
      <c r="E147" s="371" t="s">
        <v>730</v>
      </c>
      <c r="F147" s="371" t="s">
        <v>342</v>
      </c>
      <c r="G147" s="371" t="s">
        <v>225</v>
      </c>
      <c r="H147" s="368">
        <v>2010</v>
      </c>
      <c r="I147" s="372"/>
      <c r="J147" s="372"/>
      <c r="K147" s="372"/>
      <c r="L147" s="368"/>
      <c r="M147" s="368"/>
      <c r="N147" s="368" t="s">
        <v>77</v>
      </c>
      <c r="O147" s="373">
        <v>500000</v>
      </c>
      <c r="P147" s="374" t="s">
        <v>71</v>
      </c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</row>
    <row r="148" spans="1:31" ht="15.75" customHeight="1">
      <c r="A148" s="367">
        <v>142</v>
      </c>
      <c r="B148" s="368" t="str">
        <f t="shared" si="4"/>
        <v>3.05.02.01.002</v>
      </c>
      <c r="C148" s="369" t="s">
        <v>720</v>
      </c>
      <c r="D148" s="744" t="s">
        <v>322</v>
      </c>
      <c r="E148" s="371" t="s">
        <v>730</v>
      </c>
      <c r="F148" s="371" t="s">
        <v>342</v>
      </c>
      <c r="G148" s="371" t="s">
        <v>75</v>
      </c>
      <c r="H148" s="368">
        <v>2010</v>
      </c>
      <c r="I148" s="372"/>
      <c r="J148" s="372"/>
      <c r="K148" s="372"/>
      <c r="L148" s="368"/>
      <c r="M148" s="368"/>
      <c r="N148" s="368" t="s">
        <v>77</v>
      </c>
      <c r="O148" s="373">
        <v>500000</v>
      </c>
      <c r="P148" s="374" t="s">
        <v>71</v>
      </c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</row>
    <row r="149" spans="1:31" ht="15.75" customHeight="1">
      <c r="A149" s="367">
        <v>143</v>
      </c>
      <c r="B149" s="368" t="str">
        <f t="shared" si="4"/>
        <v>3.05.02.01.002</v>
      </c>
      <c r="C149" s="369" t="s">
        <v>598</v>
      </c>
      <c r="D149" s="744" t="s">
        <v>322</v>
      </c>
      <c r="E149" s="371" t="s">
        <v>730</v>
      </c>
      <c r="F149" s="371" t="s">
        <v>342</v>
      </c>
      <c r="G149" s="371" t="s">
        <v>75</v>
      </c>
      <c r="H149" s="368">
        <v>2010</v>
      </c>
      <c r="I149" s="372"/>
      <c r="J149" s="372"/>
      <c r="K149" s="372"/>
      <c r="L149" s="368"/>
      <c r="M149" s="368"/>
      <c r="N149" s="368" t="s">
        <v>77</v>
      </c>
      <c r="O149" s="373">
        <v>500000</v>
      </c>
      <c r="P149" s="374" t="s">
        <v>71</v>
      </c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</row>
    <row r="150" spans="1:31" ht="15.75" customHeight="1">
      <c r="A150" s="367">
        <v>144</v>
      </c>
      <c r="B150" s="368" t="str">
        <f t="shared" si="4"/>
        <v>3.05.02.01.002</v>
      </c>
      <c r="C150" s="369" t="s">
        <v>599</v>
      </c>
      <c r="D150" s="744" t="s">
        <v>322</v>
      </c>
      <c r="E150" s="371" t="s">
        <v>730</v>
      </c>
      <c r="F150" s="371" t="s">
        <v>342</v>
      </c>
      <c r="G150" s="371" t="s">
        <v>75</v>
      </c>
      <c r="H150" s="368">
        <v>2010</v>
      </c>
      <c r="I150" s="372"/>
      <c r="J150" s="372"/>
      <c r="K150" s="372"/>
      <c r="L150" s="368"/>
      <c r="M150" s="368"/>
      <c r="N150" s="368" t="s">
        <v>77</v>
      </c>
      <c r="O150" s="373">
        <v>500000</v>
      </c>
      <c r="P150" s="374" t="s">
        <v>71</v>
      </c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</row>
    <row r="151" spans="1:31" ht="15.75" customHeight="1">
      <c r="A151" s="367">
        <v>145</v>
      </c>
      <c r="B151" s="368" t="str">
        <f t="shared" si="4"/>
        <v>3.05.02.01.002</v>
      </c>
      <c r="C151" s="369" t="s">
        <v>601</v>
      </c>
      <c r="D151" s="744" t="s">
        <v>322</v>
      </c>
      <c r="E151" s="371" t="s">
        <v>730</v>
      </c>
      <c r="F151" s="371" t="s">
        <v>342</v>
      </c>
      <c r="G151" s="371" t="s">
        <v>75</v>
      </c>
      <c r="H151" s="368">
        <v>2010</v>
      </c>
      <c r="I151" s="372"/>
      <c r="J151" s="372"/>
      <c r="K151" s="372"/>
      <c r="L151" s="368"/>
      <c r="M151" s="368"/>
      <c r="N151" s="368" t="s">
        <v>77</v>
      </c>
      <c r="O151" s="373">
        <v>500000</v>
      </c>
      <c r="P151" s="374" t="s">
        <v>71</v>
      </c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</row>
    <row r="152" spans="1:31" ht="15.75" customHeight="1">
      <c r="A152" s="367">
        <v>146</v>
      </c>
      <c r="B152" s="368" t="str">
        <f t="shared" si="4"/>
        <v>3.05.02.01.002</v>
      </c>
      <c r="C152" s="369" t="s">
        <v>761</v>
      </c>
      <c r="D152" s="744" t="s">
        <v>322</v>
      </c>
      <c r="E152" s="371" t="s">
        <v>730</v>
      </c>
      <c r="F152" s="371" t="s">
        <v>342</v>
      </c>
      <c r="G152" s="371" t="s">
        <v>75</v>
      </c>
      <c r="H152" s="368">
        <v>2010</v>
      </c>
      <c r="I152" s="372"/>
      <c r="J152" s="372"/>
      <c r="K152" s="372"/>
      <c r="L152" s="368"/>
      <c r="M152" s="368"/>
      <c r="N152" s="368" t="s">
        <v>77</v>
      </c>
      <c r="O152" s="373">
        <v>500000</v>
      </c>
      <c r="P152" s="374" t="s">
        <v>71</v>
      </c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</row>
    <row r="153" spans="1:31" ht="15.75" customHeight="1">
      <c r="A153" s="367">
        <v>147</v>
      </c>
      <c r="B153" s="368" t="str">
        <f t="shared" si="4"/>
        <v>3.05.02.01.002</v>
      </c>
      <c r="C153" s="369" t="s">
        <v>762</v>
      </c>
      <c r="D153" s="744" t="s">
        <v>322</v>
      </c>
      <c r="E153" s="371" t="s">
        <v>730</v>
      </c>
      <c r="F153" s="371" t="s">
        <v>342</v>
      </c>
      <c r="G153" s="371" t="s">
        <v>75</v>
      </c>
      <c r="H153" s="368">
        <v>2010</v>
      </c>
      <c r="I153" s="372"/>
      <c r="J153" s="372"/>
      <c r="K153" s="372"/>
      <c r="L153" s="368"/>
      <c r="M153" s="368"/>
      <c r="N153" s="368" t="s">
        <v>77</v>
      </c>
      <c r="O153" s="373">
        <v>500000</v>
      </c>
      <c r="P153" s="374" t="s">
        <v>71</v>
      </c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</row>
    <row r="154" spans="1:31" ht="15.75" customHeight="1">
      <c r="A154" s="367">
        <v>148</v>
      </c>
      <c r="B154" s="368" t="str">
        <f t="shared" si="4"/>
        <v>3.05.02.01.002</v>
      </c>
      <c r="C154" s="369" t="s">
        <v>763</v>
      </c>
      <c r="D154" s="744" t="s">
        <v>322</v>
      </c>
      <c r="E154" s="371" t="s">
        <v>730</v>
      </c>
      <c r="F154" s="371" t="s">
        <v>342</v>
      </c>
      <c r="G154" s="371" t="s">
        <v>75</v>
      </c>
      <c r="H154" s="368">
        <v>2010</v>
      </c>
      <c r="I154" s="372"/>
      <c r="J154" s="372"/>
      <c r="K154" s="372"/>
      <c r="L154" s="368"/>
      <c r="M154" s="368"/>
      <c r="N154" s="368" t="s">
        <v>77</v>
      </c>
      <c r="O154" s="373">
        <v>500000</v>
      </c>
      <c r="P154" s="374" t="s">
        <v>71</v>
      </c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</row>
    <row r="155" spans="1:31" ht="15.75" customHeight="1">
      <c r="A155" s="367">
        <v>149</v>
      </c>
      <c r="B155" s="368" t="str">
        <f t="shared" si="4"/>
        <v>3.05.02.01.002</v>
      </c>
      <c r="C155" s="369" t="s">
        <v>764</v>
      </c>
      <c r="D155" s="744" t="s">
        <v>322</v>
      </c>
      <c r="E155" s="371" t="s">
        <v>730</v>
      </c>
      <c r="F155" s="371" t="s">
        <v>342</v>
      </c>
      <c r="G155" s="371" t="s">
        <v>75</v>
      </c>
      <c r="H155" s="368">
        <v>2010</v>
      </c>
      <c r="I155" s="372"/>
      <c r="J155" s="372"/>
      <c r="K155" s="372"/>
      <c r="L155" s="368"/>
      <c r="M155" s="368"/>
      <c r="N155" s="368" t="s">
        <v>77</v>
      </c>
      <c r="O155" s="373">
        <v>500000</v>
      </c>
      <c r="P155" s="374" t="s">
        <v>71</v>
      </c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</row>
    <row r="156" spans="1:31" ht="15.75" customHeight="1">
      <c r="A156" s="367">
        <v>150</v>
      </c>
      <c r="B156" s="368" t="str">
        <f t="shared" si="4"/>
        <v>3.05.02.01.002</v>
      </c>
      <c r="C156" s="369" t="s">
        <v>765</v>
      </c>
      <c r="D156" s="744" t="s">
        <v>322</v>
      </c>
      <c r="E156" s="371" t="s">
        <v>730</v>
      </c>
      <c r="F156" s="371" t="s">
        <v>342</v>
      </c>
      <c r="G156" s="371" t="s">
        <v>75</v>
      </c>
      <c r="H156" s="368">
        <v>2010</v>
      </c>
      <c r="I156" s="372"/>
      <c r="J156" s="372"/>
      <c r="K156" s="372"/>
      <c r="L156" s="368"/>
      <c r="M156" s="368"/>
      <c r="N156" s="368" t="s">
        <v>77</v>
      </c>
      <c r="O156" s="373">
        <v>500000</v>
      </c>
      <c r="P156" s="374" t="s">
        <v>71</v>
      </c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</row>
    <row r="157" spans="1:31" ht="15.75" customHeight="1">
      <c r="A157" s="367">
        <v>151</v>
      </c>
      <c r="B157" s="368" t="s">
        <v>343</v>
      </c>
      <c r="C157" s="369" t="s">
        <v>345</v>
      </c>
      <c r="D157" s="744" t="s">
        <v>861</v>
      </c>
      <c r="E157" s="371" t="s">
        <v>346</v>
      </c>
      <c r="F157" s="371" t="s">
        <v>348</v>
      </c>
      <c r="G157" s="371" t="s">
        <v>162</v>
      </c>
      <c r="H157" s="368">
        <v>2010</v>
      </c>
      <c r="I157" s="372"/>
      <c r="J157" s="372"/>
      <c r="K157" s="372"/>
      <c r="L157" s="368"/>
      <c r="M157" s="368"/>
      <c r="N157" s="368" t="s">
        <v>77</v>
      </c>
      <c r="O157" s="373">
        <v>220000</v>
      </c>
      <c r="P157" s="374" t="s">
        <v>71</v>
      </c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</row>
    <row r="158" spans="1:31" ht="24.95" customHeight="1">
      <c r="A158" s="367">
        <v>152</v>
      </c>
      <c r="B158" s="368" t="str">
        <f t="shared" ref="B158:B211" si="5">B157</f>
        <v>3.05.02.01.003</v>
      </c>
      <c r="C158" s="369" t="s">
        <v>766</v>
      </c>
      <c r="D158" s="744" t="s">
        <v>861</v>
      </c>
      <c r="E158" s="371" t="s">
        <v>346</v>
      </c>
      <c r="F158" s="371" t="s">
        <v>348</v>
      </c>
      <c r="G158" s="371" t="s">
        <v>162</v>
      </c>
      <c r="H158" s="368">
        <v>2010</v>
      </c>
      <c r="I158" s="750" t="s">
        <v>862</v>
      </c>
      <c r="J158" s="372"/>
      <c r="K158" s="372"/>
      <c r="L158" s="368"/>
      <c r="M158" s="368"/>
      <c r="N158" s="368" t="s">
        <v>77</v>
      </c>
      <c r="O158" s="373">
        <v>220000</v>
      </c>
      <c r="P158" s="374" t="s">
        <v>71</v>
      </c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</row>
    <row r="159" spans="1:31" ht="24.95" customHeight="1">
      <c r="A159" s="367">
        <v>153</v>
      </c>
      <c r="B159" s="368" t="str">
        <f t="shared" si="5"/>
        <v>3.05.02.01.003</v>
      </c>
      <c r="C159" s="369" t="s">
        <v>767</v>
      </c>
      <c r="D159" s="744" t="s">
        <v>861</v>
      </c>
      <c r="E159" s="371" t="s">
        <v>346</v>
      </c>
      <c r="F159" s="371" t="s">
        <v>348</v>
      </c>
      <c r="G159" s="371" t="s">
        <v>162</v>
      </c>
      <c r="H159" s="368">
        <v>2010</v>
      </c>
      <c r="I159" s="750" t="s">
        <v>863</v>
      </c>
      <c r="J159" s="372"/>
      <c r="K159" s="372"/>
      <c r="L159" s="368"/>
      <c r="M159" s="368"/>
      <c r="N159" s="368" t="s">
        <v>77</v>
      </c>
      <c r="O159" s="373">
        <v>220000</v>
      </c>
      <c r="P159" s="374" t="s">
        <v>71</v>
      </c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</row>
    <row r="160" spans="1:31" ht="24.95" customHeight="1">
      <c r="A160" s="367">
        <v>154</v>
      </c>
      <c r="B160" s="368" t="str">
        <f t="shared" si="5"/>
        <v>3.05.02.01.003</v>
      </c>
      <c r="C160" s="369" t="s">
        <v>462</v>
      </c>
      <c r="D160" s="744" t="s">
        <v>861</v>
      </c>
      <c r="E160" s="371" t="s">
        <v>346</v>
      </c>
      <c r="F160" s="371" t="s">
        <v>348</v>
      </c>
      <c r="G160" s="371" t="s">
        <v>162</v>
      </c>
      <c r="H160" s="368">
        <v>2010</v>
      </c>
      <c r="I160" s="750" t="s">
        <v>863</v>
      </c>
      <c r="J160" s="372"/>
      <c r="K160" s="372"/>
      <c r="L160" s="368"/>
      <c r="M160" s="368"/>
      <c r="N160" s="368" t="s">
        <v>77</v>
      </c>
      <c r="O160" s="373">
        <v>220000</v>
      </c>
      <c r="P160" s="374" t="s">
        <v>71</v>
      </c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</row>
    <row r="161" spans="1:31" ht="24.95" customHeight="1">
      <c r="A161" s="367">
        <v>155</v>
      </c>
      <c r="B161" s="368" t="str">
        <f t="shared" si="5"/>
        <v>3.05.02.01.003</v>
      </c>
      <c r="C161" s="369" t="s">
        <v>768</v>
      </c>
      <c r="D161" s="744" t="s">
        <v>861</v>
      </c>
      <c r="E161" s="371" t="s">
        <v>346</v>
      </c>
      <c r="F161" s="371" t="s">
        <v>348</v>
      </c>
      <c r="G161" s="371" t="s">
        <v>162</v>
      </c>
      <c r="H161" s="368">
        <v>2010</v>
      </c>
      <c r="I161" s="750" t="s">
        <v>863</v>
      </c>
      <c r="J161" s="372"/>
      <c r="K161" s="372"/>
      <c r="L161" s="368"/>
      <c r="M161" s="368"/>
      <c r="N161" s="368" t="s">
        <v>77</v>
      </c>
      <c r="O161" s="373">
        <v>220000</v>
      </c>
      <c r="P161" s="374" t="s">
        <v>71</v>
      </c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</row>
    <row r="162" spans="1:31" ht="24.95" customHeight="1">
      <c r="A162" s="367">
        <v>156</v>
      </c>
      <c r="B162" s="368" t="str">
        <f t="shared" si="5"/>
        <v>3.05.02.01.003</v>
      </c>
      <c r="C162" s="369" t="s">
        <v>769</v>
      </c>
      <c r="D162" s="744" t="s">
        <v>861</v>
      </c>
      <c r="E162" s="371" t="s">
        <v>346</v>
      </c>
      <c r="F162" s="371" t="s">
        <v>348</v>
      </c>
      <c r="G162" s="371" t="s">
        <v>162</v>
      </c>
      <c r="H162" s="368">
        <v>2010</v>
      </c>
      <c r="I162" s="750" t="s">
        <v>863</v>
      </c>
      <c r="J162" s="372"/>
      <c r="K162" s="372"/>
      <c r="L162" s="368"/>
      <c r="M162" s="368"/>
      <c r="N162" s="368" t="s">
        <v>77</v>
      </c>
      <c r="O162" s="373">
        <v>220000</v>
      </c>
      <c r="P162" s="374" t="s">
        <v>71</v>
      </c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</row>
    <row r="163" spans="1:31" ht="24.95" customHeight="1">
      <c r="A163" s="367">
        <v>157</v>
      </c>
      <c r="B163" s="368" t="str">
        <f t="shared" si="5"/>
        <v>3.05.02.01.003</v>
      </c>
      <c r="C163" s="369" t="s">
        <v>770</v>
      </c>
      <c r="D163" s="744" t="s">
        <v>861</v>
      </c>
      <c r="E163" s="371" t="s">
        <v>346</v>
      </c>
      <c r="F163" s="371" t="s">
        <v>348</v>
      </c>
      <c r="G163" s="371" t="s">
        <v>162</v>
      </c>
      <c r="H163" s="368">
        <v>2010</v>
      </c>
      <c r="I163" s="750" t="s">
        <v>863</v>
      </c>
      <c r="J163" s="372"/>
      <c r="K163" s="372"/>
      <c r="L163" s="368"/>
      <c r="M163" s="368"/>
      <c r="N163" s="368" t="s">
        <v>77</v>
      </c>
      <c r="O163" s="373">
        <v>220000</v>
      </c>
      <c r="P163" s="374" t="s">
        <v>71</v>
      </c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</row>
    <row r="164" spans="1:31" ht="24.95" customHeight="1">
      <c r="A164" s="367">
        <v>158</v>
      </c>
      <c r="B164" s="368" t="str">
        <f t="shared" si="5"/>
        <v>3.05.02.01.003</v>
      </c>
      <c r="C164" s="369" t="s">
        <v>771</v>
      </c>
      <c r="D164" s="744" t="s">
        <v>861</v>
      </c>
      <c r="E164" s="371" t="s">
        <v>346</v>
      </c>
      <c r="F164" s="371" t="s">
        <v>348</v>
      </c>
      <c r="G164" s="371" t="s">
        <v>162</v>
      </c>
      <c r="H164" s="368">
        <v>2010</v>
      </c>
      <c r="I164" s="750" t="s">
        <v>863</v>
      </c>
      <c r="J164" s="372"/>
      <c r="K164" s="372"/>
      <c r="L164" s="368"/>
      <c r="M164" s="368"/>
      <c r="N164" s="368" t="s">
        <v>77</v>
      </c>
      <c r="O164" s="373">
        <v>220000</v>
      </c>
      <c r="P164" s="374" t="s">
        <v>71</v>
      </c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</row>
    <row r="165" spans="1:31" ht="24.95" customHeight="1">
      <c r="A165" s="367">
        <v>159</v>
      </c>
      <c r="B165" s="368" t="str">
        <f t="shared" si="5"/>
        <v>3.05.02.01.003</v>
      </c>
      <c r="C165" s="369" t="s">
        <v>374</v>
      </c>
      <c r="D165" s="744" t="s">
        <v>861</v>
      </c>
      <c r="E165" s="371" t="s">
        <v>346</v>
      </c>
      <c r="F165" s="371" t="s">
        <v>348</v>
      </c>
      <c r="G165" s="371" t="s">
        <v>162</v>
      </c>
      <c r="H165" s="368">
        <v>2010</v>
      </c>
      <c r="I165" s="750" t="s">
        <v>863</v>
      </c>
      <c r="J165" s="372"/>
      <c r="K165" s="372"/>
      <c r="L165" s="368"/>
      <c r="M165" s="368"/>
      <c r="N165" s="368" t="s">
        <v>77</v>
      </c>
      <c r="O165" s="373">
        <v>220000</v>
      </c>
      <c r="P165" s="374" t="s">
        <v>71</v>
      </c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</row>
    <row r="166" spans="1:31" ht="24.95" customHeight="1">
      <c r="A166" s="367">
        <v>160</v>
      </c>
      <c r="B166" s="368" t="str">
        <f t="shared" si="5"/>
        <v>3.05.02.01.003</v>
      </c>
      <c r="C166" s="369" t="s">
        <v>416</v>
      </c>
      <c r="D166" s="744" t="s">
        <v>861</v>
      </c>
      <c r="E166" s="371" t="s">
        <v>346</v>
      </c>
      <c r="F166" s="371" t="s">
        <v>348</v>
      </c>
      <c r="G166" s="371" t="s">
        <v>162</v>
      </c>
      <c r="H166" s="368">
        <v>2010</v>
      </c>
      <c r="I166" s="750" t="s">
        <v>863</v>
      </c>
      <c r="J166" s="372"/>
      <c r="K166" s="372"/>
      <c r="L166" s="368"/>
      <c r="M166" s="368"/>
      <c r="N166" s="368" t="s">
        <v>77</v>
      </c>
      <c r="O166" s="373">
        <v>220000</v>
      </c>
      <c r="P166" s="374" t="s">
        <v>71</v>
      </c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</row>
    <row r="167" spans="1:31" ht="24.95" customHeight="1">
      <c r="A167" s="367">
        <v>161</v>
      </c>
      <c r="B167" s="368" t="str">
        <f t="shared" si="5"/>
        <v>3.05.02.01.003</v>
      </c>
      <c r="C167" s="369" t="s">
        <v>772</v>
      </c>
      <c r="D167" s="744" t="s">
        <v>861</v>
      </c>
      <c r="E167" s="371" t="s">
        <v>346</v>
      </c>
      <c r="F167" s="371" t="s">
        <v>348</v>
      </c>
      <c r="G167" s="371" t="s">
        <v>162</v>
      </c>
      <c r="H167" s="368">
        <v>2010</v>
      </c>
      <c r="I167" s="750" t="s">
        <v>863</v>
      </c>
      <c r="J167" s="372"/>
      <c r="K167" s="372"/>
      <c r="L167" s="368"/>
      <c r="M167" s="368"/>
      <c r="N167" s="368" t="s">
        <v>77</v>
      </c>
      <c r="O167" s="373">
        <v>220000</v>
      </c>
      <c r="P167" s="374" t="s">
        <v>71</v>
      </c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</row>
    <row r="168" spans="1:31" ht="24.95" customHeight="1">
      <c r="A168" s="367">
        <v>162</v>
      </c>
      <c r="B168" s="368" t="str">
        <f t="shared" si="5"/>
        <v>3.05.02.01.003</v>
      </c>
      <c r="C168" s="369" t="s">
        <v>773</v>
      </c>
      <c r="D168" s="744" t="s">
        <v>861</v>
      </c>
      <c r="E168" s="371" t="s">
        <v>346</v>
      </c>
      <c r="F168" s="371" t="s">
        <v>348</v>
      </c>
      <c r="G168" s="371" t="s">
        <v>162</v>
      </c>
      <c r="H168" s="368">
        <v>2010</v>
      </c>
      <c r="I168" s="750" t="s">
        <v>863</v>
      </c>
      <c r="J168" s="372"/>
      <c r="K168" s="372"/>
      <c r="L168" s="368"/>
      <c r="M168" s="368"/>
      <c r="N168" s="368" t="s">
        <v>77</v>
      </c>
      <c r="O168" s="373">
        <v>220000</v>
      </c>
      <c r="P168" s="374" t="s">
        <v>71</v>
      </c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</row>
    <row r="169" spans="1:31" ht="24.95" customHeight="1">
      <c r="A169" s="367">
        <v>163</v>
      </c>
      <c r="B169" s="368" t="str">
        <f t="shared" si="5"/>
        <v>3.05.02.01.003</v>
      </c>
      <c r="C169" s="369" t="s">
        <v>774</v>
      </c>
      <c r="D169" s="744" t="s">
        <v>861</v>
      </c>
      <c r="E169" s="371" t="s">
        <v>346</v>
      </c>
      <c r="F169" s="371" t="s">
        <v>348</v>
      </c>
      <c r="G169" s="371" t="s">
        <v>162</v>
      </c>
      <c r="H169" s="368">
        <v>2010</v>
      </c>
      <c r="I169" s="750" t="s">
        <v>863</v>
      </c>
      <c r="J169" s="372"/>
      <c r="K169" s="372"/>
      <c r="L169" s="368"/>
      <c r="M169" s="368"/>
      <c r="N169" s="368" t="s">
        <v>77</v>
      </c>
      <c r="O169" s="373">
        <v>220000</v>
      </c>
      <c r="P169" s="374" t="s">
        <v>71</v>
      </c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</row>
    <row r="170" spans="1:31" ht="24.95" customHeight="1">
      <c r="A170" s="367">
        <v>164</v>
      </c>
      <c r="B170" s="368" t="str">
        <f t="shared" si="5"/>
        <v>3.05.02.01.003</v>
      </c>
      <c r="C170" s="369" t="s">
        <v>775</v>
      </c>
      <c r="D170" s="744" t="s">
        <v>861</v>
      </c>
      <c r="E170" s="371" t="s">
        <v>346</v>
      </c>
      <c r="F170" s="371" t="s">
        <v>348</v>
      </c>
      <c r="G170" s="371" t="s">
        <v>162</v>
      </c>
      <c r="H170" s="368">
        <v>2010</v>
      </c>
      <c r="I170" s="750" t="s">
        <v>863</v>
      </c>
      <c r="J170" s="372"/>
      <c r="K170" s="372"/>
      <c r="L170" s="368"/>
      <c r="M170" s="368"/>
      <c r="N170" s="368" t="s">
        <v>77</v>
      </c>
      <c r="O170" s="373">
        <v>220000</v>
      </c>
      <c r="P170" s="374" t="s">
        <v>71</v>
      </c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</row>
    <row r="171" spans="1:31" ht="24.95" customHeight="1">
      <c r="A171" s="367">
        <v>165</v>
      </c>
      <c r="B171" s="368" t="str">
        <f t="shared" si="5"/>
        <v>3.05.02.01.003</v>
      </c>
      <c r="C171" s="369" t="s">
        <v>776</v>
      </c>
      <c r="D171" s="744" t="s">
        <v>861</v>
      </c>
      <c r="E171" s="371" t="s">
        <v>346</v>
      </c>
      <c r="F171" s="371" t="s">
        <v>348</v>
      </c>
      <c r="G171" s="371" t="s">
        <v>162</v>
      </c>
      <c r="H171" s="368">
        <v>2010</v>
      </c>
      <c r="I171" s="750" t="s">
        <v>863</v>
      </c>
      <c r="J171" s="372"/>
      <c r="K171" s="372"/>
      <c r="L171" s="368"/>
      <c r="M171" s="368"/>
      <c r="N171" s="368" t="s">
        <v>77</v>
      </c>
      <c r="O171" s="373">
        <v>220000</v>
      </c>
      <c r="P171" s="374" t="s">
        <v>71</v>
      </c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</row>
    <row r="172" spans="1:31" ht="24.95" customHeight="1">
      <c r="A172" s="367">
        <v>166</v>
      </c>
      <c r="B172" s="368" t="str">
        <f t="shared" si="5"/>
        <v>3.05.02.01.003</v>
      </c>
      <c r="C172" s="369" t="s">
        <v>777</v>
      </c>
      <c r="D172" s="744" t="s">
        <v>861</v>
      </c>
      <c r="E172" s="371" t="s">
        <v>346</v>
      </c>
      <c r="F172" s="371" t="s">
        <v>348</v>
      </c>
      <c r="G172" s="371" t="s">
        <v>162</v>
      </c>
      <c r="H172" s="368">
        <v>2010</v>
      </c>
      <c r="I172" s="750" t="s">
        <v>863</v>
      </c>
      <c r="J172" s="372"/>
      <c r="K172" s="372"/>
      <c r="L172" s="368"/>
      <c r="M172" s="368"/>
      <c r="N172" s="368" t="s">
        <v>77</v>
      </c>
      <c r="O172" s="373">
        <v>220000</v>
      </c>
      <c r="P172" s="374" t="s">
        <v>71</v>
      </c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</row>
    <row r="173" spans="1:31" ht="24.95" customHeight="1">
      <c r="A173" s="367">
        <v>167</v>
      </c>
      <c r="B173" s="368" t="str">
        <f t="shared" si="5"/>
        <v>3.05.02.01.003</v>
      </c>
      <c r="C173" s="369" t="s">
        <v>778</v>
      </c>
      <c r="D173" s="744" t="s">
        <v>861</v>
      </c>
      <c r="E173" s="371" t="s">
        <v>346</v>
      </c>
      <c r="F173" s="371" t="s">
        <v>348</v>
      </c>
      <c r="G173" s="371" t="s">
        <v>162</v>
      </c>
      <c r="H173" s="368">
        <v>2010</v>
      </c>
      <c r="I173" s="750" t="s">
        <v>863</v>
      </c>
      <c r="J173" s="372"/>
      <c r="K173" s="372"/>
      <c r="L173" s="368"/>
      <c r="M173" s="368"/>
      <c r="N173" s="368" t="s">
        <v>77</v>
      </c>
      <c r="O173" s="373">
        <v>220000</v>
      </c>
      <c r="P173" s="374" t="s">
        <v>71</v>
      </c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</row>
    <row r="174" spans="1:31" ht="24.95" customHeight="1">
      <c r="A174" s="367">
        <v>168</v>
      </c>
      <c r="B174" s="368" t="str">
        <f t="shared" si="5"/>
        <v>3.05.02.01.003</v>
      </c>
      <c r="C174" s="369" t="s">
        <v>779</v>
      </c>
      <c r="D174" s="744" t="s">
        <v>861</v>
      </c>
      <c r="E174" s="371" t="s">
        <v>346</v>
      </c>
      <c r="F174" s="371" t="s">
        <v>348</v>
      </c>
      <c r="G174" s="371" t="s">
        <v>162</v>
      </c>
      <c r="H174" s="368">
        <v>2010</v>
      </c>
      <c r="I174" s="750" t="s">
        <v>863</v>
      </c>
      <c r="J174" s="372"/>
      <c r="K174" s="372"/>
      <c r="L174" s="368"/>
      <c r="M174" s="368"/>
      <c r="N174" s="368" t="s">
        <v>77</v>
      </c>
      <c r="O174" s="373">
        <v>220000</v>
      </c>
      <c r="P174" s="374" t="s">
        <v>71</v>
      </c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</row>
    <row r="175" spans="1:31" ht="24.95" customHeight="1">
      <c r="A175" s="367">
        <v>169</v>
      </c>
      <c r="B175" s="368" t="str">
        <f t="shared" si="5"/>
        <v>3.05.02.01.003</v>
      </c>
      <c r="C175" s="369" t="s">
        <v>780</v>
      </c>
      <c r="D175" s="744" t="s">
        <v>861</v>
      </c>
      <c r="E175" s="371" t="s">
        <v>346</v>
      </c>
      <c r="F175" s="371" t="s">
        <v>348</v>
      </c>
      <c r="G175" s="371" t="s">
        <v>162</v>
      </c>
      <c r="H175" s="368">
        <v>2010</v>
      </c>
      <c r="I175" s="750" t="s">
        <v>863</v>
      </c>
      <c r="J175" s="372"/>
      <c r="K175" s="372"/>
      <c r="L175" s="368"/>
      <c r="M175" s="368"/>
      <c r="N175" s="368" t="s">
        <v>77</v>
      </c>
      <c r="O175" s="373">
        <v>220000</v>
      </c>
      <c r="P175" s="374" t="s">
        <v>71</v>
      </c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</row>
    <row r="176" spans="1:31" ht="24.95" customHeight="1">
      <c r="A176" s="367">
        <v>170</v>
      </c>
      <c r="B176" s="368" t="str">
        <f t="shared" si="5"/>
        <v>3.05.02.01.003</v>
      </c>
      <c r="C176" s="369" t="s">
        <v>781</v>
      </c>
      <c r="D176" s="744" t="s">
        <v>861</v>
      </c>
      <c r="E176" s="371" t="s">
        <v>346</v>
      </c>
      <c r="F176" s="371" t="s">
        <v>348</v>
      </c>
      <c r="G176" s="371" t="s">
        <v>162</v>
      </c>
      <c r="H176" s="368">
        <v>2010</v>
      </c>
      <c r="I176" s="750" t="s">
        <v>863</v>
      </c>
      <c r="J176" s="372"/>
      <c r="K176" s="372"/>
      <c r="L176" s="368"/>
      <c r="M176" s="368"/>
      <c r="N176" s="368" t="s">
        <v>77</v>
      </c>
      <c r="O176" s="373">
        <v>220000</v>
      </c>
      <c r="P176" s="374" t="s">
        <v>71</v>
      </c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</row>
    <row r="177" spans="1:31" ht="24.95" customHeight="1">
      <c r="A177" s="367">
        <v>171</v>
      </c>
      <c r="B177" s="368" t="str">
        <f t="shared" si="5"/>
        <v>3.05.02.01.003</v>
      </c>
      <c r="C177" s="369" t="s">
        <v>782</v>
      </c>
      <c r="D177" s="744" t="s">
        <v>861</v>
      </c>
      <c r="E177" s="371" t="s">
        <v>346</v>
      </c>
      <c r="F177" s="371" t="s">
        <v>348</v>
      </c>
      <c r="G177" s="371" t="s">
        <v>162</v>
      </c>
      <c r="H177" s="368">
        <v>2010</v>
      </c>
      <c r="I177" s="750" t="s">
        <v>863</v>
      </c>
      <c r="J177" s="372"/>
      <c r="K177" s="372"/>
      <c r="L177" s="368"/>
      <c r="M177" s="368"/>
      <c r="N177" s="368" t="s">
        <v>77</v>
      </c>
      <c r="O177" s="373">
        <v>220000</v>
      </c>
      <c r="P177" s="374" t="s">
        <v>71</v>
      </c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</row>
    <row r="178" spans="1:31" ht="24.95" customHeight="1">
      <c r="A178" s="367">
        <v>172</v>
      </c>
      <c r="B178" s="368" t="str">
        <f t="shared" si="5"/>
        <v>3.05.02.01.003</v>
      </c>
      <c r="C178" s="369" t="s">
        <v>783</v>
      </c>
      <c r="D178" s="744" t="s">
        <v>861</v>
      </c>
      <c r="E178" s="371" t="s">
        <v>346</v>
      </c>
      <c r="F178" s="371" t="s">
        <v>348</v>
      </c>
      <c r="G178" s="371" t="s">
        <v>162</v>
      </c>
      <c r="H178" s="368">
        <v>2010</v>
      </c>
      <c r="I178" s="750" t="s">
        <v>863</v>
      </c>
      <c r="J178" s="372"/>
      <c r="K178" s="372"/>
      <c r="L178" s="368"/>
      <c r="M178" s="368"/>
      <c r="N178" s="368" t="s">
        <v>77</v>
      </c>
      <c r="O178" s="373">
        <v>220000</v>
      </c>
      <c r="P178" s="374" t="s">
        <v>71</v>
      </c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</row>
    <row r="179" spans="1:31" ht="24.95" customHeight="1">
      <c r="A179" s="367">
        <v>173</v>
      </c>
      <c r="B179" s="368" t="str">
        <f t="shared" si="5"/>
        <v>3.05.02.01.003</v>
      </c>
      <c r="C179" s="369" t="s">
        <v>784</v>
      </c>
      <c r="D179" s="744" t="s">
        <v>861</v>
      </c>
      <c r="E179" s="371" t="s">
        <v>346</v>
      </c>
      <c r="F179" s="371" t="s">
        <v>348</v>
      </c>
      <c r="G179" s="371" t="s">
        <v>162</v>
      </c>
      <c r="H179" s="368">
        <v>2010</v>
      </c>
      <c r="I179" s="750" t="s">
        <v>863</v>
      </c>
      <c r="J179" s="372"/>
      <c r="K179" s="372"/>
      <c r="L179" s="368"/>
      <c r="M179" s="368"/>
      <c r="N179" s="368" t="s">
        <v>77</v>
      </c>
      <c r="O179" s="373">
        <v>220000</v>
      </c>
      <c r="P179" s="374" t="s">
        <v>71</v>
      </c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</row>
    <row r="180" spans="1:31" ht="24.95" customHeight="1">
      <c r="A180" s="367">
        <v>174</v>
      </c>
      <c r="B180" s="368" t="str">
        <f t="shared" si="5"/>
        <v>3.05.02.01.003</v>
      </c>
      <c r="C180" s="369" t="s">
        <v>785</v>
      </c>
      <c r="D180" s="744" t="s">
        <v>861</v>
      </c>
      <c r="E180" s="371" t="s">
        <v>346</v>
      </c>
      <c r="F180" s="371" t="s">
        <v>348</v>
      </c>
      <c r="G180" s="371" t="s">
        <v>162</v>
      </c>
      <c r="H180" s="368">
        <v>2010</v>
      </c>
      <c r="I180" s="750" t="s">
        <v>863</v>
      </c>
      <c r="J180" s="372"/>
      <c r="K180" s="372"/>
      <c r="L180" s="368"/>
      <c r="M180" s="368"/>
      <c r="N180" s="368" t="s">
        <v>77</v>
      </c>
      <c r="O180" s="373">
        <v>220000</v>
      </c>
      <c r="P180" s="374" t="s">
        <v>71</v>
      </c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</row>
    <row r="181" spans="1:31" ht="24.95" customHeight="1">
      <c r="A181" s="367">
        <v>175</v>
      </c>
      <c r="B181" s="368" t="str">
        <f t="shared" si="5"/>
        <v>3.05.02.01.003</v>
      </c>
      <c r="C181" s="369" t="s">
        <v>786</v>
      </c>
      <c r="D181" s="744" t="s">
        <v>861</v>
      </c>
      <c r="E181" s="371" t="s">
        <v>346</v>
      </c>
      <c r="F181" s="371" t="s">
        <v>348</v>
      </c>
      <c r="G181" s="371" t="s">
        <v>162</v>
      </c>
      <c r="H181" s="368">
        <v>2010</v>
      </c>
      <c r="I181" s="750" t="s">
        <v>863</v>
      </c>
      <c r="J181" s="372"/>
      <c r="K181" s="372"/>
      <c r="L181" s="368"/>
      <c r="M181" s="368"/>
      <c r="N181" s="368" t="s">
        <v>77</v>
      </c>
      <c r="O181" s="373">
        <v>220000</v>
      </c>
      <c r="P181" s="374" t="s">
        <v>71</v>
      </c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</row>
    <row r="182" spans="1:31" ht="24.95" customHeight="1">
      <c r="A182" s="367">
        <v>176</v>
      </c>
      <c r="B182" s="368" t="str">
        <f t="shared" si="5"/>
        <v>3.05.02.01.003</v>
      </c>
      <c r="C182" s="369" t="s">
        <v>787</v>
      </c>
      <c r="D182" s="744" t="s">
        <v>861</v>
      </c>
      <c r="E182" s="371" t="s">
        <v>346</v>
      </c>
      <c r="F182" s="371" t="s">
        <v>348</v>
      </c>
      <c r="G182" s="371" t="s">
        <v>162</v>
      </c>
      <c r="H182" s="368">
        <v>2010</v>
      </c>
      <c r="I182" s="750" t="s">
        <v>863</v>
      </c>
      <c r="J182" s="372"/>
      <c r="K182" s="372"/>
      <c r="L182" s="368"/>
      <c r="M182" s="368"/>
      <c r="N182" s="368" t="s">
        <v>77</v>
      </c>
      <c r="O182" s="373">
        <v>220000</v>
      </c>
      <c r="P182" s="374" t="s">
        <v>71</v>
      </c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</row>
    <row r="183" spans="1:31" ht="24.95" customHeight="1">
      <c r="A183" s="367">
        <v>177</v>
      </c>
      <c r="B183" s="368" t="str">
        <f t="shared" si="5"/>
        <v>3.05.02.01.003</v>
      </c>
      <c r="C183" s="369" t="s">
        <v>788</v>
      </c>
      <c r="D183" s="744" t="s">
        <v>861</v>
      </c>
      <c r="E183" s="371" t="s">
        <v>346</v>
      </c>
      <c r="F183" s="371" t="s">
        <v>348</v>
      </c>
      <c r="G183" s="371" t="s">
        <v>162</v>
      </c>
      <c r="H183" s="368">
        <v>2010</v>
      </c>
      <c r="I183" s="750" t="s">
        <v>863</v>
      </c>
      <c r="J183" s="372"/>
      <c r="K183" s="372"/>
      <c r="L183" s="368"/>
      <c r="M183" s="368"/>
      <c r="N183" s="368" t="s">
        <v>77</v>
      </c>
      <c r="O183" s="373">
        <v>220000</v>
      </c>
      <c r="P183" s="374" t="s">
        <v>71</v>
      </c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</row>
    <row r="184" spans="1:31" ht="24.95" customHeight="1">
      <c r="A184" s="367">
        <v>178</v>
      </c>
      <c r="B184" s="368" t="str">
        <f t="shared" si="5"/>
        <v>3.05.02.01.003</v>
      </c>
      <c r="C184" s="369" t="s">
        <v>789</v>
      </c>
      <c r="D184" s="744" t="s">
        <v>861</v>
      </c>
      <c r="E184" s="371" t="s">
        <v>346</v>
      </c>
      <c r="F184" s="371" t="s">
        <v>348</v>
      </c>
      <c r="G184" s="371" t="s">
        <v>162</v>
      </c>
      <c r="H184" s="368">
        <v>2010</v>
      </c>
      <c r="I184" s="750" t="s">
        <v>863</v>
      </c>
      <c r="J184" s="372"/>
      <c r="K184" s="372"/>
      <c r="L184" s="368"/>
      <c r="M184" s="368"/>
      <c r="N184" s="368" t="s">
        <v>77</v>
      </c>
      <c r="O184" s="373">
        <v>220000</v>
      </c>
      <c r="P184" s="374" t="s">
        <v>71</v>
      </c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</row>
    <row r="185" spans="1:31" ht="24.95" customHeight="1">
      <c r="A185" s="367">
        <v>179</v>
      </c>
      <c r="B185" s="368" t="str">
        <f t="shared" si="5"/>
        <v>3.05.02.01.003</v>
      </c>
      <c r="C185" s="369" t="s">
        <v>790</v>
      </c>
      <c r="D185" s="744" t="s">
        <v>861</v>
      </c>
      <c r="E185" s="371" t="s">
        <v>346</v>
      </c>
      <c r="F185" s="371" t="s">
        <v>348</v>
      </c>
      <c r="G185" s="371" t="s">
        <v>162</v>
      </c>
      <c r="H185" s="368">
        <v>2010</v>
      </c>
      <c r="I185" s="750" t="s">
        <v>863</v>
      </c>
      <c r="J185" s="372"/>
      <c r="K185" s="372"/>
      <c r="L185" s="368"/>
      <c r="M185" s="368"/>
      <c r="N185" s="368" t="s">
        <v>77</v>
      </c>
      <c r="O185" s="373">
        <v>220000</v>
      </c>
      <c r="P185" s="374" t="s">
        <v>71</v>
      </c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</row>
    <row r="186" spans="1:31" ht="24.95" customHeight="1">
      <c r="A186" s="367">
        <v>180</v>
      </c>
      <c r="B186" s="368" t="str">
        <f t="shared" si="5"/>
        <v>3.05.02.01.003</v>
      </c>
      <c r="C186" s="369" t="s">
        <v>418</v>
      </c>
      <c r="D186" s="744" t="s">
        <v>861</v>
      </c>
      <c r="E186" s="371" t="s">
        <v>346</v>
      </c>
      <c r="F186" s="371" t="s">
        <v>348</v>
      </c>
      <c r="G186" s="371" t="s">
        <v>162</v>
      </c>
      <c r="H186" s="368">
        <v>2010</v>
      </c>
      <c r="I186" s="750" t="s">
        <v>863</v>
      </c>
      <c r="J186" s="372"/>
      <c r="K186" s="372"/>
      <c r="L186" s="368"/>
      <c r="M186" s="368"/>
      <c r="N186" s="368" t="s">
        <v>77</v>
      </c>
      <c r="O186" s="373">
        <v>220000</v>
      </c>
      <c r="P186" s="374" t="s">
        <v>71</v>
      </c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</row>
    <row r="187" spans="1:31" ht="24.95" customHeight="1">
      <c r="A187" s="367">
        <v>181</v>
      </c>
      <c r="B187" s="368" t="str">
        <f t="shared" si="5"/>
        <v>3.05.02.01.003</v>
      </c>
      <c r="C187" s="369" t="s">
        <v>791</v>
      </c>
      <c r="D187" s="744" t="s">
        <v>861</v>
      </c>
      <c r="E187" s="371" t="s">
        <v>346</v>
      </c>
      <c r="F187" s="371" t="s">
        <v>348</v>
      </c>
      <c r="G187" s="371" t="s">
        <v>162</v>
      </c>
      <c r="H187" s="368">
        <v>2010</v>
      </c>
      <c r="I187" s="750" t="s">
        <v>863</v>
      </c>
      <c r="J187" s="372"/>
      <c r="K187" s="372"/>
      <c r="L187" s="368"/>
      <c r="M187" s="368"/>
      <c r="N187" s="368" t="s">
        <v>77</v>
      </c>
      <c r="O187" s="373">
        <v>220000</v>
      </c>
      <c r="P187" s="374" t="s">
        <v>71</v>
      </c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</row>
    <row r="188" spans="1:31" ht="24.95" customHeight="1">
      <c r="A188" s="367">
        <v>182</v>
      </c>
      <c r="B188" s="368" t="str">
        <f t="shared" si="5"/>
        <v>3.05.02.01.003</v>
      </c>
      <c r="C188" s="369" t="s">
        <v>792</v>
      </c>
      <c r="D188" s="744" t="s">
        <v>861</v>
      </c>
      <c r="E188" s="371" t="s">
        <v>346</v>
      </c>
      <c r="F188" s="371" t="s">
        <v>348</v>
      </c>
      <c r="G188" s="371" t="s">
        <v>162</v>
      </c>
      <c r="H188" s="368">
        <v>2010</v>
      </c>
      <c r="I188" s="750" t="s">
        <v>863</v>
      </c>
      <c r="J188" s="372"/>
      <c r="K188" s="372"/>
      <c r="L188" s="368"/>
      <c r="M188" s="368"/>
      <c r="N188" s="368" t="s">
        <v>77</v>
      </c>
      <c r="O188" s="373">
        <v>220000</v>
      </c>
      <c r="P188" s="374" t="s">
        <v>71</v>
      </c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</row>
    <row r="189" spans="1:31" ht="24.95" customHeight="1">
      <c r="A189" s="367">
        <v>183</v>
      </c>
      <c r="B189" s="368" t="str">
        <f t="shared" si="5"/>
        <v>3.05.02.01.003</v>
      </c>
      <c r="C189" s="369" t="s">
        <v>421</v>
      </c>
      <c r="D189" s="744" t="s">
        <v>861</v>
      </c>
      <c r="E189" s="371" t="s">
        <v>346</v>
      </c>
      <c r="F189" s="371" t="s">
        <v>348</v>
      </c>
      <c r="G189" s="371" t="s">
        <v>162</v>
      </c>
      <c r="H189" s="368">
        <v>2010</v>
      </c>
      <c r="I189" s="750" t="s">
        <v>863</v>
      </c>
      <c r="J189" s="372"/>
      <c r="K189" s="372"/>
      <c r="L189" s="368"/>
      <c r="M189" s="368"/>
      <c r="N189" s="368" t="s">
        <v>77</v>
      </c>
      <c r="O189" s="373">
        <v>220000</v>
      </c>
      <c r="P189" s="374" t="s">
        <v>71</v>
      </c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</row>
    <row r="190" spans="1:31" ht="24.95" customHeight="1">
      <c r="A190" s="367">
        <v>184</v>
      </c>
      <c r="B190" s="368" t="str">
        <f t="shared" si="5"/>
        <v>3.05.02.01.003</v>
      </c>
      <c r="C190" s="369" t="s">
        <v>793</v>
      </c>
      <c r="D190" s="744" t="s">
        <v>861</v>
      </c>
      <c r="E190" s="371" t="s">
        <v>346</v>
      </c>
      <c r="F190" s="371" t="s">
        <v>348</v>
      </c>
      <c r="G190" s="371" t="s">
        <v>162</v>
      </c>
      <c r="H190" s="368">
        <v>2010</v>
      </c>
      <c r="I190" s="750" t="s">
        <v>863</v>
      </c>
      <c r="J190" s="372"/>
      <c r="K190" s="372"/>
      <c r="L190" s="368"/>
      <c r="M190" s="368"/>
      <c r="N190" s="368" t="s">
        <v>77</v>
      </c>
      <c r="O190" s="373">
        <v>220000</v>
      </c>
      <c r="P190" s="374" t="s">
        <v>71</v>
      </c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</row>
    <row r="191" spans="1:31" ht="24.95" customHeight="1">
      <c r="A191" s="367">
        <v>185</v>
      </c>
      <c r="B191" s="368" t="str">
        <f t="shared" si="5"/>
        <v>3.05.02.01.003</v>
      </c>
      <c r="C191" s="369" t="s">
        <v>794</v>
      </c>
      <c r="D191" s="744" t="s">
        <v>861</v>
      </c>
      <c r="E191" s="371" t="s">
        <v>346</v>
      </c>
      <c r="F191" s="371" t="s">
        <v>348</v>
      </c>
      <c r="G191" s="371" t="s">
        <v>162</v>
      </c>
      <c r="H191" s="368">
        <v>2010</v>
      </c>
      <c r="I191" s="750" t="s">
        <v>863</v>
      </c>
      <c r="J191" s="372"/>
      <c r="K191" s="372"/>
      <c r="L191" s="368"/>
      <c r="M191" s="368"/>
      <c r="N191" s="368" t="s">
        <v>77</v>
      </c>
      <c r="O191" s="373">
        <v>220000</v>
      </c>
      <c r="P191" s="374" t="s">
        <v>71</v>
      </c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</row>
    <row r="192" spans="1:31" ht="24.95" customHeight="1">
      <c r="A192" s="367">
        <v>186</v>
      </c>
      <c r="B192" s="368" t="str">
        <f t="shared" si="5"/>
        <v>3.05.02.01.003</v>
      </c>
      <c r="C192" s="369" t="s">
        <v>795</v>
      </c>
      <c r="D192" s="744" t="s">
        <v>861</v>
      </c>
      <c r="E192" s="371" t="s">
        <v>346</v>
      </c>
      <c r="F192" s="371" t="s">
        <v>348</v>
      </c>
      <c r="G192" s="371" t="s">
        <v>162</v>
      </c>
      <c r="H192" s="368">
        <v>2010</v>
      </c>
      <c r="I192" s="750" t="s">
        <v>863</v>
      </c>
      <c r="J192" s="372"/>
      <c r="K192" s="372"/>
      <c r="L192" s="368"/>
      <c r="M192" s="368"/>
      <c r="N192" s="368" t="s">
        <v>77</v>
      </c>
      <c r="O192" s="373">
        <v>220000</v>
      </c>
      <c r="P192" s="374" t="s">
        <v>71</v>
      </c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</row>
    <row r="193" spans="1:31" ht="24.95" customHeight="1">
      <c r="A193" s="367">
        <v>187</v>
      </c>
      <c r="B193" s="368" t="str">
        <f t="shared" si="5"/>
        <v>3.05.02.01.003</v>
      </c>
      <c r="C193" s="369" t="s">
        <v>423</v>
      </c>
      <c r="D193" s="744" t="s">
        <v>861</v>
      </c>
      <c r="E193" s="371" t="s">
        <v>346</v>
      </c>
      <c r="F193" s="371" t="s">
        <v>348</v>
      </c>
      <c r="G193" s="371" t="s">
        <v>162</v>
      </c>
      <c r="H193" s="368">
        <v>2010</v>
      </c>
      <c r="I193" s="750" t="s">
        <v>863</v>
      </c>
      <c r="J193" s="372"/>
      <c r="K193" s="372"/>
      <c r="L193" s="368"/>
      <c r="M193" s="368"/>
      <c r="N193" s="368" t="s">
        <v>77</v>
      </c>
      <c r="O193" s="373">
        <v>220000</v>
      </c>
      <c r="P193" s="374" t="s">
        <v>71</v>
      </c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</row>
    <row r="194" spans="1:31" ht="24.95" customHeight="1">
      <c r="A194" s="367">
        <v>188</v>
      </c>
      <c r="B194" s="368" t="str">
        <f t="shared" si="5"/>
        <v>3.05.02.01.003</v>
      </c>
      <c r="C194" s="369" t="s">
        <v>471</v>
      </c>
      <c r="D194" s="744" t="s">
        <v>861</v>
      </c>
      <c r="E194" s="371" t="s">
        <v>346</v>
      </c>
      <c r="F194" s="371" t="s">
        <v>348</v>
      </c>
      <c r="G194" s="371" t="s">
        <v>162</v>
      </c>
      <c r="H194" s="368">
        <v>2010</v>
      </c>
      <c r="I194" s="750" t="s">
        <v>863</v>
      </c>
      <c r="J194" s="372"/>
      <c r="K194" s="372"/>
      <c r="L194" s="368"/>
      <c r="M194" s="368"/>
      <c r="N194" s="368" t="s">
        <v>77</v>
      </c>
      <c r="O194" s="373">
        <v>220000</v>
      </c>
      <c r="P194" s="374" t="s">
        <v>71</v>
      </c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</row>
    <row r="195" spans="1:31" ht="24.95" customHeight="1">
      <c r="A195" s="367">
        <v>189</v>
      </c>
      <c r="B195" s="368" t="str">
        <f t="shared" si="5"/>
        <v>3.05.02.01.003</v>
      </c>
      <c r="C195" s="369" t="s">
        <v>796</v>
      </c>
      <c r="D195" s="744" t="s">
        <v>861</v>
      </c>
      <c r="E195" s="371" t="s">
        <v>346</v>
      </c>
      <c r="F195" s="371" t="s">
        <v>348</v>
      </c>
      <c r="G195" s="371" t="s">
        <v>162</v>
      </c>
      <c r="H195" s="368">
        <v>2010</v>
      </c>
      <c r="I195" s="750" t="s">
        <v>863</v>
      </c>
      <c r="J195" s="372"/>
      <c r="K195" s="372"/>
      <c r="L195" s="368"/>
      <c r="M195" s="368"/>
      <c r="N195" s="368" t="s">
        <v>77</v>
      </c>
      <c r="O195" s="373">
        <v>220000</v>
      </c>
      <c r="P195" s="374" t="s">
        <v>71</v>
      </c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</row>
    <row r="196" spans="1:31" ht="24.95" customHeight="1">
      <c r="A196" s="367">
        <v>190</v>
      </c>
      <c r="B196" s="368" t="str">
        <f t="shared" si="5"/>
        <v>3.05.02.01.003</v>
      </c>
      <c r="C196" s="369" t="s">
        <v>474</v>
      </c>
      <c r="D196" s="744" t="s">
        <v>861</v>
      </c>
      <c r="E196" s="371" t="s">
        <v>346</v>
      </c>
      <c r="F196" s="371" t="s">
        <v>348</v>
      </c>
      <c r="G196" s="371" t="s">
        <v>162</v>
      </c>
      <c r="H196" s="368">
        <v>2010</v>
      </c>
      <c r="I196" s="750" t="s">
        <v>863</v>
      </c>
      <c r="J196" s="372"/>
      <c r="K196" s="372"/>
      <c r="L196" s="368"/>
      <c r="M196" s="368"/>
      <c r="N196" s="368" t="s">
        <v>77</v>
      </c>
      <c r="O196" s="373">
        <v>220000</v>
      </c>
      <c r="P196" s="374" t="s">
        <v>71</v>
      </c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</row>
    <row r="197" spans="1:31" ht="24.95" customHeight="1">
      <c r="A197" s="367">
        <v>191</v>
      </c>
      <c r="B197" s="368" t="str">
        <f t="shared" si="5"/>
        <v>3.05.02.01.003</v>
      </c>
      <c r="C197" s="369" t="s">
        <v>425</v>
      </c>
      <c r="D197" s="744" t="s">
        <v>861</v>
      </c>
      <c r="E197" s="371" t="s">
        <v>346</v>
      </c>
      <c r="F197" s="371" t="s">
        <v>348</v>
      </c>
      <c r="G197" s="371" t="s">
        <v>162</v>
      </c>
      <c r="H197" s="368">
        <v>2010</v>
      </c>
      <c r="I197" s="750" t="s">
        <v>863</v>
      </c>
      <c r="J197" s="372"/>
      <c r="K197" s="372"/>
      <c r="L197" s="368"/>
      <c r="M197" s="368"/>
      <c r="N197" s="368" t="s">
        <v>77</v>
      </c>
      <c r="O197" s="373">
        <v>220000</v>
      </c>
      <c r="P197" s="374" t="s">
        <v>71</v>
      </c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</row>
    <row r="198" spans="1:31" ht="24.95" customHeight="1">
      <c r="A198" s="367">
        <v>192</v>
      </c>
      <c r="B198" s="368" t="str">
        <f t="shared" si="5"/>
        <v>3.05.02.01.003</v>
      </c>
      <c r="C198" s="369" t="s">
        <v>428</v>
      </c>
      <c r="D198" s="744" t="s">
        <v>861</v>
      </c>
      <c r="E198" s="371" t="s">
        <v>346</v>
      </c>
      <c r="F198" s="371" t="s">
        <v>348</v>
      </c>
      <c r="G198" s="371" t="s">
        <v>162</v>
      </c>
      <c r="H198" s="368">
        <v>2010</v>
      </c>
      <c r="I198" s="750" t="s">
        <v>863</v>
      </c>
      <c r="J198" s="372"/>
      <c r="K198" s="372"/>
      <c r="L198" s="368"/>
      <c r="M198" s="368"/>
      <c r="N198" s="368" t="s">
        <v>77</v>
      </c>
      <c r="O198" s="373">
        <v>220000</v>
      </c>
      <c r="P198" s="374" t="s">
        <v>71</v>
      </c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</row>
    <row r="199" spans="1:31" ht="24.95" customHeight="1">
      <c r="A199" s="367">
        <v>193</v>
      </c>
      <c r="B199" s="368" t="str">
        <f t="shared" si="5"/>
        <v>3.05.02.01.003</v>
      </c>
      <c r="C199" s="369" t="s">
        <v>431</v>
      </c>
      <c r="D199" s="744" t="s">
        <v>861</v>
      </c>
      <c r="E199" s="371" t="s">
        <v>346</v>
      </c>
      <c r="F199" s="371" t="s">
        <v>348</v>
      </c>
      <c r="G199" s="371" t="s">
        <v>162</v>
      </c>
      <c r="H199" s="368">
        <v>2010</v>
      </c>
      <c r="I199" s="750" t="s">
        <v>863</v>
      </c>
      <c r="J199" s="372"/>
      <c r="K199" s="372"/>
      <c r="L199" s="368"/>
      <c r="M199" s="368"/>
      <c r="N199" s="368" t="s">
        <v>77</v>
      </c>
      <c r="O199" s="373">
        <v>220000</v>
      </c>
      <c r="P199" s="374" t="s">
        <v>71</v>
      </c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</row>
    <row r="200" spans="1:31" ht="24.95" customHeight="1">
      <c r="A200" s="367">
        <v>194</v>
      </c>
      <c r="B200" s="368" t="str">
        <f t="shared" si="5"/>
        <v>3.05.02.01.003</v>
      </c>
      <c r="C200" s="369" t="s">
        <v>434</v>
      </c>
      <c r="D200" s="744" t="s">
        <v>861</v>
      </c>
      <c r="E200" s="371" t="s">
        <v>346</v>
      </c>
      <c r="F200" s="371" t="s">
        <v>348</v>
      </c>
      <c r="G200" s="371" t="s">
        <v>162</v>
      </c>
      <c r="H200" s="368">
        <v>2010</v>
      </c>
      <c r="I200" s="750" t="s">
        <v>863</v>
      </c>
      <c r="J200" s="372"/>
      <c r="K200" s="372"/>
      <c r="L200" s="368"/>
      <c r="M200" s="368"/>
      <c r="N200" s="368" t="s">
        <v>77</v>
      </c>
      <c r="O200" s="373">
        <v>220000</v>
      </c>
      <c r="P200" s="374" t="s">
        <v>71</v>
      </c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</row>
    <row r="201" spans="1:31" ht="24.95" customHeight="1">
      <c r="A201" s="367">
        <v>195</v>
      </c>
      <c r="B201" s="368" t="str">
        <f t="shared" si="5"/>
        <v>3.05.02.01.003</v>
      </c>
      <c r="C201" s="369" t="s">
        <v>797</v>
      </c>
      <c r="D201" s="744" t="s">
        <v>861</v>
      </c>
      <c r="E201" s="371" t="s">
        <v>346</v>
      </c>
      <c r="F201" s="371" t="s">
        <v>348</v>
      </c>
      <c r="G201" s="371" t="s">
        <v>162</v>
      </c>
      <c r="H201" s="368">
        <v>2010</v>
      </c>
      <c r="I201" s="750" t="s">
        <v>863</v>
      </c>
      <c r="J201" s="372"/>
      <c r="K201" s="372"/>
      <c r="L201" s="368"/>
      <c r="M201" s="368"/>
      <c r="N201" s="368" t="s">
        <v>77</v>
      </c>
      <c r="O201" s="373">
        <v>220000</v>
      </c>
      <c r="P201" s="374" t="s">
        <v>71</v>
      </c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</row>
    <row r="202" spans="1:31" ht="24.95" customHeight="1">
      <c r="A202" s="367">
        <v>196</v>
      </c>
      <c r="B202" s="368" t="str">
        <f t="shared" si="5"/>
        <v>3.05.02.01.003</v>
      </c>
      <c r="C202" s="369" t="s">
        <v>798</v>
      </c>
      <c r="D202" s="744" t="s">
        <v>861</v>
      </c>
      <c r="E202" s="371" t="s">
        <v>346</v>
      </c>
      <c r="F202" s="371" t="s">
        <v>348</v>
      </c>
      <c r="G202" s="371" t="s">
        <v>162</v>
      </c>
      <c r="H202" s="368">
        <v>2010</v>
      </c>
      <c r="I202" s="750" t="s">
        <v>863</v>
      </c>
      <c r="J202" s="372"/>
      <c r="K202" s="372"/>
      <c r="L202" s="368"/>
      <c r="M202" s="368"/>
      <c r="N202" s="368" t="s">
        <v>77</v>
      </c>
      <c r="O202" s="373">
        <v>220000</v>
      </c>
      <c r="P202" s="374" t="s">
        <v>71</v>
      </c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</row>
    <row r="203" spans="1:31" ht="24.95" customHeight="1">
      <c r="A203" s="367">
        <v>197</v>
      </c>
      <c r="B203" s="368" t="str">
        <f t="shared" si="5"/>
        <v>3.05.02.01.003</v>
      </c>
      <c r="C203" s="369" t="s">
        <v>799</v>
      </c>
      <c r="D203" s="744" t="s">
        <v>861</v>
      </c>
      <c r="E203" s="371" t="s">
        <v>346</v>
      </c>
      <c r="F203" s="371" t="s">
        <v>348</v>
      </c>
      <c r="G203" s="371" t="s">
        <v>162</v>
      </c>
      <c r="H203" s="368">
        <v>2010</v>
      </c>
      <c r="I203" s="750" t="s">
        <v>863</v>
      </c>
      <c r="J203" s="372"/>
      <c r="K203" s="372"/>
      <c r="L203" s="368"/>
      <c r="M203" s="368"/>
      <c r="N203" s="368" t="s">
        <v>77</v>
      </c>
      <c r="O203" s="373">
        <v>220000</v>
      </c>
      <c r="P203" s="374" t="s">
        <v>71</v>
      </c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</row>
    <row r="204" spans="1:31" ht="24.95" customHeight="1">
      <c r="A204" s="367">
        <v>198</v>
      </c>
      <c r="B204" s="368" t="str">
        <f t="shared" si="5"/>
        <v>3.05.02.01.003</v>
      </c>
      <c r="C204" s="369" t="s">
        <v>800</v>
      </c>
      <c r="D204" s="744" t="s">
        <v>861</v>
      </c>
      <c r="E204" s="371" t="s">
        <v>346</v>
      </c>
      <c r="F204" s="371" t="s">
        <v>348</v>
      </c>
      <c r="G204" s="371" t="s">
        <v>162</v>
      </c>
      <c r="H204" s="368">
        <v>2010</v>
      </c>
      <c r="I204" s="750" t="s">
        <v>863</v>
      </c>
      <c r="J204" s="372"/>
      <c r="K204" s="372"/>
      <c r="L204" s="368"/>
      <c r="M204" s="368"/>
      <c r="N204" s="368" t="s">
        <v>77</v>
      </c>
      <c r="O204" s="373">
        <v>220000</v>
      </c>
      <c r="P204" s="374" t="s">
        <v>71</v>
      </c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</row>
    <row r="205" spans="1:31" ht="24.95" customHeight="1">
      <c r="A205" s="367">
        <v>199</v>
      </c>
      <c r="B205" s="368" t="str">
        <f t="shared" si="5"/>
        <v>3.05.02.01.003</v>
      </c>
      <c r="C205" s="369" t="s">
        <v>801</v>
      </c>
      <c r="D205" s="744" t="s">
        <v>861</v>
      </c>
      <c r="E205" s="371" t="s">
        <v>346</v>
      </c>
      <c r="F205" s="371" t="s">
        <v>348</v>
      </c>
      <c r="G205" s="371" t="s">
        <v>162</v>
      </c>
      <c r="H205" s="368">
        <v>2010</v>
      </c>
      <c r="I205" s="750" t="s">
        <v>863</v>
      </c>
      <c r="J205" s="372"/>
      <c r="K205" s="372"/>
      <c r="L205" s="368"/>
      <c r="M205" s="368"/>
      <c r="N205" s="368" t="s">
        <v>77</v>
      </c>
      <c r="O205" s="373">
        <v>220000</v>
      </c>
      <c r="P205" s="374" t="s">
        <v>71</v>
      </c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</row>
    <row r="206" spans="1:31" ht="24.95" customHeight="1">
      <c r="A206" s="367">
        <v>200</v>
      </c>
      <c r="B206" s="368" t="str">
        <f t="shared" si="5"/>
        <v>3.05.02.01.003</v>
      </c>
      <c r="C206" s="369" t="s">
        <v>802</v>
      </c>
      <c r="D206" s="744" t="s">
        <v>861</v>
      </c>
      <c r="E206" s="371" t="s">
        <v>346</v>
      </c>
      <c r="F206" s="371" t="s">
        <v>348</v>
      </c>
      <c r="G206" s="371" t="s">
        <v>162</v>
      </c>
      <c r="H206" s="368">
        <v>2010</v>
      </c>
      <c r="I206" s="750" t="s">
        <v>863</v>
      </c>
      <c r="J206" s="372"/>
      <c r="K206" s="372"/>
      <c r="L206" s="368"/>
      <c r="M206" s="368"/>
      <c r="N206" s="368" t="s">
        <v>77</v>
      </c>
      <c r="O206" s="373">
        <v>220000</v>
      </c>
      <c r="P206" s="374" t="s">
        <v>71</v>
      </c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</row>
    <row r="207" spans="1:31" ht="24.95" customHeight="1">
      <c r="A207" s="367">
        <v>201</v>
      </c>
      <c r="B207" s="368" t="str">
        <f t="shared" si="5"/>
        <v>3.05.02.01.003</v>
      </c>
      <c r="C207" s="369" t="s">
        <v>803</v>
      </c>
      <c r="D207" s="744" t="s">
        <v>861</v>
      </c>
      <c r="E207" s="371" t="s">
        <v>346</v>
      </c>
      <c r="F207" s="371" t="s">
        <v>348</v>
      </c>
      <c r="G207" s="371" t="s">
        <v>162</v>
      </c>
      <c r="H207" s="368">
        <v>2010</v>
      </c>
      <c r="I207" s="750" t="s">
        <v>863</v>
      </c>
      <c r="J207" s="372"/>
      <c r="K207" s="372"/>
      <c r="L207" s="368"/>
      <c r="M207" s="368"/>
      <c r="N207" s="368" t="s">
        <v>77</v>
      </c>
      <c r="O207" s="373">
        <v>220000</v>
      </c>
      <c r="P207" s="374" t="s">
        <v>71</v>
      </c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</row>
    <row r="208" spans="1:31" ht="24.95" customHeight="1">
      <c r="A208" s="367">
        <v>202</v>
      </c>
      <c r="B208" s="368" t="str">
        <f t="shared" si="5"/>
        <v>3.05.02.01.003</v>
      </c>
      <c r="C208" s="369" t="s">
        <v>804</v>
      </c>
      <c r="D208" s="744" t="s">
        <v>861</v>
      </c>
      <c r="E208" s="371" t="s">
        <v>346</v>
      </c>
      <c r="F208" s="371" t="s">
        <v>348</v>
      </c>
      <c r="G208" s="371" t="s">
        <v>162</v>
      </c>
      <c r="H208" s="368">
        <v>2010</v>
      </c>
      <c r="I208" s="750" t="s">
        <v>863</v>
      </c>
      <c r="J208" s="372"/>
      <c r="K208" s="372"/>
      <c r="L208" s="368"/>
      <c r="M208" s="368"/>
      <c r="N208" s="368" t="s">
        <v>77</v>
      </c>
      <c r="O208" s="373">
        <v>220000</v>
      </c>
      <c r="P208" s="374" t="s">
        <v>71</v>
      </c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</row>
    <row r="209" spans="1:31" ht="24.95" customHeight="1">
      <c r="A209" s="367">
        <v>203</v>
      </c>
      <c r="B209" s="368" t="str">
        <f t="shared" si="5"/>
        <v>3.05.02.01.003</v>
      </c>
      <c r="C209" s="369" t="s">
        <v>805</v>
      </c>
      <c r="D209" s="744" t="s">
        <v>861</v>
      </c>
      <c r="E209" s="371" t="s">
        <v>346</v>
      </c>
      <c r="F209" s="371" t="s">
        <v>348</v>
      </c>
      <c r="G209" s="371" t="s">
        <v>162</v>
      </c>
      <c r="H209" s="368">
        <v>2010</v>
      </c>
      <c r="I209" s="750" t="s">
        <v>863</v>
      </c>
      <c r="J209" s="372"/>
      <c r="K209" s="372"/>
      <c r="L209" s="368"/>
      <c r="M209" s="368"/>
      <c r="N209" s="368" t="s">
        <v>77</v>
      </c>
      <c r="O209" s="373">
        <v>220000</v>
      </c>
      <c r="P209" s="374" t="s">
        <v>71</v>
      </c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</row>
    <row r="210" spans="1:31" ht="24.95" customHeight="1">
      <c r="A210" s="367">
        <v>204</v>
      </c>
      <c r="B210" s="368" t="str">
        <f t="shared" si="5"/>
        <v>3.05.02.01.003</v>
      </c>
      <c r="C210" s="369" t="s">
        <v>806</v>
      </c>
      <c r="D210" s="744" t="s">
        <v>861</v>
      </c>
      <c r="E210" s="371" t="s">
        <v>346</v>
      </c>
      <c r="F210" s="371" t="s">
        <v>348</v>
      </c>
      <c r="G210" s="371" t="s">
        <v>162</v>
      </c>
      <c r="H210" s="368">
        <v>2010</v>
      </c>
      <c r="I210" s="750" t="s">
        <v>863</v>
      </c>
      <c r="J210" s="372"/>
      <c r="K210" s="372"/>
      <c r="L210" s="368"/>
      <c r="M210" s="368"/>
      <c r="N210" s="368" t="s">
        <v>77</v>
      </c>
      <c r="O210" s="373">
        <v>220000</v>
      </c>
      <c r="P210" s="374" t="s">
        <v>71</v>
      </c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</row>
    <row r="211" spans="1:31" ht="24.95" customHeight="1">
      <c r="A211" s="367">
        <v>205</v>
      </c>
      <c r="B211" s="368" t="str">
        <f t="shared" si="5"/>
        <v>3.05.02.01.003</v>
      </c>
      <c r="C211" s="369" t="s">
        <v>807</v>
      </c>
      <c r="D211" s="744" t="s">
        <v>861</v>
      </c>
      <c r="E211" s="371" t="s">
        <v>346</v>
      </c>
      <c r="F211" s="371" t="s">
        <v>348</v>
      </c>
      <c r="G211" s="371" t="s">
        <v>162</v>
      </c>
      <c r="H211" s="368">
        <v>2010</v>
      </c>
      <c r="I211" s="750" t="s">
        <v>863</v>
      </c>
      <c r="J211" s="372"/>
      <c r="K211" s="372"/>
      <c r="L211" s="368"/>
      <c r="M211" s="368"/>
      <c r="N211" s="368" t="s">
        <v>77</v>
      </c>
      <c r="O211" s="373">
        <v>220000</v>
      </c>
      <c r="P211" s="374" t="s">
        <v>71</v>
      </c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</row>
    <row r="212" spans="1:31" ht="22.5" customHeight="1">
      <c r="A212" s="367">
        <v>206</v>
      </c>
      <c r="B212" s="368" t="s">
        <v>349</v>
      </c>
      <c r="C212" s="369" t="s">
        <v>308</v>
      </c>
      <c r="D212" s="744" t="s">
        <v>864</v>
      </c>
      <c r="E212" s="371" t="s">
        <v>865</v>
      </c>
      <c r="F212" s="371" t="s">
        <v>866</v>
      </c>
      <c r="G212" s="371" t="s">
        <v>867</v>
      </c>
      <c r="H212" s="368">
        <v>2012</v>
      </c>
      <c r="I212" s="372" t="s">
        <v>868</v>
      </c>
      <c r="J212" s="372"/>
      <c r="K212" s="372"/>
      <c r="L212" s="368"/>
      <c r="M212" s="368"/>
      <c r="N212" s="368" t="s">
        <v>77</v>
      </c>
      <c r="O212" s="373">
        <v>2750000</v>
      </c>
      <c r="P212" s="374" t="s">
        <v>71</v>
      </c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</row>
    <row r="213" spans="1:31" ht="15.75" customHeight="1">
      <c r="A213" s="367">
        <v>207</v>
      </c>
      <c r="B213" s="368" t="s">
        <v>353</v>
      </c>
      <c r="C213" s="369" t="s">
        <v>310</v>
      </c>
      <c r="D213" s="745" t="s">
        <v>869</v>
      </c>
      <c r="E213" s="371" t="s">
        <v>355</v>
      </c>
      <c r="F213" s="371" t="s">
        <v>870</v>
      </c>
      <c r="G213" s="371" t="s">
        <v>162</v>
      </c>
      <c r="H213" s="368">
        <v>2012</v>
      </c>
      <c r="I213" s="372" t="s">
        <v>871</v>
      </c>
      <c r="J213" s="372"/>
      <c r="K213" s="372"/>
      <c r="L213" s="368"/>
      <c r="M213" s="368"/>
      <c r="N213" s="368" t="s">
        <v>77</v>
      </c>
      <c r="O213" s="373">
        <v>2250000</v>
      </c>
      <c r="P213" s="374" t="s">
        <v>71</v>
      </c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</row>
    <row r="214" spans="1:31" ht="15.75" customHeight="1">
      <c r="A214" s="367">
        <v>208</v>
      </c>
      <c r="B214" s="368" t="s">
        <v>357</v>
      </c>
      <c r="C214" s="369" t="s">
        <v>308</v>
      </c>
      <c r="D214" s="744" t="s">
        <v>872</v>
      </c>
      <c r="E214" s="371" t="s">
        <v>873</v>
      </c>
      <c r="F214" s="371" t="s">
        <v>874</v>
      </c>
      <c r="G214" s="371" t="s">
        <v>867</v>
      </c>
      <c r="H214" s="368">
        <v>2013</v>
      </c>
      <c r="I214" s="372" t="s">
        <v>875</v>
      </c>
      <c r="J214" s="372"/>
      <c r="K214" s="372"/>
      <c r="L214" s="368"/>
      <c r="M214" s="368"/>
      <c r="N214" s="368" t="s">
        <v>77</v>
      </c>
      <c r="O214" s="373">
        <v>2300000</v>
      </c>
      <c r="P214" s="374" t="s">
        <v>71</v>
      </c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</row>
    <row r="215" spans="1:31" ht="15.75" customHeight="1">
      <c r="A215" s="367">
        <v>209</v>
      </c>
      <c r="B215" s="368" t="s">
        <v>362</v>
      </c>
      <c r="C215" s="369" t="s">
        <v>310</v>
      </c>
      <c r="D215" s="744" t="s">
        <v>876</v>
      </c>
      <c r="E215" s="371" t="s">
        <v>309</v>
      </c>
      <c r="F215" s="371" t="s">
        <v>877</v>
      </c>
      <c r="G215" s="371" t="s">
        <v>878</v>
      </c>
      <c r="H215" s="368">
        <v>2013</v>
      </c>
      <c r="I215" s="372"/>
      <c r="J215" s="372"/>
      <c r="K215" s="372"/>
      <c r="L215" s="368"/>
      <c r="M215" s="368"/>
      <c r="N215" s="368" t="s">
        <v>77</v>
      </c>
      <c r="O215" s="373">
        <v>685000</v>
      </c>
      <c r="P215" s="374" t="s">
        <v>71</v>
      </c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</row>
    <row r="216" spans="1:31" ht="15.75" customHeight="1">
      <c r="A216" s="367">
        <v>210</v>
      </c>
      <c r="B216" s="368" t="s">
        <v>439</v>
      </c>
      <c r="C216" s="369" t="s">
        <v>308</v>
      </c>
      <c r="D216" s="744" t="s">
        <v>364</v>
      </c>
      <c r="E216" s="371" t="s">
        <v>82</v>
      </c>
      <c r="F216" s="371" t="s">
        <v>879</v>
      </c>
      <c r="G216" s="371" t="s">
        <v>880</v>
      </c>
      <c r="H216" s="368">
        <v>2014</v>
      </c>
      <c r="I216" s="372" t="s">
        <v>881</v>
      </c>
      <c r="J216" s="372"/>
      <c r="K216" s="372"/>
      <c r="L216" s="368"/>
      <c r="M216" s="368"/>
      <c r="N216" s="368" t="s">
        <v>77</v>
      </c>
      <c r="O216" s="373">
        <v>285000</v>
      </c>
      <c r="P216" s="374" t="s">
        <v>71</v>
      </c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</row>
    <row r="217" spans="1:31" ht="15.75" customHeight="1">
      <c r="A217" s="367">
        <v>211</v>
      </c>
      <c r="B217" s="376" t="str">
        <f>B216</f>
        <v>3.05.02.04.006</v>
      </c>
      <c r="C217" s="369" t="s">
        <v>310</v>
      </c>
      <c r="D217" s="746" t="s">
        <v>364</v>
      </c>
      <c r="E217" s="371" t="s">
        <v>82</v>
      </c>
      <c r="F217" s="371" t="str">
        <f>F216</f>
        <v>16' / 40 cm</v>
      </c>
      <c r="G217" s="371" t="s">
        <v>82</v>
      </c>
      <c r="H217" s="368">
        <v>2014</v>
      </c>
      <c r="I217" s="372" t="s">
        <v>881</v>
      </c>
      <c r="J217" s="372"/>
      <c r="K217" s="372"/>
      <c r="L217" s="368"/>
      <c r="M217" s="368"/>
      <c r="N217" s="368" t="s">
        <v>77</v>
      </c>
      <c r="O217" s="373">
        <v>285000</v>
      </c>
      <c r="P217" s="374" t="s">
        <v>71</v>
      </c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</row>
    <row r="218" spans="1:31" ht="15.75" customHeight="1">
      <c r="A218" s="367">
        <v>212</v>
      </c>
      <c r="B218" s="368" t="str">
        <f>B138</f>
        <v>3.05.02.01.002</v>
      </c>
      <c r="C218" s="369" t="s">
        <v>332</v>
      </c>
      <c r="D218" s="745" t="str">
        <f t="shared" ref="D218:D227" si="6">D138</f>
        <v>Meja kerja kayu</v>
      </c>
      <c r="E218" s="371" t="s">
        <v>730</v>
      </c>
      <c r="F218" s="371" t="s">
        <v>882</v>
      </c>
      <c r="G218" s="371" t="s">
        <v>75</v>
      </c>
      <c r="H218" s="368">
        <v>2014</v>
      </c>
      <c r="I218" s="372"/>
      <c r="J218" s="372"/>
      <c r="K218" s="372"/>
      <c r="L218" s="368"/>
      <c r="M218" s="368"/>
      <c r="N218" s="368" t="s">
        <v>77</v>
      </c>
      <c r="O218" s="373">
        <v>540000</v>
      </c>
      <c r="P218" s="374" t="s">
        <v>71</v>
      </c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</row>
    <row r="219" spans="1:31" ht="15.75" customHeight="1">
      <c r="A219" s="367">
        <v>213</v>
      </c>
      <c r="B219" s="368" t="str">
        <f t="shared" ref="B219:B222" si="7">B218</f>
        <v>3.05.02.01.002</v>
      </c>
      <c r="C219" s="369" t="s">
        <v>393</v>
      </c>
      <c r="D219" s="745" t="str">
        <f t="shared" si="6"/>
        <v>Meja kerja kayu</v>
      </c>
      <c r="E219" s="371" t="s">
        <v>730</v>
      </c>
      <c r="F219" s="371" t="s">
        <v>882</v>
      </c>
      <c r="G219" s="371" t="s">
        <v>75</v>
      </c>
      <c r="H219" s="368">
        <v>2014</v>
      </c>
      <c r="I219" s="372"/>
      <c r="J219" s="372"/>
      <c r="K219" s="372"/>
      <c r="L219" s="368"/>
      <c r="M219" s="368"/>
      <c r="N219" s="368" t="s">
        <v>77</v>
      </c>
      <c r="O219" s="373">
        <v>540000</v>
      </c>
      <c r="P219" s="374" t="s">
        <v>71</v>
      </c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</row>
    <row r="220" spans="1:31" ht="15.75" customHeight="1">
      <c r="A220" s="367">
        <v>214</v>
      </c>
      <c r="B220" s="368" t="str">
        <f t="shared" si="7"/>
        <v>3.05.02.01.002</v>
      </c>
      <c r="C220" s="369" t="s">
        <v>490</v>
      </c>
      <c r="D220" s="745" t="str">
        <f t="shared" si="6"/>
        <v>Meja kerja kayu</v>
      </c>
      <c r="E220" s="371" t="s">
        <v>730</v>
      </c>
      <c r="F220" s="371" t="s">
        <v>882</v>
      </c>
      <c r="G220" s="371" t="s">
        <v>75</v>
      </c>
      <c r="H220" s="368">
        <v>2014</v>
      </c>
      <c r="I220" s="372"/>
      <c r="J220" s="372"/>
      <c r="K220" s="372"/>
      <c r="L220" s="368"/>
      <c r="M220" s="368"/>
      <c r="N220" s="368" t="s">
        <v>77</v>
      </c>
      <c r="O220" s="373">
        <v>540000</v>
      </c>
      <c r="P220" s="374" t="s">
        <v>71</v>
      </c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</row>
    <row r="221" spans="1:31" ht="15.75" customHeight="1">
      <c r="A221" s="367">
        <v>215</v>
      </c>
      <c r="B221" s="368" t="str">
        <f t="shared" si="7"/>
        <v>3.05.02.01.002</v>
      </c>
      <c r="C221" s="369" t="s">
        <v>404</v>
      </c>
      <c r="D221" s="745" t="str">
        <f t="shared" si="6"/>
        <v>Meja kerja kayu</v>
      </c>
      <c r="E221" s="371" t="s">
        <v>730</v>
      </c>
      <c r="F221" s="371" t="s">
        <v>882</v>
      </c>
      <c r="G221" s="371" t="s">
        <v>75</v>
      </c>
      <c r="H221" s="368">
        <v>2014</v>
      </c>
      <c r="I221" s="372"/>
      <c r="J221" s="372"/>
      <c r="K221" s="372"/>
      <c r="L221" s="368"/>
      <c r="M221" s="368"/>
      <c r="N221" s="368" t="s">
        <v>77</v>
      </c>
      <c r="O221" s="373">
        <v>540000</v>
      </c>
      <c r="P221" s="374" t="s">
        <v>71</v>
      </c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</row>
    <row r="222" spans="1:31" ht="15.75" customHeight="1">
      <c r="A222" s="367">
        <v>216</v>
      </c>
      <c r="B222" s="368" t="str">
        <f t="shared" si="7"/>
        <v>3.05.02.01.002</v>
      </c>
      <c r="C222" s="369" t="s">
        <v>608</v>
      </c>
      <c r="D222" s="745" t="str">
        <f t="shared" si="6"/>
        <v>Meja kerja kayu</v>
      </c>
      <c r="E222" s="371" t="s">
        <v>730</v>
      </c>
      <c r="F222" s="371" t="s">
        <v>882</v>
      </c>
      <c r="G222" s="371" t="s">
        <v>75</v>
      </c>
      <c r="H222" s="368">
        <v>2014</v>
      </c>
      <c r="I222" s="372"/>
      <c r="J222" s="372"/>
      <c r="K222" s="372"/>
      <c r="L222" s="368"/>
      <c r="M222" s="368"/>
      <c r="N222" s="368" t="s">
        <v>77</v>
      </c>
      <c r="O222" s="373">
        <v>540000</v>
      </c>
      <c r="P222" s="374" t="s">
        <v>71</v>
      </c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</row>
    <row r="223" spans="1:31" ht="15.75" customHeight="1">
      <c r="A223" s="367">
        <v>217</v>
      </c>
      <c r="B223" s="368" t="str">
        <f>B221</f>
        <v>3.05.02.01.002</v>
      </c>
      <c r="C223" s="369" t="s">
        <v>609</v>
      </c>
      <c r="D223" s="745" t="str">
        <f t="shared" si="6"/>
        <v>Meja kerja kayu</v>
      </c>
      <c r="E223" s="371" t="s">
        <v>730</v>
      </c>
      <c r="F223" s="371" t="s">
        <v>882</v>
      </c>
      <c r="G223" s="371" t="s">
        <v>75</v>
      </c>
      <c r="H223" s="368">
        <v>2014</v>
      </c>
      <c r="I223" s="372"/>
      <c r="J223" s="372"/>
      <c r="K223" s="372"/>
      <c r="L223" s="368"/>
      <c r="M223" s="368"/>
      <c r="N223" s="368" t="s">
        <v>77</v>
      </c>
      <c r="O223" s="373">
        <v>540000</v>
      </c>
      <c r="P223" s="374" t="s">
        <v>71</v>
      </c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</row>
    <row r="224" spans="1:31" ht="15.75" customHeight="1">
      <c r="A224" s="367">
        <v>218</v>
      </c>
      <c r="B224" s="368" t="str">
        <f>B221</f>
        <v>3.05.02.01.002</v>
      </c>
      <c r="C224" s="369" t="s">
        <v>408</v>
      </c>
      <c r="D224" s="745" t="str">
        <f t="shared" si="6"/>
        <v>Meja kerja kayu</v>
      </c>
      <c r="E224" s="371" t="s">
        <v>730</v>
      </c>
      <c r="F224" s="371" t="s">
        <v>882</v>
      </c>
      <c r="G224" s="371" t="s">
        <v>75</v>
      </c>
      <c r="H224" s="368">
        <v>2014</v>
      </c>
      <c r="I224" s="372"/>
      <c r="J224" s="372"/>
      <c r="K224" s="372"/>
      <c r="L224" s="368"/>
      <c r="M224" s="368"/>
      <c r="N224" s="368" t="s">
        <v>77</v>
      </c>
      <c r="O224" s="373">
        <v>540000</v>
      </c>
      <c r="P224" s="374" t="s">
        <v>71</v>
      </c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</row>
    <row r="225" spans="1:31" ht="15.75" customHeight="1">
      <c r="A225" s="367">
        <v>219</v>
      </c>
      <c r="B225" s="368" t="str">
        <f t="shared" ref="B225:B227" si="8">B224</f>
        <v>3.05.02.01.002</v>
      </c>
      <c r="C225" s="369" t="s">
        <v>413</v>
      </c>
      <c r="D225" s="745" t="str">
        <f t="shared" si="6"/>
        <v>Meja kerja kayu</v>
      </c>
      <c r="E225" s="371" t="s">
        <v>730</v>
      </c>
      <c r="F225" s="371" t="s">
        <v>882</v>
      </c>
      <c r="G225" s="371" t="s">
        <v>75</v>
      </c>
      <c r="H225" s="368">
        <v>2014</v>
      </c>
      <c r="I225" s="372"/>
      <c r="J225" s="372"/>
      <c r="K225" s="372"/>
      <c r="L225" s="368"/>
      <c r="M225" s="368"/>
      <c r="N225" s="368" t="s">
        <v>77</v>
      </c>
      <c r="O225" s="373">
        <v>540000</v>
      </c>
      <c r="P225" s="374" t="s">
        <v>71</v>
      </c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</row>
    <row r="226" spans="1:31" ht="15.75" customHeight="1">
      <c r="A226" s="367">
        <v>220</v>
      </c>
      <c r="B226" s="368" t="str">
        <f t="shared" si="8"/>
        <v>3.05.02.01.002</v>
      </c>
      <c r="C226" s="369" t="s">
        <v>596</v>
      </c>
      <c r="D226" s="745" t="str">
        <f t="shared" si="6"/>
        <v>Meja kerja kayu</v>
      </c>
      <c r="E226" s="371" t="s">
        <v>730</v>
      </c>
      <c r="F226" s="371" t="s">
        <v>882</v>
      </c>
      <c r="G226" s="371" t="s">
        <v>75</v>
      </c>
      <c r="H226" s="368">
        <v>2014</v>
      </c>
      <c r="I226" s="372"/>
      <c r="J226" s="372"/>
      <c r="K226" s="372"/>
      <c r="L226" s="368"/>
      <c r="M226" s="368"/>
      <c r="N226" s="368" t="s">
        <v>77</v>
      </c>
      <c r="O226" s="373">
        <v>540000</v>
      </c>
      <c r="P226" s="374" t="s">
        <v>71</v>
      </c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</row>
    <row r="227" spans="1:31" ht="15.75" customHeight="1">
      <c r="A227" s="367">
        <v>221</v>
      </c>
      <c r="B227" s="368" t="str">
        <f t="shared" si="8"/>
        <v>3.05.02.01.002</v>
      </c>
      <c r="C227" s="369" t="s">
        <v>720</v>
      </c>
      <c r="D227" s="745" t="str">
        <f t="shared" si="6"/>
        <v>Meja kerja kayu</v>
      </c>
      <c r="E227" s="371" t="s">
        <v>730</v>
      </c>
      <c r="F227" s="371" t="s">
        <v>882</v>
      </c>
      <c r="G227" s="371" t="s">
        <v>75</v>
      </c>
      <c r="H227" s="368">
        <v>2014</v>
      </c>
      <c r="I227" s="372"/>
      <c r="J227" s="372"/>
      <c r="K227" s="372"/>
      <c r="L227" s="368"/>
      <c r="M227" s="368"/>
      <c r="N227" s="368" t="s">
        <v>77</v>
      </c>
      <c r="O227" s="373">
        <v>540000</v>
      </c>
      <c r="P227" s="374" t="s">
        <v>71</v>
      </c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</row>
    <row r="228" spans="1:31" ht="24.95" customHeight="1">
      <c r="A228" s="367">
        <v>222</v>
      </c>
      <c r="B228" s="368" t="s">
        <v>883</v>
      </c>
      <c r="C228" s="369" t="s">
        <v>308</v>
      </c>
      <c r="D228" s="743" t="s">
        <v>367</v>
      </c>
      <c r="E228" s="750" t="s">
        <v>368</v>
      </c>
      <c r="F228" s="755" t="s">
        <v>884</v>
      </c>
      <c r="G228" s="755" t="s">
        <v>885</v>
      </c>
      <c r="H228" s="368">
        <v>2015</v>
      </c>
      <c r="I228" s="372"/>
      <c r="J228" s="372"/>
      <c r="K228" s="372"/>
      <c r="L228" s="368"/>
      <c r="M228" s="368"/>
      <c r="N228" s="368" t="s">
        <v>77</v>
      </c>
      <c r="O228" s="373">
        <v>5000000</v>
      </c>
      <c r="P228" s="374" t="s">
        <v>71</v>
      </c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</row>
    <row r="229" spans="1:31" ht="15.75" customHeight="1">
      <c r="A229" s="367">
        <v>223</v>
      </c>
      <c r="B229" s="368" t="str">
        <f t="shared" ref="B229:B230" si="9">B210</f>
        <v>3.05.02.01.003</v>
      </c>
      <c r="C229" s="369" t="s">
        <v>310</v>
      </c>
      <c r="D229" s="370" t="str">
        <f>D189</f>
        <v>Kursi besi/metal</v>
      </c>
      <c r="E229" s="371" t="s">
        <v>371</v>
      </c>
      <c r="F229" s="371" t="s">
        <v>886</v>
      </c>
      <c r="G229" s="371" t="s">
        <v>162</v>
      </c>
      <c r="H229" s="368">
        <v>2015</v>
      </c>
      <c r="I229" s="372" t="s">
        <v>887</v>
      </c>
      <c r="J229" s="372"/>
      <c r="K229" s="372"/>
      <c r="L229" s="368"/>
      <c r="M229" s="368"/>
      <c r="N229" s="368" t="s">
        <v>77</v>
      </c>
      <c r="O229" s="373">
        <v>324800</v>
      </c>
      <c r="P229" s="374" t="s">
        <v>71</v>
      </c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</row>
    <row r="230" spans="1:31" ht="15.75" customHeight="1">
      <c r="A230" s="367">
        <v>224</v>
      </c>
      <c r="B230" s="368" t="str">
        <f t="shared" si="9"/>
        <v>3.05.02.01.003</v>
      </c>
      <c r="C230" s="369" t="s">
        <v>332</v>
      </c>
      <c r="D230" s="370" t="str">
        <f t="shared" ref="D230:D251" si="10">D190</f>
        <v>Kursi besi/metal</v>
      </c>
      <c r="E230" s="371" t="s">
        <v>371</v>
      </c>
      <c r="F230" s="371" t="s">
        <v>886</v>
      </c>
      <c r="G230" s="371" t="s">
        <v>162</v>
      </c>
      <c r="H230" s="368">
        <v>2015</v>
      </c>
      <c r="I230" s="372" t="s">
        <v>887</v>
      </c>
      <c r="J230" s="372"/>
      <c r="K230" s="372"/>
      <c r="L230" s="368"/>
      <c r="M230" s="368"/>
      <c r="N230" s="368" t="s">
        <v>77</v>
      </c>
      <c r="O230" s="373">
        <v>324800</v>
      </c>
      <c r="P230" s="374" t="s">
        <v>71</v>
      </c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</row>
    <row r="231" spans="1:31" ht="15.75" customHeight="1">
      <c r="A231" s="367">
        <v>225</v>
      </c>
      <c r="B231" s="368" t="str">
        <f t="shared" ref="B231:B232" si="11">B230</f>
        <v>3.05.02.01.003</v>
      </c>
      <c r="C231" s="369" t="s">
        <v>393</v>
      </c>
      <c r="D231" s="370" t="str">
        <f t="shared" si="10"/>
        <v>Kursi besi/metal</v>
      </c>
      <c r="E231" s="371" t="s">
        <v>371</v>
      </c>
      <c r="F231" s="371" t="s">
        <v>886</v>
      </c>
      <c r="G231" s="371" t="s">
        <v>162</v>
      </c>
      <c r="H231" s="368">
        <v>2015</v>
      </c>
      <c r="I231" s="372" t="s">
        <v>887</v>
      </c>
      <c r="J231" s="372"/>
      <c r="K231" s="372"/>
      <c r="L231" s="368"/>
      <c r="M231" s="368"/>
      <c r="N231" s="368" t="s">
        <v>77</v>
      </c>
      <c r="O231" s="373">
        <v>324800</v>
      </c>
      <c r="P231" s="374" t="s">
        <v>71</v>
      </c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</row>
    <row r="232" spans="1:31" ht="15.75" customHeight="1">
      <c r="A232" s="367">
        <v>226</v>
      </c>
      <c r="B232" s="368" t="str">
        <f t="shared" si="11"/>
        <v>3.05.02.01.003</v>
      </c>
      <c r="C232" s="369" t="s">
        <v>490</v>
      </c>
      <c r="D232" s="370" t="str">
        <f t="shared" si="10"/>
        <v>Kursi besi/metal</v>
      </c>
      <c r="E232" s="371" t="s">
        <v>371</v>
      </c>
      <c r="F232" s="371" t="s">
        <v>886</v>
      </c>
      <c r="G232" s="371" t="s">
        <v>162</v>
      </c>
      <c r="H232" s="368">
        <v>2015</v>
      </c>
      <c r="I232" s="372" t="s">
        <v>887</v>
      </c>
      <c r="J232" s="372"/>
      <c r="K232" s="372"/>
      <c r="L232" s="368"/>
      <c r="M232" s="368"/>
      <c r="N232" s="368" t="s">
        <v>77</v>
      </c>
      <c r="O232" s="373">
        <v>324800</v>
      </c>
      <c r="P232" s="374" t="s">
        <v>71</v>
      </c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</row>
    <row r="233" spans="1:31" ht="15.75" customHeight="1">
      <c r="A233" s="367">
        <v>227</v>
      </c>
      <c r="B233" s="368" t="str">
        <f t="shared" ref="B233:B234" si="12">B229</f>
        <v>3.05.02.01.003</v>
      </c>
      <c r="C233" s="369" t="s">
        <v>404</v>
      </c>
      <c r="D233" s="370" t="str">
        <f t="shared" si="10"/>
        <v>Kursi besi/metal</v>
      </c>
      <c r="E233" s="371" t="s">
        <v>371</v>
      </c>
      <c r="F233" s="371" t="s">
        <v>886</v>
      </c>
      <c r="G233" s="371" t="s">
        <v>162</v>
      </c>
      <c r="H233" s="368">
        <v>2015</v>
      </c>
      <c r="I233" s="372" t="s">
        <v>887</v>
      </c>
      <c r="J233" s="372"/>
      <c r="K233" s="372"/>
      <c r="L233" s="368"/>
      <c r="M233" s="368"/>
      <c r="N233" s="368" t="s">
        <v>77</v>
      </c>
      <c r="O233" s="373">
        <v>324800</v>
      </c>
      <c r="P233" s="374" t="s">
        <v>71</v>
      </c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</row>
    <row r="234" spans="1:31" ht="15.75" customHeight="1">
      <c r="A234" s="367">
        <v>228</v>
      </c>
      <c r="B234" s="368" t="str">
        <f t="shared" si="12"/>
        <v>3.05.02.01.003</v>
      </c>
      <c r="C234" s="369" t="s">
        <v>608</v>
      </c>
      <c r="D234" s="370" t="str">
        <f t="shared" si="10"/>
        <v>Kursi besi/metal</v>
      </c>
      <c r="E234" s="371" t="s">
        <v>371</v>
      </c>
      <c r="F234" s="371" t="s">
        <v>886</v>
      </c>
      <c r="G234" s="371" t="s">
        <v>162</v>
      </c>
      <c r="H234" s="368">
        <v>2015</v>
      </c>
      <c r="I234" s="372" t="s">
        <v>887</v>
      </c>
      <c r="J234" s="372"/>
      <c r="K234" s="372"/>
      <c r="L234" s="368"/>
      <c r="M234" s="368"/>
      <c r="N234" s="368" t="s">
        <v>77</v>
      </c>
      <c r="O234" s="373">
        <v>324800</v>
      </c>
      <c r="P234" s="374" t="s">
        <v>71</v>
      </c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</row>
    <row r="235" spans="1:31" ht="15.75" customHeight="1">
      <c r="A235" s="367">
        <v>229</v>
      </c>
      <c r="B235" s="368" t="str">
        <f t="shared" ref="B235:B255" si="13">B232</f>
        <v>3.05.02.01.003</v>
      </c>
      <c r="C235" s="369" t="s">
        <v>609</v>
      </c>
      <c r="D235" s="370" t="str">
        <f t="shared" si="10"/>
        <v>Kursi besi/metal</v>
      </c>
      <c r="E235" s="371" t="s">
        <v>371</v>
      </c>
      <c r="F235" s="371" t="s">
        <v>886</v>
      </c>
      <c r="G235" s="371" t="s">
        <v>162</v>
      </c>
      <c r="H235" s="368">
        <v>2015</v>
      </c>
      <c r="I235" s="372" t="s">
        <v>887</v>
      </c>
      <c r="J235" s="372"/>
      <c r="K235" s="372"/>
      <c r="L235" s="368"/>
      <c r="M235" s="368"/>
      <c r="N235" s="368" t="s">
        <v>77</v>
      </c>
      <c r="O235" s="373">
        <v>324800</v>
      </c>
      <c r="P235" s="374" t="s">
        <v>71</v>
      </c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</row>
    <row r="236" spans="1:31" ht="15.75" customHeight="1">
      <c r="A236" s="367">
        <v>230</v>
      </c>
      <c r="B236" s="368" t="str">
        <f t="shared" si="13"/>
        <v>3.05.02.01.003</v>
      </c>
      <c r="C236" s="369" t="s">
        <v>408</v>
      </c>
      <c r="D236" s="370" t="str">
        <f t="shared" si="10"/>
        <v>Kursi besi/metal</v>
      </c>
      <c r="E236" s="371" t="s">
        <v>371</v>
      </c>
      <c r="F236" s="371" t="s">
        <v>886</v>
      </c>
      <c r="G236" s="371" t="s">
        <v>162</v>
      </c>
      <c r="H236" s="368">
        <v>2015</v>
      </c>
      <c r="I236" s="372" t="s">
        <v>887</v>
      </c>
      <c r="J236" s="372"/>
      <c r="K236" s="372"/>
      <c r="L236" s="368"/>
      <c r="M236" s="368"/>
      <c r="N236" s="368" t="s">
        <v>77</v>
      </c>
      <c r="O236" s="373">
        <v>324800</v>
      </c>
      <c r="P236" s="374" t="s">
        <v>71</v>
      </c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</row>
    <row r="237" spans="1:31" ht="15.75" customHeight="1">
      <c r="A237" s="367">
        <v>231</v>
      </c>
      <c r="B237" s="368" t="str">
        <f t="shared" si="13"/>
        <v>3.05.02.01.003</v>
      </c>
      <c r="C237" s="369" t="s">
        <v>413</v>
      </c>
      <c r="D237" s="370" t="str">
        <f t="shared" si="10"/>
        <v>Kursi besi/metal</v>
      </c>
      <c r="E237" s="371" t="s">
        <v>371</v>
      </c>
      <c r="F237" s="371" t="s">
        <v>886</v>
      </c>
      <c r="G237" s="371" t="s">
        <v>162</v>
      </c>
      <c r="H237" s="368">
        <v>2015</v>
      </c>
      <c r="I237" s="372" t="s">
        <v>887</v>
      </c>
      <c r="J237" s="372"/>
      <c r="K237" s="372"/>
      <c r="L237" s="368"/>
      <c r="M237" s="368"/>
      <c r="N237" s="368" t="s">
        <v>77</v>
      </c>
      <c r="O237" s="373">
        <v>324800</v>
      </c>
      <c r="P237" s="374" t="s">
        <v>71</v>
      </c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</row>
    <row r="238" spans="1:31" ht="15.75" customHeight="1">
      <c r="A238" s="367">
        <v>232</v>
      </c>
      <c r="B238" s="368" t="str">
        <f t="shared" si="13"/>
        <v>3.05.02.01.003</v>
      </c>
      <c r="C238" s="369" t="s">
        <v>596</v>
      </c>
      <c r="D238" s="370" t="str">
        <f t="shared" si="10"/>
        <v>Kursi besi/metal</v>
      </c>
      <c r="E238" s="371" t="s">
        <v>371</v>
      </c>
      <c r="F238" s="371" t="s">
        <v>886</v>
      </c>
      <c r="G238" s="371" t="s">
        <v>162</v>
      </c>
      <c r="H238" s="368">
        <v>2015</v>
      </c>
      <c r="I238" s="372" t="s">
        <v>887</v>
      </c>
      <c r="J238" s="372"/>
      <c r="K238" s="372"/>
      <c r="L238" s="368"/>
      <c r="M238" s="368"/>
      <c r="N238" s="368" t="s">
        <v>77</v>
      </c>
      <c r="O238" s="373">
        <v>324800</v>
      </c>
      <c r="P238" s="374" t="s">
        <v>71</v>
      </c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</row>
    <row r="239" spans="1:31" ht="15.75" customHeight="1">
      <c r="A239" s="367">
        <v>233</v>
      </c>
      <c r="B239" s="368" t="str">
        <f t="shared" si="13"/>
        <v>3.05.02.01.003</v>
      </c>
      <c r="C239" s="369" t="s">
        <v>720</v>
      </c>
      <c r="D239" s="370" t="str">
        <f t="shared" si="10"/>
        <v>Kursi besi/metal</v>
      </c>
      <c r="E239" s="371" t="s">
        <v>371</v>
      </c>
      <c r="F239" s="371" t="s">
        <v>886</v>
      </c>
      <c r="G239" s="371" t="s">
        <v>162</v>
      </c>
      <c r="H239" s="368">
        <v>2015</v>
      </c>
      <c r="I239" s="372" t="s">
        <v>887</v>
      </c>
      <c r="J239" s="372"/>
      <c r="K239" s="372"/>
      <c r="L239" s="368"/>
      <c r="M239" s="368"/>
      <c r="N239" s="368" t="s">
        <v>77</v>
      </c>
      <c r="O239" s="373">
        <v>324800</v>
      </c>
      <c r="P239" s="374" t="s">
        <v>71</v>
      </c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</row>
    <row r="240" spans="1:31" ht="15.75" customHeight="1">
      <c r="A240" s="367">
        <v>234</v>
      </c>
      <c r="B240" s="368" t="str">
        <f t="shared" si="13"/>
        <v>3.05.02.01.003</v>
      </c>
      <c r="C240" s="369" t="s">
        <v>598</v>
      </c>
      <c r="D240" s="370" t="str">
        <f t="shared" si="10"/>
        <v>Kursi besi/metal</v>
      </c>
      <c r="E240" s="371" t="s">
        <v>371</v>
      </c>
      <c r="F240" s="371" t="s">
        <v>886</v>
      </c>
      <c r="G240" s="371" t="s">
        <v>162</v>
      </c>
      <c r="H240" s="368">
        <v>2015</v>
      </c>
      <c r="I240" s="372" t="s">
        <v>887</v>
      </c>
      <c r="J240" s="372"/>
      <c r="K240" s="372"/>
      <c r="L240" s="368"/>
      <c r="M240" s="368"/>
      <c r="N240" s="368" t="s">
        <v>77</v>
      </c>
      <c r="O240" s="373">
        <v>324800</v>
      </c>
      <c r="P240" s="374" t="s">
        <v>71</v>
      </c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</row>
    <row r="241" spans="1:31" ht="15.75" customHeight="1">
      <c r="A241" s="367">
        <v>235</v>
      </c>
      <c r="B241" s="368" t="str">
        <f t="shared" si="13"/>
        <v>3.05.02.01.003</v>
      </c>
      <c r="C241" s="369" t="s">
        <v>599</v>
      </c>
      <c r="D241" s="370" t="str">
        <f t="shared" si="10"/>
        <v>Kursi besi/metal</v>
      </c>
      <c r="E241" s="371" t="s">
        <v>371</v>
      </c>
      <c r="F241" s="371" t="s">
        <v>886</v>
      </c>
      <c r="G241" s="371" t="s">
        <v>162</v>
      </c>
      <c r="H241" s="368">
        <v>2015</v>
      </c>
      <c r="I241" s="372" t="s">
        <v>887</v>
      </c>
      <c r="J241" s="372"/>
      <c r="K241" s="372"/>
      <c r="L241" s="368"/>
      <c r="M241" s="368"/>
      <c r="N241" s="368" t="s">
        <v>77</v>
      </c>
      <c r="O241" s="373">
        <v>324800</v>
      </c>
      <c r="P241" s="374" t="s">
        <v>71</v>
      </c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</row>
    <row r="242" spans="1:31" ht="15.75" customHeight="1">
      <c r="A242" s="367">
        <v>236</v>
      </c>
      <c r="B242" s="368" t="str">
        <f t="shared" si="13"/>
        <v>3.05.02.01.003</v>
      </c>
      <c r="C242" s="369" t="s">
        <v>601</v>
      </c>
      <c r="D242" s="370" t="str">
        <f t="shared" si="10"/>
        <v>Kursi besi/metal</v>
      </c>
      <c r="E242" s="371" t="s">
        <v>371</v>
      </c>
      <c r="F242" s="371" t="s">
        <v>886</v>
      </c>
      <c r="G242" s="371" t="s">
        <v>162</v>
      </c>
      <c r="H242" s="368">
        <v>2015</v>
      </c>
      <c r="I242" s="372" t="s">
        <v>887</v>
      </c>
      <c r="J242" s="372"/>
      <c r="K242" s="372"/>
      <c r="L242" s="368"/>
      <c r="M242" s="368"/>
      <c r="N242" s="368" t="s">
        <v>77</v>
      </c>
      <c r="O242" s="373">
        <v>324800</v>
      </c>
      <c r="P242" s="374" t="s">
        <v>71</v>
      </c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</row>
    <row r="243" spans="1:31" ht="15.75" customHeight="1">
      <c r="A243" s="367">
        <v>237</v>
      </c>
      <c r="B243" s="368" t="str">
        <f t="shared" si="13"/>
        <v>3.05.02.01.003</v>
      </c>
      <c r="C243" s="369" t="s">
        <v>761</v>
      </c>
      <c r="D243" s="370" t="str">
        <f t="shared" si="10"/>
        <v>Kursi besi/metal</v>
      </c>
      <c r="E243" s="371" t="s">
        <v>371</v>
      </c>
      <c r="F243" s="371" t="s">
        <v>886</v>
      </c>
      <c r="G243" s="371" t="s">
        <v>162</v>
      </c>
      <c r="H243" s="368">
        <v>2015</v>
      </c>
      <c r="I243" s="372" t="s">
        <v>887</v>
      </c>
      <c r="J243" s="372"/>
      <c r="K243" s="372"/>
      <c r="L243" s="368"/>
      <c r="M243" s="368"/>
      <c r="N243" s="368" t="s">
        <v>77</v>
      </c>
      <c r="O243" s="373">
        <v>324800</v>
      </c>
      <c r="P243" s="374" t="s">
        <v>71</v>
      </c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</row>
    <row r="244" spans="1:31" ht="15.75" customHeight="1">
      <c r="A244" s="367">
        <v>238</v>
      </c>
      <c r="B244" s="368" t="str">
        <f t="shared" si="13"/>
        <v>3.05.02.01.003</v>
      </c>
      <c r="C244" s="369" t="s">
        <v>762</v>
      </c>
      <c r="D244" s="370" t="str">
        <f t="shared" si="10"/>
        <v>Kursi besi/metal</v>
      </c>
      <c r="E244" s="371" t="s">
        <v>371</v>
      </c>
      <c r="F244" s="371" t="s">
        <v>886</v>
      </c>
      <c r="G244" s="371" t="s">
        <v>162</v>
      </c>
      <c r="H244" s="368">
        <v>2015</v>
      </c>
      <c r="I244" s="372" t="s">
        <v>887</v>
      </c>
      <c r="J244" s="372"/>
      <c r="K244" s="372"/>
      <c r="L244" s="368"/>
      <c r="M244" s="368"/>
      <c r="N244" s="368" t="s">
        <v>77</v>
      </c>
      <c r="O244" s="373">
        <v>324800</v>
      </c>
      <c r="P244" s="374" t="s">
        <v>71</v>
      </c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</row>
    <row r="245" spans="1:31" ht="15.75" customHeight="1">
      <c r="A245" s="367">
        <v>239</v>
      </c>
      <c r="B245" s="368" t="str">
        <f t="shared" si="13"/>
        <v>3.05.02.01.003</v>
      </c>
      <c r="C245" s="369" t="s">
        <v>763</v>
      </c>
      <c r="D245" s="370" t="str">
        <f t="shared" si="10"/>
        <v>Kursi besi/metal</v>
      </c>
      <c r="E245" s="371" t="s">
        <v>371</v>
      </c>
      <c r="F245" s="371" t="s">
        <v>886</v>
      </c>
      <c r="G245" s="371" t="s">
        <v>162</v>
      </c>
      <c r="H245" s="368">
        <v>2015</v>
      </c>
      <c r="I245" s="372" t="s">
        <v>887</v>
      </c>
      <c r="J245" s="372"/>
      <c r="K245" s="372"/>
      <c r="L245" s="368"/>
      <c r="M245" s="368"/>
      <c r="N245" s="368" t="s">
        <v>77</v>
      </c>
      <c r="O245" s="373">
        <v>324800</v>
      </c>
      <c r="P245" s="374" t="s">
        <v>71</v>
      </c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</row>
    <row r="246" spans="1:31" ht="15.75" customHeight="1">
      <c r="A246" s="367">
        <v>240</v>
      </c>
      <c r="B246" s="368" t="str">
        <f t="shared" si="13"/>
        <v>3.05.02.01.003</v>
      </c>
      <c r="C246" s="369" t="s">
        <v>764</v>
      </c>
      <c r="D246" s="370" t="str">
        <f t="shared" si="10"/>
        <v>Kursi besi/metal</v>
      </c>
      <c r="E246" s="371" t="s">
        <v>371</v>
      </c>
      <c r="F246" s="371" t="s">
        <v>886</v>
      </c>
      <c r="G246" s="371" t="s">
        <v>162</v>
      </c>
      <c r="H246" s="368">
        <v>2015</v>
      </c>
      <c r="I246" s="372" t="s">
        <v>887</v>
      </c>
      <c r="J246" s="372"/>
      <c r="K246" s="372"/>
      <c r="L246" s="368"/>
      <c r="M246" s="368"/>
      <c r="N246" s="368" t="s">
        <v>77</v>
      </c>
      <c r="O246" s="373">
        <v>324800</v>
      </c>
      <c r="P246" s="374" t="s">
        <v>71</v>
      </c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</row>
    <row r="247" spans="1:31" ht="15.75" customHeight="1">
      <c r="A247" s="367">
        <v>241</v>
      </c>
      <c r="B247" s="368" t="str">
        <f t="shared" si="13"/>
        <v>3.05.02.01.003</v>
      </c>
      <c r="C247" s="369" t="s">
        <v>765</v>
      </c>
      <c r="D247" s="370" t="str">
        <f t="shared" si="10"/>
        <v>Kursi besi/metal</v>
      </c>
      <c r="E247" s="371" t="s">
        <v>371</v>
      </c>
      <c r="F247" s="371" t="s">
        <v>886</v>
      </c>
      <c r="G247" s="371" t="s">
        <v>162</v>
      </c>
      <c r="H247" s="368">
        <v>2015</v>
      </c>
      <c r="I247" s="372" t="s">
        <v>887</v>
      </c>
      <c r="J247" s="372"/>
      <c r="K247" s="372"/>
      <c r="L247" s="368"/>
      <c r="M247" s="368"/>
      <c r="N247" s="368" t="s">
        <v>77</v>
      </c>
      <c r="O247" s="373">
        <v>324800</v>
      </c>
      <c r="P247" s="374" t="s">
        <v>71</v>
      </c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</row>
    <row r="248" spans="1:31" ht="15.75" customHeight="1">
      <c r="A248" s="367">
        <v>242</v>
      </c>
      <c r="B248" s="368" t="str">
        <f t="shared" si="13"/>
        <v>3.05.02.01.003</v>
      </c>
      <c r="C248" s="369" t="s">
        <v>345</v>
      </c>
      <c r="D248" s="370" t="str">
        <f t="shared" si="10"/>
        <v>Kursi besi/metal</v>
      </c>
      <c r="E248" s="371" t="s">
        <v>371</v>
      </c>
      <c r="F248" s="371" t="s">
        <v>886</v>
      </c>
      <c r="G248" s="371" t="s">
        <v>162</v>
      </c>
      <c r="H248" s="368">
        <v>2015</v>
      </c>
      <c r="I248" s="372" t="s">
        <v>887</v>
      </c>
      <c r="J248" s="372"/>
      <c r="K248" s="372"/>
      <c r="L248" s="368"/>
      <c r="M248" s="368"/>
      <c r="N248" s="368" t="s">
        <v>77</v>
      </c>
      <c r="O248" s="373">
        <v>324800</v>
      </c>
      <c r="P248" s="374" t="s">
        <v>71</v>
      </c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</row>
    <row r="249" spans="1:31" ht="15.75" customHeight="1">
      <c r="A249" s="367">
        <v>243</v>
      </c>
      <c r="B249" s="368" t="str">
        <f t="shared" si="13"/>
        <v>3.05.02.01.003</v>
      </c>
      <c r="C249" s="369" t="s">
        <v>766</v>
      </c>
      <c r="D249" s="370" t="str">
        <f t="shared" si="10"/>
        <v>Kursi besi/metal</v>
      </c>
      <c r="E249" s="371" t="s">
        <v>371</v>
      </c>
      <c r="F249" s="371" t="s">
        <v>886</v>
      </c>
      <c r="G249" s="371" t="s">
        <v>162</v>
      </c>
      <c r="H249" s="368">
        <v>2015</v>
      </c>
      <c r="I249" s="372" t="s">
        <v>887</v>
      </c>
      <c r="J249" s="372"/>
      <c r="K249" s="372"/>
      <c r="L249" s="368"/>
      <c r="M249" s="368"/>
      <c r="N249" s="368" t="s">
        <v>77</v>
      </c>
      <c r="O249" s="373">
        <v>324800</v>
      </c>
      <c r="P249" s="374" t="s">
        <v>71</v>
      </c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</row>
    <row r="250" spans="1:31" ht="15.75" customHeight="1">
      <c r="A250" s="367">
        <v>244</v>
      </c>
      <c r="B250" s="368" t="str">
        <f t="shared" si="13"/>
        <v>3.05.02.01.003</v>
      </c>
      <c r="C250" s="369" t="s">
        <v>767</v>
      </c>
      <c r="D250" s="370" t="str">
        <f t="shared" si="10"/>
        <v>Kursi besi/metal</v>
      </c>
      <c r="E250" s="371" t="s">
        <v>371</v>
      </c>
      <c r="F250" s="371" t="s">
        <v>886</v>
      </c>
      <c r="G250" s="371" t="s">
        <v>162</v>
      </c>
      <c r="H250" s="368">
        <v>2015</v>
      </c>
      <c r="I250" s="372" t="s">
        <v>887</v>
      </c>
      <c r="J250" s="372"/>
      <c r="K250" s="372"/>
      <c r="L250" s="368"/>
      <c r="M250" s="368"/>
      <c r="N250" s="368" t="s">
        <v>77</v>
      </c>
      <c r="O250" s="373">
        <v>324800</v>
      </c>
      <c r="P250" s="374" t="s">
        <v>71</v>
      </c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</row>
    <row r="251" spans="1:31" ht="15.75" customHeight="1">
      <c r="A251" s="367">
        <v>245</v>
      </c>
      <c r="B251" s="368" t="str">
        <f t="shared" si="13"/>
        <v>3.05.02.01.003</v>
      </c>
      <c r="C251" s="369" t="s">
        <v>462</v>
      </c>
      <c r="D251" s="370" t="str">
        <f t="shared" si="10"/>
        <v>Kursi besi/metal</v>
      </c>
      <c r="E251" s="371" t="s">
        <v>371</v>
      </c>
      <c r="F251" s="371" t="s">
        <v>886</v>
      </c>
      <c r="G251" s="371" t="s">
        <v>162</v>
      </c>
      <c r="H251" s="368">
        <v>2015</v>
      </c>
      <c r="I251" s="372" t="s">
        <v>887</v>
      </c>
      <c r="J251" s="372"/>
      <c r="K251" s="372"/>
      <c r="L251" s="368"/>
      <c r="M251" s="368"/>
      <c r="N251" s="368" t="s">
        <v>77</v>
      </c>
      <c r="O251" s="373">
        <v>324800</v>
      </c>
      <c r="P251" s="374" t="s">
        <v>71</v>
      </c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</row>
    <row r="252" spans="1:31" ht="15.75" customHeight="1">
      <c r="A252" s="367">
        <v>246</v>
      </c>
      <c r="B252" s="368" t="str">
        <f t="shared" si="13"/>
        <v>3.05.02.01.003</v>
      </c>
      <c r="C252" s="369" t="s">
        <v>768</v>
      </c>
      <c r="D252" s="370" t="str">
        <f>D251</f>
        <v>Kursi besi/metal</v>
      </c>
      <c r="E252" s="371" t="s">
        <v>371</v>
      </c>
      <c r="F252" s="371" t="s">
        <v>886</v>
      </c>
      <c r="G252" s="371" t="s">
        <v>162</v>
      </c>
      <c r="H252" s="368">
        <v>2015</v>
      </c>
      <c r="I252" s="372" t="s">
        <v>887</v>
      </c>
      <c r="J252" s="372"/>
      <c r="K252" s="372"/>
      <c r="L252" s="368"/>
      <c r="M252" s="368"/>
      <c r="N252" s="368" t="s">
        <v>77</v>
      </c>
      <c r="O252" s="373">
        <v>324800</v>
      </c>
      <c r="P252" s="374" t="s">
        <v>71</v>
      </c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</row>
    <row r="253" spans="1:31" ht="15.75" customHeight="1">
      <c r="A253" s="367">
        <v>247</v>
      </c>
      <c r="B253" s="368" t="str">
        <f t="shared" si="13"/>
        <v>3.05.02.01.003</v>
      </c>
      <c r="C253" s="369" t="s">
        <v>769</v>
      </c>
      <c r="D253" s="370" t="str">
        <f>D251</f>
        <v>Kursi besi/metal</v>
      </c>
      <c r="E253" s="371" t="s">
        <v>371</v>
      </c>
      <c r="F253" s="371" t="s">
        <v>886</v>
      </c>
      <c r="G253" s="371" t="s">
        <v>162</v>
      </c>
      <c r="H253" s="368">
        <v>2015</v>
      </c>
      <c r="I253" s="372" t="s">
        <v>887</v>
      </c>
      <c r="J253" s="372"/>
      <c r="K253" s="372"/>
      <c r="L253" s="368"/>
      <c r="M253" s="368"/>
      <c r="N253" s="368" t="s">
        <v>77</v>
      </c>
      <c r="O253" s="373">
        <v>324800</v>
      </c>
      <c r="P253" s="374" t="s">
        <v>71</v>
      </c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</row>
    <row r="254" spans="1:31" ht="15.75" customHeight="1">
      <c r="A254" s="367">
        <v>248</v>
      </c>
      <c r="B254" s="368" t="str">
        <f t="shared" si="13"/>
        <v>3.05.02.01.003</v>
      </c>
      <c r="C254" s="369" t="s">
        <v>770</v>
      </c>
      <c r="D254" s="370" t="str">
        <f>D253</f>
        <v>Kursi besi/metal</v>
      </c>
      <c r="E254" s="371" t="s">
        <v>371</v>
      </c>
      <c r="F254" s="371" t="s">
        <v>886</v>
      </c>
      <c r="G254" s="371" t="s">
        <v>162</v>
      </c>
      <c r="H254" s="368">
        <v>2015</v>
      </c>
      <c r="I254" s="372" t="s">
        <v>887</v>
      </c>
      <c r="J254" s="372"/>
      <c r="K254" s="372"/>
      <c r="L254" s="368"/>
      <c r="M254" s="368"/>
      <c r="N254" s="368" t="s">
        <v>77</v>
      </c>
      <c r="O254" s="373">
        <v>324800</v>
      </c>
      <c r="P254" s="374" t="s">
        <v>71</v>
      </c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</row>
    <row r="255" spans="1:31" ht="15.75" customHeight="1">
      <c r="A255" s="367">
        <v>249</v>
      </c>
      <c r="B255" s="368" t="str">
        <f t="shared" si="13"/>
        <v>3.05.02.01.003</v>
      </c>
      <c r="C255" s="369" t="s">
        <v>771</v>
      </c>
      <c r="D255" s="370" t="str">
        <f>D254</f>
        <v>Kursi besi/metal</v>
      </c>
      <c r="E255" s="371" t="str">
        <f t="shared" ref="E255:O255" si="14">E254</f>
        <v>Futura</v>
      </c>
      <c r="F255" s="371" t="s">
        <v>886</v>
      </c>
      <c r="G255" s="371" t="s">
        <v>162</v>
      </c>
      <c r="H255" s="368">
        <f t="shared" si="14"/>
        <v>2015</v>
      </c>
      <c r="I255" s="372" t="s">
        <v>887</v>
      </c>
      <c r="J255" s="372"/>
      <c r="K255" s="372"/>
      <c r="L255" s="368"/>
      <c r="M255" s="368"/>
      <c r="N255" s="368" t="s">
        <v>77</v>
      </c>
      <c r="O255" s="373">
        <f t="shared" si="14"/>
        <v>324800</v>
      </c>
      <c r="P255" s="374" t="s">
        <v>71</v>
      </c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</row>
    <row r="256" spans="1:31" ht="24.95" customHeight="1">
      <c r="A256" s="367">
        <v>250</v>
      </c>
      <c r="B256" s="368" t="str">
        <f>B134</f>
        <v>3.05.02.01.020</v>
      </c>
      <c r="C256" s="369" t="s">
        <v>374</v>
      </c>
      <c r="D256" s="743" t="s">
        <v>888</v>
      </c>
      <c r="E256" s="371" t="s">
        <v>375</v>
      </c>
      <c r="F256" s="755" t="s">
        <v>889</v>
      </c>
      <c r="G256" s="755" t="s">
        <v>79</v>
      </c>
      <c r="H256" s="757">
        <v>2015</v>
      </c>
      <c r="I256" s="747" t="s">
        <v>760</v>
      </c>
      <c r="J256" s="372"/>
      <c r="K256" s="372"/>
      <c r="L256" s="368"/>
      <c r="M256" s="368"/>
      <c r="N256" s="368" t="s">
        <v>77</v>
      </c>
      <c r="O256" s="373">
        <v>53000</v>
      </c>
      <c r="P256" s="374" t="s">
        <v>71</v>
      </c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</row>
    <row r="257" spans="1:31" ht="24.95" customHeight="1">
      <c r="A257" s="367">
        <v>251</v>
      </c>
      <c r="B257" s="368" t="str">
        <f t="shared" ref="B257:B320" si="15">B256</f>
        <v>3.05.02.01.020</v>
      </c>
      <c r="C257" s="369" t="s">
        <v>416</v>
      </c>
      <c r="D257" s="743" t="s">
        <v>888</v>
      </c>
      <c r="E257" s="371" t="s">
        <v>375</v>
      </c>
      <c r="F257" s="755" t="s">
        <v>889</v>
      </c>
      <c r="G257" s="755" t="s">
        <v>79</v>
      </c>
      <c r="H257" s="757">
        <v>2015</v>
      </c>
      <c r="I257" s="747" t="s">
        <v>760</v>
      </c>
      <c r="J257" s="372"/>
      <c r="K257" s="372"/>
      <c r="L257" s="368"/>
      <c r="M257" s="368"/>
      <c r="N257" s="368" t="s">
        <v>77</v>
      </c>
      <c r="O257" s="373">
        <v>53000</v>
      </c>
      <c r="P257" s="374" t="s">
        <v>71</v>
      </c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</row>
    <row r="258" spans="1:31" ht="24.95" customHeight="1">
      <c r="A258" s="367">
        <v>252</v>
      </c>
      <c r="B258" s="368" t="str">
        <f t="shared" si="15"/>
        <v>3.05.02.01.020</v>
      </c>
      <c r="C258" s="369" t="s">
        <v>772</v>
      </c>
      <c r="D258" s="743" t="s">
        <v>888</v>
      </c>
      <c r="E258" s="371" t="s">
        <v>375</v>
      </c>
      <c r="F258" s="755" t="s">
        <v>889</v>
      </c>
      <c r="G258" s="755" t="s">
        <v>79</v>
      </c>
      <c r="H258" s="757">
        <v>2015</v>
      </c>
      <c r="I258" s="747" t="s">
        <v>760</v>
      </c>
      <c r="J258" s="372"/>
      <c r="K258" s="372"/>
      <c r="L258" s="368"/>
      <c r="M258" s="368"/>
      <c r="N258" s="368" t="s">
        <v>77</v>
      </c>
      <c r="O258" s="373">
        <v>53000</v>
      </c>
      <c r="P258" s="374" t="s">
        <v>71</v>
      </c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</row>
    <row r="259" spans="1:31" ht="24.95" customHeight="1">
      <c r="A259" s="367">
        <v>253</v>
      </c>
      <c r="B259" s="368" t="str">
        <f t="shared" si="15"/>
        <v>3.05.02.01.020</v>
      </c>
      <c r="C259" s="369" t="s">
        <v>773</v>
      </c>
      <c r="D259" s="743" t="s">
        <v>888</v>
      </c>
      <c r="E259" s="371" t="s">
        <v>375</v>
      </c>
      <c r="F259" s="755" t="s">
        <v>889</v>
      </c>
      <c r="G259" s="755" t="s">
        <v>79</v>
      </c>
      <c r="H259" s="757">
        <v>2015</v>
      </c>
      <c r="I259" s="747" t="s">
        <v>760</v>
      </c>
      <c r="J259" s="372"/>
      <c r="K259" s="372"/>
      <c r="L259" s="368"/>
      <c r="M259" s="368"/>
      <c r="N259" s="368" t="s">
        <v>77</v>
      </c>
      <c r="O259" s="373">
        <v>53000</v>
      </c>
      <c r="P259" s="374" t="s">
        <v>71</v>
      </c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</row>
    <row r="260" spans="1:31" ht="24.95" customHeight="1">
      <c r="A260" s="367">
        <v>254</v>
      </c>
      <c r="B260" s="368" t="str">
        <f t="shared" si="15"/>
        <v>3.05.02.01.020</v>
      </c>
      <c r="C260" s="369" t="s">
        <v>774</v>
      </c>
      <c r="D260" s="743" t="s">
        <v>888</v>
      </c>
      <c r="E260" s="371" t="s">
        <v>375</v>
      </c>
      <c r="F260" s="755" t="s">
        <v>889</v>
      </c>
      <c r="G260" s="755" t="s">
        <v>79</v>
      </c>
      <c r="H260" s="757">
        <v>2015</v>
      </c>
      <c r="I260" s="747" t="s">
        <v>760</v>
      </c>
      <c r="J260" s="372"/>
      <c r="K260" s="372"/>
      <c r="L260" s="368"/>
      <c r="M260" s="368"/>
      <c r="N260" s="368" t="s">
        <v>77</v>
      </c>
      <c r="O260" s="373">
        <v>53000</v>
      </c>
      <c r="P260" s="374" t="s">
        <v>71</v>
      </c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</row>
    <row r="261" spans="1:31" ht="24.95" customHeight="1">
      <c r="A261" s="367">
        <v>255</v>
      </c>
      <c r="B261" s="368" t="str">
        <f t="shared" si="15"/>
        <v>3.05.02.01.020</v>
      </c>
      <c r="C261" s="369" t="s">
        <v>775</v>
      </c>
      <c r="D261" s="743" t="s">
        <v>888</v>
      </c>
      <c r="E261" s="371" t="s">
        <v>375</v>
      </c>
      <c r="F261" s="755" t="s">
        <v>889</v>
      </c>
      <c r="G261" s="755" t="s">
        <v>79</v>
      </c>
      <c r="H261" s="757">
        <v>2015</v>
      </c>
      <c r="I261" s="747" t="s">
        <v>760</v>
      </c>
      <c r="J261" s="372"/>
      <c r="K261" s="372"/>
      <c r="L261" s="368"/>
      <c r="M261" s="368"/>
      <c r="N261" s="368" t="s">
        <v>77</v>
      </c>
      <c r="O261" s="373">
        <v>53000</v>
      </c>
      <c r="P261" s="374" t="s">
        <v>71</v>
      </c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</row>
    <row r="262" spans="1:31" ht="24.95" customHeight="1">
      <c r="A262" s="367">
        <v>256</v>
      </c>
      <c r="B262" s="368" t="str">
        <f t="shared" si="15"/>
        <v>3.05.02.01.020</v>
      </c>
      <c r="C262" s="369" t="s">
        <v>776</v>
      </c>
      <c r="D262" s="743" t="s">
        <v>888</v>
      </c>
      <c r="E262" s="371" t="s">
        <v>375</v>
      </c>
      <c r="F262" s="755" t="s">
        <v>889</v>
      </c>
      <c r="G262" s="755" t="s">
        <v>79</v>
      </c>
      <c r="H262" s="757">
        <v>2015</v>
      </c>
      <c r="I262" s="747" t="s">
        <v>760</v>
      </c>
      <c r="J262" s="372"/>
      <c r="K262" s="372"/>
      <c r="L262" s="368"/>
      <c r="M262" s="368"/>
      <c r="N262" s="368" t="s">
        <v>77</v>
      </c>
      <c r="O262" s="373">
        <v>53000</v>
      </c>
      <c r="P262" s="374" t="s">
        <v>71</v>
      </c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</row>
    <row r="263" spans="1:31" ht="24.95" customHeight="1">
      <c r="A263" s="367">
        <v>257</v>
      </c>
      <c r="B263" s="368" t="str">
        <f t="shared" si="15"/>
        <v>3.05.02.01.020</v>
      </c>
      <c r="C263" s="369" t="s">
        <v>777</v>
      </c>
      <c r="D263" s="743" t="s">
        <v>888</v>
      </c>
      <c r="E263" s="371" t="s">
        <v>375</v>
      </c>
      <c r="F263" s="755" t="s">
        <v>889</v>
      </c>
      <c r="G263" s="755" t="s">
        <v>79</v>
      </c>
      <c r="H263" s="757">
        <v>2015</v>
      </c>
      <c r="I263" s="747" t="s">
        <v>760</v>
      </c>
      <c r="J263" s="372"/>
      <c r="K263" s="372"/>
      <c r="L263" s="368"/>
      <c r="M263" s="368"/>
      <c r="N263" s="368" t="s">
        <v>77</v>
      </c>
      <c r="O263" s="373">
        <v>53000</v>
      </c>
      <c r="P263" s="374" t="s">
        <v>71</v>
      </c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</row>
    <row r="264" spans="1:31" ht="24.95" customHeight="1">
      <c r="A264" s="367">
        <v>258</v>
      </c>
      <c r="B264" s="368" t="str">
        <f t="shared" si="15"/>
        <v>3.05.02.01.020</v>
      </c>
      <c r="C264" s="369" t="s">
        <v>778</v>
      </c>
      <c r="D264" s="743" t="s">
        <v>888</v>
      </c>
      <c r="E264" s="371" t="s">
        <v>375</v>
      </c>
      <c r="F264" s="755" t="s">
        <v>889</v>
      </c>
      <c r="G264" s="755" t="s">
        <v>79</v>
      </c>
      <c r="H264" s="757">
        <v>2015</v>
      </c>
      <c r="I264" s="747" t="s">
        <v>760</v>
      </c>
      <c r="J264" s="372"/>
      <c r="K264" s="372"/>
      <c r="L264" s="368"/>
      <c r="M264" s="368"/>
      <c r="N264" s="368" t="s">
        <v>77</v>
      </c>
      <c r="O264" s="373">
        <v>53000</v>
      </c>
      <c r="P264" s="374" t="s">
        <v>71</v>
      </c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</row>
    <row r="265" spans="1:31" ht="24.95" customHeight="1">
      <c r="A265" s="367">
        <v>259</v>
      </c>
      <c r="B265" s="368" t="str">
        <f t="shared" si="15"/>
        <v>3.05.02.01.020</v>
      </c>
      <c r="C265" s="369" t="s">
        <v>779</v>
      </c>
      <c r="D265" s="743" t="s">
        <v>888</v>
      </c>
      <c r="E265" s="371" t="s">
        <v>375</v>
      </c>
      <c r="F265" s="755" t="s">
        <v>889</v>
      </c>
      <c r="G265" s="755" t="s">
        <v>79</v>
      </c>
      <c r="H265" s="757">
        <v>2015</v>
      </c>
      <c r="I265" s="747" t="s">
        <v>760</v>
      </c>
      <c r="J265" s="372"/>
      <c r="K265" s="372"/>
      <c r="L265" s="368"/>
      <c r="M265" s="368"/>
      <c r="N265" s="368" t="s">
        <v>77</v>
      </c>
      <c r="O265" s="373">
        <v>53000</v>
      </c>
      <c r="P265" s="374" t="s">
        <v>71</v>
      </c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</row>
    <row r="266" spans="1:31" ht="24.95" customHeight="1">
      <c r="A266" s="367">
        <v>260</v>
      </c>
      <c r="B266" s="368" t="str">
        <f t="shared" si="15"/>
        <v>3.05.02.01.020</v>
      </c>
      <c r="C266" s="369" t="s">
        <v>780</v>
      </c>
      <c r="D266" s="743" t="s">
        <v>888</v>
      </c>
      <c r="E266" s="371" t="s">
        <v>375</v>
      </c>
      <c r="F266" s="755" t="s">
        <v>889</v>
      </c>
      <c r="G266" s="755" t="s">
        <v>79</v>
      </c>
      <c r="H266" s="757">
        <v>2015</v>
      </c>
      <c r="I266" s="747" t="s">
        <v>760</v>
      </c>
      <c r="J266" s="372"/>
      <c r="K266" s="372"/>
      <c r="L266" s="368"/>
      <c r="M266" s="368"/>
      <c r="N266" s="368" t="s">
        <v>77</v>
      </c>
      <c r="O266" s="373">
        <v>53000</v>
      </c>
      <c r="P266" s="374" t="s">
        <v>71</v>
      </c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</row>
    <row r="267" spans="1:31" ht="24.95" customHeight="1">
      <c r="A267" s="367">
        <v>261</v>
      </c>
      <c r="B267" s="368" t="str">
        <f t="shared" si="15"/>
        <v>3.05.02.01.020</v>
      </c>
      <c r="C267" s="369" t="s">
        <v>781</v>
      </c>
      <c r="D267" s="743" t="s">
        <v>888</v>
      </c>
      <c r="E267" s="371" t="s">
        <v>375</v>
      </c>
      <c r="F267" s="755" t="s">
        <v>889</v>
      </c>
      <c r="G267" s="755" t="s">
        <v>79</v>
      </c>
      <c r="H267" s="757">
        <v>2015</v>
      </c>
      <c r="I267" s="747" t="s">
        <v>760</v>
      </c>
      <c r="J267" s="372"/>
      <c r="K267" s="372"/>
      <c r="L267" s="368"/>
      <c r="M267" s="368"/>
      <c r="N267" s="368" t="s">
        <v>77</v>
      </c>
      <c r="O267" s="373">
        <v>53000</v>
      </c>
      <c r="P267" s="374" t="s">
        <v>71</v>
      </c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</row>
    <row r="268" spans="1:31" ht="24.95" customHeight="1">
      <c r="A268" s="367">
        <v>262</v>
      </c>
      <c r="B268" s="368" t="str">
        <f t="shared" si="15"/>
        <v>3.05.02.01.020</v>
      </c>
      <c r="C268" s="369" t="s">
        <v>782</v>
      </c>
      <c r="D268" s="743" t="s">
        <v>888</v>
      </c>
      <c r="E268" s="371" t="s">
        <v>375</v>
      </c>
      <c r="F268" s="755" t="s">
        <v>889</v>
      </c>
      <c r="G268" s="755" t="s">
        <v>79</v>
      </c>
      <c r="H268" s="757">
        <v>2015</v>
      </c>
      <c r="I268" s="747" t="s">
        <v>760</v>
      </c>
      <c r="J268" s="372"/>
      <c r="K268" s="372"/>
      <c r="L268" s="368"/>
      <c r="M268" s="368"/>
      <c r="N268" s="368" t="s">
        <v>77</v>
      </c>
      <c r="O268" s="373">
        <v>53000</v>
      </c>
      <c r="P268" s="374" t="s">
        <v>71</v>
      </c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</row>
    <row r="269" spans="1:31" ht="24.95" customHeight="1">
      <c r="A269" s="367">
        <v>263</v>
      </c>
      <c r="B269" s="368" t="str">
        <f t="shared" si="15"/>
        <v>3.05.02.01.020</v>
      </c>
      <c r="C269" s="369" t="s">
        <v>783</v>
      </c>
      <c r="D269" s="743" t="s">
        <v>888</v>
      </c>
      <c r="E269" s="371" t="s">
        <v>375</v>
      </c>
      <c r="F269" s="755" t="s">
        <v>889</v>
      </c>
      <c r="G269" s="755" t="s">
        <v>79</v>
      </c>
      <c r="H269" s="757">
        <v>2015</v>
      </c>
      <c r="I269" s="747" t="s">
        <v>760</v>
      </c>
      <c r="J269" s="372"/>
      <c r="K269" s="372"/>
      <c r="L269" s="368"/>
      <c r="M269" s="368"/>
      <c r="N269" s="368" t="s">
        <v>77</v>
      </c>
      <c r="O269" s="373">
        <v>53000</v>
      </c>
      <c r="P269" s="374" t="s">
        <v>71</v>
      </c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</row>
    <row r="270" spans="1:31" ht="24.95" customHeight="1">
      <c r="A270" s="367">
        <v>264</v>
      </c>
      <c r="B270" s="368" t="str">
        <f t="shared" si="15"/>
        <v>3.05.02.01.020</v>
      </c>
      <c r="C270" s="369" t="s">
        <v>784</v>
      </c>
      <c r="D270" s="743" t="s">
        <v>888</v>
      </c>
      <c r="E270" s="371" t="s">
        <v>375</v>
      </c>
      <c r="F270" s="755" t="s">
        <v>889</v>
      </c>
      <c r="G270" s="755" t="s">
        <v>79</v>
      </c>
      <c r="H270" s="757">
        <v>2015</v>
      </c>
      <c r="I270" s="747" t="s">
        <v>760</v>
      </c>
      <c r="J270" s="372"/>
      <c r="K270" s="372"/>
      <c r="L270" s="368"/>
      <c r="M270" s="368"/>
      <c r="N270" s="368" t="s">
        <v>77</v>
      </c>
      <c r="O270" s="373">
        <v>53000</v>
      </c>
      <c r="P270" s="374" t="s">
        <v>71</v>
      </c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</row>
    <row r="271" spans="1:31" ht="24.95" customHeight="1">
      <c r="A271" s="367">
        <v>265</v>
      </c>
      <c r="B271" s="368" t="str">
        <f t="shared" si="15"/>
        <v>3.05.02.01.020</v>
      </c>
      <c r="C271" s="369" t="s">
        <v>785</v>
      </c>
      <c r="D271" s="743" t="s">
        <v>888</v>
      </c>
      <c r="E271" s="371" t="s">
        <v>375</v>
      </c>
      <c r="F271" s="755" t="s">
        <v>889</v>
      </c>
      <c r="G271" s="755" t="s">
        <v>79</v>
      </c>
      <c r="H271" s="757">
        <v>2015</v>
      </c>
      <c r="I271" s="747" t="s">
        <v>760</v>
      </c>
      <c r="J271" s="372"/>
      <c r="K271" s="372"/>
      <c r="L271" s="368"/>
      <c r="M271" s="368"/>
      <c r="N271" s="368" t="s">
        <v>77</v>
      </c>
      <c r="O271" s="373">
        <v>53000</v>
      </c>
      <c r="P271" s="374" t="s">
        <v>71</v>
      </c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</row>
    <row r="272" spans="1:31" ht="24.95" customHeight="1">
      <c r="A272" s="367">
        <v>266</v>
      </c>
      <c r="B272" s="368" t="str">
        <f t="shared" si="15"/>
        <v>3.05.02.01.020</v>
      </c>
      <c r="C272" s="369" t="s">
        <v>786</v>
      </c>
      <c r="D272" s="743" t="s">
        <v>888</v>
      </c>
      <c r="E272" s="371" t="s">
        <v>375</v>
      </c>
      <c r="F272" s="755" t="s">
        <v>889</v>
      </c>
      <c r="G272" s="755" t="s">
        <v>79</v>
      </c>
      <c r="H272" s="757">
        <v>2015</v>
      </c>
      <c r="I272" s="747" t="s">
        <v>760</v>
      </c>
      <c r="J272" s="372"/>
      <c r="K272" s="372"/>
      <c r="L272" s="368"/>
      <c r="M272" s="368"/>
      <c r="N272" s="368" t="s">
        <v>77</v>
      </c>
      <c r="O272" s="373">
        <v>53000</v>
      </c>
      <c r="P272" s="374" t="s">
        <v>71</v>
      </c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</row>
    <row r="273" spans="1:31" ht="24.95" customHeight="1">
      <c r="A273" s="367">
        <v>267</v>
      </c>
      <c r="B273" s="368" t="str">
        <f t="shared" si="15"/>
        <v>3.05.02.01.020</v>
      </c>
      <c r="C273" s="369" t="s">
        <v>787</v>
      </c>
      <c r="D273" s="743" t="s">
        <v>888</v>
      </c>
      <c r="E273" s="371" t="s">
        <v>375</v>
      </c>
      <c r="F273" s="755" t="s">
        <v>889</v>
      </c>
      <c r="G273" s="755" t="s">
        <v>79</v>
      </c>
      <c r="H273" s="757">
        <v>2015</v>
      </c>
      <c r="I273" s="747" t="s">
        <v>760</v>
      </c>
      <c r="J273" s="372"/>
      <c r="K273" s="372"/>
      <c r="L273" s="368"/>
      <c r="M273" s="368"/>
      <c r="N273" s="368" t="s">
        <v>77</v>
      </c>
      <c r="O273" s="373">
        <v>53000</v>
      </c>
      <c r="P273" s="374" t="s">
        <v>71</v>
      </c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</row>
    <row r="274" spans="1:31" ht="24.95" customHeight="1">
      <c r="A274" s="367">
        <v>268</v>
      </c>
      <c r="B274" s="368" t="str">
        <f t="shared" si="15"/>
        <v>3.05.02.01.020</v>
      </c>
      <c r="C274" s="369" t="s">
        <v>788</v>
      </c>
      <c r="D274" s="743" t="s">
        <v>888</v>
      </c>
      <c r="E274" s="371" t="s">
        <v>375</v>
      </c>
      <c r="F274" s="755" t="s">
        <v>889</v>
      </c>
      <c r="G274" s="755" t="s">
        <v>79</v>
      </c>
      <c r="H274" s="757">
        <v>2015</v>
      </c>
      <c r="I274" s="747" t="s">
        <v>760</v>
      </c>
      <c r="J274" s="372"/>
      <c r="K274" s="372"/>
      <c r="L274" s="368"/>
      <c r="M274" s="368"/>
      <c r="N274" s="368" t="s">
        <v>77</v>
      </c>
      <c r="O274" s="373">
        <v>53000</v>
      </c>
      <c r="P274" s="374" t="s">
        <v>71</v>
      </c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</row>
    <row r="275" spans="1:31" ht="24.95" customHeight="1">
      <c r="A275" s="367">
        <v>269</v>
      </c>
      <c r="B275" s="368" t="str">
        <f t="shared" si="15"/>
        <v>3.05.02.01.020</v>
      </c>
      <c r="C275" s="369" t="s">
        <v>789</v>
      </c>
      <c r="D275" s="743" t="s">
        <v>888</v>
      </c>
      <c r="E275" s="371" t="s">
        <v>375</v>
      </c>
      <c r="F275" s="755" t="s">
        <v>889</v>
      </c>
      <c r="G275" s="755" t="s">
        <v>79</v>
      </c>
      <c r="H275" s="757">
        <v>2015</v>
      </c>
      <c r="I275" s="747" t="s">
        <v>760</v>
      </c>
      <c r="J275" s="372"/>
      <c r="K275" s="372"/>
      <c r="L275" s="368"/>
      <c r="M275" s="368"/>
      <c r="N275" s="368" t="s">
        <v>77</v>
      </c>
      <c r="O275" s="373">
        <v>53000</v>
      </c>
      <c r="P275" s="374" t="s">
        <v>71</v>
      </c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</row>
    <row r="276" spans="1:31" ht="24.95" customHeight="1">
      <c r="A276" s="367">
        <v>270</v>
      </c>
      <c r="B276" s="368" t="str">
        <f t="shared" si="15"/>
        <v>3.05.02.01.020</v>
      </c>
      <c r="C276" s="369" t="s">
        <v>790</v>
      </c>
      <c r="D276" s="743" t="s">
        <v>888</v>
      </c>
      <c r="E276" s="371" t="s">
        <v>375</v>
      </c>
      <c r="F276" s="755" t="s">
        <v>889</v>
      </c>
      <c r="G276" s="755" t="s">
        <v>79</v>
      </c>
      <c r="H276" s="757">
        <v>2015</v>
      </c>
      <c r="I276" s="747" t="s">
        <v>760</v>
      </c>
      <c r="J276" s="372"/>
      <c r="K276" s="372"/>
      <c r="L276" s="368"/>
      <c r="M276" s="368"/>
      <c r="N276" s="368" t="s">
        <v>77</v>
      </c>
      <c r="O276" s="373">
        <v>53000</v>
      </c>
      <c r="P276" s="374" t="s">
        <v>71</v>
      </c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</row>
    <row r="277" spans="1:31" ht="24.95" customHeight="1">
      <c r="A277" s="367">
        <v>271</v>
      </c>
      <c r="B277" s="368" t="str">
        <f t="shared" si="15"/>
        <v>3.05.02.01.020</v>
      </c>
      <c r="C277" s="369" t="s">
        <v>418</v>
      </c>
      <c r="D277" s="743" t="s">
        <v>888</v>
      </c>
      <c r="E277" s="371" t="s">
        <v>375</v>
      </c>
      <c r="F277" s="755" t="s">
        <v>889</v>
      </c>
      <c r="G277" s="755" t="s">
        <v>79</v>
      </c>
      <c r="H277" s="757">
        <v>2015</v>
      </c>
      <c r="I277" s="747" t="s">
        <v>760</v>
      </c>
      <c r="J277" s="372"/>
      <c r="K277" s="372"/>
      <c r="L277" s="368"/>
      <c r="M277" s="368"/>
      <c r="N277" s="368" t="s">
        <v>77</v>
      </c>
      <c r="O277" s="373">
        <v>53000</v>
      </c>
      <c r="P277" s="374" t="s">
        <v>71</v>
      </c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</row>
    <row r="278" spans="1:31" ht="24.95" customHeight="1">
      <c r="A278" s="367">
        <v>272</v>
      </c>
      <c r="B278" s="368" t="str">
        <f t="shared" si="15"/>
        <v>3.05.02.01.020</v>
      </c>
      <c r="C278" s="369" t="s">
        <v>791</v>
      </c>
      <c r="D278" s="743" t="s">
        <v>888</v>
      </c>
      <c r="E278" s="371" t="s">
        <v>375</v>
      </c>
      <c r="F278" s="755" t="s">
        <v>889</v>
      </c>
      <c r="G278" s="755" t="s">
        <v>79</v>
      </c>
      <c r="H278" s="757">
        <v>2015</v>
      </c>
      <c r="I278" s="747" t="s">
        <v>760</v>
      </c>
      <c r="J278" s="372"/>
      <c r="K278" s="372"/>
      <c r="L278" s="368"/>
      <c r="M278" s="368"/>
      <c r="N278" s="368" t="s">
        <v>77</v>
      </c>
      <c r="O278" s="373">
        <v>53000</v>
      </c>
      <c r="P278" s="374" t="s">
        <v>71</v>
      </c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</row>
    <row r="279" spans="1:31" ht="24.95" customHeight="1">
      <c r="A279" s="367">
        <v>273</v>
      </c>
      <c r="B279" s="368" t="str">
        <f t="shared" si="15"/>
        <v>3.05.02.01.020</v>
      </c>
      <c r="C279" s="369" t="s">
        <v>792</v>
      </c>
      <c r="D279" s="743" t="s">
        <v>888</v>
      </c>
      <c r="E279" s="371" t="s">
        <v>375</v>
      </c>
      <c r="F279" s="755" t="s">
        <v>889</v>
      </c>
      <c r="G279" s="755" t="s">
        <v>79</v>
      </c>
      <c r="H279" s="757">
        <v>2015</v>
      </c>
      <c r="I279" s="747" t="s">
        <v>760</v>
      </c>
      <c r="J279" s="372"/>
      <c r="K279" s="372"/>
      <c r="L279" s="368"/>
      <c r="M279" s="368"/>
      <c r="N279" s="368" t="s">
        <v>77</v>
      </c>
      <c r="O279" s="373">
        <v>53000</v>
      </c>
      <c r="P279" s="374" t="s">
        <v>71</v>
      </c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</row>
    <row r="280" spans="1:31" ht="24.95" customHeight="1">
      <c r="A280" s="367">
        <v>274</v>
      </c>
      <c r="B280" s="368" t="str">
        <f t="shared" si="15"/>
        <v>3.05.02.01.020</v>
      </c>
      <c r="C280" s="369" t="s">
        <v>421</v>
      </c>
      <c r="D280" s="743" t="s">
        <v>888</v>
      </c>
      <c r="E280" s="371" t="s">
        <v>375</v>
      </c>
      <c r="F280" s="755" t="s">
        <v>889</v>
      </c>
      <c r="G280" s="755" t="s">
        <v>79</v>
      </c>
      <c r="H280" s="757">
        <v>2015</v>
      </c>
      <c r="I280" s="747" t="s">
        <v>760</v>
      </c>
      <c r="J280" s="372"/>
      <c r="K280" s="372"/>
      <c r="L280" s="368"/>
      <c r="M280" s="368"/>
      <c r="N280" s="368" t="s">
        <v>77</v>
      </c>
      <c r="O280" s="373">
        <v>53000</v>
      </c>
      <c r="P280" s="374" t="s">
        <v>71</v>
      </c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</row>
    <row r="281" spans="1:31" ht="24.95" customHeight="1">
      <c r="A281" s="367">
        <v>275</v>
      </c>
      <c r="B281" s="368" t="str">
        <f t="shared" si="15"/>
        <v>3.05.02.01.020</v>
      </c>
      <c r="C281" s="369" t="s">
        <v>793</v>
      </c>
      <c r="D281" s="743" t="s">
        <v>888</v>
      </c>
      <c r="E281" s="371" t="s">
        <v>375</v>
      </c>
      <c r="F281" s="755" t="s">
        <v>889</v>
      </c>
      <c r="G281" s="755" t="s">
        <v>79</v>
      </c>
      <c r="H281" s="757">
        <v>2015</v>
      </c>
      <c r="I281" s="747" t="s">
        <v>760</v>
      </c>
      <c r="J281" s="372"/>
      <c r="K281" s="372"/>
      <c r="L281" s="368"/>
      <c r="M281" s="368"/>
      <c r="N281" s="368" t="s">
        <v>77</v>
      </c>
      <c r="O281" s="373">
        <v>53000</v>
      </c>
      <c r="P281" s="374" t="s">
        <v>71</v>
      </c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</row>
    <row r="282" spans="1:31" ht="24.95" customHeight="1">
      <c r="A282" s="367">
        <v>276</v>
      </c>
      <c r="B282" s="368" t="str">
        <f t="shared" si="15"/>
        <v>3.05.02.01.020</v>
      </c>
      <c r="C282" s="369" t="s">
        <v>794</v>
      </c>
      <c r="D282" s="743" t="s">
        <v>888</v>
      </c>
      <c r="E282" s="371" t="s">
        <v>375</v>
      </c>
      <c r="F282" s="755" t="s">
        <v>889</v>
      </c>
      <c r="G282" s="755" t="s">
        <v>79</v>
      </c>
      <c r="H282" s="757">
        <v>2015</v>
      </c>
      <c r="I282" s="747" t="s">
        <v>760</v>
      </c>
      <c r="J282" s="372"/>
      <c r="K282" s="372"/>
      <c r="L282" s="368"/>
      <c r="M282" s="368"/>
      <c r="N282" s="368" t="s">
        <v>77</v>
      </c>
      <c r="O282" s="373">
        <v>53000</v>
      </c>
      <c r="P282" s="374" t="s">
        <v>71</v>
      </c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</row>
    <row r="283" spans="1:31" ht="24.95" customHeight="1">
      <c r="A283" s="367">
        <v>277</v>
      </c>
      <c r="B283" s="368" t="str">
        <f t="shared" si="15"/>
        <v>3.05.02.01.020</v>
      </c>
      <c r="C283" s="369" t="s">
        <v>795</v>
      </c>
      <c r="D283" s="743" t="s">
        <v>888</v>
      </c>
      <c r="E283" s="371" t="s">
        <v>375</v>
      </c>
      <c r="F283" s="755" t="s">
        <v>889</v>
      </c>
      <c r="G283" s="755" t="s">
        <v>79</v>
      </c>
      <c r="H283" s="757">
        <v>2015</v>
      </c>
      <c r="I283" s="747" t="s">
        <v>760</v>
      </c>
      <c r="J283" s="372"/>
      <c r="K283" s="372"/>
      <c r="L283" s="368"/>
      <c r="M283" s="368"/>
      <c r="N283" s="368" t="s">
        <v>77</v>
      </c>
      <c r="O283" s="373">
        <v>53000</v>
      </c>
      <c r="P283" s="374" t="s">
        <v>71</v>
      </c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</row>
    <row r="284" spans="1:31" ht="24.95" customHeight="1">
      <c r="A284" s="367">
        <v>278</v>
      </c>
      <c r="B284" s="368" t="str">
        <f t="shared" si="15"/>
        <v>3.05.02.01.020</v>
      </c>
      <c r="C284" s="369" t="s">
        <v>423</v>
      </c>
      <c r="D284" s="743" t="s">
        <v>888</v>
      </c>
      <c r="E284" s="371" t="s">
        <v>375</v>
      </c>
      <c r="F284" s="755" t="s">
        <v>889</v>
      </c>
      <c r="G284" s="755" t="s">
        <v>79</v>
      </c>
      <c r="H284" s="757">
        <v>2015</v>
      </c>
      <c r="I284" s="747" t="s">
        <v>760</v>
      </c>
      <c r="J284" s="372"/>
      <c r="K284" s="372"/>
      <c r="L284" s="368"/>
      <c r="M284" s="368"/>
      <c r="N284" s="368" t="s">
        <v>77</v>
      </c>
      <c r="O284" s="373">
        <v>53000</v>
      </c>
      <c r="P284" s="374" t="s">
        <v>71</v>
      </c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</row>
    <row r="285" spans="1:31" ht="24.95" customHeight="1">
      <c r="A285" s="367">
        <v>279</v>
      </c>
      <c r="B285" s="368" t="str">
        <f t="shared" si="15"/>
        <v>3.05.02.01.020</v>
      </c>
      <c r="C285" s="369" t="s">
        <v>471</v>
      </c>
      <c r="D285" s="743" t="s">
        <v>888</v>
      </c>
      <c r="E285" s="371" t="s">
        <v>375</v>
      </c>
      <c r="F285" s="755" t="s">
        <v>889</v>
      </c>
      <c r="G285" s="755" t="s">
        <v>79</v>
      </c>
      <c r="H285" s="757">
        <v>2015</v>
      </c>
      <c r="I285" s="747" t="s">
        <v>760</v>
      </c>
      <c r="J285" s="372"/>
      <c r="K285" s="372"/>
      <c r="L285" s="368"/>
      <c r="M285" s="368"/>
      <c r="N285" s="368" t="s">
        <v>77</v>
      </c>
      <c r="O285" s="373">
        <v>53000</v>
      </c>
      <c r="P285" s="374" t="s">
        <v>71</v>
      </c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</row>
    <row r="286" spans="1:31" ht="24.95" customHeight="1">
      <c r="A286" s="367">
        <v>280</v>
      </c>
      <c r="B286" s="368" t="str">
        <f t="shared" si="15"/>
        <v>3.05.02.01.020</v>
      </c>
      <c r="C286" s="369" t="s">
        <v>796</v>
      </c>
      <c r="D286" s="743" t="s">
        <v>888</v>
      </c>
      <c r="E286" s="371" t="s">
        <v>375</v>
      </c>
      <c r="F286" s="755" t="s">
        <v>889</v>
      </c>
      <c r="G286" s="755" t="s">
        <v>79</v>
      </c>
      <c r="H286" s="757">
        <v>2015</v>
      </c>
      <c r="I286" s="747" t="s">
        <v>760</v>
      </c>
      <c r="J286" s="372"/>
      <c r="K286" s="372"/>
      <c r="L286" s="368"/>
      <c r="M286" s="368"/>
      <c r="N286" s="368" t="s">
        <v>77</v>
      </c>
      <c r="O286" s="373">
        <v>53000</v>
      </c>
      <c r="P286" s="374" t="s">
        <v>71</v>
      </c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</row>
    <row r="287" spans="1:31" ht="24.95" customHeight="1">
      <c r="A287" s="367">
        <v>281</v>
      </c>
      <c r="B287" s="368" t="str">
        <f t="shared" si="15"/>
        <v>3.05.02.01.020</v>
      </c>
      <c r="C287" s="369" t="s">
        <v>474</v>
      </c>
      <c r="D287" s="743" t="s">
        <v>888</v>
      </c>
      <c r="E287" s="371" t="s">
        <v>375</v>
      </c>
      <c r="F287" s="755" t="s">
        <v>889</v>
      </c>
      <c r="G287" s="755" t="s">
        <v>79</v>
      </c>
      <c r="H287" s="757">
        <v>2015</v>
      </c>
      <c r="I287" s="747" t="s">
        <v>760</v>
      </c>
      <c r="J287" s="372"/>
      <c r="K287" s="372"/>
      <c r="L287" s="368"/>
      <c r="M287" s="368"/>
      <c r="N287" s="368" t="s">
        <v>77</v>
      </c>
      <c r="O287" s="373">
        <v>53000</v>
      </c>
      <c r="P287" s="374" t="s">
        <v>71</v>
      </c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</row>
    <row r="288" spans="1:31" ht="24.95" customHeight="1">
      <c r="A288" s="367">
        <v>282</v>
      </c>
      <c r="B288" s="368" t="str">
        <f t="shared" si="15"/>
        <v>3.05.02.01.020</v>
      </c>
      <c r="C288" s="369" t="s">
        <v>425</v>
      </c>
      <c r="D288" s="743" t="s">
        <v>888</v>
      </c>
      <c r="E288" s="371" t="s">
        <v>375</v>
      </c>
      <c r="F288" s="755" t="s">
        <v>889</v>
      </c>
      <c r="G288" s="755" t="s">
        <v>79</v>
      </c>
      <c r="H288" s="757">
        <v>2015</v>
      </c>
      <c r="I288" s="747" t="s">
        <v>760</v>
      </c>
      <c r="J288" s="372"/>
      <c r="K288" s="372"/>
      <c r="L288" s="368"/>
      <c r="M288" s="368"/>
      <c r="N288" s="368" t="s">
        <v>77</v>
      </c>
      <c r="O288" s="373">
        <v>53000</v>
      </c>
      <c r="P288" s="374" t="s">
        <v>71</v>
      </c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</row>
    <row r="289" spans="1:31" ht="24.95" customHeight="1">
      <c r="A289" s="367">
        <v>283</v>
      </c>
      <c r="B289" s="368" t="str">
        <f t="shared" si="15"/>
        <v>3.05.02.01.020</v>
      </c>
      <c r="C289" s="369" t="s">
        <v>428</v>
      </c>
      <c r="D289" s="743" t="s">
        <v>888</v>
      </c>
      <c r="E289" s="371" t="s">
        <v>375</v>
      </c>
      <c r="F289" s="755" t="s">
        <v>889</v>
      </c>
      <c r="G289" s="755" t="s">
        <v>79</v>
      </c>
      <c r="H289" s="757">
        <v>2015</v>
      </c>
      <c r="I289" s="747" t="s">
        <v>760</v>
      </c>
      <c r="J289" s="372"/>
      <c r="K289" s="372"/>
      <c r="L289" s="368"/>
      <c r="M289" s="368"/>
      <c r="N289" s="368" t="s">
        <v>77</v>
      </c>
      <c r="O289" s="373">
        <v>53000</v>
      </c>
      <c r="P289" s="374" t="s">
        <v>71</v>
      </c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</row>
    <row r="290" spans="1:31" ht="24.95" customHeight="1">
      <c r="A290" s="367">
        <v>284</v>
      </c>
      <c r="B290" s="368" t="str">
        <f t="shared" si="15"/>
        <v>3.05.02.01.020</v>
      </c>
      <c r="C290" s="369" t="s">
        <v>431</v>
      </c>
      <c r="D290" s="743" t="s">
        <v>888</v>
      </c>
      <c r="E290" s="371" t="s">
        <v>375</v>
      </c>
      <c r="F290" s="755" t="s">
        <v>889</v>
      </c>
      <c r="G290" s="755" t="s">
        <v>79</v>
      </c>
      <c r="H290" s="757">
        <v>2015</v>
      </c>
      <c r="I290" s="747" t="s">
        <v>760</v>
      </c>
      <c r="J290" s="372"/>
      <c r="K290" s="372"/>
      <c r="L290" s="368"/>
      <c r="M290" s="368"/>
      <c r="N290" s="368" t="s">
        <v>77</v>
      </c>
      <c r="O290" s="373">
        <v>53000</v>
      </c>
      <c r="P290" s="374" t="s">
        <v>71</v>
      </c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</row>
    <row r="291" spans="1:31" ht="24.95" customHeight="1">
      <c r="A291" s="367">
        <v>285</v>
      </c>
      <c r="B291" s="368" t="str">
        <f t="shared" si="15"/>
        <v>3.05.02.01.020</v>
      </c>
      <c r="C291" s="369" t="s">
        <v>434</v>
      </c>
      <c r="D291" s="743" t="s">
        <v>888</v>
      </c>
      <c r="E291" s="371" t="s">
        <v>375</v>
      </c>
      <c r="F291" s="755" t="s">
        <v>889</v>
      </c>
      <c r="G291" s="755" t="s">
        <v>79</v>
      </c>
      <c r="H291" s="757">
        <v>2015</v>
      </c>
      <c r="I291" s="747" t="s">
        <v>760</v>
      </c>
      <c r="J291" s="372"/>
      <c r="K291" s="372"/>
      <c r="L291" s="368"/>
      <c r="M291" s="368"/>
      <c r="N291" s="368" t="s">
        <v>77</v>
      </c>
      <c r="O291" s="373">
        <v>53000</v>
      </c>
      <c r="P291" s="374" t="s">
        <v>71</v>
      </c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</row>
    <row r="292" spans="1:31" ht="24.95" customHeight="1">
      <c r="A292" s="367">
        <v>286</v>
      </c>
      <c r="B292" s="368" t="str">
        <f t="shared" si="15"/>
        <v>3.05.02.01.020</v>
      </c>
      <c r="C292" s="369" t="s">
        <v>797</v>
      </c>
      <c r="D292" s="743" t="s">
        <v>888</v>
      </c>
      <c r="E292" s="371" t="s">
        <v>375</v>
      </c>
      <c r="F292" s="755" t="s">
        <v>889</v>
      </c>
      <c r="G292" s="755" t="s">
        <v>79</v>
      </c>
      <c r="H292" s="757">
        <v>2015</v>
      </c>
      <c r="I292" s="747" t="s">
        <v>760</v>
      </c>
      <c r="J292" s="372"/>
      <c r="K292" s="372"/>
      <c r="L292" s="368"/>
      <c r="M292" s="368"/>
      <c r="N292" s="368" t="s">
        <v>77</v>
      </c>
      <c r="O292" s="373">
        <v>53000</v>
      </c>
      <c r="P292" s="374" t="s">
        <v>71</v>
      </c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</row>
    <row r="293" spans="1:31" ht="24.95" customHeight="1">
      <c r="A293" s="367">
        <v>287</v>
      </c>
      <c r="B293" s="368" t="str">
        <f t="shared" si="15"/>
        <v>3.05.02.01.020</v>
      </c>
      <c r="C293" s="369" t="s">
        <v>798</v>
      </c>
      <c r="D293" s="743" t="s">
        <v>888</v>
      </c>
      <c r="E293" s="371" t="s">
        <v>375</v>
      </c>
      <c r="F293" s="755" t="s">
        <v>889</v>
      </c>
      <c r="G293" s="755" t="s">
        <v>79</v>
      </c>
      <c r="H293" s="757">
        <v>2015</v>
      </c>
      <c r="I293" s="747" t="s">
        <v>760</v>
      </c>
      <c r="J293" s="372"/>
      <c r="K293" s="372"/>
      <c r="L293" s="368"/>
      <c r="M293" s="368"/>
      <c r="N293" s="368" t="s">
        <v>77</v>
      </c>
      <c r="O293" s="373">
        <v>53000</v>
      </c>
      <c r="P293" s="374" t="s">
        <v>71</v>
      </c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</row>
    <row r="294" spans="1:31" ht="24.95" customHeight="1">
      <c r="A294" s="367">
        <v>288</v>
      </c>
      <c r="B294" s="368" t="str">
        <f t="shared" si="15"/>
        <v>3.05.02.01.020</v>
      </c>
      <c r="C294" s="369" t="s">
        <v>799</v>
      </c>
      <c r="D294" s="743" t="s">
        <v>888</v>
      </c>
      <c r="E294" s="371" t="s">
        <v>375</v>
      </c>
      <c r="F294" s="755" t="s">
        <v>889</v>
      </c>
      <c r="G294" s="755" t="s">
        <v>79</v>
      </c>
      <c r="H294" s="757">
        <v>2015</v>
      </c>
      <c r="I294" s="747" t="s">
        <v>760</v>
      </c>
      <c r="J294" s="372"/>
      <c r="K294" s="372"/>
      <c r="L294" s="368"/>
      <c r="M294" s="368"/>
      <c r="N294" s="368" t="s">
        <v>77</v>
      </c>
      <c r="O294" s="373">
        <v>53000</v>
      </c>
      <c r="P294" s="374" t="s">
        <v>71</v>
      </c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</row>
    <row r="295" spans="1:31" ht="24.95" customHeight="1">
      <c r="A295" s="367">
        <v>289</v>
      </c>
      <c r="B295" s="368" t="str">
        <f t="shared" si="15"/>
        <v>3.05.02.01.020</v>
      </c>
      <c r="C295" s="369" t="s">
        <v>800</v>
      </c>
      <c r="D295" s="743" t="s">
        <v>888</v>
      </c>
      <c r="E295" s="371" t="s">
        <v>375</v>
      </c>
      <c r="F295" s="755" t="s">
        <v>889</v>
      </c>
      <c r="G295" s="755" t="s">
        <v>79</v>
      </c>
      <c r="H295" s="757">
        <v>2015</v>
      </c>
      <c r="I295" s="747" t="s">
        <v>760</v>
      </c>
      <c r="J295" s="372"/>
      <c r="K295" s="372"/>
      <c r="L295" s="368"/>
      <c r="M295" s="368"/>
      <c r="N295" s="368" t="s">
        <v>77</v>
      </c>
      <c r="O295" s="373">
        <v>53000</v>
      </c>
      <c r="P295" s="374" t="s">
        <v>71</v>
      </c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</row>
    <row r="296" spans="1:31" ht="24.95" customHeight="1">
      <c r="A296" s="367">
        <v>290</v>
      </c>
      <c r="B296" s="368" t="str">
        <f t="shared" si="15"/>
        <v>3.05.02.01.020</v>
      </c>
      <c r="C296" s="369" t="s">
        <v>801</v>
      </c>
      <c r="D296" s="743" t="s">
        <v>888</v>
      </c>
      <c r="E296" s="371" t="s">
        <v>375</v>
      </c>
      <c r="F296" s="755" t="s">
        <v>889</v>
      </c>
      <c r="G296" s="755" t="s">
        <v>79</v>
      </c>
      <c r="H296" s="757">
        <v>2015</v>
      </c>
      <c r="I296" s="747" t="s">
        <v>760</v>
      </c>
      <c r="J296" s="372"/>
      <c r="K296" s="372"/>
      <c r="L296" s="368"/>
      <c r="M296" s="368"/>
      <c r="N296" s="368" t="s">
        <v>77</v>
      </c>
      <c r="O296" s="373">
        <v>53000</v>
      </c>
      <c r="P296" s="374" t="s">
        <v>71</v>
      </c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</row>
    <row r="297" spans="1:31" ht="24.95" customHeight="1">
      <c r="A297" s="367">
        <v>291</v>
      </c>
      <c r="B297" s="368" t="str">
        <f t="shared" si="15"/>
        <v>3.05.02.01.020</v>
      </c>
      <c r="C297" s="369" t="s">
        <v>802</v>
      </c>
      <c r="D297" s="743" t="s">
        <v>888</v>
      </c>
      <c r="E297" s="371" t="s">
        <v>375</v>
      </c>
      <c r="F297" s="755" t="s">
        <v>889</v>
      </c>
      <c r="G297" s="755" t="s">
        <v>79</v>
      </c>
      <c r="H297" s="757">
        <v>2015</v>
      </c>
      <c r="I297" s="747" t="s">
        <v>760</v>
      </c>
      <c r="J297" s="372"/>
      <c r="K297" s="372"/>
      <c r="L297" s="368"/>
      <c r="M297" s="368"/>
      <c r="N297" s="368" t="s">
        <v>77</v>
      </c>
      <c r="O297" s="373">
        <v>53000</v>
      </c>
      <c r="P297" s="374" t="s">
        <v>71</v>
      </c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</row>
    <row r="298" spans="1:31" ht="24.95" customHeight="1">
      <c r="A298" s="367">
        <v>292</v>
      </c>
      <c r="B298" s="368" t="str">
        <f t="shared" si="15"/>
        <v>3.05.02.01.020</v>
      </c>
      <c r="C298" s="369" t="s">
        <v>803</v>
      </c>
      <c r="D298" s="743" t="s">
        <v>888</v>
      </c>
      <c r="E298" s="371" t="s">
        <v>375</v>
      </c>
      <c r="F298" s="755" t="s">
        <v>889</v>
      </c>
      <c r="G298" s="755" t="s">
        <v>79</v>
      </c>
      <c r="H298" s="757">
        <v>2015</v>
      </c>
      <c r="I298" s="747" t="s">
        <v>760</v>
      </c>
      <c r="J298" s="372"/>
      <c r="K298" s="372"/>
      <c r="L298" s="368"/>
      <c r="M298" s="368"/>
      <c r="N298" s="368" t="s">
        <v>77</v>
      </c>
      <c r="O298" s="373">
        <v>53000</v>
      </c>
      <c r="P298" s="374" t="s">
        <v>71</v>
      </c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</row>
    <row r="299" spans="1:31" ht="24.95" customHeight="1">
      <c r="A299" s="367">
        <v>293</v>
      </c>
      <c r="B299" s="368" t="str">
        <f t="shared" si="15"/>
        <v>3.05.02.01.020</v>
      </c>
      <c r="C299" s="369" t="s">
        <v>804</v>
      </c>
      <c r="D299" s="743" t="s">
        <v>888</v>
      </c>
      <c r="E299" s="371" t="s">
        <v>375</v>
      </c>
      <c r="F299" s="755" t="s">
        <v>889</v>
      </c>
      <c r="G299" s="755" t="s">
        <v>79</v>
      </c>
      <c r="H299" s="757">
        <v>2015</v>
      </c>
      <c r="I299" s="747" t="s">
        <v>760</v>
      </c>
      <c r="J299" s="372"/>
      <c r="K299" s="372"/>
      <c r="L299" s="368"/>
      <c r="M299" s="368"/>
      <c r="N299" s="368" t="s">
        <v>77</v>
      </c>
      <c r="O299" s="373">
        <v>53000</v>
      </c>
      <c r="P299" s="374" t="s">
        <v>71</v>
      </c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</row>
    <row r="300" spans="1:31" ht="24.95" customHeight="1">
      <c r="A300" s="367">
        <v>294</v>
      </c>
      <c r="B300" s="368" t="str">
        <f t="shared" si="15"/>
        <v>3.05.02.01.020</v>
      </c>
      <c r="C300" s="369" t="s">
        <v>805</v>
      </c>
      <c r="D300" s="743" t="s">
        <v>888</v>
      </c>
      <c r="E300" s="371" t="s">
        <v>375</v>
      </c>
      <c r="F300" s="755" t="s">
        <v>889</v>
      </c>
      <c r="G300" s="755" t="s">
        <v>79</v>
      </c>
      <c r="H300" s="757">
        <v>2015</v>
      </c>
      <c r="I300" s="747" t="s">
        <v>760</v>
      </c>
      <c r="J300" s="372"/>
      <c r="K300" s="372"/>
      <c r="L300" s="368"/>
      <c r="M300" s="368"/>
      <c r="N300" s="368" t="s">
        <v>77</v>
      </c>
      <c r="O300" s="373">
        <v>53000</v>
      </c>
      <c r="P300" s="374" t="s">
        <v>71</v>
      </c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</row>
    <row r="301" spans="1:31" ht="24.95" customHeight="1">
      <c r="A301" s="367">
        <v>295</v>
      </c>
      <c r="B301" s="368" t="str">
        <f t="shared" si="15"/>
        <v>3.05.02.01.020</v>
      </c>
      <c r="C301" s="369" t="s">
        <v>806</v>
      </c>
      <c r="D301" s="743" t="s">
        <v>888</v>
      </c>
      <c r="E301" s="371" t="s">
        <v>375</v>
      </c>
      <c r="F301" s="755" t="s">
        <v>889</v>
      </c>
      <c r="G301" s="755" t="s">
        <v>79</v>
      </c>
      <c r="H301" s="757">
        <v>2015</v>
      </c>
      <c r="I301" s="747" t="s">
        <v>760</v>
      </c>
      <c r="J301" s="372"/>
      <c r="K301" s="372"/>
      <c r="L301" s="368"/>
      <c r="M301" s="368"/>
      <c r="N301" s="368" t="s">
        <v>77</v>
      </c>
      <c r="O301" s="373">
        <v>53000</v>
      </c>
      <c r="P301" s="374" t="s">
        <v>71</v>
      </c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</row>
    <row r="302" spans="1:31" ht="24.95" customHeight="1">
      <c r="A302" s="367">
        <v>296</v>
      </c>
      <c r="B302" s="368" t="str">
        <f t="shared" si="15"/>
        <v>3.05.02.01.020</v>
      </c>
      <c r="C302" s="369" t="s">
        <v>807</v>
      </c>
      <c r="D302" s="743" t="s">
        <v>888</v>
      </c>
      <c r="E302" s="371" t="s">
        <v>375</v>
      </c>
      <c r="F302" s="755" t="s">
        <v>889</v>
      </c>
      <c r="G302" s="755" t="s">
        <v>79</v>
      </c>
      <c r="H302" s="757">
        <v>2015</v>
      </c>
      <c r="I302" s="747" t="s">
        <v>760</v>
      </c>
      <c r="J302" s="372"/>
      <c r="K302" s="372"/>
      <c r="L302" s="368"/>
      <c r="M302" s="368"/>
      <c r="N302" s="368" t="s">
        <v>77</v>
      </c>
      <c r="O302" s="373">
        <v>53000</v>
      </c>
      <c r="P302" s="374" t="s">
        <v>71</v>
      </c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</row>
    <row r="303" spans="1:31" ht="24.95" customHeight="1">
      <c r="A303" s="367">
        <v>297</v>
      </c>
      <c r="B303" s="368" t="str">
        <f t="shared" si="15"/>
        <v>3.05.02.01.020</v>
      </c>
      <c r="C303" s="369" t="s">
        <v>808</v>
      </c>
      <c r="D303" s="743" t="s">
        <v>888</v>
      </c>
      <c r="E303" s="371" t="s">
        <v>375</v>
      </c>
      <c r="F303" s="755" t="s">
        <v>889</v>
      </c>
      <c r="G303" s="755" t="s">
        <v>79</v>
      </c>
      <c r="H303" s="757">
        <v>2015</v>
      </c>
      <c r="I303" s="747" t="s">
        <v>760</v>
      </c>
      <c r="J303" s="372"/>
      <c r="K303" s="372"/>
      <c r="L303" s="368"/>
      <c r="M303" s="368"/>
      <c r="N303" s="368" t="s">
        <v>77</v>
      </c>
      <c r="O303" s="373">
        <v>53000</v>
      </c>
      <c r="P303" s="374" t="s">
        <v>71</v>
      </c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</row>
    <row r="304" spans="1:31" ht="24.95" customHeight="1">
      <c r="A304" s="367">
        <v>298</v>
      </c>
      <c r="B304" s="368" t="str">
        <f t="shared" si="15"/>
        <v>3.05.02.01.020</v>
      </c>
      <c r="C304" s="369" t="s">
        <v>809</v>
      </c>
      <c r="D304" s="743" t="s">
        <v>888</v>
      </c>
      <c r="E304" s="371" t="s">
        <v>375</v>
      </c>
      <c r="F304" s="755" t="s">
        <v>889</v>
      </c>
      <c r="G304" s="755" t="s">
        <v>79</v>
      </c>
      <c r="H304" s="757">
        <v>2015</v>
      </c>
      <c r="I304" s="747" t="s">
        <v>760</v>
      </c>
      <c r="J304" s="372"/>
      <c r="K304" s="372"/>
      <c r="L304" s="368"/>
      <c r="M304" s="368"/>
      <c r="N304" s="368" t="s">
        <v>77</v>
      </c>
      <c r="O304" s="373">
        <v>53000</v>
      </c>
      <c r="P304" s="374" t="s">
        <v>71</v>
      </c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</row>
    <row r="305" spans="1:31" ht="24.95" customHeight="1">
      <c r="A305" s="367">
        <v>299</v>
      </c>
      <c r="B305" s="368" t="str">
        <f t="shared" si="15"/>
        <v>3.05.02.01.020</v>
      </c>
      <c r="C305" s="369" t="s">
        <v>810</v>
      </c>
      <c r="D305" s="743" t="s">
        <v>888</v>
      </c>
      <c r="E305" s="371" t="s">
        <v>375</v>
      </c>
      <c r="F305" s="755" t="s">
        <v>889</v>
      </c>
      <c r="G305" s="755" t="s">
        <v>79</v>
      </c>
      <c r="H305" s="757">
        <v>2015</v>
      </c>
      <c r="I305" s="747" t="s">
        <v>760</v>
      </c>
      <c r="J305" s="372"/>
      <c r="K305" s="372"/>
      <c r="L305" s="368"/>
      <c r="M305" s="368"/>
      <c r="N305" s="368" t="s">
        <v>77</v>
      </c>
      <c r="O305" s="373">
        <v>53000</v>
      </c>
      <c r="P305" s="374" t="s">
        <v>71</v>
      </c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</row>
    <row r="306" spans="1:31" ht="24.95" customHeight="1">
      <c r="A306" s="367">
        <v>300</v>
      </c>
      <c r="B306" s="368" t="str">
        <f t="shared" si="15"/>
        <v>3.05.02.01.020</v>
      </c>
      <c r="C306" s="369" t="s">
        <v>811</v>
      </c>
      <c r="D306" s="743" t="s">
        <v>888</v>
      </c>
      <c r="E306" s="371" t="s">
        <v>375</v>
      </c>
      <c r="F306" s="755" t="s">
        <v>889</v>
      </c>
      <c r="G306" s="755" t="s">
        <v>79</v>
      </c>
      <c r="H306" s="757">
        <v>2015</v>
      </c>
      <c r="I306" s="747" t="s">
        <v>760</v>
      </c>
      <c r="J306" s="372"/>
      <c r="K306" s="372"/>
      <c r="L306" s="368"/>
      <c r="M306" s="368"/>
      <c r="N306" s="368" t="s">
        <v>77</v>
      </c>
      <c r="O306" s="373">
        <v>53000</v>
      </c>
      <c r="P306" s="374" t="s">
        <v>71</v>
      </c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</row>
    <row r="307" spans="1:31" ht="24.95" customHeight="1">
      <c r="A307" s="367">
        <v>301</v>
      </c>
      <c r="B307" s="368" t="str">
        <f t="shared" si="15"/>
        <v>3.05.02.01.020</v>
      </c>
      <c r="C307" s="369" t="s">
        <v>812</v>
      </c>
      <c r="D307" s="743" t="s">
        <v>888</v>
      </c>
      <c r="E307" s="371" t="s">
        <v>375</v>
      </c>
      <c r="F307" s="755" t="s">
        <v>889</v>
      </c>
      <c r="G307" s="755" t="s">
        <v>79</v>
      </c>
      <c r="H307" s="757">
        <v>2015</v>
      </c>
      <c r="I307" s="747" t="s">
        <v>760</v>
      </c>
      <c r="J307" s="372"/>
      <c r="K307" s="372"/>
      <c r="L307" s="368"/>
      <c r="M307" s="368"/>
      <c r="N307" s="368" t="s">
        <v>77</v>
      </c>
      <c r="O307" s="373">
        <v>53000</v>
      </c>
      <c r="P307" s="374" t="s">
        <v>71</v>
      </c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</row>
    <row r="308" spans="1:31" ht="24.95" customHeight="1">
      <c r="A308" s="367">
        <v>302</v>
      </c>
      <c r="B308" s="368" t="str">
        <f t="shared" si="15"/>
        <v>3.05.02.01.020</v>
      </c>
      <c r="C308" s="369" t="s">
        <v>813</v>
      </c>
      <c r="D308" s="743" t="s">
        <v>888</v>
      </c>
      <c r="E308" s="371" t="s">
        <v>375</v>
      </c>
      <c r="F308" s="755" t="s">
        <v>889</v>
      </c>
      <c r="G308" s="755" t="s">
        <v>79</v>
      </c>
      <c r="H308" s="757">
        <v>2015</v>
      </c>
      <c r="I308" s="747" t="s">
        <v>760</v>
      </c>
      <c r="J308" s="372"/>
      <c r="K308" s="372"/>
      <c r="L308" s="368"/>
      <c r="M308" s="368"/>
      <c r="N308" s="368" t="s">
        <v>77</v>
      </c>
      <c r="O308" s="373">
        <v>53000</v>
      </c>
      <c r="P308" s="374" t="s">
        <v>71</v>
      </c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</row>
    <row r="309" spans="1:31" ht="24.95" customHeight="1">
      <c r="A309" s="367">
        <v>303</v>
      </c>
      <c r="B309" s="368" t="str">
        <f t="shared" si="15"/>
        <v>3.05.02.01.020</v>
      </c>
      <c r="C309" s="369" t="s">
        <v>814</v>
      </c>
      <c r="D309" s="743" t="s">
        <v>888</v>
      </c>
      <c r="E309" s="371" t="s">
        <v>375</v>
      </c>
      <c r="F309" s="755" t="s">
        <v>889</v>
      </c>
      <c r="G309" s="755" t="s">
        <v>79</v>
      </c>
      <c r="H309" s="757">
        <v>2015</v>
      </c>
      <c r="I309" s="747" t="s">
        <v>760</v>
      </c>
      <c r="J309" s="372"/>
      <c r="K309" s="372"/>
      <c r="L309" s="368"/>
      <c r="M309" s="368"/>
      <c r="N309" s="368" t="s">
        <v>77</v>
      </c>
      <c r="O309" s="373">
        <v>53000</v>
      </c>
      <c r="P309" s="374" t="s">
        <v>71</v>
      </c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</row>
    <row r="310" spans="1:31" ht="24.95" customHeight="1">
      <c r="A310" s="367">
        <v>304</v>
      </c>
      <c r="B310" s="368" t="str">
        <f t="shared" si="15"/>
        <v>3.05.02.01.020</v>
      </c>
      <c r="C310" s="369" t="s">
        <v>815</v>
      </c>
      <c r="D310" s="743" t="s">
        <v>888</v>
      </c>
      <c r="E310" s="371" t="s">
        <v>375</v>
      </c>
      <c r="F310" s="755" t="s">
        <v>889</v>
      </c>
      <c r="G310" s="755" t="s">
        <v>79</v>
      </c>
      <c r="H310" s="757">
        <v>2015</v>
      </c>
      <c r="I310" s="747" t="s">
        <v>760</v>
      </c>
      <c r="J310" s="372"/>
      <c r="K310" s="372"/>
      <c r="L310" s="368"/>
      <c r="M310" s="368"/>
      <c r="N310" s="368" t="s">
        <v>77</v>
      </c>
      <c r="O310" s="373">
        <v>53000</v>
      </c>
      <c r="P310" s="374" t="s">
        <v>71</v>
      </c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</row>
    <row r="311" spans="1:31" ht="24.95" customHeight="1">
      <c r="A311" s="367">
        <v>305</v>
      </c>
      <c r="B311" s="368" t="str">
        <f t="shared" si="15"/>
        <v>3.05.02.01.020</v>
      </c>
      <c r="C311" s="369" t="s">
        <v>816</v>
      </c>
      <c r="D311" s="743" t="s">
        <v>888</v>
      </c>
      <c r="E311" s="371" t="s">
        <v>375</v>
      </c>
      <c r="F311" s="755" t="s">
        <v>889</v>
      </c>
      <c r="G311" s="755" t="s">
        <v>79</v>
      </c>
      <c r="H311" s="757">
        <v>2015</v>
      </c>
      <c r="I311" s="747" t="s">
        <v>760</v>
      </c>
      <c r="J311" s="372"/>
      <c r="K311" s="372"/>
      <c r="L311" s="368"/>
      <c r="M311" s="368"/>
      <c r="N311" s="368" t="s">
        <v>77</v>
      </c>
      <c r="O311" s="373">
        <v>53000</v>
      </c>
      <c r="P311" s="374" t="s">
        <v>71</v>
      </c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</row>
    <row r="312" spans="1:31" ht="24.95" customHeight="1">
      <c r="A312" s="367">
        <v>306</v>
      </c>
      <c r="B312" s="368" t="str">
        <f t="shared" si="15"/>
        <v>3.05.02.01.020</v>
      </c>
      <c r="C312" s="369" t="s">
        <v>817</v>
      </c>
      <c r="D312" s="743" t="s">
        <v>888</v>
      </c>
      <c r="E312" s="371" t="s">
        <v>375</v>
      </c>
      <c r="F312" s="755" t="s">
        <v>889</v>
      </c>
      <c r="G312" s="755" t="s">
        <v>79</v>
      </c>
      <c r="H312" s="757">
        <v>2015</v>
      </c>
      <c r="I312" s="747" t="s">
        <v>760</v>
      </c>
      <c r="J312" s="372"/>
      <c r="K312" s="372"/>
      <c r="L312" s="368"/>
      <c r="M312" s="368"/>
      <c r="N312" s="368" t="s">
        <v>77</v>
      </c>
      <c r="O312" s="373">
        <v>53000</v>
      </c>
      <c r="P312" s="374" t="s">
        <v>71</v>
      </c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</row>
    <row r="313" spans="1:31" ht="24.95" customHeight="1">
      <c r="A313" s="367">
        <v>307</v>
      </c>
      <c r="B313" s="368" t="str">
        <f t="shared" si="15"/>
        <v>3.05.02.01.020</v>
      </c>
      <c r="C313" s="369" t="s">
        <v>818</v>
      </c>
      <c r="D313" s="743" t="s">
        <v>888</v>
      </c>
      <c r="E313" s="371" t="s">
        <v>375</v>
      </c>
      <c r="F313" s="755" t="s">
        <v>889</v>
      </c>
      <c r="G313" s="755" t="s">
        <v>79</v>
      </c>
      <c r="H313" s="757">
        <v>2015</v>
      </c>
      <c r="I313" s="747" t="s">
        <v>760</v>
      </c>
      <c r="J313" s="372"/>
      <c r="K313" s="372"/>
      <c r="L313" s="368"/>
      <c r="M313" s="368"/>
      <c r="N313" s="368" t="s">
        <v>77</v>
      </c>
      <c r="O313" s="373">
        <v>53000</v>
      </c>
      <c r="P313" s="374" t="s">
        <v>71</v>
      </c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</row>
    <row r="314" spans="1:31" ht="24.95" customHeight="1">
      <c r="A314" s="367">
        <v>308</v>
      </c>
      <c r="B314" s="368" t="str">
        <f t="shared" si="15"/>
        <v>3.05.02.01.020</v>
      </c>
      <c r="C314" s="369" t="s">
        <v>819</v>
      </c>
      <c r="D314" s="743" t="s">
        <v>888</v>
      </c>
      <c r="E314" s="371" t="s">
        <v>375</v>
      </c>
      <c r="F314" s="755" t="s">
        <v>889</v>
      </c>
      <c r="G314" s="755" t="s">
        <v>79</v>
      </c>
      <c r="H314" s="757">
        <v>2015</v>
      </c>
      <c r="I314" s="747" t="s">
        <v>760</v>
      </c>
      <c r="J314" s="372"/>
      <c r="K314" s="372"/>
      <c r="L314" s="368"/>
      <c r="M314" s="368"/>
      <c r="N314" s="368" t="s">
        <v>77</v>
      </c>
      <c r="O314" s="373">
        <v>53000</v>
      </c>
      <c r="P314" s="374" t="s">
        <v>71</v>
      </c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</row>
    <row r="315" spans="1:31" ht="24.95" customHeight="1">
      <c r="A315" s="367">
        <v>309</v>
      </c>
      <c r="B315" s="368" t="str">
        <f t="shared" si="15"/>
        <v>3.05.02.01.020</v>
      </c>
      <c r="C315" s="369" t="s">
        <v>820</v>
      </c>
      <c r="D315" s="743" t="s">
        <v>888</v>
      </c>
      <c r="E315" s="371" t="s">
        <v>375</v>
      </c>
      <c r="F315" s="755" t="s">
        <v>889</v>
      </c>
      <c r="G315" s="755" t="s">
        <v>79</v>
      </c>
      <c r="H315" s="757">
        <v>2015</v>
      </c>
      <c r="I315" s="747" t="s">
        <v>760</v>
      </c>
      <c r="J315" s="372"/>
      <c r="K315" s="372"/>
      <c r="L315" s="368"/>
      <c r="M315" s="368"/>
      <c r="N315" s="368" t="s">
        <v>77</v>
      </c>
      <c r="O315" s="373">
        <v>53000</v>
      </c>
      <c r="P315" s="374" t="s">
        <v>71</v>
      </c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</row>
    <row r="316" spans="1:31" ht="24.95" customHeight="1">
      <c r="A316" s="367">
        <v>310</v>
      </c>
      <c r="B316" s="368" t="str">
        <f t="shared" si="15"/>
        <v>3.05.02.01.020</v>
      </c>
      <c r="C316" s="369" t="s">
        <v>821</v>
      </c>
      <c r="D316" s="743" t="s">
        <v>888</v>
      </c>
      <c r="E316" s="371" t="s">
        <v>375</v>
      </c>
      <c r="F316" s="755" t="s">
        <v>889</v>
      </c>
      <c r="G316" s="755" t="s">
        <v>79</v>
      </c>
      <c r="H316" s="757">
        <v>2015</v>
      </c>
      <c r="I316" s="747" t="s">
        <v>760</v>
      </c>
      <c r="J316" s="372"/>
      <c r="K316" s="372"/>
      <c r="L316" s="368"/>
      <c r="M316" s="368"/>
      <c r="N316" s="368" t="s">
        <v>77</v>
      </c>
      <c r="O316" s="373">
        <v>53000</v>
      </c>
      <c r="P316" s="374" t="s">
        <v>71</v>
      </c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</row>
    <row r="317" spans="1:31" ht="24.95" customHeight="1">
      <c r="A317" s="367">
        <v>311</v>
      </c>
      <c r="B317" s="368" t="str">
        <f t="shared" si="15"/>
        <v>3.05.02.01.020</v>
      </c>
      <c r="C317" s="369" t="s">
        <v>822</v>
      </c>
      <c r="D317" s="743" t="s">
        <v>888</v>
      </c>
      <c r="E317" s="371" t="s">
        <v>375</v>
      </c>
      <c r="F317" s="755" t="s">
        <v>889</v>
      </c>
      <c r="G317" s="755" t="s">
        <v>79</v>
      </c>
      <c r="H317" s="757">
        <v>2015</v>
      </c>
      <c r="I317" s="747" t="s">
        <v>760</v>
      </c>
      <c r="J317" s="372"/>
      <c r="K317" s="372"/>
      <c r="L317" s="368"/>
      <c r="M317" s="368"/>
      <c r="N317" s="368" t="s">
        <v>77</v>
      </c>
      <c r="O317" s="373">
        <v>53000</v>
      </c>
      <c r="P317" s="374" t="s">
        <v>71</v>
      </c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</row>
    <row r="318" spans="1:31" ht="24.95" customHeight="1">
      <c r="A318" s="367">
        <v>312</v>
      </c>
      <c r="B318" s="368" t="str">
        <f t="shared" si="15"/>
        <v>3.05.02.01.020</v>
      </c>
      <c r="C318" s="369" t="s">
        <v>823</v>
      </c>
      <c r="D318" s="743" t="s">
        <v>888</v>
      </c>
      <c r="E318" s="371" t="s">
        <v>375</v>
      </c>
      <c r="F318" s="755" t="s">
        <v>889</v>
      </c>
      <c r="G318" s="755" t="s">
        <v>79</v>
      </c>
      <c r="H318" s="757">
        <v>2015</v>
      </c>
      <c r="I318" s="747" t="s">
        <v>760</v>
      </c>
      <c r="J318" s="372"/>
      <c r="K318" s="372"/>
      <c r="L318" s="368"/>
      <c r="M318" s="368"/>
      <c r="N318" s="368" t="s">
        <v>77</v>
      </c>
      <c r="O318" s="373">
        <v>53000</v>
      </c>
      <c r="P318" s="374" t="s">
        <v>71</v>
      </c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</row>
    <row r="319" spans="1:31" ht="24.95" customHeight="1">
      <c r="A319" s="367">
        <v>313</v>
      </c>
      <c r="B319" s="368" t="str">
        <f t="shared" si="15"/>
        <v>3.05.02.01.020</v>
      </c>
      <c r="C319" s="369" t="s">
        <v>824</v>
      </c>
      <c r="D319" s="743" t="s">
        <v>888</v>
      </c>
      <c r="E319" s="371" t="s">
        <v>375</v>
      </c>
      <c r="F319" s="755" t="s">
        <v>889</v>
      </c>
      <c r="G319" s="755" t="s">
        <v>79</v>
      </c>
      <c r="H319" s="757">
        <v>2015</v>
      </c>
      <c r="I319" s="747" t="s">
        <v>760</v>
      </c>
      <c r="J319" s="372"/>
      <c r="K319" s="372"/>
      <c r="L319" s="368"/>
      <c r="M319" s="368"/>
      <c r="N319" s="368" t="s">
        <v>77</v>
      </c>
      <c r="O319" s="373">
        <v>53000</v>
      </c>
      <c r="P319" s="374" t="s">
        <v>71</v>
      </c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</row>
    <row r="320" spans="1:31" ht="24.95" customHeight="1">
      <c r="A320" s="367">
        <v>314</v>
      </c>
      <c r="B320" s="368" t="str">
        <f t="shared" si="15"/>
        <v>3.05.02.01.020</v>
      </c>
      <c r="C320" s="369" t="s">
        <v>825</v>
      </c>
      <c r="D320" s="743" t="s">
        <v>888</v>
      </c>
      <c r="E320" s="371" t="s">
        <v>375</v>
      </c>
      <c r="F320" s="755" t="s">
        <v>889</v>
      </c>
      <c r="G320" s="755" t="s">
        <v>79</v>
      </c>
      <c r="H320" s="757">
        <v>2015</v>
      </c>
      <c r="I320" s="747" t="s">
        <v>760</v>
      </c>
      <c r="J320" s="372"/>
      <c r="K320" s="372"/>
      <c r="L320" s="368"/>
      <c r="M320" s="368"/>
      <c r="N320" s="368" t="s">
        <v>77</v>
      </c>
      <c r="O320" s="373">
        <v>53000</v>
      </c>
      <c r="P320" s="374" t="s">
        <v>71</v>
      </c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</row>
    <row r="321" spans="1:31" ht="24.95" customHeight="1">
      <c r="A321" s="367">
        <v>315</v>
      </c>
      <c r="B321" s="368" t="str">
        <f t="shared" ref="B321:B347" si="16">B320</f>
        <v>3.05.02.01.020</v>
      </c>
      <c r="C321" s="369" t="s">
        <v>826</v>
      </c>
      <c r="D321" s="743" t="s">
        <v>888</v>
      </c>
      <c r="E321" s="371" t="s">
        <v>375</v>
      </c>
      <c r="F321" s="755" t="s">
        <v>889</v>
      </c>
      <c r="G321" s="755" t="s">
        <v>79</v>
      </c>
      <c r="H321" s="757">
        <v>2015</v>
      </c>
      <c r="I321" s="747" t="s">
        <v>760</v>
      </c>
      <c r="J321" s="372"/>
      <c r="K321" s="372"/>
      <c r="L321" s="368"/>
      <c r="M321" s="368"/>
      <c r="N321" s="368" t="s">
        <v>77</v>
      </c>
      <c r="O321" s="373">
        <v>53000</v>
      </c>
      <c r="P321" s="374" t="s">
        <v>71</v>
      </c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</row>
    <row r="322" spans="1:31" ht="24.95" customHeight="1">
      <c r="A322" s="367">
        <v>316</v>
      </c>
      <c r="B322" s="368" t="str">
        <f t="shared" si="16"/>
        <v>3.05.02.01.020</v>
      </c>
      <c r="C322" s="369" t="s">
        <v>827</v>
      </c>
      <c r="D322" s="743" t="s">
        <v>888</v>
      </c>
      <c r="E322" s="371" t="s">
        <v>375</v>
      </c>
      <c r="F322" s="755" t="s">
        <v>889</v>
      </c>
      <c r="G322" s="755" t="s">
        <v>79</v>
      </c>
      <c r="H322" s="757">
        <v>2015</v>
      </c>
      <c r="I322" s="747" t="s">
        <v>760</v>
      </c>
      <c r="J322" s="372"/>
      <c r="K322" s="372"/>
      <c r="L322" s="368"/>
      <c r="M322" s="368"/>
      <c r="N322" s="368" t="s">
        <v>77</v>
      </c>
      <c r="O322" s="373">
        <v>53000</v>
      </c>
      <c r="P322" s="374" t="s">
        <v>71</v>
      </c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</row>
    <row r="323" spans="1:31" ht="24.95" customHeight="1">
      <c r="A323" s="367">
        <v>317</v>
      </c>
      <c r="B323" s="368" t="str">
        <f t="shared" si="16"/>
        <v>3.05.02.01.020</v>
      </c>
      <c r="C323" s="369" t="s">
        <v>828</v>
      </c>
      <c r="D323" s="743" t="s">
        <v>888</v>
      </c>
      <c r="E323" s="371" t="s">
        <v>375</v>
      </c>
      <c r="F323" s="755" t="s">
        <v>889</v>
      </c>
      <c r="G323" s="755" t="s">
        <v>79</v>
      </c>
      <c r="H323" s="757">
        <v>2015</v>
      </c>
      <c r="I323" s="747" t="s">
        <v>760</v>
      </c>
      <c r="J323" s="372"/>
      <c r="K323" s="372"/>
      <c r="L323" s="368"/>
      <c r="M323" s="368"/>
      <c r="N323" s="368" t="s">
        <v>77</v>
      </c>
      <c r="O323" s="373">
        <v>53000</v>
      </c>
      <c r="P323" s="374" t="s">
        <v>71</v>
      </c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</row>
    <row r="324" spans="1:31" ht="24.95" customHeight="1">
      <c r="A324" s="367">
        <v>318</v>
      </c>
      <c r="B324" s="368" t="str">
        <f t="shared" si="16"/>
        <v>3.05.02.01.020</v>
      </c>
      <c r="C324" s="369" t="s">
        <v>829</v>
      </c>
      <c r="D324" s="743" t="s">
        <v>888</v>
      </c>
      <c r="E324" s="371" t="s">
        <v>375</v>
      </c>
      <c r="F324" s="755" t="s">
        <v>889</v>
      </c>
      <c r="G324" s="755" t="s">
        <v>79</v>
      </c>
      <c r="H324" s="757">
        <v>2015</v>
      </c>
      <c r="I324" s="747" t="s">
        <v>760</v>
      </c>
      <c r="J324" s="372"/>
      <c r="K324" s="372"/>
      <c r="L324" s="368"/>
      <c r="M324" s="368"/>
      <c r="N324" s="368" t="s">
        <v>77</v>
      </c>
      <c r="O324" s="373">
        <v>53000</v>
      </c>
      <c r="P324" s="374" t="s">
        <v>71</v>
      </c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</row>
    <row r="325" spans="1:31" ht="24.95" customHeight="1">
      <c r="A325" s="367">
        <v>319</v>
      </c>
      <c r="B325" s="368" t="str">
        <f t="shared" si="16"/>
        <v>3.05.02.01.020</v>
      </c>
      <c r="C325" s="369" t="s">
        <v>830</v>
      </c>
      <c r="D325" s="743" t="s">
        <v>888</v>
      </c>
      <c r="E325" s="371" t="s">
        <v>375</v>
      </c>
      <c r="F325" s="755" t="s">
        <v>889</v>
      </c>
      <c r="G325" s="755" t="s">
        <v>79</v>
      </c>
      <c r="H325" s="757">
        <v>2015</v>
      </c>
      <c r="I325" s="747" t="s">
        <v>760</v>
      </c>
      <c r="J325" s="372"/>
      <c r="K325" s="372"/>
      <c r="L325" s="368"/>
      <c r="M325" s="368"/>
      <c r="N325" s="368" t="s">
        <v>77</v>
      </c>
      <c r="O325" s="373">
        <v>53000</v>
      </c>
      <c r="P325" s="374" t="s">
        <v>71</v>
      </c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</row>
    <row r="326" spans="1:31" ht="24.95" customHeight="1">
      <c r="A326" s="367">
        <v>320</v>
      </c>
      <c r="B326" s="368" t="str">
        <f t="shared" si="16"/>
        <v>3.05.02.01.020</v>
      </c>
      <c r="C326" s="369" t="s">
        <v>831</v>
      </c>
      <c r="D326" s="743" t="s">
        <v>888</v>
      </c>
      <c r="E326" s="371" t="s">
        <v>375</v>
      </c>
      <c r="F326" s="755" t="s">
        <v>889</v>
      </c>
      <c r="G326" s="755" t="s">
        <v>79</v>
      </c>
      <c r="H326" s="757">
        <v>2015</v>
      </c>
      <c r="I326" s="747" t="s">
        <v>760</v>
      </c>
      <c r="J326" s="372"/>
      <c r="K326" s="372"/>
      <c r="L326" s="368"/>
      <c r="M326" s="368"/>
      <c r="N326" s="368" t="s">
        <v>77</v>
      </c>
      <c r="O326" s="373">
        <v>53000</v>
      </c>
      <c r="P326" s="374" t="s">
        <v>71</v>
      </c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</row>
    <row r="327" spans="1:31" ht="24.95" customHeight="1">
      <c r="A327" s="367">
        <v>321</v>
      </c>
      <c r="B327" s="368" t="str">
        <f t="shared" si="16"/>
        <v>3.05.02.01.020</v>
      </c>
      <c r="C327" s="369" t="s">
        <v>832</v>
      </c>
      <c r="D327" s="743" t="s">
        <v>888</v>
      </c>
      <c r="E327" s="371" t="s">
        <v>375</v>
      </c>
      <c r="F327" s="755" t="s">
        <v>889</v>
      </c>
      <c r="G327" s="755" t="s">
        <v>79</v>
      </c>
      <c r="H327" s="757">
        <v>2015</v>
      </c>
      <c r="I327" s="747" t="s">
        <v>760</v>
      </c>
      <c r="J327" s="372"/>
      <c r="K327" s="372"/>
      <c r="L327" s="368"/>
      <c r="M327" s="368"/>
      <c r="N327" s="368" t="s">
        <v>77</v>
      </c>
      <c r="O327" s="373">
        <v>53000</v>
      </c>
      <c r="P327" s="374" t="s">
        <v>71</v>
      </c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</row>
    <row r="328" spans="1:31" ht="24.95" customHeight="1">
      <c r="A328" s="367">
        <v>322</v>
      </c>
      <c r="B328" s="368" t="str">
        <f t="shared" si="16"/>
        <v>3.05.02.01.020</v>
      </c>
      <c r="C328" s="369" t="s">
        <v>833</v>
      </c>
      <c r="D328" s="743" t="s">
        <v>888</v>
      </c>
      <c r="E328" s="371" t="s">
        <v>375</v>
      </c>
      <c r="F328" s="755" t="s">
        <v>889</v>
      </c>
      <c r="G328" s="755" t="s">
        <v>79</v>
      </c>
      <c r="H328" s="757">
        <v>2015</v>
      </c>
      <c r="I328" s="747" t="s">
        <v>760</v>
      </c>
      <c r="J328" s="372"/>
      <c r="K328" s="372"/>
      <c r="L328" s="368"/>
      <c r="M328" s="368"/>
      <c r="N328" s="368" t="s">
        <v>77</v>
      </c>
      <c r="O328" s="373">
        <v>53000</v>
      </c>
      <c r="P328" s="374" t="s">
        <v>71</v>
      </c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</row>
    <row r="329" spans="1:31" ht="24.95" customHeight="1">
      <c r="A329" s="367">
        <v>323</v>
      </c>
      <c r="B329" s="368" t="str">
        <f t="shared" si="16"/>
        <v>3.05.02.01.020</v>
      </c>
      <c r="C329" s="369" t="s">
        <v>834</v>
      </c>
      <c r="D329" s="743" t="s">
        <v>888</v>
      </c>
      <c r="E329" s="371" t="s">
        <v>375</v>
      </c>
      <c r="F329" s="755" t="s">
        <v>889</v>
      </c>
      <c r="G329" s="755" t="s">
        <v>79</v>
      </c>
      <c r="H329" s="757">
        <v>2015</v>
      </c>
      <c r="I329" s="747" t="s">
        <v>760</v>
      </c>
      <c r="J329" s="372"/>
      <c r="K329" s="372"/>
      <c r="L329" s="368"/>
      <c r="M329" s="368"/>
      <c r="N329" s="368" t="s">
        <v>77</v>
      </c>
      <c r="O329" s="373">
        <v>53000</v>
      </c>
      <c r="P329" s="374" t="s">
        <v>71</v>
      </c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</row>
    <row r="330" spans="1:31" ht="24.95" customHeight="1">
      <c r="A330" s="367">
        <v>324</v>
      </c>
      <c r="B330" s="368" t="str">
        <f t="shared" si="16"/>
        <v>3.05.02.01.020</v>
      </c>
      <c r="C330" s="369" t="s">
        <v>835</v>
      </c>
      <c r="D330" s="743" t="s">
        <v>888</v>
      </c>
      <c r="E330" s="371" t="s">
        <v>375</v>
      </c>
      <c r="F330" s="755" t="s">
        <v>889</v>
      </c>
      <c r="G330" s="755" t="s">
        <v>79</v>
      </c>
      <c r="H330" s="757">
        <v>2015</v>
      </c>
      <c r="I330" s="747" t="s">
        <v>760</v>
      </c>
      <c r="J330" s="372"/>
      <c r="K330" s="372"/>
      <c r="L330" s="368"/>
      <c r="M330" s="368"/>
      <c r="N330" s="368" t="s">
        <v>77</v>
      </c>
      <c r="O330" s="373">
        <v>53000</v>
      </c>
      <c r="P330" s="374" t="s">
        <v>71</v>
      </c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</row>
    <row r="331" spans="1:31" ht="24.95" customHeight="1">
      <c r="A331" s="367">
        <v>325</v>
      </c>
      <c r="B331" s="368" t="str">
        <f t="shared" si="16"/>
        <v>3.05.02.01.020</v>
      </c>
      <c r="C331" s="369" t="s">
        <v>836</v>
      </c>
      <c r="D331" s="743" t="s">
        <v>888</v>
      </c>
      <c r="E331" s="371" t="s">
        <v>375</v>
      </c>
      <c r="F331" s="755" t="s">
        <v>889</v>
      </c>
      <c r="G331" s="755" t="s">
        <v>79</v>
      </c>
      <c r="H331" s="757">
        <v>2015</v>
      </c>
      <c r="I331" s="747" t="s">
        <v>760</v>
      </c>
      <c r="J331" s="372"/>
      <c r="K331" s="372"/>
      <c r="L331" s="368"/>
      <c r="M331" s="368"/>
      <c r="N331" s="368" t="s">
        <v>77</v>
      </c>
      <c r="O331" s="373">
        <v>53000</v>
      </c>
      <c r="P331" s="374" t="s">
        <v>71</v>
      </c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</row>
    <row r="332" spans="1:31" ht="24.95" customHeight="1">
      <c r="A332" s="367">
        <v>326</v>
      </c>
      <c r="B332" s="368" t="str">
        <f t="shared" si="16"/>
        <v>3.05.02.01.020</v>
      </c>
      <c r="C332" s="369" t="s">
        <v>837</v>
      </c>
      <c r="D332" s="743" t="s">
        <v>888</v>
      </c>
      <c r="E332" s="371" t="s">
        <v>375</v>
      </c>
      <c r="F332" s="755" t="s">
        <v>889</v>
      </c>
      <c r="G332" s="755" t="s">
        <v>79</v>
      </c>
      <c r="H332" s="757">
        <v>2015</v>
      </c>
      <c r="I332" s="747" t="s">
        <v>760</v>
      </c>
      <c r="J332" s="372"/>
      <c r="K332" s="372"/>
      <c r="L332" s="368"/>
      <c r="M332" s="368"/>
      <c r="N332" s="368" t="s">
        <v>77</v>
      </c>
      <c r="O332" s="373">
        <v>53000</v>
      </c>
      <c r="P332" s="374" t="s">
        <v>71</v>
      </c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</row>
    <row r="333" spans="1:31" ht="24.95" customHeight="1">
      <c r="A333" s="367">
        <v>327</v>
      </c>
      <c r="B333" s="368" t="str">
        <f t="shared" si="16"/>
        <v>3.05.02.01.020</v>
      </c>
      <c r="C333" s="369" t="s">
        <v>838</v>
      </c>
      <c r="D333" s="743" t="s">
        <v>888</v>
      </c>
      <c r="E333" s="371" t="s">
        <v>375</v>
      </c>
      <c r="F333" s="755" t="s">
        <v>889</v>
      </c>
      <c r="G333" s="755" t="s">
        <v>79</v>
      </c>
      <c r="H333" s="757">
        <v>2015</v>
      </c>
      <c r="I333" s="747" t="s">
        <v>760</v>
      </c>
      <c r="J333" s="372"/>
      <c r="K333" s="372"/>
      <c r="L333" s="368"/>
      <c r="M333" s="368"/>
      <c r="N333" s="368" t="s">
        <v>77</v>
      </c>
      <c r="O333" s="373">
        <v>53000</v>
      </c>
      <c r="P333" s="374" t="s">
        <v>71</v>
      </c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</row>
    <row r="334" spans="1:31" ht="24.95" customHeight="1">
      <c r="A334" s="367">
        <v>328</v>
      </c>
      <c r="B334" s="368" t="str">
        <f t="shared" si="16"/>
        <v>3.05.02.01.020</v>
      </c>
      <c r="C334" s="369" t="s">
        <v>839</v>
      </c>
      <c r="D334" s="743" t="s">
        <v>888</v>
      </c>
      <c r="E334" s="371" t="s">
        <v>375</v>
      </c>
      <c r="F334" s="755" t="s">
        <v>889</v>
      </c>
      <c r="G334" s="755" t="s">
        <v>79</v>
      </c>
      <c r="H334" s="757">
        <v>2015</v>
      </c>
      <c r="I334" s="747" t="s">
        <v>760</v>
      </c>
      <c r="J334" s="372"/>
      <c r="K334" s="372"/>
      <c r="L334" s="368"/>
      <c r="M334" s="368"/>
      <c r="N334" s="368" t="s">
        <v>77</v>
      </c>
      <c r="O334" s="373">
        <v>53000</v>
      </c>
      <c r="P334" s="374" t="s">
        <v>71</v>
      </c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</row>
    <row r="335" spans="1:31" ht="24.95" customHeight="1">
      <c r="A335" s="367">
        <v>329</v>
      </c>
      <c r="B335" s="368" t="str">
        <f t="shared" si="16"/>
        <v>3.05.02.01.020</v>
      </c>
      <c r="C335" s="369" t="s">
        <v>840</v>
      </c>
      <c r="D335" s="743" t="s">
        <v>888</v>
      </c>
      <c r="E335" s="371" t="s">
        <v>375</v>
      </c>
      <c r="F335" s="755" t="s">
        <v>889</v>
      </c>
      <c r="G335" s="755" t="s">
        <v>79</v>
      </c>
      <c r="H335" s="757">
        <v>2015</v>
      </c>
      <c r="I335" s="747" t="s">
        <v>760</v>
      </c>
      <c r="J335" s="372"/>
      <c r="K335" s="372"/>
      <c r="L335" s="368"/>
      <c r="M335" s="368"/>
      <c r="N335" s="368" t="s">
        <v>77</v>
      </c>
      <c r="O335" s="373">
        <v>53000</v>
      </c>
      <c r="P335" s="374" t="s">
        <v>71</v>
      </c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</row>
    <row r="336" spans="1:31" ht="24.95" customHeight="1">
      <c r="A336" s="367">
        <v>330</v>
      </c>
      <c r="B336" s="368" t="str">
        <f t="shared" si="16"/>
        <v>3.05.02.01.020</v>
      </c>
      <c r="C336" s="369" t="s">
        <v>841</v>
      </c>
      <c r="D336" s="743" t="s">
        <v>888</v>
      </c>
      <c r="E336" s="371" t="s">
        <v>375</v>
      </c>
      <c r="F336" s="755" t="s">
        <v>889</v>
      </c>
      <c r="G336" s="755" t="s">
        <v>79</v>
      </c>
      <c r="H336" s="757">
        <v>2015</v>
      </c>
      <c r="I336" s="747" t="s">
        <v>760</v>
      </c>
      <c r="J336" s="372"/>
      <c r="K336" s="372"/>
      <c r="L336" s="368"/>
      <c r="M336" s="368"/>
      <c r="N336" s="368" t="s">
        <v>77</v>
      </c>
      <c r="O336" s="373">
        <v>53000</v>
      </c>
      <c r="P336" s="374" t="s">
        <v>71</v>
      </c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</row>
    <row r="337" spans="1:31" ht="24.95" customHeight="1">
      <c r="A337" s="367">
        <v>331</v>
      </c>
      <c r="B337" s="368" t="str">
        <f t="shared" si="16"/>
        <v>3.05.02.01.020</v>
      </c>
      <c r="C337" s="369" t="s">
        <v>842</v>
      </c>
      <c r="D337" s="743" t="s">
        <v>888</v>
      </c>
      <c r="E337" s="371" t="s">
        <v>375</v>
      </c>
      <c r="F337" s="755" t="s">
        <v>889</v>
      </c>
      <c r="G337" s="755" t="s">
        <v>79</v>
      </c>
      <c r="H337" s="757">
        <v>2015</v>
      </c>
      <c r="I337" s="747" t="s">
        <v>760</v>
      </c>
      <c r="J337" s="372"/>
      <c r="K337" s="372"/>
      <c r="L337" s="368"/>
      <c r="M337" s="368"/>
      <c r="N337" s="368" t="s">
        <v>77</v>
      </c>
      <c r="O337" s="373">
        <v>53000</v>
      </c>
      <c r="P337" s="374" t="s">
        <v>71</v>
      </c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</row>
    <row r="338" spans="1:31" ht="24.95" customHeight="1">
      <c r="A338" s="367">
        <v>332</v>
      </c>
      <c r="B338" s="368" t="str">
        <f t="shared" si="16"/>
        <v>3.05.02.01.020</v>
      </c>
      <c r="C338" s="369" t="s">
        <v>843</v>
      </c>
      <c r="D338" s="743" t="s">
        <v>888</v>
      </c>
      <c r="E338" s="371" t="s">
        <v>375</v>
      </c>
      <c r="F338" s="755" t="s">
        <v>889</v>
      </c>
      <c r="G338" s="755" t="s">
        <v>79</v>
      </c>
      <c r="H338" s="757">
        <v>2015</v>
      </c>
      <c r="I338" s="747" t="s">
        <v>760</v>
      </c>
      <c r="J338" s="372"/>
      <c r="K338" s="372"/>
      <c r="L338" s="368"/>
      <c r="M338" s="368"/>
      <c r="N338" s="368" t="s">
        <v>77</v>
      </c>
      <c r="O338" s="373">
        <v>53000</v>
      </c>
      <c r="P338" s="374" t="s">
        <v>71</v>
      </c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</row>
    <row r="339" spans="1:31" ht="24.95" customHeight="1">
      <c r="A339" s="367">
        <v>333</v>
      </c>
      <c r="B339" s="368" t="str">
        <f t="shared" si="16"/>
        <v>3.05.02.01.020</v>
      </c>
      <c r="C339" s="369" t="s">
        <v>844</v>
      </c>
      <c r="D339" s="743" t="s">
        <v>888</v>
      </c>
      <c r="E339" s="371" t="s">
        <v>375</v>
      </c>
      <c r="F339" s="755" t="s">
        <v>889</v>
      </c>
      <c r="G339" s="755" t="s">
        <v>79</v>
      </c>
      <c r="H339" s="757">
        <v>2015</v>
      </c>
      <c r="I339" s="747" t="s">
        <v>760</v>
      </c>
      <c r="J339" s="372"/>
      <c r="K339" s="372"/>
      <c r="L339" s="368"/>
      <c r="M339" s="368"/>
      <c r="N339" s="368" t="s">
        <v>77</v>
      </c>
      <c r="O339" s="373">
        <v>53000</v>
      </c>
      <c r="P339" s="374" t="s">
        <v>71</v>
      </c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</row>
    <row r="340" spans="1:31" ht="24.95" customHeight="1">
      <c r="A340" s="367">
        <v>334</v>
      </c>
      <c r="B340" s="368" t="str">
        <f t="shared" si="16"/>
        <v>3.05.02.01.020</v>
      </c>
      <c r="C340" s="369" t="s">
        <v>845</v>
      </c>
      <c r="D340" s="743" t="s">
        <v>888</v>
      </c>
      <c r="E340" s="371" t="s">
        <v>375</v>
      </c>
      <c r="F340" s="755" t="s">
        <v>889</v>
      </c>
      <c r="G340" s="755" t="s">
        <v>79</v>
      </c>
      <c r="H340" s="757">
        <v>2015</v>
      </c>
      <c r="I340" s="747" t="s">
        <v>760</v>
      </c>
      <c r="J340" s="372"/>
      <c r="K340" s="372"/>
      <c r="L340" s="368"/>
      <c r="M340" s="368"/>
      <c r="N340" s="368" t="s">
        <v>77</v>
      </c>
      <c r="O340" s="373">
        <v>53000</v>
      </c>
      <c r="P340" s="374" t="s">
        <v>71</v>
      </c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</row>
    <row r="341" spans="1:31" ht="24.95" customHeight="1">
      <c r="A341" s="367">
        <v>335</v>
      </c>
      <c r="B341" s="368" t="str">
        <f t="shared" si="16"/>
        <v>3.05.02.01.020</v>
      </c>
      <c r="C341" s="369" t="s">
        <v>846</v>
      </c>
      <c r="D341" s="743" t="s">
        <v>888</v>
      </c>
      <c r="E341" s="371" t="s">
        <v>375</v>
      </c>
      <c r="F341" s="755" t="s">
        <v>889</v>
      </c>
      <c r="G341" s="755" t="s">
        <v>79</v>
      </c>
      <c r="H341" s="757">
        <v>2015</v>
      </c>
      <c r="I341" s="747" t="s">
        <v>760</v>
      </c>
      <c r="J341" s="372"/>
      <c r="K341" s="372"/>
      <c r="L341" s="368"/>
      <c r="M341" s="368"/>
      <c r="N341" s="368" t="s">
        <v>77</v>
      </c>
      <c r="O341" s="373">
        <v>53000</v>
      </c>
      <c r="P341" s="374" t="s">
        <v>71</v>
      </c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</row>
    <row r="342" spans="1:31" ht="24.95" customHeight="1">
      <c r="A342" s="367">
        <v>336</v>
      </c>
      <c r="B342" s="368" t="str">
        <f t="shared" si="16"/>
        <v>3.05.02.01.020</v>
      </c>
      <c r="C342" s="369" t="s">
        <v>847</v>
      </c>
      <c r="D342" s="743" t="s">
        <v>888</v>
      </c>
      <c r="E342" s="371" t="s">
        <v>375</v>
      </c>
      <c r="F342" s="755" t="s">
        <v>889</v>
      </c>
      <c r="G342" s="755" t="s">
        <v>79</v>
      </c>
      <c r="H342" s="757">
        <v>2015</v>
      </c>
      <c r="I342" s="747" t="s">
        <v>760</v>
      </c>
      <c r="J342" s="372"/>
      <c r="K342" s="372"/>
      <c r="L342" s="368"/>
      <c r="M342" s="368"/>
      <c r="N342" s="368" t="s">
        <v>77</v>
      </c>
      <c r="O342" s="373">
        <v>53000</v>
      </c>
      <c r="P342" s="374" t="s">
        <v>71</v>
      </c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</row>
    <row r="343" spans="1:31" ht="24.95" customHeight="1">
      <c r="A343" s="367">
        <v>337</v>
      </c>
      <c r="B343" s="368" t="str">
        <f t="shared" si="16"/>
        <v>3.05.02.01.020</v>
      </c>
      <c r="C343" s="369" t="s">
        <v>848</v>
      </c>
      <c r="D343" s="743" t="s">
        <v>888</v>
      </c>
      <c r="E343" s="371" t="s">
        <v>375</v>
      </c>
      <c r="F343" s="755" t="s">
        <v>889</v>
      </c>
      <c r="G343" s="755" t="s">
        <v>79</v>
      </c>
      <c r="H343" s="757">
        <v>2015</v>
      </c>
      <c r="I343" s="747" t="s">
        <v>760</v>
      </c>
      <c r="J343" s="372"/>
      <c r="K343" s="372"/>
      <c r="L343" s="368"/>
      <c r="M343" s="368"/>
      <c r="N343" s="368" t="s">
        <v>77</v>
      </c>
      <c r="O343" s="373">
        <v>53000</v>
      </c>
      <c r="P343" s="374" t="s">
        <v>71</v>
      </c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</row>
    <row r="344" spans="1:31" ht="24.95" customHeight="1">
      <c r="A344" s="367">
        <v>338</v>
      </c>
      <c r="B344" s="368" t="str">
        <f t="shared" si="16"/>
        <v>3.05.02.01.020</v>
      </c>
      <c r="C344" s="369" t="s">
        <v>849</v>
      </c>
      <c r="D344" s="743" t="s">
        <v>888</v>
      </c>
      <c r="E344" s="371" t="s">
        <v>375</v>
      </c>
      <c r="F344" s="755" t="s">
        <v>889</v>
      </c>
      <c r="G344" s="755" t="s">
        <v>79</v>
      </c>
      <c r="H344" s="757">
        <v>2015</v>
      </c>
      <c r="I344" s="747" t="s">
        <v>760</v>
      </c>
      <c r="J344" s="372"/>
      <c r="K344" s="372"/>
      <c r="L344" s="368"/>
      <c r="M344" s="368"/>
      <c r="N344" s="368" t="s">
        <v>77</v>
      </c>
      <c r="O344" s="373">
        <v>53000</v>
      </c>
      <c r="P344" s="374" t="s">
        <v>71</v>
      </c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</row>
    <row r="345" spans="1:31" ht="24.95" customHeight="1">
      <c r="A345" s="367">
        <v>339</v>
      </c>
      <c r="B345" s="368" t="str">
        <f t="shared" si="16"/>
        <v>3.05.02.01.020</v>
      </c>
      <c r="C345" s="369" t="s">
        <v>850</v>
      </c>
      <c r="D345" s="743" t="s">
        <v>888</v>
      </c>
      <c r="E345" s="371" t="s">
        <v>375</v>
      </c>
      <c r="F345" s="755" t="s">
        <v>889</v>
      </c>
      <c r="G345" s="755" t="s">
        <v>79</v>
      </c>
      <c r="H345" s="757">
        <v>2015</v>
      </c>
      <c r="I345" s="747" t="s">
        <v>760</v>
      </c>
      <c r="J345" s="372"/>
      <c r="K345" s="372"/>
      <c r="L345" s="368"/>
      <c r="M345" s="368"/>
      <c r="N345" s="368" t="s">
        <v>77</v>
      </c>
      <c r="O345" s="373">
        <v>53000</v>
      </c>
      <c r="P345" s="374" t="s">
        <v>71</v>
      </c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</row>
    <row r="346" spans="1:31" ht="24.95" customHeight="1">
      <c r="A346" s="367">
        <v>340</v>
      </c>
      <c r="B346" s="368" t="str">
        <f t="shared" si="16"/>
        <v>3.05.02.01.020</v>
      </c>
      <c r="C346" s="369" t="s">
        <v>851</v>
      </c>
      <c r="D346" s="743" t="s">
        <v>888</v>
      </c>
      <c r="E346" s="371" t="s">
        <v>375</v>
      </c>
      <c r="F346" s="755" t="s">
        <v>889</v>
      </c>
      <c r="G346" s="755" t="s">
        <v>79</v>
      </c>
      <c r="H346" s="757">
        <v>2015</v>
      </c>
      <c r="I346" s="747" t="s">
        <v>760</v>
      </c>
      <c r="J346" s="372"/>
      <c r="K346" s="372"/>
      <c r="L346" s="368"/>
      <c r="M346" s="368"/>
      <c r="N346" s="368" t="s">
        <v>77</v>
      </c>
      <c r="O346" s="373">
        <v>53000</v>
      </c>
      <c r="P346" s="374" t="s">
        <v>71</v>
      </c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</row>
    <row r="347" spans="1:31" ht="24.95" customHeight="1">
      <c r="A347" s="367">
        <v>341</v>
      </c>
      <c r="B347" s="368" t="str">
        <f t="shared" si="16"/>
        <v>3.05.02.01.020</v>
      </c>
      <c r="C347" s="369" t="s">
        <v>852</v>
      </c>
      <c r="D347" s="743" t="s">
        <v>888</v>
      </c>
      <c r="E347" s="371" t="s">
        <v>375</v>
      </c>
      <c r="F347" s="755" t="s">
        <v>889</v>
      </c>
      <c r="G347" s="755" t="s">
        <v>79</v>
      </c>
      <c r="H347" s="757">
        <v>2015</v>
      </c>
      <c r="I347" s="747" t="s">
        <v>760</v>
      </c>
      <c r="J347" s="372"/>
      <c r="K347" s="372"/>
      <c r="L347" s="368"/>
      <c r="M347" s="368"/>
      <c r="N347" s="368" t="s">
        <v>77</v>
      </c>
      <c r="O347" s="373">
        <v>53000</v>
      </c>
      <c r="P347" s="374" t="s">
        <v>71</v>
      </c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</row>
    <row r="348" spans="1:31" ht="24.95" customHeight="1">
      <c r="A348" s="367">
        <v>342</v>
      </c>
      <c r="B348" s="368" t="s">
        <v>890</v>
      </c>
      <c r="C348" s="369" t="s">
        <v>379</v>
      </c>
      <c r="D348" s="370" t="s">
        <v>378</v>
      </c>
      <c r="E348" s="371" t="s">
        <v>891</v>
      </c>
      <c r="F348" s="371" t="s">
        <v>892</v>
      </c>
      <c r="G348" s="371" t="s">
        <v>75</v>
      </c>
      <c r="H348" s="368">
        <v>2015</v>
      </c>
      <c r="I348" s="372" t="s">
        <v>758</v>
      </c>
      <c r="J348" s="372"/>
      <c r="K348" s="372"/>
      <c r="L348" s="368"/>
      <c r="M348" s="368"/>
      <c r="N348" s="368" t="s">
        <v>77</v>
      </c>
      <c r="O348" s="373">
        <v>500000</v>
      </c>
      <c r="P348" s="374" t="s">
        <v>71</v>
      </c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</row>
    <row r="349" spans="1:31" ht="24.95" customHeight="1">
      <c r="A349" s="367">
        <v>343</v>
      </c>
      <c r="B349" s="368" t="str">
        <f>B348</f>
        <v>3.05.01.04.004</v>
      </c>
      <c r="C349" s="369" t="s">
        <v>853</v>
      </c>
      <c r="D349" s="370" t="s">
        <v>378</v>
      </c>
      <c r="E349" s="371" t="s">
        <v>891</v>
      </c>
      <c r="F349" s="371" t="str">
        <f>F348</f>
        <v>60x130 x 35cm</v>
      </c>
      <c r="G349" s="371" t="s">
        <v>75</v>
      </c>
      <c r="H349" s="368">
        <v>2015</v>
      </c>
      <c r="I349" s="372" t="s">
        <v>758</v>
      </c>
      <c r="J349" s="372"/>
      <c r="K349" s="372"/>
      <c r="L349" s="368"/>
      <c r="M349" s="368"/>
      <c r="N349" s="368" t="s">
        <v>77</v>
      </c>
      <c r="O349" s="373">
        <v>500000</v>
      </c>
      <c r="P349" s="374" t="s">
        <v>71</v>
      </c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</row>
    <row r="350" spans="1:31" ht="24.95" customHeight="1">
      <c r="A350" s="367">
        <v>344</v>
      </c>
      <c r="B350" s="368" t="s">
        <v>893</v>
      </c>
      <c r="C350" s="369" t="s">
        <v>308</v>
      </c>
      <c r="D350" s="375" t="s">
        <v>894</v>
      </c>
      <c r="E350" s="371" t="s">
        <v>895</v>
      </c>
      <c r="F350" s="371" t="s">
        <v>896</v>
      </c>
      <c r="G350" s="371" t="s">
        <v>225</v>
      </c>
      <c r="H350" s="368">
        <v>2016</v>
      </c>
      <c r="I350" s="372" t="s">
        <v>758</v>
      </c>
      <c r="J350" s="372"/>
      <c r="K350" s="372"/>
      <c r="L350" s="368"/>
      <c r="M350" s="368"/>
      <c r="N350" s="368" t="s">
        <v>77</v>
      </c>
      <c r="O350" s="373">
        <v>6700000</v>
      </c>
      <c r="P350" s="374" t="s">
        <v>71</v>
      </c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</row>
    <row r="351" spans="1:31" s="681" customFormat="1" ht="24.95" customHeight="1">
      <c r="A351" s="676">
        <v>345</v>
      </c>
      <c r="B351" s="852" t="s">
        <v>386</v>
      </c>
      <c r="C351" s="678" t="s">
        <v>310</v>
      </c>
      <c r="D351" s="853" t="s">
        <v>897</v>
      </c>
      <c r="E351" s="683" t="s">
        <v>388</v>
      </c>
      <c r="F351" s="683" t="s">
        <v>898</v>
      </c>
      <c r="G351" s="683" t="s">
        <v>162</v>
      </c>
      <c r="H351" s="677">
        <v>2016</v>
      </c>
      <c r="I351" s="683" t="s">
        <v>899</v>
      </c>
      <c r="J351" s="683" t="s">
        <v>83</v>
      </c>
      <c r="K351" s="683" t="s">
        <v>194</v>
      </c>
      <c r="L351" s="677"/>
      <c r="M351" s="677"/>
      <c r="N351" s="677" t="s">
        <v>77</v>
      </c>
      <c r="O351" s="832">
        <v>24000000</v>
      </c>
      <c r="P351" s="685" t="s">
        <v>71</v>
      </c>
      <c r="Q351" s="680"/>
      <c r="R351" s="680"/>
      <c r="S351" s="680"/>
      <c r="T351" s="680"/>
      <c r="U351" s="680"/>
      <c r="V351" s="680"/>
      <c r="W351" s="680"/>
      <c r="X351" s="680"/>
      <c r="Y351" s="680"/>
      <c r="Z351" s="680"/>
      <c r="AA351" s="680"/>
      <c r="AB351" s="680"/>
      <c r="AC351" s="680"/>
      <c r="AD351" s="680"/>
      <c r="AE351" s="680"/>
    </row>
    <row r="352" spans="1:31" s="681" customFormat="1" ht="24.95" customHeight="1">
      <c r="A352" s="676">
        <v>346</v>
      </c>
      <c r="B352" s="677" t="str">
        <f>B351</f>
        <v>3.01.01.01.999</v>
      </c>
      <c r="C352" s="678" t="s">
        <v>332</v>
      </c>
      <c r="D352" s="682" t="s">
        <v>897</v>
      </c>
      <c r="E352" s="683" t="s">
        <v>84</v>
      </c>
      <c r="F352" s="683" t="s">
        <v>900</v>
      </c>
      <c r="G352" s="683" t="s">
        <v>162</v>
      </c>
      <c r="H352" s="677">
        <v>2016</v>
      </c>
      <c r="I352" s="683" t="s">
        <v>899</v>
      </c>
      <c r="J352" s="683"/>
      <c r="K352" s="683" t="s">
        <v>84</v>
      </c>
      <c r="L352" s="677"/>
      <c r="M352" s="677"/>
      <c r="N352" s="677" t="s">
        <v>77</v>
      </c>
      <c r="O352" s="832">
        <v>11000000</v>
      </c>
      <c r="P352" s="685" t="s">
        <v>71</v>
      </c>
      <c r="Q352" s="680"/>
      <c r="R352" s="680"/>
      <c r="S352" s="680"/>
      <c r="T352" s="680"/>
      <c r="U352" s="680"/>
      <c r="V352" s="680"/>
      <c r="W352" s="680"/>
      <c r="X352" s="680"/>
      <c r="Y352" s="680"/>
      <c r="Z352" s="680"/>
      <c r="AA352" s="680"/>
      <c r="AB352" s="680"/>
      <c r="AC352" s="680"/>
      <c r="AD352" s="680"/>
      <c r="AE352" s="680"/>
    </row>
    <row r="353" spans="1:31" ht="24.95" customHeight="1">
      <c r="A353" s="367">
        <v>347</v>
      </c>
      <c r="B353" s="368" t="s">
        <v>901</v>
      </c>
      <c r="C353" s="369" t="s">
        <v>393</v>
      </c>
      <c r="D353" s="370" t="s">
        <v>902</v>
      </c>
      <c r="E353" s="371" t="s">
        <v>903</v>
      </c>
      <c r="F353" s="371" t="s">
        <v>904</v>
      </c>
      <c r="G353" s="371" t="s">
        <v>162</v>
      </c>
      <c r="H353" s="368">
        <v>2016</v>
      </c>
      <c r="I353" s="377" t="s">
        <v>905</v>
      </c>
      <c r="J353" s="377" t="s">
        <v>85</v>
      </c>
      <c r="K353" s="377" t="s">
        <v>195</v>
      </c>
      <c r="L353" s="368"/>
      <c r="M353" s="368"/>
      <c r="N353" s="368" t="s">
        <v>77</v>
      </c>
      <c r="O353" s="373">
        <v>5980000</v>
      </c>
      <c r="P353" s="374" t="s">
        <v>71</v>
      </c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</row>
    <row r="354" spans="1:31" ht="24.95" customHeight="1">
      <c r="A354" s="367">
        <v>348</v>
      </c>
      <c r="B354" s="368" t="s">
        <v>396</v>
      </c>
      <c r="C354" s="369" t="s">
        <v>308</v>
      </c>
      <c r="D354" s="370" t="s">
        <v>397</v>
      </c>
      <c r="E354" s="371" t="s">
        <v>906</v>
      </c>
      <c r="F354" s="371" t="s">
        <v>160</v>
      </c>
      <c r="G354" s="371" t="s">
        <v>907</v>
      </c>
      <c r="H354" s="368">
        <v>2018</v>
      </c>
      <c r="I354" s="372"/>
      <c r="J354" s="372"/>
      <c r="K354" s="372"/>
      <c r="L354" s="368"/>
      <c r="M354" s="368"/>
      <c r="N354" s="368" t="s">
        <v>77</v>
      </c>
      <c r="O354" s="373">
        <v>2688000</v>
      </c>
      <c r="P354" s="374" t="s">
        <v>71</v>
      </c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</row>
    <row r="355" spans="1:31" ht="24.95" customHeight="1">
      <c r="A355" s="367">
        <v>349</v>
      </c>
      <c r="B355" s="368" t="s">
        <v>313</v>
      </c>
      <c r="C355" s="369" t="s">
        <v>308</v>
      </c>
      <c r="D355" s="370" t="s">
        <v>908</v>
      </c>
      <c r="E355" s="371" t="s">
        <v>909</v>
      </c>
      <c r="F355" s="371" t="s">
        <v>910</v>
      </c>
      <c r="G355" s="371" t="s">
        <v>225</v>
      </c>
      <c r="H355" s="368">
        <v>2017</v>
      </c>
      <c r="I355" s="372" t="s">
        <v>758</v>
      </c>
      <c r="J355" s="372"/>
      <c r="K355" s="372"/>
      <c r="L355" s="368"/>
      <c r="M355" s="368"/>
      <c r="N355" s="368" t="s">
        <v>77</v>
      </c>
      <c r="O355" s="373">
        <v>20000000</v>
      </c>
      <c r="P355" s="374" t="s">
        <v>71</v>
      </c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</row>
    <row r="356" spans="1:31" ht="15.75" customHeight="1">
      <c r="A356" s="367">
        <v>350</v>
      </c>
      <c r="B356" s="368" t="s">
        <v>399</v>
      </c>
      <c r="C356" s="369" t="s">
        <v>310</v>
      </c>
      <c r="D356" s="370" t="s">
        <v>400</v>
      </c>
      <c r="E356" s="371" t="s">
        <v>401</v>
      </c>
      <c r="F356" s="371" t="s">
        <v>911</v>
      </c>
      <c r="G356" s="371" t="s">
        <v>885</v>
      </c>
      <c r="H356" s="368">
        <v>2017</v>
      </c>
      <c r="I356" s="372"/>
      <c r="J356" s="372"/>
      <c r="K356" s="372"/>
      <c r="L356" s="368"/>
      <c r="M356" s="368"/>
      <c r="N356" s="368" t="s">
        <v>77</v>
      </c>
      <c r="O356" s="373">
        <v>2500000</v>
      </c>
      <c r="P356" s="374" t="s">
        <v>71</v>
      </c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</row>
    <row r="357" spans="1:31" ht="15.75" customHeight="1">
      <c r="A357" s="367">
        <v>351</v>
      </c>
      <c r="B357" s="368" t="str">
        <f t="shared" ref="B357:B359" si="17">B356</f>
        <v>3.05.01.05.007</v>
      </c>
      <c r="C357" s="369" t="s">
        <v>332</v>
      </c>
      <c r="D357" s="370" t="s">
        <v>400</v>
      </c>
      <c r="E357" s="371" t="s">
        <v>401</v>
      </c>
      <c r="F357" s="371" t="s">
        <v>911</v>
      </c>
      <c r="G357" s="371" t="s">
        <v>885</v>
      </c>
      <c r="H357" s="368">
        <v>2017</v>
      </c>
      <c r="I357" s="372"/>
      <c r="J357" s="372"/>
      <c r="K357" s="372"/>
      <c r="L357" s="368"/>
      <c r="M357" s="368"/>
      <c r="N357" s="368" t="s">
        <v>77</v>
      </c>
      <c r="O357" s="373">
        <v>2500000</v>
      </c>
      <c r="P357" s="374" t="s">
        <v>71</v>
      </c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</row>
    <row r="358" spans="1:31" ht="15.75" customHeight="1">
      <c r="A358" s="367">
        <v>352</v>
      </c>
      <c r="B358" s="368" t="str">
        <f t="shared" si="17"/>
        <v>3.05.01.05.007</v>
      </c>
      <c r="C358" s="369" t="s">
        <v>393</v>
      </c>
      <c r="D358" s="370" t="s">
        <v>400</v>
      </c>
      <c r="E358" s="371" t="s">
        <v>401</v>
      </c>
      <c r="F358" s="371" t="s">
        <v>911</v>
      </c>
      <c r="G358" s="371" t="s">
        <v>885</v>
      </c>
      <c r="H358" s="368">
        <v>2017</v>
      </c>
      <c r="I358" s="372"/>
      <c r="J358" s="372"/>
      <c r="K358" s="372"/>
      <c r="L358" s="368"/>
      <c r="M358" s="368"/>
      <c r="N358" s="368" t="s">
        <v>77</v>
      </c>
      <c r="O358" s="373">
        <v>2500000</v>
      </c>
      <c r="P358" s="374" t="s">
        <v>71</v>
      </c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</row>
    <row r="359" spans="1:31" ht="15.75" customHeight="1">
      <c r="A359" s="367">
        <v>353</v>
      </c>
      <c r="B359" s="368" t="str">
        <f t="shared" si="17"/>
        <v>3.05.01.05.007</v>
      </c>
      <c r="C359" s="369" t="s">
        <v>490</v>
      </c>
      <c r="D359" s="370" t="s">
        <v>400</v>
      </c>
      <c r="E359" s="371" t="s">
        <v>401</v>
      </c>
      <c r="F359" s="371" t="str">
        <f>F358</f>
        <v>5.5 inch</v>
      </c>
      <c r="G359" s="371" t="s">
        <v>885</v>
      </c>
      <c r="H359" s="368">
        <v>2017</v>
      </c>
      <c r="I359" s="372"/>
      <c r="J359" s="372"/>
      <c r="K359" s="372"/>
      <c r="L359" s="368"/>
      <c r="M359" s="368"/>
      <c r="N359" s="368" t="s">
        <v>77</v>
      </c>
      <c r="O359" s="373">
        <v>2500000</v>
      </c>
      <c r="P359" s="374" t="s">
        <v>71</v>
      </c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</row>
    <row r="360" spans="1:31" ht="15.75" customHeight="1">
      <c r="A360" s="367">
        <v>354</v>
      </c>
      <c r="B360" s="368" t="s">
        <v>912</v>
      </c>
      <c r="C360" s="369" t="s">
        <v>404</v>
      </c>
      <c r="D360" s="370" t="s">
        <v>403</v>
      </c>
      <c r="E360" s="371" t="s">
        <v>86</v>
      </c>
      <c r="F360" s="371" t="s">
        <v>913</v>
      </c>
      <c r="G360" s="371" t="s">
        <v>885</v>
      </c>
      <c r="H360" s="368">
        <v>2017</v>
      </c>
      <c r="I360" s="372"/>
      <c r="J360" s="372"/>
      <c r="K360" s="372"/>
      <c r="L360" s="368"/>
      <c r="M360" s="368"/>
      <c r="N360" s="368" t="s">
        <v>77</v>
      </c>
      <c r="O360" s="373">
        <v>5500000</v>
      </c>
      <c r="P360" s="374" t="s">
        <v>71</v>
      </c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</row>
    <row r="361" spans="1:31" ht="15.75" customHeight="1">
      <c r="A361" s="367">
        <v>355</v>
      </c>
      <c r="B361" s="368" t="str">
        <f t="shared" ref="B361:B362" si="18">B360</f>
        <v>3.05.02.04.004</v>
      </c>
      <c r="C361" s="369" t="s">
        <v>608</v>
      </c>
      <c r="D361" s="370" t="s">
        <v>403</v>
      </c>
      <c r="E361" s="371" t="s">
        <v>86</v>
      </c>
      <c r="F361" s="371" t="s">
        <v>913</v>
      </c>
      <c r="G361" s="371" t="s">
        <v>885</v>
      </c>
      <c r="H361" s="368">
        <v>2017</v>
      </c>
      <c r="I361" s="372"/>
      <c r="J361" s="372"/>
      <c r="K361" s="372"/>
      <c r="L361" s="368"/>
      <c r="M361" s="368"/>
      <c r="N361" s="368" t="s">
        <v>77</v>
      </c>
      <c r="O361" s="373">
        <v>5500000</v>
      </c>
      <c r="P361" s="374" t="s">
        <v>71</v>
      </c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</row>
    <row r="362" spans="1:31" ht="15.75" customHeight="1">
      <c r="A362" s="367">
        <v>356</v>
      </c>
      <c r="B362" s="368" t="str">
        <f t="shared" si="18"/>
        <v>3.05.02.04.004</v>
      </c>
      <c r="C362" s="369" t="s">
        <v>609</v>
      </c>
      <c r="D362" s="370" t="s">
        <v>403</v>
      </c>
      <c r="E362" s="371" t="s">
        <v>86</v>
      </c>
      <c r="F362" s="371" t="s">
        <v>913</v>
      </c>
      <c r="G362" s="371" t="s">
        <v>885</v>
      </c>
      <c r="H362" s="368">
        <v>2017</v>
      </c>
      <c r="I362" s="372"/>
      <c r="J362" s="372"/>
      <c r="K362" s="372"/>
      <c r="L362" s="368"/>
      <c r="M362" s="368"/>
      <c r="N362" s="368" t="s">
        <v>77</v>
      </c>
      <c r="O362" s="373">
        <v>5500000</v>
      </c>
      <c r="P362" s="374" t="s">
        <v>71</v>
      </c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</row>
    <row r="363" spans="1:31" ht="15.75" customHeight="1">
      <c r="A363" s="367">
        <v>357</v>
      </c>
      <c r="B363" s="368" t="s">
        <v>349</v>
      </c>
      <c r="C363" s="369" t="s">
        <v>408</v>
      </c>
      <c r="D363" s="370" t="s">
        <v>914</v>
      </c>
      <c r="E363" s="371" t="s">
        <v>409</v>
      </c>
      <c r="F363" s="371" t="s">
        <v>915</v>
      </c>
      <c r="G363" s="371" t="s">
        <v>885</v>
      </c>
      <c r="H363" s="368">
        <v>2017</v>
      </c>
      <c r="I363" s="372"/>
      <c r="J363" s="372"/>
      <c r="K363" s="372"/>
      <c r="L363" s="368"/>
      <c r="M363" s="368"/>
      <c r="N363" s="368" t="s">
        <v>77</v>
      </c>
      <c r="O363" s="373">
        <v>1250000</v>
      </c>
      <c r="P363" s="374" t="s">
        <v>71</v>
      </c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</row>
    <row r="364" spans="1:31" ht="24.95" customHeight="1">
      <c r="A364" s="367">
        <v>358</v>
      </c>
      <c r="B364" s="369" t="s">
        <v>411</v>
      </c>
      <c r="C364" s="369" t="s">
        <v>413</v>
      </c>
      <c r="D364" s="370" t="s">
        <v>412</v>
      </c>
      <c r="E364" s="748" t="s">
        <v>916</v>
      </c>
      <c r="F364" s="371" t="s">
        <v>917</v>
      </c>
      <c r="G364" s="371" t="s">
        <v>162</v>
      </c>
      <c r="H364" s="368">
        <v>2017</v>
      </c>
      <c r="I364" s="372"/>
      <c r="J364" s="372"/>
      <c r="K364" s="372"/>
      <c r="L364" s="368"/>
      <c r="M364" s="368"/>
      <c r="N364" s="368" t="s">
        <v>77</v>
      </c>
      <c r="O364" s="373">
        <v>225000</v>
      </c>
      <c r="P364" s="374" t="s">
        <v>71</v>
      </c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</row>
    <row r="365" spans="1:31" ht="24.95" customHeight="1">
      <c r="A365" s="367">
        <v>359</v>
      </c>
      <c r="B365" s="369" t="s">
        <v>411</v>
      </c>
      <c r="C365" s="369" t="s">
        <v>596</v>
      </c>
      <c r="D365" s="370" t="s">
        <v>412</v>
      </c>
      <c r="E365" s="748" t="s">
        <v>916</v>
      </c>
      <c r="F365" s="371" t="s">
        <v>917</v>
      </c>
      <c r="G365" s="371" t="s">
        <v>162</v>
      </c>
      <c r="H365" s="368">
        <v>2017</v>
      </c>
      <c r="I365" s="372"/>
      <c r="J365" s="372"/>
      <c r="K365" s="372"/>
      <c r="L365" s="368"/>
      <c r="M365" s="368"/>
      <c r="N365" s="368" t="s">
        <v>77</v>
      </c>
      <c r="O365" s="373">
        <v>225000</v>
      </c>
      <c r="P365" s="374" t="s">
        <v>71</v>
      </c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</row>
    <row r="366" spans="1:31" ht="24.95" customHeight="1">
      <c r="A366" s="367">
        <v>360</v>
      </c>
      <c r="B366" s="369" t="s">
        <v>411</v>
      </c>
      <c r="C366" s="369" t="s">
        <v>720</v>
      </c>
      <c r="D366" s="370" t="s">
        <v>412</v>
      </c>
      <c r="E366" s="748" t="s">
        <v>916</v>
      </c>
      <c r="F366" s="371" t="s">
        <v>917</v>
      </c>
      <c r="G366" s="371" t="s">
        <v>162</v>
      </c>
      <c r="H366" s="368">
        <v>2017</v>
      </c>
      <c r="I366" s="372"/>
      <c r="J366" s="372"/>
      <c r="K366" s="372"/>
      <c r="L366" s="368"/>
      <c r="M366" s="368"/>
      <c r="N366" s="368" t="s">
        <v>77</v>
      </c>
      <c r="O366" s="373">
        <v>225000</v>
      </c>
      <c r="P366" s="374" t="s">
        <v>71</v>
      </c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</row>
    <row r="367" spans="1:31" ht="24.95" customHeight="1">
      <c r="A367" s="367">
        <v>361</v>
      </c>
      <c r="B367" s="369" t="s">
        <v>411</v>
      </c>
      <c r="C367" s="369" t="s">
        <v>598</v>
      </c>
      <c r="D367" s="370" t="s">
        <v>412</v>
      </c>
      <c r="E367" s="748" t="s">
        <v>916</v>
      </c>
      <c r="F367" s="371" t="s">
        <v>917</v>
      </c>
      <c r="G367" s="371" t="s">
        <v>162</v>
      </c>
      <c r="H367" s="368">
        <v>2017</v>
      </c>
      <c r="I367" s="372"/>
      <c r="J367" s="372"/>
      <c r="K367" s="372"/>
      <c r="L367" s="368"/>
      <c r="M367" s="368"/>
      <c r="N367" s="368" t="s">
        <v>77</v>
      </c>
      <c r="O367" s="373">
        <v>225000</v>
      </c>
      <c r="P367" s="374" t="s">
        <v>71</v>
      </c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</row>
    <row r="368" spans="1:31" ht="24.95" customHeight="1">
      <c r="A368" s="367">
        <v>362</v>
      </c>
      <c r="B368" s="369" t="s">
        <v>411</v>
      </c>
      <c r="C368" s="369" t="s">
        <v>599</v>
      </c>
      <c r="D368" s="370" t="s">
        <v>412</v>
      </c>
      <c r="E368" s="748" t="s">
        <v>916</v>
      </c>
      <c r="F368" s="371" t="s">
        <v>917</v>
      </c>
      <c r="G368" s="371" t="s">
        <v>162</v>
      </c>
      <c r="H368" s="368">
        <v>2017</v>
      </c>
      <c r="I368" s="372"/>
      <c r="J368" s="372"/>
      <c r="K368" s="372"/>
      <c r="L368" s="368"/>
      <c r="M368" s="368"/>
      <c r="N368" s="368" t="s">
        <v>77</v>
      </c>
      <c r="O368" s="373">
        <v>225000</v>
      </c>
      <c r="P368" s="374" t="s">
        <v>71</v>
      </c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</row>
    <row r="369" spans="1:31" ht="24.95" customHeight="1">
      <c r="A369" s="367">
        <v>363</v>
      </c>
      <c r="B369" s="369" t="s">
        <v>411</v>
      </c>
      <c r="C369" s="369" t="s">
        <v>601</v>
      </c>
      <c r="D369" s="370" t="s">
        <v>412</v>
      </c>
      <c r="E369" s="748" t="s">
        <v>916</v>
      </c>
      <c r="F369" s="371" t="s">
        <v>917</v>
      </c>
      <c r="G369" s="371" t="s">
        <v>162</v>
      </c>
      <c r="H369" s="368">
        <v>2017</v>
      </c>
      <c r="I369" s="372"/>
      <c r="J369" s="372"/>
      <c r="K369" s="372"/>
      <c r="L369" s="368"/>
      <c r="M369" s="368"/>
      <c r="N369" s="368" t="s">
        <v>77</v>
      </c>
      <c r="O369" s="373">
        <v>225000</v>
      </c>
      <c r="P369" s="374" t="s">
        <v>71</v>
      </c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</row>
    <row r="370" spans="1:31" ht="24.95" customHeight="1">
      <c r="A370" s="367">
        <v>364</v>
      </c>
      <c r="B370" s="369" t="s">
        <v>411</v>
      </c>
      <c r="C370" s="369" t="s">
        <v>761</v>
      </c>
      <c r="D370" s="370" t="s">
        <v>412</v>
      </c>
      <c r="E370" s="748" t="s">
        <v>916</v>
      </c>
      <c r="F370" s="371" t="s">
        <v>917</v>
      </c>
      <c r="G370" s="371" t="s">
        <v>162</v>
      </c>
      <c r="H370" s="368">
        <v>2017</v>
      </c>
      <c r="I370" s="372"/>
      <c r="J370" s="372"/>
      <c r="K370" s="372"/>
      <c r="L370" s="368"/>
      <c r="M370" s="368"/>
      <c r="N370" s="368" t="s">
        <v>77</v>
      </c>
      <c r="O370" s="373">
        <v>225000</v>
      </c>
      <c r="P370" s="374" t="s">
        <v>71</v>
      </c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</row>
    <row r="371" spans="1:31" ht="24.95" customHeight="1">
      <c r="A371" s="367">
        <v>365</v>
      </c>
      <c r="B371" s="369" t="s">
        <v>411</v>
      </c>
      <c r="C371" s="369" t="s">
        <v>762</v>
      </c>
      <c r="D371" s="370" t="s">
        <v>412</v>
      </c>
      <c r="E371" s="748" t="s">
        <v>916</v>
      </c>
      <c r="F371" s="371" t="s">
        <v>917</v>
      </c>
      <c r="G371" s="371" t="s">
        <v>162</v>
      </c>
      <c r="H371" s="368">
        <v>2017</v>
      </c>
      <c r="I371" s="372"/>
      <c r="J371" s="372"/>
      <c r="K371" s="372"/>
      <c r="L371" s="368"/>
      <c r="M371" s="368"/>
      <c r="N371" s="368" t="s">
        <v>77</v>
      </c>
      <c r="O371" s="373">
        <v>225000</v>
      </c>
      <c r="P371" s="374" t="s">
        <v>71</v>
      </c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</row>
    <row r="372" spans="1:31" ht="24.95" customHeight="1">
      <c r="A372" s="367">
        <v>366</v>
      </c>
      <c r="B372" s="369" t="s">
        <v>411</v>
      </c>
      <c r="C372" s="369" t="s">
        <v>763</v>
      </c>
      <c r="D372" s="370" t="s">
        <v>412</v>
      </c>
      <c r="E372" s="748" t="s">
        <v>916</v>
      </c>
      <c r="F372" s="371" t="s">
        <v>917</v>
      </c>
      <c r="G372" s="371" t="s">
        <v>162</v>
      </c>
      <c r="H372" s="368">
        <v>2017</v>
      </c>
      <c r="I372" s="372"/>
      <c r="J372" s="372"/>
      <c r="K372" s="372"/>
      <c r="L372" s="368"/>
      <c r="M372" s="368"/>
      <c r="N372" s="368" t="s">
        <v>77</v>
      </c>
      <c r="O372" s="373">
        <v>225000</v>
      </c>
      <c r="P372" s="374" t="s">
        <v>71</v>
      </c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</row>
    <row r="373" spans="1:31" ht="24.95" customHeight="1">
      <c r="A373" s="367">
        <v>367</v>
      </c>
      <c r="B373" s="369" t="s">
        <v>411</v>
      </c>
      <c r="C373" s="369" t="s">
        <v>764</v>
      </c>
      <c r="D373" s="370" t="s">
        <v>412</v>
      </c>
      <c r="E373" s="748" t="s">
        <v>916</v>
      </c>
      <c r="F373" s="371" t="s">
        <v>917</v>
      </c>
      <c r="G373" s="371" t="s">
        <v>162</v>
      </c>
      <c r="H373" s="368">
        <v>2017</v>
      </c>
      <c r="I373" s="372"/>
      <c r="J373" s="372"/>
      <c r="K373" s="372"/>
      <c r="L373" s="368"/>
      <c r="M373" s="368"/>
      <c r="N373" s="368" t="s">
        <v>77</v>
      </c>
      <c r="O373" s="373">
        <v>225000</v>
      </c>
      <c r="P373" s="374" t="s">
        <v>71</v>
      </c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</row>
    <row r="374" spans="1:31" ht="24.95" customHeight="1">
      <c r="A374" s="367">
        <v>368</v>
      </c>
      <c r="B374" s="369" t="s">
        <v>411</v>
      </c>
      <c r="C374" s="369" t="s">
        <v>765</v>
      </c>
      <c r="D374" s="370" t="s">
        <v>412</v>
      </c>
      <c r="E374" s="748" t="s">
        <v>916</v>
      </c>
      <c r="F374" s="371" t="s">
        <v>917</v>
      </c>
      <c r="G374" s="371" t="s">
        <v>162</v>
      </c>
      <c r="H374" s="368">
        <v>2017</v>
      </c>
      <c r="I374" s="372"/>
      <c r="J374" s="372"/>
      <c r="K374" s="372"/>
      <c r="L374" s="368"/>
      <c r="M374" s="368"/>
      <c r="N374" s="368" t="s">
        <v>77</v>
      </c>
      <c r="O374" s="373">
        <v>225000</v>
      </c>
      <c r="P374" s="374" t="s">
        <v>71</v>
      </c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</row>
    <row r="375" spans="1:31" ht="24.95" customHeight="1">
      <c r="A375" s="367">
        <v>369</v>
      </c>
      <c r="B375" s="369" t="s">
        <v>411</v>
      </c>
      <c r="C375" s="369" t="s">
        <v>345</v>
      </c>
      <c r="D375" s="370" t="s">
        <v>412</v>
      </c>
      <c r="E375" s="748" t="s">
        <v>916</v>
      </c>
      <c r="F375" s="371" t="s">
        <v>917</v>
      </c>
      <c r="G375" s="371" t="s">
        <v>162</v>
      </c>
      <c r="H375" s="368">
        <v>2017</v>
      </c>
      <c r="I375" s="372"/>
      <c r="J375" s="372"/>
      <c r="K375" s="372"/>
      <c r="L375" s="368"/>
      <c r="M375" s="368"/>
      <c r="N375" s="368" t="s">
        <v>77</v>
      </c>
      <c r="O375" s="373">
        <v>225000</v>
      </c>
      <c r="P375" s="374" t="s">
        <v>71</v>
      </c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</row>
    <row r="376" spans="1:31" ht="24.95" customHeight="1">
      <c r="A376" s="367">
        <v>370</v>
      </c>
      <c r="B376" s="369" t="s">
        <v>411</v>
      </c>
      <c r="C376" s="369" t="s">
        <v>766</v>
      </c>
      <c r="D376" s="370" t="s">
        <v>412</v>
      </c>
      <c r="E376" s="748" t="s">
        <v>916</v>
      </c>
      <c r="F376" s="371" t="s">
        <v>917</v>
      </c>
      <c r="G376" s="371" t="s">
        <v>162</v>
      </c>
      <c r="H376" s="368">
        <v>2017</v>
      </c>
      <c r="I376" s="372"/>
      <c r="J376" s="372"/>
      <c r="K376" s="372"/>
      <c r="L376" s="368"/>
      <c r="M376" s="368"/>
      <c r="N376" s="368" t="s">
        <v>77</v>
      </c>
      <c r="O376" s="373">
        <v>225000</v>
      </c>
      <c r="P376" s="374" t="s">
        <v>71</v>
      </c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</row>
    <row r="377" spans="1:31" ht="24.95" customHeight="1">
      <c r="A377" s="367">
        <v>371</v>
      </c>
      <c r="B377" s="369" t="s">
        <v>411</v>
      </c>
      <c r="C377" s="369" t="s">
        <v>767</v>
      </c>
      <c r="D377" s="370" t="s">
        <v>412</v>
      </c>
      <c r="E377" s="748" t="s">
        <v>916</v>
      </c>
      <c r="F377" s="371" t="s">
        <v>917</v>
      </c>
      <c r="G377" s="371" t="s">
        <v>162</v>
      </c>
      <c r="H377" s="368">
        <v>2017</v>
      </c>
      <c r="I377" s="372"/>
      <c r="J377" s="372"/>
      <c r="K377" s="372"/>
      <c r="L377" s="368"/>
      <c r="M377" s="368"/>
      <c r="N377" s="368" t="s">
        <v>77</v>
      </c>
      <c r="O377" s="373">
        <v>225000</v>
      </c>
      <c r="P377" s="374" t="s">
        <v>71</v>
      </c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</row>
    <row r="378" spans="1:31" ht="24.95" customHeight="1">
      <c r="A378" s="367">
        <v>372</v>
      </c>
      <c r="B378" s="369" t="s">
        <v>411</v>
      </c>
      <c r="C378" s="369" t="s">
        <v>462</v>
      </c>
      <c r="D378" s="370" t="s">
        <v>412</v>
      </c>
      <c r="E378" s="748" t="s">
        <v>916</v>
      </c>
      <c r="F378" s="371" t="s">
        <v>917</v>
      </c>
      <c r="G378" s="371" t="s">
        <v>162</v>
      </c>
      <c r="H378" s="368">
        <v>2017</v>
      </c>
      <c r="I378" s="372"/>
      <c r="J378" s="372"/>
      <c r="K378" s="372"/>
      <c r="L378" s="368"/>
      <c r="M378" s="368"/>
      <c r="N378" s="368" t="s">
        <v>77</v>
      </c>
      <c r="O378" s="373">
        <v>225000</v>
      </c>
      <c r="P378" s="374" t="s">
        <v>71</v>
      </c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</row>
    <row r="379" spans="1:31" ht="24.95" customHeight="1">
      <c r="A379" s="367">
        <v>373</v>
      </c>
      <c r="B379" s="369" t="s">
        <v>411</v>
      </c>
      <c r="C379" s="369" t="s">
        <v>768</v>
      </c>
      <c r="D379" s="370" t="s">
        <v>412</v>
      </c>
      <c r="E379" s="748" t="s">
        <v>916</v>
      </c>
      <c r="F379" s="371" t="s">
        <v>917</v>
      </c>
      <c r="G379" s="371" t="s">
        <v>162</v>
      </c>
      <c r="H379" s="368">
        <v>2017</v>
      </c>
      <c r="I379" s="372"/>
      <c r="J379" s="372"/>
      <c r="K379" s="372"/>
      <c r="L379" s="368"/>
      <c r="M379" s="368"/>
      <c r="N379" s="368" t="s">
        <v>77</v>
      </c>
      <c r="O379" s="373">
        <v>225000</v>
      </c>
      <c r="P379" s="374" t="s">
        <v>71</v>
      </c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</row>
    <row r="380" spans="1:31" ht="24.95" customHeight="1">
      <c r="A380" s="367">
        <v>374</v>
      </c>
      <c r="B380" s="369" t="s">
        <v>411</v>
      </c>
      <c r="C380" s="369" t="s">
        <v>769</v>
      </c>
      <c r="D380" s="370" t="s">
        <v>412</v>
      </c>
      <c r="E380" s="748" t="s">
        <v>916</v>
      </c>
      <c r="F380" s="371" t="s">
        <v>917</v>
      </c>
      <c r="G380" s="371" t="s">
        <v>162</v>
      </c>
      <c r="H380" s="368">
        <v>2017</v>
      </c>
      <c r="I380" s="372"/>
      <c r="J380" s="372"/>
      <c r="K380" s="372"/>
      <c r="L380" s="368"/>
      <c r="M380" s="368"/>
      <c r="N380" s="368" t="s">
        <v>77</v>
      </c>
      <c r="O380" s="373">
        <v>225000</v>
      </c>
      <c r="P380" s="374" t="s">
        <v>71</v>
      </c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</row>
    <row r="381" spans="1:31" ht="24.95" customHeight="1">
      <c r="A381" s="367">
        <v>375</v>
      </c>
      <c r="B381" s="369" t="s">
        <v>411</v>
      </c>
      <c r="C381" s="369" t="s">
        <v>770</v>
      </c>
      <c r="D381" s="370" t="s">
        <v>412</v>
      </c>
      <c r="E381" s="748" t="s">
        <v>916</v>
      </c>
      <c r="F381" s="371" t="s">
        <v>917</v>
      </c>
      <c r="G381" s="371" t="s">
        <v>162</v>
      </c>
      <c r="H381" s="368">
        <v>2017</v>
      </c>
      <c r="I381" s="372"/>
      <c r="J381" s="372"/>
      <c r="K381" s="372"/>
      <c r="L381" s="368"/>
      <c r="M381" s="368"/>
      <c r="N381" s="368" t="s">
        <v>77</v>
      </c>
      <c r="O381" s="373">
        <v>225000</v>
      </c>
      <c r="P381" s="374" t="s">
        <v>71</v>
      </c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</row>
    <row r="382" spans="1:31" ht="24.95" customHeight="1">
      <c r="A382" s="367">
        <v>376</v>
      </c>
      <c r="B382" s="369" t="s">
        <v>411</v>
      </c>
      <c r="C382" s="369" t="s">
        <v>771</v>
      </c>
      <c r="D382" s="370" t="s">
        <v>412</v>
      </c>
      <c r="E382" s="748" t="s">
        <v>916</v>
      </c>
      <c r="F382" s="371" t="s">
        <v>917</v>
      </c>
      <c r="G382" s="371" t="s">
        <v>162</v>
      </c>
      <c r="H382" s="368">
        <v>2017</v>
      </c>
      <c r="I382" s="372"/>
      <c r="J382" s="372"/>
      <c r="K382" s="372"/>
      <c r="L382" s="368"/>
      <c r="M382" s="368"/>
      <c r="N382" s="368" t="s">
        <v>77</v>
      </c>
      <c r="O382" s="373">
        <v>225000</v>
      </c>
      <c r="P382" s="374" t="s">
        <v>71</v>
      </c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</row>
    <row r="383" spans="1:31" ht="24.95" customHeight="1">
      <c r="A383" s="367">
        <v>377</v>
      </c>
      <c r="B383" s="369" t="s">
        <v>411</v>
      </c>
      <c r="C383" s="369" t="s">
        <v>374</v>
      </c>
      <c r="D383" s="370" t="s">
        <v>412</v>
      </c>
      <c r="E383" s="748" t="s">
        <v>916</v>
      </c>
      <c r="F383" s="371" t="s">
        <v>917</v>
      </c>
      <c r="G383" s="371" t="s">
        <v>162</v>
      </c>
      <c r="H383" s="368">
        <v>2017</v>
      </c>
      <c r="I383" s="372"/>
      <c r="J383" s="372"/>
      <c r="K383" s="372"/>
      <c r="L383" s="368"/>
      <c r="M383" s="368"/>
      <c r="N383" s="368" t="s">
        <v>77</v>
      </c>
      <c r="O383" s="373">
        <v>225000</v>
      </c>
      <c r="P383" s="374" t="s">
        <v>71</v>
      </c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</row>
    <row r="384" spans="1:31" ht="24.95" customHeight="1">
      <c r="A384" s="367">
        <v>378</v>
      </c>
      <c r="B384" s="369" t="s">
        <v>411</v>
      </c>
      <c r="C384" s="369" t="s">
        <v>416</v>
      </c>
      <c r="D384" s="370" t="s">
        <v>412</v>
      </c>
      <c r="E384" s="748" t="s">
        <v>916</v>
      </c>
      <c r="F384" s="371" t="s">
        <v>918</v>
      </c>
      <c r="G384" s="371" t="s">
        <v>162</v>
      </c>
      <c r="H384" s="368">
        <v>2017</v>
      </c>
      <c r="I384" s="372"/>
      <c r="J384" s="372"/>
      <c r="K384" s="372"/>
      <c r="L384" s="368"/>
      <c r="M384" s="368"/>
      <c r="N384" s="368" t="s">
        <v>77</v>
      </c>
      <c r="O384" s="373">
        <v>40000</v>
      </c>
      <c r="P384" s="374" t="s">
        <v>71</v>
      </c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</row>
    <row r="385" spans="1:31" ht="24.95" customHeight="1">
      <c r="A385" s="367">
        <v>379</v>
      </c>
      <c r="B385" s="369" t="s">
        <v>411</v>
      </c>
      <c r="C385" s="369" t="s">
        <v>772</v>
      </c>
      <c r="D385" s="370" t="s">
        <v>412</v>
      </c>
      <c r="E385" s="748" t="s">
        <v>916</v>
      </c>
      <c r="F385" s="371" t="s">
        <v>918</v>
      </c>
      <c r="G385" s="371" t="s">
        <v>162</v>
      </c>
      <c r="H385" s="368">
        <v>2017</v>
      </c>
      <c r="I385" s="372"/>
      <c r="J385" s="372"/>
      <c r="K385" s="372"/>
      <c r="L385" s="368"/>
      <c r="M385" s="368"/>
      <c r="N385" s="368" t="s">
        <v>77</v>
      </c>
      <c r="O385" s="373">
        <v>40000</v>
      </c>
      <c r="P385" s="374" t="s">
        <v>71</v>
      </c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</row>
    <row r="386" spans="1:31" ht="24.95" customHeight="1">
      <c r="A386" s="367">
        <v>380</v>
      </c>
      <c r="B386" s="369" t="s">
        <v>411</v>
      </c>
      <c r="C386" s="369" t="s">
        <v>773</v>
      </c>
      <c r="D386" s="370" t="s">
        <v>412</v>
      </c>
      <c r="E386" s="748" t="s">
        <v>916</v>
      </c>
      <c r="F386" s="371" t="s">
        <v>918</v>
      </c>
      <c r="G386" s="371" t="s">
        <v>162</v>
      </c>
      <c r="H386" s="368">
        <v>2017</v>
      </c>
      <c r="I386" s="372"/>
      <c r="J386" s="372"/>
      <c r="K386" s="372"/>
      <c r="L386" s="368"/>
      <c r="M386" s="368"/>
      <c r="N386" s="368" t="s">
        <v>77</v>
      </c>
      <c r="O386" s="373">
        <v>40000</v>
      </c>
      <c r="P386" s="374" t="s">
        <v>71</v>
      </c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</row>
    <row r="387" spans="1:31" ht="24.95" customHeight="1">
      <c r="A387" s="367">
        <v>381</v>
      </c>
      <c r="B387" s="369" t="s">
        <v>411</v>
      </c>
      <c r="C387" s="369" t="s">
        <v>774</v>
      </c>
      <c r="D387" s="370" t="s">
        <v>412</v>
      </c>
      <c r="E387" s="748" t="s">
        <v>916</v>
      </c>
      <c r="F387" s="371" t="s">
        <v>918</v>
      </c>
      <c r="G387" s="371" t="s">
        <v>162</v>
      </c>
      <c r="H387" s="368">
        <v>2017</v>
      </c>
      <c r="I387" s="372"/>
      <c r="J387" s="372"/>
      <c r="K387" s="372"/>
      <c r="L387" s="368"/>
      <c r="M387" s="368"/>
      <c r="N387" s="368" t="s">
        <v>77</v>
      </c>
      <c r="O387" s="373">
        <v>40000</v>
      </c>
      <c r="P387" s="374" t="s">
        <v>71</v>
      </c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</row>
    <row r="388" spans="1:31" ht="24.95" customHeight="1">
      <c r="A388" s="367">
        <v>382</v>
      </c>
      <c r="B388" s="369" t="s">
        <v>411</v>
      </c>
      <c r="C388" s="369" t="s">
        <v>775</v>
      </c>
      <c r="D388" s="370" t="s">
        <v>412</v>
      </c>
      <c r="E388" s="748" t="s">
        <v>916</v>
      </c>
      <c r="F388" s="371" t="s">
        <v>918</v>
      </c>
      <c r="G388" s="371" t="s">
        <v>162</v>
      </c>
      <c r="H388" s="368">
        <v>2017</v>
      </c>
      <c r="I388" s="372"/>
      <c r="J388" s="372"/>
      <c r="K388" s="372"/>
      <c r="L388" s="368"/>
      <c r="M388" s="368"/>
      <c r="N388" s="368" t="s">
        <v>77</v>
      </c>
      <c r="O388" s="373">
        <v>40000</v>
      </c>
      <c r="P388" s="374" t="s">
        <v>71</v>
      </c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</row>
    <row r="389" spans="1:31" ht="24.95" customHeight="1">
      <c r="A389" s="367">
        <v>383</v>
      </c>
      <c r="B389" s="369" t="s">
        <v>411</v>
      </c>
      <c r="C389" s="369" t="s">
        <v>776</v>
      </c>
      <c r="D389" s="370" t="s">
        <v>412</v>
      </c>
      <c r="E389" s="748" t="s">
        <v>916</v>
      </c>
      <c r="F389" s="371" t="s">
        <v>918</v>
      </c>
      <c r="G389" s="371" t="s">
        <v>162</v>
      </c>
      <c r="H389" s="368">
        <v>2017</v>
      </c>
      <c r="I389" s="372"/>
      <c r="J389" s="372"/>
      <c r="K389" s="372"/>
      <c r="L389" s="368"/>
      <c r="M389" s="368"/>
      <c r="N389" s="368" t="s">
        <v>77</v>
      </c>
      <c r="O389" s="373">
        <v>40000</v>
      </c>
      <c r="P389" s="374" t="s">
        <v>71</v>
      </c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</row>
    <row r="390" spans="1:31" ht="24.95" customHeight="1">
      <c r="A390" s="367">
        <v>384</v>
      </c>
      <c r="B390" s="369" t="s">
        <v>411</v>
      </c>
      <c r="C390" s="369" t="s">
        <v>777</v>
      </c>
      <c r="D390" s="370" t="s">
        <v>412</v>
      </c>
      <c r="E390" s="748" t="s">
        <v>916</v>
      </c>
      <c r="F390" s="371" t="s">
        <v>918</v>
      </c>
      <c r="G390" s="371" t="s">
        <v>162</v>
      </c>
      <c r="H390" s="368">
        <v>2017</v>
      </c>
      <c r="I390" s="372"/>
      <c r="J390" s="372"/>
      <c r="K390" s="372"/>
      <c r="L390" s="368"/>
      <c r="M390" s="368"/>
      <c r="N390" s="368" t="s">
        <v>77</v>
      </c>
      <c r="O390" s="373">
        <v>40000</v>
      </c>
      <c r="P390" s="374" t="s">
        <v>71</v>
      </c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</row>
    <row r="391" spans="1:31" ht="24.95" customHeight="1">
      <c r="A391" s="367">
        <v>385</v>
      </c>
      <c r="B391" s="369" t="s">
        <v>411</v>
      </c>
      <c r="C391" s="369" t="s">
        <v>778</v>
      </c>
      <c r="D391" s="370" t="s">
        <v>412</v>
      </c>
      <c r="E391" s="748" t="s">
        <v>916</v>
      </c>
      <c r="F391" s="371" t="s">
        <v>918</v>
      </c>
      <c r="G391" s="371" t="s">
        <v>162</v>
      </c>
      <c r="H391" s="368">
        <v>2017</v>
      </c>
      <c r="I391" s="372"/>
      <c r="J391" s="372"/>
      <c r="K391" s="372"/>
      <c r="L391" s="368"/>
      <c r="M391" s="368"/>
      <c r="N391" s="368" t="s">
        <v>77</v>
      </c>
      <c r="O391" s="373">
        <v>40000</v>
      </c>
      <c r="P391" s="374" t="s">
        <v>71</v>
      </c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</row>
    <row r="392" spans="1:31" ht="24.95" customHeight="1">
      <c r="A392" s="367">
        <v>386</v>
      </c>
      <c r="B392" s="369" t="s">
        <v>411</v>
      </c>
      <c r="C392" s="369" t="s">
        <v>779</v>
      </c>
      <c r="D392" s="370" t="s">
        <v>412</v>
      </c>
      <c r="E392" s="748" t="s">
        <v>916</v>
      </c>
      <c r="F392" s="371" t="s">
        <v>918</v>
      </c>
      <c r="G392" s="371" t="s">
        <v>162</v>
      </c>
      <c r="H392" s="368">
        <v>2017</v>
      </c>
      <c r="I392" s="372"/>
      <c r="J392" s="372"/>
      <c r="K392" s="372"/>
      <c r="L392" s="368"/>
      <c r="M392" s="368"/>
      <c r="N392" s="368" t="s">
        <v>77</v>
      </c>
      <c r="O392" s="373">
        <v>40000</v>
      </c>
      <c r="P392" s="374" t="s">
        <v>71</v>
      </c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</row>
    <row r="393" spans="1:31" ht="24.95" customHeight="1">
      <c r="A393" s="367">
        <v>387</v>
      </c>
      <c r="B393" s="369" t="s">
        <v>411</v>
      </c>
      <c r="C393" s="369" t="s">
        <v>780</v>
      </c>
      <c r="D393" s="370" t="s">
        <v>412</v>
      </c>
      <c r="E393" s="748" t="s">
        <v>916</v>
      </c>
      <c r="F393" s="371" t="s">
        <v>918</v>
      </c>
      <c r="G393" s="371" t="s">
        <v>162</v>
      </c>
      <c r="H393" s="368">
        <v>2017</v>
      </c>
      <c r="I393" s="372"/>
      <c r="J393" s="372"/>
      <c r="K393" s="372"/>
      <c r="L393" s="368"/>
      <c r="M393" s="368"/>
      <c r="N393" s="368" t="s">
        <v>77</v>
      </c>
      <c r="O393" s="373">
        <v>40000</v>
      </c>
      <c r="P393" s="374" t="s">
        <v>71</v>
      </c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</row>
    <row r="394" spans="1:31" ht="24.95" customHeight="1">
      <c r="A394" s="367">
        <v>388</v>
      </c>
      <c r="B394" s="369" t="s">
        <v>411</v>
      </c>
      <c r="C394" s="369" t="s">
        <v>781</v>
      </c>
      <c r="D394" s="370" t="s">
        <v>412</v>
      </c>
      <c r="E394" s="748" t="s">
        <v>916</v>
      </c>
      <c r="F394" s="371" t="s">
        <v>918</v>
      </c>
      <c r="G394" s="371" t="s">
        <v>162</v>
      </c>
      <c r="H394" s="368">
        <v>2017</v>
      </c>
      <c r="I394" s="372"/>
      <c r="J394" s="372"/>
      <c r="K394" s="372"/>
      <c r="L394" s="368"/>
      <c r="M394" s="368"/>
      <c r="N394" s="368" t="s">
        <v>77</v>
      </c>
      <c r="O394" s="373">
        <v>40000</v>
      </c>
      <c r="P394" s="374" t="s">
        <v>71</v>
      </c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</row>
    <row r="395" spans="1:31" ht="24.95" customHeight="1">
      <c r="A395" s="367">
        <v>389</v>
      </c>
      <c r="B395" s="369" t="s">
        <v>411</v>
      </c>
      <c r="C395" s="369" t="s">
        <v>782</v>
      </c>
      <c r="D395" s="370" t="s">
        <v>412</v>
      </c>
      <c r="E395" s="748" t="s">
        <v>916</v>
      </c>
      <c r="F395" s="371" t="s">
        <v>918</v>
      </c>
      <c r="G395" s="371" t="s">
        <v>162</v>
      </c>
      <c r="H395" s="368">
        <v>2017</v>
      </c>
      <c r="I395" s="372"/>
      <c r="J395" s="372"/>
      <c r="K395" s="372"/>
      <c r="L395" s="368"/>
      <c r="M395" s="368"/>
      <c r="N395" s="368" t="s">
        <v>77</v>
      </c>
      <c r="O395" s="373">
        <v>40000</v>
      </c>
      <c r="P395" s="374" t="s">
        <v>71</v>
      </c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</row>
    <row r="396" spans="1:31" ht="24.95" customHeight="1">
      <c r="A396" s="367">
        <v>390</v>
      </c>
      <c r="B396" s="369" t="s">
        <v>411</v>
      </c>
      <c r="C396" s="369" t="s">
        <v>783</v>
      </c>
      <c r="D396" s="370" t="s">
        <v>412</v>
      </c>
      <c r="E396" s="748" t="s">
        <v>916</v>
      </c>
      <c r="F396" s="371" t="s">
        <v>918</v>
      </c>
      <c r="G396" s="371" t="s">
        <v>162</v>
      </c>
      <c r="H396" s="368">
        <v>2017</v>
      </c>
      <c r="I396" s="372"/>
      <c r="J396" s="372"/>
      <c r="K396" s="372"/>
      <c r="L396" s="368"/>
      <c r="M396" s="368"/>
      <c r="N396" s="368" t="s">
        <v>77</v>
      </c>
      <c r="O396" s="373">
        <v>40000</v>
      </c>
      <c r="P396" s="374" t="s">
        <v>71</v>
      </c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</row>
    <row r="397" spans="1:31" ht="24.95" customHeight="1">
      <c r="A397" s="367">
        <v>391</v>
      </c>
      <c r="B397" s="369" t="s">
        <v>411</v>
      </c>
      <c r="C397" s="369" t="s">
        <v>784</v>
      </c>
      <c r="D397" s="370" t="s">
        <v>412</v>
      </c>
      <c r="E397" s="748" t="s">
        <v>916</v>
      </c>
      <c r="F397" s="371" t="s">
        <v>918</v>
      </c>
      <c r="G397" s="371" t="s">
        <v>162</v>
      </c>
      <c r="H397" s="368">
        <v>2017</v>
      </c>
      <c r="I397" s="372"/>
      <c r="J397" s="372"/>
      <c r="K397" s="372"/>
      <c r="L397" s="368"/>
      <c r="M397" s="368"/>
      <c r="N397" s="368" t="s">
        <v>77</v>
      </c>
      <c r="O397" s="373">
        <v>40000</v>
      </c>
      <c r="P397" s="374" t="s">
        <v>71</v>
      </c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</row>
    <row r="398" spans="1:31" ht="24.95" customHeight="1">
      <c r="A398" s="367">
        <v>392</v>
      </c>
      <c r="B398" s="369" t="s">
        <v>411</v>
      </c>
      <c r="C398" s="369" t="s">
        <v>785</v>
      </c>
      <c r="D398" s="370" t="s">
        <v>412</v>
      </c>
      <c r="E398" s="748" t="s">
        <v>916</v>
      </c>
      <c r="F398" s="371" t="s">
        <v>918</v>
      </c>
      <c r="G398" s="371" t="s">
        <v>162</v>
      </c>
      <c r="H398" s="368">
        <v>2017</v>
      </c>
      <c r="I398" s="372"/>
      <c r="J398" s="372"/>
      <c r="K398" s="372"/>
      <c r="L398" s="368"/>
      <c r="M398" s="368"/>
      <c r="N398" s="368" t="s">
        <v>77</v>
      </c>
      <c r="O398" s="373">
        <v>40000</v>
      </c>
      <c r="P398" s="374" t="s">
        <v>71</v>
      </c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</row>
    <row r="399" spans="1:31" ht="24.95" customHeight="1">
      <c r="A399" s="367">
        <v>393</v>
      </c>
      <c r="B399" s="369" t="s">
        <v>411</v>
      </c>
      <c r="C399" s="369" t="s">
        <v>786</v>
      </c>
      <c r="D399" s="370" t="s">
        <v>412</v>
      </c>
      <c r="E399" s="748" t="s">
        <v>916</v>
      </c>
      <c r="F399" s="371" t="s">
        <v>918</v>
      </c>
      <c r="G399" s="371" t="s">
        <v>162</v>
      </c>
      <c r="H399" s="368">
        <v>2017</v>
      </c>
      <c r="I399" s="372"/>
      <c r="J399" s="372"/>
      <c r="K399" s="372"/>
      <c r="L399" s="368"/>
      <c r="M399" s="368"/>
      <c r="N399" s="368" t="s">
        <v>77</v>
      </c>
      <c r="O399" s="373">
        <v>40000</v>
      </c>
      <c r="P399" s="374" t="s">
        <v>71</v>
      </c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</row>
    <row r="400" spans="1:31" ht="24.95" customHeight="1">
      <c r="A400" s="367">
        <v>394</v>
      </c>
      <c r="B400" s="369" t="s">
        <v>411</v>
      </c>
      <c r="C400" s="369" t="s">
        <v>787</v>
      </c>
      <c r="D400" s="370" t="s">
        <v>412</v>
      </c>
      <c r="E400" s="748" t="s">
        <v>916</v>
      </c>
      <c r="F400" s="371" t="s">
        <v>918</v>
      </c>
      <c r="G400" s="371" t="s">
        <v>162</v>
      </c>
      <c r="H400" s="368">
        <v>2017</v>
      </c>
      <c r="I400" s="372"/>
      <c r="J400" s="372"/>
      <c r="K400" s="372"/>
      <c r="L400" s="368"/>
      <c r="M400" s="368"/>
      <c r="N400" s="368" t="s">
        <v>77</v>
      </c>
      <c r="O400" s="373">
        <v>40000</v>
      </c>
      <c r="P400" s="374" t="s">
        <v>71</v>
      </c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</row>
    <row r="401" spans="1:31" ht="24.95" customHeight="1">
      <c r="A401" s="367">
        <v>395</v>
      </c>
      <c r="B401" s="369" t="s">
        <v>411</v>
      </c>
      <c r="C401" s="369" t="s">
        <v>788</v>
      </c>
      <c r="D401" s="370" t="s">
        <v>412</v>
      </c>
      <c r="E401" s="748" t="s">
        <v>916</v>
      </c>
      <c r="F401" s="371" t="s">
        <v>918</v>
      </c>
      <c r="G401" s="371" t="s">
        <v>162</v>
      </c>
      <c r="H401" s="368">
        <v>2017</v>
      </c>
      <c r="I401" s="372"/>
      <c r="J401" s="372"/>
      <c r="K401" s="372"/>
      <c r="L401" s="368"/>
      <c r="M401" s="368"/>
      <c r="N401" s="368" t="s">
        <v>77</v>
      </c>
      <c r="O401" s="373">
        <v>40000</v>
      </c>
      <c r="P401" s="374" t="s">
        <v>71</v>
      </c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</row>
    <row r="402" spans="1:31" ht="24.95" customHeight="1">
      <c r="A402" s="367">
        <v>396</v>
      </c>
      <c r="B402" s="369" t="s">
        <v>411</v>
      </c>
      <c r="C402" s="369" t="s">
        <v>789</v>
      </c>
      <c r="D402" s="370" t="s">
        <v>412</v>
      </c>
      <c r="E402" s="748" t="s">
        <v>916</v>
      </c>
      <c r="F402" s="371" t="s">
        <v>918</v>
      </c>
      <c r="G402" s="371" t="s">
        <v>162</v>
      </c>
      <c r="H402" s="368">
        <v>2017</v>
      </c>
      <c r="I402" s="372"/>
      <c r="J402" s="372"/>
      <c r="K402" s="372"/>
      <c r="L402" s="368"/>
      <c r="M402" s="368"/>
      <c r="N402" s="368" t="s">
        <v>77</v>
      </c>
      <c r="O402" s="373">
        <v>40000</v>
      </c>
      <c r="P402" s="374" t="s">
        <v>71</v>
      </c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</row>
    <row r="403" spans="1:31" ht="24.95" customHeight="1">
      <c r="A403" s="367">
        <v>397</v>
      </c>
      <c r="B403" s="369" t="s">
        <v>411</v>
      </c>
      <c r="C403" s="369" t="s">
        <v>790</v>
      </c>
      <c r="D403" s="370" t="s">
        <v>412</v>
      </c>
      <c r="E403" s="748" t="s">
        <v>916</v>
      </c>
      <c r="F403" s="371" t="s">
        <v>918</v>
      </c>
      <c r="G403" s="371" t="s">
        <v>162</v>
      </c>
      <c r="H403" s="368">
        <v>2017</v>
      </c>
      <c r="I403" s="372"/>
      <c r="J403" s="372"/>
      <c r="K403" s="372"/>
      <c r="L403" s="368"/>
      <c r="M403" s="368"/>
      <c r="N403" s="368" t="s">
        <v>77</v>
      </c>
      <c r="O403" s="373">
        <v>40000</v>
      </c>
      <c r="P403" s="374" t="s">
        <v>71</v>
      </c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</row>
    <row r="404" spans="1:31" ht="24.95" customHeight="1">
      <c r="A404" s="367">
        <v>398</v>
      </c>
      <c r="B404" s="369" t="s">
        <v>411</v>
      </c>
      <c r="C404" s="369" t="s">
        <v>418</v>
      </c>
      <c r="D404" s="370" t="s">
        <v>412</v>
      </c>
      <c r="E404" s="748" t="s">
        <v>916</v>
      </c>
      <c r="F404" s="371" t="s">
        <v>919</v>
      </c>
      <c r="G404" s="371" t="s">
        <v>162</v>
      </c>
      <c r="H404" s="368">
        <v>2017</v>
      </c>
      <c r="I404" s="372"/>
      <c r="J404" s="372"/>
      <c r="K404" s="372"/>
      <c r="L404" s="368"/>
      <c r="M404" s="368"/>
      <c r="N404" s="368" t="s">
        <v>77</v>
      </c>
      <c r="O404" s="373">
        <v>475000</v>
      </c>
      <c r="P404" s="374" t="s">
        <v>71</v>
      </c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</row>
    <row r="405" spans="1:31" ht="24.95" customHeight="1">
      <c r="A405" s="367">
        <v>399</v>
      </c>
      <c r="B405" s="369" t="s">
        <v>411</v>
      </c>
      <c r="C405" s="369" t="s">
        <v>791</v>
      </c>
      <c r="D405" s="370" t="s">
        <v>412</v>
      </c>
      <c r="E405" s="748" t="s">
        <v>916</v>
      </c>
      <c r="F405" s="371" t="s">
        <v>919</v>
      </c>
      <c r="G405" s="371" t="s">
        <v>162</v>
      </c>
      <c r="H405" s="368">
        <v>2017</v>
      </c>
      <c r="I405" s="372"/>
      <c r="J405" s="372"/>
      <c r="K405" s="372"/>
      <c r="L405" s="368"/>
      <c r="M405" s="368"/>
      <c r="N405" s="368" t="s">
        <v>77</v>
      </c>
      <c r="O405" s="373">
        <v>475000</v>
      </c>
      <c r="P405" s="374" t="s">
        <v>71</v>
      </c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</row>
    <row r="406" spans="1:31" ht="24.95" customHeight="1">
      <c r="A406" s="367">
        <v>400</v>
      </c>
      <c r="B406" s="369" t="s">
        <v>411</v>
      </c>
      <c r="C406" s="369" t="s">
        <v>792</v>
      </c>
      <c r="D406" s="370" t="s">
        <v>412</v>
      </c>
      <c r="E406" s="748" t="s">
        <v>916</v>
      </c>
      <c r="F406" s="371" t="s">
        <v>919</v>
      </c>
      <c r="G406" s="371" t="s">
        <v>162</v>
      </c>
      <c r="H406" s="368">
        <v>2017</v>
      </c>
      <c r="I406" s="372"/>
      <c r="J406" s="372"/>
      <c r="K406" s="372"/>
      <c r="L406" s="368"/>
      <c r="M406" s="368"/>
      <c r="N406" s="368" t="s">
        <v>77</v>
      </c>
      <c r="O406" s="373">
        <v>475000</v>
      </c>
      <c r="P406" s="374" t="s">
        <v>71</v>
      </c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</row>
    <row r="407" spans="1:31" ht="24.95" customHeight="1">
      <c r="A407" s="367">
        <v>401</v>
      </c>
      <c r="B407" s="369" t="s">
        <v>411</v>
      </c>
      <c r="C407" s="369" t="s">
        <v>421</v>
      </c>
      <c r="D407" s="370" t="s">
        <v>412</v>
      </c>
      <c r="E407" s="748" t="s">
        <v>916</v>
      </c>
      <c r="F407" s="371" t="s">
        <v>920</v>
      </c>
      <c r="G407" s="371" t="s">
        <v>162</v>
      </c>
      <c r="H407" s="368">
        <v>2017</v>
      </c>
      <c r="I407" s="372"/>
      <c r="J407" s="372"/>
      <c r="K407" s="372"/>
      <c r="L407" s="368"/>
      <c r="M407" s="368"/>
      <c r="N407" s="368" t="s">
        <v>77</v>
      </c>
      <c r="O407" s="373">
        <v>285000</v>
      </c>
      <c r="P407" s="374" t="s">
        <v>71</v>
      </c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</row>
    <row r="408" spans="1:31" ht="24.95" customHeight="1">
      <c r="A408" s="367">
        <v>402</v>
      </c>
      <c r="B408" s="369" t="s">
        <v>411</v>
      </c>
      <c r="C408" s="369" t="s">
        <v>793</v>
      </c>
      <c r="D408" s="370" t="s">
        <v>412</v>
      </c>
      <c r="E408" s="748" t="s">
        <v>916</v>
      </c>
      <c r="F408" s="371" t="s">
        <v>920</v>
      </c>
      <c r="G408" s="371" t="s">
        <v>162</v>
      </c>
      <c r="H408" s="368">
        <v>2017</v>
      </c>
      <c r="I408" s="372"/>
      <c r="J408" s="372"/>
      <c r="K408" s="372"/>
      <c r="L408" s="368"/>
      <c r="M408" s="368"/>
      <c r="N408" s="368" t="s">
        <v>77</v>
      </c>
      <c r="O408" s="373">
        <f>O407</f>
        <v>285000</v>
      </c>
      <c r="P408" s="374" t="s">
        <v>71</v>
      </c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</row>
    <row r="409" spans="1:31" ht="24.95" customHeight="1">
      <c r="A409" s="367">
        <v>403</v>
      </c>
      <c r="B409" s="369" t="s">
        <v>411</v>
      </c>
      <c r="C409" s="369" t="s">
        <v>794</v>
      </c>
      <c r="D409" s="370" t="s">
        <v>412</v>
      </c>
      <c r="E409" s="748" t="s">
        <v>916</v>
      </c>
      <c r="F409" s="371" t="s">
        <v>920</v>
      </c>
      <c r="G409" s="371" t="s">
        <v>162</v>
      </c>
      <c r="H409" s="368">
        <v>2017</v>
      </c>
      <c r="I409" s="372"/>
      <c r="J409" s="372"/>
      <c r="K409" s="372"/>
      <c r="L409" s="368"/>
      <c r="M409" s="368"/>
      <c r="N409" s="368" t="s">
        <v>77</v>
      </c>
      <c r="O409" s="373">
        <f>O408</f>
        <v>285000</v>
      </c>
      <c r="P409" s="374" t="s">
        <v>71</v>
      </c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</row>
    <row r="410" spans="1:31" ht="24.95" customHeight="1">
      <c r="A410" s="367">
        <v>404</v>
      </c>
      <c r="B410" s="369" t="s">
        <v>411</v>
      </c>
      <c r="C410" s="369" t="s">
        <v>795</v>
      </c>
      <c r="D410" s="370" t="s">
        <v>412</v>
      </c>
      <c r="E410" s="748" t="s">
        <v>916</v>
      </c>
      <c r="F410" s="371" t="s">
        <v>920</v>
      </c>
      <c r="G410" s="371" t="s">
        <v>162</v>
      </c>
      <c r="H410" s="368">
        <v>2017</v>
      </c>
      <c r="I410" s="372"/>
      <c r="J410" s="372"/>
      <c r="K410" s="372"/>
      <c r="L410" s="368"/>
      <c r="M410" s="368"/>
      <c r="N410" s="368" t="s">
        <v>77</v>
      </c>
      <c r="O410" s="373">
        <v>285000</v>
      </c>
      <c r="P410" s="374" t="s">
        <v>71</v>
      </c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</row>
    <row r="411" spans="1:31" ht="24.95" customHeight="1">
      <c r="A411" s="367">
        <v>405</v>
      </c>
      <c r="B411" s="369" t="s">
        <v>411</v>
      </c>
      <c r="C411" s="369" t="s">
        <v>423</v>
      </c>
      <c r="D411" s="370" t="s">
        <v>412</v>
      </c>
      <c r="E411" s="748" t="s">
        <v>916</v>
      </c>
      <c r="F411" s="371" t="s">
        <v>921</v>
      </c>
      <c r="G411" s="371" t="s">
        <v>162</v>
      </c>
      <c r="H411" s="368">
        <v>2017</v>
      </c>
      <c r="I411" s="372"/>
      <c r="J411" s="372"/>
      <c r="K411" s="372"/>
      <c r="L411" s="368"/>
      <c r="M411" s="368"/>
      <c r="N411" s="368" t="s">
        <v>77</v>
      </c>
      <c r="O411" s="373">
        <v>180000</v>
      </c>
      <c r="P411" s="374" t="s">
        <v>71</v>
      </c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</row>
    <row r="412" spans="1:31" ht="24.95" customHeight="1">
      <c r="A412" s="367">
        <v>406</v>
      </c>
      <c r="B412" s="369" t="s">
        <v>411</v>
      </c>
      <c r="C412" s="369" t="s">
        <v>471</v>
      </c>
      <c r="D412" s="370" t="s">
        <v>412</v>
      </c>
      <c r="E412" s="748" t="s">
        <v>916</v>
      </c>
      <c r="F412" s="371" t="s">
        <v>921</v>
      </c>
      <c r="G412" s="371" t="s">
        <v>162</v>
      </c>
      <c r="H412" s="368">
        <v>2017</v>
      </c>
      <c r="I412" s="372"/>
      <c r="J412" s="372"/>
      <c r="K412" s="372"/>
      <c r="L412" s="368"/>
      <c r="M412" s="368"/>
      <c r="N412" s="368" t="s">
        <v>77</v>
      </c>
      <c r="O412" s="373">
        <f>O411</f>
        <v>180000</v>
      </c>
      <c r="P412" s="374" t="s">
        <v>71</v>
      </c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</row>
    <row r="413" spans="1:31" ht="24.95" customHeight="1">
      <c r="A413" s="367">
        <v>407</v>
      </c>
      <c r="B413" s="369" t="s">
        <v>411</v>
      </c>
      <c r="C413" s="369" t="s">
        <v>796</v>
      </c>
      <c r="D413" s="370" t="s">
        <v>412</v>
      </c>
      <c r="E413" s="748" t="s">
        <v>916</v>
      </c>
      <c r="F413" s="371" t="s">
        <v>921</v>
      </c>
      <c r="G413" s="371" t="s">
        <v>162</v>
      </c>
      <c r="H413" s="368">
        <v>2017</v>
      </c>
      <c r="I413" s="372"/>
      <c r="J413" s="372"/>
      <c r="K413" s="372"/>
      <c r="L413" s="368"/>
      <c r="M413" s="368"/>
      <c r="N413" s="368" t="s">
        <v>77</v>
      </c>
      <c r="O413" s="373">
        <f>O412</f>
        <v>180000</v>
      </c>
      <c r="P413" s="374" t="s">
        <v>71</v>
      </c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</row>
    <row r="414" spans="1:31" ht="24.95" customHeight="1">
      <c r="A414" s="367">
        <v>408</v>
      </c>
      <c r="B414" s="369" t="s">
        <v>411</v>
      </c>
      <c r="C414" s="369" t="s">
        <v>474</v>
      </c>
      <c r="D414" s="370" t="s">
        <v>412</v>
      </c>
      <c r="E414" s="748" t="s">
        <v>916</v>
      </c>
      <c r="F414" s="371" t="s">
        <v>921</v>
      </c>
      <c r="G414" s="371" t="s">
        <v>162</v>
      </c>
      <c r="H414" s="368">
        <v>2017</v>
      </c>
      <c r="I414" s="372"/>
      <c r="J414" s="372"/>
      <c r="K414" s="372"/>
      <c r="L414" s="368"/>
      <c r="M414" s="368"/>
      <c r="N414" s="368" t="s">
        <v>77</v>
      </c>
      <c r="O414" s="373">
        <v>180000</v>
      </c>
      <c r="P414" s="374" t="s">
        <v>71</v>
      </c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</row>
    <row r="415" spans="1:31" ht="24.95" customHeight="1">
      <c r="A415" s="367">
        <v>409</v>
      </c>
      <c r="B415" s="368" t="s">
        <v>432</v>
      </c>
      <c r="C415" s="369" t="s">
        <v>425</v>
      </c>
      <c r="D415" s="370" t="s">
        <v>922</v>
      </c>
      <c r="E415" s="371" t="s">
        <v>923</v>
      </c>
      <c r="F415" s="371" t="s">
        <v>426</v>
      </c>
      <c r="G415" s="371" t="s">
        <v>885</v>
      </c>
      <c r="H415" s="368">
        <v>2017</v>
      </c>
      <c r="I415" s="378" t="s">
        <v>924</v>
      </c>
      <c r="J415" s="378" t="s">
        <v>88</v>
      </c>
      <c r="K415" s="372"/>
      <c r="L415" s="368"/>
      <c r="M415" s="368"/>
      <c r="N415" s="368" t="s">
        <v>77</v>
      </c>
      <c r="O415" s="373">
        <v>5000000</v>
      </c>
      <c r="P415" s="374" t="s">
        <v>71</v>
      </c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</row>
    <row r="416" spans="1:31" ht="24.95" customHeight="1">
      <c r="A416" s="367">
        <v>410</v>
      </c>
      <c r="B416" s="368" t="s">
        <v>465</v>
      </c>
      <c r="C416" s="369" t="s">
        <v>428</v>
      </c>
      <c r="D416" s="370" t="s">
        <v>925</v>
      </c>
      <c r="E416" s="371" t="s">
        <v>926</v>
      </c>
      <c r="F416" s="371" t="s">
        <v>927</v>
      </c>
      <c r="G416" s="371" t="s">
        <v>162</v>
      </c>
      <c r="H416" s="368">
        <v>2017</v>
      </c>
      <c r="I416" s="372"/>
      <c r="J416" s="372"/>
      <c r="K416" s="372"/>
      <c r="L416" s="368"/>
      <c r="M416" s="368"/>
      <c r="N416" s="368" t="s">
        <v>77</v>
      </c>
      <c r="O416" s="373">
        <v>1300000</v>
      </c>
      <c r="P416" s="374" t="s">
        <v>71</v>
      </c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</row>
    <row r="417" spans="1:31" ht="24.95" customHeight="1">
      <c r="A417" s="367">
        <v>411</v>
      </c>
      <c r="B417" s="368" t="s">
        <v>928</v>
      </c>
      <c r="C417" s="369" t="s">
        <v>431</v>
      </c>
      <c r="D417" s="370" t="s">
        <v>427</v>
      </c>
      <c r="E417" s="371" t="str">
        <f>E416</f>
        <v>rak besi 3 susun</v>
      </c>
      <c r="F417" s="371" t="s">
        <v>929</v>
      </c>
      <c r="G417" s="371" t="s">
        <v>162</v>
      </c>
      <c r="H417" s="368">
        <v>2017</v>
      </c>
      <c r="I417" s="372"/>
      <c r="J417" s="372"/>
      <c r="K417" s="372"/>
      <c r="L417" s="368"/>
      <c r="M417" s="368"/>
      <c r="N417" s="368" t="s">
        <v>77</v>
      </c>
      <c r="O417" s="373">
        <v>1200000</v>
      </c>
      <c r="P417" s="374" t="s">
        <v>71</v>
      </c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</row>
    <row r="418" spans="1:31" ht="24.95" customHeight="1">
      <c r="A418" s="367">
        <v>412</v>
      </c>
      <c r="B418" s="368" t="str">
        <f>B417</f>
        <v>3.05.01.04.003</v>
      </c>
      <c r="C418" s="369" t="s">
        <v>434</v>
      </c>
      <c r="D418" s="370" t="s">
        <v>427</v>
      </c>
      <c r="E418" s="371" t="s">
        <v>930</v>
      </c>
      <c r="F418" s="371" t="s">
        <v>931</v>
      </c>
      <c r="G418" s="371" t="s">
        <v>932</v>
      </c>
      <c r="H418" s="368">
        <v>2017</v>
      </c>
      <c r="I418" s="372" t="s">
        <v>758</v>
      </c>
      <c r="J418" s="372"/>
      <c r="K418" s="372"/>
      <c r="L418" s="368"/>
      <c r="M418" s="368"/>
      <c r="N418" s="368"/>
      <c r="O418" s="373">
        <v>2147500</v>
      </c>
      <c r="P418" s="374" t="s">
        <v>71</v>
      </c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</row>
    <row r="419" spans="1:31" ht="24.95" customHeight="1">
      <c r="A419" s="367">
        <v>413</v>
      </c>
      <c r="B419" s="368" t="str">
        <f>B416</f>
        <v>3.07.01.02.002</v>
      </c>
      <c r="C419" s="369" t="s">
        <v>308</v>
      </c>
      <c r="D419" s="370" t="s">
        <v>933</v>
      </c>
      <c r="E419" s="371" t="s">
        <v>934</v>
      </c>
      <c r="F419" s="371" t="s">
        <v>352</v>
      </c>
      <c r="G419" s="371" t="s">
        <v>885</v>
      </c>
      <c r="H419" s="368">
        <v>2018</v>
      </c>
      <c r="I419" s="372" t="s">
        <v>90</v>
      </c>
      <c r="J419" s="372" t="s">
        <v>91</v>
      </c>
      <c r="K419" s="372" t="s">
        <v>196</v>
      </c>
      <c r="L419" s="368"/>
      <c r="M419" s="368"/>
      <c r="N419" s="368" t="s">
        <v>77</v>
      </c>
      <c r="O419" s="373">
        <v>4500000</v>
      </c>
      <c r="P419" s="374" t="s">
        <v>71</v>
      </c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</row>
    <row r="420" spans="1:31" ht="24.95" customHeight="1">
      <c r="A420" s="367">
        <v>414</v>
      </c>
      <c r="B420" s="368" t="s">
        <v>396</v>
      </c>
      <c r="C420" s="369" t="s">
        <v>310</v>
      </c>
      <c r="D420" s="370" t="s">
        <v>397</v>
      </c>
      <c r="E420" s="371" t="s">
        <v>935</v>
      </c>
      <c r="F420" s="371" t="s">
        <v>160</v>
      </c>
      <c r="G420" s="371" t="s">
        <v>907</v>
      </c>
      <c r="H420" s="368">
        <v>2018</v>
      </c>
      <c r="I420" s="372" t="s">
        <v>936</v>
      </c>
      <c r="J420" s="372"/>
      <c r="K420" s="372"/>
      <c r="L420" s="368"/>
      <c r="M420" s="368"/>
      <c r="N420" s="368" t="s">
        <v>77</v>
      </c>
      <c r="O420" s="373">
        <v>2500000</v>
      </c>
      <c r="P420" s="374" t="s">
        <v>71</v>
      </c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</row>
    <row r="421" spans="1:31" ht="24.95" customHeight="1">
      <c r="A421" s="367">
        <v>415</v>
      </c>
      <c r="B421" s="368" t="str">
        <f>B216</f>
        <v>3.05.02.04.006</v>
      </c>
      <c r="C421" s="369" t="s">
        <v>332</v>
      </c>
      <c r="D421" s="370" t="s">
        <v>364</v>
      </c>
      <c r="E421" s="371" t="s">
        <v>93</v>
      </c>
      <c r="F421" s="371" t="s">
        <v>937</v>
      </c>
      <c r="G421" s="371" t="str">
        <f>G419</f>
        <v>campuran</v>
      </c>
      <c r="H421" s="368">
        <v>2018</v>
      </c>
      <c r="I421" s="750" t="s">
        <v>938</v>
      </c>
      <c r="J421" s="372"/>
      <c r="K421" s="372"/>
      <c r="L421" s="368"/>
      <c r="M421" s="368"/>
      <c r="N421" s="368" t="s">
        <v>77</v>
      </c>
      <c r="O421" s="373">
        <v>275000</v>
      </c>
      <c r="P421" s="374" t="s">
        <v>71</v>
      </c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</row>
    <row r="422" spans="1:31" ht="24.95" customHeight="1">
      <c r="A422" s="367">
        <v>416</v>
      </c>
      <c r="B422" s="368" t="s">
        <v>444</v>
      </c>
      <c r="C422" s="369" t="s">
        <v>393</v>
      </c>
      <c r="D422" s="370" t="s">
        <v>939</v>
      </c>
      <c r="E422" s="371" t="s">
        <v>95</v>
      </c>
      <c r="F422" s="371" t="s">
        <v>940</v>
      </c>
      <c r="G422" s="371" t="s">
        <v>225</v>
      </c>
      <c r="H422" s="368">
        <v>2018</v>
      </c>
      <c r="I422" s="750"/>
      <c r="J422" s="372"/>
      <c r="K422" s="372"/>
      <c r="L422" s="368"/>
      <c r="M422" s="368"/>
      <c r="N422" s="368" t="s">
        <v>77</v>
      </c>
      <c r="O422" s="373">
        <v>4000000</v>
      </c>
      <c r="P422" s="374" t="s">
        <v>71</v>
      </c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8"/>
    </row>
    <row r="423" spans="1:31" ht="24.95" customHeight="1">
      <c r="A423" s="367">
        <v>417</v>
      </c>
      <c r="B423" s="368" t="s">
        <v>941</v>
      </c>
      <c r="C423" s="369" t="s">
        <v>308</v>
      </c>
      <c r="D423" s="375" t="s">
        <v>942</v>
      </c>
      <c r="E423" s="371" t="e">
        <f>#REF!</f>
        <v>#REF!</v>
      </c>
      <c r="F423" s="371" t="s">
        <v>943</v>
      </c>
      <c r="G423" s="371" t="s">
        <v>73</v>
      </c>
      <c r="H423" s="368">
        <v>2019</v>
      </c>
      <c r="I423" s="750" t="s">
        <v>944</v>
      </c>
      <c r="J423" s="372"/>
      <c r="K423" s="372"/>
      <c r="L423" s="368"/>
      <c r="M423" s="368"/>
      <c r="N423" s="368" t="s">
        <v>77</v>
      </c>
      <c r="O423" s="373">
        <v>3300000</v>
      </c>
      <c r="P423" s="374" t="s">
        <v>71</v>
      </c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s="48"/>
      <c r="AE423" s="48"/>
    </row>
    <row r="424" spans="1:31" ht="24.95" customHeight="1">
      <c r="A424" s="367">
        <v>418</v>
      </c>
      <c r="B424" s="368" t="s">
        <v>447</v>
      </c>
      <c r="C424" s="369" t="s">
        <v>310</v>
      </c>
      <c r="D424" s="375" t="s">
        <v>945</v>
      </c>
      <c r="E424" s="371" t="s">
        <v>946</v>
      </c>
      <c r="F424" s="371" t="s">
        <v>947</v>
      </c>
      <c r="G424" s="371" t="s">
        <v>163</v>
      </c>
      <c r="H424" s="368">
        <v>2019</v>
      </c>
      <c r="I424" s="750" t="s">
        <v>944</v>
      </c>
      <c r="J424" s="372"/>
      <c r="K424" s="372"/>
      <c r="L424" s="368"/>
      <c r="M424" s="368"/>
      <c r="N424" s="368" t="s">
        <v>77</v>
      </c>
      <c r="O424" s="373">
        <v>250000</v>
      </c>
      <c r="P424" s="374" t="s">
        <v>71</v>
      </c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  <c r="AC424" s="48"/>
      <c r="AD424" s="48"/>
      <c r="AE424" s="48"/>
    </row>
    <row r="425" spans="1:31" ht="24.95" customHeight="1">
      <c r="A425" s="367">
        <v>419</v>
      </c>
      <c r="B425" s="368" t="s">
        <v>447</v>
      </c>
      <c r="C425" s="369" t="s">
        <v>332</v>
      </c>
      <c r="D425" s="375" t="s">
        <v>945</v>
      </c>
      <c r="E425" s="371" t="s">
        <v>946</v>
      </c>
      <c r="F425" s="371" t="s">
        <v>947</v>
      </c>
      <c r="G425" s="371" t="s">
        <v>163</v>
      </c>
      <c r="H425" s="368">
        <v>2019</v>
      </c>
      <c r="I425" s="750" t="s">
        <v>944</v>
      </c>
      <c r="J425" s="372"/>
      <c r="K425" s="372"/>
      <c r="L425" s="368"/>
      <c r="M425" s="368"/>
      <c r="N425" s="368" t="s">
        <v>77</v>
      </c>
      <c r="O425" s="373">
        <v>250000</v>
      </c>
      <c r="P425" s="374" t="s">
        <v>71</v>
      </c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s="48"/>
      <c r="AE425" s="48"/>
    </row>
    <row r="426" spans="1:31" ht="24.95" customHeight="1">
      <c r="A426" s="367">
        <v>420</v>
      </c>
      <c r="B426" s="368" t="s">
        <v>447</v>
      </c>
      <c r="C426" s="369" t="s">
        <v>393</v>
      </c>
      <c r="D426" s="375" t="s">
        <v>945</v>
      </c>
      <c r="E426" s="371" t="s">
        <v>946</v>
      </c>
      <c r="F426" s="371" t="s">
        <v>947</v>
      </c>
      <c r="G426" s="371" t="s">
        <v>163</v>
      </c>
      <c r="H426" s="368">
        <v>2019</v>
      </c>
      <c r="I426" s="750" t="s">
        <v>944</v>
      </c>
      <c r="J426" s="372"/>
      <c r="K426" s="372"/>
      <c r="L426" s="368"/>
      <c r="M426" s="368"/>
      <c r="N426" s="368" t="s">
        <v>77</v>
      </c>
      <c r="O426" s="373">
        <v>250000</v>
      </c>
      <c r="P426" s="374" t="s">
        <v>71</v>
      </c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8"/>
      <c r="AE426" s="48"/>
    </row>
    <row r="427" spans="1:31" ht="24.95" customHeight="1">
      <c r="A427" s="367">
        <v>421</v>
      </c>
      <c r="B427" s="368" t="s">
        <v>447</v>
      </c>
      <c r="C427" s="369" t="s">
        <v>490</v>
      </c>
      <c r="D427" s="375" t="s">
        <v>945</v>
      </c>
      <c r="E427" s="371" t="s">
        <v>946</v>
      </c>
      <c r="F427" s="371" t="s">
        <v>947</v>
      </c>
      <c r="G427" s="371" t="s">
        <v>163</v>
      </c>
      <c r="H427" s="368">
        <v>2019</v>
      </c>
      <c r="I427" s="750" t="s">
        <v>944</v>
      </c>
      <c r="J427" s="372"/>
      <c r="K427" s="372"/>
      <c r="L427" s="368"/>
      <c r="M427" s="368"/>
      <c r="N427" s="368" t="s">
        <v>77</v>
      </c>
      <c r="O427" s="373">
        <v>250000</v>
      </c>
      <c r="P427" s="374" t="s">
        <v>71</v>
      </c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8"/>
    </row>
    <row r="428" spans="1:31" ht="24.95" customHeight="1">
      <c r="A428" s="367">
        <v>422</v>
      </c>
      <c r="B428" s="368" t="s">
        <v>447</v>
      </c>
      <c r="C428" s="369" t="s">
        <v>404</v>
      </c>
      <c r="D428" s="375" t="s">
        <v>945</v>
      </c>
      <c r="E428" s="371" t="s">
        <v>946</v>
      </c>
      <c r="F428" s="371" t="s">
        <v>947</v>
      </c>
      <c r="G428" s="371" t="s">
        <v>163</v>
      </c>
      <c r="H428" s="368">
        <v>2019</v>
      </c>
      <c r="I428" s="750" t="s">
        <v>944</v>
      </c>
      <c r="J428" s="372"/>
      <c r="K428" s="372"/>
      <c r="L428" s="368"/>
      <c r="M428" s="368"/>
      <c r="N428" s="368" t="s">
        <v>77</v>
      </c>
      <c r="O428" s="373">
        <v>250000</v>
      </c>
      <c r="P428" s="374" t="s">
        <v>71</v>
      </c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s="48"/>
      <c r="AE428" s="48"/>
    </row>
    <row r="429" spans="1:31" ht="24.95" customHeight="1">
      <c r="A429" s="367">
        <v>423</v>
      </c>
      <c r="B429" s="368" t="s">
        <v>447</v>
      </c>
      <c r="C429" s="369" t="s">
        <v>608</v>
      </c>
      <c r="D429" s="375" t="s">
        <v>945</v>
      </c>
      <c r="E429" s="371" t="s">
        <v>946</v>
      </c>
      <c r="F429" s="371" t="s">
        <v>947</v>
      </c>
      <c r="G429" s="371" t="s">
        <v>163</v>
      </c>
      <c r="H429" s="368">
        <v>2019</v>
      </c>
      <c r="I429" s="750" t="s">
        <v>944</v>
      </c>
      <c r="J429" s="372"/>
      <c r="K429" s="372"/>
      <c r="L429" s="368"/>
      <c r="M429" s="368"/>
      <c r="N429" s="368" t="s">
        <v>77</v>
      </c>
      <c r="O429" s="373">
        <v>250000</v>
      </c>
      <c r="P429" s="374" t="s">
        <v>71</v>
      </c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s="48"/>
      <c r="AE429" s="48"/>
    </row>
    <row r="430" spans="1:31" ht="24.95" customHeight="1">
      <c r="A430" s="367">
        <v>424</v>
      </c>
      <c r="B430" s="379" t="s">
        <v>948</v>
      </c>
      <c r="C430" s="369" t="s">
        <v>609</v>
      </c>
      <c r="D430" s="380" t="s">
        <v>454</v>
      </c>
      <c r="E430" s="381" t="s">
        <v>949</v>
      </c>
      <c r="F430" s="381" t="s">
        <v>456</v>
      </c>
      <c r="G430" s="381" t="s">
        <v>950</v>
      </c>
      <c r="H430" s="368">
        <v>2019</v>
      </c>
      <c r="I430" s="756" t="s">
        <v>951</v>
      </c>
      <c r="J430" s="382"/>
      <c r="K430" s="381"/>
      <c r="L430" s="381"/>
      <c r="M430" s="383"/>
      <c r="N430" s="368" t="s">
        <v>77</v>
      </c>
      <c r="O430" s="383">
        <v>15489580</v>
      </c>
      <c r="P430" s="374" t="s">
        <v>71</v>
      </c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s="48"/>
      <c r="AE430" s="48"/>
    </row>
    <row r="431" spans="1:31" ht="24.95" customHeight="1">
      <c r="A431" s="367">
        <v>425</v>
      </c>
      <c r="B431" s="379" t="str">
        <f>B430</f>
        <v>3.06.03.20.003</v>
      </c>
      <c r="C431" s="384" t="s">
        <v>308</v>
      </c>
      <c r="D431" s="380" t="str">
        <f>D430</f>
        <v>Mast Tower</v>
      </c>
      <c r="E431" s="381" t="str">
        <f>E430</f>
        <v>jaringan internet</v>
      </c>
      <c r="F431" s="381" t="s">
        <v>952</v>
      </c>
      <c r="G431" s="381" t="s">
        <v>950</v>
      </c>
      <c r="H431" s="368">
        <v>2020</v>
      </c>
      <c r="I431" s="756" t="s">
        <v>953</v>
      </c>
      <c r="J431" s="382"/>
      <c r="K431" s="381"/>
      <c r="L431" s="381"/>
      <c r="M431" s="383"/>
      <c r="N431" s="368" t="s">
        <v>77</v>
      </c>
      <c r="O431" s="383">
        <v>15989657</v>
      </c>
      <c r="P431" s="374" t="s">
        <v>71</v>
      </c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8"/>
    </row>
    <row r="432" spans="1:31" ht="24.95" customHeight="1">
      <c r="A432" s="367">
        <v>426</v>
      </c>
      <c r="B432" s="368" t="s">
        <v>453</v>
      </c>
      <c r="C432" s="369" t="s">
        <v>310</v>
      </c>
      <c r="D432" s="744" t="s">
        <v>954</v>
      </c>
      <c r="E432" s="371" t="s">
        <v>955</v>
      </c>
      <c r="F432" s="371" t="s">
        <v>956</v>
      </c>
      <c r="G432" s="371" t="s">
        <v>885</v>
      </c>
      <c r="H432" s="368">
        <v>2020</v>
      </c>
      <c r="I432" s="372"/>
      <c r="J432" s="372"/>
      <c r="K432" s="372"/>
      <c r="L432" s="368"/>
      <c r="M432" s="368"/>
      <c r="N432" s="371" t="s">
        <v>957</v>
      </c>
      <c r="O432" s="373">
        <v>485000</v>
      </c>
      <c r="P432" s="374" t="s">
        <v>71</v>
      </c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</row>
    <row r="433" spans="1:31" ht="24.95" customHeight="1">
      <c r="A433" s="367">
        <v>427</v>
      </c>
      <c r="B433" s="368" t="s">
        <v>958</v>
      </c>
      <c r="C433" s="369" t="s">
        <v>462</v>
      </c>
      <c r="D433" s="744" t="s">
        <v>959</v>
      </c>
      <c r="E433" s="371" t="s">
        <v>960</v>
      </c>
      <c r="F433" s="385" t="s">
        <v>961</v>
      </c>
      <c r="G433" s="371" t="str">
        <f>'[3]KIA B'!G432</f>
        <v>campuran</v>
      </c>
      <c r="H433" s="368">
        <v>2020</v>
      </c>
      <c r="I433" s="386" t="s">
        <v>962</v>
      </c>
      <c r="J433" s="387" t="s">
        <v>97</v>
      </c>
      <c r="K433" s="372"/>
      <c r="L433" s="368"/>
      <c r="M433" s="368"/>
      <c r="N433" s="368" t="s">
        <v>77</v>
      </c>
      <c r="O433" s="373">
        <v>2500000</v>
      </c>
      <c r="P433" s="374" t="s">
        <v>71</v>
      </c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</row>
    <row r="434" spans="1:31" ht="24.95" customHeight="1">
      <c r="A434" s="367">
        <v>428</v>
      </c>
      <c r="B434" s="368" t="s">
        <v>465</v>
      </c>
      <c r="C434" s="369" t="s">
        <v>308</v>
      </c>
      <c r="D434" s="744" t="s">
        <v>963</v>
      </c>
      <c r="E434" s="371" t="s">
        <v>466</v>
      </c>
      <c r="F434" s="371" t="s">
        <v>352</v>
      </c>
      <c r="G434" s="371" t="str">
        <f>G433</f>
        <v>campuran</v>
      </c>
      <c r="H434" s="368">
        <v>2021</v>
      </c>
      <c r="I434" s="372" t="s">
        <v>905</v>
      </c>
      <c r="J434" s="372" t="s">
        <v>964</v>
      </c>
      <c r="K434" s="372" t="s">
        <v>965</v>
      </c>
      <c r="L434" s="368"/>
      <c r="M434" s="368"/>
      <c r="N434" s="368" t="s">
        <v>77</v>
      </c>
      <c r="O434" s="373">
        <v>6000000</v>
      </c>
      <c r="P434" s="374" t="s">
        <v>71</v>
      </c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</row>
    <row r="435" spans="1:31" ht="24.95" customHeight="1">
      <c r="A435" s="367">
        <v>429</v>
      </c>
      <c r="B435" s="368" t="s">
        <v>432</v>
      </c>
      <c r="C435" s="369" t="s">
        <v>332</v>
      </c>
      <c r="D435" s="745" t="s">
        <v>922</v>
      </c>
      <c r="E435" s="371" t="s">
        <v>966</v>
      </c>
      <c r="F435" s="371" t="s">
        <v>967</v>
      </c>
      <c r="G435" s="371" t="s">
        <v>163</v>
      </c>
      <c r="H435" s="368">
        <v>2021</v>
      </c>
      <c r="I435" s="372"/>
      <c r="J435" s="372"/>
      <c r="K435" s="372"/>
      <c r="L435" s="368"/>
      <c r="M435" s="368"/>
      <c r="N435" s="755" t="s">
        <v>957</v>
      </c>
      <c r="O435" s="373">
        <v>141900</v>
      </c>
      <c r="P435" s="374" t="s">
        <v>71</v>
      </c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</row>
    <row r="436" spans="1:31" ht="24.95" customHeight="1">
      <c r="A436" s="367">
        <v>430</v>
      </c>
      <c r="B436" s="368" t="str">
        <f t="shared" ref="B436:B441" si="19">B435</f>
        <v>3.05.01.05.999</v>
      </c>
      <c r="C436" s="369" t="s">
        <v>393</v>
      </c>
      <c r="D436" s="745" t="s">
        <v>922</v>
      </c>
      <c r="E436" s="371" t="s">
        <v>966</v>
      </c>
      <c r="F436" s="371" t="s">
        <v>967</v>
      </c>
      <c r="G436" s="371" t="s">
        <v>163</v>
      </c>
      <c r="H436" s="368">
        <v>2021</v>
      </c>
      <c r="I436" s="372"/>
      <c r="J436" s="372"/>
      <c r="K436" s="372"/>
      <c r="L436" s="368"/>
      <c r="M436" s="368"/>
      <c r="N436" s="755" t="s">
        <v>957</v>
      </c>
      <c r="O436" s="373">
        <v>141900</v>
      </c>
      <c r="P436" s="374" t="s">
        <v>71</v>
      </c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</row>
    <row r="437" spans="1:31" ht="24.95" customHeight="1">
      <c r="A437" s="367">
        <v>431</v>
      </c>
      <c r="B437" s="368" t="str">
        <f t="shared" si="19"/>
        <v>3.05.01.05.999</v>
      </c>
      <c r="C437" s="369" t="s">
        <v>490</v>
      </c>
      <c r="D437" s="745" t="s">
        <v>922</v>
      </c>
      <c r="E437" s="371" t="s">
        <v>966</v>
      </c>
      <c r="F437" s="371" t="s">
        <v>967</v>
      </c>
      <c r="G437" s="371" t="s">
        <v>163</v>
      </c>
      <c r="H437" s="368">
        <v>2021</v>
      </c>
      <c r="I437" s="372"/>
      <c r="J437" s="372"/>
      <c r="K437" s="372"/>
      <c r="L437" s="368"/>
      <c r="M437" s="368"/>
      <c r="N437" s="755" t="s">
        <v>957</v>
      </c>
      <c r="O437" s="373">
        <v>141900</v>
      </c>
      <c r="P437" s="374" t="s">
        <v>71</v>
      </c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</row>
    <row r="438" spans="1:31" ht="24.95" customHeight="1">
      <c r="A438" s="367">
        <v>432</v>
      </c>
      <c r="B438" s="368" t="str">
        <f t="shared" si="19"/>
        <v>3.05.01.05.999</v>
      </c>
      <c r="C438" s="369" t="s">
        <v>404</v>
      </c>
      <c r="D438" s="745" t="s">
        <v>922</v>
      </c>
      <c r="E438" s="371" t="s">
        <v>966</v>
      </c>
      <c r="F438" s="371" t="s">
        <v>967</v>
      </c>
      <c r="G438" s="371" t="s">
        <v>163</v>
      </c>
      <c r="H438" s="368">
        <v>2021</v>
      </c>
      <c r="I438" s="372"/>
      <c r="J438" s="372"/>
      <c r="K438" s="372"/>
      <c r="L438" s="368"/>
      <c r="M438" s="368"/>
      <c r="N438" s="755" t="s">
        <v>957</v>
      </c>
      <c r="O438" s="373">
        <v>141900</v>
      </c>
      <c r="P438" s="374" t="s">
        <v>71</v>
      </c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</row>
    <row r="439" spans="1:31" ht="24.95" customHeight="1">
      <c r="A439" s="367">
        <v>433</v>
      </c>
      <c r="B439" s="368" t="str">
        <f t="shared" si="19"/>
        <v>3.05.01.05.999</v>
      </c>
      <c r="C439" s="369" t="s">
        <v>608</v>
      </c>
      <c r="D439" s="745" t="s">
        <v>922</v>
      </c>
      <c r="E439" s="371" t="s">
        <v>966</v>
      </c>
      <c r="F439" s="371" t="s">
        <v>967</v>
      </c>
      <c r="G439" s="371" t="s">
        <v>163</v>
      </c>
      <c r="H439" s="368">
        <v>2021</v>
      </c>
      <c r="I439" s="372"/>
      <c r="J439" s="372"/>
      <c r="K439" s="372"/>
      <c r="L439" s="368"/>
      <c r="M439" s="368"/>
      <c r="N439" s="755" t="s">
        <v>957</v>
      </c>
      <c r="O439" s="373">
        <v>141900</v>
      </c>
      <c r="P439" s="374" t="s">
        <v>71</v>
      </c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</row>
    <row r="440" spans="1:31" ht="24.95" customHeight="1">
      <c r="A440" s="367">
        <v>434</v>
      </c>
      <c r="B440" s="368" t="str">
        <f t="shared" si="19"/>
        <v>3.05.01.05.999</v>
      </c>
      <c r="C440" s="369" t="s">
        <v>609</v>
      </c>
      <c r="D440" s="745" t="s">
        <v>922</v>
      </c>
      <c r="E440" s="371" t="s">
        <v>966</v>
      </c>
      <c r="F440" s="371" t="s">
        <v>967</v>
      </c>
      <c r="G440" s="371" t="s">
        <v>163</v>
      </c>
      <c r="H440" s="368">
        <v>2021</v>
      </c>
      <c r="I440" s="372"/>
      <c r="J440" s="372"/>
      <c r="K440" s="372"/>
      <c r="L440" s="368"/>
      <c r="M440" s="368"/>
      <c r="N440" s="755" t="s">
        <v>957</v>
      </c>
      <c r="O440" s="373">
        <v>141900</v>
      </c>
      <c r="P440" s="374" t="s">
        <v>71</v>
      </c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</row>
    <row r="441" spans="1:31" ht="24.95" customHeight="1">
      <c r="A441" s="367">
        <v>435</v>
      </c>
      <c r="B441" s="368" t="str">
        <f t="shared" si="19"/>
        <v>3.05.01.05.999</v>
      </c>
      <c r="C441" s="369" t="s">
        <v>408</v>
      </c>
      <c r="D441" s="745" t="s">
        <v>922</v>
      </c>
      <c r="E441" s="371" t="s">
        <v>966</v>
      </c>
      <c r="F441" s="371" t="s">
        <v>968</v>
      </c>
      <c r="G441" s="371" t="s">
        <v>163</v>
      </c>
      <c r="H441" s="368">
        <v>2022</v>
      </c>
      <c r="I441" s="372"/>
      <c r="J441" s="372"/>
      <c r="K441" s="372"/>
      <c r="L441" s="368"/>
      <c r="M441" s="368"/>
      <c r="N441" s="755" t="s">
        <v>957</v>
      </c>
      <c r="O441" s="373">
        <v>141900</v>
      </c>
      <c r="P441" s="374" t="s">
        <v>71</v>
      </c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</row>
    <row r="442" spans="1:31" ht="24.95" customHeight="1">
      <c r="A442" s="367">
        <v>436</v>
      </c>
      <c r="B442" s="368" t="s">
        <v>432</v>
      </c>
      <c r="C442" s="369" t="s">
        <v>413</v>
      </c>
      <c r="D442" s="745" t="s">
        <v>922</v>
      </c>
      <c r="E442" s="371" t="s">
        <v>165</v>
      </c>
      <c r="F442" s="371" t="s">
        <v>969</v>
      </c>
      <c r="G442" s="371" t="s">
        <v>163</v>
      </c>
      <c r="H442" s="368">
        <v>2021</v>
      </c>
      <c r="I442" s="372"/>
      <c r="J442" s="372"/>
      <c r="K442" s="372"/>
      <c r="L442" s="368"/>
      <c r="M442" s="368"/>
      <c r="N442" s="755" t="s">
        <v>957</v>
      </c>
      <c r="O442" s="373">
        <v>51566</v>
      </c>
      <c r="P442" s="374" t="s">
        <v>71</v>
      </c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</row>
    <row r="443" spans="1:31" ht="24.95" customHeight="1">
      <c r="A443" s="367">
        <v>437</v>
      </c>
      <c r="B443" s="368" t="str">
        <f t="shared" ref="B443:B497" si="20">B442</f>
        <v>3.05.01.05.999</v>
      </c>
      <c r="C443" s="369" t="s">
        <v>596</v>
      </c>
      <c r="D443" s="745" t="s">
        <v>922</v>
      </c>
      <c r="E443" s="371" t="s">
        <v>165</v>
      </c>
      <c r="F443" s="371" t="s">
        <v>969</v>
      </c>
      <c r="G443" s="371" t="s">
        <v>163</v>
      </c>
      <c r="H443" s="368">
        <v>2021</v>
      </c>
      <c r="I443" s="372"/>
      <c r="J443" s="372"/>
      <c r="K443" s="372"/>
      <c r="L443" s="368"/>
      <c r="M443" s="368"/>
      <c r="N443" s="755" t="s">
        <v>957</v>
      </c>
      <c r="O443" s="373">
        <v>51566</v>
      </c>
      <c r="P443" s="374" t="s">
        <v>71</v>
      </c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</row>
    <row r="444" spans="1:31" ht="24.95" customHeight="1">
      <c r="A444" s="367">
        <v>438</v>
      </c>
      <c r="B444" s="368" t="str">
        <f t="shared" si="20"/>
        <v>3.05.01.05.999</v>
      </c>
      <c r="C444" s="369" t="s">
        <v>720</v>
      </c>
      <c r="D444" s="745" t="s">
        <v>922</v>
      </c>
      <c r="E444" s="371" t="s">
        <v>165</v>
      </c>
      <c r="F444" s="371" t="s">
        <v>969</v>
      </c>
      <c r="G444" s="371" t="s">
        <v>163</v>
      </c>
      <c r="H444" s="368">
        <v>2021</v>
      </c>
      <c r="I444" s="372"/>
      <c r="J444" s="372"/>
      <c r="K444" s="372"/>
      <c r="L444" s="368"/>
      <c r="M444" s="368"/>
      <c r="N444" s="755" t="s">
        <v>957</v>
      </c>
      <c r="O444" s="373">
        <v>51566</v>
      </c>
      <c r="P444" s="374" t="s">
        <v>71</v>
      </c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</row>
    <row r="445" spans="1:31" ht="24.95" customHeight="1">
      <c r="A445" s="367">
        <v>439</v>
      </c>
      <c r="B445" s="368" t="str">
        <f t="shared" si="20"/>
        <v>3.05.01.05.999</v>
      </c>
      <c r="C445" s="369" t="s">
        <v>598</v>
      </c>
      <c r="D445" s="745" t="s">
        <v>922</v>
      </c>
      <c r="E445" s="371" t="s">
        <v>165</v>
      </c>
      <c r="F445" s="371" t="s">
        <v>969</v>
      </c>
      <c r="G445" s="371" t="s">
        <v>163</v>
      </c>
      <c r="H445" s="368">
        <v>2021</v>
      </c>
      <c r="I445" s="372"/>
      <c r="J445" s="372"/>
      <c r="K445" s="372"/>
      <c r="L445" s="368"/>
      <c r="M445" s="368"/>
      <c r="N445" s="755" t="s">
        <v>957</v>
      </c>
      <c r="O445" s="373">
        <v>51566</v>
      </c>
      <c r="P445" s="374" t="s">
        <v>71</v>
      </c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</row>
    <row r="446" spans="1:31" ht="24.95" customHeight="1">
      <c r="A446" s="367">
        <v>440</v>
      </c>
      <c r="B446" s="368" t="str">
        <f t="shared" si="20"/>
        <v>3.05.01.05.999</v>
      </c>
      <c r="C446" s="369" t="s">
        <v>599</v>
      </c>
      <c r="D446" s="745" t="s">
        <v>922</v>
      </c>
      <c r="E446" s="371" t="s">
        <v>165</v>
      </c>
      <c r="F446" s="371" t="s">
        <v>969</v>
      </c>
      <c r="G446" s="371" t="s">
        <v>163</v>
      </c>
      <c r="H446" s="368">
        <v>2021</v>
      </c>
      <c r="I446" s="372"/>
      <c r="J446" s="372"/>
      <c r="K446" s="372"/>
      <c r="L446" s="368"/>
      <c r="M446" s="368"/>
      <c r="N446" s="755" t="s">
        <v>957</v>
      </c>
      <c r="O446" s="373">
        <v>51566</v>
      </c>
      <c r="P446" s="374" t="s">
        <v>71</v>
      </c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</row>
    <row r="447" spans="1:31" ht="24.95" customHeight="1">
      <c r="A447" s="367">
        <v>441</v>
      </c>
      <c r="B447" s="368" t="str">
        <f t="shared" si="20"/>
        <v>3.05.01.05.999</v>
      </c>
      <c r="C447" s="369" t="s">
        <v>601</v>
      </c>
      <c r="D447" s="745" t="s">
        <v>922</v>
      </c>
      <c r="E447" s="371" t="s">
        <v>165</v>
      </c>
      <c r="F447" s="371" t="s">
        <v>969</v>
      </c>
      <c r="G447" s="371" t="s">
        <v>163</v>
      </c>
      <c r="H447" s="368">
        <v>2021</v>
      </c>
      <c r="I447" s="372"/>
      <c r="J447" s="372"/>
      <c r="K447" s="372"/>
      <c r="L447" s="368"/>
      <c r="M447" s="368"/>
      <c r="N447" s="755" t="s">
        <v>957</v>
      </c>
      <c r="O447" s="373">
        <v>51566</v>
      </c>
      <c r="P447" s="374" t="s">
        <v>71</v>
      </c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</row>
    <row r="448" spans="1:31" ht="24.95" customHeight="1">
      <c r="A448" s="367">
        <v>442</v>
      </c>
      <c r="B448" s="368" t="str">
        <f t="shared" si="20"/>
        <v>3.05.01.05.999</v>
      </c>
      <c r="C448" s="369" t="s">
        <v>761</v>
      </c>
      <c r="D448" s="745" t="s">
        <v>922</v>
      </c>
      <c r="E448" s="371" t="s">
        <v>165</v>
      </c>
      <c r="F448" s="371" t="s">
        <v>969</v>
      </c>
      <c r="G448" s="371" t="s">
        <v>163</v>
      </c>
      <c r="H448" s="368">
        <v>2021</v>
      </c>
      <c r="I448" s="372"/>
      <c r="J448" s="372"/>
      <c r="K448" s="372"/>
      <c r="L448" s="368"/>
      <c r="M448" s="368"/>
      <c r="N448" s="755" t="s">
        <v>957</v>
      </c>
      <c r="O448" s="373">
        <v>51566</v>
      </c>
      <c r="P448" s="374" t="s">
        <v>71</v>
      </c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</row>
    <row r="449" spans="1:31" ht="24.95" customHeight="1">
      <c r="A449" s="367">
        <v>443</v>
      </c>
      <c r="B449" s="368" t="str">
        <f t="shared" si="20"/>
        <v>3.05.01.05.999</v>
      </c>
      <c r="C449" s="369" t="s">
        <v>762</v>
      </c>
      <c r="D449" s="745" t="s">
        <v>922</v>
      </c>
      <c r="E449" s="371" t="s">
        <v>165</v>
      </c>
      <c r="F449" s="371" t="s">
        <v>969</v>
      </c>
      <c r="G449" s="371" t="s">
        <v>163</v>
      </c>
      <c r="H449" s="368">
        <v>2021</v>
      </c>
      <c r="I449" s="372"/>
      <c r="J449" s="372"/>
      <c r="K449" s="372"/>
      <c r="L449" s="368"/>
      <c r="M449" s="368"/>
      <c r="N449" s="755" t="s">
        <v>957</v>
      </c>
      <c r="O449" s="373">
        <v>51566</v>
      </c>
      <c r="P449" s="374" t="s">
        <v>71</v>
      </c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</row>
    <row r="450" spans="1:31" ht="24.95" customHeight="1">
      <c r="A450" s="367">
        <v>444</v>
      </c>
      <c r="B450" s="368" t="str">
        <f t="shared" si="20"/>
        <v>3.05.01.05.999</v>
      </c>
      <c r="C450" s="369" t="s">
        <v>763</v>
      </c>
      <c r="D450" s="745" t="s">
        <v>922</v>
      </c>
      <c r="E450" s="371" t="s">
        <v>165</v>
      </c>
      <c r="F450" s="371" t="s">
        <v>969</v>
      </c>
      <c r="G450" s="371" t="s">
        <v>163</v>
      </c>
      <c r="H450" s="368">
        <v>2021</v>
      </c>
      <c r="I450" s="372"/>
      <c r="J450" s="372"/>
      <c r="K450" s="372"/>
      <c r="L450" s="368"/>
      <c r="M450" s="368"/>
      <c r="N450" s="755" t="s">
        <v>957</v>
      </c>
      <c r="O450" s="373">
        <v>51566</v>
      </c>
      <c r="P450" s="374" t="s">
        <v>71</v>
      </c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</row>
    <row r="451" spans="1:31" ht="24.95" customHeight="1">
      <c r="A451" s="367">
        <v>445</v>
      </c>
      <c r="B451" s="368" t="str">
        <f t="shared" si="20"/>
        <v>3.05.01.05.999</v>
      </c>
      <c r="C451" s="369" t="s">
        <v>764</v>
      </c>
      <c r="D451" s="745" t="s">
        <v>922</v>
      </c>
      <c r="E451" s="371" t="s">
        <v>165</v>
      </c>
      <c r="F451" s="371" t="s">
        <v>969</v>
      </c>
      <c r="G451" s="371" t="s">
        <v>163</v>
      </c>
      <c r="H451" s="368">
        <v>2021</v>
      </c>
      <c r="I451" s="372"/>
      <c r="J451" s="372"/>
      <c r="K451" s="372"/>
      <c r="L451" s="368"/>
      <c r="M451" s="368"/>
      <c r="N451" s="755" t="s">
        <v>957</v>
      </c>
      <c r="O451" s="373">
        <v>51566</v>
      </c>
      <c r="P451" s="374" t="s">
        <v>71</v>
      </c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</row>
    <row r="452" spans="1:31" ht="24.95" customHeight="1">
      <c r="A452" s="367">
        <v>446</v>
      </c>
      <c r="B452" s="368" t="str">
        <f t="shared" si="20"/>
        <v>3.05.01.05.999</v>
      </c>
      <c r="C452" s="369" t="s">
        <v>765</v>
      </c>
      <c r="D452" s="745" t="s">
        <v>922</v>
      </c>
      <c r="E452" s="371" t="s">
        <v>165</v>
      </c>
      <c r="F452" s="371" t="s">
        <v>969</v>
      </c>
      <c r="G452" s="371" t="s">
        <v>163</v>
      </c>
      <c r="H452" s="368">
        <v>2021</v>
      </c>
      <c r="I452" s="372"/>
      <c r="J452" s="372"/>
      <c r="K452" s="372"/>
      <c r="L452" s="368"/>
      <c r="M452" s="368"/>
      <c r="N452" s="755" t="s">
        <v>957</v>
      </c>
      <c r="O452" s="373">
        <v>51566</v>
      </c>
      <c r="P452" s="374" t="s">
        <v>71</v>
      </c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</row>
    <row r="453" spans="1:31" ht="24.95" customHeight="1">
      <c r="A453" s="367">
        <v>447</v>
      </c>
      <c r="B453" s="368" t="str">
        <f t="shared" si="20"/>
        <v>3.05.01.05.999</v>
      </c>
      <c r="C453" s="369" t="s">
        <v>345</v>
      </c>
      <c r="D453" s="745" t="s">
        <v>922</v>
      </c>
      <c r="E453" s="371" t="s">
        <v>165</v>
      </c>
      <c r="F453" s="371" t="s">
        <v>969</v>
      </c>
      <c r="G453" s="371" t="s">
        <v>163</v>
      </c>
      <c r="H453" s="368">
        <v>2021</v>
      </c>
      <c r="I453" s="372"/>
      <c r="J453" s="372"/>
      <c r="K453" s="372"/>
      <c r="L453" s="368"/>
      <c r="M453" s="368"/>
      <c r="N453" s="755" t="s">
        <v>957</v>
      </c>
      <c r="O453" s="373">
        <v>51566</v>
      </c>
      <c r="P453" s="374" t="s">
        <v>71</v>
      </c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</row>
    <row r="454" spans="1:31" ht="24.95" customHeight="1">
      <c r="A454" s="367">
        <v>448</v>
      </c>
      <c r="B454" s="368" t="str">
        <f t="shared" si="20"/>
        <v>3.05.01.05.999</v>
      </c>
      <c r="C454" s="369" t="s">
        <v>766</v>
      </c>
      <c r="D454" s="745" t="s">
        <v>922</v>
      </c>
      <c r="E454" s="371" t="s">
        <v>165</v>
      </c>
      <c r="F454" s="371" t="s">
        <v>969</v>
      </c>
      <c r="G454" s="371" t="s">
        <v>163</v>
      </c>
      <c r="H454" s="368">
        <v>2021</v>
      </c>
      <c r="I454" s="372"/>
      <c r="J454" s="372"/>
      <c r="K454" s="372"/>
      <c r="L454" s="368"/>
      <c r="M454" s="368"/>
      <c r="N454" s="755" t="s">
        <v>957</v>
      </c>
      <c r="O454" s="373">
        <v>51566</v>
      </c>
      <c r="P454" s="374" t="s">
        <v>71</v>
      </c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</row>
    <row r="455" spans="1:31" ht="24.95" customHeight="1">
      <c r="A455" s="367">
        <v>449</v>
      </c>
      <c r="B455" s="368" t="str">
        <f t="shared" si="20"/>
        <v>3.05.01.05.999</v>
      </c>
      <c r="C455" s="369" t="s">
        <v>767</v>
      </c>
      <c r="D455" s="745" t="s">
        <v>922</v>
      </c>
      <c r="E455" s="371" t="s">
        <v>165</v>
      </c>
      <c r="F455" s="371" t="s">
        <v>969</v>
      </c>
      <c r="G455" s="371" t="s">
        <v>163</v>
      </c>
      <c r="H455" s="368">
        <v>2021</v>
      </c>
      <c r="I455" s="372"/>
      <c r="J455" s="372"/>
      <c r="K455" s="372"/>
      <c r="L455" s="368"/>
      <c r="M455" s="368"/>
      <c r="N455" s="755" t="s">
        <v>957</v>
      </c>
      <c r="O455" s="373">
        <v>51566</v>
      </c>
      <c r="P455" s="374" t="s">
        <v>71</v>
      </c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</row>
    <row r="456" spans="1:31" ht="24.95" customHeight="1">
      <c r="A456" s="367">
        <v>450</v>
      </c>
      <c r="B456" s="368" t="str">
        <f t="shared" si="20"/>
        <v>3.05.01.05.999</v>
      </c>
      <c r="C456" s="369" t="s">
        <v>462</v>
      </c>
      <c r="D456" s="745" t="s">
        <v>922</v>
      </c>
      <c r="E456" s="371" t="s">
        <v>165</v>
      </c>
      <c r="F456" s="371" t="s">
        <v>969</v>
      </c>
      <c r="G456" s="371" t="s">
        <v>163</v>
      </c>
      <c r="H456" s="368">
        <v>2021</v>
      </c>
      <c r="I456" s="372"/>
      <c r="J456" s="372"/>
      <c r="K456" s="372"/>
      <c r="L456" s="368"/>
      <c r="M456" s="368"/>
      <c r="N456" s="755" t="s">
        <v>957</v>
      </c>
      <c r="O456" s="373">
        <v>51566</v>
      </c>
      <c r="P456" s="374" t="s">
        <v>71</v>
      </c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</row>
    <row r="457" spans="1:31" ht="24.95" customHeight="1">
      <c r="A457" s="367">
        <v>451</v>
      </c>
      <c r="B457" s="368" t="str">
        <f t="shared" si="20"/>
        <v>3.05.01.05.999</v>
      </c>
      <c r="C457" s="369" t="s">
        <v>768</v>
      </c>
      <c r="D457" s="745" t="s">
        <v>922</v>
      </c>
      <c r="E457" s="371" t="s">
        <v>165</v>
      </c>
      <c r="F457" s="371" t="s">
        <v>969</v>
      </c>
      <c r="G457" s="371" t="s">
        <v>163</v>
      </c>
      <c r="H457" s="368">
        <v>2021</v>
      </c>
      <c r="I457" s="372"/>
      <c r="J457" s="372"/>
      <c r="K457" s="372"/>
      <c r="L457" s="368"/>
      <c r="M457" s="368"/>
      <c r="N457" s="755" t="s">
        <v>957</v>
      </c>
      <c r="O457" s="373">
        <v>51566</v>
      </c>
      <c r="P457" s="374" t="s">
        <v>71</v>
      </c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</row>
    <row r="458" spans="1:31" ht="24.95" customHeight="1">
      <c r="A458" s="367">
        <v>452</v>
      </c>
      <c r="B458" s="368" t="str">
        <f t="shared" si="20"/>
        <v>3.05.01.05.999</v>
      </c>
      <c r="C458" s="369" t="s">
        <v>769</v>
      </c>
      <c r="D458" s="745" t="s">
        <v>922</v>
      </c>
      <c r="E458" s="371" t="s">
        <v>165</v>
      </c>
      <c r="F458" s="371" t="s">
        <v>969</v>
      </c>
      <c r="G458" s="371" t="s">
        <v>163</v>
      </c>
      <c r="H458" s="368">
        <v>2021</v>
      </c>
      <c r="I458" s="372"/>
      <c r="J458" s="372"/>
      <c r="K458" s="372"/>
      <c r="L458" s="368"/>
      <c r="M458" s="368"/>
      <c r="N458" s="755" t="s">
        <v>957</v>
      </c>
      <c r="O458" s="373">
        <v>51566</v>
      </c>
      <c r="P458" s="374" t="s">
        <v>71</v>
      </c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</row>
    <row r="459" spans="1:31" ht="24.95" customHeight="1">
      <c r="A459" s="367">
        <v>453</v>
      </c>
      <c r="B459" s="368" t="str">
        <f t="shared" si="20"/>
        <v>3.05.01.05.999</v>
      </c>
      <c r="C459" s="369" t="s">
        <v>770</v>
      </c>
      <c r="D459" s="745" t="s">
        <v>922</v>
      </c>
      <c r="E459" s="371" t="s">
        <v>165</v>
      </c>
      <c r="F459" s="371" t="s">
        <v>969</v>
      </c>
      <c r="G459" s="371" t="s">
        <v>163</v>
      </c>
      <c r="H459" s="368">
        <v>2021</v>
      </c>
      <c r="I459" s="372"/>
      <c r="J459" s="372"/>
      <c r="K459" s="372"/>
      <c r="L459" s="368"/>
      <c r="M459" s="368"/>
      <c r="N459" s="755" t="s">
        <v>957</v>
      </c>
      <c r="O459" s="373">
        <v>51566</v>
      </c>
      <c r="P459" s="374" t="s">
        <v>71</v>
      </c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</row>
    <row r="460" spans="1:31" ht="24.95" customHeight="1">
      <c r="A460" s="367">
        <v>454</v>
      </c>
      <c r="B460" s="368" t="str">
        <f t="shared" si="20"/>
        <v>3.05.01.05.999</v>
      </c>
      <c r="C460" s="369" t="s">
        <v>771</v>
      </c>
      <c r="D460" s="745" t="s">
        <v>922</v>
      </c>
      <c r="E460" s="371" t="s">
        <v>165</v>
      </c>
      <c r="F460" s="371" t="s">
        <v>969</v>
      </c>
      <c r="G460" s="371" t="s">
        <v>163</v>
      </c>
      <c r="H460" s="368">
        <v>2021</v>
      </c>
      <c r="I460" s="372"/>
      <c r="J460" s="372"/>
      <c r="K460" s="372"/>
      <c r="L460" s="368"/>
      <c r="M460" s="368"/>
      <c r="N460" s="755" t="s">
        <v>957</v>
      </c>
      <c r="O460" s="373">
        <v>51566</v>
      </c>
      <c r="P460" s="374" t="s">
        <v>71</v>
      </c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</row>
    <row r="461" spans="1:31" ht="24.95" customHeight="1">
      <c r="A461" s="367">
        <v>455</v>
      </c>
      <c r="B461" s="368" t="str">
        <f t="shared" si="20"/>
        <v>3.05.01.05.999</v>
      </c>
      <c r="C461" s="369" t="s">
        <v>374</v>
      </c>
      <c r="D461" s="745" t="s">
        <v>922</v>
      </c>
      <c r="E461" s="371" t="s">
        <v>165</v>
      </c>
      <c r="F461" s="371" t="s">
        <v>969</v>
      </c>
      <c r="G461" s="371" t="s">
        <v>163</v>
      </c>
      <c r="H461" s="368">
        <v>2021</v>
      </c>
      <c r="I461" s="372"/>
      <c r="J461" s="372"/>
      <c r="K461" s="372"/>
      <c r="L461" s="368"/>
      <c r="M461" s="368"/>
      <c r="N461" s="755" t="s">
        <v>957</v>
      </c>
      <c r="O461" s="373">
        <v>51566</v>
      </c>
      <c r="P461" s="374" t="s">
        <v>71</v>
      </c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</row>
    <row r="462" spans="1:31" ht="24.95" customHeight="1">
      <c r="A462" s="367">
        <v>456</v>
      </c>
      <c r="B462" s="368" t="str">
        <f t="shared" si="20"/>
        <v>3.05.01.05.999</v>
      </c>
      <c r="C462" s="369" t="s">
        <v>416</v>
      </c>
      <c r="D462" s="745" t="s">
        <v>922</v>
      </c>
      <c r="E462" s="371" t="s">
        <v>165</v>
      </c>
      <c r="F462" s="371" t="s">
        <v>969</v>
      </c>
      <c r="G462" s="371" t="s">
        <v>163</v>
      </c>
      <c r="H462" s="368">
        <v>2021</v>
      </c>
      <c r="I462" s="372"/>
      <c r="J462" s="372"/>
      <c r="K462" s="372"/>
      <c r="L462" s="368"/>
      <c r="M462" s="368"/>
      <c r="N462" s="755" t="s">
        <v>957</v>
      </c>
      <c r="O462" s="373">
        <v>51566</v>
      </c>
      <c r="P462" s="374" t="s">
        <v>71</v>
      </c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</row>
    <row r="463" spans="1:31" ht="24.95" customHeight="1">
      <c r="A463" s="367">
        <v>457</v>
      </c>
      <c r="B463" s="368" t="str">
        <f t="shared" si="20"/>
        <v>3.05.01.05.999</v>
      </c>
      <c r="C463" s="369" t="s">
        <v>772</v>
      </c>
      <c r="D463" s="745" t="s">
        <v>922</v>
      </c>
      <c r="E463" s="371" t="s">
        <v>165</v>
      </c>
      <c r="F463" s="371" t="s">
        <v>969</v>
      </c>
      <c r="G463" s="371" t="s">
        <v>163</v>
      </c>
      <c r="H463" s="368">
        <v>2021</v>
      </c>
      <c r="I463" s="372"/>
      <c r="J463" s="372"/>
      <c r="K463" s="372"/>
      <c r="L463" s="368"/>
      <c r="M463" s="368"/>
      <c r="N463" s="755" t="s">
        <v>957</v>
      </c>
      <c r="O463" s="373">
        <v>51566</v>
      </c>
      <c r="P463" s="374" t="s">
        <v>71</v>
      </c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</row>
    <row r="464" spans="1:31" ht="24.95" customHeight="1">
      <c r="A464" s="367">
        <v>458</v>
      </c>
      <c r="B464" s="368" t="str">
        <f t="shared" si="20"/>
        <v>3.05.01.05.999</v>
      </c>
      <c r="C464" s="369" t="s">
        <v>773</v>
      </c>
      <c r="D464" s="745" t="s">
        <v>922</v>
      </c>
      <c r="E464" s="371" t="s">
        <v>165</v>
      </c>
      <c r="F464" s="371" t="s">
        <v>969</v>
      </c>
      <c r="G464" s="371" t="s">
        <v>163</v>
      </c>
      <c r="H464" s="368">
        <v>2021</v>
      </c>
      <c r="I464" s="372"/>
      <c r="J464" s="372"/>
      <c r="K464" s="372"/>
      <c r="L464" s="368"/>
      <c r="M464" s="368"/>
      <c r="N464" s="755" t="s">
        <v>957</v>
      </c>
      <c r="O464" s="373">
        <v>51566</v>
      </c>
      <c r="P464" s="374" t="s">
        <v>71</v>
      </c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</row>
    <row r="465" spans="1:31" ht="24.95" customHeight="1">
      <c r="A465" s="367">
        <v>459</v>
      </c>
      <c r="B465" s="368" t="str">
        <f t="shared" si="20"/>
        <v>3.05.01.05.999</v>
      </c>
      <c r="C465" s="369" t="s">
        <v>774</v>
      </c>
      <c r="D465" s="745" t="s">
        <v>922</v>
      </c>
      <c r="E465" s="371" t="s">
        <v>165</v>
      </c>
      <c r="F465" s="371" t="s">
        <v>969</v>
      </c>
      <c r="G465" s="371" t="s">
        <v>163</v>
      </c>
      <c r="H465" s="368">
        <v>2021</v>
      </c>
      <c r="I465" s="372"/>
      <c r="J465" s="372"/>
      <c r="K465" s="372"/>
      <c r="L465" s="368"/>
      <c r="M465" s="368"/>
      <c r="N465" s="755" t="s">
        <v>957</v>
      </c>
      <c r="O465" s="373">
        <v>51566</v>
      </c>
      <c r="P465" s="374" t="s">
        <v>71</v>
      </c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</row>
    <row r="466" spans="1:31" ht="24.95" customHeight="1">
      <c r="A466" s="367">
        <v>460</v>
      </c>
      <c r="B466" s="368" t="str">
        <f t="shared" si="20"/>
        <v>3.05.01.05.999</v>
      </c>
      <c r="C466" s="369" t="s">
        <v>775</v>
      </c>
      <c r="D466" s="745" t="s">
        <v>922</v>
      </c>
      <c r="E466" s="371" t="s">
        <v>165</v>
      </c>
      <c r="F466" s="371" t="s">
        <v>969</v>
      </c>
      <c r="G466" s="371" t="s">
        <v>163</v>
      </c>
      <c r="H466" s="368">
        <v>2021</v>
      </c>
      <c r="I466" s="372"/>
      <c r="J466" s="372"/>
      <c r="K466" s="372"/>
      <c r="L466" s="368"/>
      <c r="M466" s="368"/>
      <c r="N466" s="755" t="s">
        <v>957</v>
      </c>
      <c r="O466" s="373">
        <v>51566</v>
      </c>
      <c r="P466" s="374" t="s">
        <v>71</v>
      </c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</row>
    <row r="467" spans="1:31" ht="24.95" customHeight="1">
      <c r="A467" s="367">
        <v>461</v>
      </c>
      <c r="B467" s="368" t="str">
        <f t="shared" si="20"/>
        <v>3.05.01.05.999</v>
      </c>
      <c r="C467" s="369" t="s">
        <v>776</v>
      </c>
      <c r="D467" s="745" t="s">
        <v>922</v>
      </c>
      <c r="E467" s="371" t="s">
        <v>165</v>
      </c>
      <c r="F467" s="371" t="s">
        <v>969</v>
      </c>
      <c r="G467" s="371" t="s">
        <v>163</v>
      </c>
      <c r="H467" s="368">
        <v>2021</v>
      </c>
      <c r="I467" s="372"/>
      <c r="J467" s="372"/>
      <c r="K467" s="372"/>
      <c r="L467" s="368"/>
      <c r="M467" s="368"/>
      <c r="N467" s="755" t="s">
        <v>957</v>
      </c>
      <c r="O467" s="373">
        <v>51566</v>
      </c>
      <c r="P467" s="374" t="s">
        <v>71</v>
      </c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8"/>
    </row>
    <row r="468" spans="1:31" ht="24.95" customHeight="1">
      <c r="A468" s="367">
        <v>462</v>
      </c>
      <c r="B468" s="368" t="str">
        <f t="shared" si="20"/>
        <v>3.05.01.05.999</v>
      </c>
      <c r="C468" s="369" t="s">
        <v>777</v>
      </c>
      <c r="D468" s="745" t="s">
        <v>922</v>
      </c>
      <c r="E468" s="371" t="s">
        <v>165</v>
      </c>
      <c r="F468" s="371" t="s">
        <v>969</v>
      </c>
      <c r="G468" s="371" t="s">
        <v>163</v>
      </c>
      <c r="H468" s="368">
        <v>2021</v>
      </c>
      <c r="I468" s="372"/>
      <c r="J468" s="372"/>
      <c r="K468" s="372"/>
      <c r="L468" s="368"/>
      <c r="M468" s="368"/>
      <c r="N468" s="755" t="s">
        <v>957</v>
      </c>
      <c r="O468" s="373">
        <v>51566</v>
      </c>
      <c r="P468" s="374" t="s">
        <v>71</v>
      </c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8"/>
    </row>
    <row r="469" spans="1:31" ht="24.95" customHeight="1">
      <c r="A469" s="367">
        <v>463</v>
      </c>
      <c r="B469" s="368" t="str">
        <f t="shared" si="20"/>
        <v>3.05.01.05.999</v>
      </c>
      <c r="C469" s="369" t="s">
        <v>778</v>
      </c>
      <c r="D469" s="745" t="s">
        <v>922</v>
      </c>
      <c r="E469" s="371" t="s">
        <v>165</v>
      </c>
      <c r="F469" s="371" t="s">
        <v>969</v>
      </c>
      <c r="G469" s="371" t="s">
        <v>163</v>
      </c>
      <c r="H469" s="368">
        <v>2021</v>
      </c>
      <c r="I469" s="372"/>
      <c r="J469" s="372"/>
      <c r="K469" s="372"/>
      <c r="L469" s="368"/>
      <c r="M469" s="368"/>
      <c r="N469" s="755" t="s">
        <v>957</v>
      </c>
      <c r="O469" s="373">
        <v>51566</v>
      </c>
      <c r="P469" s="374" t="s">
        <v>71</v>
      </c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</row>
    <row r="470" spans="1:31" ht="24.95" customHeight="1">
      <c r="A470" s="367">
        <v>464</v>
      </c>
      <c r="B470" s="368" t="str">
        <f t="shared" si="20"/>
        <v>3.05.01.05.999</v>
      </c>
      <c r="C470" s="369" t="s">
        <v>779</v>
      </c>
      <c r="D470" s="745" t="s">
        <v>922</v>
      </c>
      <c r="E470" s="371" t="s">
        <v>165</v>
      </c>
      <c r="F470" s="371" t="s">
        <v>969</v>
      </c>
      <c r="G470" s="371" t="s">
        <v>163</v>
      </c>
      <c r="H470" s="368">
        <v>2021</v>
      </c>
      <c r="I470" s="372"/>
      <c r="J470" s="372"/>
      <c r="K470" s="372"/>
      <c r="L470" s="368"/>
      <c r="M470" s="368"/>
      <c r="N470" s="755" t="s">
        <v>957</v>
      </c>
      <c r="O470" s="373">
        <v>51566</v>
      </c>
      <c r="P470" s="374" t="s">
        <v>71</v>
      </c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</row>
    <row r="471" spans="1:31" ht="24.95" customHeight="1">
      <c r="A471" s="367">
        <v>465</v>
      </c>
      <c r="B471" s="368" t="str">
        <f t="shared" si="20"/>
        <v>3.05.01.05.999</v>
      </c>
      <c r="C471" s="369" t="s">
        <v>780</v>
      </c>
      <c r="D471" s="745" t="s">
        <v>922</v>
      </c>
      <c r="E471" s="371" t="s">
        <v>165</v>
      </c>
      <c r="F471" s="371" t="s">
        <v>969</v>
      </c>
      <c r="G471" s="371" t="s">
        <v>163</v>
      </c>
      <c r="H471" s="368">
        <v>2021</v>
      </c>
      <c r="I471" s="372"/>
      <c r="J471" s="372"/>
      <c r="K471" s="372"/>
      <c r="L471" s="368"/>
      <c r="M471" s="368"/>
      <c r="N471" s="755" t="s">
        <v>957</v>
      </c>
      <c r="O471" s="373">
        <v>51566</v>
      </c>
      <c r="P471" s="374" t="s">
        <v>71</v>
      </c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8"/>
    </row>
    <row r="472" spans="1:31" ht="24.95" customHeight="1">
      <c r="A472" s="367">
        <v>466</v>
      </c>
      <c r="B472" s="368" t="str">
        <f t="shared" si="20"/>
        <v>3.05.01.05.999</v>
      </c>
      <c r="C472" s="369" t="s">
        <v>781</v>
      </c>
      <c r="D472" s="745" t="s">
        <v>922</v>
      </c>
      <c r="E472" s="371" t="s">
        <v>165</v>
      </c>
      <c r="F472" s="371" t="s">
        <v>969</v>
      </c>
      <c r="G472" s="371" t="s">
        <v>163</v>
      </c>
      <c r="H472" s="368">
        <v>2021</v>
      </c>
      <c r="I472" s="372"/>
      <c r="J472" s="372"/>
      <c r="K472" s="372"/>
      <c r="L472" s="368"/>
      <c r="M472" s="368"/>
      <c r="N472" s="755" t="s">
        <v>957</v>
      </c>
      <c r="O472" s="373">
        <v>51566</v>
      </c>
      <c r="P472" s="374" t="s">
        <v>71</v>
      </c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s="48"/>
      <c r="AE472" s="48"/>
    </row>
    <row r="473" spans="1:31" ht="24.95" customHeight="1">
      <c r="A473" s="367">
        <v>467</v>
      </c>
      <c r="B473" s="368" t="str">
        <f t="shared" si="20"/>
        <v>3.05.01.05.999</v>
      </c>
      <c r="C473" s="369" t="s">
        <v>782</v>
      </c>
      <c r="D473" s="745" t="s">
        <v>922</v>
      </c>
      <c r="E473" s="371" t="s">
        <v>165</v>
      </c>
      <c r="F473" s="371" t="s">
        <v>969</v>
      </c>
      <c r="G473" s="371" t="s">
        <v>163</v>
      </c>
      <c r="H473" s="368">
        <v>2021</v>
      </c>
      <c r="I473" s="372"/>
      <c r="J473" s="372"/>
      <c r="K473" s="372"/>
      <c r="L473" s="368"/>
      <c r="M473" s="368"/>
      <c r="N473" s="755" t="s">
        <v>957</v>
      </c>
      <c r="O473" s="373">
        <v>51566</v>
      </c>
      <c r="P473" s="374" t="s">
        <v>71</v>
      </c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s="48"/>
      <c r="AE473" s="48"/>
    </row>
    <row r="474" spans="1:31" ht="24.95" customHeight="1">
      <c r="A474" s="367">
        <v>468</v>
      </c>
      <c r="B474" s="368" t="str">
        <f t="shared" si="20"/>
        <v>3.05.01.05.999</v>
      </c>
      <c r="C474" s="369" t="s">
        <v>783</v>
      </c>
      <c r="D474" s="745" t="s">
        <v>922</v>
      </c>
      <c r="E474" s="371" t="s">
        <v>165</v>
      </c>
      <c r="F474" s="371" t="s">
        <v>969</v>
      </c>
      <c r="G474" s="371" t="s">
        <v>163</v>
      </c>
      <c r="H474" s="368">
        <v>2021</v>
      </c>
      <c r="I474" s="372"/>
      <c r="J474" s="372"/>
      <c r="K474" s="372"/>
      <c r="L474" s="368"/>
      <c r="M474" s="368"/>
      <c r="N474" s="755" t="s">
        <v>957</v>
      </c>
      <c r="O474" s="373">
        <v>51566</v>
      </c>
      <c r="P474" s="374" t="s">
        <v>71</v>
      </c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</row>
    <row r="475" spans="1:31" ht="24.95" customHeight="1">
      <c r="A475" s="367">
        <v>469</v>
      </c>
      <c r="B475" s="368" t="str">
        <f t="shared" si="20"/>
        <v>3.05.01.05.999</v>
      </c>
      <c r="C475" s="369" t="s">
        <v>784</v>
      </c>
      <c r="D475" s="745" t="s">
        <v>922</v>
      </c>
      <c r="E475" s="371" t="s">
        <v>165</v>
      </c>
      <c r="F475" s="371" t="s">
        <v>969</v>
      </c>
      <c r="G475" s="371" t="s">
        <v>163</v>
      </c>
      <c r="H475" s="368">
        <v>2021</v>
      </c>
      <c r="I475" s="372"/>
      <c r="J475" s="372"/>
      <c r="K475" s="372"/>
      <c r="L475" s="368"/>
      <c r="M475" s="368"/>
      <c r="N475" s="755" t="s">
        <v>957</v>
      </c>
      <c r="O475" s="373">
        <v>51566</v>
      </c>
      <c r="P475" s="374" t="s">
        <v>71</v>
      </c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  <c r="AC475" s="48"/>
      <c r="AD475" s="48"/>
      <c r="AE475" s="48"/>
    </row>
    <row r="476" spans="1:31" ht="24.95" customHeight="1">
      <c r="A476" s="367">
        <v>470</v>
      </c>
      <c r="B476" s="368" t="str">
        <f t="shared" si="20"/>
        <v>3.05.01.05.999</v>
      </c>
      <c r="C476" s="369" t="s">
        <v>785</v>
      </c>
      <c r="D476" s="745" t="s">
        <v>922</v>
      </c>
      <c r="E476" s="371" t="s">
        <v>165</v>
      </c>
      <c r="F476" s="371" t="s">
        <v>969</v>
      </c>
      <c r="G476" s="371" t="s">
        <v>163</v>
      </c>
      <c r="H476" s="368">
        <v>2021</v>
      </c>
      <c r="I476" s="372"/>
      <c r="J476" s="372"/>
      <c r="K476" s="372"/>
      <c r="L476" s="368"/>
      <c r="M476" s="368"/>
      <c r="N476" s="755" t="s">
        <v>957</v>
      </c>
      <c r="O476" s="373">
        <v>51566</v>
      </c>
      <c r="P476" s="374" t="s">
        <v>71</v>
      </c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  <c r="AC476" s="48"/>
      <c r="AD476" s="48"/>
      <c r="AE476" s="48"/>
    </row>
    <row r="477" spans="1:31" ht="24.95" customHeight="1">
      <c r="A477" s="367">
        <v>471</v>
      </c>
      <c r="B477" s="368" t="str">
        <f t="shared" si="20"/>
        <v>3.05.01.05.999</v>
      </c>
      <c r="C477" s="369" t="s">
        <v>786</v>
      </c>
      <c r="D477" s="745" t="s">
        <v>922</v>
      </c>
      <c r="E477" s="371" t="s">
        <v>165</v>
      </c>
      <c r="F477" s="371" t="s">
        <v>969</v>
      </c>
      <c r="G477" s="371" t="s">
        <v>163</v>
      </c>
      <c r="H477" s="368">
        <v>2021</v>
      </c>
      <c r="I477" s="372"/>
      <c r="J477" s="372"/>
      <c r="K477" s="372"/>
      <c r="L477" s="368"/>
      <c r="M477" s="368"/>
      <c r="N477" s="755" t="s">
        <v>957</v>
      </c>
      <c r="O477" s="373">
        <v>51566</v>
      </c>
      <c r="P477" s="374" t="s">
        <v>71</v>
      </c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  <c r="AC477" s="48"/>
      <c r="AD477" s="48"/>
      <c r="AE477" s="48"/>
    </row>
    <row r="478" spans="1:31" ht="24.95" customHeight="1">
      <c r="A478" s="367">
        <v>472</v>
      </c>
      <c r="B478" s="368" t="str">
        <f t="shared" si="20"/>
        <v>3.05.01.05.999</v>
      </c>
      <c r="C478" s="369" t="s">
        <v>787</v>
      </c>
      <c r="D478" s="745" t="s">
        <v>922</v>
      </c>
      <c r="E478" s="371" t="s">
        <v>165</v>
      </c>
      <c r="F478" s="371" t="s">
        <v>969</v>
      </c>
      <c r="G478" s="371" t="s">
        <v>163</v>
      </c>
      <c r="H478" s="368">
        <v>2021</v>
      </c>
      <c r="I478" s="372"/>
      <c r="J478" s="372"/>
      <c r="K478" s="372"/>
      <c r="L478" s="368"/>
      <c r="M478" s="368"/>
      <c r="N478" s="755" t="s">
        <v>957</v>
      </c>
      <c r="O478" s="373">
        <v>51566</v>
      </c>
      <c r="P478" s="374" t="s">
        <v>71</v>
      </c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s="48"/>
      <c r="AE478" s="48"/>
    </row>
    <row r="479" spans="1:31" ht="24.95" customHeight="1">
      <c r="A479" s="367">
        <v>473</v>
      </c>
      <c r="B479" s="368" t="str">
        <f t="shared" si="20"/>
        <v>3.05.01.05.999</v>
      </c>
      <c r="C479" s="369" t="s">
        <v>788</v>
      </c>
      <c r="D479" s="745" t="s">
        <v>922</v>
      </c>
      <c r="E479" s="371" t="s">
        <v>165</v>
      </c>
      <c r="F479" s="371" t="s">
        <v>969</v>
      </c>
      <c r="G479" s="371" t="s">
        <v>163</v>
      </c>
      <c r="H479" s="368">
        <v>2021</v>
      </c>
      <c r="I479" s="372"/>
      <c r="J479" s="372"/>
      <c r="K479" s="372"/>
      <c r="L479" s="368"/>
      <c r="M479" s="368"/>
      <c r="N479" s="755" t="s">
        <v>957</v>
      </c>
      <c r="O479" s="373">
        <v>51566</v>
      </c>
      <c r="P479" s="374" t="s">
        <v>71</v>
      </c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8"/>
    </row>
    <row r="480" spans="1:31" ht="24.95" customHeight="1">
      <c r="A480" s="367">
        <v>474</v>
      </c>
      <c r="B480" s="368" t="str">
        <f t="shared" si="20"/>
        <v>3.05.01.05.999</v>
      </c>
      <c r="C480" s="369" t="s">
        <v>789</v>
      </c>
      <c r="D480" s="745" t="s">
        <v>922</v>
      </c>
      <c r="E480" s="371" t="s">
        <v>165</v>
      </c>
      <c r="F480" s="371" t="s">
        <v>969</v>
      </c>
      <c r="G480" s="371" t="s">
        <v>163</v>
      </c>
      <c r="H480" s="368">
        <v>2021</v>
      </c>
      <c r="I480" s="372"/>
      <c r="J480" s="372"/>
      <c r="K480" s="372"/>
      <c r="L480" s="368"/>
      <c r="M480" s="368"/>
      <c r="N480" s="755" t="s">
        <v>957</v>
      </c>
      <c r="O480" s="373">
        <v>51566</v>
      </c>
      <c r="P480" s="374" t="s">
        <v>71</v>
      </c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s="48"/>
      <c r="AE480" s="48"/>
    </row>
    <row r="481" spans="1:31" ht="24.95" customHeight="1">
      <c r="A481" s="367">
        <v>475</v>
      </c>
      <c r="B481" s="368" t="str">
        <f t="shared" si="20"/>
        <v>3.05.01.05.999</v>
      </c>
      <c r="C481" s="369" t="s">
        <v>790</v>
      </c>
      <c r="D481" s="745" t="s">
        <v>922</v>
      </c>
      <c r="E481" s="371" t="s">
        <v>165</v>
      </c>
      <c r="F481" s="371" t="s">
        <v>969</v>
      </c>
      <c r="G481" s="371" t="s">
        <v>163</v>
      </c>
      <c r="H481" s="368">
        <v>2021</v>
      </c>
      <c r="I481" s="372"/>
      <c r="J481" s="372"/>
      <c r="K481" s="372"/>
      <c r="L481" s="368"/>
      <c r="M481" s="368"/>
      <c r="N481" s="755" t="s">
        <v>957</v>
      </c>
      <c r="O481" s="373">
        <v>51566</v>
      </c>
      <c r="P481" s="374" t="s">
        <v>71</v>
      </c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  <c r="AC481" s="48"/>
      <c r="AD481" s="48"/>
      <c r="AE481" s="48"/>
    </row>
    <row r="482" spans="1:31" ht="24.95" customHeight="1">
      <c r="A482" s="367">
        <v>476</v>
      </c>
      <c r="B482" s="368" t="str">
        <f t="shared" si="20"/>
        <v>3.05.01.05.999</v>
      </c>
      <c r="C482" s="369" t="s">
        <v>418</v>
      </c>
      <c r="D482" s="745" t="s">
        <v>922</v>
      </c>
      <c r="E482" s="371" t="s">
        <v>165</v>
      </c>
      <c r="F482" s="371" t="s">
        <v>969</v>
      </c>
      <c r="G482" s="371" t="s">
        <v>163</v>
      </c>
      <c r="H482" s="368">
        <v>2021</v>
      </c>
      <c r="I482" s="372"/>
      <c r="J482" s="372"/>
      <c r="K482" s="372"/>
      <c r="L482" s="368"/>
      <c r="M482" s="368"/>
      <c r="N482" s="755" t="s">
        <v>957</v>
      </c>
      <c r="O482" s="373">
        <v>51566</v>
      </c>
      <c r="P482" s="374" t="s">
        <v>71</v>
      </c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</row>
    <row r="483" spans="1:31" ht="24.95" customHeight="1">
      <c r="A483" s="367">
        <v>477</v>
      </c>
      <c r="B483" s="368" t="str">
        <f t="shared" si="20"/>
        <v>3.05.01.05.999</v>
      </c>
      <c r="C483" s="369" t="s">
        <v>791</v>
      </c>
      <c r="D483" s="745" t="s">
        <v>922</v>
      </c>
      <c r="E483" s="371" t="s">
        <v>165</v>
      </c>
      <c r="F483" s="371" t="s">
        <v>969</v>
      </c>
      <c r="G483" s="371" t="s">
        <v>163</v>
      </c>
      <c r="H483" s="368">
        <v>2021</v>
      </c>
      <c r="I483" s="372"/>
      <c r="J483" s="372"/>
      <c r="K483" s="372"/>
      <c r="L483" s="368"/>
      <c r="M483" s="368"/>
      <c r="N483" s="755" t="s">
        <v>957</v>
      </c>
      <c r="O483" s="373">
        <v>51566</v>
      </c>
      <c r="P483" s="374" t="s">
        <v>71</v>
      </c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  <c r="AC483" s="48"/>
      <c r="AD483" s="48"/>
      <c r="AE483" s="48"/>
    </row>
    <row r="484" spans="1:31" ht="24.95" customHeight="1">
      <c r="A484" s="367">
        <v>478</v>
      </c>
      <c r="B484" s="368" t="str">
        <f t="shared" si="20"/>
        <v>3.05.01.05.999</v>
      </c>
      <c r="C484" s="369" t="s">
        <v>792</v>
      </c>
      <c r="D484" s="745" t="s">
        <v>922</v>
      </c>
      <c r="E484" s="371" t="s">
        <v>165</v>
      </c>
      <c r="F484" s="371" t="s">
        <v>969</v>
      </c>
      <c r="G484" s="371" t="s">
        <v>163</v>
      </c>
      <c r="H484" s="368">
        <v>2021</v>
      </c>
      <c r="I484" s="372"/>
      <c r="J484" s="372"/>
      <c r="K484" s="372"/>
      <c r="L484" s="368"/>
      <c r="M484" s="368"/>
      <c r="N484" s="755" t="s">
        <v>957</v>
      </c>
      <c r="O484" s="373">
        <v>51566</v>
      </c>
      <c r="P484" s="374" t="s">
        <v>71</v>
      </c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  <c r="AC484" s="48"/>
      <c r="AD484" s="48"/>
      <c r="AE484" s="48"/>
    </row>
    <row r="485" spans="1:31" ht="24.95" customHeight="1">
      <c r="A485" s="367">
        <v>479</v>
      </c>
      <c r="B485" s="368" t="str">
        <f t="shared" si="20"/>
        <v>3.05.01.05.999</v>
      </c>
      <c r="C485" s="369" t="s">
        <v>421</v>
      </c>
      <c r="D485" s="745" t="s">
        <v>922</v>
      </c>
      <c r="E485" s="371" t="s">
        <v>165</v>
      </c>
      <c r="F485" s="371" t="s">
        <v>969</v>
      </c>
      <c r="G485" s="371" t="s">
        <v>163</v>
      </c>
      <c r="H485" s="368">
        <v>2021</v>
      </c>
      <c r="I485" s="372"/>
      <c r="J485" s="372"/>
      <c r="K485" s="372"/>
      <c r="L485" s="368"/>
      <c r="M485" s="368"/>
      <c r="N485" s="755" t="s">
        <v>957</v>
      </c>
      <c r="O485" s="373">
        <v>51566</v>
      </c>
      <c r="P485" s="374" t="s">
        <v>71</v>
      </c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  <c r="AC485" s="48"/>
      <c r="AD485" s="48"/>
      <c r="AE485" s="48"/>
    </row>
    <row r="486" spans="1:31" ht="24.95" customHeight="1">
      <c r="A486" s="367">
        <v>480</v>
      </c>
      <c r="B486" s="368" t="str">
        <f t="shared" si="20"/>
        <v>3.05.01.05.999</v>
      </c>
      <c r="C486" s="369" t="s">
        <v>793</v>
      </c>
      <c r="D486" s="745" t="s">
        <v>922</v>
      </c>
      <c r="E486" s="371" t="s">
        <v>165</v>
      </c>
      <c r="F486" s="371" t="s">
        <v>969</v>
      </c>
      <c r="G486" s="371" t="s">
        <v>163</v>
      </c>
      <c r="H486" s="368">
        <v>2021</v>
      </c>
      <c r="I486" s="372"/>
      <c r="J486" s="372"/>
      <c r="K486" s="372"/>
      <c r="L486" s="368"/>
      <c r="M486" s="368"/>
      <c r="N486" s="755" t="s">
        <v>957</v>
      </c>
      <c r="O486" s="373">
        <v>51566</v>
      </c>
      <c r="P486" s="374" t="s">
        <v>71</v>
      </c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</row>
    <row r="487" spans="1:31" ht="24.95" customHeight="1">
      <c r="A487" s="367">
        <v>481</v>
      </c>
      <c r="B487" s="368" t="str">
        <f t="shared" si="20"/>
        <v>3.05.01.05.999</v>
      </c>
      <c r="C487" s="369" t="s">
        <v>794</v>
      </c>
      <c r="D487" s="745" t="s">
        <v>922</v>
      </c>
      <c r="E487" s="371" t="s">
        <v>165</v>
      </c>
      <c r="F487" s="371" t="s">
        <v>969</v>
      </c>
      <c r="G487" s="371" t="s">
        <v>163</v>
      </c>
      <c r="H487" s="368">
        <v>2021</v>
      </c>
      <c r="I487" s="372"/>
      <c r="J487" s="372"/>
      <c r="K487" s="372"/>
      <c r="L487" s="368"/>
      <c r="M487" s="368"/>
      <c r="N487" s="755" t="s">
        <v>957</v>
      </c>
      <c r="O487" s="373">
        <v>51566</v>
      </c>
      <c r="P487" s="374" t="s">
        <v>71</v>
      </c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s="48"/>
      <c r="AE487" s="48"/>
    </row>
    <row r="488" spans="1:31" ht="24.95" customHeight="1">
      <c r="A488" s="367">
        <v>482</v>
      </c>
      <c r="B488" s="368" t="str">
        <f t="shared" si="20"/>
        <v>3.05.01.05.999</v>
      </c>
      <c r="C488" s="369" t="s">
        <v>795</v>
      </c>
      <c r="D488" s="745" t="s">
        <v>922</v>
      </c>
      <c r="E488" s="371" t="s">
        <v>165</v>
      </c>
      <c r="F488" s="371" t="s">
        <v>969</v>
      </c>
      <c r="G488" s="371" t="s">
        <v>163</v>
      </c>
      <c r="H488" s="368">
        <v>2021</v>
      </c>
      <c r="I488" s="372"/>
      <c r="J488" s="372"/>
      <c r="K488" s="372"/>
      <c r="L488" s="368"/>
      <c r="M488" s="368"/>
      <c r="N488" s="755" t="s">
        <v>957</v>
      </c>
      <c r="O488" s="373">
        <v>51566</v>
      </c>
      <c r="P488" s="374" t="s">
        <v>71</v>
      </c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  <c r="AC488" s="48"/>
      <c r="AD488" s="48"/>
      <c r="AE488" s="48"/>
    </row>
    <row r="489" spans="1:31" ht="24.95" customHeight="1">
      <c r="A489" s="367">
        <v>483</v>
      </c>
      <c r="B489" s="368" t="str">
        <f t="shared" si="20"/>
        <v>3.05.01.05.999</v>
      </c>
      <c r="C489" s="369" t="s">
        <v>423</v>
      </c>
      <c r="D489" s="745" t="s">
        <v>922</v>
      </c>
      <c r="E489" s="371" t="s">
        <v>165</v>
      </c>
      <c r="F489" s="371" t="s">
        <v>969</v>
      </c>
      <c r="G489" s="371" t="s">
        <v>163</v>
      </c>
      <c r="H489" s="368">
        <v>2021</v>
      </c>
      <c r="I489" s="372"/>
      <c r="J489" s="372"/>
      <c r="K489" s="372"/>
      <c r="L489" s="368"/>
      <c r="M489" s="368"/>
      <c r="N489" s="755" t="s">
        <v>957</v>
      </c>
      <c r="O489" s="373">
        <v>51566</v>
      </c>
      <c r="P489" s="374" t="s">
        <v>71</v>
      </c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s="48"/>
      <c r="AE489" s="48"/>
    </row>
    <row r="490" spans="1:31" ht="24.95" customHeight="1">
      <c r="A490" s="367">
        <v>484</v>
      </c>
      <c r="B490" s="368" t="str">
        <f t="shared" si="20"/>
        <v>3.05.01.05.999</v>
      </c>
      <c r="C490" s="369" t="s">
        <v>471</v>
      </c>
      <c r="D490" s="745" t="s">
        <v>922</v>
      </c>
      <c r="E490" s="371" t="s">
        <v>165</v>
      </c>
      <c r="F490" s="371" t="s">
        <v>969</v>
      </c>
      <c r="G490" s="371" t="s">
        <v>163</v>
      </c>
      <c r="H490" s="368">
        <v>2021</v>
      </c>
      <c r="I490" s="372"/>
      <c r="J490" s="372"/>
      <c r="K490" s="372"/>
      <c r="L490" s="368"/>
      <c r="M490" s="368"/>
      <c r="N490" s="755" t="s">
        <v>957</v>
      </c>
      <c r="O490" s="373">
        <v>51566</v>
      </c>
      <c r="P490" s="374" t="s">
        <v>71</v>
      </c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8"/>
    </row>
    <row r="491" spans="1:31" ht="24.95" customHeight="1">
      <c r="A491" s="367">
        <v>485</v>
      </c>
      <c r="B491" s="368" t="str">
        <f t="shared" si="20"/>
        <v>3.05.01.05.999</v>
      </c>
      <c r="C491" s="369" t="s">
        <v>796</v>
      </c>
      <c r="D491" s="745" t="s">
        <v>922</v>
      </c>
      <c r="E491" s="371" t="s">
        <v>165</v>
      </c>
      <c r="F491" s="371" t="s">
        <v>969</v>
      </c>
      <c r="G491" s="371" t="s">
        <v>163</v>
      </c>
      <c r="H491" s="368">
        <v>2021</v>
      </c>
      <c r="I491" s="372"/>
      <c r="J491" s="372"/>
      <c r="K491" s="372"/>
      <c r="L491" s="368"/>
      <c r="M491" s="368"/>
      <c r="N491" s="755" t="s">
        <v>957</v>
      </c>
      <c r="O491" s="373">
        <v>51566</v>
      </c>
      <c r="P491" s="374" t="s">
        <v>71</v>
      </c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  <c r="AC491" s="48"/>
      <c r="AD491" s="48"/>
      <c r="AE491" s="48"/>
    </row>
    <row r="492" spans="1:31" ht="24.95" customHeight="1">
      <c r="A492" s="367">
        <v>486</v>
      </c>
      <c r="B492" s="368" t="str">
        <f t="shared" si="20"/>
        <v>3.05.01.05.999</v>
      </c>
      <c r="C492" s="369" t="s">
        <v>474</v>
      </c>
      <c r="D492" s="745" t="s">
        <v>922</v>
      </c>
      <c r="E492" s="371" t="s">
        <v>165</v>
      </c>
      <c r="F492" s="371" t="s">
        <v>969</v>
      </c>
      <c r="G492" s="371" t="s">
        <v>163</v>
      </c>
      <c r="H492" s="368">
        <v>2021</v>
      </c>
      <c r="I492" s="372"/>
      <c r="J492" s="372"/>
      <c r="K492" s="372"/>
      <c r="L492" s="368"/>
      <c r="M492" s="368"/>
      <c r="N492" s="755" t="s">
        <v>957</v>
      </c>
      <c r="O492" s="373">
        <v>51566</v>
      </c>
      <c r="P492" s="374" t="s">
        <v>71</v>
      </c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s="48"/>
      <c r="AE492" s="48"/>
    </row>
    <row r="493" spans="1:31" ht="24.95" customHeight="1">
      <c r="A493" s="367">
        <v>487</v>
      </c>
      <c r="B493" s="368" t="str">
        <f t="shared" si="20"/>
        <v>3.05.01.05.999</v>
      </c>
      <c r="C493" s="369" t="s">
        <v>425</v>
      </c>
      <c r="D493" s="745" t="s">
        <v>922</v>
      </c>
      <c r="E493" s="371" t="s">
        <v>165</v>
      </c>
      <c r="F493" s="371" t="s">
        <v>969</v>
      </c>
      <c r="G493" s="371" t="s">
        <v>163</v>
      </c>
      <c r="H493" s="368">
        <v>2021</v>
      </c>
      <c r="I493" s="372"/>
      <c r="J493" s="372"/>
      <c r="K493" s="372"/>
      <c r="L493" s="368"/>
      <c r="M493" s="368"/>
      <c r="N493" s="755" t="s">
        <v>957</v>
      </c>
      <c r="O493" s="373">
        <v>51566</v>
      </c>
      <c r="P493" s="374" t="s">
        <v>71</v>
      </c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s="48"/>
      <c r="AE493" s="48"/>
    </row>
    <row r="494" spans="1:31" ht="24.95" customHeight="1">
      <c r="A494" s="367">
        <v>488</v>
      </c>
      <c r="B494" s="368" t="str">
        <f t="shared" si="20"/>
        <v>3.05.01.05.999</v>
      </c>
      <c r="C494" s="369" t="s">
        <v>428</v>
      </c>
      <c r="D494" s="745" t="s">
        <v>922</v>
      </c>
      <c r="E494" s="371" t="s">
        <v>165</v>
      </c>
      <c r="F494" s="371" t="s">
        <v>969</v>
      </c>
      <c r="G494" s="371" t="s">
        <v>163</v>
      </c>
      <c r="H494" s="368">
        <v>2021</v>
      </c>
      <c r="I494" s="372"/>
      <c r="J494" s="372"/>
      <c r="K494" s="372"/>
      <c r="L494" s="368"/>
      <c r="M494" s="368"/>
      <c r="N494" s="755" t="s">
        <v>957</v>
      </c>
      <c r="O494" s="373">
        <v>51566</v>
      </c>
      <c r="P494" s="374" t="s">
        <v>71</v>
      </c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</row>
    <row r="495" spans="1:31" ht="24.95" customHeight="1">
      <c r="A495" s="367">
        <v>489</v>
      </c>
      <c r="B495" s="368" t="str">
        <f t="shared" si="20"/>
        <v>3.05.01.05.999</v>
      </c>
      <c r="C495" s="369" t="s">
        <v>431</v>
      </c>
      <c r="D495" s="745" t="s">
        <v>922</v>
      </c>
      <c r="E495" s="371" t="s">
        <v>165</v>
      </c>
      <c r="F495" s="371" t="s">
        <v>969</v>
      </c>
      <c r="G495" s="371" t="s">
        <v>163</v>
      </c>
      <c r="H495" s="368">
        <v>2021</v>
      </c>
      <c r="I495" s="372"/>
      <c r="J495" s="372"/>
      <c r="K495" s="372"/>
      <c r="L495" s="368"/>
      <c r="M495" s="368"/>
      <c r="N495" s="755" t="s">
        <v>957</v>
      </c>
      <c r="O495" s="373">
        <v>51566</v>
      </c>
      <c r="P495" s="374" t="s">
        <v>71</v>
      </c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8"/>
      <c r="AB495" s="48"/>
      <c r="AC495" s="48"/>
      <c r="AD495" s="48"/>
      <c r="AE495" s="48"/>
    </row>
    <row r="496" spans="1:31" ht="24.95" customHeight="1">
      <c r="A496" s="367">
        <v>490</v>
      </c>
      <c r="B496" s="368" t="str">
        <f t="shared" si="20"/>
        <v>3.05.01.05.999</v>
      </c>
      <c r="C496" s="369" t="s">
        <v>434</v>
      </c>
      <c r="D496" s="745" t="s">
        <v>922</v>
      </c>
      <c r="E496" s="371" t="s">
        <v>165</v>
      </c>
      <c r="F496" s="371" t="s">
        <v>969</v>
      </c>
      <c r="G496" s="371" t="s">
        <v>163</v>
      </c>
      <c r="H496" s="368">
        <v>2021</v>
      </c>
      <c r="I496" s="372"/>
      <c r="J496" s="372"/>
      <c r="K496" s="372"/>
      <c r="L496" s="368"/>
      <c r="M496" s="368"/>
      <c r="N496" s="755" t="s">
        <v>957</v>
      </c>
      <c r="O496" s="373">
        <v>51566</v>
      </c>
      <c r="P496" s="374" t="s">
        <v>71</v>
      </c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8"/>
      <c r="AB496" s="48"/>
      <c r="AC496" s="48"/>
      <c r="AD496" s="48"/>
      <c r="AE496" s="48"/>
    </row>
    <row r="497" spans="1:31" ht="24.95" customHeight="1">
      <c r="A497" s="367">
        <v>491</v>
      </c>
      <c r="B497" s="368" t="str">
        <f t="shared" si="20"/>
        <v>3.05.01.05.999</v>
      </c>
      <c r="C497" s="369" t="s">
        <v>797</v>
      </c>
      <c r="D497" s="745" t="s">
        <v>922</v>
      </c>
      <c r="E497" s="371" t="s">
        <v>165</v>
      </c>
      <c r="F497" s="371" t="s">
        <v>969</v>
      </c>
      <c r="G497" s="371" t="s">
        <v>163</v>
      </c>
      <c r="H497" s="368">
        <v>2021</v>
      </c>
      <c r="I497" s="372"/>
      <c r="J497" s="372"/>
      <c r="K497" s="372"/>
      <c r="L497" s="368"/>
      <c r="M497" s="368"/>
      <c r="N497" s="755" t="s">
        <v>957</v>
      </c>
      <c r="O497" s="373">
        <v>51566</v>
      </c>
      <c r="P497" s="374" t="s">
        <v>71</v>
      </c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8"/>
      <c r="AB497" s="48"/>
      <c r="AC497" s="48"/>
      <c r="AD497" s="48"/>
      <c r="AE497" s="48"/>
    </row>
    <row r="498" spans="1:31" ht="26.25" customHeight="1">
      <c r="A498" s="367">
        <v>492</v>
      </c>
      <c r="B498" s="368" t="str">
        <f>B434</f>
        <v>3.07.01.02.002</v>
      </c>
      <c r="C498" s="369" t="s">
        <v>308</v>
      </c>
      <c r="D498" s="370" t="s">
        <v>963</v>
      </c>
      <c r="E498" s="371" t="s">
        <v>101</v>
      </c>
      <c r="F498" s="371" t="s">
        <v>352</v>
      </c>
      <c r="G498" s="371" t="str">
        <f>G434</f>
        <v>campuran</v>
      </c>
      <c r="H498" s="368">
        <v>2022</v>
      </c>
      <c r="I498" s="372" t="s">
        <v>905</v>
      </c>
      <c r="J498" s="372" t="s">
        <v>970</v>
      </c>
      <c r="K498" s="372" t="s">
        <v>971</v>
      </c>
      <c r="L498" s="368"/>
      <c r="M498" s="368"/>
      <c r="N498" s="368" t="s">
        <v>77</v>
      </c>
      <c r="O498" s="373">
        <v>8000000</v>
      </c>
      <c r="P498" s="374" t="s">
        <v>71</v>
      </c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s="48"/>
      <c r="AE498" s="48"/>
    </row>
    <row r="499" spans="1:31" ht="15.75" customHeight="1">
      <c r="A499" s="367">
        <v>493</v>
      </c>
      <c r="B499" s="368" t="s">
        <v>928</v>
      </c>
      <c r="C499" s="369" t="s">
        <v>310</v>
      </c>
      <c r="D499" s="370" t="s">
        <v>972</v>
      </c>
      <c r="E499" s="371" t="s">
        <v>973</v>
      </c>
      <c r="F499" s="371" t="s">
        <v>472</v>
      </c>
      <c r="G499" s="371" t="s">
        <v>73</v>
      </c>
      <c r="H499" s="368">
        <v>2022</v>
      </c>
      <c r="I499" s="372" t="s">
        <v>758</v>
      </c>
      <c r="J499" s="372"/>
      <c r="K499" s="372"/>
      <c r="L499" s="368"/>
      <c r="M499" s="368"/>
      <c r="N499" s="368" t="s">
        <v>77</v>
      </c>
      <c r="O499" s="373">
        <v>3000000</v>
      </c>
      <c r="P499" s="374" t="s">
        <v>71</v>
      </c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s="48"/>
      <c r="AE499" s="48"/>
    </row>
    <row r="500" spans="1:31" ht="15.75" customHeight="1">
      <c r="A500" s="367">
        <v>494</v>
      </c>
      <c r="B500" s="368" t="str">
        <f>B499</f>
        <v>3.05.01.04.003</v>
      </c>
      <c r="C500" s="369" t="s">
        <v>332</v>
      </c>
      <c r="D500" s="370" t="s">
        <v>427</v>
      </c>
      <c r="E500" s="371" t="s">
        <v>973</v>
      </c>
      <c r="F500" s="371" t="str">
        <f>F499</f>
        <v>4 m x 250 cm</v>
      </c>
      <c r="G500" s="371" t="s">
        <v>73</v>
      </c>
      <c r="H500" s="368">
        <v>2022</v>
      </c>
      <c r="I500" s="372" t="s">
        <v>758</v>
      </c>
      <c r="J500" s="372"/>
      <c r="K500" s="372"/>
      <c r="L500" s="368"/>
      <c r="M500" s="368"/>
      <c r="N500" s="368" t="s">
        <v>77</v>
      </c>
      <c r="O500" s="373">
        <v>3000000</v>
      </c>
      <c r="P500" s="374" t="s">
        <v>71</v>
      </c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  <c r="AC500" s="48"/>
      <c r="AD500" s="48"/>
      <c r="AE500" s="48"/>
    </row>
    <row r="501" spans="1:31" ht="24.95" customHeight="1">
      <c r="A501" s="367">
        <v>495</v>
      </c>
      <c r="B501" s="368" t="str">
        <f>B498</f>
        <v>3.07.01.02.002</v>
      </c>
      <c r="C501" s="369" t="s">
        <v>393</v>
      </c>
      <c r="D501" s="370" t="s">
        <v>963</v>
      </c>
      <c r="E501" s="371" t="s">
        <v>103</v>
      </c>
      <c r="F501" s="371" t="s">
        <v>426</v>
      </c>
      <c r="G501" s="371" t="str">
        <f>G498</f>
        <v>campuran</v>
      </c>
      <c r="H501" s="368">
        <v>2022</v>
      </c>
      <c r="I501" s="377" t="s">
        <v>905</v>
      </c>
      <c r="J501" s="754" t="s">
        <v>104</v>
      </c>
      <c r="K501" s="372"/>
      <c r="L501" s="368"/>
      <c r="M501" s="368"/>
      <c r="N501" s="368" t="s">
        <v>77</v>
      </c>
      <c r="O501" s="373">
        <v>7800000</v>
      </c>
      <c r="P501" s="374" t="s">
        <v>71</v>
      </c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s="48"/>
      <c r="AE501" s="48"/>
    </row>
    <row r="502" spans="1:31" ht="24.95" customHeight="1">
      <c r="A502" s="367">
        <v>496</v>
      </c>
      <c r="B502" s="368" t="s">
        <v>974</v>
      </c>
      <c r="C502" s="369" t="s">
        <v>490</v>
      </c>
      <c r="D502" s="370" t="s">
        <v>975</v>
      </c>
      <c r="E502" s="371" t="s">
        <v>105</v>
      </c>
      <c r="F502" s="371" t="s">
        <v>477</v>
      </c>
      <c r="G502" s="371" t="str">
        <f>G498</f>
        <v>campuran</v>
      </c>
      <c r="H502" s="368">
        <v>2022</v>
      </c>
      <c r="I502" s="377" t="s">
        <v>976</v>
      </c>
      <c r="J502" s="752" t="s">
        <v>106</v>
      </c>
      <c r="K502" s="372"/>
      <c r="L502" s="368"/>
      <c r="M502" s="368"/>
      <c r="N502" s="368" t="s">
        <v>77</v>
      </c>
      <c r="O502" s="373">
        <v>1200000</v>
      </c>
      <c r="P502" s="374" t="s">
        <v>71</v>
      </c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  <c r="AC502" s="48"/>
      <c r="AD502" s="48"/>
      <c r="AE502" s="48"/>
    </row>
    <row r="503" spans="1:31" ht="24.95" customHeight="1">
      <c r="A503" s="367">
        <v>497</v>
      </c>
      <c r="B503" s="368" t="s">
        <v>977</v>
      </c>
      <c r="C503" s="369" t="s">
        <v>404</v>
      </c>
      <c r="D503" s="370" t="s">
        <v>978</v>
      </c>
      <c r="E503" s="371" t="s">
        <v>107</v>
      </c>
      <c r="F503" s="371" t="s">
        <v>979</v>
      </c>
      <c r="G503" s="371" t="s">
        <v>885</v>
      </c>
      <c r="H503" s="368">
        <v>2022</v>
      </c>
      <c r="I503" s="377" t="s">
        <v>980</v>
      </c>
      <c r="J503" s="752" t="s">
        <v>108</v>
      </c>
      <c r="K503" s="372"/>
      <c r="L503" s="368"/>
      <c r="M503" s="368"/>
      <c r="N503" s="368" t="s">
        <v>77</v>
      </c>
      <c r="O503" s="373">
        <v>400000</v>
      </c>
      <c r="P503" s="374" t="s">
        <v>71</v>
      </c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  <c r="AC503" s="48"/>
      <c r="AD503" s="48"/>
      <c r="AE503" s="48"/>
    </row>
    <row r="504" spans="1:31" ht="24.95" customHeight="1">
      <c r="A504" s="367">
        <v>498</v>
      </c>
      <c r="B504" s="368" t="str">
        <f t="shared" ref="B504" si="21">B503</f>
        <v>3.05.02.06.012</v>
      </c>
      <c r="C504" s="369" t="s">
        <v>608</v>
      </c>
      <c r="D504" s="370" t="str">
        <f>D503</f>
        <v xml:space="preserve">  Wireless  </v>
      </c>
      <c r="E504" s="371" t="s">
        <v>107</v>
      </c>
      <c r="F504" s="371" t="s">
        <v>979</v>
      </c>
      <c r="G504" s="371" t="s">
        <v>885</v>
      </c>
      <c r="H504" s="368">
        <v>2022</v>
      </c>
      <c r="I504" s="377" t="s">
        <v>980</v>
      </c>
      <c r="J504" s="752" t="s">
        <v>108</v>
      </c>
      <c r="K504" s="372"/>
      <c r="L504" s="368"/>
      <c r="M504" s="368"/>
      <c r="N504" s="368" t="s">
        <v>77</v>
      </c>
      <c r="O504" s="373">
        <v>400000</v>
      </c>
      <c r="P504" s="374" t="str">
        <f>P503</f>
        <v>Baik</v>
      </c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  <c r="AC504" s="48"/>
      <c r="AD504" s="48"/>
      <c r="AE504" s="48"/>
    </row>
    <row r="505" spans="1:31" ht="24.95" customHeight="1">
      <c r="A505" s="367">
        <v>499</v>
      </c>
      <c r="B505" s="368" t="s">
        <v>349</v>
      </c>
      <c r="C505" s="369" t="s">
        <v>308</v>
      </c>
      <c r="D505" s="370" t="s">
        <v>981</v>
      </c>
      <c r="E505" s="371" t="s">
        <v>480</v>
      </c>
      <c r="F505" s="371" t="s">
        <v>982</v>
      </c>
      <c r="G505" s="371" t="s">
        <v>885</v>
      </c>
      <c r="H505" s="368">
        <v>2023</v>
      </c>
      <c r="I505" s="372" t="s">
        <v>905</v>
      </c>
      <c r="J505" s="750" t="s">
        <v>983</v>
      </c>
      <c r="K505" s="372"/>
      <c r="L505" s="368"/>
      <c r="M505" s="368"/>
      <c r="N505" s="368" t="s">
        <v>77</v>
      </c>
      <c r="O505" s="373">
        <v>9950000</v>
      </c>
      <c r="P505" s="374" t="str">
        <f>P504</f>
        <v>Baik</v>
      </c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  <c r="AC505" s="48"/>
      <c r="AD505" s="48"/>
      <c r="AE505" s="48"/>
    </row>
    <row r="506" spans="1:31" ht="24.95" customHeight="1">
      <c r="A506" s="367">
        <v>500</v>
      </c>
      <c r="B506" s="368" t="s">
        <v>465</v>
      </c>
      <c r="C506" s="369" t="s">
        <v>310</v>
      </c>
      <c r="D506" s="370" t="s">
        <v>963</v>
      </c>
      <c r="E506" s="371" t="s">
        <v>984</v>
      </c>
      <c r="F506" s="371" t="s">
        <v>352</v>
      </c>
      <c r="G506" s="371" t="s">
        <v>885</v>
      </c>
      <c r="H506" s="368">
        <v>2023</v>
      </c>
      <c r="I506" s="372" t="s">
        <v>905</v>
      </c>
      <c r="J506" s="750" t="s">
        <v>985</v>
      </c>
      <c r="K506" s="372" t="s">
        <v>986</v>
      </c>
      <c r="L506" s="368"/>
      <c r="M506" s="368"/>
      <c r="N506" s="368" t="s">
        <v>77</v>
      </c>
      <c r="O506" s="373">
        <v>7750000</v>
      </c>
      <c r="P506" s="374" t="str">
        <f t="shared" ref="P506:P516" si="22">P505</f>
        <v>Baik</v>
      </c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8"/>
    </row>
    <row r="507" spans="1:31" ht="24.95" customHeight="1">
      <c r="A507" s="367">
        <v>501</v>
      </c>
      <c r="B507" s="368" t="str">
        <f>B502</f>
        <v>3.06.01.02.125</v>
      </c>
      <c r="C507" s="369" t="s">
        <v>332</v>
      </c>
      <c r="D507" s="744" t="s">
        <v>975</v>
      </c>
      <c r="E507" s="748" t="s">
        <v>987</v>
      </c>
      <c r="F507" s="748" t="s">
        <v>988</v>
      </c>
      <c r="G507" s="748" t="s">
        <v>885</v>
      </c>
      <c r="H507" s="749">
        <v>2023</v>
      </c>
      <c r="I507" s="750" t="s">
        <v>976</v>
      </c>
      <c r="J507" s="750" t="s">
        <v>989</v>
      </c>
      <c r="K507" s="750" t="s">
        <v>990</v>
      </c>
      <c r="L507" s="368"/>
      <c r="M507" s="368"/>
      <c r="N507" s="368" t="s">
        <v>77</v>
      </c>
      <c r="O507" s="373">
        <v>2200000</v>
      </c>
      <c r="P507" s="374" t="str">
        <f t="shared" si="22"/>
        <v>Baik</v>
      </c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8"/>
      <c r="AB507" s="48"/>
      <c r="AC507" s="48"/>
      <c r="AD507" s="48"/>
      <c r="AE507" s="48"/>
    </row>
    <row r="508" spans="1:31" ht="24.95" customHeight="1">
      <c r="A508" s="367">
        <v>502</v>
      </c>
      <c r="B508" s="368" t="s">
        <v>357</v>
      </c>
      <c r="C508" s="369" t="s">
        <v>393</v>
      </c>
      <c r="D508" s="744" t="s">
        <v>358</v>
      </c>
      <c r="E508" s="748" t="s">
        <v>486</v>
      </c>
      <c r="F508" s="748" t="s">
        <v>487</v>
      </c>
      <c r="G508" s="748" t="s">
        <v>885</v>
      </c>
      <c r="H508" s="749">
        <v>2023</v>
      </c>
      <c r="I508" s="750" t="s">
        <v>991</v>
      </c>
      <c r="J508" s="750" t="s">
        <v>992</v>
      </c>
      <c r="K508" s="751" t="s">
        <v>993</v>
      </c>
      <c r="L508" s="368"/>
      <c r="M508" s="368"/>
      <c r="N508" s="368" t="s">
        <v>77</v>
      </c>
      <c r="O508" s="373">
        <v>7300000</v>
      </c>
      <c r="P508" s="374" t="str">
        <f t="shared" si="22"/>
        <v>Baik</v>
      </c>
      <c r="Q508" s="48"/>
      <c r="R508" s="48"/>
      <c r="S508" s="48"/>
      <c r="T508" s="48"/>
      <c r="U508" s="48"/>
      <c r="V508" s="48"/>
      <c r="W508" s="48"/>
      <c r="X508" s="48"/>
      <c r="Y508" s="48"/>
      <c r="Z508" s="48"/>
      <c r="AA508" s="48"/>
      <c r="AB508" s="48"/>
      <c r="AC508" s="48"/>
      <c r="AD508" s="48"/>
      <c r="AE508" s="48"/>
    </row>
    <row r="509" spans="1:31" ht="24.95" customHeight="1">
      <c r="A509" s="367">
        <v>503</v>
      </c>
      <c r="B509" s="368" t="s">
        <v>475</v>
      </c>
      <c r="C509" s="369" t="s">
        <v>490</v>
      </c>
      <c r="D509" s="744" t="s">
        <v>994</v>
      </c>
      <c r="E509" s="748" t="s">
        <v>995</v>
      </c>
      <c r="F509" s="748" t="s">
        <v>996</v>
      </c>
      <c r="G509" s="748" t="s">
        <v>885</v>
      </c>
      <c r="H509" s="749">
        <v>2023</v>
      </c>
      <c r="I509" s="752" t="s">
        <v>991</v>
      </c>
      <c r="J509" s="752" t="s">
        <v>997</v>
      </c>
      <c r="K509" s="753" t="s">
        <v>998</v>
      </c>
      <c r="L509" s="368"/>
      <c r="M509" s="368"/>
      <c r="N509" s="368" t="s">
        <v>77</v>
      </c>
      <c r="O509" s="373">
        <v>200000</v>
      </c>
      <c r="P509" s="374" t="str">
        <f t="shared" si="22"/>
        <v>Baik</v>
      </c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8"/>
      <c r="AB509" s="48"/>
      <c r="AC509" s="48"/>
      <c r="AD509" s="48"/>
      <c r="AE509" s="48"/>
    </row>
    <row r="510" spans="1:31" ht="15.75" customHeight="1">
      <c r="A510" s="367">
        <v>504</v>
      </c>
      <c r="B510" s="368" t="s">
        <v>493</v>
      </c>
      <c r="C510" s="369" t="s">
        <v>404</v>
      </c>
      <c r="D510" s="744" t="s">
        <v>999</v>
      </c>
      <c r="E510" s="371" t="s">
        <v>1000</v>
      </c>
      <c r="F510" s="371" t="s">
        <v>164</v>
      </c>
      <c r="G510" s="371" t="s">
        <v>885</v>
      </c>
      <c r="H510" s="368">
        <v>2023</v>
      </c>
      <c r="I510" s="388"/>
      <c r="J510" s="388"/>
      <c r="K510" s="388"/>
      <c r="L510" s="368"/>
      <c r="M510" s="368"/>
      <c r="N510" s="368" t="s">
        <v>111</v>
      </c>
      <c r="O510" s="373">
        <v>7900000</v>
      </c>
      <c r="P510" s="374" t="str">
        <f t="shared" si="22"/>
        <v>Baik</v>
      </c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  <c r="AC510" s="48"/>
      <c r="AD510" s="48"/>
      <c r="AE510" s="48"/>
    </row>
    <row r="511" spans="1:31" ht="15.75" customHeight="1">
      <c r="A511" s="367">
        <v>505</v>
      </c>
      <c r="B511" s="368" t="str">
        <f t="shared" ref="B511:B515" si="23">B510</f>
        <v>3.01.03.99.999</v>
      </c>
      <c r="C511" s="369" t="s">
        <v>608</v>
      </c>
      <c r="D511" s="744" t="s">
        <v>999</v>
      </c>
      <c r="E511" s="371" t="s">
        <v>1000</v>
      </c>
      <c r="F511" s="371" t="s">
        <v>164</v>
      </c>
      <c r="G511" s="371" t="s">
        <v>885</v>
      </c>
      <c r="H511" s="368">
        <v>2023</v>
      </c>
      <c r="I511" s="388"/>
      <c r="J511" s="388"/>
      <c r="K511" s="388"/>
      <c r="L511" s="368"/>
      <c r="M511" s="368"/>
      <c r="N511" s="368" t="s">
        <v>111</v>
      </c>
      <c r="O511" s="373">
        <v>7900000</v>
      </c>
      <c r="P511" s="374" t="str">
        <f t="shared" si="22"/>
        <v>Baik</v>
      </c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  <c r="AC511" s="48"/>
      <c r="AD511" s="48"/>
      <c r="AE511" s="48"/>
    </row>
    <row r="512" spans="1:31" ht="15.75" customHeight="1">
      <c r="A512" s="367">
        <v>506</v>
      </c>
      <c r="B512" s="368" t="str">
        <f t="shared" si="23"/>
        <v>3.01.03.99.999</v>
      </c>
      <c r="C512" s="369" t="s">
        <v>609</v>
      </c>
      <c r="D512" s="744" t="s">
        <v>999</v>
      </c>
      <c r="E512" s="371" t="s">
        <v>1000</v>
      </c>
      <c r="F512" s="371" t="s">
        <v>164</v>
      </c>
      <c r="G512" s="371" t="s">
        <v>885</v>
      </c>
      <c r="H512" s="368">
        <v>2023</v>
      </c>
      <c r="I512" s="388"/>
      <c r="J512" s="388"/>
      <c r="K512" s="388"/>
      <c r="L512" s="368"/>
      <c r="M512" s="368"/>
      <c r="N512" s="368" t="s">
        <v>111</v>
      </c>
      <c r="O512" s="373">
        <v>7900000</v>
      </c>
      <c r="P512" s="374" t="str">
        <f t="shared" si="22"/>
        <v>Baik</v>
      </c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  <c r="AC512" s="48"/>
      <c r="AD512" s="48"/>
      <c r="AE512" s="48"/>
    </row>
    <row r="513" spans="1:31" ht="15.75" customHeight="1">
      <c r="A513" s="367">
        <v>507</v>
      </c>
      <c r="B513" s="368" t="str">
        <f t="shared" si="23"/>
        <v>3.01.03.99.999</v>
      </c>
      <c r="C513" s="369" t="s">
        <v>408</v>
      </c>
      <c r="D513" s="744" t="s">
        <v>999</v>
      </c>
      <c r="E513" s="371" t="s">
        <v>1000</v>
      </c>
      <c r="F513" s="371" t="s">
        <v>164</v>
      </c>
      <c r="G513" s="371" t="s">
        <v>885</v>
      </c>
      <c r="H513" s="368">
        <v>2023</v>
      </c>
      <c r="I513" s="388"/>
      <c r="J513" s="388"/>
      <c r="K513" s="388"/>
      <c r="L513" s="368"/>
      <c r="M513" s="368"/>
      <c r="N513" s="368" t="s">
        <v>111</v>
      </c>
      <c r="O513" s="373">
        <v>7900000</v>
      </c>
      <c r="P513" s="374" t="str">
        <f t="shared" si="22"/>
        <v>Baik</v>
      </c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  <c r="AC513" s="48"/>
      <c r="AD513" s="48"/>
      <c r="AE513" s="48"/>
    </row>
    <row r="514" spans="1:31" ht="15.75" customHeight="1">
      <c r="A514" s="367">
        <v>508</v>
      </c>
      <c r="B514" s="368" t="str">
        <f t="shared" si="23"/>
        <v>3.01.03.99.999</v>
      </c>
      <c r="C514" s="369" t="s">
        <v>413</v>
      </c>
      <c r="D514" s="744" t="s">
        <v>999</v>
      </c>
      <c r="E514" s="371" t="s">
        <v>1000</v>
      </c>
      <c r="F514" s="371" t="s">
        <v>164</v>
      </c>
      <c r="G514" s="371" t="s">
        <v>885</v>
      </c>
      <c r="H514" s="368">
        <v>2023</v>
      </c>
      <c r="I514" s="388"/>
      <c r="J514" s="388"/>
      <c r="K514" s="388"/>
      <c r="L514" s="368"/>
      <c r="M514" s="368"/>
      <c r="N514" s="368" t="s">
        <v>111</v>
      </c>
      <c r="O514" s="373">
        <v>7900000</v>
      </c>
      <c r="P514" s="374" t="str">
        <f t="shared" si="22"/>
        <v>Baik</v>
      </c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48"/>
    </row>
    <row r="515" spans="1:31" ht="15.75" customHeight="1">
      <c r="A515" s="367">
        <v>509</v>
      </c>
      <c r="B515" s="368" t="str">
        <f t="shared" si="23"/>
        <v>3.01.03.99.999</v>
      </c>
      <c r="C515" s="369" t="s">
        <v>596</v>
      </c>
      <c r="D515" s="744" t="s">
        <v>999</v>
      </c>
      <c r="E515" s="371" t="s">
        <v>1000</v>
      </c>
      <c r="F515" s="371" t="s">
        <v>164</v>
      </c>
      <c r="G515" s="371" t="s">
        <v>885</v>
      </c>
      <c r="H515" s="368">
        <v>2023</v>
      </c>
      <c r="I515" s="388"/>
      <c r="J515" s="388"/>
      <c r="K515" s="388"/>
      <c r="L515" s="368"/>
      <c r="M515" s="368"/>
      <c r="N515" s="368" t="s">
        <v>111</v>
      </c>
      <c r="O515" s="373">
        <v>7900000</v>
      </c>
      <c r="P515" s="374" t="str">
        <f t="shared" si="22"/>
        <v>Baik</v>
      </c>
      <c r="Q515" s="48"/>
      <c r="R515" s="48"/>
      <c r="S515" s="48"/>
      <c r="T515" s="48"/>
      <c r="U515" s="48"/>
      <c r="V515" s="48"/>
      <c r="W515" s="48"/>
      <c r="X515" s="48"/>
      <c r="Y515" s="48"/>
      <c r="Z515" s="48"/>
      <c r="AA515" s="48"/>
      <c r="AB515" s="48"/>
      <c r="AC515" s="48"/>
      <c r="AD515" s="48"/>
      <c r="AE515" s="48"/>
    </row>
    <row r="516" spans="1:31" ht="15.75" customHeight="1">
      <c r="A516" s="367">
        <v>510</v>
      </c>
      <c r="B516" s="379" t="str">
        <f>B506</f>
        <v>3.07.01.02.002</v>
      </c>
      <c r="C516" s="384" t="s">
        <v>308</v>
      </c>
      <c r="D516" s="380" t="s">
        <v>110</v>
      </c>
      <c r="E516" s="381" t="s">
        <v>1001</v>
      </c>
      <c r="F516" s="381" t="s">
        <v>352</v>
      </c>
      <c r="G516" s="371" t="s">
        <v>885</v>
      </c>
      <c r="H516" s="379">
        <v>2024</v>
      </c>
      <c r="I516" s="388" t="s">
        <v>905</v>
      </c>
      <c r="J516" s="388" t="s">
        <v>1002</v>
      </c>
      <c r="K516" s="388" t="s">
        <v>1003</v>
      </c>
      <c r="L516" s="379"/>
      <c r="M516" s="379"/>
      <c r="N516" s="368" t="s">
        <v>77</v>
      </c>
      <c r="O516" s="383">
        <v>8300000</v>
      </c>
      <c r="P516" s="374" t="str">
        <f t="shared" si="22"/>
        <v>Baik</v>
      </c>
      <c r="Q516" s="48"/>
      <c r="R516" s="48"/>
      <c r="S516" s="48"/>
      <c r="T516" s="48"/>
      <c r="U516" s="48"/>
      <c r="V516" s="48"/>
      <c r="W516" s="48"/>
      <c r="X516" s="48"/>
      <c r="Y516" s="48"/>
      <c r="Z516" s="48"/>
      <c r="AA516" s="48"/>
      <c r="AB516" s="48"/>
      <c r="AC516" s="48"/>
      <c r="AD516" s="48"/>
      <c r="AE516" s="48"/>
    </row>
    <row r="517" spans="1:31" ht="30" customHeight="1">
      <c r="A517" s="367">
        <v>511</v>
      </c>
      <c r="B517" s="368" t="str">
        <f>B507</f>
        <v>3.06.01.02.125</v>
      </c>
      <c r="C517" s="369" t="s">
        <v>310</v>
      </c>
      <c r="D517" s="370" t="s">
        <v>975</v>
      </c>
      <c r="E517" s="371" t="s">
        <v>1004</v>
      </c>
      <c r="F517" s="371" t="s">
        <v>1005</v>
      </c>
      <c r="G517" s="371" t="s">
        <v>885</v>
      </c>
      <c r="H517" s="368">
        <v>2024</v>
      </c>
      <c r="I517" s="388" t="s">
        <v>1006</v>
      </c>
      <c r="J517" s="388" t="s">
        <v>1007</v>
      </c>
      <c r="K517" s="389" t="s">
        <v>1008</v>
      </c>
      <c r="L517" s="368"/>
      <c r="M517" s="368"/>
      <c r="N517" s="368" t="s">
        <v>77</v>
      </c>
      <c r="O517" s="373" t="s">
        <v>1009</v>
      </c>
      <c r="P517" s="374" t="s">
        <v>71</v>
      </c>
      <c r="Q517" s="48"/>
      <c r="R517" s="48"/>
      <c r="S517" s="48"/>
      <c r="T517" s="48"/>
      <c r="U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48"/>
    </row>
    <row r="518" spans="1:31" ht="57" customHeight="1">
      <c r="A518" s="367">
        <v>512</v>
      </c>
      <c r="B518" s="368" t="s">
        <v>312</v>
      </c>
      <c r="C518" s="384" t="s">
        <v>332</v>
      </c>
      <c r="D518" s="370" t="s">
        <v>334</v>
      </c>
      <c r="E518" s="413" t="s">
        <v>754</v>
      </c>
      <c r="F518" s="413" t="s">
        <v>1019</v>
      </c>
      <c r="G518" s="413" t="s">
        <v>309</v>
      </c>
      <c r="H518" s="368">
        <v>2024</v>
      </c>
      <c r="I518" s="414" t="s">
        <v>758</v>
      </c>
      <c r="J518" s="414"/>
      <c r="K518" s="415"/>
      <c r="L518" s="412"/>
      <c r="M518" s="412"/>
      <c r="N518" s="368" t="s">
        <v>77</v>
      </c>
      <c r="O518" s="373">
        <v>2000000</v>
      </c>
      <c r="P518" s="374" t="s">
        <v>71</v>
      </c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8"/>
    </row>
    <row r="519" spans="1:31" ht="27.75" customHeight="1">
      <c r="A519" s="367">
        <v>513</v>
      </c>
      <c r="B519" s="368" t="s">
        <v>321</v>
      </c>
      <c r="C519" s="369" t="s">
        <v>393</v>
      </c>
      <c r="D519" s="370" t="s">
        <v>341</v>
      </c>
      <c r="E519" s="413" t="s">
        <v>1018</v>
      </c>
      <c r="F519" s="413" t="s">
        <v>1020</v>
      </c>
      <c r="G519" s="413" t="s">
        <v>75</v>
      </c>
      <c r="H519" s="368">
        <v>2024</v>
      </c>
      <c r="I519" s="414" t="s">
        <v>758</v>
      </c>
      <c r="J519" s="414"/>
      <c r="K519" s="415"/>
      <c r="L519" s="412"/>
      <c r="M519" s="412"/>
      <c r="N519" s="368" t="s">
        <v>77</v>
      </c>
      <c r="O519" s="373">
        <v>3600000</v>
      </c>
      <c r="P519" s="374" t="s">
        <v>71</v>
      </c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48"/>
    </row>
    <row r="520" spans="1:31" ht="29.25" customHeight="1">
      <c r="A520" s="367">
        <v>514</v>
      </c>
      <c r="B520" s="368" t="s">
        <v>728</v>
      </c>
      <c r="C520" s="384" t="s">
        <v>490</v>
      </c>
      <c r="D520" s="370" t="s">
        <v>729</v>
      </c>
      <c r="E520" s="413" t="s">
        <v>378</v>
      </c>
      <c r="F520" s="413" t="s">
        <v>731</v>
      </c>
      <c r="G520" s="413" t="s">
        <v>1021</v>
      </c>
      <c r="H520" s="368">
        <v>2024</v>
      </c>
      <c r="I520" s="414"/>
      <c r="J520" s="414"/>
      <c r="K520" s="415"/>
      <c r="L520" s="412"/>
      <c r="M520" s="412"/>
      <c r="N520" s="413" t="s">
        <v>708</v>
      </c>
      <c r="O520" s="373">
        <v>1298000</v>
      </c>
      <c r="P520" s="374" t="s">
        <v>71</v>
      </c>
      <c r="Q520" s="48"/>
      <c r="R520" s="48"/>
      <c r="S520" s="48"/>
      <c r="T520" s="48"/>
      <c r="U520" s="48"/>
      <c r="V520" s="48"/>
      <c r="W520" s="48"/>
      <c r="X520" s="48"/>
      <c r="Y520" s="48"/>
      <c r="Z520" s="48"/>
      <c r="AA520" s="48"/>
      <c r="AB520" s="48"/>
      <c r="AC520" s="48"/>
      <c r="AD520" s="48"/>
      <c r="AE520" s="48"/>
    </row>
    <row r="521" spans="1:31" ht="15.75" customHeight="1" thickBot="1">
      <c r="A521" s="390"/>
      <c r="B521" s="391"/>
      <c r="C521" s="391"/>
      <c r="D521" s="392"/>
      <c r="E521" s="392"/>
      <c r="F521" s="392"/>
      <c r="G521" s="392"/>
      <c r="H521" s="391"/>
      <c r="I521" s="393"/>
      <c r="J521" s="393"/>
      <c r="K521" s="393"/>
      <c r="L521" s="391"/>
      <c r="M521" s="391"/>
      <c r="N521" s="391"/>
      <c r="O521" s="394"/>
      <c r="P521" s="395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s="48"/>
      <c r="AE521" s="48"/>
    </row>
    <row r="522" spans="1:31" ht="15.75" customHeight="1" thickBot="1">
      <c r="A522" s="1259" t="s">
        <v>1022</v>
      </c>
      <c r="B522" s="1260"/>
      <c r="C522" s="1260"/>
      <c r="D522" s="1260"/>
      <c r="E522" s="1260"/>
      <c r="F522" s="1260"/>
      <c r="G522" s="1260"/>
      <c r="H522" s="1260"/>
      <c r="I522" s="1260"/>
      <c r="J522" s="1260"/>
      <c r="K522" s="1260"/>
      <c r="L522" s="1260"/>
      <c r="M522" s="1260"/>
      <c r="N522" s="1261"/>
      <c r="O522" s="396">
        <v>357219333</v>
      </c>
      <c r="P522" s="397"/>
      <c r="Q522" s="48">
        <v>38320000</v>
      </c>
      <c r="R522" s="48">
        <v>42500000</v>
      </c>
      <c r="S522" s="851">
        <f>O522+Q522-R522</f>
        <v>353039333</v>
      </c>
      <c r="T522" s="48"/>
      <c r="U522" s="48"/>
      <c r="V522" s="48"/>
      <c r="W522" s="48"/>
      <c r="X522" s="48"/>
      <c r="Y522" s="48"/>
      <c r="Z522" s="48"/>
      <c r="AA522" s="48"/>
      <c r="AB522" s="48"/>
      <c r="AC522" s="48"/>
      <c r="AD522" s="48"/>
      <c r="AE522" s="48"/>
    </row>
    <row r="523" spans="1:31" ht="15.75" customHeight="1">
      <c r="O523" s="398"/>
      <c r="P523" s="344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48"/>
    </row>
    <row r="524" spans="1:31" ht="15.75" customHeight="1">
      <c r="A524" s="399"/>
      <c r="B524" s="400"/>
      <c r="H524" s="344"/>
      <c r="I524" s="401"/>
      <c r="J524" s="401"/>
      <c r="K524" s="401"/>
      <c r="L524" s="1264" t="s">
        <v>4426</v>
      </c>
      <c r="M524" s="1265"/>
      <c r="N524" s="1265"/>
      <c r="O524" s="1265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  <c r="AC524" s="48"/>
      <c r="AD524" s="48"/>
      <c r="AE524" s="48"/>
    </row>
    <row r="525" spans="1:31" ht="15.75" customHeight="1">
      <c r="A525" s="402"/>
      <c r="C525" s="343" t="s">
        <v>182</v>
      </c>
      <c r="H525" s="344"/>
      <c r="L525" s="233"/>
      <c r="M525" s="344"/>
      <c r="O525" s="233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  <c r="AC525" s="48"/>
      <c r="AD525" s="48"/>
      <c r="AE525" s="48"/>
    </row>
    <row r="526" spans="1:31" ht="15.75" customHeight="1">
      <c r="A526" s="399"/>
      <c r="B526" s="400"/>
      <c r="C526" s="343" t="s">
        <v>727</v>
      </c>
      <c r="H526" s="344"/>
      <c r="L526" s="1266" t="s">
        <v>199</v>
      </c>
      <c r="M526" s="1266"/>
      <c r="N526" s="1266"/>
      <c r="O526" s="1266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  <c r="AC526" s="48"/>
      <c r="AD526" s="48"/>
      <c r="AE526" s="48"/>
    </row>
    <row r="527" spans="1:31" ht="15.75" customHeight="1">
      <c r="A527" s="399"/>
      <c r="B527" s="400"/>
      <c r="H527" s="344"/>
      <c r="L527" s="233"/>
      <c r="M527" s="403"/>
      <c r="N527" s="233"/>
      <c r="O527" s="233"/>
      <c r="Q527" s="48"/>
      <c r="R527" s="48"/>
      <c r="S527" s="48"/>
      <c r="T527" s="48"/>
      <c r="U527" s="48"/>
      <c r="V527" s="48"/>
      <c r="W527" s="48"/>
      <c r="X527" s="48"/>
      <c r="Y527" s="48"/>
      <c r="Z527" s="48"/>
      <c r="AA527" s="48"/>
      <c r="AB527" s="48"/>
      <c r="AC527" s="48"/>
      <c r="AD527" s="48"/>
      <c r="AE527" s="48"/>
    </row>
    <row r="528" spans="1:31" ht="15.75" customHeight="1">
      <c r="A528" s="342"/>
      <c r="B528" s="342"/>
      <c r="C528" s="404"/>
      <c r="D528" s="341"/>
      <c r="E528" s="341"/>
      <c r="F528" s="341"/>
      <c r="G528" s="341"/>
      <c r="H528" s="341"/>
      <c r="I528" s="405"/>
      <c r="J528" s="405"/>
      <c r="K528" s="405"/>
      <c r="L528" s="404"/>
      <c r="M528" s="406"/>
      <c r="N528" s="404"/>
      <c r="O528" s="404"/>
      <c r="P528" s="342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48"/>
    </row>
    <row r="529" spans="1:31" ht="15.75" customHeight="1">
      <c r="A529" s="407"/>
      <c r="B529" s="342"/>
      <c r="C529" s="342" t="s">
        <v>1010</v>
      </c>
      <c r="D529" s="341"/>
      <c r="E529" s="341"/>
      <c r="F529" s="341"/>
      <c r="G529" s="341"/>
      <c r="H529" s="342"/>
      <c r="I529" s="405"/>
      <c r="J529" s="405"/>
      <c r="K529" s="405"/>
      <c r="L529" s="1267" t="s">
        <v>1011</v>
      </c>
      <c r="M529" s="1267"/>
      <c r="N529" s="1267"/>
      <c r="O529" s="1267"/>
      <c r="P529" s="341"/>
      <c r="Q529" s="48"/>
      <c r="R529" s="48"/>
      <c r="S529" s="48"/>
      <c r="T529" s="48"/>
      <c r="U529" s="48"/>
      <c r="V529" s="48"/>
      <c r="W529" s="48"/>
      <c r="X529" s="48"/>
      <c r="Y529" s="48"/>
      <c r="Z529" s="48"/>
      <c r="AA529" s="48"/>
      <c r="AB529" s="48"/>
      <c r="AC529" s="48"/>
      <c r="AD529" s="48"/>
      <c r="AE529" s="48"/>
    </row>
    <row r="530" spans="1:31" ht="15.75" customHeight="1">
      <c r="A530" s="399"/>
      <c r="D530" s="408"/>
      <c r="P530" s="344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8"/>
    </row>
    <row r="531" spans="1:31" ht="15.75" customHeight="1">
      <c r="A531" s="399"/>
      <c r="D531" s="408"/>
      <c r="P531" s="344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  <c r="AC531" s="48"/>
      <c r="AD531" s="48"/>
      <c r="AE531" s="48"/>
    </row>
    <row r="532" spans="1:31" ht="15.75" customHeight="1">
      <c r="A532" s="399"/>
      <c r="D532" s="408"/>
      <c r="P532" s="344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48"/>
    </row>
    <row r="533" spans="1:31" ht="15.75" customHeight="1">
      <c r="A533" s="399"/>
      <c r="D533" s="408"/>
      <c r="P533" s="344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  <c r="AC533" s="48"/>
      <c r="AD533" s="48"/>
      <c r="AE533" s="48"/>
    </row>
    <row r="534" spans="1:31" ht="15.75" customHeight="1">
      <c r="A534" s="399"/>
      <c r="D534" s="408"/>
      <c r="P534" s="344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  <c r="AC534" s="48"/>
      <c r="AD534" s="48"/>
      <c r="AE534" s="48"/>
    </row>
    <row r="535" spans="1:31" ht="15.75" customHeight="1">
      <c r="A535" s="399"/>
      <c r="D535" s="408"/>
      <c r="P535" s="344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  <c r="AC535" s="48"/>
      <c r="AD535" s="48"/>
      <c r="AE535" s="48"/>
    </row>
    <row r="536" spans="1:31" ht="15.75" customHeight="1">
      <c r="P536" s="344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  <c r="AC536" s="48"/>
      <c r="AD536" s="48"/>
      <c r="AE536" s="48"/>
    </row>
    <row r="537" spans="1:31" ht="15.75" customHeight="1">
      <c r="P537" s="344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  <c r="AC537" s="48"/>
      <c r="AD537" s="48"/>
      <c r="AE537" s="48"/>
    </row>
    <row r="538" spans="1:31" ht="15.75" customHeight="1">
      <c r="A538" s="409"/>
      <c r="B538" s="409">
        <v>2</v>
      </c>
      <c r="C538" s="409" t="s">
        <v>1012</v>
      </c>
      <c r="D538" s="410" t="s">
        <v>1013</v>
      </c>
      <c r="E538" s="410"/>
      <c r="F538" s="410"/>
      <c r="G538" s="410"/>
      <c r="H538" s="409"/>
      <c r="I538" s="411"/>
      <c r="J538" s="411"/>
      <c r="K538" s="411"/>
      <c r="L538" s="409"/>
      <c r="M538" s="409"/>
      <c r="N538" s="409"/>
      <c r="O538" s="409"/>
      <c r="P538" s="410"/>
      <c r="Q538" s="48"/>
      <c r="R538" s="48"/>
      <c r="S538" s="48"/>
      <c r="T538" s="48"/>
      <c r="U538" s="48"/>
      <c r="V538" s="48"/>
      <c r="W538" s="48"/>
      <c r="X538" s="48"/>
      <c r="Y538" s="48"/>
      <c r="Z538" s="48"/>
      <c r="AA538" s="48"/>
      <c r="AB538" s="48"/>
      <c r="AC538" s="48"/>
      <c r="AD538" s="48"/>
      <c r="AE538" s="48"/>
    </row>
    <row r="539" spans="1:31" ht="15.75" customHeight="1">
      <c r="A539" s="409"/>
      <c r="B539" s="409">
        <v>5</v>
      </c>
      <c r="C539" s="409" t="s">
        <v>1012</v>
      </c>
      <c r="D539" s="410" t="s">
        <v>1014</v>
      </c>
      <c r="E539" s="410"/>
      <c r="F539" s="410"/>
      <c r="G539" s="410"/>
      <c r="H539" s="409"/>
      <c r="I539" s="411"/>
      <c r="J539" s="411"/>
      <c r="K539" s="411"/>
      <c r="L539" s="409"/>
      <c r="M539" s="409"/>
      <c r="N539" s="409"/>
      <c r="O539" s="409"/>
      <c r="P539" s="410"/>
      <c r="Q539" s="48"/>
      <c r="R539" s="48"/>
      <c r="S539" s="48"/>
      <c r="T539" s="48"/>
      <c r="U539" s="48"/>
      <c r="V539" s="48"/>
      <c r="W539" s="48"/>
      <c r="X539" s="48"/>
      <c r="Y539" s="48"/>
      <c r="Z539" s="48"/>
      <c r="AA539" s="48"/>
      <c r="AB539" s="48"/>
      <c r="AC539" s="48"/>
      <c r="AD539" s="48"/>
      <c r="AE539" s="48"/>
    </row>
    <row r="540" spans="1:31" ht="15.75" customHeight="1">
      <c r="A540" s="409"/>
      <c r="B540" s="409" t="s">
        <v>1015</v>
      </c>
      <c r="C540" s="409"/>
      <c r="D540" s="410" t="s">
        <v>1016</v>
      </c>
      <c r="E540" s="410"/>
      <c r="F540" s="410"/>
      <c r="G540" s="410"/>
      <c r="H540" s="409"/>
      <c r="I540" s="411"/>
      <c r="J540" s="411"/>
      <c r="K540" s="411"/>
      <c r="L540" s="409"/>
      <c r="M540" s="409"/>
      <c r="N540" s="409"/>
      <c r="O540" s="409"/>
      <c r="P540" s="410"/>
      <c r="Q540" s="48"/>
      <c r="R540" s="48"/>
      <c r="S540" s="48"/>
      <c r="T540" s="48"/>
      <c r="U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48"/>
    </row>
    <row r="541" spans="1:31" ht="15.75" customHeight="1">
      <c r="A541" s="409"/>
      <c r="B541" s="409">
        <v>1</v>
      </c>
      <c r="C541" s="409" t="s">
        <v>1012</v>
      </c>
      <c r="D541" s="410" t="s">
        <v>1017</v>
      </c>
      <c r="E541" s="410"/>
      <c r="F541" s="410"/>
      <c r="G541" s="410"/>
      <c r="H541" s="409"/>
      <c r="I541" s="411"/>
      <c r="J541" s="411"/>
      <c r="K541" s="411"/>
      <c r="L541" s="409"/>
      <c r="M541" s="409"/>
      <c r="N541" s="409"/>
      <c r="O541" s="409"/>
      <c r="P541" s="410"/>
      <c r="Q541" s="48"/>
      <c r="R541" s="48"/>
      <c r="S541" s="48"/>
      <c r="T541" s="48"/>
      <c r="U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48"/>
    </row>
    <row r="542" spans="1:31" ht="15.75" customHeight="1">
      <c r="P542" s="344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48"/>
    </row>
    <row r="543" spans="1:31" ht="15.75" customHeight="1">
      <c r="P543" s="344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  <c r="AC543" s="48"/>
      <c r="AD543" s="48"/>
      <c r="AE543" s="48"/>
    </row>
    <row r="544" spans="1:31" ht="15.75" customHeight="1">
      <c r="P544" s="344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  <c r="AC544" s="48"/>
      <c r="AD544" s="48"/>
      <c r="AE544" s="48"/>
    </row>
    <row r="545" spans="16:31" ht="15.75" customHeight="1">
      <c r="P545" s="344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8"/>
      <c r="AB545" s="48"/>
      <c r="AC545" s="48"/>
      <c r="AD545" s="48"/>
      <c r="AE545" s="48"/>
    </row>
    <row r="546" spans="16:31" ht="15.75" customHeight="1">
      <c r="P546" s="344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  <c r="AC546" s="48"/>
      <c r="AD546" s="48"/>
      <c r="AE546" s="48"/>
    </row>
    <row r="547" spans="16:31" ht="15.75" customHeight="1">
      <c r="P547" s="344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48"/>
    </row>
    <row r="548" spans="16:31" ht="15.75" customHeight="1">
      <c r="P548" s="344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48"/>
    </row>
    <row r="549" spans="16:31" ht="15.75" customHeight="1">
      <c r="P549" s="344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48"/>
    </row>
    <row r="550" spans="16:31" ht="15.75" customHeight="1">
      <c r="P550" s="344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8"/>
      <c r="AB550" s="48"/>
      <c r="AC550" s="48"/>
      <c r="AD550" s="48"/>
      <c r="AE550" s="48"/>
    </row>
    <row r="551" spans="16:31" ht="15.75" customHeight="1">
      <c r="P551" s="344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48"/>
    </row>
    <row r="552" spans="16:31" ht="15.75" customHeight="1">
      <c r="P552" s="344"/>
      <c r="Q552" s="48"/>
      <c r="R552" s="48"/>
      <c r="S552" s="48"/>
      <c r="T552" s="48"/>
      <c r="U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48"/>
    </row>
    <row r="553" spans="16:31" ht="15.75" customHeight="1">
      <c r="P553" s="344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48"/>
    </row>
    <row r="554" spans="16:31" ht="15.75" customHeight="1">
      <c r="P554" s="344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</row>
    <row r="555" spans="16:31" ht="15.75" customHeight="1">
      <c r="P555" s="344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48"/>
    </row>
    <row r="556" spans="16:31" ht="15.75" customHeight="1">
      <c r="P556" s="344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48"/>
    </row>
    <row r="557" spans="16:31" ht="15.75" customHeight="1">
      <c r="P557" s="344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  <c r="AC557" s="48"/>
      <c r="AD557" s="48"/>
      <c r="AE557" s="48"/>
    </row>
    <row r="558" spans="16:31" ht="15.75" customHeight="1">
      <c r="P558" s="344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s="48"/>
      <c r="AE558" s="48"/>
    </row>
    <row r="559" spans="16:31" ht="15.75" customHeight="1">
      <c r="P559" s="344"/>
      <c r="Q559" s="48"/>
      <c r="R559" s="48"/>
      <c r="S559" s="48"/>
      <c r="T559" s="48"/>
      <c r="U559" s="48"/>
      <c r="V559" s="48"/>
      <c r="W559" s="48"/>
      <c r="X559" s="48"/>
      <c r="Y559" s="48"/>
      <c r="Z559" s="48"/>
      <c r="AA559" s="48"/>
      <c r="AB559" s="48"/>
      <c r="AC559" s="48"/>
      <c r="AD559" s="48"/>
      <c r="AE559" s="48"/>
    </row>
    <row r="560" spans="16:31" ht="15.75" customHeight="1">
      <c r="P560" s="344"/>
      <c r="Q560" s="48"/>
      <c r="R560" s="48"/>
      <c r="S560" s="48"/>
      <c r="T560" s="48"/>
      <c r="U560" s="48"/>
      <c r="V560" s="48"/>
      <c r="W560" s="48"/>
      <c r="X560" s="48"/>
      <c r="Y560" s="48"/>
      <c r="Z560" s="48"/>
      <c r="AA560" s="48"/>
      <c r="AB560" s="48"/>
      <c r="AC560" s="48"/>
      <c r="AD560" s="48"/>
      <c r="AE560" s="48"/>
    </row>
    <row r="561" spans="16:31" ht="15.75" customHeight="1">
      <c r="P561" s="344"/>
      <c r="Q561" s="48"/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  <c r="AC561" s="48"/>
      <c r="AD561" s="48"/>
      <c r="AE561" s="48"/>
    </row>
    <row r="562" spans="16:31" ht="15.75" customHeight="1">
      <c r="P562" s="344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s="48"/>
      <c r="AE562" s="48"/>
    </row>
    <row r="563" spans="16:31" ht="15.75" customHeight="1">
      <c r="P563" s="344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s="48"/>
      <c r="AE563" s="48"/>
    </row>
    <row r="564" spans="16:31" ht="15.75" customHeight="1">
      <c r="P564" s="344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s="48"/>
      <c r="AE564" s="48"/>
    </row>
    <row r="565" spans="16:31" ht="15.75" customHeight="1">
      <c r="P565" s="344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s="48"/>
      <c r="AE565" s="48"/>
    </row>
    <row r="566" spans="16:31" ht="15.75" customHeight="1">
      <c r="P566" s="344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48"/>
    </row>
    <row r="567" spans="16:31" ht="15.75" customHeight="1">
      <c r="P567" s="344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s="48"/>
      <c r="AE567" s="48"/>
    </row>
    <row r="568" spans="16:31" ht="15.75" customHeight="1">
      <c r="P568" s="344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s="48"/>
      <c r="AE568" s="48"/>
    </row>
    <row r="569" spans="16:31" ht="15.75" customHeight="1">
      <c r="P569" s="344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s="48"/>
      <c r="AE569" s="48"/>
    </row>
    <row r="570" spans="16:31" ht="15.75" customHeight="1">
      <c r="P570" s="344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  <c r="AC570" s="48"/>
      <c r="AD570" s="48"/>
      <c r="AE570" s="48"/>
    </row>
    <row r="571" spans="16:31" ht="15.75" customHeight="1">
      <c r="P571" s="344"/>
      <c r="Q571" s="48"/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  <c r="AC571" s="48"/>
      <c r="AD571" s="48"/>
      <c r="AE571" s="48"/>
    </row>
    <row r="572" spans="16:31" ht="15.75" customHeight="1">
      <c r="P572" s="344"/>
      <c r="Q572" s="48"/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  <c r="AC572" s="48"/>
      <c r="AD572" s="48"/>
      <c r="AE572" s="48"/>
    </row>
    <row r="573" spans="16:31" ht="15.75" customHeight="1">
      <c r="P573" s="344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  <c r="AC573" s="48"/>
      <c r="AD573" s="48"/>
      <c r="AE573" s="48"/>
    </row>
    <row r="574" spans="16:31" ht="15.75" customHeight="1">
      <c r="P574" s="344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s="48"/>
      <c r="AE574" s="48"/>
    </row>
    <row r="575" spans="16:31" ht="15.75" customHeight="1">
      <c r="P575" s="344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s="48"/>
      <c r="AE575" s="48"/>
    </row>
    <row r="576" spans="16:31" ht="15.75" customHeight="1">
      <c r="P576" s="344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s="48"/>
      <c r="AE576" s="48"/>
    </row>
    <row r="577" spans="16:31" ht="15.75" customHeight="1">
      <c r="P577" s="344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48"/>
    </row>
    <row r="578" spans="16:31" ht="15.75" customHeight="1">
      <c r="P578" s="344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48"/>
    </row>
    <row r="579" spans="16:31" ht="15.75" customHeight="1">
      <c r="P579" s="344"/>
      <c r="Q579" s="48"/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  <c r="AC579" s="48"/>
      <c r="AD579" s="48"/>
      <c r="AE579" s="48"/>
    </row>
    <row r="580" spans="16:31" ht="15.75" customHeight="1">
      <c r="P580" s="344"/>
      <c r="Q580" s="48"/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  <c r="AC580" s="48"/>
      <c r="AD580" s="48"/>
      <c r="AE580" s="48"/>
    </row>
    <row r="581" spans="16:31" ht="15.75" customHeight="1">
      <c r="P581" s="344"/>
      <c r="Q581" s="48"/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  <c r="AC581" s="48"/>
      <c r="AD581" s="48"/>
      <c r="AE581" s="48"/>
    </row>
    <row r="582" spans="16:31" ht="15.75" customHeight="1">
      <c r="P582" s="344"/>
      <c r="Q582" s="48"/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  <c r="AC582" s="48"/>
      <c r="AD582" s="48"/>
      <c r="AE582" s="48"/>
    </row>
    <row r="583" spans="16:31" ht="15.75" customHeight="1">
      <c r="P583" s="344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s="48"/>
      <c r="AE583" s="48"/>
    </row>
    <row r="584" spans="16:31" ht="15.75" customHeight="1">
      <c r="P584" s="344"/>
      <c r="Q584" s="48"/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  <c r="AC584" s="48"/>
      <c r="AD584" s="48"/>
      <c r="AE584" s="48"/>
    </row>
    <row r="585" spans="16:31" ht="15.75" customHeight="1">
      <c r="P585" s="344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s="48"/>
      <c r="AE585" s="48"/>
    </row>
    <row r="586" spans="16:31" ht="15.75" customHeight="1">
      <c r="P586" s="344"/>
      <c r="Q586" s="48"/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  <c r="AC586" s="48"/>
      <c r="AD586" s="48"/>
      <c r="AE586" s="48"/>
    </row>
    <row r="587" spans="16:31" ht="15.75" customHeight="1">
      <c r="P587" s="344"/>
      <c r="Q587" s="48"/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  <c r="AC587" s="48"/>
      <c r="AD587" s="48"/>
      <c r="AE587" s="48"/>
    </row>
    <row r="588" spans="16:31" ht="15.75" customHeight="1">
      <c r="P588" s="344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s="48"/>
      <c r="AE588" s="48"/>
    </row>
    <row r="589" spans="16:31" ht="15.75" customHeight="1">
      <c r="P589" s="344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8"/>
    </row>
    <row r="590" spans="16:31" ht="15.75" customHeight="1">
      <c r="P590" s="344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8"/>
    </row>
    <row r="591" spans="16:31" ht="15.75" customHeight="1">
      <c r="P591" s="344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  <c r="AC591" s="48"/>
      <c r="AD591" s="48"/>
      <c r="AE591" s="48"/>
    </row>
    <row r="592" spans="16:31" ht="15.75" customHeight="1">
      <c r="P592" s="344"/>
      <c r="Q592" s="48"/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48"/>
    </row>
    <row r="593" spans="16:31" ht="15.75" customHeight="1">
      <c r="P593" s="344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48"/>
    </row>
    <row r="594" spans="16:31" ht="15.75" customHeight="1">
      <c r="P594" s="344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48"/>
    </row>
    <row r="595" spans="16:31" ht="15.75" customHeight="1">
      <c r="P595" s="344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48"/>
    </row>
    <row r="596" spans="16:31" ht="15.75" customHeight="1">
      <c r="P596" s="344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48"/>
    </row>
    <row r="597" spans="16:31" ht="15.75" customHeight="1">
      <c r="P597" s="344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s="48"/>
      <c r="AE597" s="48"/>
    </row>
    <row r="598" spans="16:31" ht="15.75" customHeight="1">
      <c r="P598" s="344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48"/>
    </row>
    <row r="599" spans="16:31" ht="15.75" customHeight="1">
      <c r="P599" s="344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48"/>
    </row>
    <row r="600" spans="16:31" ht="15.75" customHeight="1">
      <c r="P600" s="344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48"/>
    </row>
    <row r="601" spans="16:31" ht="15.75" customHeight="1">
      <c r="P601" s="344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48"/>
    </row>
    <row r="602" spans="16:31" ht="15.75" customHeight="1">
      <c r="P602" s="344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</row>
    <row r="603" spans="16:31" ht="15.75" customHeight="1">
      <c r="P603" s="344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48"/>
    </row>
    <row r="604" spans="16:31" ht="15.75" customHeight="1">
      <c r="P604" s="344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48"/>
    </row>
    <row r="605" spans="16:31" ht="15.75" customHeight="1">
      <c r="P605" s="344"/>
      <c r="Q605" s="48"/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  <c r="AC605" s="48"/>
      <c r="AD605" s="48"/>
      <c r="AE605" s="48"/>
    </row>
    <row r="606" spans="16:31" ht="15.75" customHeight="1">
      <c r="P606" s="344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s="48"/>
      <c r="AE606" s="48"/>
    </row>
    <row r="607" spans="16:31" ht="15.75" customHeight="1">
      <c r="P607" s="344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48"/>
    </row>
    <row r="608" spans="16:31" ht="15.75" customHeight="1">
      <c r="P608" s="344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48"/>
    </row>
    <row r="609" spans="16:31" ht="15.75" customHeight="1">
      <c r="P609" s="344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48"/>
    </row>
    <row r="610" spans="16:31" ht="15.75" customHeight="1">
      <c r="P610" s="344"/>
      <c r="Q610" s="48"/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  <c r="AC610" s="48"/>
      <c r="AD610" s="48"/>
      <c r="AE610" s="48"/>
    </row>
    <row r="611" spans="16:31" ht="15.75" customHeight="1">
      <c r="P611" s="344"/>
      <c r="Q611" s="48"/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  <c r="AC611" s="48"/>
      <c r="AD611" s="48"/>
      <c r="AE611" s="48"/>
    </row>
    <row r="612" spans="16:31" ht="15.75" customHeight="1">
      <c r="P612" s="344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8"/>
    </row>
    <row r="613" spans="16:31" ht="15.75" customHeight="1">
      <c r="P613" s="344"/>
      <c r="Q613" s="48"/>
      <c r="R613" s="48"/>
      <c r="S613" s="48"/>
      <c r="T613" s="48"/>
      <c r="U613" s="48"/>
      <c r="V613" s="48"/>
      <c r="W613" s="48"/>
      <c r="X613" s="48"/>
      <c r="Y613" s="48"/>
      <c r="Z613" s="48"/>
      <c r="AA613" s="48"/>
      <c r="AB613" s="48"/>
      <c r="AC613" s="48"/>
      <c r="AD613" s="48"/>
      <c r="AE613" s="48"/>
    </row>
    <row r="614" spans="16:31" ht="15.75" customHeight="1">
      <c r="P614" s="344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</row>
    <row r="615" spans="16:31" ht="15.75" customHeight="1">
      <c r="P615" s="344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8"/>
    </row>
    <row r="616" spans="16:31" ht="15.75" customHeight="1">
      <c r="P616" s="344"/>
      <c r="Q616" s="48"/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48"/>
    </row>
    <row r="617" spans="16:31" ht="15.75" customHeight="1">
      <c r="P617" s="344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48"/>
    </row>
    <row r="618" spans="16:31" ht="15.75" customHeight="1">
      <c r="P618" s="344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8"/>
    </row>
    <row r="619" spans="16:31" ht="15.75" customHeight="1">
      <c r="P619" s="344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48"/>
    </row>
    <row r="620" spans="16:31" ht="15.75" customHeight="1">
      <c r="P620" s="344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48"/>
    </row>
    <row r="621" spans="16:31" ht="15.75" customHeight="1">
      <c r="P621" s="344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s="48"/>
      <c r="AE621" s="48"/>
    </row>
    <row r="622" spans="16:31" ht="15.75" customHeight="1">
      <c r="P622" s="344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s="48"/>
      <c r="AE622" s="48"/>
    </row>
    <row r="623" spans="16:31" ht="15.75" customHeight="1">
      <c r="P623" s="344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  <c r="AC623" s="48"/>
      <c r="AD623" s="48"/>
      <c r="AE623" s="48"/>
    </row>
    <row r="624" spans="16:31" ht="15.75" customHeight="1">
      <c r="P624" s="344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48"/>
    </row>
    <row r="625" spans="16:31" ht="15.75" customHeight="1">
      <c r="P625" s="344"/>
      <c r="Q625" s="48"/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  <c r="AC625" s="48"/>
      <c r="AD625" s="48"/>
      <c r="AE625" s="48"/>
    </row>
    <row r="626" spans="16:31" ht="15.75" customHeight="1">
      <c r="P626" s="344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48"/>
    </row>
    <row r="627" spans="16:31" ht="15.75" customHeight="1">
      <c r="P627" s="344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s="48"/>
      <c r="AE627" s="48"/>
    </row>
    <row r="628" spans="16:31" ht="15.75" customHeight="1">
      <c r="P628" s="344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s="48"/>
      <c r="AE628" s="48"/>
    </row>
    <row r="629" spans="16:31" ht="15.75" customHeight="1">
      <c r="P629" s="344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s="48"/>
      <c r="AE629" s="48"/>
    </row>
    <row r="630" spans="16:31" ht="15.75" customHeight="1">
      <c r="P630" s="344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48"/>
    </row>
    <row r="631" spans="16:31" ht="15.75" customHeight="1">
      <c r="P631" s="344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s="48"/>
      <c r="AE631" s="48"/>
    </row>
    <row r="632" spans="16:31" ht="15.75" customHeight="1">
      <c r="P632" s="344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s="48"/>
      <c r="AE632" s="48"/>
    </row>
    <row r="633" spans="16:31" ht="15.75" customHeight="1">
      <c r="P633" s="344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s="48"/>
      <c r="AE633" s="48"/>
    </row>
    <row r="634" spans="16:31" ht="15.75" customHeight="1">
      <c r="P634" s="344"/>
      <c r="Q634" s="48"/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  <c r="AC634" s="48"/>
      <c r="AD634" s="48"/>
      <c r="AE634" s="48"/>
    </row>
    <row r="635" spans="16:31" ht="15.75" customHeight="1">
      <c r="P635" s="344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48"/>
    </row>
    <row r="636" spans="16:31" ht="15.75" customHeight="1">
      <c r="P636" s="344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  <c r="AC636" s="48"/>
      <c r="AD636" s="48"/>
      <c r="AE636" s="48"/>
    </row>
    <row r="637" spans="16:31" ht="15.75" customHeight="1">
      <c r="P637" s="344"/>
      <c r="Q637" s="48"/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  <c r="AC637" s="48"/>
      <c r="AD637" s="48"/>
      <c r="AE637" s="48"/>
    </row>
    <row r="638" spans="16:31" ht="15.75" customHeight="1">
      <c r="P638" s="344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48"/>
    </row>
    <row r="639" spans="16:31" ht="15.75" customHeight="1">
      <c r="P639" s="344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s="48"/>
      <c r="AE639" s="48"/>
    </row>
    <row r="640" spans="16:31" ht="15.75" customHeight="1">
      <c r="P640" s="344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s="48"/>
      <c r="AE640" s="48"/>
    </row>
    <row r="641" spans="16:31" ht="15.75" customHeight="1">
      <c r="P641" s="344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48"/>
      <c r="AE641" s="48"/>
    </row>
    <row r="642" spans="16:31" ht="15.75" customHeight="1">
      <c r="P642" s="344"/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  <c r="AC642" s="48"/>
      <c r="AD642" s="48"/>
      <c r="AE642" s="48"/>
    </row>
    <row r="643" spans="16:31" ht="15.75" customHeight="1">
      <c r="P643" s="344"/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  <c r="AC643" s="48"/>
      <c r="AD643" s="48"/>
      <c r="AE643" s="48"/>
    </row>
    <row r="644" spans="16:31" ht="15.75" customHeight="1">
      <c r="P644" s="344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  <c r="AC644" s="48"/>
      <c r="AD644" s="48"/>
      <c r="AE644" s="48"/>
    </row>
    <row r="645" spans="16:31" ht="15.75" customHeight="1">
      <c r="P645" s="344"/>
      <c r="Q645" s="48"/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  <c r="AC645" s="48"/>
      <c r="AD645" s="48"/>
      <c r="AE645" s="48"/>
    </row>
    <row r="646" spans="16:31" ht="15.75" customHeight="1">
      <c r="P646" s="344"/>
      <c r="Q646" s="48"/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48"/>
    </row>
    <row r="647" spans="16:31" ht="15.75" customHeight="1">
      <c r="P647" s="344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48"/>
    </row>
    <row r="648" spans="16:31" ht="15.75" customHeight="1">
      <c r="P648" s="344"/>
      <c r="Q648" s="48"/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48"/>
    </row>
    <row r="649" spans="16:31" ht="15.75" customHeight="1">
      <c r="P649" s="344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48"/>
    </row>
    <row r="650" spans="16:31" ht="15.75" customHeight="1">
      <c r="P650" s="344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</row>
    <row r="651" spans="16:31" ht="15.75" customHeight="1">
      <c r="P651" s="344"/>
      <c r="Q651" s="48"/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48"/>
    </row>
    <row r="652" spans="16:31" ht="15.75" customHeight="1">
      <c r="P652" s="344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s="48"/>
      <c r="AE652" s="48"/>
    </row>
    <row r="653" spans="16:31" ht="15.75" customHeight="1">
      <c r="P653" s="344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48"/>
    </row>
    <row r="654" spans="16:31" ht="15.75" customHeight="1">
      <c r="P654" s="344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48"/>
    </row>
    <row r="655" spans="16:31" ht="15.75" customHeight="1">
      <c r="P655" s="344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48"/>
    </row>
    <row r="656" spans="16:31" ht="15.75" customHeight="1">
      <c r="P656" s="344"/>
      <c r="Q656" s="48"/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  <c r="AC656" s="48"/>
      <c r="AD656" s="48"/>
      <c r="AE656" s="48"/>
    </row>
    <row r="657" spans="16:31" ht="15.75" customHeight="1">
      <c r="P657" s="344"/>
      <c r="Q657" s="48"/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  <c r="AC657" s="48"/>
      <c r="AD657" s="48"/>
      <c r="AE657" s="48"/>
    </row>
    <row r="658" spans="16:31" ht="15.75" customHeight="1">
      <c r="P658" s="344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s="48"/>
      <c r="AE658" s="48"/>
    </row>
    <row r="659" spans="16:31" ht="15.75" customHeight="1">
      <c r="P659" s="344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s="48"/>
      <c r="AE659" s="48"/>
    </row>
    <row r="660" spans="16:31" ht="15.75" customHeight="1">
      <c r="P660" s="344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s="48"/>
      <c r="AE660" s="48"/>
    </row>
    <row r="661" spans="16:31" ht="15.75" customHeight="1">
      <c r="P661" s="344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s="48"/>
      <c r="AE661" s="48"/>
    </row>
    <row r="662" spans="16:31" ht="15.75" customHeight="1">
      <c r="P662" s="344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48"/>
    </row>
    <row r="663" spans="16:31" ht="15.75" customHeight="1">
      <c r="P663" s="344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s="48"/>
      <c r="AE663" s="48"/>
    </row>
    <row r="664" spans="16:31" ht="15.75" customHeight="1">
      <c r="P664" s="344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s="48"/>
      <c r="AE664" s="48"/>
    </row>
    <row r="665" spans="16:31" ht="15.75" customHeight="1">
      <c r="P665" s="344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s="48"/>
      <c r="AE665" s="48"/>
    </row>
    <row r="666" spans="16:31" ht="15.75" customHeight="1">
      <c r="P666" s="344"/>
      <c r="Q666" s="48"/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  <c r="AC666" s="48"/>
      <c r="AD666" s="48"/>
      <c r="AE666" s="48"/>
    </row>
    <row r="667" spans="16:31" ht="15.75" customHeight="1">
      <c r="P667" s="344"/>
      <c r="Q667" s="48"/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  <c r="AC667" s="48"/>
      <c r="AD667" s="48"/>
      <c r="AE667" s="48"/>
    </row>
    <row r="668" spans="16:31" ht="15.75" customHeight="1">
      <c r="P668" s="344"/>
      <c r="Q668" s="48"/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  <c r="AC668" s="48"/>
      <c r="AD668" s="48"/>
      <c r="AE668" s="48"/>
    </row>
    <row r="669" spans="16:31" ht="15.75" customHeight="1">
      <c r="P669" s="344"/>
      <c r="Q669" s="48"/>
      <c r="R669" s="48"/>
      <c r="S669" s="48"/>
      <c r="T669" s="48"/>
      <c r="U669" s="48"/>
      <c r="V669" s="48"/>
      <c r="W669" s="48"/>
      <c r="X669" s="48"/>
      <c r="Y669" s="48"/>
      <c r="Z669" s="48"/>
      <c r="AA669" s="48"/>
      <c r="AB669" s="48"/>
      <c r="AC669" s="48"/>
      <c r="AD669" s="48"/>
      <c r="AE669" s="48"/>
    </row>
    <row r="670" spans="16:31" ht="15.75" customHeight="1">
      <c r="P670" s="344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s="48"/>
      <c r="AE670" s="48"/>
    </row>
    <row r="671" spans="16:31" ht="15.75" customHeight="1">
      <c r="P671" s="344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s="48"/>
      <c r="AE671" s="48"/>
    </row>
    <row r="672" spans="16:31" ht="15.75" customHeight="1">
      <c r="P672" s="344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s="48"/>
      <c r="AE672" s="48"/>
    </row>
    <row r="673" spans="16:31" ht="15.75" customHeight="1">
      <c r="P673" s="344"/>
      <c r="Q673" s="48"/>
      <c r="R673" s="48"/>
      <c r="S673" s="48"/>
      <c r="T673" s="48"/>
      <c r="U673" s="48"/>
      <c r="V673" s="48"/>
      <c r="W673" s="48"/>
      <c r="X673" s="48"/>
      <c r="Y673" s="48"/>
      <c r="Z673" s="48"/>
      <c r="AA673" s="48"/>
      <c r="AB673" s="48"/>
      <c r="AC673" s="48"/>
      <c r="AD673" s="48"/>
      <c r="AE673" s="48"/>
    </row>
    <row r="674" spans="16:31" ht="15.75" customHeight="1">
      <c r="P674" s="344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48"/>
    </row>
    <row r="675" spans="16:31" ht="15.75" customHeight="1">
      <c r="P675" s="344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48"/>
    </row>
    <row r="676" spans="16:31" ht="15.75" customHeight="1">
      <c r="P676" s="344"/>
      <c r="Q676" s="48"/>
      <c r="R676" s="48"/>
      <c r="S676" s="48"/>
      <c r="T676" s="48"/>
      <c r="U676" s="48"/>
      <c r="V676" s="48"/>
      <c r="W676" s="48"/>
      <c r="X676" s="48"/>
      <c r="Y676" s="48"/>
      <c r="Z676" s="48"/>
      <c r="AA676" s="48"/>
      <c r="AB676" s="48"/>
      <c r="AC676" s="48"/>
      <c r="AD676" s="48"/>
      <c r="AE676" s="48"/>
    </row>
    <row r="677" spans="16:31" ht="15.75" customHeight="1">
      <c r="P677" s="344"/>
      <c r="Q677" s="48"/>
      <c r="R677" s="48"/>
      <c r="S677" s="48"/>
      <c r="T677" s="48"/>
      <c r="U677" s="48"/>
      <c r="V677" s="48"/>
      <c r="W677" s="48"/>
      <c r="X677" s="48"/>
      <c r="Y677" s="48"/>
      <c r="Z677" s="48"/>
      <c r="AA677" s="48"/>
      <c r="AB677" s="48"/>
      <c r="AC677" s="48"/>
      <c r="AD677" s="48"/>
      <c r="AE677" s="48"/>
    </row>
    <row r="678" spans="16:31" ht="15.75" customHeight="1">
      <c r="P678" s="344"/>
      <c r="Q678" s="48"/>
      <c r="R678" s="48"/>
      <c r="S678" s="48"/>
      <c r="T678" s="48"/>
      <c r="U678" s="48"/>
      <c r="V678" s="48"/>
      <c r="W678" s="48"/>
      <c r="X678" s="48"/>
      <c r="Y678" s="48"/>
      <c r="Z678" s="48"/>
      <c r="AA678" s="48"/>
      <c r="AB678" s="48"/>
      <c r="AC678" s="48"/>
      <c r="AD678" s="48"/>
      <c r="AE678" s="48"/>
    </row>
    <row r="679" spans="16:31" ht="15.75" customHeight="1">
      <c r="P679" s="344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s="48"/>
      <c r="AE679" s="48"/>
    </row>
    <row r="680" spans="16:31" ht="15.75" customHeight="1">
      <c r="P680" s="344"/>
      <c r="Q680" s="48"/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  <c r="AC680" s="48"/>
      <c r="AD680" s="48"/>
      <c r="AE680" s="48"/>
    </row>
    <row r="681" spans="16:31" ht="15.75" customHeight="1">
      <c r="P681" s="344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s="48"/>
      <c r="AE681" s="48"/>
    </row>
    <row r="682" spans="16:31" ht="15.75" customHeight="1">
      <c r="P682" s="344"/>
      <c r="Q682" s="48"/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  <c r="AC682" s="48"/>
      <c r="AD682" s="48"/>
      <c r="AE682" s="48"/>
    </row>
    <row r="683" spans="16:31" ht="15.75" customHeight="1">
      <c r="P683" s="344"/>
      <c r="Q683" s="48"/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  <c r="AC683" s="48"/>
      <c r="AD683" s="48"/>
      <c r="AE683" s="48"/>
    </row>
    <row r="684" spans="16:31" ht="15.75" customHeight="1">
      <c r="P684" s="344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s="48"/>
      <c r="AE684" s="48"/>
    </row>
    <row r="685" spans="16:31" ht="15.75" customHeight="1">
      <c r="P685" s="344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s="48"/>
      <c r="AE685" s="48"/>
    </row>
    <row r="686" spans="16:31" ht="15.75" customHeight="1">
      <c r="P686" s="344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48"/>
    </row>
    <row r="687" spans="16:31" ht="15.75" customHeight="1">
      <c r="P687" s="344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s="48"/>
      <c r="AE687" s="48"/>
    </row>
    <row r="688" spans="16:31" ht="15.75" customHeight="1">
      <c r="P688" s="344"/>
      <c r="Q688" s="48"/>
      <c r="R688" s="48"/>
      <c r="S688" s="48"/>
      <c r="T688" s="48"/>
      <c r="U688" s="48"/>
      <c r="V688" s="48"/>
      <c r="W688" s="48"/>
      <c r="X688" s="48"/>
      <c r="Y688" s="48"/>
      <c r="Z688" s="48"/>
      <c r="AA688" s="48"/>
      <c r="AB688" s="48"/>
      <c r="AC688" s="48"/>
      <c r="AD688" s="48"/>
      <c r="AE688" s="48"/>
    </row>
    <row r="689" spans="16:31" ht="15.75" customHeight="1">
      <c r="P689" s="344"/>
      <c r="Q689" s="48"/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48"/>
    </row>
    <row r="690" spans="16:31" ht="15.75" customHeight="1">
      <c r="P690" s="344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s="48"/>
      <c r="AE690" s="48"/>
    </row>
    <row r="691" spans="16:31" ht="15.75" customHeight="1">
      <c r="P691" s="344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s="48"/>
      <c r="AE691" s="48"/>
    </row>
    <row r="692" spans="16:31" ht="15.75" customHeight="1">
      <c r="P692" s="344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s="48"/>
      <c r="AE692" s="48"/>
    </row>
    <row r="693" spans="16:31" ht="15.75" customHeight="1">
      <c r="P693" s="344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48"/>
    </row>
    <row r="694" spans="16:31" ht="15.75" customHeight="1">
      <c r="P694" s="344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s="48"/>
      <c r="AE694" s="48"/>
    </row>
    <row r="695" spans="16:31" ht="15.75" customHeight="1">
      <c r="P695" s="344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48"/>
    </row>
    <row r="696" spans="16:31" ht="15.75" customHeight="1">
      <c r="P696" s="344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s="48"/>
      <c r="AE696" s="48"/>
    </row>
    <row r="697" spans="16:31" ht="15.75" customHeight="1">
      <c r="P697" s="344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s="48"/>
      <c r="AE697" s="48"/>
    </row>
    <row r="698" spans="16:31" ht="15.75" customHeight="1">
      <c r="P698" s="344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8"/>
    </row>
    <row r="699" spans="16:31" ht="15.75" customHeight="1">
      <c r="P699" s="344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48"/>
    </row>
    <row r="700" spans="16:31" ht="15.75" customHeight="1">
      <c r="P700" s="344"/>
      <c r="Q700" s="48"/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  <c r="AC700" s="48"/>
      <c r="AD700" s="48"/>
      <c r="AE700" s="48"/>
    </row>
    <row r="701" spans="16:31" ht="15.75" customHeight="1">
      <c r="P701" s="344"/>
      <c r="Q701" s="48"/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  <c r="AC701" s="48"/>
      <c r="AD701" s="48"/>
      <c r="AE701" s="48"/>
    </row>
    <row r="702" spans="16:31" ht="15.75" customHeight="1">
      <c r="P702" s="344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  <c r="AC702" s="48"/>
      <c r="AD702" s="48"/>
      <c r="AE702" s="48"/>
    </row>
    <row r="703" spans="16:31" ht="15.75" customHeight="1">
      <c r="P703" s="344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s="48"/>
      <c r="AE703" s="48"/>
    </row>
    <row r="704" spans="16:31" ht="15.75" customHeight="1">
      <c r="P704" s="344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s="48"/>
      <c r="AE704" s="48"/>
    </row>
    <row r="705" spans="16:31" ht="15.75" customHeight="1">
      <c r="P705" s="344"/>
      <c r="Q705" s="48"/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48"/>
    </row>
    <row r="706" spans="16:31" ht="15.75" customHeight="1">
      <c r="P706" s="344"/>
      <c r="Q706" s="48"/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  <c r="AC706" s="48"/>
      <c r="AD706" s="48"/>
      <c r="AE706" s="48"/>
    </row>
    <row r="707" spans="16:31" ht="15.75" customHeight="1">
      <c r="P707" s="344"/>
      <c r="Q707" s="48"/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  <c r="AC707" s="48"/>
      <c r="AD707" s="48"/>
      <c r="AE707" s="48"/>
    </row>
    <row r="708" spans="16:31" ht="15.75" customHeight="1">
      <c r="P708" s="344"/>
      <c r="Q708" s="48"/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  <c r="AC708" s="48"/>
      <c r="AD708" s="48"/>
      <c r="AE708" s="48"/>
    </row>
    <row r="709" spans="16:31" ht="15.75" customHeight="1">
      <c r="P709" s="344"/>
      <c r="Q709" s="48"/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  <c r="AC709" s="48"/>
      <c r="AD709" s="48"/>
      <c r="AE709" s="48"/>
    </row>
    <row r="710" spans="16:31" ht="15.75" customHeight="1">
      <c r="P710" s="344"/>
      <c r="Q710" s="48"/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48"/>
    </row>
    <row r="711" spans="16:31" ht="15.75" customHeight="1">
      <c r="P711" s="344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8"/>
    </row>
    <row r="712" spans="16:31" ht="15.75" customHeight="1">
      <c r="P712" s="344"/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  <c r="AC712" s="48"/>
      <c r="AD712" s="48"/>
      <c r="AE712" s="48"/>
    </row>
    <row r="713" spans="16:31" ht="15.75" customHeight="1">
      <c r="P713" s="344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s="48"/>
      <c r="AE713" s="48"/>
    </row>
    <row r="714" spans="16:31" ht="15.75" customHeight="1">
      <c r="P714" s="344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  <c r="AC714" s="48"/>
      <c r="AD714" s="48"/>
      <c r="AE714" s="48"/>
    </row>
    <row r="715" spans="16:31" ht="15.75" customHeight="1">
      <c r="P715" s="344"/>
      <c r="Q715" s="48"/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  <c r="AC715" s="48"/>
      <c r="AD715" s="48"/>
      <c r="AE715" s="48"/>
    </row>
    <row r="716" spans="16:31" ht="15.75" customHeight="1">
      <c r="P716" s="344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s="48"/>
      <c r="AE716" s="48"/>
    </row>
    <row r="717" spans="16:31" ht="15.75" customHeight="1">
      <c r="P717" s="344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48"/>
    </row>
    <row r="718" spans="16:31" ht="15.75" customHeight="1">
      <c r="P718" s="344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s="48"/>
      <c r="AE718" s="48"/>
    </row>
    <row r="719" spans="16:31" ht="15.75" customHeight="1">
      <c r="P719" s="344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s="48"/>
      <c r="AE719" s="48"/>
    </row>
    <row r="720" spans="16:31" ht="15.75" customHeight="1">
      <c r="P720" s="344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  <c r="AC720" s="48"/>
      <c r="AD720" s="48"/>
      <c r="AE720" s="48"/>
    </row>
    <row r="721" spans="16:31" ht="15.75" customHeight="1">
      <c r="P721" s="344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  <c r="AC721" s="48"/>
      <c r="AD721" s="48"/>
      <c r="AE721" s="48"/>
    </row>
    <row r="722" spans="16:31" ht="15.75" customHeight="1">
      <c r="P722" s="344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s="48"/>
      <c r="AE722" s="48"/>
    </row>
    <row r="723" spans="16:31" ht="15.75" customHeight="1">
      <c r="P723" s="344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8"/>
    </row>
    <row r="724" spans="16:31" ht="15.75" customHeight="1">
      <c r="P724" s="344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s="48"/>
      <c r="AE724" s="48"/>
    </row>
    <row r="725" spans="16:31" ht="15.75" customHeight="1">
      <c r="P725" s="344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s="48"/>
      <c r="AE725" s="48"/>
    </row>
    <row r="726" spans="16:31" ht="15.75" customHeight="1">
      <c r="P726" s="344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s="48"/>
      <c r="AE726" s="48"/>
    </row>
    <row r="727" spans="16:31" ht="15.75" customHeight="1">
      <c r="P727" s="344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s="48"/>
      <c r="AE727" s="48"/>
    </row>
    <row r="728" spans="16:31" ht="15.75" customHeight="1">
      <c r="P728" s="344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48"/>
    </row>
    <row r="729" spans="16:31" ht="15.75" customHeight="1">
      <c r="P729" s="344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s="48"/>
      <c r="AE729" s="48"/>
    </row>
    <row r="730" spans="16:31" ht="15.75" customHeight="1">
      <c r="P730" s="344"/>
      <c r="Q730" s="48"/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  <c r="AC730" s="48"/>
      <c r="AD730" s="48"/>
      <c r="AE730" s="48"/>
    </row>
    <row r="731" spans="16:31" ht="15.75" customHeight="1">
      <c r="P731" s="344"/>
      <c r="Q731" s="48"/>
      <c r="R731" s="48"/>
      <c r="S731" s="48"/>
      <c r="T731" s="48"/>
      <c r="U731" s="48"/>
      <c r="V731" s="48"/>
      <c r="W731" s="48"/>
      <c r="X731" s="48"/>
      <c r="Y731" s="48"/>
      <c r="Z731" s="48"/>
      <c r="AA731" s="48"/>
      <c r="AB731" s="48"/>
      <c r="AC731" s="48"/>
      <c r="AD731" s="48"/>
      <c r="AE731" s="48"/>
    </row>
    <row r="732" spans="16:31" ht="15.75" customHeight="1">
      <c r="P732" s="344"/>
      <c r="Q732" s="48"/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48"/>
    </row>
    <row r="733" spans="16:31" ht="15.75" customHeight="1">
      <c r="P733" s="344"/>
      <c r="Q733" s="48"/>
      <c r="R733" s="48"/>
      <c r="S733" s="48"/>
      <c r="T733" s="48"/>
      <c r="U733" s="48"/>
      <c r="V733" s="48"/>
      <c r="W733" s="48"/>
      <c r="X733" s="48"/>
      <c r="Y733" s="48"/>
      <c r="Z733" s="48"/>
      <c r="AA733" s="48"/>
      <c r="AB733" s="48"/>
      <c r="AC733" s="48"/>
      <c r="AD733" s="48"/>
      <c r="AE733" s="48"/>
    </row>
    <row r="734" spans="16:31" ht="15.75" customHeight="1">
      <c r="P734" s="344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s="48"/>
      <c r="AE734" s="48"/>
    </row>
    <row r="735" spans="16:31" ht="15.75" customHeight="1">
      <c r="P735" s="344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8"/>
    </row>
    <row r="736" spans="16:31" ht="15.75" customHeight="1">
      <c r="P736" s="344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s="48"/>
      <c r="AE736" s="48"/>
    </row>
    <row r="737" spans="16:31" ht="15.75" customHeight="1">
      <c r="P737" s="344"/>
      <c r="Q737" s="48"/>
      <c r="R737" s="48"/>
      <c r="S737" s="48"/>
      <c r="T737" s="48"/>
      <c r="U737" s="48"/>
      <c r="V737" s="48"/>
      <c r="W737" s="48"/>
      <c r="X737" s="48"/>
      <c r="Y737" s="48"/>
      <c r="Z737" s="48"/>
      <c r="AA737" s="48"/>
      <c r="AB737" s="48"/>
      <c r="AC737" s="48"/>
      <c r="AD737" s="48"/>
      <c r="AE737" s="48"/>
    </row>
    <row r="738" spans="16:31" ht="15.75" customHeight="1">
      <c r="P738" s="344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8"/>
    </row>
    <row r="739" spans="16:31" ht="15.75" customHeight="1">
      <c r="P739" s="344"/>
      <c r="Q739" s="48"/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  <c r="AC739" s="48"/>
      <c r="AD739" s="48"/>
      <c r="AE739" s="48"/>
    </row>
    <row r="740" spans="16:31" ht="15.75" customHeight="1">
      <c r="P740" s="344"/>
      <c r="Q740" s="48"/>
      <c r="R740" s="48"/>
      <c r="S740" s="48"/>
      <c r="T740" s="48"/>
      <c r="U740" s="48"/>
      <c r="V740" s="48"/>
      <c r="W740" s="48"/>
      <c r="X740" s="48"/>
      <c r="Y740" s="48"/>
      <c r="Z740" s="48"/>
      <c r="AA740" s="48"/>
      <c r="AB740" s="48"/>
      <c r="AC740" s="48"/>
      <c r="AD740" s="48"/>
      <c r="AE740" s="48"/>
    </row>
    <row r="741" spans="16:31" ht="15.75" customHeight="1">
      <c r="P741" s="344"/>
      <c r="Q741" s="48"/>
      <c r="R741" s="48"/>
      <c r="S741" s="48"/>
      <c r="T741" s="48"/>
      <c r="U741" s="48"/>
      <c r="V741" s="48"/>
      <c r="W741" s="48"/>
      <c r="X741" s="48"/>
      <c r="Y741" s="48"/>
      <c r="Z741" s="48"/>
      <c r="AA741" s="48"/>
      <c r="AB741" s="48"/>
      <c r="AC741" s="48"/>
      <c r="AD741" s="48"/>
      <c r="AE741" s="48"/>
    </row>
    <row r="742" spans="16:31" ht="15.75" customHeight="1">
      <c r="P742" s="344"/>
      <c r="Q742" s="48"/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  <c r="AC742" s="48"/>
      <c r="AD742" s="48"/>
      <c r="AE742" s="48"/>
    </row>
    <row r="743" spans="16:31" ht="15.75" customHeight="1">
      <c r="P743" s="344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s="48"/>
      <c r="AE743" s="48"/>
    </row>
    <row r="744" spans="16:31" ht="15.75" customHeight="1">
      <c r="P744" s="344"/>
      <c r="Q744" s="48"/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  <c r="AE744" s="48"/>
    </row>
    <row r="745" spans="16:31" ht="15.75" customHeight="1">
      <c r="P745" s="344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s="48"/>
      <c r="AE745" s="48"/>
    </row>
    <row r="746" spans="16:31" ht="15.75" customHeight="1">
      <c r="P746" s="344"/>
      <c r="Q746" s="48"/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  <c r="AC746" s="48"/>
      <c r="AD746" s="48"/>
      <c r="AE746" s="48"/>
    </row>
    <row r="747" spans="16:31" ht="15.75" customHeight="1">
      <c r="P747" s="344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48"/>
    </row>
    <row r="748" spans="16:31" ht="15.75" customHeight="1">
      <c r="P748" s="344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s="48"/>
      <c r="AE748" s="48"/>
    </row>
    <row r="749" spans="16:31" ht="15.75" customHeight="1">
      <c r="P749" s="344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s="48"/>
      <c r="AE749" s="48"/>
    </row>
    <row r="750" spans="16:31" ht="15.75" customHeight="1">
      <c r="P750" s="344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s="48"/>
      <c r="AE750" s="48"/>
    </row>
    <row r="751" spans="16:31" ht="15.75" customHeight="1">
      <c r="P751" s="344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48"/>
    </row>
    <row r="752" spans="16:31" ht="15.75" customHeight="1">
      <c r="P752" s="344"/>
      <c r="Q752" s="48"/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  <c r="AC752" s="48"/>
      <c r="AD752" s="48"/>
      <c r="AE752" s="48"/>
    </row>
    <row r="753" spans="16:31" ht="15.75" customHeight="1">
      <c r="P753" s="344"/>
      <c r="Q753" s="48"/>
      <c r="R753" s="48"/>
      <c r="S753" s="48"/>
      <c r="T753" s="48"/>
      <c r="U753" s="48"/>
      <c r="V753" s="48"/>
      <c r="W753" s="48"/>
      <c r="X753" s="48"/>
      <c r="Y753" s="48"/>
      <c r="Z753" s="48"/>
      <c r="AA753" s="48"/>
      <c r="AB753" s="48"/>
      <c r="AC753" s="48"/>
      <c r="AD753" s="48"/>
      <c r="AE753" s="48"/>
    </row>
    <row r="754" spans="16:31" ht="15.75" customHeight="1">
      <c r="P754" s="344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s="48"/>
      <c r="AE754" s="48"/>
    </row>
    <row r="755" spans="16:31" ht="15.75" customHeight="1">
      <c r="P755" s="344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s="48"/>
      <c r="AE755" s="48"/>
    </row>
    <row r="756" spans="16:31" ht="15.75" customHeight="1">
      <c r="P756" s="344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s="48"/>
      <c r="AE756" s="48"/>
    </row>
    <row r="757" spans="16:31" ht="15.75" customHeight="1">
      <c r="P757" s="344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s="48"/>
      <c r="AE757" s="48"/>
    </row>
    <row r="758" spans="16:31" ht="15.75" customHeight="1">
      <c r="P758" s="344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s="48"/>
      <c r="AE758" s="48"/>
    </row>
    <row r="759" spans="16:31" ht="15.75" customHeight="1">
      <c r="P759" s="344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8"/>
    </row>
    <row r="760" spans="16:31" ht="15.75" customHeight="1">
      <c r="P760" s="344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s="48"/>
      <c r="AE760" s="48"/>
    </row>
    <row r="761" spans="16:31" ht="15.75" customHeight="1">
      <c r="P761" s="344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s="48"/>
      <c r="AE761" s="48"/>
    </row>
    <row r="762" spans="16:31" ht="15.75" customHeight="1">
      <c r="P762" s="344"/>
      <c r="Q762" s="48"/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  <c r="AC762" s="48"/>
      <c r="AD762" s="48"/>
      <c r="AE762" s="48"/>
    </row>
    <row r="763" spans="16:31" ht="15.75" customHeight="1">
      <c r="P763" s="344"/>
      <c r="Q763" s="48"/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  <c r="AC763" s="48"/>
      <c r="AD763" s="48"/>
      <c r="AE763" s="48"/>
    </row>
    <row r="764" spans="16:31" ht="15.75" customHeight="1">
      <c r="P764" s="344"/>
      <c r="Q764" s="48"/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  <c r="AC764" s="48"/>
      <c r="AD764" s="48"/>
      <c r="AE764" s="48"/>
    </row>
    <row r="765" spans="16:31" ht="15.75" customHeight="1">
      <c r="P765" s="344"/>
      <c r="Q765" s="48"/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  <c r="AC765" s="48"/>
      <c r="AD765" s="48"/>
      <c r="AE765" s="48"/>
    </row>
    <row r="766" spans="16:31" ht="15.75" customHeight="1">
      <c r="P766" s="344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s="48"/>
      <c r="AE766" s="48"/>
    </row>
    <row r="767" spans="16:31" ht="15.75" customHeight="1">
      <c r="P767" s="344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s="48"/>
      <c r="AE767" s="48"/>
    </row>
    <row r="768" spans="16:31" ht="15.75" customHeight="1">
      <c r="P768" s="344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s="48"/>
      <c r="AE768" s="48"/>
    </row>
    <row r="769" spans="16:31" ht="15.75" customHeight="1">
      <c r="P769" s="344"/>
      <c r="Q769" s="48"/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  <c r="AC769" s="48"/>
      <c r="AD769" s="48"/>
      <c r="AE769" s="48"/>
    </row>
    <row r="770" spans="16:31" ht="15.75" customHeight="1">
      <c r="P770" s="344"/>
      <c r="Q770" s="48"/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  <c r="AC770" s="48"/>
      <c r="AD770" s="48"/>
      <c r="AE770" s="48"/>
    </row>
    <row r="771" spans="16:31" ht="15.75" customHeight="1">
      <c r="P771" s="344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8"/>
    </row>
    <row r="772" spans="16:31" ht="15.75" customHeight="1">
      <c r="P772" s="344"/>
      <c r="Q772" s="48"/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  <c r="AC772" s="48"/>
      <c r="AD772" s="48"/>
      <c r="AE772" s="48"/>
    </row>
    <row r="773" spans="16:31" ht="15.75" customHeight="1">
      <c r="P773" s="344"/>
      <c r="Q773" s="48"/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  <c r="AC773" s="48"/>
      <c r="AD773" s="48"/>
      <c r="AE773" s="48"/>
    </row>
    <row r="774" spans="16:31" ht="15.75" customHeight="1">
      <c r="P774" s="344"/>
      <c r="Q774" s="48"/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  <c r="AC774" s="48"/>
      <c r="AD774" s="48"/>
      <c r="AE774" s="48"/>
    </row>
    <row r="775" spans="16:31" ht="15.75" customHeight="1">
      <c r="P775" s="344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48"/>
    </row>
    <row r="776" spans="16:31" ht="15.75" customHeight="1">
      <c r="P776" s="344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</row>
    <row r="777" spans="16:31" ht="15.75" customHeight="1">
      <c r="P777" s="344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48"/>
    </row>
    <row r="778" spans="16:31" ht="15.75" customHeight="1">
      <c r="P778" s="344"/>
      <c r="Q778" s="48"/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48"/>
    </row>
    <row r="779" spans="16:31" ht="15.75" customHeight="1">
      <c r="P779" s="344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48"/>
    </row>
    <row r="780" spans="16:31" ht="15.75" customHeight="1">
      <c r="P780" s="344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48"/>
    </row>
    <row r="781" spans="16:31" ht="15.75" customHeight="1">
      <c r="P781" s="344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s="48"/>
      <c r="AE781" s="48"/>
    </row>
    <row r="782" spans="16:31" ht="15.75" customHeight="1">
      <c r="P782" s="344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s="48"/>
      <c r="AE782" s="48"/>
    </row>
    <row r="783" spans="16:31" ht="15.75" customHeight="1">
      <c r="P783" s="344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</row>
    <row r="784" spans="16:31" ht="15.75" customHeight="1">
      <c r="P784" s="344"/>
      <c r="Q784" s="48"/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48"/>
    </row>
    <row r="785" spans="16:31" ht="15.75" customHeight="1">
      <c r="P785" s="344"/>
      <c r="Q785" s="48"/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  <c r="AC785" s="48"/>
      <c r="AD785" s="48"/>
      <c r="AE785" s="48"/>
    </row>
    <row r="786" spans="16:31" ht="15.75" customHeight="1">
      <c r="P786" s="344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48"/>
    </row>
    <row r="787" spans="16:31" ht="15.75" customHeight="1">
      <c r="P787" s="344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48"/>
    </row>
    <row r="788" spans="16:31" ht="15.75" customHeight="1">
      <c r="P788" s="344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48"/>
    </row>
    <row r="789" spans="16:31" ht="15.75" customHeight="1">
      <c r="P789" s="344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s="48"/>
      <c r="AE789" s="48"/>
    </row>
    <row r="790" spans="16:31" ht="15.75" customHeight="1">
      <c r="P790" s="344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s="48"/>
      <c r="AE790" s="48"/>
    </row>
    <row r="791" spans="16:31" ht="15.75" customHeight="1">
      <c r="P791" s="344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s="48"/>
      <c r="AE791" s="48"/>
    </row>
    <row r="792" spans="16:31" ht="15.75" customHeight="1">
      <c r="P792" s="344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s="48"/>
      <c r="AE792" s="48"/>
    </row>
    <row r="793" spans="16:31" ht="15.75" customHeight="1">
      <c r="P793" s="344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s="48"/>
      <c r="AE793" s="48"/>
    </row>
    <row r="794" spans="16:31" ht="15.75" customHeight="1">
      <c r="P794" s="344"/>
      <c r="Q794" s="48"/>
      <c r="R794" s="48"/>
      <c r="S794" s="48"/>
      <c r="T794" s="48"/>
      <c r="U794" s="48"/>
      <c r="V794" s="48"/>
      <c r="W794" s="48"/>
      <c r="X794" s="48"/>
      <c r="Y794" s="48"/>
      <c r="Z794" s="48"/>
      <c r="AA794" s="48"/>
      <c r="AB794" s="48"/>
      <c r="AC794" s="48"/>
      <c r="AD794" s="48"/>
      <c r="AE794" s="48"/>
    </row>
    <row r="795" spans="16:31" ht="15.75" customHeight="1">
      <c r="P795" s="344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48"/>
    </row>
    <row r="796" spans="16:31" ht="15.75" customHeight="1">
      <c r="P796" s="344"/>
      <c r="Q796" s="48"/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  <c r="AC796" s="48"/>
      <c r="AD796" s="48"/>
      <c r="AE796" s="48"/>
    </row>
    <row r="797" spans="16:31" ht="15.75" customHeight="1">
      <c r="P797" s="344"/>
      <c r="Q797" s="48"/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  <c r="AC797" s="48"/>
      <c r="AD797" s="48"/>
      <c r="AE797" s="48"/>
    </row>
    <row r="798" spans="16:31" ht="15.75" customHeight="1">
      <c r="P798" s="344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s="48"/>
      <c r="AE798" s="48"/>
    </row>
    <row r="799" spans="16:31" ht="15.75" customHeight="1">
      <c r="P799" s="344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  <c r="AC799" s="48"/>
      <c r="AD799" s="48"/>
      <c r="AE799" s="48"/>
    </row>
    <row r="800" spans="16:31" ht="15.75" customHeight="1">
      <c r="P800" s="344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  <c r="AC800" s="48"/>
      <c r="AD800" s="48"/>
      <c r="AE800" s="48"/>
    </row>
    <row r="801" spans="16:31" ht="15.75" customHeight="1">
      <c r="P801" s="344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48"/>
    </row>
    <row r="802" spans="16:31" ht="15.75" customHeight="1">
      <c r="P802" s="344"/>
      <c r="Q802" s="48"/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  <c r="AC802" s="48"/>
      <c r="AD802" s="48"/>
      <c r="AE802" s="48"/>
    </row>
    <row r="803" spans="16:31" ht="15.75" customHeight="1">
      <c r="P803" s="344"/>
      <c r="Q803" s="48"/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  <c r="AC803" s="48"/>
      <c r="AD803" s="48"/>
      <c r="AE803" s="48"/>
    </row>
    <row r="804" spans="16:31" ht="15.75" customHeight="1">
      <c r="P804" s="344"/>
      <c r="Q804" s="48"/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  <c r="AC804" s="48"/>
      <c r="AD804" s="48"/>
      <c r="AE804" s="48"/>
    </row>
    <row r="805" spans="16:31" ht="15.75" customHeight="1">
      <c r="P805" s="344"/>
      <c r="Q805" s="48"/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  <c r="AC805" s="48"/>
      <c r="AD805" s="48"/>
      <c r="AE805" s="48"/>
    </row>
    <row r="806" spans="16:31" ht="15.75" customHeight="1">
      <c r="P806" s="344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48"/>
    </row>
    <row r="807" spans="16:31" ht="15.75" customHeight="1">
      <c r="P807" s="344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48"/>
    </row>
    <row r="808" spans="16:31" ht="15.75" customHeight="1">
      <c r="P808" s="344"/>
      <c r="Q808" s="48"/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  <c r="AC808" s="48"/>
      <c r="AD808" s="48"/>
      <c r="AE808" s="48"/>
    </row>
    <row r="809" spans="16:31" ht="15.75" customHeight="1">
      <c r="P809" s="344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48"/>
    </row>
    <row r="810" spans="16:31" ht="15.75" customHeight="1">
      <c r="P810" s="344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  <c r="AC810" s="48"/>
      <c r="AD810" s="48"/>
      <c r="AE810" s="48"/>
    </row>
    <row r="811" spans="16:31" ht="15.75" customHeight="1">
      <c r="P811" s="344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  <c r="AC811" s="48"/>
      <c r="AD811" s="48"/>
      <c r="AE811" s="48"/>
    </row>
    <row r="812" spans="16:31" ht="15.75" customHeight="1">
      <c r="P812" s="344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s="48"/>
      <c r="AE812" s="48"/>
    </row>
    <row r="813" spans="16:31" ht="15.75" customHeight="1">
      <c r="P813" s="344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s="48"/>
      <c r="AE813" s="48"/>
    </row>
    <row r="814" spans="16:31" ht="15.75" customHeight="1">
      <c r="P814" s="344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s="48"/>
      <c r="AE814" s="48"/>
    </row>
    <row r="815" spans="16:31" ht="15.75" customHeight="1">
      <c r="P815" s="344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48"/>
    </row>
    <row r="816" spans="16:31" ht="15.75" customHeight="1">
      <c r="P816" s="344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  <c r="AC816" s="48"/>
      <c r="AD816" s="48"/>
      <c r="AE816" s="48"/>
    </row>
    <row r="817" spans="16:31" ht="15.75" customHeight="1">
      <c r="P817" s="344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  <c r="AC817" s="48"/>
      <c r="AD817" s="48"/>
      <c r="AE817" s="48"/>
    </row>
    <row r="818" spans="16:31" ht="15.75" customHeight="1">
      <c r="P818" s="344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s="48"/>
      <c r="AE818" s="48"/>
    </row>
    <row r="819" spans="16:31" ht="15.75" customHeight="1">
      <c r="P819" s="344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8"/>
    </row>
    <row r="820" spans="16:31" ht="15.75" customHeight="1">
      <c r="P820" s="344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s="48"/>
      <c r="AE820" s="48"/>
    </row>
    <row r="821" spans="16:31" ht="15.75" customHeight="1">
      <c r="P821" s="344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s="48"/>
      <c r="AE821" s="48"/>
    </row>
    <row r="822" spans="16:31" ht="15.75" customHeight="1">
      <c r="P822" s="344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s="48"/>
      <c r="AE822" s="48"/>
    </row>
    <row r="823" spans="16:31" ht="15.75" customHeight="1">
      <c r="P823" s="344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s="48"/>
      <c r="AE823" s="48"/>
    </row>
    <row r="824" spans="16:31" ht="15.75" customHeight="1">
      <c r="P824" s="344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s="48"/>
      <c r="AE824" s="48"/>
    </row>
    <row r="825" spans="16:31" ht="15.75" customHeight="1">
      <c r="P825" s="344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s="48"/>
      <c r="AE825" s="48"/>
    </row>
    <row r="826" spans="16:31" ht="15.75" customHeight="1">
      <c r="P826" s="344"/>
      <c r="Q826" s="48"/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  <c r="AC826" s="48"/>
      <c r="AD826" s="48"/>
      <c r="AE826" s="48"/>
    </row>
    <row r="827" spans="16:31" ht="15.75" customHeight="1">
      <c r="P827" s="344"/>
      <c r="Q827" s="48"/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  <c r="AC827" s="48"/>
      <c r="AD827" s="48"/>
      <c r="AE827" s="48"/>
    </row>
    <row r="828" spans="16:31" ht="15.75" customHeight="1">
      <c r="P828" s="344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48"/>
    </row>
    <row r="829" spans="16:31" ht="15.75" customHeight="1">
      <c r="P829" s="344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  <c r="AC829" s="48"/>
      <c r="AD829" s="48"/>
      <c r="AE829" s="48"/>
    </row>
    <row r="830" spans="16:31" ht="15.75" customHeight="1">
      <c r="P830" s="344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s="48"/>
      <c r="AE830" s="48"/>
    </row>
    <row r="831" spans="16:31" ht="15.75" customHeight="1">
      <c r="P831" s="344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8"/>
    </row>
    <row r="832" spans="16:31" ht="15.75" customHeight="1">
      <c r="P832" s="344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s="48"/>
      <c r="AE832" s="48"/>
    </row>
    <row r="833" spans="16:31" ht="15.75" customHeight="1">
      <c r="P833" s="344"/>
      <c r="Q833" s="48"/>
      <c r="R833" s="48"/>
      <c r="S833" s="48"/>
      <c r="T833" s="48"/>
      <c r="U833" s="48"/>
      <c r="V833" s="48"/>
      <c r="W833" s="48"/>
      <c r="X833" s="48"/>
      <c r="Y833" s="48"/>
      <c r="Z833" s="48"/>
      <c r="AA833" s="48"/>
      <c r="AB833" s="48"/>
      <c r="AC833" s="48"/>
      <c r="AD833" s="48"/>
      <c r="AE833" s="48"/>
    </row>
    <row r="834" spans="16:31" ht="15.75" customHeight="1">
      <c r="P834" s="344"/>
      <c r="Q834" s="48"/>
      <c r="R834" s="48"/>
      <c r="S834" s="48"/>
      <c r="T834" s="48"/>
      <c r="U834" s="48"/>
      <c r="V834" s="48"/>
      <c r="W834" s="48"/>
      <c r="X834" s="48"/>
      <c r="Y834" s="48"/>
      <c r="Z834" s="48"/>
      <c r="AA834" s="48"/>
      <c r="AB834" s="48"/>
      <c r="AC834" s="48"/>
      <c r="AD834" s="48"/>
      <c r="AE834" s="48"/>
    </row>
    <row r="835" spans="16:31" ht="15.75" customHeight="1">
      <c r="P835" s="344"/>
      <c r="Q835" s="48"/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  <c r="AC835" s="48"/>
      <c r="AD835" s="48"/>
      <c r="AE835" s="48"/>
    </row>
    <row r="836" spans="16:31" ht="15.75" customHeight="1">
      <c r="P836" s="344"/>
      <c r="Q836" s="48"/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  <c r="AC836" s="48"/>
      <c r="AD836" s="48"/>
      <c r="AE836" s="48"/>
    </row>
    <row r="837" spans="16:31" ht="15.75" customHeight="1">
      <c r="P837" s="344"/>
      <c r="Q837" s="48"/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  <c r="AC837" s="48"/>
      <c r="AD837" s="48"/>
      <c r="AE837" s="48"/>
    </row>
    <row r="838" spans="16:31" ht="15.75" customHeight="1">
      <c r="P838" s="344"/>
      <c r="Q838" s="48"/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  <c r="AC838" s="48"/>
      <c r="AD838" s="48"/>
      <c r="AE838" s="48"/>
    </row>
    <row r="839" spans="16:31" ht="15.75" customHeight="1">
      <c r="P839" s="344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s="48"/>
      <c r="AE839" s="48"/>
    </row>
    <row r="840" spans="16:31" ht="15.75" customHeight="1">
      <c r="P840" s="344"/>
      <c r="Q840" s="48"/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  <c r="AC840" s="48"/>
      <c r="AD840" s="48"/>
      <c r="AE840" s="48"/>
    </row>
    <row r="841" spans="16:31" ht="15.75" customHeight="1">
      <c r="P841" s="344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s="48"/>
      <c r="AE841" s="48"/>
    </row>
    <row r="842" spans="16:31" ht="15.75" customHeight="1">
      <c r="P842" s="344"/>
      <c r="Q842" s="48"/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  <c r="AC842" s="48"/>
      <c r="AD842" s="48"/>
      <c r="AE842" s="48"/>
    </row>
    <row r="843" spans="16:31" ht="15.75" customHeight="1">
      <c r="P843" s="344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48"/>
    </row>
    <row r="844" spans="16:31" ht="15.75" customHeight="1">
      <c r="P844" s="344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s="48"/>
      <c r="AE844" s="48"/>
    </row>
    <row r="845" spans="16:31" ht="15.75" customHeight="1">
      <c r="P845" s="344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s="48"/>
      <c r="AE845" s="48"/>
    </row>
    <row r="846" spans="16:31" ht="15.75" customHeight="1">
      <c r="P846" s="344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s="48"/>
      <c r="AE846" s="48"/>
    </row>
    <row r="847" spans="16:31" ht="15.75" customHeight="1">
      <c r="P847" s="344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s="48"/>
      <c r="AE847" s="48"/>
    </row>
    <row r="848" spans="16:31" ht="15.75" customHeight="1">
      <c r="P848" s="344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  <c r="AC848" s="48"/>
      <c r="AD848" s="48"/>
      <c r="AE848" s="48"/>
    </row>
    <row r="849" spans="16:31" ht="15.75" customHeight="1">
      <c r="P849" s="344"/>
      <c r="Q849" s="48"/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  <c r="AC849" s="48"/>
      <c r="AD849" s="48"/>
      <c r="AE849" s="48"/>
    </row>
    <row r="850" spans="16:31" ht="15.75" customHeight="1">
      <c r="P850" s="344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s="48"/>
      <c r="AE850" s="48"/>
    </row>
    <row r="851" spans="16:31" ht="15.75" customHeight="1">
      <c r="P851" s="344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s="48"/>
      <c r="AE851" s="48"/>
    </row>
    <row r="852" spans="16:31" ht="15.75" customHeight="1">
      <c r="P852" s="344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s="48"/>
      <c r="AE852" s="48"/>
    </row>
    <row r="853" spans="16:31" ht="15.75" customHeight="1">
      <c r="P853" s="344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s="48"/>
      <c r="AE853" s="48"/>
    </row>
    <row r="854" spans="16:31" ht="15.75" customHeight="1">
      <c r="P854" s="344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s="48"/>
      <c r="AE854" s="48"/>
    </row>
    <row r="855" spans="16:31" ht="15.75" customHeight="1">
      <c r="P855" s="344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48"/>
    </row>
    <row r="856" spans="16:31" ht="15.75" customHeight="1">
      <c r="P856" s="344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s="48"/>
      <c r="AE856" s="48"/>
    </row>
    <row r="857" spans="16:31" ht="15.75" customHeight="1">
      <c r="P857" s="344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s="48"/>
      <c r="AE857" s="48"/>
    </row>
    <row r="858" spans="16:31" ht="15.75" customHeight="1">
      <c r="P858" s="344"/>
      <c r="Q858" s="48"/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  <c r="AC858" s="48"/>
      <c r="AD858" s="48"/>
      <c r="AE858" s="48"/>
    </row>
    <row r="859" spans="16:31" ht="15.75" customHeight="1">
      <c r="P859" s="344"/>
      <c r="Q859" s="48"/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  <c r="AC859" s="48"/>
      <c r="AD859" s="48"/>
      <c r="AE859" s="48"/>
    </row>
    <row r="860" spans="16:31" ht="15.75" customHeight="1">
      <c r="P860" s="344"/>
      <c r="Q860" s="48"/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48"/>
    </row>
    <row r="861" spans="16:31" ht="15.75" customHeight="1">
      <c r="P861" s="344"/>
      <c r="Q861" s="48"/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  <c r="AC861" s="48"/>
      <c r="AD861" s="48"/>
      <c r="AE861" s="48"/>
    </row>
    <row r="862" spans="16:31" ht="15.75" customHeight="1">
      <c r="P862" s="344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s="48"/>
      <c r="AE862" s="48"/>
    </row>
    <row r="863" spans="16:31" ht="15.75" customHeight="1">
      <c r="P863" s="344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s="48"/>
      <c r="AE863" s="48"/>
    </row>
    <row r="864" spans="16:31" ht="15.75" customHeight="1">
      <c r="P864" s="344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48"/>
    </row>
    <row r="865" spans="16:31" ht="15.75" customHeight="1">
      <c r="P865" s="344"/>
      <c r="Q865" s="48"/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  <c r="AC865" s="48"/>
      <c r="AD865" s="48"/>
      <c r="AE865" s="48"/>
    </row>
    <row r="866" spans="16:31" ht="15.75" customHeight="1">
      <c r="P866" s="344"/>
      <c r="Q866" s="48"/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  <c r="AC866" s="48"/>
      <c r="AD866" s="48"/>
      <c r="AE866" s="48"/>
    </row>
    <row r="867" spans="16:31" ht="15.75" customHeight="1">
      <c r="P867" s="344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</row>
    <row r="868" spans="16:31" ht="15.75" customHeight="1">
      <c r="P868" s="344"/>
      <c r="Q868" s="48"/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  <c r="AC868" s="48"/>
      <c r="AD868" s="48"/>
      <c r="AE868" s="48"/>
    </row>
    <row r="869" spans="16:31" ht="15.75" customHeight="1">
      <c r="P869" s="344"/>
      <c r="Q869" s="48"/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  <c r="AC869" s="48"/>
      <c r="AD869" s="48"/>
      <c r="AE869" s="48"/>
    </row>
    <row r="870" spans="16:31" ht="15.75" customHeight="1">
      <c r="P870" s="344"/>
      <c r="Q870" s="48"/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  <c r="AC870" s="48"/>
      <c r="AD870" s="48"/>
      <c r="AE870" s="48"/>
    </row>
    <row r="871" spans="16:31" ht="15.75" customHeight="1">
      <c r="P871" s="344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s="48"/>
      <c r="AE871" s="48"/>
    </row>
    <row r="872" spans="16:31" ht="15.75" customHeight="1">
      <c r="P872" s="344"/>
      <c r="Q872" s="48"/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48"/>
    </row>
    <row r="873" spans="16:31" ht="15.75" customHeight="1">
      <c r="P873" s="344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s="48"/>
      <c r="AE873" s="48"/>
    </row>
    <row r="874" spans="16:31" ht="15.75" customHeight="1">
      <c r="P874" s="344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48"/>
    </row>
    <row r="875" spans="16:31" ht="15.75" customHeight="1">
      <c r="P875" s="344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8"/>
      <c r="AE875" s="48"/>
    </row>
    <row r="876" spans="16:31" ht="15.75" customHeight="1">
      <c r="P876" s="344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48"/>
    </row>
    <row r="877" spans="16:31" ht="15.75" customHeight="1">
      <c r="P877" s="344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48"/>
    </row>
    <row r="878" spans="16:31" ht="15.75" customHeight="1">
      <c r="P878" s="344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48"/>
    </row>
    <row r="879" spans="16:31" ht="15.75" customHeight="1">
      <c r="P879" s="344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</row>
    <row r="880" spans="16:31" ht="15.75" customHeight="1">
      <c r="P880" s="344"/>
      <c r="Q880" s="48"/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  <c r="AC880" s="48"/>
      <c r="AD880" s="48"/>
      <c r="AE880" s="48"/>
    </row>
    <row r="881" spans="16:31" ht="15.75" customHeight="1">
      <c r="P881" s="344"/>
      <c r="Q881" s="48"/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  <c r="AC881" s="48"/>
      <c r="AD881" s="48"/>
      <c r="AE881" s="48"/>
    </row>
    <row r="882" spans="16:31" ht="15.75" customHeight="1">
      <c r="P882" s="344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s="48"/>
      <c r="AE882" s="48"/>
    </row>
    <row r="883" spans="16:31" ht="15.75" customHeight="1">
      <c r="P883" s="344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48"/>
    </row>
    <row r="884" spans="16:31" ht="15.75" customHeight="1">
      <c r="P884" s="344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s="48"/>
      <c r="AE884" s="48"/>
    </row>
    <row r="885" spans="16:31" ht="15.75" customHeight="1">
      <c r="P885" s="344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s="48"/>
      <c r="AE885" s="48"/>
    </row>
    <row r="886" spans="16:31" ht="15.75" customHeight="1">
      <c r="P886" s="344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  <c r="AC886" s="48"/>
      <c r="AD886" s="48"/>
      <c r="AE886" s="48"/>
    </row>
    <row r="887" spans="16:31" ht="15.75" customHeight="1">
      <c r="P887" s="344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s="48"/>
      <c r="AE887" s="48"/>
    </row>
    <row r="888" spans="16:31" ht="15.75" customHeight="1">
      <c r="P888" s="344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s="48"/>
      <c r="AE888" s="48"/>
    </row>
    <row r="889" spans="16:31" ht="15.75" customHeight="1">
      <c r="P889" s="344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48"/>
    </row>
    <row r="890" spans="16:31" ht="15.75" customHeight="1">
      <c r="P890" s="344"/>
      <c r="Q890" s="48"/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48"/>
    </row>
    <row r="891" spans="16:31" ht="15.75" customHeight="1">
      <c r="P891" s="344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</row>
    <row r="892" spans="16:31" ht="15.75" customHeight="1">
      <c r="P892" s="344"/>
      <c r="Q892" s="48"/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48"/>
    </row>
    <row r="893" spans="16:31" ht="15.75" customHeight="1">
      <c r="P893" s="344"/>
      <c r="Q893" s="48"/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48"/>
    </row>
    <row r="894" spans="16:31" ht="15.75" customHeight="1">
      <c r="P894" s="344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48"/>
    </row>
    <row r="895" spans="16:31" ht="15.75" customHeight="1">
      <c r="P895" s="344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48"/>
    </row>
    <row r="896" spans="16:31" ht="15.75" customHeight="1">
      <c r="P896" s="344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48"/>
    </row>
    <row r="897" spans="16:31" ht="15.75" customHeight="1">
      <c r="P897" s="344"/>
      <c r="Q897" s="48"/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48"/>
    </row>
    <row r="898" spans="16:31" ht="15.75" customHeight="1">
      <c r="P898" s="344"/>
      <c r="Q898" s="48"/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48"/>
    </row>
    <row r="899" spans="16:31" ht="15.75" customHeight="1">
      <c r="P899" s="344"/>
      <c r="Q899" s="48"/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48"/>
    </row>
    <row r="900" spans="16:31" ht="15.75" customHeight="1">
      <c r="P900" s="344"/>
      <c r="Q900" s="48"/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48"/>
    </row>
    <row r="901" spans="16:31" ht="15.75" customHeight="1">
      <c r="P901" s="344"/>
      <c r="Q901" s="48"/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  <c r="AC901" s="48"/>
      <c r="AD901" s="48"/>
      <c r="AE901" s="48"/>
    </row>
    <row r="902" spans="16:31" ht="15.75" customHeight="1">
      <c r="P902" s="344"/>
      <c r="Q902" s="48"/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  <c r="AC902" s="48"/>
      <c r="AD902" s="48"/>
      <c r="AE902" s="48"/>
    </row>
    <row r="903" spans="16:31" ht="15.75" customHeight="1">
      <c r="P903" s="344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</row>
    <row r="904" spans="16:31" ht="15.75" customHeight="1">
      <c r="P904" s="344"/>
      <c r="Q904" s="48"/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  <c r="AC904" s="48"/>
      <c r="AD904" s="48"/>
      <c r="AE904" s="48"/>
    </row>
    <row r="905" spans="16:31" ht="15.75" customHeight="1">
      <c r="P905" s="344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s="48"/>
      <c r="AE905" s="48"/>
    </row>
    <row r="906" spans="16:31" ht="15.75" customHeight="1">
      <c r="P906" s="344"/>
      <c r="Q906" s="48"/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  <c r="AC906" s="48"/>
      <c r="AD906" s="48"/>
      <c r="AE906" s="48"/>
    </row>
    <row r="907" spans="16:31" ht="15.75" customHeight="1">
      <c r="P907" s="344"/>
      <c r="Q907" s="48"/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  <c r="AC907" s="48"/>
      <c r="AD907" s="48"/>
      <c r="AE907" s="48"/>
    </row>
    <row r="908" spans="16:31" ht="15.75" customHeight="1">
      <c r="P908" s="344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s="48"/>
      <c r="AE908" s="48"/>
    </row>
    <row r="909" spans="16:31" ht="15.75" customHeight="1">
      <c r="P909" s="344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s="48"/>
      <c r="AE909" s="48"/>
    </row>
    <row r="910" spans="16:31" ht="15.75" customHeight="1">
      <c r="P910" s="344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s="48"/>
      <c r="AE910" s="48"/>
    </row>
    <row r="911" spans="16:31" ht="15.75" customHeight="1">
      <c r="P911" s="344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s="48"/>
      <c r="AE911" s="48"/>
    </row>
    <row r="912" spans="16:31" ht="15.75" customHeight="1">
      <c r="P912" s="344"/>
      <c r="Q912" s="48"/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  <c r="AC912" s="48"/>
      <c r="AD912" s="48"/>
      <c r="AE912" s="48"/>
    </row>
    <row r="913" spans="16:31" ht="15.75" customHeight="1">
      <c r="P913" s="344"/>
      <c r="Q913" s="48"/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  <c r="AC913" s="48"/>
      <c r="AD913" s="48"/>
      <c r="AE913" s="48"/>
    </row>
    <row r="914" spans="16:31" ht="15.75" customHeight="1">
      <c r="P914" s="344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48"/>
    </row>
    <row r="915" spans="16:31" ht="15.75" customHeight="1">
      <c r="P915" s="344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48"/>
    </row>
    <row r="916" spans="16:31" ht="15.75" customHeight="1">
      <c r="P916" s="344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s="48"/>
      <c r="AE916" s="48"/>
    </row>
    <row r="917" spans="16:31" ht="15.75" customHeight="1">
      <c r="P917" s="344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s="48"/>
      <c r="AE917" s="48"/>
    </row>
    <row r="918" spans="16:31" ht="15.75" customHeight="1">
      <c r="P918" s="344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s="48"/>
      <c r="AE918" s="48"/>
    </row>
    <row r="919" spans="16:31" ht="15.75" customHeight="1">
      <c r="P919" s="344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s="48"/>
      <c r="AE919" s="48"/>
    </row>
    <row r="920" spans="16:31" ht="15.75" customHeight="1">
      <c r="P920" s="344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s="48"/>
      <c r="AE920" s="48"/>
    </row>
    <row r="921" spans="16:31" ht="15.75" customHeight="1">
      <c r="P921" s="344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s="48"/>
      <c r="AE921" s="48"/>
    </row>
    <row r="922" spans="16:31" ht="15.75" customHeight="1">
      <c r="P922" s="344"/>
      <c r="Q922" s="48"/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  <c r="AC922" s="48"/>
      <c r="AD922" s="48"/>
      <c r="AE922" s="48"/>
    </row>
    <row r="923" spans="16:31" ht="15.75" customHeight="1">
      <c r="P923" s="344"/>
      <c r="Q923" s="48"/>
      <c r="R923" s="48"/>
      <c r="S923" s="48"/>
      <c r="T923" s="48"/>
      <c r="U923" s="48"/>
      <c r="V923" s="48"/>
      <c r="W923" s="48"/>
      <c r="X923" s="48"/>
      <c r="Y923" s="48"/>
      <c r="Z923" s="48"/>
      <c r="AA923" s="48"/>
      <c r="AB923" s="48"/>
      <c r="AC923" s="48"/>
      <c r="AD923" s="48"/>
      <c r="AE923" s="48"/>
    </row>
    <row r="924" spans="16:31" ht="15.75" customHeight="1">
      <c r="P924" s="344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  <c r="AC924" s="48"/>
      <c r="AD924" s="48"/>
      <c r="AE924" s="48"/>
    </row>
    <row r="925" spans="16:31" ht="15.75" customHeight="1">
      <c r="P925" s="344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  <c r="AC925" s="48"/>
      <c r="AD925" s="48"/>
      <c r="AE925" s="48"/>
    </row>
    <row r="926" spans="16:31" ht="15.75" customHeight="1">
      <c r="P926" s="344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  <c r="AC926" s="48"/>
      <c r="AD926" s="48"/>
      <c r="AE926" s="48"/>
    </row>
    <row r="927" spans="16:31" ht="15.75" customHeight="1">
      <c r="P927" s="344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48"/>
    </row>
    <row r="928" spans="16:31" ht="15.75" customHeight="1">
      <c r="P928" s="344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8"/>
    </row>
    <row r="929" spans="16:31" ht="15.75" customHeight="1">
      <c r="P929" s="344"/>
      <c r="Q929" s="48"/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  <c r="AC929" s="48"/>
      <c r="AD929" s="48"/>
      <c r="AE929" s="48"/>
    </row>
    <row r="930" spans="16:31" ht="15.75" customHeight="1">
      <c r="P930" s="344"/>
      <c r="Q930" s="48"/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  <c r="AC930" s="48"/>
      <c r="AD930" s="48"/>
      <c r="AE930" s="48"/>
    </row>
    <row r="931" spans="16:31" ht="15.75" customHeight="1">
      <c r="P931" s="344"/>
      <c r="Q931" s="48"/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  <c r="AC931" s="48"/>
      <c r="AD931" s="48"/>
      <c r="AE931" s="48"/>
    </row>
    <row r="932" spans="16:31" ht="15.75" customHeight="1">
      <c r="P932" s="344"/>
      <c r="Q932" s="48"/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  <c r="AC932" s="48"/>
      <c r="AD932" s="48"/>
      <c r="AE932" s="48"/>
    </row>
    <row r="933" spans="16:31" ht="15.75" customHeight="1">
      <c r="P933" s="344"/>
      <c r="Q933" s="48"/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  <c r="AC933" s="48"/>
      <c r="AD933" s="48"/>
      <c r="AE933" s="48"/>
    </row>
    <row r="934" spans="16:31" ht="15.75" customHeight="1">
      <c r="P934" s="344"/>
      <c r="Q934" s="48"/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  <c r="AC934" s="48"/>
      <c r="AD934" s="48"/>
      <c r="AE934" s="48"/>
    </row>
    <row r="935" spans="16:31" ht="15.75" customHeight="1">
      <c r="P935" s="344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s="48"/>
      <c r="AE935" s="48"/>
    </row>
    <row r="936" spans="16:31" ht="15.75" customHeight="1">
      <c r="P936" s="344"/>
      <c r="Q936" s="48"/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  <c r="AC936" s="48"/>
      <c r="AD936" s="48"/>
      <c r="AE936" s="48"/>
    </row>
    <row r="937" spans="16:31" ht="15.75" customHeight="1">
      <c r="P937" s="344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s="48"/>
      <c r="AE937" s="48"/>
    </row>
    <row r="938" spans="16:31" ht="15.75" customHeight="1">
      <c r="P938" s="344"/>
      <c r="Q938" s="48"/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  <c r="AC938" s="48"/>
      <c r="AD938" s="48"/>
      <c r="AE938" s="48"/>
    </row>
    <row r="939" spans="16:31" ht="15.75" customHeight="1">
      <c r="P939" s="344"/>
      <c r="Q939" s="48"/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  <c r="AC939" s="48"/>
      <c r="AD939" s="48"/>
      <c r="AE939" s="48"/>
    </row>
    <row r="940" spans="16:31" ht="15.75" customHeight="1">
      <c r="P940" s="344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48"/>
    </row>
    <row r="941" spans="16:31" ht="15.75" customHeight="1">
      <c r="P941" s="344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48"/>
    </row>
    <row r="942" spans="16:31" ht="15.75" customHeight="1">
      <c r="P942" s="344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48"/>
    </row>
    <row r="943" spans="16:31" ht="15.75" customHeight="1">
      <c r="P943" s="344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48"/>
    </row>
    <row r="944" spans="16:31" ht="15.75" customHeight="1">
      <c r="P944" s="344"/>
      <c r="Q944" s="48"/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  <c r="AC944" s="48"/>
      <c r="AD944" s="48"/>
      <c r="AE944" s="48"/>
    </row>
    <row r="945" spans="16:31" ht="15.75" customHeight="1">
      <c r="P945" s="344"/>
      <c r="Q945" s="48"/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  <c r="AC945" s="48"/>
      <c r="AD945" s="48"/>
      <c r="AE945" s="48"/>
    </row>
    <row r="946" spans="16:31" ht="15.75" customHeight="1">
      <c r="P946" s="344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s="48"/>
      <c r="AE946" s="48"/>
    </row>
    <row r="947" spans="16:31" ht="15.75" customHeight="1">
      <c r="P947" s="344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s="48"/>
      <c r="AE947" s="48"/>
    </row>
    <row r="948" spans="16:31" ht="15.75" customHeight="1">
      <c r="P948" s="344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s="48"/>
      <c r="AE948" s="48"/>
    </row>
    <row r="949" spans="16:31" ht="15.75" customHeight="1">
      <c r="P949" s="344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s="48"/>
      <c r="AE949" s="48"/>
    </row>
    <row r="950" spans="16:31" ht="15.75" customHeight="1">
      <c r="P950" s="344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s="48"/>
      <c r="AE950" s="48"/>
    </row>
    <row r="951" spans="16:31" ht="15.75" customHeight="1">
      <c r="P951" s="344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s="48"/>
      <c r="AE951" s="48"/>
    </row>
    <row r="952" spans="16:31" ht="15.75" customHeight="1">
      <c r="P952" s="344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48"/>
    </row>
    <row r="953" spans="16:31" ht="15.75" customHeight="1">
      <c r="P953" s="344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s="48"/>
      <c r="AE953" s="48"/>
    </row>
    <row r="954" spans="16:31" ht="15.75" customHeight="1">
      <c r="P954" s="344"/>
      <c r="Q954" s="48"/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  <c r="AC954" s="48"/>
      <c r="AD954" s="48"/>
      <c r="AE954" s="48"/>
    </row>
    <row r="955" spans="16:31" ht="15.75" customHeight="1">
      <c r="P955" s="344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8"/>
    </row>
    <row r="956" spans="16:31" ht="15.75" customHeight="1">
      <c r="P956" s="344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  <c r="AC956" s="48"/>
      <c r="AD956" s="48"/>
      <c r="AE956" s="48"/>
    </row>
    <row r="957" spans="16:31" ht="15.75" customHeight="1">
      <c r="P957" s="344"/>
      <c r="Q957" s="48"/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  <c r="AC957" s="48"/>
      <c r="AD957" s="48"/>
      <c r="AE957" s="48"/>
    </row>
    <row r="958" spans="16:31" ht="15.75" customHeight="1">
      <c r="P958" s="344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48"/>
    </row>
    <row r="959" spans="16:31" ht="15.75" customHeight="1">
      <c r="P959" s="344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48"/>
    </row>
    <row r="960" spans="16:31" ht="15.75" customHeight="1">
      <c r="P960" s="344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48"/>
    </row>
    <row r="961" spans="16:31" ht="15.75" customHeight="1">
      <c r="P961" s="344"/>
      <c r="Q961" s="48"/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48"/>
    </row>
    <row r="962" spans="16:31" ht="15.75" customHeight="1">
      <c r="P962" s="344"/>
      <c r="Q962" s="48"/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48"/>
    </row>
    <row r="963" spans="16:31" ht="15.75" customHeight="1">
      <c r="P963" s="344"/>
      <c r="Q963" s="48"/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48"/>
    </row>
    <row r="964" spans="16:31" ht="15.75" customHeight="1">
      <c r="P964" s="344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</row>
    <row r="965" spans="16:31" ht="15.75" customHeight="1">
      <c r="P965" s="344"/>
      <c r="Q965" s="48"/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48"/>
    </row>
    <row r="966" spans="16:31" ht="15.75" customHeight="1">
      <c r="P966" s="344"/>
      <c r="Q966" s="48"/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48"/>
    </row>
    <row r="967" spans="16:31" ht="15.75" customHeight="1">
      <c r="P967" s="344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48"/>
    </row>
    <row r="968" spans="16:31" ht="15.75" customHeight="1">
      <c r="P968" s="344"/>
      <c r="Q968" s="48"/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  <c r="AC968" s="48"/>
      <c r="AD968" s="48"/>
      <c r="AE968" s="48"/>
    </row>
    <row r="969" spans="16:31" ht="15.75" customHeight="1">
      <c r="P969" s="344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s="48"/>
      <c r="AE969" s="48"/>
    </row>
    <row r="970" spans="16:31" ht="15.75" customHeight="1">
      <c r="P970" s="344"/>
      <c r="Q970" s="48"/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8"/>
      <c r="AD970" s="48"/>
      <c r="AE970" s="48"/>
    </row>
    <row r="971" spans="16:31" ht="15.75" customHeight="1">
      <c r="P971" s="344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8"/>
      <c r="AD971" s="48"/>
      <c r="AE971" s="48"/>
    </row>
    <row r="972" spans="16:31" ht="15.75" customHeight="1">
      <c r="P972" s="344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s="48"/>
      <c r="AE972" s="48"/>
    </row>
    <row r="973" spans="16:31" ht="15.75" customHeight="1">
      <c r="P973" s="344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s="48"/>
      <c r="AE973" s="48"/>
    </row>
    <row r="974" spans="16:31" ht="15.75" customHeight="1">
      <c r="P974" s="344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s="48"/>
      <c r="AE974" s="48"/>
    </row>
    <row r="975" spans="16:31" ht="15.75" customHeight="1">
      <c r="P975" s="344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s="48"/>
      <c r="AE975" s="48"/>
    </row>
    <row r="976" spans="16:31" ht="15.75" customHeight="1">
      <c r="P976" s="344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48"/>
    </row>
    <row r="977" spans="16:31" ht="15.75" customHeight="1">
      <c r="P977" s="344"/>
      <c r="Q977" s="48"/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  <c r="AC977" s="48"/>
      <c r="AD977" s="48"/>
      <c r="AE977" s="48"/>
    </row>
    <row r="978" spans="16:31" ht="15.75" customHeight="1">
      <c r="P978" s="344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  <c r="AC978" s="48"/>
      <c r="AD978" s="48"/>
      <c r="AE978" s="48"/>
    </row>
    <row r="979" spans="16:31" ht="15.75" customHeight="1">
      <c r="P979" s="344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s="48"/>
      <c r="AE979" s="48"/>
    </row>
    <row r="980" spans="16:31" ht="15.75" customHeight="1">
      <c r="P980" s="344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s="48"/>
      <c r="AE980" s="48"/>
    </row>
    <row r="981" spans="16:31" ht="15.75" customHeight="1">
      <c r="P981" s="344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s="48"/>
      <c r="AE981" s="48"/>
    </row>
    <row r="982" spans="16:31" ht="15.75" customHeight="1">
      <c r="P982" s="344"/>
      <c r="Q982" s="48"/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s="48"/>
      <c r="AE982" s="48"/>
    </row>
    <row r="983" spans="16:31" ht="15.75" customHeight="1">
      <c r="P983" s="344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48"/>
    </row>
    <row r="984" spans="16:31" ht="15.75" customHeight="1">
      <c r="P984" s="344"/>
      <c r="Q984" s="48"/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8"/>
      <c r="AD984" s="48"/>
      <c r="AE984" s="48"/>
    </row>
    <row r="985" spans="16:31" ht="15.75" customHeight="1">
      <c r="P985" s="344"/>
      <c r="Q985" s="48"/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s="48"/>
      <c r="AE985" s="48"/>
    </row>
    <row r="986" spans="16:31" ht="15.75" customHeight="1">
      <c r="P986" s="344"/>
      <c r="Q986" s="48"/>
      <c r="R986" s="48"/>
      <c r="S986" s="48"/>
      <c r="T986" s="48"/>
      <c r="U986" s="48"/>
      <c r="V986" s="48"/>
      <c r="W986" s="48"/>
      <c r="X986" s="48"/>
      <c r="Y986" s="48"/>
      <c r="Z986" s="48"/>
      <c r="AA986" s="48"/>
      <c r="AB986" s="48"/>
      <c r="AC986" s="48"/>
      <c r="AD986" s="48"/>
      <c r="AE986" s="48"/>
    </row>
    <row r="987" spans="16:31" ht="15.75" customHeight="1">
      <c r="P987" s="344"/>
      <c r="Q987" s="48"/>
      <c r="R987" s="48"/>
      <c r="S987" s="48"/>
      <c r="T987" s="48"/>
      <c r="U987" s="48"/>
      <c r="V987" s="48"/>
      <c r="W987" s="48"/>
      <c r="X987" s="48"/>
      <c r="Y987" s="48"/>
      <c r="Z987" s="48"/>
      <c r="AA987" s="48"/>
      <c r="AB987" s="48"/>
      <c r="AC987" s="48"/>
      <c r="AD987" s="48"/>
      <c r="AE987" s="48"/>
    </row>
    <row r="988" spans="16:31" ht="15.75" customHeight="1">
      <c r="P988" s="344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48"/>
    </row>
    <row r="989" spans="16:31" ht="15.75" customHeight="1">
      <c r="P989" s="344"/>
      <c r="Q989" s="48"/>
      <c r="R989" s="48"/>
      <c r="S989" s="48"/>
      <c r="T989" s="48"/>
      <c r="U989" s="48"/>
      <c r="V989" s="48"/>
      <c r="W989" s="48"/>
      <c r="X989" s="48"/>
      <c r="Y989" s="48"/>
      <c r="Z989" s="48"/>
      <c r="AA989" s="48"/>
      <c r="AB989" s="48"/>
      <c r="AC989" s="48"/>
      <c r="AD989" s="48"/>
      <c r="AE989" s="48"/>
    </row>
    <row r="990" spans="16:31" ht="15.75" customHeight="1">
      <c r="P990" s="344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s="48"/>
      <c r="AE990" s="48"/>
    </row>
    <row r="991" spans="16:31" ht="15.75" customHeight="1">
      <c r="P991" s="344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s="48"/>
      <c r="AE991" s="48"/>
    </row>
    <row r="992" spans="16:31" ht="15.75" customHeight="1">
      <c r="P992" s="344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s="48"/>
      <c r="AE992" s="48"/>
    </row>
    <row r="993" spans="16:31" ht="15.75" customHeight="1">
      <c r="P993" s="344"/>
      <c r="Q993" s="48"/>
      <c r="R993" s="48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  <c r="AC993" s="48"/>
      <c r="AD993" s="48"/>
      <c r="AE993" s="48"/>
    </row>
    <row r="994" spans="16:31" ht="15.75" customHeight="1">
      <c r="P994" s="344"/>
      <c r="Q994" s="48"/>
      <c r="R994" s="48"/>
      <c r="S994" s="48"/>
      <c r="T994" s="48"/>
      <c r="U994" s="48"/>
      <c r="V994" s="48"/>
      <c r="W994" s="48"/>
      <c r="X994" s="48"/>
      <c r="Y994" s="48"/>
      <c r="Z994" s="48"/>
      <c r="AA994" s="48"/>
      <c r="AB994" s="48"/>
      <c r="AC994" s="48"/>
      <c r="AD994" s="48"/>
      <c r="AE994" s="48"/>
    </row>
    <row r="995" spans="16:31" ht="15.75" customHeight="1">
      <c r="P995" s="344"/>
      <c r="Q995" s="48"/>
      <c r="R995" s="48"/>
      <c r="S995" s="48"/>
      <c r="T995" s="48"/>
      <c r="U995" s="48"/>
      <c r="V995" s="48"/>
      <c r="W995" s="48"/>
      <c r="X995" s="48"/>
      <c r="Y995" s="48"/>
      <c r="Z995" s="48"/>
      <c r="AA995" s="48"/>
      <c r="AB995" s="48"/>
      <c r="AC995" s="48"/>
      <c r="AD995" s="48"/>
      <c r="AE995" s="48"/>
    </row>
    <row r="996" spans="16:31" ht="15.75" customHeight="1">
      <c r="P996" s="344"/>
      <c r="Q996" s="48"/>
      <c r="R996" s="48"/>
      <c r="S996" s="48"/>
      <c r="T996" s="48"/>
      <c r="U996" s="48"/>
      <c r="V996" s="48"/>
      <c r="W996" s="48"/>
      <c r="X996" s="48"/>
      <c r="Y996" s="48"/>
      <c r="Z996" s="48"/>
      <c r="AA996" s="48"/>
      <c r="AB996" s="48"/>
      <c r="AC996" s="48"/>
      <c r="AD996" s="48"/>
      <c r="AE996" s="48"/>
    </row>
    <row r="997" spans="16:31" ht="15.75" customHeight="1">
      <c r="P997" s="344"/>
      <c r="Q997" s="48"/>
      <c r="R997" s="48"/>
      <c r="S997" s="48"/>
      <c r="T997" s="48"/>
      <c r="U997" s="48"/>
      <c r="V997" s="48"/>
      <c r="W997" s="48"/>
      <c r="X997" s="48"/>
      <c r="Y997" s="48"/>
      <c r="Z997" s="48"/>
      <c r="AA997" s="48"/>
      <c r="AB997" s="48"/>
      <c r="AC997" s="48"/>
      <c r="AD997" s="48"/>
      <c r="AE997" s="48"/>
    </row>
    <row r="998" spans="16:31" ht="15.75" customHeight="1">
      <c r="P998" s="344"/>
      <c r="Q998" s="48"/>
      <c r="R998" s="48"/>
      <c r="S998" s="48"/>
      <c r="T998" s="48"/>
      <c r="U998" s="48"/>
      <c r="V998" s="48"/>
      <c r="W998" s="48"/>
      <c r="X998" s="48"/>
      <c r="Y998" s="48"/>
      <c r="Z998" s="48"/>
      <c r="AA998" s="48"/>
      <c r="AB998" s="48"/>
      <c r="AC998" s="48"/>
      <c r="AD998" s="48"/>
      <c r="AE998" s="48"/>
    </row>
    <row r="999" spans="16:31" ht="15.75" customHeight="1">
      <c r="P999" s="344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s="48"/>
      <c r="AE999" s="48"/>
    </row>
    <row r="1000" spans="16:31" ht="15.75" customHeight="1">
      <c r="P1000" s="344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48"/>
    </row>
    <row r="1001" spans="16:31" ht="15.75" customHeight="1">
      <c r="P1001" s="344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s="48"/>
      <c r="AE1001" s="48"/>
    </row>
    <row r="1002" spans="16:31" ht="15" customHeight="1">
      <c r="P1002" s="344"/>
    </row>
    <row r="1003" spans="16:31" ht="15" customHeight="1">
      <c r="P1003" s="344"/>
    </row>
    <row r="1004" spans="16:31" ht="15" customHeight="1">
      <c r="P1004" s="344"/>
    </row>
    <row r="1005" spans="16:31" ht="15" customHeight="1">
      <c r="P1005" s="344"/>
    </row>
    <row r="1006" spans="16:31" ht="15" customHeight="1">
      <c r="P1006" s="344"/>
    </row>
    <row r="1007" spans="16:31" ht="15" customHeight="1">
      <c r="P1007" s="344"/>
    </row>
    <row r="1008" spans="16:31" ht="15" customHeight="1">
      <c r="P1008" s="344"/>
    </row>
    <row r="1009" spans="16:16" ht="15" customHeight="1">
      <c r="P1009" s="344"/>
    </row>
    <row r="1010" spans="16:16" ht="15" customHeight="1">
      <c r="P1010" s="344"/>
    </row>
    <row r="1011" spans="16:16" ht="15" customHeight="1">
      <c r="P1011" s="344"/>
    </row>
    <row r="1012" spans="16:16" ht="15" customHeight="1">
      <c r="P1012" s="344"/>
    </row>
    <row r="1013" spans="16:16" ht="15" customHeight="1">
      <c r="P1013" s="344"/>
    </row>
    <row r="1014" spans="16:16" ht="15" customHeight="1">
      <c r="P1014" s="344"/>
    </row>
    <row r="1015" spans="16:16" ht="15" customHeight="1">
      <c r="P1015" s="344"/>
    </row>
    <row r="1016" spans="16:16" ht="15" customHeight="1">
      <c r="P1016" s="344"/>
    </row>
    <row r="1017" spans="16:16" ht="15" customHeight="1">
      <c r="P1017" s="344"/>
    </row>
    <row r="1018" spans="16:16" ht="15" customHeight="1">
      <c r="P1018" s="344"/>
    </row>
    <row r="1019" spans="16:16" ht="15" customHeight="1">
      <c r="P1019" s="344"/>
    </row>
    <row r="1020" spans="16:16" ht="15" customHeight="1">
      <c r="P1020" s="344"/>
    </row>
    <row r="1021" spans="16:16" ht="15" customHeight="1">
      <c r="P1021" s="344"/>
    </row>
    <row r="1022" spans="16:16" ht="15" customHeight="1">
      <c r="P1022" s="344"/>
    </row>
    <row r="1023" spans="16:16" ht="15" customHeight="1">
      <c r="P1023" s="344"/>
    </row>
    <row r="1024" spans="16:16" ht="15" customHeight="1">
      <c r="P1024" s="344"/>
    </row>
    <row r="1025" spans="16:16" ht="15" customHeight="1">
      <c r="P1025" s="344"/>
    </row>
    <row r="1026" spans="16:16" ht="15" customHeight="1">
      <c r="P1026" s="344"/>
    </row>
    <row r="1027" spans="16:16" ht="15" customHeight="1">
      <c r="P1027" s="344"/>
    </row>
    <row r="1028" spans="16:16" ht="15" customHeight="1">
      <c r="P1028" s="344"/>
    </row>
    <row r="1029" spans="16:16" ht="15" customHeight="1">
      <c r="P1029" s="344"/>
    </row>
    <row r="1030" spans="16:16" ht="15" customHeight="1">
      <c r="P1030" s="344"/>
    </row>
    <row r="1031" spans="16:16" ht="15" customHeight="1">
      <c r="P1031" s="344"/>
    </row>
    <row r="1032" spans="16:16" ht="15" customHeight="1">
      <c r="P1032" s="344"/>
    </row>
    <row r="1033" spans="16:16" ht="15" customHeight="1">
      <c r="P1033" s="344"/>
    </row>
    <row r="1034" spans="16:16" ht="15" customHeight="1">
      <c r="P1034" s="344"/>
    </row>
    <row r="1035" spans="16:16" ht="15" customHeight="1">
      <c r="P1035" s="344"/>
    </row>
    <row r="1036" spans="16:16" ht="15" customHeight="1">
      <c r="P1036" s="344"/>
    </row>
    <row r="1037" spans="16:16" ht="15" customHeight="1">
      <c r="P1037" s="344"/>
    </row>
    <row r="1038" spans="16:16" ht="15" customHeight="1">
      <c r="P1038" s="344"/>
    </row>
    <row r="1039" spans="16:16" ht="15" customHeight="1">
      <c r="P1039" s="344"/>
    </row>
    <row r="1040" spans="16:16" ht="15" customHeight="1">
      <c r="P1040" s="344"/>
    </row>
    <row r="1041" spans="16:16" ht="15" customHeight="1">
      <c r="P1041" s="344"/>
    </row>
    <row r="1042" spans="16:16" ht="15" customHeight="1">
      <c r="P1042" s="344"/>
    </row>
    <row r="1043" spans="16:16" ht="15" customHeight="1">
      <c r="P1043" s="344"/>
    </row>
    <row r="1044" spans="16:16" ht="15" customHeight="1">
      <c r="P1044" s="344"/>
    </row>
    <row r="1045" spans="16:16" ht="15" customHeight="1">
      <c r="P1045" s="344"/>
    </row>
    <row r="1046" spans="16:16" ht="15" customHeight="1">
      <c r="P1046" s="344"/>
    </row>
    <row r="1047" spans="16:16" ht="15" customHeight="1">
      <c r="P1047" s="344"/>
    </row>
    <row r="1048" spans="16:16" ht="15" customHeight="1">
      <c r="P1048" s="344"/>
    </row>
    <row r="1049" spans="16:16" ht="15" customHeight="1">
      <c r="P1049" s="344"/>
    </row>
    <row r="1050" spans="16:16" ht="15" customHeight="1">
      <c r="P1050" s="344"/>
    </row>
    <row r="1051" spans="16:16" ht="15" customHeight="1">
      <c r="P1051" s="344"/>
    </row>
    <row r="1052" spans="16:16" ht="15" customHeight="1">
      <c r="P1052" s="344"/>
    </row>
    <row r="1053" spans="16:16" ht="15" customHeight="1">
      <c r="P1053" s="344"/>
    </row>
    <row r="1054" spans="16:16" ht="15" customHeight="1">
      <c r="P1054" s="344"/>
    </row>
    <row r="1055" spans="16:16" ht="15" customHeight="1">
      <c r="P1055" s="344"/>
    </row>
    <row r="1056" spans="16:16" ht="15" customHeight="1">
      <c r="P1056" s="344"/>
    </row>
    <row r="1057" spans="16:16" ht="15" customHeight="1">
      <c r="P1057" s="344"/>
    </row>
    <row r="1058" spans="16:16" ht="15" customHeight="1">
      <c r="P1058" s="344"/>
    </row>
    <row r="1059" spans="16:16" ht="15" customHeight="1">
      <c r="P1059" s="344"/>
    </row>
    <row r="1060" spans="16:16" ht="15" customHeight="1">
      <c r="P1060" s="344"/>
    </row>
    <row r="1061" spans="16:16" ht="15" customHeight="1">
      <c r="P1061" s="344"/>
    </row>
    <row r="1062" spans="16:16" ht="15" customHeight="1">
      <c r="P1062" s="344"/>
    </row>
    <row r="1063" spans="16:16" ht="15" customHeight="1">
      <c r="P1063" s="344"/>
    </row>
    <row r="1064" spans="16:16" ht="15" customHeight="1">
      <c r="P1064" s="344"/>
    </row>
    <row r="1065" spans="16:16" ht="15" customHeight="1">
      <c r="P1065" s="344"/>
    </row>
    <row r="1066" spans="16:16" ht="15" customHeight="1">
      <c r="P1066" s="344"/>
    </row>
    <row r="1067" spans="16:16" ht="15" customHeight="1">
      <c r="P1067" s="344"/>
    </row>
    <row r="1068" spans="16:16" ht="15" customHeight="1">
      <c r="P1068" s="344"/>
    </row>
    <row r="1069" spans="16:16" ht="15" customHeight="1">
      <c r="P1069" s="344"/>
    </row>
    <row r="1070" spans="16:16" ht="15" customHeight="1">
      <c r="P1070" s="344"/>
    </row>
    <row r="1071" spans="16:16" ht="15" customHeight="1">
      <c r="P1071" s="344"/>
    </row>
    <row r="1072" spans="16:16" ht="15" customHeight="1">
      <c r="P1072" s="344"/>
    </row>
    <row r="1073" spans="16:16" ht="15" customHeight="1">
      <c r="P1073" s="344"/>
    </row>
    <row r="1074" spans="16:16" ht="15" customHeight="1">
      <c r="P1074" s="344"/>
    </row>
    <row r="1075" spans="16:16" ht="15" customHeight="1">
      <c r="P1075" s="344"/>
    </row>
    <row r="1076" spans="16:16" ht="15" customHeight="1">
      <c r="P1076" s="344"/>
    </row>
    <row r="1077" spans="16:16" ht="15" customHeight="1">
      <c r="P1077" s="344"/>
    </row>
    <row r="1078" spans="16:16" ht="15" customHeight="1">
      <c r="P1078" s="344"/>
    </row>
    <row r="1079" spans="16:16" ht="15" customHeight="1">
      <c r="P1079" s="344"/>
    </row>
    <row r="1080" spans="16:16" ht="15" customHeight="1">
      <c r="P1080" s="344"/>
    </row>
    <row r="1081" spans="16:16" ht="15" customHeight="1">
      <c r="P1081" s="344"/>
    </row>
    <row r="1082" spans="16:16" ht="15" customHeight="1">
      <c r="P1082" s="344"/>
    </row>
    <row r="1083" spans="16:16" ht="15" customHeight="1">
      <c r="P1083" s="344"/>
    </row>
    <row r="1084" spans="16:16" ht="15" customHeight="1">
      <c r="P1084" s="344"/>
    </row>
    <row r="1085" spans="16:16" ht="15" customHeight="1">
      <c r="P1085" s="344"/>
    </row>
    <row r="1086" spans="16:16" ht="15" customHeight="1">
      <c r="P1086" s="344"/>
    </row>
    <row r="1087" spans="16:16" ht="15" customHeight="1">
      <c r="P1087" s="344"/>
    </row>
    <row r="1088" spans="16:16" ht="15" customHeight="1">
      <c r="P1088" s="344"/>
    </row>
    <row r="1089" spans="16:16" ht="15" customHeight="1">
      <c r="P1089" s="344"/>
    </row>
    <row r="1090" spans="16:16" ht="15" customHeight="1">
      <c r="P1090" s="344"/>
    </row>
    <row r="1091" spans="16:16" ht="15" customHeight="1">
      <c r="P1091" s="344"/>
    </row>
    <row r="1092" spans="16:16" ht="15" customHeight="1">
      <c r="P1092" s="344"/>
    </row>
    <row r="1093" spans="16:16" ht="15" customHeight="1">
      <c r="P1093" s="344"/>
    </row>
    <row r="1094" spans="16:16" ht="15" customHeight="1">
      <c r="P1094" s="344"/>
    </row>
    <row r="1095" spans="16:16" ht="15" customHeight="1">
      <c r="P1095" s="344"/>
    </row>
    <row r="1096" spans="16:16" ht="15" customHeight="1">
      <c r="P1096" s="344"/>
    </row>
    <row r="1097" spans="16:16" ht="15" customHeight="1">
      <c r="P1097" s="344"/>
    </row>
    <row r="1098" spans="16:16" ht="15" customHeight="1">
      <c r="P1098" s="344"/>
    </row>
    <row r="1099" spans="16:16" ht="15" customHeight="1">
      <c r="P1099" s="344"/>
    </row>
    <row r="1100" spans="16:16" ht="15" customHeight="1">
      <c r="P1100" s="344"/>
    </row>
    <row r="1101" spans="16:16" ht="15" customHeight="1">
      <c r="P1101" s="344"/>
    </row>
    <row r="1102" spans="16:16" ht="15" customHeight="1">
      <c r="P1102" s="344"/>
    </row>
    <row r="1103" spans="16:16" ht="15" customHeight="1">
      <c r="P1103" s="344"/>
    </row>
    <row r="1104" spans="16:16" ht="15" customHeight="1">
      <c r="P1104" s="344"/>
    </row>
    <row r="1105" spans="16:16" ht="15" customHeight="1">
      <c r="P1105" s="344"/>
    </row>
    <row r="1106" spans="16:16" ht="15" customHeight="1">
      <c r="P1106" s="344"/>
    </row>
    <row r="1107" spans="16:16" ht="15" customHeight="1">
      <c r="P1107" s="344"/>
    </row>
    <row r="1108" spans="16:16" ht="15" customHeight="1">
      <c r="P1108" s="344"/>
    </row>
    <row r="1109" spans="16:16" ht="15" customHeight="1">
      <c r="P1109" s="344"/>
    </row>
    <row r="1110" spans="16:16" ht="15" customHeight="1">
      <c r="P1110" s="344"/>
    </row>
    <row r="1111" spans="16:16" ht="15" customHeight="1">
      <c r="P1111" s="344"/>
    </row>
    <row r="1112" spans="16:16" ht="15" customHeight="1">
      <c r="P1112" s="344"/>
    </row>
    <row r="1113" spans="16:16" ht="15" customHeight="1">
      <c r="P1113" s="344"/>
    </row>
    <row r="1114" spans="16:16" ht="15" customHeight="1">
      <c r="P1114" s="344"/>
    </row>
    <row r="1115" spans="16:16" ht="15" customHeight="1">
      <c r="P1115" s="344"/>
    </row>
    <row r="1116" spans="16:16" ht="15" customHeight="1">
      <c r="P1116" s="344"/>
    </row>
    <row r="1117" spans="16:16" ht="15" customHeight="1">
      <c r="P1117" s="344"/>
    </row>
  </sheetData>
  <mergeCells count="16">
    <mergeCell ref="A522:N522"/>
    <mergeCell ref="L524:O524"/>
    <mergeCell ref="L526:O526"/>
    <mergeCell ref="L529:O529"/>
    <mergeCell ref="A1:P1"/>
    <mergeCell ref="A2:P2"/>
    <mergeCell ref="A4:A5"/>
    <mergeCell ref="B4:B5"/>
    <mergeCell ref="C4:C5"/>
    <mergeCell ref="D4:D5"/>
    <mergeCell ref="E4:E5"/>
    <mergeCell ref="F4:F5"/>
    <mergeCell ref="G4:G5"/>
    <mergeCell ref="H4:H5"/>
    <mergeCell ref="I4:M4"/>
    <mergeCell ref="N4:O4"/>
  </mergeCells>
  <phoneticPr fontId="44" type="noConversion"/>
  <printOptions horizontalCentered="1"/>
  <pageMargins left="0" right="0" top="0.47244094488188981" bottom="0.19685039370078741" header="0" footer="0"/>
  <pageSetup paperSize="1000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65300-157C-429E-814E-97168C8B0EAB}">
  <sheetPr>
    <tabColor rgb="FF92D050"/>
  </sheetPr>
  <dimension ref="A1:S1006"/>
  <sheetViews>
    <sheetView topLeftCell="A32" workbookViewId="0">
      <selection activeCell="A2" sqref="A2:R43"/>
    </sheetView>
  </sheetViews>
  <sheetFormatPr defaultRowHeight="15"/>
  <cols>
    <col min="1" max="1" width="5" style="417" customWidth="1"/>
    <col min="2" max="2" width="17.5703125" style="417" customWidth="1"/>
    <col min="3" max="3" width="13" style="417" customWidth="1"/>
    <col min="4" max="4" width="8.28515625" style="417" customWidth="1"/>
    <col min="5" max="5" width="5.5703125" style="417" customWidth="1"/>
    <col min="6" max="6" width="7.42578125" style="417" customWidth="1"/>
    <col min="7" max="7" width="6.140625" style="417" customWidth="1"/>
    <col min="8" max="8" width="11.42578125" style="417" customWidth="1"/>
    <col min="9" max="9" width="10" style="417" customWidth="1"/>
    <col min="10" max="10" width="7.7109375" style="441" customWidth="1"/>
    <col min="11" max="11" width="8.5703125" style="417" customWidth="1"/>
    <col min="12" max="12" width="7.7109375" style="417" customWidth="1"/>
    <col min="13" max="13" width="6.85546875" style="417" customWidth="1"/>
    <col min="14" max="14" width="9.7109375" style="417" customWidth="1"/>
    <col min="15" max="15" width="9" style="343" customWidth="1"/>
    <col min="16" max="16" width="12.5703125" style="417" customWidth="1"/>
    <col min="17" max="17" width="6.28515625" style="417" customWidth="1"/>
    <col min="18" max="18" width="9.7109375" style="441" customWidth="1"/>
    <col min="19" max="19" width="13.7109375" style="417" customWidth="1"/>
  </cols>
  <sheetData>
    <row r="1" spans="1:19">
      <c r="A1" s="233"/>
      <c r="B1" s="233"/>
      <c r="C1" s="233"/>
      <c r="D1" s="233"/>
      <c r="E1" s="233"/>
      <c r="F1" s="233"/>
      <c r="G1" s="233"/>
      <c r="H1" s="233"/>
      <c r="I1" s="233"/>
      <c r="J1" s="403"/>
      <c r="K1" s="233"/>
      <c r="L1" s="233"/>
      <c r="M1" s="233"/>
      <c r="N1" s="233"/>
      <c r="P1" s="233"/>
      <c r="Q1" s="233"/>
      <c r="R1" s="344"/>
      <c r="S1" s="233"/>
    </row>
    <row r="2" spans="1:19">
      <c r="A2" s="1245" t="s">
        <v>1023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281"/>
      <c r="N2" s="1281"/>
      <c r="O2" s="1281"/>
      <c r="P2" s="1281"/>
      <c r="Q2" s="1281"/>
      <c r="R2" s="1281"/>
      <c r="S2" s="233"/>
    </row>
    <row r="3" spans="1:19">
      <c r="A3" s="1245" t="s">
        <v>1024</v>
      </c>
      <c r="B3" s="1281"/>
      <c r="C3" s="1281"/>
      <c r="D3" s="1281"/>
      <c r="E3" s="1281"/>
      <c r="F3" s="1281"/>
      <c r="G3" s="1281"/>
      <c r="H3" s="1281"/>
      <c r="I3" s="1281"/>
      <c r="J3" s="1281"/>
      <c r="K3" s="1281"/>
      <c r="L3" s="1281"/>
      <c r="M3" s="1281"/>
      <c r="N3" s="1281"/>
      <c r="O3" s="1281"/>
      <c r="P3" s="1281"/>
      <c r="Q3" s="1281"/>
      <c r="R3" s="1281"/>
      <c r="S3" s="233"/>
    </row>
    <row r="4" spans="1:19" ht="15.75" thickBot="1">
      <c r="A4" s="855"/>
      <c r="B4" s="914"/>
      <c r="C4" s="914"/>
      <c r="D4" s="914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233"/>
    </row>
    <row r="5" spans="1:19" ht="15.75" thickBot="1">
      <c r="A5" s="1247" t="s">
        <v>201</v>
      </c>
      <c r="B5" s="1249" t="s">
        <v>1025</v>
      </c>
      <c r="C5" s="1282" t="s">
        <v>1026</v>
      </c>
      <c r="D5" s="1283"/>
      <c r="E5" s="1284" t="s">
        <v>1027</v>
      </c>
      <c r="F5" s="1286" t="s">
        <v>203</v>
      </c>
      <c r="G5" s="1287"/>
      <c r="H5" s="1249" t="s">
        <v>1028</v>
      </c>
      <c r="I5" s="1284" t="s">
        <v>1029</v>
      </c>
      <c r="J5" s="1282" t="s">
        <v>206</v>
      </c>
      <c r="K5" s="1288"/>
      <c r="L5" s="1249" t="s">
        <v>1030</v>
      </c>
      <c r="M5" s="1284" t="s">
        <v>175</v>
      </c>
      <c r="N5" s="1249" t="s">
        <v>1031</v>
      </c>
      <c r="O5" s="1284" t="s">
        <v>177</v>
      </c>
      <c r="P5" s="1249" t="s">
        <v>1032</v>
      </c>
      <c r="Q5" s="1284" t="s">
        <v>1033</v>
      </c>
      <c r="R5" s="1249" t="s">
        <v>745</v>
      </c>
      <c r="S5" s="404"/>
    </row>
    <row r="6" spans="1:19" ht="45.75" thickBot="1">
      <c r="A6" s="1248"/>
      <c r="B6" s="1250"/>
      <c r="C6" s="915" t="s">
        <v>742</v>
      </c>
      <c r="D6" s="916" t="s">
        <v>61</v>
      </c>
      <c r="E6" s="1285"/>
      <c r="F6" s="916" t="s">
        <v>1034</v>
      </c>
      <c r="G6" s="915" t="s">
        <v>1035</v>
      </c>
      <c r="H6" s="1250"/>
      <c r="I6" s="1285"/>
      <c r="J6" s="916" t="s">
        <v>181</v>
      </c>
      <c r="K6" s="915" t="s">
        <v>171</v>
      </c>
      <c r="L6" s="1250"/>
      <c r="M6" s="1285"/>
      <c r="N6" s="1250"/>
      <c r="O6" s="1285"/>
      <c r="P6" s="1250"/>
      <c r="Q6" s="1285"/>
      <c r="R6" s="1250"/>
      <c r="S6" s="341"/>
    </row>
    <row r="7" spans="1:19" ht="15.75" thickBot="1">
      <c r="A7" s="859">
        <v>1</v>
      </c>
      <c r="B7" s="860">
        <v>2</v>
      </c>
      <c r="C7" s="917">
        <v>3</v>
      </c>
      <c r="D7" s="860">
        <v>4</v>
      </c>
      <c r="E7" s="917">
        <v>5</v>
      </c>
      <c r="F7" s="860">
        <v>6</v>
      </c>
      <c r="G7" s="917">
        <v>7</v>
      </c>
      <c r="H7" s="860">
        <v>8</v>
      </c>
      <c r="I7" s="917">
        <v>9</v>
      </c>
      <c r="J7" s="918">
        <v>10</v>
      </c>
      <c r="K7" s="917">
        <v>11</v>
      </c>
      <c r="L7" s="860">
        <v>12</v>
      </c>
      <c r="M7" s="917">
        <v>13</v>
      </c>
      <c r="N7" s="860">
        <v>14</v>
      </c>
      <c r="O7" s="917">
        <v>15</v>
      </c>
      <c r="P7" s="860">
        <v>16</v>
      </c>
      <c r="Q7" s="917">
        <v>17</v>
      </c>
      <c r="R7" s="860">
        <v>18</v>
      </c>
      <c r="S7" s="422"/>
    </row>
    <row r="8" spans="1:19" ht="45">
      <c r="A8" s="864">
        <v>1</v>
      </c>
      <c r="B8" s="919" t="s">
        <v>1036</v>
      </c>
      <c r="C8" s="865" t="str">
        <f>'[3]LHI Bangunan'!C11</f>
        <v>4.01.01.08.001</v>
      </c>
      <c r="D8" s="866" t="s">
        <v>332</v>
      </c>
      <c r="E8" s="866" t="s">
        <v>71</v>
      </c>
      <c r="F8" s="866" t="s">
        <v>213</v>
      </c>
      <c r="G8" s="866" t="s">
        <v>1037</v>
      </c>
      <c r="H8" s="865" t="s">
        <v>1038</v>
      </c>
      <c r="I8" s="868" t="s">
        <v>1039</v>
      </c>
      <c r="J8" s="868">
        <v>1977</v>
      </c>
      <c r="K8" s="865"/>
      <c r="L8" s="865" t="s">
        <v>504</v>
      </c>
      <c r="M8" s="865" t="s">
        <v>224</v>
      </c>
      <c r="N8" s="865" t="str">
        <f>'[3]KIA G'!G53</f>
        <v xml:space="preserve">  Persil 107  </v>
      </c>
      <c r="O8" s="868" t="s">
        <v>503</v>
      </c>
      <c r="P8" s="920">
        <f>462820000</f>
        <v>462820000</v>
      </c>
      <c r="Q8" s="921">
        <v>1977</v>
      </c>
      <c r="R8" s="871" t="s">
        <v>222</v>
      </c>
      <c r="S8" s="233"/>
    </row>
    <row r="9" spans="1:19" ht="45">
      <c r="A9" s="872">
        <v>2</v>
      </c>
      <c r="B9" s="888" t="s">
        <v>1040</v>
      </c>
      <c r="C9" s="873" t="str">
        <f>'[3]LHI Bangunan'!C12</f>
        <v>4.01.01.09.001</v>
      </c>
      <c r="D9" s="874" t="s">
        <v>308</v>
      </c>
      <c r="E9" s="874" t="s">
        <v>71</v>
      </c>
      <c r="F9" s="874" t="s">
        <v>213</v>
      </c>
      <c r="G9" s="874" t="s">
        <v>1037</v>
      </c>
      <c r="H9" s="873" t="s">
        <v>1041</v>
      </c>
      <c r="I9" s="873" t="s">
        <v>215</v>
      </c>
      <c r="J9" s="876">
        <v>2002</v>
      </c>
      <c r="K9" s="873"/>
      <c r="L9" s="873" t="s">
        <v>241</v>
      </c>
      <c r="M9" s="873" t="s">
        <v>224</v>
      </c>
      <c r="N9" s="873" t="str">
        <f>'[3]KIA G'!G83</f>
        <v xml:space="preserve">  Persil 238   </v>
      </c>
      <c r="O9" s="873" t="s">
        <v>111</v>
      </c>
      <c r="P9" s="922">
        <v>75000000</v>
      </c>
      <c r="Q9" s="873">
        <v>2002</v>
      </c>
      <c r="R9" s="879" t="s">
        <v>507</v>
      </c>
      <c r="S9" s="233"/>
    </row>
    <row r="10" spans="1:19" ht="45">
      <c r="A10" s="872">
        <v>3</v>
      </c>
      <c r="B10" s="888" t="s">
        <v>1040</v>
      </c>
      <c r="C10" s="873" t="str">
        <f t="shared" ref="C10:C17" si="0">C9</f>
        <v>4.01.01.09.001</v>
      </c>
      <c r="D10" s="874" t="s">
        <v>310</v>
      </c>
      <c r="E10" s="874" t="s">
        <v>71</v>
      </c>
      <c r="F10" s="874" t="s">
        <v>213</v>
      </c>
      <c r="G10" s="874" t="s">
        <v>1037</v>
      </c>
      <c r="H10" s="873" t="s">
        <v>1041</v>
      </c>
      <c r="I10" s="873" t="s">
        <v>216</v>
      </c>
      <c r="J10" s="876">
        <v>2002</v>
      </c>
      <c r="K10" s="873"/>
      <c r="L10" s="873" t="s">
        <v>241</v>
      </c>
      <c r="M10" s="873" t="s">
        <v>224</v>
      </c>
      <c r="N10" s="873" t="str">
        <f>'[3]KIA G'!G71</f>
        <v xml:space="preserve">  Persil 156  </v>
      </c>
      <c r="O10" s="873" t="s">
        <v>111</v>
      </c>
      <c r="P10" s="922">
        <v>75000000</v>
      </c>
      <c r="Q10" s="836">
        <v>2002</v>
      </c>
      <c r="R10" s="879" t="s">
        <v>508</v>
      </c>
      <c r="S10" s="233"/>
    </row>
    <row r="11" spans="1:19" ht="45">
      <c r="A11" s="872">
        <v>4</v>
      </c>
      <c r="B11" s="888" t="s">
        <v>1042</v>
      </c>
      <c r="C11" s="873" t="str">
        <f>'[3]LHI Bangunan'!C14</f>
        <v>4.01.01.14.001</v>
      </c>
      <c r="D11" s="874" t="s">
        <v>308</v>
      </c>
      <c r="E11" s="874" t="s">
        <v>71</v>
      </c>
      <c r="F11" s="874" t="s">
        <v>213</v>
      </c>
      <c r="G11" s="874" t="s">
        <v>1037</v>
      </c>
      <c r="H11" s="873" t="s">
        <v>1043</v>
      </c>
      <c r="I11" s="876" t="s">
        <v>1044</v>
      </c>
      <c r="J11" s="923" t="s">
        <v>1045</v>
      </c>
      <c r="K11" s="876" t="s">
        <v>1046</v>
      </c>
      <c r="L11" s="873" t="s">
        <v>510</v>
      </c>
      <c r="M11" s="873" t="s">
        <v>224</v>
      </c>
      <c r="N11" s="873" t="str">
        <f>N8</f>
        <v xml:space="preserve">  Persil 107  </v>
      </c>
      <c r="O11" s="873" t="s">
        <v>77</v>
      </c>
      <c r="P11" s="922">
        <v>40000000</v>
      </c>
      <c r="Q11" s="836">
        <v>2007</v>
      </c>
      <c r="R11" s="879" t="s">
        <v>511</v>
      </c>
      <c r="S11" s="233"/>
    </row>
    <row r="12" spans="1:19" ht="45">
      <c r="A12" s="872">
        <v>5</v>
      </c>
      <c r="B12" s="888" t="str">
        <f>B10</f>
        <v>Bangunan gedung pendidikan permanen</v>
      </c>
      <c r="C12" s="873" t="str">
        <f>C10</f>
        <v>4.01.01.09.001</v>
      </c>
      <c r="D12" s="874" t="s">
        <v>308</v>
      </c>
      <c r="E12" s="874" t="s">
        <v>71</v>
      </c>
      <c r="F12" s="874" t="s">
        <v>213</v>
      </c>
      <c r="G12" s="874" t="s">
        <v>1037</v>
      </c>
      <c r="H12" s="873" t="s">
        <v>1047</v>
      </c>
      <c r="I12" s="873" t="s">
        <v>215</v>
      </c>
      <c r="J12" s="876">
        <v>2008</v>
      </c>
      <c r="K12" s="873"/>
      <c r="L12" s="873" t="s">
        <v>512</v>
      </c>
      <c r="M12" s="873" t="s">
        <v>224</v>
      </c>
      <c r="N12" s="873" t="str">
        <f>N9</f>
        <v xml:space="preserve">  Persil 238   </v>
      </c>
      <c r="O12" s="873" t="s">
        <v>111</v>
      </c>
      <c r="P12" s="922">
        <v>81877000</v>
      </c>
      <c r="Q12" s="873">
        <v>2008</v>
      </c>
      <c r="R12" s="879" t="s">
        <v>1048</v>
      </c>
      <c r="S12" s="233"/>
    </row>
    <row r="13" spans="1:19" ht="45">
      <c r="A13" s="872">
        <v>6</v>
      </c>
      <c r="B13" s="888" t="str">
        <f>B12</f>
        <v>Bangunan gedung pendidikan permanen</v>
      </c>
      <c r="C13" s="873" t="str">
        <f t="shared" si="0"/>
        <v>4.01.01.09.001</v>
      </c>
      <c r="D13" s="874" t="s">
        <v>332</v>
      </c>
      <c r="E13" s="874" t="s">
        <v>71</v>
      </c>
      <c r="F13" s="874" t="s">
        <v>213</v>
      </c>
      <c r="G13" s="874" t="s">
        <v>1037</v>
      </c>
      <c r="H13" s="873" t="s">
        <v>221</v>
      </c>
      <c r="I13" s="873" t="s">
        <v>220</v>
      </c>
      <c r="J13" s="876" t="s">
        <v>1049</v>
      </c>
      <c r="K13" s="873"/>
      <c r="L13" s="873" t="s">
        <v>514</v>
      </c>
      <c r="M13" s="873" t="s">
        <v>224</v>
      </c>
      <c r="N13" s="873" t="str">
        <f>'[3]KIA G'!G20</f>
        <v xml:space="preserve">  Persil 56  </v>
      </c>
      <c r="O13" s="873" t="s">
        <v>111</v>
      </c>
      <c r="P13" s="922">
        <v>83625000</v>
      </c>
      <c r="Q13" s="873">
        <v>2010</v>
      </c>
      <c r="R13" s="879" t="s">
        <v>1050</v>
      </c>
      <c r="S13" s="233"/>
    </row>
    <row r="14" spans="1:19" ht="45">
      <c r="A14" s="872">
        <v>7</v>
      </c>
      <c r="B14" s="888" t="str">
        <f>B13</f>
        <v>Bangunan gedung pendidikan permanen</v>
      </c>
      <c r="C14" s="873" t="str">
        <f t="shared" si="0"/>
        <v>4.01.01.09.001</v>
      </c>
      <c r="D14" s="874" t="s">
        <v>310</v>
      </c>
      <c r="E14" s="874" t="s">
        <v>71</v>
      </c>
      <c r="F14" s="874" t="s">
        <v>213</v>
      </c>
      <c r="G14" s="874" t="s">
        <v>1037</v>
      </c>
      <c r="H14" s="873" t="s">
        <v>1051</v>
      </c>
      <c r="I14" s="873" t="s">
        <v>219</v>
      </c>
      <c r="J14" s="876" t="s">
        <v>1049</v>
      </c>
      <c r="K14" s="873"/>
      <c r="L14" s="873" t="s">
        <v>516</v>
      </c>
      <c r="M14" s="873" t="s">
        <v>224</v>
      </c>
      <c r="N14" s="873" t="str">
        <f>'[3]KIA G'!G66</f>
        <v>Persil 126</v>
      </c>
      <c r="O14" s="873" t="s">
        <v>111</v>
      </c>
      <c r="P14" s="922">
        <v>83625000</v>
      </c>
      <c r="Q14" s="873">
        <v>2010</v>
      </c>
      <c r="R14" s="879" t="s">
        <v>1052</v>
      </c>
      <c r="S14" s="428"/>
    </row>
    <row r="15" spans="1:19" ht="45">
      <c r="A15" s="872">
        <v>8</v>
      </c>
      <c r="B15" s="888" t="str">
        <f>B14</f>
        <v>Bangunan gedung pendidikan permanen</v>
      </c>
      <c r="C15" s="873" t="str">
        <f t="shared" si="0"/>
        <v>4.01.01.09.001</v>
      </c>
      <c r="D15" s="874" t="s">
        <v>308</v>
      </c>
      <c r="E15" s="874" t="s">
        <v>71</v>
      </c>
      <c r="F15" s="874" t="s">
        <v>213</v>
      </c>
      <c r="G15" s="874" t="s">
        <v>1037</v>
      </c>
      <c r="H15" s="873" t="s">
        <v>221</v>
      </c>
      <c r="I15" s="873" t="s">
        <v>216</v>
      </c>
      <c r="J15" s="876" t="s">
        <v>1053</v>
      </c>
      <c r="K15" s="873"/>
      <c r="L15" s="873" t="s">
        <v>514</v>
      </c>
      <c r="M15" s="873" t="s">
        <v>224</v>
      </c>
      <c r="N15" s="873"/>
      <c r="O15" s="873" t="s">
        <v>111</v>
      </c>
      <c r="P15" s="922">
        <v>88717000</v>
      </c>
      <c r="Q15" s="873">
        <v>2012</v>
      </c>
      <c r="R15" s="879" t="s">
        <v>1054</v>
      </c>
      <c r="S15" s="233"/>
    </row>
    <row r="16" spans="1:19" ht="45">
      <c r="A16" s="872">
        <v>9</v>
      </c>
      <c r="B16" s="888" t="str">
        <f>B15</f>
        <v>Bangunan gedung pendidikan permanen</v>
      </c>
      <c r="C16" s="873" t="str">
        <f t="shared" si="0"/>
        <v>4.01.01.09.001</v>
      </c>
      <c r="D16" s="874" t="s">
        <v>310</v>
      </c>
      <c r="E16" s="874" t="s">
        <v>71</v>
      </c>
      <c r="F16" s="874" t="s">
        <v>213</v>
      </c>
      <c r="G16" s="874" t="s">
        <v>1037</v>
      </c>
      <c r="H16" s="873" t="s">
        <v>221</v>
      </c>
      <c r="I16" s="873" t="s">
        <v>218</v>
      </c>
      <c r="J16" s="876" t="s">
        <v>1053</v>
      </c>
      <c r="K16" s="873"/>
      <c r="L16" s="873" t="s">
        <v>514</v>
      </c>
      <c r="M16" s="873" t="s">
        <v>224</v>
      </c>
      <c r="N16" s="873" t="str">
        <f>'[3]KIA G'!G11</f>
        <v xml:space="preserve">  Persil 19  </v>
      </c>
      <c r="O16" s="873" t="s">
        <v>111</v>
      </c>
      <c r="P16" s="922">
        <v>88717000</v>
      </c>
      <c r="Q16" s="873">
        <v>2012</v>
      </c>
      <c r="R16" s="879" t="s">
        <v>1055</v>
      </c>
      <c r="S16" s="233"/>
    </row>
    <row r="17" spans="1:19" ht="45">
      <c r="A17" s="872">
        <v>10</v>
      </c>
      <c r="B17" s="888" t="str">
        <f>B16</f>
        <v>Bangunan gedung pendidikan permanen</v>
      </c>
      <c r="C17" s="873" t="str">
        <f t="shared" si="0"/>
        <v>4.01.01.09.001</v>
      </c>
      <c r="D17" s="874" t="s">
        <v>308</v>
      </c>
      <c r="E17" s="874" t="s">
        <v>71</v>
      </c>
      <c r="F17" s="874" t="s">
        <v>213</v>
      </c>
      <c r="G17" s="874" t="s">
        <v>1037</v>
      </c>
      <c r="H17" s="873" t="s">
        <v>1056</v>
      </c>
      <c r="I17" s="873" t="s">
        <v>217</v>
      </c>
      <c r="J17" s="876" t="s">
        <v>1057</v>
      </c>
      <c r="K17" s="873"/>
      <c r="L17" s="873" t="s">
        <v>512</v>
      </c>
      <c r="M17" s="873" t="s">
        <v>224</v>
      </c>
      <c r="N17" s="873" t="str">
        <f>'[3]KIA G'!G57</f>
        <v xml:space="preserve">  Persil 111  </v>
      </c>
      <c r="O17" s="873" t="s">
        <v>111</v>
      </c>
      <c r="P17" s="922">
        <v>159520000</v>
      </c>
      <c r="Q17" s="873">
        <v>2013</v>
      </c>
      <c r="R17" s="879" t="s">
        <v>1058</v>
      </c>
      <c r="S17" s="233"/>
    </row>
    <row r="18" spans="1:19" ht="45">
      <c r="A18" s="872">
        <v>11</v>
      </c>
      <c r="B18" s="888" t="str">
        <f>'[3]LHI Bangunan'!B21</f>
        <v>Tugu peringatan lainnya</v>
      </c>
      <c r="C18" s="873" t="s">
        <v>521</v>
      </c>
      <c r="D18" s="874" t="s">
        <v>308</v>
      </c>
      <c r="E18" s="874" t="s">
        <v>71</v>
      </c>
      <c r="F18" s="874" t="s">
        <v>213</v>
      </c>
      <c r="G18" s="874" t="s">
        <v>1037</v>
      </c>
      <c r="H18" s="873" t="s">
        <v>1059</v>
      </c>
      <c r="I18" s="873" t="s">
        <v>219</v>
      </c>
      <c r="J18" s="876" t="s">
        <v>1060</v>
      </c>
      <c r="K18" s="873"/>
      <c r="L18" s="873" t="s">
        <v>523</v>
      </c>
      <c r="M18" s="873" t="s">
        <v>224</v>
      </c>
      <c r="N18" s="873"/>
      <c r="O18" s="873" t="s">
        <v>111</v>
      </c>
      <c r="P18" s="922">
        <v>10000000</v>
      </c>
      <c r="Q18" s="873">
        <v>2015</v>
      </c>
      <c r="R18" s="879" t="s">
        <v>1061</v>
      </c>
      <c r="S18" s="233"/>
    </row>
    <row r="19" spans="1:19" ht="45">
      <c r="A19" s="872">
        <v>12</v>
      </c>
      <c r="B19" s="888" t="s">
        <v>1062</v>
      </c>
      <c r="C19" s="873" t="s">
        <v>1063</v>
      </c>
      <c r="D19" s="874" t="s">
        <v>310</v>
      </c>
      <c r="E19" s="874" t="s">
        <v>71</v>
      </c>
      <c r="F19" s="874" t="s">
        <v>213</v>
      </c>
      <c r="G19" s="874" t="s">
        <v>1064</v>
      </c>
      <c r="H19" s="873" t="s">
        <v>1065</v>
      </c>
      <c r="I19" s="873" t="s">
        <v>217</v>
      </c>
      <c r="J19" s="876">
        <v>2015</v>
      </c>
      <c r="K19" s="873"/>
      <c r="L19" s="873" t="s">
        <v>528</v>
      </c>
      <c r="M19" s="873" t="s">
        <v>224</v>
      </c>
      <c r="N19" s="873" t="str">
        <f>N8</f>
        <v xml:space="preserve">  Persil 107  </v>
      </c>
      <c r="O19" s="876" t="str">
        <f>O21</f>
        <v>Swadaya Masyarakat</v>
      </c>
      <c r="P19" s="922">
        <v>23225000</v>
      </c>
      <c r="Q19" s="873">
        <v>2015</v>
      </c>
      <c r="R19" s="879" t="s">
        <v>529</v>
      </c>
      <c r="S19" s="233"/>
    </row>
    <row r="20" spans="1:19">
      <c r="A20" s="872">
        <v>13</v>
      </c>
      <c r="B20" s="888" t="str">
        <f>'[3]LHI Bangunan'!B23</f>
        <v>Bangunan lainnya</v>
      </c>
      <c r="C20" s="873" t="str">
        <f>'[3]LHI Bangunan'!C23</f>
        <v>4.01.01.22.999</v>
      </c>
      <c r="D20" s="874" t="s">
        <v>332</v>
      </c>
      <c r="E20" s="874" t="s">
        <v>71</v>
      </c>
      <c r="F20" s="874" t="s">
        <v>213</v>
      </c>
      <c r="G20" s="874" t="s">
        <v>1064</v>
      </c>
      <c r="H20" s="873" t="s">
        <v>1066</v>
      </c>
      <c r="I20" s="873" t="s">
        <v>1044</v>
      </c>
      <c r="J20" s="876">
        <v>2015</v>
      </c>
      <c r="K20" s="873"/>
      <c r="L20" s="873" t="s">
        <v>532</v>
      </c>
      <c r="M20" s="873" t="s">
        <v>224</v>
      </c>
      <c r="N20" s="873" t="str">
        <f>N21</f>
        <v xml:space="preserve">  Persil 107  </v>
      </c>
      <c r="O20" s="876" t="s">
        <v>77</v>
      </c>
      <c r="P20" s="922">
        <v>55537000</v>
      </c>
      <c r="Q20" s="873">
        <v>2015</v>
      </c>
      <c r="R20" s="879" t="s">
        <v>533</v>
      </c>
      <c r="S20" s="233"/>
    </row>
    <row r="21" spans="1:19" ht="45">
      <c r="A21" s="872">
        <v>14</v>
      </c>
      <c r="B21" s="875" t="str">
        <f>'[3]LHI Bangunan'!B24</f>
        <v>Bangunan gedung kantor permanen</v>
      </c>
      <c r="C21" s="873" t="s">
        <v>1067</v>
      </c>
      <c r="D21" s="874" t="s">
        <v>308</v>
      </c>
      <c r="E21" s="874" t="s">
        <v>71</v>
      </c>
      <c r="F21" s="874" t="s">
        <v>213</v>
      </c>
      <c r="G21" s="874" t="s">
        <v>1037</v>
      </c>
      <c r="H21" s="873" t="s">
        <v>1068</v>
      </c>
      <c r="I21" s="873" t="s">
        <v>217</v>
      </c>
      <c r="J21" s="876">
        <v>2016</v>
      </c>
      <c r="K21" s="873"/>
      <c r="L21" s="873" t="s">
        <v>504</v>
      </c>
      <c r="M21" s="873" t="s">
        <v>224</v>
      </c>
      <c r="N21" s="873" t="str">
        <f>N19</f>
        <v xml:space="preserve">  Persil 107  </v>
      </c>
      <c r="O21" s="876" t="s">
        <v>503</v>
      </c>
      <c r="P21" s="922">
        <v>317300000</v>
      </c>
      <c r="Q21" s="873">
        <v>2016</v>
      </c>
      <c r="R21" s="879" t="s">
        <v>415</v>
      </c>
      <c r="S21" s="233"/>
    </row>
    <row r="22" spans="1:19" ht="45">
      <c r="A22" s="872">
        <v>15</v>
      </c>
      <c r="B22" s="888" t="str">
        <f>'[3]LHI Bangunan'!B25</f>
        <v>gedung pertokoaan /pasar permanen</v>
      </c>
      <c r="C22" s="873" t="s">
        <v>534</v>
      </c>
      <c r="D22" s="874" t="s">
        <v>310</v>
      </c>
      <c r="E22" s="874" t="s">
        <v>71</v>
      </c>
      <c r="F22" s="874" t="s">
        <v>213</v>
      </c>
      <c r="G22" s="874" t="s">
        <v>1037</v>
      </c>
      <c r="H22" s="873" t="s">
        <v>1069</v>
      </c>
      <c r="I22" s="873" t="s">
        <v>223</v>
      </c>
      <c r="J22" s="876">
        <v>2016</v>
      </c>
      <c r="K22" s="873"/>
      <c r="L22" s="873" t="s">
        <v>538</v>
      </c>
      <c r="M22" s="873" t="s">
        <v>224</v>
      </c>
      <c r="N22" s="873" t="str">
        <f>'[3]KIA G'!G26</f>
        <v xml:space="preserve">  Persil 74  </v>
      </c>
      <c r="O22" s="876" t="s">
        <v>503</v>
      </c>
      <c r="P22" s="922">
        <v>60000000</v>
      </c>
      <c r="Q22" s="873">
        <v>2016</v>
      </c>
      <c r="R22" s="879" t="s">
        <v>539</v>
      </c>
      <c r="S22" s="233"/>
    </row>
    <row r="23" spans="1:19" ht="45">
      <c r="A23" s="872">
        <v>16</v>
      </c>
      <c r="B23" s="875" t="s">
        <v>1070</v>
      </c>
      <c r="C23" s="873" t="s">
        <v>1071</v>
      </c>
      <c r="D23" s="874" t="s">
        <v>332</v>
      </c>
      <c r="E23" s="874" t="s">
        <v>71</v>
      </c>
      <c r="F23" s="874" t="s">
        <v>213</v>
      </c>
      <c r="G23" s="874" t="s">
        <v>1037</v>
      </c>
      <c r="H23" s="873" t="s">
        <v>1072</v>
      </c>
      <c r="I23" s="873" t="s">
        <v>217</v>
      </c>
      <c r="J23" s="876">
        <v>2016</v>
      </c>
      <c r="K23" s="873"/>
      <c r="L23" s="873" t="s">
        <v>542</v>
      </c>
      <c r="M23" s="873" t="s">
        <v>224</v>
      </c>
      <c r="N23" s="873" t="str">
        <f>'[3]KIA G'!G59</f>
        <v xml:space="preserve">  Persil 112</v>
      </c>
      <c r="O23" s="873" t="s">
        <v>1073</v>
      </c>
      <c r="P23" s="922">
        <v>25000000</v>
      </c>
      <c r="Q23" s="873">
        <v>2016</v>
      </c>
      <c r="R23" s="879" t="s">
        <v>1074</v>
      </c>
      <c r="S23" s="233"/>
    </row>
    <row r="24" spans="1:19" ht="45">
      <c r="A24" s="872">
        <v>17</v>
      </c>
      <c r="B24" s="888" t="str">
        <f>B17</f>
        <v>Bangunan gedung pendidikan permanen</v>
      </c>
      <c r="C24" s="873" t="s">
        <v>543</v>
      </c>
      <c r="D24" s="874" t="s">
        <v>393</v>
      </c>
      <c r="E24" s="874" t="s">
        <v>71</v>
      </c>
      <c r="F24" s="874" t="s">
        <v>213</v>
      </c>
      <c r="G24" s="874" t="s">
        <v>1037</v>
      </c>
      <c r="H24" s="873" t="s">
        <v>1075</v>
      </c>
      <c r="I24" s="873" t="s">
        <v>223</v>
      </c>
      <c r="J24" s="876">
        <v>2016</v>
      </c>
      <c r="K24" s="873"/>
      <c r="L24" s="873" t="s">
        <v>516</v>
      </c>
      <c r="M24" s="873" t="s">
        <v>224</v>
      </c>
      <c r="N24" s="873" t="str">
        <f>N22</f>
        <v xml:space="preserve">  Persil 74  </v>
      </c>
      <c r="O24" s="873" t="s">
        <v>544</v>
      </c>
      <c r="P24" s="922">
        <v>139000000</v>
      </c>
      <c r="Q24" s="873">
        <v>2016</v>
      </c>
      <c r="R24" s="879" t="s">
        <v>1076</v>
      </c>
      <c r="S24" s="233"/>
    </row>
    <row r="25" spans="1:19" ht="30">
      <c r="A25" s="872">
        <v>18</v>
      </c>
      <c r="B25" s="888" t="str">
        <f>'[3]LHI Bangunan'!B28</f>
        <v>Bangunan fasilitas umum lainnya</v>
      </c>
      <c r="C25" s="873" t="str">
        <f>'[3]LHI Bangunan'!C28</f>
        <v>4.01.01.23.999</v>
      </c>
      <c r="D25" s="874" t="s">
        <v>308</v>
      </c>
      <c r="E25" s="874" t="s">
        <v>71</v>
      </c>
      <c r="F25" s="874" t="s">
        <v>213</v>
      </c>
      <c r="G25" s="874" t="s">
        <v>1037</v>
      </c>
      <c r="H25" s="873" t="s">
        <v>1077</v>
      </c>
      <c r="I25" s="873" t="s">
        <v>1044</v>
      </c>
      <c r="J25" s="876">
        <v>2020</v>
      </c>
      <c r="K25" s="873"/>
      <c r="L25" s="873" t="s">
        <v>550</v>
      </c>
      <c r="M25" s="873" t="s">
        <v>224</v>
      </c>
      <c r="N25" s="873" t="str">
        <f>N21</f>
        <v xml:space="preserve">  Persil 107  </v>
      </c>
      <c r="O25" s="873" t="s">
        <v>704</v>
      </c>
      <c r="P25" s="922">
        <v>8802000</v>
      </c>
      <c r="Q25" s="873">
        <v>2020</v>
      </c>
      <c r="R25" s="879" t="s">
        <v>1078</v>
      </c>
      <c r="S25" s="233"/>
    </row>
    <row r="26" spans="1:19" ht="60">
      <c r="A26" s="872">
        <v>19</v>
      </c>
      <c r="B26" s="924" t="s">
        <v>1079</v>
      </c>
      <c r="C26" s="873" t="s">
        <v>521</v>
      </c>
      <c r="D26" s="874" t="s">
        <v>308</v>
      </c>
      <c r="E26" s="874" t="s">
        <v>71</v>
      </c>
      <c r="F26" s="874" t="s">
        <v>213</v>
      </c>
      <c r="G26" s="874" t="s">
        <v>1037</v>
      </c>
      <c r="H26" s="876" t="s">
        <v>1080</v>
      </c>
      <c r="I26" s="873" t="s">
        <v>187</v>
      </c>
      <c r="J26" s="876" t="s">
        <v>1081</v>
      </c>
      <c r="K26" s="876" t="s">
        <v>1082</v>
      </c>
      <c r="L26" s="873" t="s">
        <v>1083</v>
      </c>
      <c r="M26" s="873" t="s">
        <v>224</v>
      </c>
      <c r="N26" s="873" t="str">
        <f>N25</f>
        <v xml:space="preserve">  Persil 107  </v>
      </c>
      <c r="O26" s="873" t="s">
        <v>1084</v>
      </c>
      <c r="P26" s="922">
        <f>49857500+1169350</f>
        <v>51026850</v>
      </c>
      <c r="Q26" s="873">
        <v>2022</v>
      </c>
      <c r="R26" s="879" t="s">
        <v>1085</v>
      </c>
      <c r="S26" s="233"/>
    </row>
    <row r="27" spans="1:19" ht="38.25">
      <c r="A27" s="872">
        <v>20</v>
      </c>
      <c r="B27" s="925" t="s">
        <v>506</v>
      </c>
      <c r="C27" s="873" t="s">
        <v>543</v>
      </c>
      <c r="D27" s="874" t="s">
        <v>308</v>
      </c>
      <c r="E27" s="874" t="s">
        <v>71</v>
      </c>
      <c r="F27" s="874" t="s">
        <v>213</v>
      </c>
      <c r="G27" s="874" t="s">
        <v>1037</v>
      </c>
      <c r="H27" s="896" t="s">
        <v>1086</v>
      </c>
      <c r="I27" s="897" t="s">
        <v>218</v>
      </c>
      <c r="J27" s="926" t="s">
        <v>1089</v>
      </c>
      <c r="K27" s="927" t="s">
        <v>1092</v>
      </c>
      <c r="L27" s="897" t="s">
        <v>514</v>
      </c>
      <c r="M27" s="873" t="s">
        <v>224</v>
      </c>
      <c r="N27" s="897" t="s">
        <v>1095</v>
      </c>
      <c r="O27" s="896" t="s">
        <v>240</v>
      </c>
      <c r="P27" s="928">
        <v>7995500</v>
      </c>
      <c r="Q27" s="897">
        <v>2024</v>
      </c>
      <c r="R27" s="929" t="s">
        <v>1055</v>
      </c>
      <c r="S27" s="233"/>
    </row>
    <row r="28" spans="1:19" ht="38.25">
      <c r="A28" s="872">
        <v>21</v>
      </c>
      <c r="B28" s="925" t="s">
        <v>506</v>
      </c>
      <c r="C28" s="873" t="s">
        <v>543</v>
      </c>
      <c r="D28" s="874" t="s">
        <v>310</v>
      </c>
      <c r="E28" s="874" t="s">
        <v>71</v>
      </c>
      <c r="F28" s="874" t="s">
        <v>213</v>
      </c>
      <c r="G28" s="874" t="s">
        <v>1037</v>
      </c>
      <c r="H28" s="896" t="s">
        <v>1086</v>
      </c>
      <c r="I28" s="897" t="s">
        <v>216</v>
      </c>
      <c r="J28" s="926" t="s">
        <v>1089</v>
      </c>
      <c r="K28" s="927" t="s">
        <v>1092</v>
      </c>
      <c r="L28" s="897" t="s">
        <v>514</v>
      </c>
      <c r="M28" s="873" t="s">
        <v>224</v>
      </c>
      <c r="N28" s="897" t="s">
        <v>1096</v>
      </c>
      <c r="O28" s="896" t="s">
        <v>240</v>
      </c>
      <c r="P28" s="928">
        <v>11817000</v>
      </c>
      <c r="Q28" s="897">
        <v>2024</v>
      </c>
      <c r="R28" s="929" t="s">
        <v>1054</v>
      </c>
      <c r="S28" s="233"/>
    </row>
    <row r="29" spans="1:19" ht="30">
      <c r="A29" s="872">
        <v>22</v>
      </c>
      <c r="B29" s="925" t="s">
        <v>547</v>
      </c>
      <c r="C29" s="873" t="s">
        <v>546</v>
      </c>
      <c r="D29" s="874" t="s">
        <v>332</v>
      </c>
      <c r="E29" s="874" t="s">
        <v>71</v>
      </c>
      <c r="F29" s="874" t="s">
        <v>213</v>
      </c>
      <c r="G29" s="874" t="s">
        <v>1037</v>
      </c>
      <c r="H29" s="896" t="s">
        <v>1087</v>
      </c>
      <c r="I29" s="873" t="s">
        <v>1044</v>
      </c>
      <c r="J29" s="930" t="s">
        <v>4511</v>
      </c>
      <c r="K29" s="927" t="s">
        <v>1093</v>
      </c>
      <c r="L29" s="897" t="s">
        <v>241</v>
      </c>
      <c r="M29" s="873" t="s">
        <v>224</v>
      </c>
      <c r="N29" s="897" t="s">
        <v>1097</v>
      </c>
      <c r="O29" s="896" t="s">
        <v>240</v>
      </c>
      <c r="P29" s="928">
        <v>41810000</v>
      </c>
      <c r="Q29" s="897">
        <v>2024</v>
      </c>
      <c r="R29" s="929" t="s">
        <v>733</v>
      </c>
      <c r="S29" s="233"/>
    </row>
    <row r="30" spans="1:19" ht="30">
      <c r="A30" s="872">
        <v>23</v>
      </c>
      <c r="B30" s="925" t="s">
        <v>547</v>
      </c>
      <c r="C30" s="873" t="s">
        <v>546</v>
      </c>
      <c r="D30" s="874" t="s">
        <v>393</v>
      </c>
      <c r="E30" s="874" t="s">
        <v>71</v>
      </c>
      <c r="F30" s="874" t="s">
        <v>213</v>
      </c>
      <c r="G30" s="874" t="s">
        <v>1037</v>
      </c>
      <c r="H30" s="896" t="s">
        <v>1088</v>
      </c>
      <c r="I30" s="873" t="s">
        <v>1044</v>
      </c>
      <c r="J30" s="931" t="s">
        <v>1091</v>
      </c>
      <c r="K30" s="896" t="s">
        <v>1094</v>
      </c>
      <c r="L30" s="897"/>
      <c r="M30" s="873" t="s">
        <v>224</v>
      </c>
      <c r="N30" s="897"/>
      <c r="O30" s="896" t="s">
        <v>240</v>
      </c>
      <c r="P30" s="928">
        <v>12785500</v>
      </c>
      <c r="Q30" s="897">
        <v>2024</v>
      </c>
      <c r="R30" s="929" t="s">
        <v>734</v>
      </c>
      <c r="S30" s="233"/>
    </row>
    <row r="31" spans="1:19" ht="75">
      <c r="A31" s="872">
        <v>24</v>
      </c>
      <c r="B31" s="875" t="s">
        <v>1036</v>
      </c>
      <c r="C31" s="873" t="s">
        <v>1067</v>
      </c>
      <c r="D31" s="874" t="s">
        <v>308</v>
      </c>
      <c r="E31" s="874" t="s">
        <v>71</v>
      </c>
      <c r="F31" s="874" t="s">
        <v>213</v>
      </c>
      <c r="G31" s="874" t="s">
        <v>1037</v>
      </c>
      <c r="H31" s="873" t="s">
        <v>4418</v>
      </c>
      <c r="I31" s="873" t="s">
        <v>217</v>
      </c>
      <c r="J31" s="876" t="s">
        <v>4420</v>
      </c>
      <c r="K31" s="873"/>
      <c r="L31" s="873"/>
      <c r="M31" s="873" t="s">
        <v>224</v>
      </c>
      <c r="N31" s="873" t="str">
        <f>N29</f>
        <v>Persil 107</v>
      </c>
      <c r="O31" s="876" t="s">
        <v>240</v>
      </c>
      <c r="P31" s="922">
        <v>107087100</v>
      </c>
      <c r="Q31" s="873">
        <v>2025</v>
      </c>
      <c r="R31" s="879" t="s">
        <v>4410</v>
      </c>
      <c r="S31" s="679"/>
    </row>
    <row r="32" spans="1:19" ht="45">
      <c r="A32" s="872">
        <v>25</v>
      </c>
      <c r="B32" s="888" t="s">
        <v>506</v>
      </c>
      <c r="C32" s="873" t="s">
        <v>543</v>
      </c>
      <c r="D32" s="874" t="s">
        <v>310</v>
      </c>
      <c r="E32" s="874" t="s">
        <v>71</v>
      </c>
      <c r="F32" s="874" t="s">
        <v>213</v>
      </c>
      <c r="G32" s="874" t="s">
        <v>1037</v>
      </c>
      <c r="H32" s="873" t="s">
        <v>4417</v>
      </c>
      <c r="I32" s="873" t="s">
        <v>223</v>
      </c>
      <c r="J32" s="876" t="s">
        <v>4421</v>
      </c>
      <c r="K32" s="873"/>
      <c r="L32" s="873"/>
      <c r="M32" s="873" t="s">
        <v>224</v>
      </c>
      <c r="N32" s="873" t="s">
        <v>4136</v>
      </c>
      <c r="O32" s="876" t="s">
        <v>240</v>
      </c>
      <c r="P32" s="922">
        <v>7174000</v>
      </c>
      <c r="Q32" s="873">
        <v>2025</v>
      </c>
      <c r="R32" s="879" t="s">
        <v>4411</v>
      </c>
      <c r="S32" s="679"/>
    </row>
    <row r="33" spans="1:19" ht="45">
      <c r="A33" s="872">
        <v>26</v>
      </c>
      <c r="B33" s="888" t="s">
        <v>4458</v>
      </c>
      <c r="C33" s="873" t="s">
        <v>1063</v>
      </c>
      <c r="D33" s="874" t="s">
        <v>332</v>
      </c>
      <c r="E33" s="874" t="s">
        <v>71</v>
      </c>
      <c r="F33" s="874" t="s">
        <v>213</v>
      </c>
      <c r="G33" s="874" t="s">
        <v>4505</v>
      </c>
      <c r="H33" s="873" t="s">
        <v>4504</v>
      </c>
      <c r="I33" s="873" t="s">
        <v>1044</v>
      </c>
      <c r="J33" s="876">
        <v>2025</v>
      </c>
      <c r="K33" s="873"/>
      <c r="L33" s="873"/>
      <c r="M33" s="873" t="s">
        <v>224</v>
      </c>
      <c r="N33" s="873"/>
      <c r="O33" s="876" t="s">
        <v>4462</v>
      </c>
      <c r="P33" s="922">
        <v>5134000</v>
      </c>
      <c r="Q33" s="873">
        <v>2025</v>
      </c>
      <c r="R33" s="879" t="s">
        <v>4463</v>
      </c>
      <c r="S33" s="679"/>
    </row>
    <row r="34" spans="1:19" ht="30">
      <c r="A34" s="872">
        <v>27</v>
      </c>
      <c r="B34" s="888" t="s">
        <v>535</v>
      </c>
      <c r="C34" s="873" t="s">
        <v>1067</v>
      </c>
      <c r="D34" s="874" t="s">
        <v>393</v>
      </c>
      <c r="E34" s="874" t="s">
        <v>71</v>
      </c>
      <c r="F34" s="874" t="s">
        <v>213</v>
      </c>
      <c r="G34" s="874" t="s">
        <v>4505</v>
      </c>
      <c r="H34" s="873" t="s">
        <v>4504</v>
      </c>
      <c r="I34" s="873" t="s">
        <v>1044</v>
      </c>
      <c r="J34" s="876">
        <v>2025</v>
      </c>
      <c r="K34" s="873"/>
      <c r="L34" s="873"/>
      <c r="M34" s="873" t="s">
        <v>224</v>
      </c>
      <c r="N34" s="873"/>
      <c r="O34" s="876" t="s">
        <v>4462</v>
      </c>
      <c r="P34" s="922">
        <v>5000000</v>
      </c>
      <c r="Q34" s="873">
        <v>2025</v>
      </c>
      <c r="R34" s="879" t="s">
        <v>4506</v>
      </c>
      <c r="S34" s="679"/>
    </row>
    <row r="35" spans="1:19" ht="45">
      <c r="A35" s="872">
        <v>28</v>
      </c>
      <c r="B35" s="888" t="s">
        <v>4458</v>
      </c>
      <c r="C35" s="873" t="s">
        <v>1063</v>
      </c>
      <c r="D35" s="874" t="s">
        <v>332</v>
      </c>
      <c r="E35" s="874" t="s">
        <v>71</v>
      </c>
      <c r="F35" s="874" t="s">
        <v>213</v>
      </c>
      <c r="G35" s="874" t="s">
        <v>115</v>
      </c>
      <c r="H35" s="873" t="s">
        <v>150</v>
      </c>
      <c r="I35" s="873" t="s">
        <v>1044</v>
      </c>
      <c r="J35" s="876">
        <v>2025</v>
      </c>
      <c r="K35" s="873"/>
      <c r="L35" s="873"/>
      <c r="M35" s="873" t="s">
        <v>224</v>
      </c>
      <c r="N35" s="873"/>
      <c r="O35" s="876" t="s">
        <v>4462</v>
      </c>
      <c r="P35" s="922">
        <v>6341500</v>
      </c>
      <c r="Q35" s="873">
        <v>2025</v>
      </c>
      <c r="R35" s="879" t="s">
        <v>4507</v>
      </c>
      <c r="S35" s="679"/>
    </row>
    <row r="36" spans="1:19" ht="15.75" thickBot="1">
      <c r="A36" s="900"/>
      <c r="B36" s="932"/>
      <c r="C36" s="932"/>
      <c r="D36" s="932"/>
      <c r="E36" s="932"/>
      <c r="F36" s="932"/>
      <c r="G36" s="932"/>
      <c r="H36" s="932"/>
      <c r="I36" s="932"/>
      <c r="J36" s="933"/>
      <c r="K36" s="932"/>
      <c r="L36" s="932"/>
      <c r="M36" s="932"/>
      <c r="N36" s="932"/>
      <c r="O36" s="901"/>
      <c r="P36" s="934"/>
      <c r="Q36" s="932"/>
      <c r="R36" s="904"/>
      <c r="S36" s="233"/>
    </row>
    <row r="37" spans="1:19" ht="15.75" thickBot="1">
      <c r="A37" s="1289" t="s">
        <v>4509</v>
      </c>
      <c r="B37" s="1290"/>
      <c r="C37" s="1290"/>
      <c r="D37" s="1290"/>
      <c r="E37" s="1290"/>
      <c r="F37" s="1290"/>
      <c r="G37" s="1290"/>
      <c r="H37" s="1290"/>
      <c r="I37" s="1290"/>
      <c r="J37" s="1290"/>
      <c r="K37" s="1290"/>
      <c r="L37" s="1290"/>
      <c r="M37" s="1290"/>
      <c r="N37" s="1290"/>
      <c r="O37" s="1291"/>
      <c r="P37" s="935">
        <f>SUM(P8:P36)</f>
        <v>2133936450</v>
      </c>
      <c r="Q37" s="935"/>
      <c r="R37" s="905"/>
      <c r="S37" s="404"/>
    </row>
    <row r="38" spans="1:19">
      <c r="A38" s="849"/>
      <c r="B38" s="849"/>
      <c r="C38" s="849"/>
      <c r="D38" s="849"/>
      <c r="E38" s="849"/>
      <c r="F38" s="849"/>
      <c r="G38" s="849"/>
      <c r="H38" s="849"/>
      <c r="I38" s="849"/>
      <c r="J38" s="910"/>
      <c r="K38" s="849"/>
      <c r="L38" s="849"/>
      <c r="M38" s="849"/>
      <c r="N38" s="849"/>
      <c r="O38" s="844"/>
      <c r="P38" s="849"/>
      <c r="Q38" s="849"/>
      <c r="R38" s="856"/>
      <c r="S38" s="233"/>
    </row>
    <row r="39" spans="1:19">
      <c r="A39" s="936"/>
      <c r="B39" s="937"/>
      <c r="C39" s="844" t="s">
        <v>182</v>
      </c>
      <c r="D39" s="849"/>
      <c r="E39" s="849"/>
      <c r="F39" s="849"/>
      <c r="G39" s="849"/>
      <c r="H39" s="938"/>
      <c r="I39" s="1292"/>
      <c r="J39" s="1292"/>
      <c r="K39" s="1292"/>
      <c r="L39" s="1292"/>
      <c r="M39" s="1292"/>
      <c r="N39" s="914"/>
      <c r="O39" s="1292" t="s">
        <v>4438</v>
      </c>
      <c r="P39" s="1292"/>
      <c r="Q39" s="1292"/>
      <c r="R39" s="939"/>
      <c r="S39" s="233"/>
    </row>
    <row r="40" spans="1:19">
      <c r="A40" s="940"/>
      <c r="B40" s="914"/>
      <c r="C40" s="844" t="s">
        <v>727</v>
      </c>
      <c r="D40" s="849"/>
      <c r="E40" s="849"/>
      <c r="F40" s="849"/>
      <c r="G40" s="849"/>
      <c r="H40" s="910"/>
      <c r="I40" s="914"/>
      <c r="J40" s="910"/>
      <c r="K40" s="844"/>
      <c r="L40" s="849"/>
      <c r="M40" s="849"/>
      <c r="N40" s="914"/>
      <c r="O40" s="1262" t="s">
        <v>199</v>
      </c>
      <c r="P40" s="1262"/>
      <c r="Q40" s="1262"/>
      <c r="R40" s="849"/>
      <c r="S40" s="233"/>
    </row>
    <row r="41" spans="1:19">
      <c r="A41" s="936"/>
      <c r="B41" s="937"/>
      <c r="C41" s="844"/>
      <c r="D41" s="849"/>
      <c r="E41" s="849"/>
      <c r="F41" s="849"/>
      <c r="G41" s="849"/>
      <c r="H41" s="910"/>
      <c r="I41" s="849"/>
      <c r="J41" s="910"/>
      <c r="K41" s="849"/>
      <c r="L41" s="849"/>
      <c r="M41" s="849"/>
      <c r="N41" s="849"/>
      <c r="O41" s="910"/>
      <c r="P41" s="849"/>
      <c r="Q41" s="849"/>
      <c r="R41" s="849"/>
      <c r="S41" s="233"/>
    </row>
    <row r="42" spans="1:19">
      <c r="A42" s="936"/>
      <c r="B42" s="937"/>
      <c r="C42" s="844"/>
      <c r="D42" s="849"/>
      <c r="E42" s="849"/>
      <c r="F42" s="849"/>
      <c r="G42" s="849"/>
      <c r="H42" s="910"/>
      <c r="I42" s="849"/>
      <c r="J42" s="910"/>
      <c r="K42" s="849"/>
      <c r="L42" s="849"/>
      <c r="M42" s="849"/>
      <c r="N42" s="849"/>
      <c r="O42" s="910"/>
      <c r="P42" s="849"/>
      <c r="Q42" s="849"/>
      <c r="R42" s="849"/>
      <c r="S42" s="233"/>
    </row>
    <row r="43" spans="1:19">
      <c r="A43" s="850"/>
      <c r="B43" s="941"/>
      <c r="C43" s="855" t="s">
        <v>1010</v>
      </c>
      <c r="D43" s="850"/>
      <c r="E43" s="850"/>
      <c r="F43" s="850"/>
      <c r="G43" s="850"/>
      <c r="H43" s="912"/>
      <c r="I43" s="941"/>
      <c r="J43" s="912"/>
      <c r="K43" s="855"/>
      <c r="L43" s="850"/>
      <c r="M43" s="850"/>
      <c r="N43" s="941"/>
      <c r="O43" s="912"/>
      <c r="P43" s="855" t="s">
        <v>1011</v>
      </c>
      <c r="Q43" s="850"/>
      <c r="R43" s="850"/>
      <c r="S43" s="404"/>
    </row>
    <row r="44" spans="1:19">
      <c r="A44" s="434"/>
      <c r="B44" s="435"/>
      <c r="C44" s="233"/>
      <c r="D44" s="233"/>
      <c r="E44" s="233"/>
      <c r="F44" s="233"/>
      <c r="G44" s="233"/>
      <c r="H44" s="233"/>
      <c r="I44" s="233"/>
      <c r="J44" s="403"/>
      <c r="K44" s="233"/>
      <c r="L44" s="233"/>
      <c r="M44" s="233"/>
      <c r="N44" s="233"/>
      <c r="P44" s="440"/>
      <c r="Q44" s="233"/>
      <c r="R44" s="344"/>
      <c r="S44" s="343"/>
    </row>
    <row r="45" spans="1:19">
      <c r="A45" s="434"/>
      <c r="B45" s="435"/>
      <c r="C45" s="233"/>
      <c r="D45" s="233"/>
      <c r="E45" s="233"/>
      <c r="F45" s="233"/>
      <c r="G45" s="233"/>
      <c r="H45" s="233"/>
      <c r="I45" s="233"/>
      <c r="J45" s="403"/>
      <c r="K45" s="233"/>
      <c r="L45" s="233"/>
      <c r="M45" s="233"/>
      <c r="N45" s="233"/>
      <c r="P45" s="440"/>
      <c r="Q45" s="233"/>
      <c r="R45" s="344"/>
      <c r="S45" s="343"/>
    </row>
    <row r="46" spans="1:19">
      <c r="A46" s="434"/>
      <c r="B46" s="435"/>
      <c r="C46" s="233"/>
      <c r="D46" s="233"/>
      <c r="E46" s="233"/>
      <c r="F46" s="233"/>
      <c r="G46" s="233"/>
      <c r="H46" s="233"/>
      <c r="I46" s="233"/>
      <c r="J46" s="403"/>
      <c r="K46" s="233"/>
      <c r="L46" s="233"/>
      <c r="M46" s="233"/>
      <c r="N46" s="233"/>
      <c r="P46" s="440"/>
      <c r="Q46" s="233"/>
      <c r="R46" s="344"/>
      <c r="S46" s="343"/>
    </row>
    <row r="47" spans="1:19">
      <c r="A47" s="434"/>
      <c r="B47" s="435"/>
      <c r="C47" s="233"/>
      <c r="D47" s="233"/>
      <c r="E47" s="233"/>
      <c r="F47" s="233"/>
      <c r="G47" s="233"/>
      <c r="H47" s="233"/>
      <c r="I47" s="233"/>
      <c r="J47" s="403"/>
      <c r="K47" s="233"/>
      <c r="L47" s="233"/>
      <c r="M47" s="233"/>
      <c r="N47" s="233"/>
      <c r="P47" s="440"/>
      <c r="Q47" s="233"/>
      <c r="R47" s="344"/>
      <c r="S47" s="343"/>
    </row>
    <row r="48" spans="1:19">
      <c r="A48" s="434"/>
      <c r="B48" s="435"/>
      <c r="C48" s="233"/>
      <c r="D48" s="233"/>
      <c r="E48" s="233"/>
      <c r="F48" s="233"/>
      <c r="G48" s="233"/>
      <c r="H48" s="233"/>
      <c r="I48" s="233"/>
      <c r="J48" s="403"/>
      <c r="K48" s="233"/>
      <c r="L48" s="233"/>
      <c r="M48" s="233"/>
      <c r="N48" s="233"/>
      <c r="P48" s="233"/>
      <c r="Q48" s="233"/>
      <c r="R48" s="344"/>
      <c r="S48" s="233"/>
    </row>
    <row r="49" spans="1:19">
      <c r="A49" s="434"/>
      <c r="B49" s="435"/>
      <c r="C49" s="233"/>
      <c r="D49" s="233"/>
      <c r="E49" s="233"/>
      <c r="F49" s="233"/>
      <c r="G49" s="233"/>
      <c r="H49" s="233"/>
      <c r="I49" s="233"/>
      <c r="J49" s="403"/>
      <c r="K49" s="233"/>
      <c r="L49" s="233"/>
      <c r="M49" s="233"/>
      <c r="N49" s="233"/>
      <c r="P49" s="233"/>
      <c r="Q49" s="233"/>
      <c r="R49" s="344"/>
      <c r="S49" s="233"/>
    </row>
    <row r="50" spans="1:19">
      <c r="A50" s="434"/>
      <c r="B50" s="435"/>
      <c r="C50" s="233"/>
      <c r="D50" s="233"/>
      <c r="E50" s="233"/>
      <c r="F50" s="233"/>
      <c r="G50" s="233"/>
      <c r="H50" s="233"/>
      <c r="I50" s="233"/>
      <c r="J50" s="403"/>
      <c r="K50" s="233"/>
      <c r="L50" s="233"/>
      <c r="M50" s="233"/>
      <c r="N50" s="233"/>
      <c r="P50" s="233"/>
      <c r="Q50" s="233"/>
      <c r="R50" s="344"/>
      <c r="S50" s="233"/>
    </row>
    <row r="51" spans="1:19">
      <c r="A51" s="233"/>
      <c r="B51" s="233"/>
      <c r="C51" s="233"/>
      <c r="D51" s="233"/>
      <c r="E51" s="233"/>
      <c r="F51" s="233"/>
      <c r="G51" s="233"/>
      <c r="H51" s="233"/>
      <c r="I51" s="233"/>
      <c r="J51" s="403"/>
      <c r="K51" s="233"/>
      <c r="L51" s="233"/>
      <c r="M51" s="233"/>
      <c r="N51" s="233"/>
      <c r="P51" s="233"/>
      <c r="Q51" s="233"/>
      <c r="R51" s="344"/>
      <c r="S51" s="233"/>
    </row>
    <row r="52" spans="1:19">
      <c r="A52" s="233"/>
      <c r="B52" s="233"/>
      <c r="C52" s="233"/>
      <c r="D52" s="233"/>
      <c r="E52" s="233"/>
      <c r="F52" s="233"/>
      <c r="G52" s="233"/>
      <c r="H52" s="233"/>
      <c r="I52" s="233"/>
      <c r="J52" s="403"/>
      <c r="K52" s="233"/>
      <c r="L52" s="233"/>
      <c r="M52" s="233"/>
      <c r="N52" s="233"/>
      <c r="P52" s="233"/>
      <c r="Q52" s="233"/>
      <c r="R52" s="344"/>
      <c r="S52" s="233"/>
    </row>
    <row r="53" spans="1:19">
      <c r="A53" s="233"/>
      <c r="B53" s="233"/>
      <c r="C53" s="233"/>
      <c r="D53" s="233"/>
      <c r="E53" s="233"/>
      <c r="F53" s="233"/>
      <c r="G53" s="233"/>
      <c r="H53" s="233"/>
      <c r="I53" s="233"/>
      <c r="J53" s="403"/>
      <c r="K53" s="233"/>
      <c r="L53" s="233"/>
      <c r="M53" s="233"/>
      <c r="N53" s="233"/>
      <c r="P53" s="233"/>
      <c r="Q53" s="233"/>
      <c r="R53" s="344"/>
      <c r="S53" s="233"/>
    </row>
    <row r="54" spans="1:19">
      <c r="A54" s="233"/>
      <c r="B54" s="233"/>
      <c r="C54" s="233"/>
      <c r="D54" s="233"/>
      <c r="E54" s="233"/>
      <c r="F54" s="233"/>
      <c r="G54" s="233"/>
      <c r="H54" s="233"/>
      <c r="I54" s="233"/>
      <c r="J54" s="403"/>
      <c r="K54" s="233"/>
      <c r="L54" s="233"/>
      <c r="M54" s="233"/>
      <c r="N54" s="233"/>
      <c r="P54" s="233"/>
      <c r="Q54" s="233"/>
      <c r="R54" s="344"/>
      <c r="S54" s="233"/>
    </row>
    <row r="55" spans="1:19">
      <c r="A55" s="233"/>
      <c r="B55" s="233"/>
      <c r="C55" s="233"/>
      <c r="D55" s="233"/>
      <c r="E55" s="233"/>
      <c r="F55" s="233"/>
      <c r="G55" s="233"/>
      <c r="H55" s="233"/>
      <c r="I55" s="233"/>
      <c r="J55" s="403"/>
      <c r="K55" s="233"/>
      <c r="L55" s="233"/>
      <c r="M55" s="233"/>
      <c r="N55" s="233"/>
      <c r="P55" s="233"/>
      <c r="Q55" s="233"/>
      <c r="R55" s="344"/>
      <c r="S55" s="233"/>
    </row>
    <row r="56" spans="1:19">
      <c r="A56" s="233"/>
      <c r="B56" s="233"/>
      <c r="C56" s="233"/>
      <c r="D56" s="233"/>
      <c r="E56" s="233"/>
      <c r="F56" s="233"/>
      <c r="G56" s="233"/>
      <c r="H56" s="233"/>
      <c r="I56" s="233"/>
      <c r="J56" s="403"/>
      <c r="K56" s="233"/>
      <c r="L56" s="233"/>
      <c r="M56" s="233"/>
      <c r="N56" s="233"/>
      <c r="P56" s="233"/>
      <c r="Q56" s="233"/>
      <c r="R56" s="344"/>
      <c r="S56" s="233"/>
    </row>
    <row r="57" spans="1:19">
      <c r="A57" s="233"/>
      <c r="B57" s="233"/>
      <c r="C57" s="233"/>
      <c r="D57" s="233"/>
      <c r="E57" s="233"/>
      <c r="F57" s="233"/>
      <c r="G57" s="233"/>
      <c r="H57" s="233"/>
      <c r="I57" s="233"/>
      <c r="J57" s="403"/>
      <c r="K57" s="233"/>
      <c r="L57" s="233"/>
      <c r="M57" s="233"/>
      <c r="N57" s="233"/>
      <c r="P57" s="233"/>
      <c r="Q57" s="233"/>
      <c r="R57" s="344"/>
      <c r="S57" s="233"/>
    </row>
    <row r="58" spans="1:19">
      <c r="A58" s="233"/>
      <c r="B58" s="233"/>
      <c r="C58" s="233"/>
      <c r="D58" s="233"/>
      <c r="E58" s="233"/>
      <c r="F58" s="233"/>
      <c r="G58" s="233"/>
      <c r="H58" s="233"/>
      <c r="I58" s="233"/>
      <c r="J58" s="403"/>
      <c r="K58" s="233"/>
      <c r="L58" s="233"/>
      <c r="M58" s="233"/>
      <c r="N58" s="233"/>
      <c r="P58" s="233"/>
      <c r="Q58" s="233"/>
      <c r="R58" s="344"/>
      <c r="S58" s="233"/>
    </row>
    <row r="59" spans="1:19">
      <c r="A59" s="233"/>
      <c r="B59" s="233"/>
      <c r="C59" s="233"/>
      <c r="D59" s="233"/>
      <c r="E59" s="233"/>
      <c r="F59" s="233"/>
      <c r="G59" s="233"/>
      <c r="H59" s="233"/>
      <c r="I59" s="233"/>
      <c r="J59" s="403"/>
      <c r="K59" s="233"/>
      <c r="L59" s="233"/>
      <c r="M59" s="233"/>
      <c r="N59" s="233"/>
      <c r="P59" s="233"/>
      <c r="Q59" s="233"/>
      <c r="R59" s="344"/>
      <c r="S59" s="233"/>
    </row>
    <row r="60" spans="1:19">
      <c r="A60" s="233"/>
      <c r="B60" s="233"/>
      <c r="C60" s="233"/>
      <c r="D60" s="233"/>
      <c r="E60" s="233"/>
      <c r="F60" s="233"/>
      <c r="G60" s="233"/>
      <c r="H60" s="233"/>
      <c r="I60" s="233"/>
      <c r="J60" s="403"/>
      <c r="K60" s="233"/>
      <c r="L60" s="233"/>
      <c r="M60" s="233"/>
      <c r="N60" s="233"/>
      <c r="P60" s="233"/>
      <c r="Q60" s="233"/>
      <c r="R60" s="344"/>
      <c r="S60" s="233"/>
    </row>
    <row r="61" spans="1:19">
      <c r="A61" s="233"/>
      <c r="B61" s="233"/>
      <c r="C61" s="233"/>
      <c r="D61" s="233"/>
      <c r="E61" s="233"/>
      <c r="F61" s="233"/>
      <c r="G61" s="233"/>
      <c r="H61" s="233"/>
      <c r="I61" s="233"/>
      <c r="J61" s="403"/>
      <c r="K61" s="233"/>
      <c r="L61" s="233"/>
      <c r="M61" s="233"/>
      <c r="N61" s="233"/>
      <c r="P61" s="233"/>
      <c r="Q61" s="233"/>
      <c r="R61" s="344"/>
      <c r="S61" s="233"/>
    </row>
    <row r="62" spans="1:19">
      <c r="A62" s="233"/>
      <c r="B62" s="233"/>
      <c r="C62" s="233"/>
      <c r="D62" s="233"/>
      <c r="E62" s="233"/>
      <c r="F62" s="233"/>
      <c r="G62" s="233"/>
      <c r="H62" s="233"/>
      <c r="I62" s="233"/>
      <c r="J62" s="403"/>
      <c r="K62" s="233"/>
      <c r="L62" s="233"/>
      <c r="M62" s="233"/>
      <c r="N62" s="233"/>
      <c r="P62" s="233"/>
      <c r="Q62" s="233"/>
      <c r="R62" s="344"/>
      <c r="S62" s="233"/>
    </row>
    <row r="63" spans="1:19">
      <c r="A63" s="233"/>
      <c r="B63" s="233"/>
      <c r="C63" s="233"/>
      <c r="D63" s="233"/>
      <c r="E63" s="233"/>
      <c r="F63" s="233"/>
      <c r="G63" s="233"/>
      <c r="H63" s="233"/>
      <c r="I63" s="233"/>
      <c r="J63" s="403"/>
      <c r="K63" s="233"/>
      <c r="L63" s="233"/>
      <c r="M63" s="233"/>
      <c r="N63" s="233"/>
      <c r="P63" s="233"/>
      <c r="Q63" s="233"/>
      <c r="R63" s="344"/>
      <c r="S63" s="233"/>
    </row>
    <row r="64" spans="1:19">
      <c r="A64" s="233"/>
      <c r="B64" s="233"/>
      <c r="C64" s="233"/>
      <c r="D64" s="233"/>
      <c r="E64" s="233"/>
      <c r="F64" s="233"/>
      <c r="G64" s="233"/>
      <c r="H64" s="233"/>
      <c r="I64" s="233"/>
      <c r="J64" s="403"/>
      <c r="K64" s="233"/>
      <c r="L64" s="233"/>
      <c r="M64" s="233"/>
      <c r="N64" s="233"/>
      <c r="P64" s="233"/>
      <c r="Q64" s="233"/>
      <c r="R64" s="344"/>
      <c r="S64" s="233"/>
    </row>
    <row r="65" spans="1:19">
      <c r="A65" s="233"/>
      <c r="B65" s="233"/>
      <c r="C65" s="233"/>
      <c r="D65" s="233"/>
      <c r="E65" s="233"/>
      <c r="F65" s="233"/>
      <c r="G65" s="233"/>
      <c r="H65" s="233"/>
      <c r="I65" s="233"/>
      <c r="J65" s="403"/>
      <c r="K65" s="233"/>
      <c r="L65" s="233"/>
      <c r="M65" s="233"/>
      <c r="N65" s="233"/>
      <c r="P65" s="233"/>
      <c r="Q65" s="233"/>
      <c r="R65" s="344"/>
      <c r="S65" s="233"/>
    </row>
    <row r="66" spans="1:19">
      <c r="A66" s="233"/>
      <c r="B66" s="233"/>
      <c r="C66" s="233"/>
      <c r="D66" s="233"/>
      <c r="E66" s="233"/>
      <c r="F66" s="233"/>
      <c r="G66" s="233"/>
      <c r="H66" s="233"/>
      <c r="I66" s="233"/>
      <c r="J66" s="403"/>
      <c r="K66" s="233"/>
      <c r="L66" s="233"/>
      <c r="M66" s="233"/>
      <c r="N66" s="233"/>
      <c r="P66" s="233"/>
      <c r="Q66" s="233"/>
      <c r="R66" s="344"/>
      <c r="S66" s="233"/>
    </row>
    <row r="67" spans="1:19">
      <c r="A67" s="233"/>
      <c r="B67" s="233"/>
      <c r="C67" s="233"/>
      <c r="D67" s="233"/>
      <c r="E67" s="233"/>
      <c r="F67" s="233"/>
      <c r="G67" s="233"/>
      <c r="H67" s="233"/>
      <c r="I67" s="233"/>
      <c r="J67" s="403"/>
      <c r="K67" s="233"/>
      <c r="L67" s="233"/>
      <c r="M67" s="233"/>
      <c r="N67" s="233"/>
      <c r="P67" s="233"/>
      <c r="Q67" s="233"/>
      <c r="R67" s="344"/>
      <c r="S67" s="233"/>
    </row>
    <row r="68" spans="1:19">
      <c r="A68" s="233"/>
      <c r="B68" s="233"/>
      <c r="C68" s="233"/>
      <c r="D68" s="233"/>
      <c r="E68" s="233"/>
      <c r="F68" s="233"/>
      <c r="G68" s="233"/>
      <c r="H68" s="233"/>
      <c r="I68" s="233"/>
      <c r="J68" s="403"/>
      <c r="K68" s="233"/>
      <c r="L68" s="233"/>
      <c r="M68" s="233"/>
      <c r="N68" s="233"/>
      <c r="P68" s="233"/>
      <c r="Q68" s="233"/>
      <c r="R68" s="344"/>
      <c r="S68" s="233"/>
    </row>
    <row r="69" spans="1:19">
      <c r="A69" s="233"/>
      <c r="B69" s="233"/>
      <c r="C69" s="233"/>
      <c r="D69" s="233"/>
      <c r="E69" s="233"/>
      <c r="F69" s="233"/>
      <c r="G69" s="233"/>
      <c r="H69" s="233"/>
      <c r="I69" s="233"/>
      <c r="J69" s="403"/>
      <c r="K69" s="233"/>
      <c r="L69" s="233"/>
      <c r="M69" s="233"/>
      <c r="N69" s="233"/>
      <c r="P69" s="233"/>
      <c r="Q69" s="233"/>
      <c r="R69" s="344"/>
      <c r="S69" s="233"/>
    </row>
    <row r="70" spans="1:19">
      <c r="A70" s="233"/>
      <c r="B70" s="233"/>
      <c r="C70" s="233"/>
      <c r="D70" s="233"/>
      <c r="E70" s="233"/>
      <c r="F70" s="233"/>
      <c r="G70" s="233"/>
      <c r="H70" s="233"/>
      <c r="I70" s="233"/>
      <c r="J70" s="403"/>
      <c r="K70" s="233"/>
      <c r="L70" s="233"/>
      <c r="M70" s="233"/>
      <c r="N70" s="233"/>
      <c r="P70" s="233"/>
      <c r="Q70" s="233"/>
      <c r="R70" s="344"/>
      <c r="S70" s="233"/>
    </row>
    <row r="71" spans="1:19">
      <c r="A71" s="233"/>
      <c r="B71" s="233"/>
      <c r="C71" s="233"/>
      <c r="D71" s="233"/>
      <c r="E71" s="233"/>
      <c r="F71" s="233"/>
      <c r="G71" s="233"/>
      <c r="H71" s="233"/>
      <c r="I71" s="233"/>
      <c r="J71" s="403"/>
      <c r="K71" s="233"/>
      <c r="L71" s="233"/>
      <c r="M71" s="233"/>
      <c r="N71" s="233"/>
      <c r="P71" s="233"/>
      <c r="Q71" s="233"/>
      <c r="R71" s="344"/>
      <c r="S71" s="233"/>
    </row>
    <row r="72" spans="1:19">
      <c r="A72" s="233"/>
      <c r="B72" s="233"/>
      <c r="C72" s="233"/>
      <c r="D72" s="233"/>
      <c r="E72" s="233"/>
      <c r="F72" s="233"/>
      <c r="G72" s="233"/>
      <c r="H72" s="233"/>
      <c r="I72" s="233"/>
      <c r="J72" s="403"/>
      <c r="K72" s="233"/>
      <c r="L72" s="233"/>
      <c r="M72" s="233"/>
      <c r="N72" s="233"/>
      <c r="P72" s="233"/>
      <c r="Q72" s="233"/>
      <c r="R72" s="344"/>
      <c r="S72" s="233"/>
    </row>
    <row r="73" spans="1:19">
      <c r="A73" s="233"/>
      <c r="B73" s="233"/>
      <c r="C73" s="233"/>
      <c r="D73" s="233"/>
      <c r="E73" s="233"/>
      <c r="F73" s="233"/>
      <c r="G73" s="233"/>
      <c r="H73" s="233"/>
      <c r="I73" s="233"/>
      <c r="J73" s="403"/>
      <c r="K73" s="233"/>
      <c r="L73" s="233"/>
      <c r="M73" s="233"/>
      <c r="N73" s="233"/>
      <c r="P73" s="233"/>
      <c r="Q73" s="233"/>
      <c r="R73" s="344"/>
      <c r="S73" s="233"/>
    </row>
    <row r="74" spans="1:19">
      <c r="A74" s="233"/>
      <c r="B74" s="233"/>
      <c r="C74" s="233"/>
      <c r="D74" s="233"/>
      <c r="E74" s="233"/>
      <c r="F74" s="233"/>
      <c r="G74" s="233"/>
      <c r="H74" s="233"/>
      <c r="I74" s="233"/>
      <c r="J74" s="403"/>
      <c r="K74" s="233"/>
      <c r="L74" s="233"/>
      <c r="M74" s="233"/>
      <c r="N74" s="233"/>
      <c r="P74" s="233"/>
      <c r="Q74" s="233"/>
      <c r="R74" s="344"/>
      <c r="S74" s="233"/>
    </row>
    <row r="75" spans="1:19">
      <c r="A75" s="233"/>
      <c r="B75" s="233"/>
      <c r="C75" s="233"/>
      <c r="D75" s="233"/>
      <c r="E75" s="233"/>
      <c r="F75" s="233"/>
      <c r="G75" s="233"/>
      <c r="H75" s="233"/>
      <c r="I75" s="233"/>
      <c r="J75" s="403"/>
      <c r="K75" s="233"/>
      <c r="L75" s="233"/>
      <c r="M75" s="233"/>
      <c r="N75" s="233"/>
      <c r="P75" s="233"/>
      <c r="Q75" s="233"/>
      <c r="R75" s="344"/>
      <c r="S75" s="233"/>
    </row>
    <row r="76" spans="1:19">
      <c r="A76" s="233"/>
      <c r="B76" s="233"/>
      <c r="C76" s="233"/>
      <c r="D76" s="233"/>
      <c r="E76" s="233"/>
      <c r="F76" s="233"/>
      <c r="G76" s="233"/>
      <c r="H76" s="233"/>
      <c r="I76" s="233"/>
      <c r="J76" s="403"/>
      <c r="K76" s="233"/>
      <c r="L76" s="233"/>
      <c r="M76" s="233"/>
      <c r="N76" s="233"/>
      <c r="P76" s="233"/>
      <c r="Q76" s="233"/>
      <c r="R76" s="344"/>
      <c r="S76" s="233"/>
    </row>
    <row r="77" spans="1:19">
      <c r="A77" s="233"/>
      <c r="B77" s="233"/>
      <c r="C77" s="233"/>
      <c r="D77" s="233"/>
      <c r="E77" s="233"/>
      <c r="F77" s="233"/>
      <c r="G77" s="233"/>
      <c r="H77" s="233"/>
      <c r="I77" s="233"/>
      <c r="J77" s="403"/>
      <c r="K77" s="233"/>
      <c r="L77" s="233"/>
      <c r="M77" s="233"/>
      <c r="N77" s="233"/>
      <c r="P77" s="233"/>
      <c r="Q77" s="233"/>
      <c r="R77" s="344"/>
      <c r="S77" s="233"/>
    </row>
    <row r="78" spans="1:19">
      <c r="A78" s="233"/>
      <c r="B78" s="233"/>
      <c r="C78" s="233"/>
      <c r="D78" s="233"/>
      <c r="E78" s="233"/>
      <c r="F78" s="233"/>
      <c r="G78" s="233"/>
      <c r="H78" s="233"/>
      <c r="I78" s="233"/>
      <c r="J78" s="403"/>
      <c r="K78" s="233"/>
      <c r="L78" s="233"/>
      <c r="M78" s="233"/>
      <c r="N78" s="233"/>
      <c r="P78" s="233"/>
      <c r="Q78" s="233"/>
      <c r="R78" s="344"/>
      <c r="S78" s="233"/>
    </row>
    <row r="79" spans="1:19">
      <c r="A79" s="233"/>
      <c r="B79" s="233"/>
      <c r="C79" s="233"/>
      <c r="D79" s="233"/>
      <c r="E79" s="233"/>
      <c r="F79" s="233"/>
      <c r="G79" s="233"/>
      <c r="H79" s="233"/>
      <c r="I79" s="233"/>
      <c r="J79" s="403"/>
      <c r="K79" s="233"/>
      <c r="L79" s="233"/>
      <c r="M79" s="233"/>
      <c r="N79" s="233"/>
      <c r="P79" s="233"/>
      <c r="Q79" s="233"/>
      <c r="R79" s="344"/>
      <c r="S79" s="233"/>
    </row>
    <row r="80" spans="1:19">
      <c r="A80" s="233"/>
      <c r="B80" s="233"/>
      <c r="C80" s="233"/>
      <c r="D80" s="233"/>
      <c r="E80" s="233"/>
      <c r="F80" s="233"/>
      <c r="G80" s="233"/>
      <c r="H80" s="233"/>
      <c r="I80" s="233"/>
      <c r="J80" s="403"/>
      <c r="K80" s="233"/>
      <c r="L80" s="233"/>
      <c r="M80" s="233"/>
      <c r="N80" s="233"/>
      <c r="P80" s="233"/>
      <c r="Q80" s="233"/>
      <c r="R80" s="344"/>
      <c r="S80" s="233"/>
    </row>
    <row r="81" spans="1:19">
      <c r="A81" s="233"/>
      <c r="B81" s="233"/>
      <c r="C81" s="233"/>
      <c r="D81" s="233"/>
      <c r="E81" s="233"/>
      <c r="F81" s="233"/>
      <c r="G81" s="233"/>
      <c r="H81" s="233"/>
      <c r="I81" s="233"/>
      <c r="J81" s="403"/>
      <c r="K81" s="233"/>
      <c r="L81" s="233"/>
      <c r="M81" s="233"/>
      <c r="N81" s="233"/>
      <c r="P81" s="233"/>
      <c r="Q81" s="233"/>
      <c r="R81" s="344"/>
      <c r="S81" s="233"/>
    </row>
    <row r="82" spans="1:19">
      <c r="A82" s="233"/>
      <c r="B82" s="233"/>
      <c r="C82" s="233"/>
      <c r="D82" s="233"/>
      <c r="E82" s="233"/>
      <c r="F82" s="233"/>
      <c r="G82" s="233"/>
      <c r="H82" s="233"/>
      <c r="I82" s="233"/>
      <c r="J82" s="403"/>
      <c r="K82" s="233"/>
      <c r="L82" s="233"/>
      <c r="M82" s="233"/>
      <c r="N82" s="233"/>
      <c r="P82" s="233"/>
      <c r="Q82" s="233"/>
      <c r="R82" s="344"/>
      <c r="S82" s="233"/>
    </row>
    <row r="83" spans="1:19">
      <c r="A83" s="233"/>
      <c r="B83" s="233"/>
      <c r="C83" s="233"/>
      <c r="D83" s="233"/>
      <c r="E83" s="233"/>
      <c r="F83" s="233"/>
      <c r="G83" s="233"/>
      <c r="H83" s="233"/>
      <c r="I83" s="233"/>
      <c r="J83" s="403"/>
      <c r="K83" s="233"/>
      <c r="L83" s="233"/>
      <c r="M83" s="233"/>
      <c r="N83" s="233"/>
      <c r="P83" s="233"/>
      <c r="Q83" s="233"/>
      <c r="R83" s="344"/>
      <c r="S83" s="233"/>
    </row>
    <row r="84" spans="1:19">
      <c r="A84" s="233"/>
      <c r="B84" s="233"/>
      <c r="C84" s="233"/>
      <c r="D84" s="233"/>
      <c r="E84" s="233"/>
      <c r="F84" s="233"/>
      <c r="G84" s="233"/>
      <c r="H84" s="233"/>
      <c r="I84" s="233"/>
      <c r="J84" s="403"/>
      <c r="K84" s="233"/>
      <c r="L84" s="233"/>
      <c r="M84" s="233"/>
      <c r="N84" s="233"/>
      <c r="P84" s="233"/>
      <c r="Q84" s="233"/>
      <c r="R84" s="344"/>
      <c r="S84" s="233"/>
    </row>
    <row r="85" spans="1:19">
      <c r="A85" s="233"/>
      <c r="B85" s="233"/>
      <c r="C85" s="233"/>
      <c r="D85" s="233"/>
      <c r="E85" s="233"/>
      <c r="F85" s="233"/>
      <c r="G85" s="233"/>
      <c r="H85" s="233"/>
      <c r="I85" s="233"/>
      <c r="J85" s="403"/>
      <c r="K85" s="233"/>
      <c r="L85" s="233"/>
      <c r="M85" s="233"/>
      <c r="N85" s="233"/>
      <c r="P85" s="233"/>
      <c r="Q85" s="233"/>
      <c r="R85" s="344"/>
      <c r="S85" s="233"/>
    </row>
    <row r="86" spans="1:19">
      <c r="A86" s="233"/>
      <c r="B86" s="233"/>
      <c r="C86" s="233"/>
      <c r="D86" s="233"/>
      <c r="E86" s="233"/>
      <c r="F86" s="233"/>
      <c r="G86" s="233"/>
      <c r="H86" s="233"/>
      <c r="I86" s="233"/>
      <c r="J86" s="403"/>
      <c r="K86" s="233"/>
      <c r="L86" s="233"/>
      <c r="M86" s="233"/>
      <c r="N86" s="233"/>
      <c r="P86" s="233"/>
      <c r="Q86" s="233"/>
      <c r="R86" s="344"/>
      <c r="S86" s="233"/>
    </row>
    <row r="87" spans="1:19">
      <c r="A87" s="233"/>
      <c r="B87" s="233"/>
      <c r="C87" s="233"/>
      <c r="D87" s="233"/>
      <c r="E87" s="233"/>
      <c r="F87" s="233"/>
      <c r="G87" s="233"/>
      <c r="H87" s="233"/>
      <c r="I87" s="233"/>
      <c r="J87" s="403"/>
      <c r="K87" s="233"/>
      <c r="L87" s="233"/>
      <c r="M87" s="233"/>
      <c r="N87" s="233"/>
      <c r="P87" s="233"/>
      <c r="Q87" s="233"/>
      <c r="R87" s="344"/>
      <c r="S87" s="233"/>
    </row>
    <row r="88" spans="1:19">
      <c r="A88" s="233"/>
      <c r="B88" s="233"/>
      <c r="C88" s="233"/>
      <c r="D88" s="233"/>
      <c r="E88" s="233"/>
      <c r="F88" s="233"/>
      <c r="G88" s="233"/>
      <c r="H88" s="233"/>
      <c r="I88" s="233"/>
      <c r="J88" s="403"/>
      <c r="K88" s="233"/>
      <c r="L88" s="233"/>
      <c r="M88" s="233"/>
      <c r="N88" s="233"/>
      <c r="P88" s="233"/>
      <c r="Q88" s="233"/>
      <c r="R88" s="344"/>
      <c r="S88" s="233"/>
    </row>
    <row r="89" spans="1:19">
      <c r="A89" s="233"/>
      <c r="B89" s="233"/>
      <c r="C89" s="233"/>
      <c r="D89" s="233"/>
      <c r="E89" s="233"/>
      <c r="F89" s="233"/>
      <c r="G89" s="233"/>
      <c r="H89" s="233"/>
      <c r="I89" s="233"/>
      <c r="J89" s="403"/>
      <c r="K89" s="233"/>
      <c r="L89" s="233"/>
      <c r="M89" s="233"/>
      <c r="N89" s="233"/>
      <c r="P89" s="233"/>
      <c r="Q89" s="233"/>
      <c r="R89" s="344"/>
      <c r="S89" s="233"/>
    </row>
    <row r="90" spans="1:19">
      <c r="A90" s="233"/>
      <c r="B90" s="233"/>
      <c r="C90" s="233"/>
      <c r="D90" s="233"/>
      <c r="E90" s="233"/>
      <c r="F90" s="233"/>
      <c r="G90" s="233"/>
      <c r="H90" s="233"/>
      <c r="I90" s="233"/>
      <c r="J90" s="403"/>
      <c r="K90" s="233"/>
      <c r="L90" s="233"/>
      <c r="M90" s="233"/>
      <c r="N90" s="233"/>
      <c r="P90" s="233"/>
      <c r="Q90" s="233"/>
      <c r="R90" s="344"/>
      <c r="S90" s="233"/>
    </row>
    <row r="91" spans="1:19">
      <c r="A91" s="233"/>
      <c r="B91" s="233"/>
      <c r="C91" s="233"/>
      <c r="D91" s="233"/>
      <c r="E91" s="233"/>
      <c r="F91" s="233"/>
      <c r="G91" s="233"/>
      <c r="H91" s="233"/>
      <c r="I91" s="233"/>
      <c r="J91" s="403"/>
      <c r="K91" s="233"/>
      <c r="L91" s="233"/>
      <c r="M91" s="233"/>
      <c r="N91" s="233"/>
      <c r="P91" s="233"/>
      <c r="Q91" s="233"/>
      <c r="R91" s="344"/>
      <c r="S91" s="233"/>
    </row>
    <row r="92" spans="1:19">
      <c r="A92" s="233"/>
      <c r="B92" s="233"/>
      <c r="C92" s="233"/>
      <c r="D92" s="233"/>
      <c r="E92" s="233"/>
      <c r="F92" s="233"/>
      <c r="G92" s="233"/>
      <c r="H92" s="233"/>
      <c r="I92" s="233"/>
      <c r="J92" s="403"/>
      <c r="K92" s="233"/>
      <c r="L92" s="233"/>
      <c r="M92" s="233"/>
      <c r="N92" s="233"/>
      <c r="P92" s="233"/>
      <c r="Q92" s="233"/>
      <c r="R92" s="344"/>
      <c r="S92" s="233"/>
    </row>
    <row r="93" spans="1:19">
      <c r="A93" s="233"/>
      <c r="B93" s="233"/>
      <c r="C93" s="233"/>
      <c r="D93" s="233"/>
      <c r="E93" s="233"/>
      <c r="F93" s="233"/>
      <c r="G93" s="233"/>
      <c r="H93" s="233"/>
      <c r="I93" s="233"/>
      <c r="J93" s="403"/>
      <c r="K93" s="233"/>
      <c r="L93" s="233"/>
      <c r="M93" s="233"/>
      <c r="N93" s="233"/>
      <c r="P93" s="233"/>
      <c r="Q93" s="233"/>
      <c r="R93" s="344"/>
      <c r="S93" s="233"/>
    </row>
    <row r="94" spans="1:19">
      <c r="A94" s="233"/>
      <c r="B94" s="233"/>
      <c r="C94" s="233"/>
      <c r="D94" s="233"/>
      <c r="E94" s="233"/>
      <c r="F94" s="233"/>
      <c r="G94" s="233"/>
      <c r="H94" s="233"/>
      <c r="I94" s="233"/>
      <c r="J94" s="403"/>
      <c r="K94" s="233"/>
      <c r="L94" s="233"/>
      <c r="M94" s="233"/>
      <c r="N94" s="233"/>
      <c r="P94" s="233"/>
      <c r="Q94" s="233"/>
      <c r="R94" s="344"/>
      <c r="S94" s="233"/>
    </row>
    <row r="95" spans="1:19">
      <c r="A95" s="233"/>
      <c r="B95" s="233"/>
      <c r="C95" s="233"/>
      <c r="D95" s="233"/>
      <c r="E95" s="233"/>
      <c r="F95" s="233"/>
      <c r="G95" s="233"/>
      <c r="H95" s="233"/>
      <c r="I95" s="233"/>
      <c r="J95" s="403"/>
      <c r="K95" s="233"/>
      <c r="L95" s="233"/>
      <c r="M95" s="233"/>
      <c r="N95" s="233"/>
      <c r="P95" s="233"/>
      <c r="Q95" s="233"/>
      <c r="R95" s="344"/>
      <c r="S95" s="233"/>
    </row>
    <row r="96" spans="1:19">
      <c r="A96" s="233"/>
      <c r="B96" s="233"/>
      <c r="C96" s="233"/>
      <c r="D96" s="233"/>
      <c r="E96" s="233"/>
      <c r="F96" s="233"/>
      <c r="G96" s="233"/>
      <c r="H96" s="233"/>
      <c r="I96" s="233"/>
      <c r="J96" s="403"/>
      <c r="K96" s="233"/>
      <c r="L96" s="233"/>
      <c r="M96" s="233"/>
      <c r="N96" s="233"/>
      <c r="P96" s="233"/>
      <c r="Q96" s="233"/>
      <c r="R96" s="344"/>
      <c r="S96" s="233"/>
    </row>
    <row r="97" spans="1:19">
      <c r="A97" s="233"/>
      <c r="B97" s="233"/>
      <c r="C97" s="233"/>
      <c r="D97" s="233"/>
      <c r="E97" s="233"/>
      <c r="F97" s="233"/>
      <c r="G97" s="233"/>
      <c r="H97" s="233"/>
      <c r="I97" s="233"/>
      <c r="J97" s="403"/>
      <c r="K97" s="233"/>
      <c r="L97" s="233"/>
      <c r="M97" s="233"/>
      <c r="N97" s="233"/>
      <c r="P97" s="233"/>
      <c r="Q97" s="233"/>
      <c r="R97" s="344"/>
      <c r="S97" s="233"/>
    </row>
    <row r="98" spans="1:19">
      <c r="A98" s="233"/>
      <c r="B98" s="233"/>
      <c r="C98" s="233"/>
      <c r="D98" s="233"/>
      <c r="E98" s="233"/>
      <c r="F98" s="233"/>
      <c r="G98" s="233"/>
      <c r="H98" s="233"/>
      <c r="I98" s="233"/>
      <c r="J98" s="403"/>
      <c r="K98" s="233"/>
      <c r="L98" s="233"/>
      <c r="M98" s="233"/>
      <c r="N98" s="233"/>
      <c r="P98" s="233"/>
      <c r="Q98" s="233"/>
      <c r="R98" s="344"/>
      <c r="S98" s="233"/>
    </row>
    <row r="99" spans="1:19">
      <c r="A99" s="233"/>
      <c r="B99" s="233"/>
      <c r="C99" s="233"/>
      <c r="D99" s="233"/>
      <c r="E99" s="233"/>
      <c r="F99" s="233"/>
      <c r="G99" s="233"/>
      <c r="H99" s="233"/>
      <c r="I99" s="233"/>
      <c r="J99" s="403"/>
      <c r="K99" s="233"/>
      <c r="L99" s="233"/>
      <c r="M99" s="233"/>
      <c r="N99" s="233"/>
      <c r="P99" s="233"/>
      <c r="Q99" s="233"/>
      <c r="R99" s="344"/>
      <c r="S99" s="233"/>
    </row>
    <row r="100" spans="1:19">
      <c r="A100" s="233"/>
      <c r="B100" s="233"/>
      <c r="C100" s="233"/>
      <c r="D100" s="233"/>
      <c r="E100" s="233"/>
      <c r="F100" s="233"/>
      <c r="G100" s="233"/>
      <c r="H100" s="233"/>
      <c r="I100" s="233"/>
      <c r="J100" s="403"/>
      <c r="K100" s="233"/>
      <c r="L100" s="233"/>
      <c r="M100" s="233"/>
      <c r="N100" s="233"/>
      <c r="P100" s="233"/>
      <c r="Q100" s="233"/>
      <c r="R100" s="344"/>
      <c r="S100" s="233"/>
    </row>
    <row r="101" spans="1:19">
      <c r="A101" s="233"/>
      <c r="B101" s="233"/>
      <c r="C101" s="233"/>
      <c r="D101" s="233"/>
      <c r="E101" s="233"/>
      <c r="F101" s="233"/>
      <c r="G101" s="233"/>
      <c r="H101" s="233"/>
      <c r="I101" s="233"/>
      <c r="J101" s="403"/>
      <c r="K101" s="233"/>
      <c r="L101" s="233"/>
      <c r="M101" s="233"/>
      <c r="N101" s="233"/>
      <c r="P101" s="233"/>
      <c r="Q101" s="233"/>
      <c r="R101" s="344"/>
      <c r="S101" s="233"/>
    </row>
    <row r="102" spans="1:19">
      <c r="A102" s="233"/>
      <c r="B102" s="233"/>
      <c r="C102" s="233"/>
      <c r="D102" s="233"/>
      <c r="E102" s="233"/>
      <c r="F102" s="233"/>
      <c r="G102" s="233"/>
      <c r="H102" s="233"/>
      <c r="I102" s="233"/>
      <c r="J102" s="403"/>
      <c r="K102" s="233"/>
      <c r="L102" s="233"/>
      <c r="M102" s="233"/>
      <c r="N102" s="233"/>
      <c r="P102" s="233"/>
      <c r="Q102" s="233"/>
      <c r="R102" s="344"/>
      <c r="S102" s="233"/>
    </row>
    <row r="103" spans="1:19">
      <c r="A103" s="233"/>
      <c r="B103" s="233"/>
      <c r="C103" s="233"/>
      <c r="D103" s="233"/>
      <c r="E103" s="233"/>
      <c r="F103" s="233"/>
      <c r="G103" s="233"/>
      <c r="H103" s="233"/>
      <c r="I103" s="233"/>
      <c r="J103" s="403"/>
      <c r="K103" s="233"/>
      <c r="L103" s="233"/>
      <c r="M103" s="233"/>
      <c r="N103" s="233"/>
      <c r="P103" s="233"/>
      <c r="Q103" s="233"/>
      <c r="R103" s="344"/>
      <c r="S103" s="233"/>
    </row>
    <row r="104" spans="1:19">
      <c r="A104" s="233"/>
      <c r="B104" s="233"/>
      <c r="C104" s="233"/>
      <c r="D104" s="233"/>
      <c r="E104" s="233"/>
      <c r="F104" s="233"/>
      <c r="G104" s="233"/>
      <c r="H104" s="233"/>
      <c r="I104" s="233"/>
      <c r="J104" s="403"/>
      <c r="K104" s="233"/>
      <c r="L104" s="233"/>
      <c r="M104" s="233"/>
      <c r="N104" s="233"/>
      <c r="P104" s="233"/>
      <c r="Q104" s="233"/>
      <c r="R104" s="344"/>
      <c r="S104" s="233"/>
    </row>
    <row r="105" spans="1:19">
      <c r="A105" s="233"/>
      <c r="B105" s="233"/>
      <c r="C105" s="233"/>
      <c r="D105" s="233"/>
      <c r="E105" s="233"/>
      <c r="F105" s="233"/>
      <c r="G105" s="233"/>
      <c r="H105" s="233"/>
      <c r="I105" s="233"/>
      <c r="J105" s="403"/>
      <c r="K105" s="233"/>
      <c r="L105" s="233"/>
      <c r="M105" s="233"/>
      <c r="N105" s="233"/>
      <c r="P105" s="233"/>
      <c r="Q105" s="233"/>
      <c r="R105" s="344"/>
      <c r="S105" s="233"/>
    </row>
    <row r="106" spans="1:19">
      <c r="A106" s="233"/>
      <c r="B106" s="233"/>
      <c r="C106" s="233"/>
      <c r="D106" s="233"/>
      <c r="E106" s="233"/>
      <c r="F106" s="233"/>
      <c r="G106" s="233"/>
      <c r="H106" s="233"/>
      <c r="I106" s="233"/>
      <c r="J106" s="403"/>
      <c r="K106" s="233"/>
      <c r="L106" s="233"/>
      <c r="M106" s="233"/>
      <c r="N106" s="233"/>
      <c r="P106" s="233"/>
      <c r="Q106" s="233"/>
      <c r="R106" s="344"/>
      <c r="S106" s="233"/>
    </row>
    <row r="107" spans="1:19">
      <c r="A107" s="233"/>
      <c r="B107" s="233"/>
      <c r="C107" s="233"/>
      <c r="D107" s="233"/>
      <c r="E107" s="233"/>
      <c r="F107" s="233"/>
      <c r="G107" s="233"/>
      <c r="H107" s="233"/>
      <c r="I107" s="233"/>
      <c r="J107" s="403"/>
      <c r="K107" s="233"/>
      <c r="L107" s="233"/>
      <c r="M107" s="233"/>
      <c r="N107" s="233"/>
      <c r="P107" s="233"/>
      <c r="Q107" s="233"/>
      <c r="R107" s="344"/>
      <c r="S107" s="233"/>
    </row>
    <row r="108" spans="1:19">
      <c r="A108" s="233"/>
      <c r="B108" s="233"/>
      <c r="C108" s="233"/>
      <c r="D108" s="233"/>
      <c r="E108" s="233"/>
      <c r="F108" s="233"/>
      <c r="G108" s="233"/>
      <c r="H108" s="233"/>
      <c r="I108" s="233"/>
      <c r="J108" s="403"/>
      <c r="K108" s="233"/>
      <c r="L108" s="233"/>
      <c r="M108" s="233"/>
      <c r="N108" s="233"/>
      <c r="P108" s="233"/>
      <c r="Q108" s="233"/>
      <c r="R108" s="344"/>
      <c r="S108" s="233"/>
    </row>
    <row r="109" spans="1:19">
      <c r="A109" s="233"/>
      <c r="B109" s="233"/>
      <c r="C109" s="233"/>
      <c r="D109" s="233"/>
      <c r="E109" s="233"/>
      <c r="F109" s="233"/>
      <c r="G109" s="233"/>
      <c r="H109" s="233"/>
      <c r="I109" s="233"/>
      <c r="J109" s="403"/>
      <c r="K109" s="233"/>
      <c r="L109" s="233"/>
      <c r="M109" s="233"/>
      <c r="N109" s="233"/>
      <c r="P109" s="233"/>
      <c r="Q109" s="233"/>
      <c r="R109" s="344"/>
      <c r="S109" s="233"/>
    </row>
    <row r="110" spans="1:19">
      <c r="A110" s="233"/>
      <c r="B110" s="233"/>
      <c r="C110" s="233"/>
      <c r="D110" s="233"/>
      <c r="E110" s="233"/>
      <c r="F110" s="233"/>
      <c r="G110" s="233"/>
      <c r="H110" s="233"/>
      <c r="I110" s="233"/>
      <c r="J110" s="403"/>
      <c r="K110" s="233"/>
      <c r="L110" s="233"/>
      <c r="M110" s="233"/>
      <c r="N110" s="233"/>
      <c r="P110" s="233"/>
      <c r="Q110" s="233"/>
      <c r="R110" s="344"/>
      <c r="S110" s="233"/>
    </row>
    <row r="111" spans="1:19">
      <c r="A111" s="233"/>
      <c r="B111" s="233"/>
      <c r="C111" s="233"/>
      <c r="D111" s="233"/>
      <c r="E111" s="233"/>
      <c r="F111" s="233"/>
      <c r="G111" s="233"/>
      <c r="H111" s="233"/>
      <c r="I111" s="233"/>
      <c r="J111" s="403"/>
      <c r="K111" s="233"/>
      <c r="L111" s="233"/>
      <c r="M111" s="233"/>
      <c r="N111" s="233"/>
      <c r="P111" s="233"/>
      <c r="Q111" s="233"/>
      <c r="R111" s="344"/>
      <c r="S111" s="233"/>
    </row>
    <row r="112" spans="1:19">
      <c r="A112" s="233"/>
      <c r="B112" s="233"/>
      <c r="C112" s="233"/>
      <c r="D112" s="233"/>
      <c r="E112" s="233"/>
      <c r="F112" s="233"/>
      <c r="G112" s="233"/>
      <c r="H112" s="233"/>
      <c r="I112" s="233"/>
      <c r="J112" s="403"/>
      <c r="K112" s="233"/>
      <c r="L112" s="233"/>
      <c r="M112" s="233"/>
      <c r="N112" s="233"/>
      <c r="P112" s="233"/>
      <c r="Q112" s="233"/>
      <c r="R112" s="344"/>
      <c r="S112" s="233"/>
    </row>
    <row r="113" spans="1:19">
      <c r="A113" s="233"/>
      <c r="B113" s="233"/>
      <c r="C113" s="233"/>
      <c r="D113" s="233"/>
      <c r="E113" s="233"/>
      <c r="F113" s="233"/>
      <c r="G113" s="233"/>
      <c r="H113" s="233"/>
      <c r="I113" s="233"/>
      <c r="J113" s="403"/>
      <c r="K113" s="233"/>
      <c r="L113" s="233"/>
      <c r="M113" s="233"/>
      <c r="N113" s="233"/>
      <c r="P113" s="233"/>
      <c r="Q113" s="233"/>
      <c r="R113" s="344"/>
      <c r="S113" s="233"/>
    </row>
    <row r="114" spans="1:19">
      <c r="A114" s="233"/>
      <c r="B114" s="233"/>
      <c r="C114" s="233"/>
      <c r="D114" s="233"/>
      <c r="E114" s="233"/>
      <c r="F114" s="233"/>
      <c r="G114" s="233"/>
      <c r="H114" s="233"/>
      <c r="I114" s="233"/>
      <c r="J114" s="403"/>
      <c r="K114" s="233"/>
      <c r="L114" s="233"/>
      <c r="M114" s="233"/>
      <c r="N114" s="233"/>
      <c r="P114" s="233"/>
      <c r="Q114" s="233"/>
      <c r="R114" s="344"/>
      <c r="S114" s="233"/>
    </row>
    <row r="115" spans="1:19">
      <c r="A115" s="233"/>
      <c r="B115" s="233"/>
      <c r="C115" s="233"/>
      <c r="D115" s="233"/>
      <c r="E115" s="233"/>
      <c r="F115" s="233"/>
      <c r="G115" s="233"/>
      <c r="H115" s="233"/>
      <c r="I115" s="233"/>
      <c r="J115" s="403"/>
      <c r="K115" s="233"/>
      <c r="L115" s="233"/>
      <c r="M115" s="233"/>
      <c r="N115" s="233"/>
      <c r="P115" s="233"/>
      <c r="Q115" s="233"/>
      <c r="R115" s="344"/>
      <c r="S115" s="233"/>
    </row>
    <row r="116" spans="1:19">
      <c r="A116" s="233"/>
      <c r="B116" s="233"/>
      <c r="C116" s="233"/>
      <c r="D116" s="233"/>
      <c r="E116" s="233"/>
      <c r="F116" s="233"/>
      <c r="G116" s="233"/>
      <c r="H116" s="233"/>
      <c r="I116" s="233"/>
      <c r="J116" s="403"/>
      <c r="K116" s="233"/>
      <c r="L116" s="233"/>
      <c r="M116" s="233"/>
      <c r="N116" s="233"/>
      <c r="P116" s="233"/>
      <c r="Q116" s="233"/>
      <c r="R116" s="344"/>
      <c r="S116" s="233"/>
    </row>
    <row r="117" spans="1:19">
      <c r="A117" s="233"/>
      <c r="B117" s="233"/>
      <c r="C117" s="233"/>
      <c r="D117" s="233"/>
      <c r="E117" s="233"/>
      <c r="F117" s="233"/>
      <c r="G117" s="233"/>
      <c r="H117" s="233"/>
      <c r="I117" s="233"/>
      <c r="J117" s="403"/>
      <c r="K117" s="233"/>
      <c r="L117" s="233"/>
      <c r="M117" s="233"/>
      <c r="N117" s="233"/>
      <c r="P117" s="233"/>
      <c r="Q117" s="233"/>
      <c r="R117" s="344"/>
      <c r="S117" s="233"/>
    </row>
    <row r="118" spans="1:19">
      <c r="A118" s="233"/>
      <c r="B118" s="233"/>
      <c r="C118" s="233"/>
      <c r="D118" s="233"/>
      <c r="E118" s="233"/>
      <c r="F118" s="233"/>
      <c r="G118" s="233"/>
      <c r="H118" s="233"/>
      <c r="I118" s="233"/>
      <c r="J118" s="403"/>
      <c r="K118" s="233"/>
      <c r="L118" s="233"/>
      <c r="M118" s="233"/>
      <c r="N118" s="233"/>
      <c r="P118" s="233"/>
      <c r="Q118" s="233"/>
      <c r="R118" s="344"/>
      <c r="S118" s="233"/>
    </row>
    <row r="119" spans="1:19">
      <c r="A119" s="233"/>
      <c r="B119" s="233"/>
      <c r="C119" s="233"/>
      <c r="D119" s="233"/>
      <c r="E119" s="233"/>
      <c r="F119" s="233"/>
      <c r="G119" s="233"/>
      <c r="H119" s="233"/>
      <c r="I119" s="233"/>
      <c r="J119" s="403"/>
      <c r="K119" s="233"/>
      <c r="L119" s="233"/>
      <c r="M119" s="233"/>
      <c r="N119" s="233"/>
      <c r="P119" s="233"/>
      <c r="Q119" s="233"/>
      <c r="R119" s="344"/>
      <c r="S119" s="233"/>
    </row>
    <row r="120" spans="1:19">
      <c r="A120" s="233"/>
      <c r="B120" s="233"/>
      <c r="C120" s="233"/>
      <c r="D120" s="233"/>
      <c r="E120" s="233"/>
      <c r="F120" s="233"/>
      <c r="G120" s="233"/>
      <c r="H120" s="233"/>
      <c r="I120" s="233"/>
      <c r="J120" s="403"/>
      <c r="K120" s="233"/>
      <c r="L120" s="233"/>
      <c r="M120" s="233"/>
      <c r="N120" s="233"/>
      <c r="P120" s="233"/>
      <c r="Q120" s="233"/>
      <c r="R120" s="344"/>
      <c r="S120" s="233"/>
    </row>
    <row r="121" spans="1:19">
      <c r="A121" s="233"/>
      <c r="B121" s="233"/>
      <c r="C121" s="233"/>
      <c r="D121" s="233"/>
      <c r="E121" s="233"/>
      <c r="F121" s="233"/>
      <c r="G121" s="233"/>
      <c r="H121" s="233"/>
      <c r="I121" s="233"/>
      <c r="J121" s="403"/>
      <c r="K121" s="233"/>
      <c r="L121" s="233"/>
      <c r="M121" s="233"/>
      <c r="N121" s="233"/>
      <c r="P121" s="233"/>
      <c r="Q121" s="233"/>
      <c r="R121" s="344"/>
      <c r="S121" s="233"/>
    </row>
    <row r="122" spans="1:19">
      <c r="A122" s="233"/>
      <c r="B122" s="233"/>
      <c r="C122" s="233"/>
      <c r="D122" s="233"/>
      <c r="E122" s="233"/>
      <c r="F122" s="233"/>
      <c r="G122" s="233"/>
      <c r="H122" s="233"/>
      <c r="I122" s="233"/>
      <c r="J122" s="403"/>
      <c r="K122" s="233"/>
      <c r="L122" s="233"/>
      <c r="M122" s="233"/>
      <c r="N122" s="233"/>
      <c r="P122" s="233"/>
      <c r="Q122" s="233"/>
      <c r="R122" s="344"/>
      <c r="S122" s="233"/>
    </row>
    <row r="123" spans="1:19">
      <c r="A123" s="233"/>
      <c r="B123" s="233"/>
      <c r="C123" s="233"/>
      <c r="D123" s="233"/>
      <c r="E123" s="233"/>
      <c r="F123" s="233"/>
      <c r="G123" s="233"/>
      <c r="H123" s="233"/>
      <c r="I123" s="233"/>
      <c r="J123" s="403"/>
      <c r="K123" s="233"/>
      <c r="L123" s="233"/>
      <c r="M123" s="233"/>
      <c r="N123" s="233"/>
      <c r="P123" s="233"/>
      <c r="Q123" s="233"/>
      <c r="R123" s="344"/>
      <c r="S123" s="233"/>
    </row>
    <row r="124" spans="1:19">
      <c r="A124" s="233"/>
      <c r="B124" s="233"/>
      <c r="C124" s="233"/>
      <c r="D124" s="233"/>
      <c r="E124" s="233"/>
      <c r="F124" s="233"/>
      <c r="G124" s="233"/>
      <c r="H124" s="233"/>
      <c r="I124" s="233"/>
      <c r="J124" s="403"/>
      <c r="K124" s="233"/>
      <c r="L124" s="233"/>
      <c r="M124" s="233"/>
      <c r="N124" s="233"/>
      <c r="P124" s="233"/>
      <c r="Q124" s="233"/>
      <c r="R124" s="344"/>
      <c r="S124" s="233"/>
    </row>
    <row r="125" spans="1:19">
      <c r="A125" s="233"/>
      <c r="B125" s="233"/>
      <c r="C125" s="233"/>
      <c r="D125" s="233"/>
      <c r="E125" s="233"/>
      <c r="F125" s="233"/>
      <c r="G125" s="233"/>
      <c r="H125" s="233"/>
      <c r="I125" s="233"/>
      <c r="J125" s="403"/>
      <c r="K125" s="233"/>
      <c r="L125" s="233"/>
      <c r="M125" s="233"/>
      <c r="N125" s="233"/>
      <c r="P125" s="233"/>
      <c r="Q125" s="233"/>
      <c r="R125" s="344"/>
      <c r="S125" s="233"/>
    </row>
    <row r="126" spans="1:19">
      <c r="A126" s="233"/>
      <c r="B126" s="233"/>
      <c r="C126" s="233"/>
      <c r="D126" s="233"/>
      <c r="E126" s="233"/>
      <c r="F126" s="233"/>
      <c r="G126" s="233"/>
      <c r="H126" s="233"/>
      <c r="I126" s="233"/>
      <c r="J126" s="403"/>
      <c r="K126" s="233"/>
      <c r="L126" s="233"/>
      <c r="M126" s="233"/>
      <c r="N126" s="233"/>
      <c r="P126" s="233"/>
      <c r="Q126" s="233"/>
      <c r="R126" s="344"/>
      <c r="S126" s="233"/>
    </row>
    <row r="127" spans="1:19">
      <c r="A127" s="233"/>
      <c r="B127" s="233"/>
      <c r="C127" s="233"/>
      <c r="D127" s="233"/>
      <c r="E127" s="233"/>
      <c r="F127" s="233"/>
      <c r="G127" s="233"/>
      <c r="H127" s="233"/>
      <c r="I127" s="233"/>
      <c r="J127" s="403"/>
      <c r="K127" s="233"/>
      <c r="L127" s="233"/>
      <c r="M127" s="233"/>
      <c r="N127" s="233"/>
      <c r="P127" s="233"/>
      <c r="Q127" s="233"/>
      <c r="R127" s="344"/>
      <c r="S127" s="233"/>
    </row>
    <row r="128" spans="1:19">
      <c r="A128" s="233"/>
      <c r="B128" s="233"/>
      <c r="C128" s="233"/>
      <c r="D128" s="233"/>
      <c r="E128" s="233"/>
      <c r="F128" s="233"/>
      <c r="G128" s="233"/>
      <c r="H128" s="233"/>
      <c r="I128" s="233"/>
      <c r="J128" s="403"/>
      <c r="K128" s="233"/>
      <c r="L128" s="233"/>
      <c r="M128" s="233"/>
      <c r="N128" s="233"/>
      <c r="P128" s="233"/>
      <c r="Q128" s="233"/>
      <c r="R128" s="344"/>
      <c r="S128" s="233"/>
    </row>
    <row r="129" spans="1:19">
      <c r="A129" s="233"/>
      <c r="B129" s="233"/>
      <c r="C129" s="233"/>
      <c r="D129" s="233"/>
      <c r="E129" s="233"/>
      <c r="F129" s="233"/>
      <c r="G129" s="233"/>
      <c r="H129" s="233"/>
      <c r="I129" s="233"/>
      <c r="J129" s="403"/>
      <c r="K129" s="233"/>
      <c r="L129" s="233"/>
      <c r="M129" s="233"/>
      <c r="N129" s="233"/>
      <c r="P129" s="233"/>
      <c r="Q129" s="233"/>
      <c r="R129" s="344"/>
      <c r="S129" s="233"/>
    </row>
    <row r="130" spans="1:19">
      <c r="A130" s="233"/>
      <c r="B130" s="233"/>
      <c r="C130" s="233"/>
      <c r="D130" s="233"/>
      <c r="E130" s="233"/>
      <c r="F130" s="233"/>
      <c r="G130" s="233"/>
      <c r="H130" s="233"/>
      <c r="I130" s="233"/>
      <c r="J130" s="403"/>
      <c r="K130" s="233"/>
      <c r="L130" s="233"/>
      <c r="M130" s="233"/>
      <c r="N130" s="233"/>
      <c r="P130" s="233"/>
      <c r="Q130" s="233"/>
      <c r="R130" s="344"/>
      <c r="S130" s="233"/>
    </row>
    <row r="131" spans="1:19">
      <c r="A131" s="233"/>
      <c r="B131" s="233"/>
      <c r="C131" s="233"/>
      <c r="D131" s="233"/>
      <c r="E131" s="233"/>
      <c r="F131" s="233"/>
      <c r="G131" s="233"/>
      <c r="H131" s="233"/>
      <c r="I131" s="233"/>
      <c r="J131" s="403"/>
      <c r="K131" s="233"/>
      <c r="L131" s="233"/>
      <c r="M131" s="233"/>
      <c r="N131" s="233"/>
      <c r="P131" s="233"/>
      <c r="Q131" s="233"/>
      <c r="R131" s="344"/>
      <c r="S131" s="233"/>
    </row>
    <row r="132" spans="1:19">
      <c r="A132" s="233"/>
      <c r="B132" s="233"/>
      <c r="C132" s="233"/>
      <c r="D132" s="233"/>
      <c r="E132" s="233"/>
      <c r="F132" s="233"/>
      <c r="G132" s="233"/>
      <c r="H132" s="233"/>
      <c r="I132" s="233"/>
      <c r="J132" s="403"/>
      <c r="K132" s="233"/>
      <c r="L132" s="233"/>
      <c r="M132" s="233"/>
      <c r="N132" s="233"/>
      <c r="P132" s="233"/>
      <c r="Q132" s="233"/>
      <c r="R132" s="344"/>
      <c r="S132" s="233"/>
    </row>
    <row r="133" spans="1:19">
      <c r="A133" s="233"/>
      <c r="B133" s="233"/>
      <c r="C133" s="233"/>
      <c r="D133" s="233"/>
      <c r="E133" s="233"/>
      <c r="F133" s="233"/>
      <c r="G133" s="233"/>
      <c r="H133" s="233"/>
      <c r="I133" s="233"/>
      <c r="J133" s="403"/>
      <c r="K133" s="233"/>
      <c r="L133" s="233"/>
      <c r="M133" s="233"/>
      <c r="N133" s="233"/>
      <c r="P133" s="233"/>
      <c r="Q133" s="233"/>
      <c r="R133" s="344"/>
      <c r="S133" s="233"/>
    </row>
    <row r="134" spans="1:19">
      <c r="A134" s="233"/>
      <c r="B134" s="233"/>
      <c r="C134" s="233"/>
      <c r="D134" s="233"/>
      <c r="E134" s="233"/>
      <c r="F134" s="233"/>
      <c r="G134" s="233"/>
      <c r="H134" s="233"/>
      <c r="I134" s="233"/>
      <c r="J134" s="403"/>
      <c r="K134" s="233"/>
      <c r="L134" s="233"/>
      <c r="M134" s="233"/>
      <c r="N134" s="233"/>
      <c r="P134" s="233"/>
      <c r="Q134" s="233"/>
      <c r="R134" s="344"/>
      <c r="S134" s="233"/>
    </row>
    <row r="135" spans="1:19">
      <c r="A135" s="233"/>
      <c r="B135" s="233"/>
      <c r="C135" s="233"/>
      <c r="D135" s="233"/>
      <c r="E135" s="233"/>
      <c r="F135" s="233"/>
      <c r="G135" s="233"/>
      <c r="H135" s="233"/>
      <c r="I135" s="233"/>
      <c r="J135" s="403"/>
      <c r="K135" s="233"/>
      <c r="L135" s="233"/>
      <c r="M135" s="233"/>
      <c r="N135" s="233"/>
      <c r="P135" s="233"/>
      <c r="Q135" s="233"/>
      <c r="R135" s="344"/>
      <c r="S135" s="233"/>
    </row>
    <row r="136" spans="1:19">
      <c r="A136" s="233"/>
      <c r="B136" s="233"/>
      <c r="C136" s="233"/>
      <c r="D136" s="233"/>
      <c r="E136" s="233"/>
      <c r="F136" s="233"/>
      <c r="G136" s="233"/>
      <c r="H136" s="233"/>
      <c r="I136" s="233"/>
      <c r="J136" s="403"/>
      <c r="K136" s="233"/>
      <c r="L136" s="233"/>
      <c r="M136" s="233"/>
      <c r="N136" s="233"/>
      <c r="P136" s="233"/>
      <c r="Q136" s="233"/>
      <c r="R136" s="344"/>
      <c r="S136" s="233"/>
    </row>
    <row r="137" spans="1:19">
      <c r="A137" s="233"/>
      <c r="B137" s="233"/>
      <c r="C137" s="233"/>
      <c r="D137" s="233"/>
      <c r="E137" s="233"/>
      <c r="F137" s="233"/>
      <c r="G137" s="233"/>
      <c r="H137" s="233"/>
      <c r="I137" s="233"/>
      <c r="J137" s="403"/>
      <c r="K137" s="233"/>
      <c r="L137" s="233"/>
      <c r="M137" s="233"/>
      <c r="N137" s="233"/>
      <c r="P137" s="233"/>
      <c r="Q137" s="233"/>
      <c r="R137" s="344"/>
      <c r="S137" s="233"/>
    </row>
    <row r="138" spans="1:19">
      <c r="A138" s="233"/>
      <c r="B138" s="233"/>
      <c r="C138" s="233"/>
      <c r="D138" s="233"/>
      <c r="E138" s="233"/>
      <c r="F138" s="233"/>
      <c r="G138" s="233"/>
      <c r="H138" s="233"/>
      <c r="I138" s="233"/>
      <c r="J138" s="403"/>
      <c r="K138" s="233"/>
      <c r="L138" s="233"/>
      <c r="M138" s="233"/>
      <c r="N138" s="233"/>
      <c r="P138" s="233"/>
      <c r="Q138" s="233"/>
      <c r="R138" s="344"/>
      <c r="S138" s="233"/>
    </row>
    <row r="139" spans="1:19">
      <c r="A139" s="233"/>
      <c r="B139" s="233"/>
      <c r="C139" s="233"/>
      <c r="D139" s="233"/>
      <c r="E139" s="233"/>
      <c r="F139" s="233"/>
      <c r="G139" s="233"/>
      <c r="H139" s="233"/>
      <c r="I139" s="233"/>
      <c r="J139" s="403"/>
      <c r="K139" s="233"/>
      <c r="L139" s="233"/>
      <c r="M139" s="233"/>
      <c r="N139" s="233"/>
      <c r="P139" s="233"/>
      <c r="Q139" s="233"/>
      <c r="R139" s="344"/>
      <c r="S139" s="233"/>
    </row>
    <row r="140" spans="1:19">
      <c r="A140" s="233"/>
      <c r="B140" s="233"/>
      <c r="C140" s="233"/>
      <c r="D140" s="233"/>
      <c r="E140" s="233"/>
      <c r="F140" s="233"/>
      <c r="G140" s="233"/>
      <c r="H140" s="233"/>
      <c r="I140" s="233"/>
      <c r="J140" s="403"/>
      <c r="K140" s="233"/>
      <c r="L140" s="233"/>
      <c r="M140" s="233"/>
      <c r="N140" s="233"/>
      <c r="P140" s="233"/>
      <c r="Q140" s="233"/>
      <c r="R140" s="344"/>
      <c r="S140" s="233"/>
    </row>
    <row r="141" spans="1:19">
      <c r="A141" s="233"/>
      <c r="B141" s="233"/>
      <c r="C141" s="233"/>
      <c r="D141" s="233"/>
      <c r="E141" s="233"/>
      <c r="F141" s="233"/>
      <c r="G141" s="233"/>
      <c r="H141" s="233"/>
      <c r="I141" s="233"/>
      <c r="J141" s="403"/>
      <c r="K141" s="233"/>
      <c r="L141" s="233"/>
      <c r="M141" s="233"/>
      <c r="N141" s="233"/>
      <c r="P141" s="233"/>
      <c r="Q141" s="233"/>
      <c r="R141" s="344"/>
      <c r="S141" s="233"/>
    </row>
    <row r="142" spans="1:19">
      <c r="A142" s="233"/>
      <c r="B142" s="233"/>
      <c r="C142" s="233"/>
      <c r="D142" s="233"/>
      <c r="E142" s="233"/>
      <c r="F142" s="233"/>
      <c r="G142" s="233"/>
      <c r="H142" s="233"/>
      <c r="I142" s="233"/>
      <c r="J142" s="403"/>
      <c r="K142" s="233"/>
      <c r="L142" s="233"/>
      <c r="M142" s="233"/>
      <c r="N142" s="233"/>
      <c r="P142" s="233"/>
      <c r="Q142" s="233"/>
      <c r="R142" s="344"/>
      <c r="S142" s="233"/>
    </row>
    <row r="143" spans="1:19">
      <c r="A143" s="233"/>
      <c r="B143" s="233"/>
      <c r="C143" s="233"/>
      <c r="D143" s="233"/>
      <c r="E143" s="233"/>
      <c r="F143" s="233"/>
      <c r="G143" s="233"/>
      <c r="H143" s="233"/>
      <c r="I143" s="233"/>
      <c r="J143" s="403"/>
      <c r="K143" s="233"/>
      <c r="L143" s="233"/>
      <c r="M143" s="233"/>
      <c r="N143" s="233"/>
      <c r="P143" s="233"/>
      <c r="Q143" s="233"/>
      <c r="R143" s="344"/>
      <c r="S143" s="233"/>
    </row>
    <row r="144" spans="1:19">
      <c r="A144" s="233"/>
      <c r="B144" s="233"/>
      <c r="C144" s="233"/>
      <c r="D144" s="233"/>
      <c r="E144" s="233"/>
      <c r="F144" s="233"/>
      <c r="G144" s="233"/>
      <c r="H144" s="233"/>
      <c r="I144" s="233"/>
      <c r="J144" s="403"/>
      <c r="K144" s="233"/>
      <c r="L144" s="233"/>
      <c r="M144" s="233"/>
      <c r="N144" s="233"/>
      <c r="P144" s="233"/>
      <c r="Q144" s="233"/>
      <c r="R144" s="344"/>
      <c r="S144" s="233"/>
    </row>
    <row r="145" spans="1:19">
      <c r="A145" s="233"/>
      <c r="B145" s="233"/>
      <c r="C145" s="233"/>
      <c r="D145" s="233"/>
      <c r="E145" s="233"/>
      <c r="F145" s="233"/>
      <c r="G145" s="233"/>
      <c r="H145" s="233"/>
      <c r="I145" s="233"/>
      <c r="J145" s="403"/>
      <c r="K145" s="233"/>
      <c r="L145" s="233"/>
      <c r="M145" s="233"/>
      <c r="N145" s="233"/>
      <c r="P145" s="233"/>
      <c r="Q145" s="233"/>
      <c r="R145" s="344"/>
      <c r="S145" s="233"/>
    </row>
    <row r="146" spans="1:19">
      <c r="A146" s="233"/>
      <c r="B146" s="233"/>
      <c r="C146" s="233"/>
      <c r="D146" s="233"/>
      <c r="E146" s="233"/>
      <c r="F146" s="233"/>
      <c r="G146" s="233"/>
      <c r="H146" s="233"/>
      <c r="I146" s="233"/>
      <c r="J146" s="403"/>
      <c r="K146" s="233"/>
      <c r="L146" s="233"/>
      <c r="M146" s="233"/>
      <c r="N146" s="233"/>
      <c r="P146" s="233"/>
      <c r="Q146" s="233"/>
      <c r="R146" s="344"/>
      <c r="S146" s="233"/>
    </row>
    <row r="147" spans="1:19">
      <c r="A147" s="233"/>
      <c r="B147" s="233"/>
      <c r="C147" s="233"/>
      <c r="D147" s="233"/>
      <c r="E147" s="233"/>
      <c r="F147" s="233"/>
      <c r="G147" s="233"/>
      <c r="H147" s="233"/>
      <c r="I147" s="233"/>
      <c r="J147" s="403"/>
      <c r="K147" s="233"/>
      <c r="L147" s="233"/>
      <c r="M147" s="233"/>
      <c r="N147" s="233"/>
      <c r="P147" s="233"/>
      <c r="Q147" s="233"/>
      <c r="R147" s="344"/>
      <c r="S147" s="233"/>
    </row>
    <row r="148" spans="1:19">
      <c r="A148" s="233"/>
      <c r="B148" s="233"/>
      <c r="C148" s="233"/>
      <c r="D148" s="233"/>
      <c r="E148" s="233"/>
      <c r="F148" s="233"/>
      <c r="G148" s="233"/>
      <c r="H148" s="233"/>
      <c r="I148" s="233"/>
      <c r="J148" s="403"/>
      <c r="K148" s="233"/>
      <c r="L148" s="233"/>
      <c r="M148" s="233"/>
      <c r="N148" s="233"/>
      <c r="P148" s="233"/>
      <c r="Q148" s="233"/>
      <c r="R148" s="344"/>
      <c r="S148" s="233"/>
    </row>
    <row r="149" spans="1:19">
      <c r="A149" s="233"/>
      <c r="B149" s="233"/>
      <c r="C149" s="233"/>
      <c r="D149" s="233"/>
      <c r="E149" s="233"/>
      <c r="F149" s="233"/>
      <c r="G149" s="233"/>
      <c r="H149" s="233"/>
      <c r="I149" s="233"/>
      <c r="J149" s="403"/>
      <c r="K149" s="233"/>
      <c r="L149" s="233"/>
      <c r="M149" s="233"/>
      <c r="N149" s="233"/>
      <c r="P149" s="233"/>
      <c r="Q149" s="233"/>
      <c r="R149" s="344"/>
      <c r="S149" s="233"/>
    </row>
    <row r="150" spans="1:19">
      <c r="A150" s="233"/>
      <c r="B150" s="233"/>
      <c r="C150" s="233"/>
      <c r="D150" s="233"/>
      <c r="E150" s="233"/>
      <c r="F150" s="233"/>
      <c r="G150" s="233"/>
      <c r="H150" s="233"/>
      <c r="I150" s="233"/>
      <c r="J150" s="403"/>
      <c r="K150" s="233"/>
      <c r="L150" s="233"/>
      <c r="M150" s="233"/>
      <c r="N150" s="233"/>
      <c r="P150" s="233"/>
      <c r="Q150" s="233"/>
      <c r="R150" s="344"/>
      <c r="S150" s="233"/>
    </row>
    <row r="151" spans="1:19">
      <c r="A151" s="233"/>
      <c r="B151" s="233"/>
      <c r="C151" s="233"/>
      <c r="D151" s="233"/>
      <c r="E151" s="233"/>
      <c r="F151" s="233"/>
      <c r="G151" s="233"/>
      <c r="H151" s="233"/>
      <c r="I151" s="233"/>
      <c r="J151" s="403"/>
      <c r="K151" s="233"/>
      <c r="L151" s="233"/>
      <c r="M151" s="233"/>
      <c r="N151" s="233"/>
      <c r="P151" s="233"/>
      <c r="Q151" s="233"/>
      <c r="R151" s="344"/>
      <c r="S151" s="233"/>
    </row>
    <row r="152" spans="1:19">
      <c r="A152" s="233"/>
      <c r="B152" s="233"/>
      <c r="C152" s="233"/>
      <c r="D152" s="233"/>
      <c r="E152" s="233"/>
      <c r="F152" s="233"/>
      <c r="G152" s="233"/>
      <c r="H152" s="233"/>
      <c r="I152" s="233"/>
      <c r="J152" s="403"/>
      <c r="K152" s="233"/>
      <c r="L152" s="233"/>
      <c r="M152" s="233"/>
      <c r="N152" s="233"/>
      <c r="P152" s="233"/>
      <c r="Q152" s="233"/>
      <c r="R152" s="344"/>
      <c r="S152" s="233"/>
    </row>
    <row r="153" spans="1:19">
      <c r="A153" s="233"/>
      <c r="B153" s="233"/>
      <c r="C153" s="233"/>
      <c r="D153" s="233"/>
      <c r="E153" s="233"/>
      <c r="F153" s="233"/>
      <c r="G153" s="233"/>
      <c r="H153" s="233"/>
      <c r="I153" s="233"/>
      <c r="J153" s="403"/>
      <c r="K153" s="233"/>
      <c r="L153" s="233"/>
      <c r="M153" s="233"/>
      <c r="N153" s="233"/>
      <c r="P153" s="233"/>
      <c r="Q153" s="233"/>
      <c r="R153" s="344"/>
      <c r="S153" s="233"/>
    </row>
    <row r="154" spans="1:19">
      <c r="A154" s="233"/>
      <c r="B154" s="233"/>
      <c r="C154" s="233"/>
      <c r="D154" s="233"/>
      <c r="E154" s="233"/>
      <c r="F154" s="233"/>
      <c r="G154" s="233"/>
      <c r="H154" s="233"/>
      <c r="I154" s="233"/>
      <c r="J154" s="403"/>
      <c r="K154" s="233"/>
      <c r="L154" s="233"/>
      <c r="M154" s="233"/>
      <c r="N154" s="233"/>
      <c r="P154" s="233"/>
      <c r="Q154" s="233"/>
      <c r="R154" s="344"/>
      <c r="S154" s="233"/>
    </row>
    <row r="155" spans="1:19">
      <c r="A155" s="233"/>
      <c r="B155" s="233"/>
      <c r="C155" s="233"/>
      <c r="D155" s="233"/>
      <c r="E155" s="233"/>
      <c r="F155" s="233"/>
      <c r="G155" s="233"/>
      <c r="H155" s="233"/>
      <c r="I155" s="233"/>
      <c r="J155" s="403"/>
      <c r="K155" s="233"/>
      <c r="L155" s="233"/>
      <c r="M155" s="233"/>
      <c r="N155" s="233"/>
      <c r="P155" s="233"/>
      <c r="Q155" s="233"/>
      <c r="R155" s="344"/>
      <c r="S155" s="233"/>
    </row>
    <row r="156" spans="1:19">
      <c r="A156" s="233"/>
      <c r="B156" s="233"/>
      <c r="C156" s="233"/>
      <c r="D156" s="233"/>
      <c r="E156" s="233"/>
      <c r="F156" s="233"/>
      <c r="G156" s="233"/>
      <c r="H156" s="233"/>
      <c r="I156" s="233"/>
      <c r="J156" s="403"/>
      <c r="K156" s="233"/>
      <c r="L156" s="233"/>
      <c r="M156" s="233"/>
      <c r="N156" s="233"/>
      <c r="P156" s="233"/>
      <c r="Q156" s="233"/>
      <c r="R156" s="344"/>
      <c r="S156" s="233"/>
    </row>
    <row r="157" spans="1:19">
      <c r="A157" s="233"/>
      <c r="B157" s="233"/>
      <c r="C157" s="233"/>
      <c r="D157" s="233"/>
      <c r="E157" s="233"/>
      <c r="F157" s="233"/>
      <c r="G157" s="233"/>
      <c r="H157" s="233"/>
      <c r="I157" s="233"/>
      <c r="J157" s="403"/>
      <c r="K157" s="233"/>
      <c r="L157" s="233"/>
      <c r="M157" s="233"/>
      <c r="N157" s="233"/>
      <c r="P157" s="233"/>
      <c r="Q157" s="233"/>
      <c r="R157" s="344"/>
      <c r="S157" s="233"/>
    </row>
    <row r="158" spans="1:19">
      <c r="A158" s="233"/>
      <c r="B158" s="233"/>
      <c r="C158" s="233"/>
      <c r="D158" s="233"/>
      <c r="E158" s="233"/>
      <c r="F158" s="233"/>
      <c r="G158" s="233"/>
      <c r="H158" s="233"/>
      <c r="I158" s="233"/>
      <c r="J158" s="403"/>
      <c r="K158" s="233"/>
      <c r="L158" s="233"/>
      <c r="M158" s="233"/>
      <c r="N158" s="233"/>
      <c r="P158" s="233"/>
      <c r="Q158" s="233"/>
      <c r="R158" s="344"/>
      <c r="S158" s="233"/>
    </row>
    <row r="159" spans="1:19">
      <c r="A159" s="233"/>
      <c r="B159" s="233"/>
      <c r="C159" s="233"/>
      <c r="D159" s="233"/>
      <c r="E159" s="233"/>
      <c r="F159" s="233"/>
      <c r="G159" s="233"/>
      <c r="H159" s="233"/>
      <c r="I159" s="233"/>
      <c r="J159" s="403"/>
      <c r="K159" s="233"/>
      <c r="L159" s="233"/>
      <c r="M159" s="233"/>
      <c r="N159" s="233"/>
      <c r="P159" s="233"/>
      <c r="Q159" s="233"/>
      <c r="R159" s="344"/>
      <c r="S159" s="233"/>
    </row>
    <row r="160" spans="1:19">
      <c r="A160" s="233"/>
      <c r="B160" s="233"/>
      <c r="C160" s="233"/>
      <c r="D160" s="233"/>
      <c r="E160" s="233"/>
      <c r="F160" s="233"/>
      <c r="G160" s="233"/>
      <c r="H160" s="233"/>
      <c r="I160" s="233"/>
      <c r="J160" s="403"/>
      <c r="K160" s="233"/>
      <c r="L160" s="233"/>
      <c r="M160" s="233"/>
      <c r="N160" s="233"/>
      <c r="P160" s="233"/>
      <c r="Q160" s="233"/>
      <c r="R160" s="344"/>
      <c r="S160" s="233"/>
    </row>
    <row r="161" spans="1:19">
      <c r="A161" s="233"/>
      <c r="B161" s="233"/>
      <c r="C161" s="233"/>
      <c r="D161" s="233"/>
      <c r="E161" s="233"/>
      <c r="F161" s="233"/>
      <c r="G161" s="233"/>
      <c r="H161" s="233"/>
      <c r="I161" s="233"/>
      <c r="J161" s="403"/>
      <c r="K161" s="233"/>
      <c r="L161" s="233"/>
      <c r="M161" s="233"/>
      <c r="N161" s="233"/>
      <c r="P161" s="233"/>
      <c r="Q161" s="233"/>
      <c r="R161" s="344"/>
      <c r="S161" s="233"/>
    </row>
    <row r="162" spans="1:19">
      <c r="A162" s="233"/>
      <c r="B162" s="233"/>
      <c r="C162" s="233"/>
      <c r="D162" s="233"/>
      <c r="E162" s="233"/>
      <c r="F162" s="233"/>
      <c r="G162" s="233"/>
      <c r="H162" s="233"/>
      <c r="I162" s="233"/>
      <c r="J162" s="403"/>
      <c r="K162" s="233"/>
      <c r="L162" s="233"/>
      <c r="M162" s="233"/>
      <c r="N162" s="233"/>
      <c r="P162" s="233"/>
      <c r="Q162" s="233"/>
      <c r="R162" s="344"/>
      <c r="S162" s="233"/>
    </row>
    <row r="163" spans="1:19">
      <c r="A163" s="233"/>
      <c r="B163" s="233"/>
      <c r="C163" s="233"/>
      <c r="D163" s="233"/>
      <c r="E163" s="233"/>
      <c r="F163" s="233"/>
      <c r="G163" s="233"/>
      <c r="H163" s="233"/>
      <c r="I163" s="233"/>
      <c r="J163" s="403"/>
      <c r="K163" s="233"/>
      <c r="L163" s="233"/>
      <c r="M163" s="233"/>
      <c r="N163" s="233"/>
      <c r="P163" s="233"/>
      <c r="Q163" s="233"/>
      <c r="R163" s="344"/>
      <c r="S163" s="233"/>
    </row>
    <row r="164" spans="1:19">
      <c r="A164" s="233"/>
      <c r="B164" s="233"/>
      <c r="C164" s="233"/>
      <c r="D164" s="233"/>
      <c r="E164" s="233"/>
      <c r="F164" s="233"/>
      <c r="G164" s="233"/>
      <c r="H164" s="233"/>
      <c r="I164" s="233"/>
      <c r="J164" s="403"/>
      <c r="K164" s="233"/>
      <c r="L164" s="233"/>
      <c r="M164" s="233"/>
      <c r="N164" s="233"/>
      <c r="P164" s="233"/>
      <c r="Q164" s="233"/>
      <c r="R164" s="344"/>
      <c r="S164" s="233"/>
    </row>
    <row r="165" spans="1:19">
      <c r="A165" s="233"/>
      <c r="B165" s="233"/>
      <c r="C165" s="233"/>
      <c r="D165" s="233"/>
      <c r="E165" s="233"/>
      <c r="F165" s="233"/>
      <c r="G165" s="233"/>
      <c r="H165" s="233"/>
      <c r="I165" s="233"/>
      <c r="J165" s="403"/>
      <c r="K165" s="233"/>
      <c r="L165" s="233"/>
      <c r="M165" s="233"/>
      <c r="N165" s="233"/>
      <c r="P165" s="233"/>
      <c r="Q165" s="233"/>
      <c r="R165" s="344"/>
      <c r="S165" s="233"/>
    </row>
    <row r="166" spans="1:19">
      <c r="A166" s="233"/>
      <c r="B166" s="233"/>
      <c r="C166" s="233"/>
      <c r="D166" s="233"/>
      <c r="E166" s="233"/>
      <c r="F166" s="233"/>
      <c r="G166" s="233"/>
      <c r="H166" s="233"/>
      <c r="I166" s="233"/>
      <c r="J166" s="403"/>
      <c r="K166" s="233"/>
      <c r="L166" s="233"/>
      <c r="M166" s="233"/>
      <c r="N166" s="233"/>
      <c r="P166" s="233"/>
      <c r="Q166" s="233"/>
      <c r="R166" s="344"/>
      <c r="S166" s="233"/>
    </row>
    <row r="167" spans="1:19">
      <c r="A167" s="233"/>
      <c r="B167" s="233"/>
      <c r="C167" s="233"/>
      <c r="D167" s="233"/>
      <c r="E167" s="233"/>
      <c r="F167" s="233"/>
      <c r="G167" s="233"/>
      <c r="H167" s="233"/>
      <c r="I167" s="233"/>
      <c r="J167" s="403"/>
      <c r="K167" s="233"/>
      <c r="L167" s="233"/>
      <c r="M167" s="233"/>
      <c r="N167" s="233"/>
      <c r="P167" s="233"/>
      <c r="Q167" s="233"/>
      <c r="R167" s="344"/>
      <c r="S167" s="233"/>
    </row>
    <row r="168" spans="1:19">
      <c r="A168" s="233"/>
      <c r="B168" s="233"/>
      <c r="C168" s="233"/>
      <c r="D168" s="233"/>
      <c r="E168" s="233"/>
      <c r="F168" s="233"/>
      <c r="G168" s="233"/>
      <c r="H168" s="233"/>
      <c r="I168" s="233"/>
      <c r="J168" s="403"/>
      <c r="K168" s="233"/>
      <c r="L168" s="233"/>
      <c r="M168" s="233"/>
      <c r="N168" s="233"/>
      <c r="P168" s="233"/>
      <c r="Q168" s="233"/>
      <c r="R168" s="344"/>
      <c r="S168" s="233"/>
    </row>
    <row r="169" spans="1:19">
      <c r="A169" s="233"/>
      <c r="B169" s="233"/>
      <c r="C169" s="233"/>
      <c r="D169" s="233"/>
      <c r="E169" s="233"/>
      <c r="F169" s="233"/>
      <c r="G169" s="233"/>
      <c r="H169" s="233"/>
      <c r="I169" s="233"/>
      <c r="J169" s="403"/>
      <c r="K169" s="233"/>
      <c r="L169" s="233"/>
      <c r="M169" s="233"/>
      <c r="N169" s="233"/>
      <c r="P169" s="233"/>
      <c r="Q169" s="233"/>
      <c r="R169" s="344"/>
      <c r="S169" s="233"/>
    </row>
    <row r="170" spans="1:19">
      <c r="A170" s="233"/>
      <c r="B170" s="233"/>
      <c r="C170" s="233"/>
      <c r="D170" s="233"/>
      <c r="E170" s="233"/>
      <c r="F170" s="233"/>
      <c r="G170" s="233"/>
      <c r="H170" s="233"/>
      <c r="I170" s="233"/>
      <c r="J170" s="403"/>
      <c r="K170" s="233"/>
      <c r="L170" s="233"/>
      <c r="M170" s="233"/>
      <c r="N170" s="233"/>
      <c r="P170" s="233"/>
      <c r="Q170" s="233"/>
      <c r="R170" s="344"/>
      <c r="S170" s="233"/>
    </row>
    <row r="171" spans="1:19">
      <c r="A171" s="233"/>
      <c r="B171" s="233"/>
      <c r="C171" s="233"/>
      <c r="D171" s="233"/>
      <c r="E171" s="233"/>
      <c r="F171" s="233"/>
      <c r="G171" s="233"/>
      <c r="H171" s="233"/>
      <c r="I171" s="233"/>
      <c r="J171" s="403"/>
      <c r="K171" s="233"/>
      <c r="L171" s="233"/>
      <c r="M171" s="233"/>
      <c r="N171" s="233"/>
      <c r="P171" s="233"/>
      <c r="Q171" s="233"/>
      <c r="R171" s="344"/>
      <c r="S171" s="233"/>
    </row>
    <row r="172" spans="1:19">
      <c r="A172" s="233"/>
      <c r="B172" s="233"/>
      <c r="C172" s="233"/>
      <c r="D172" s="233"/>
      <c r="E172" s="233"/>
      <c r="F172" s="233"/>
      <c r="G172" s="233"/>
      <c r="H172" s="233"/>
      <c r="I172" s="233"/>
      <c r="J172" s="403"/>
      <c r="K172" s="233"/>
      <c r="L172" s="233"/>
      <c r="M172" s="233"/>
      <c r="N172" s="233"/>
      <c r="P172" s="233"/>
      <c r="Q172" s="233"/>
      <c r="R172" s="344"/>
      <c r="S172" s="233"/>
    </row>
    <row r="173" spans="1:19">
      <c r="A173" s="233"/>
      <c r="B173" s="233"/>
      <c r="C173" s="233"/>
      <c r="D173" s="233"/>
      <c r="E173" s="233"/>
      <c r="F173" s="233"/>
      <c r="G173" s="233"/>
      <c r="H173" s="233"/>
      <c r="I173" s="233"/>
      <c r="J173" s="403"/>
      <c r="K173" s="233"/>
      <c r="L173" s="233"/>
      <c r="M173" s="233"/>
      <c r="N173" s="233"/>
      <c r="P173" s="233"/>
      <c r="Q173" s="233"/>
      <c r="R173" s="344"/>
      <c r="S173" s="233"/>
    </row>
    <row r="174" spans="1:19">
      <c r="A174" s="233"/>
      <c r="B174" s="233"/>
      <c r="C174" s="233"/>
      <c r="D174" s="233"/>
      <c r="E174" s="233"/>
      <c r="F174" s="233"/>
      <c r="G174" s="233"/>
      <c r="H174" s="233"/>
      <c r="I174" s="233"/>
      <c r="J174" s="403"/>
      <c r="K174" s="233"/>
      <c r="L174" s="233"/>
      <c r="M174" s="233"/>
      <c r="N174" s="233"/>
      <c r="P174" s="233"/>
      <c r="Q174" s="233"/>
      <c r="R174" s="344"/>
      <c r="S174" s="233"/>
    </row>
    <row r="175" spans="1:19">
      <c r="A175" s="233"/>
      <c r="B175" s="233"/>
      <c r="C175" s="233"/>
      <c r="D175" s="233"/>
      <c r="E175" s="233"/>
      <c r="F175" s="233"/>
      <c r="G175" s="233"/>
      <c r="H175" s="233"/>
      <c r="I175" s="233"/>
      <c r="J175" s="403"/>
      <c r="K175" s="233"/>
      <c r="L175" s="233"/>
      <c r="M175" s="233"/>
      <c r="N175" s="233"/>
      <c r="P175" s="233"/>
      <c r="Q175" s="233"/>
      <c r="R175" s="344"/>
      <c r="S175" s="233"/>
    </row>
    <row r="176" spans="1:19">
      <c r="A176" s="233"/>
      <c r="B176" s="233"/>
      <c r="C176" s="233"/>
      <c r="D176" s="233"/>
      <c r="E176" s="233"/>
      <c r="F176" s="233"/>
      <c r="G176" s="233"/>
      <c r="H176" s="233"/>
      <c r="I176" s="233"/>
      <c r="J176" s="403"/>
      <c r="K176" s="233"/>
      <c r="L176" s="233"/>
      <c r="M176" s="233"/>
      <c r="N176" s="233"/>
      <c r="P176" s="233"/>
      <c r="Q176" s="233"/>
      <c r="R176" s="344"/>
      <c r="S176" s="233"/>
    </row>
    <row r="177" spans="1:19">
      <c r="A177" s="233"/>
      <c r="B177" s="233"/>
      <c r="C177" s="233"/>
      <c r="D177" s="233"/>
      <c r="E177" s="233"/>
      <c r="F177" s="233"/>
      <c r="G177" s="233"/>
      <c r="H177" s="233"/>
      <c r="I177" s="233"/>
      <c r="J177" s="403"/>
      <c r="K177" s="233"/>
      <c r="L177" s="233"/>
      <c r="M177" s="233"/>
      <c r="N177" s="233"/>
      <c r="P177" s="233"/>
      <c r="Q177" s="233"/>
      <c r="R177" s="344"/>
      <c r="S177" s="233"/>
    </row>
    <row r="178" spans="1:19">
      <c r="A178" s="233"/>
      <c r="B178" s="233"/>
      <c r="C178" s="233"/>
      <c r="D178" s="233"/>
      <c r="E178" s="233"/>
      <c r="F178" s="233"/>
      <c r="G178" s="233"/>
      <c r="H178" s="233"/>
      <c r="I178" s="233"/>
      <c r="J178" s="403"/>
      <c r="K178" s="233"/>
      <c r="L178" s="233"/>
      <c r="M178" s="233"/>
      <c r="N178" s="233"/>
      <c r="P178" s="233"/>
      <c r="Q178" s="233"/>
      <c r="R178" s="344"/>
      <c r="S178" s="233"/>
    </row>
    <row r="179" spans="1:19">
      <c r="A179" s="233"/>
      <c r="B179" s="233"/>
      <c r="C179" s="233"/>
      <c r="D179" s="233"/>
      <c r="E179" s="233"/>
      <c r="F179" s="233"/>
      <c r="G179" s="233"/>
      <c r="H179" s="233"/>
      <c r="I179" s="233"/>
      <c r="J179" s="403"/>
      <c r="K179" s="233"/>
      <c r="L179" s="233"/>
      <c r="M179" s="233"/>
      <c r="N179" s="233"/>
      <c r="P179" s="233"/>
      <c r="Q179" s="233"/>
      <c r="R179" s="344"/>
      <c r="S179" s="233"/>
    </row>
    <row r="180" spans="1:19">
      <c r="A180" s="233"/>
      <c r="B180" s="233"/>
      <c r="C180" s="233"/>
      <c r="D180" s="233"/>
      <c r="E180" s="233"/>
      <c r="F180" s="233"/>
      <c r="G180" s="233"/>
      <c r="H180" s="233"/>
      <c r="I180" s="233"/>
      <c r="J180" s="403"/>
      <c r="K180" s="233"/>
      <c r="L180" s="233"/>
      <c r="M180" s="233"/>
      <c r="N180" s="233"/>
      <c r="P180" s="233"/>
      <c r="Q180" s="233"/>
      <c r="R180" s="344"/>
      <c r="S180" s="233"/>
    </row>
    <row r="181" spans="1:19">
      <c r="A181" s="233"/>
      <c r="B181" s="233"/>
      <c r="C181" s="233"/>
      <c r="D181" s="233"/>
      <c r="E181" s="233"/>
      <c r="F181" s="233"/>
      <c r="G181" s="233"/>
      <c r="H181" s="233"/>
      <c r="I181" s="233"/>
      <c r="J181" s="403"/>
      <c r="K181" s="233"/>
      <c r="L181" s="233"/>
      <c r="M181" s="233"/>
      <c r="N181" s="233"/>
      <c r="P181" s="233"/>
      <c r="Q181" s="233"/>
      <c r="R181" s="344"/>
      <c r="S181" s="233"/>
    </row>
    <row r="182" spans="1:19">
      <c r="A182" s="233"/>
      <c r="B182" s="233"/>
      <c r="C182" s="233"/>
      <c r="D182" s="233"/>
      <c r="E182" s="233"/>
      <c r="F182" s="233"/>
      <c r="G182" s="233"/>
      <c r="H182" s="233"/>
      <c r="I182" s="233"/>
      <c r="J182" s="403"/>
      <c r="K182" s="233"/>
      <c r="L182" s="233"/>
      <c r="M182" s="233"/>
      <c r="N182" s="233"/>
      <c r="P182" s="233"/>
      <c r="Q182" s="233"/>
      <c r="R182" s="344"/>
      <c r="S182" s="233"/>
    </row>
    <row r="183" spans="1:19">
      <c r="A183" s="233"/>
      <c r="B183" s="233"/>
      <c r="C183" s="233"/>
      <c r="D183" s="233"/>
      <c r="E183" s="233"/>
      <c r="F183" s="233"/>
      <c r="G183" s="233"/>
      <c r="H183" s="233"/>
      <c r="I183" s="233"/>
      <c r="J183" s="403"/>
      <c r="K183" s="233"/>
      <c r="L183" s="233"/>
      <c r="M183" s="233"/>
      <c r="N183" s="233"/>
      <c r="P183" s="233"/>
      <c r="Q183" s="233"/>
      <c r="R183" s="344"/>
      <c r="S183" s="233"/>
    </row>
    <row r="184" spans="1:19">
      <c r="A184" s="233"/>
      <c r="B184" s="233"/>
      <c r="C184" s="233"/>
      <c r="D184" s="233"/>
      <c r="E184" s="233"/>
      <c r="F184" s="233"/>
      <c r="G184" s="233"/>
      <c r="H184" s="233"/>
      <c r="I184" s="233"/>
      <c r="J184" s="403"/>
      <c r="K184" s="233"/>
      <c r="L184" s="233"/>
      <c r="M184" s="233"/>
      <c r="N184" s="233"/>
      <c r="P184" s="233"/>
      <c r="Q184" s="233"/>
      <c r="R184" s="344"/>
      <c r="S184" s="233"/>
    </row>
    <row r="185" spans="1:19">
      <c r="A185" s="233"/>
      <c r="B185" s="233"/>
      <c r="C185" s="233"/>
      <c r="D185" s="233"/>
      <c r="E185" s="233"/>
      <c r="F185" s="233"/>
      <c r="G185" s="233"/>
      <c r="H185" s="233"/>
      <c r="I185" s="233"/>
      <c r="J185" s="403"/>
      <c r="K185" s="233"/>
      <c r="L185" s="233"/>
      <c r="M185" s="233"/>
      <c r="N185" s="233"/>
      <c r="P185" s="233"/>
      <c r="Q185" s="233"/>
      <c r="R185" s="344"/>
      <c r="S185" s="233"/>
    </row>
    <row r="186" spans="1:19">
      <c r="A186" s="233"/>
      <c r="B186" s="233"/>
      <c r="C186" s="233"/>
      <c r="D186" s="233"/>
      <c r="E186" s="233"/>
      <c r="F186" s="233"/>
      <c r="G186" s="233"/>
      <c r="H186" s="233"/>
      <c r="I186" s="233"/>
      <c r="J186" s="403"/>
      <c r="K186" s="233"/>
      <c r="L186" s="233"/>
      <c r="M186" s="233"/>
      <c r="N186" s="233"/>
      <c r="P186" s="233"/>
      <c r="Q186" s="233"/>
      <c r="R186" s="344"/>
      <c r="S186" s="233"/>
    </row>
    <row r="187" spans="1:19">
      <c r="A187" s="233"/>
      <c r="B187" s="233"/>
      <c r="C187" s="233"/>
      <c r="D187" s="233"/>
      <c r="E187" s="233"/>
      <c r="F187" s="233"/>
      <c r="G187" s="233"/>
      <c r="H187" s="233"/>
      <c r="I187" s="233"/>
      <c r="J187" s="403"/>
      <c r="K187" s="233"/>
      <c r="L187" s="233"/>
      <c r="M187" s="233"/>
      <c r="N187" s="233"/>
      <c r="P187" s="233"/>
      <c r="Q187" s="233"/>
      <c r="R187" s="344"/>
      <c r="S187" s="233"/>
    </row>
    <row r="188" spans="1:19">
      <c r="A188" s="233"/>
      <c r="B188" s="233"/>
      <c r="C188" s="233"/>
      <c r="D188" s="233"/>
      <c r="E188" s="233"/>
      <c r="F188" s="233"/>
      <c r="G188" s="233"/>
      <c r="H188" s="233"/>
      <c r="I188" s="233"/>
      <c r="J188" s="403"/>
      <c r="K188" s="233"/>
      <c r="L188" s="233"/>
      <c r="M188" s="233"/>
      <c r="N188" s="233"/>
      <c r="P188" s="233"/>
      <c r="Q188" s="233"/>
      <c r="R188" s="344"/>
      <c r="S188" s="233"/>
    </row>
    <row r="189" spans="1:19">
      <c r="A189" s="233"/>
      <c r="B189" s="233"/>
      <c r="C189" s="233"/>
      <c r="D189" s="233"/>
      <c r="E189" s="233"/>
      <c r="F189" s="233"/>
      <c r="G189" s="233"/>
      <c r="H189" s="233"/>
      <c r="I189" s="233"/>
      <c r="J189" s="403"/>
      <c r="K189" s="233"/>
      <c r="L189" s="233"/>
      <c r="M189" s="233"/>
      <c r="N189" s="233"/>
      <c r="P189" s="233"/>
      <c r="Q189" s="233"/>
      <c r="R189" s="344"/>
      <c r="S189" s="233"/>
    </row>
    <row r="190" spans="1:19">
      <c r="A190" s="233"/>
      <c r="B190" s="233"/>
      <c r="C190" s="233"/>
      <c r="D190" s="233"/>
      <c r="E190" s="233"/>
      <c r="F190" s="233"/>
      <c r="G190" s="233"/>
      <c r="H190" s="233"/>
      <c r="I190" s="233"/>
      <c r="J190" s="403"/>
      <c r="K190" s="233"/>
      <c r="L190" s="233"/>
      <c r="M190" s="233"/>
      <c r="N190" s="233"/>
      <c r="P190" s="233"/>
      <c r="Q190" s="233"/>
      <c r="R190" s="344"/>
      <c r="S190" s="233"/>
    </row>
    <row r="191" spans="1:19">
      <c r="A191" s="233"/>
      <c r="B191" s="233"/>
      <c r="C191" s="233"/>
      <c r="D191" s="233"/>
      <c r="E191" s="233"/>
      <c r="F191" s="233"/>
      <c r="G191" s="233"/>
      <c r="H191" s="233"/>
      <c r="I191" s="233"/>
      <c r="J191" s="403"/>
      <c r="K191" s="233"/>
      <c r="L191" s="233"/>
      <c r="M191" s="233"/>
      <c r="N191" s="233"/>
      <c r="P191" s="233"/>
      <c r="Q191" s="233"/>
      <c r="R191" s="344"/>
      <c r="S191" s="233"/>
    </row>
    <row r="192" spans="1:19">
      <c r="A192" s="233"/>
      <c r="B192" s="233"/>
      <c r="C192" s="233"/>
      <c r="D192" s="233"/>
      <c r="E192" s="233"/>
      <c r="F192" s="233"/>
      <c r="G192" s="233"/>
      <c r="H192" s="233"/>
      <c r="I192" s="233"/>
      <c r="J192" s="403"/>
      <c r="K192" s="233"/>
      <c r="L192" s="233"/>
      <c r="M192" s="233"/>
      <c r="N192" s="233"/>
      <c r="P192" s="233"/>
      <c r="Q192" s="233"/>
      <c r="R192" s="344"/>
      <c r="S192" s="233"/>
    </row>
    <row r="193" spans="1:19">
      <c r="A193" s="233"/>
      <c r="B193" s="233"/>
      <c r="C193" s="233"/>
      <c r="D193" s="233"/>
      <c r="E193" s="233"/>
      <c r="F193" s="233"/>
      <c r="G193" s="233"/>
      <c r="H193" s="233"/>
      <c r="I193" s="233"/>
      <c r="J193" s="403"/>
      <c r="K193" s="233"/>
      <c r="L193" s="233"/>
      <c r="M193" s="233"/>
      <c r="N193" s="233"/>
      <c r="P193" s="233"/>
      <c r="Q193" s="233"/>
      <c r="R193" s="344"/>
      <c r="S193" s="233"/>
    </row>
    <row r="194" spans="1:19">
      <c r="A194" s="233"/>
      <c r="B194" s="233"/>
      <c r="C194" s="233"/>
      <c r="D194" s="233"/>
      <c r="E194" s="233"/>
      <c r="F194" s="233"/>
      <c r="G194" s="233"/>
      <c r="H194" s="233"/>
      <c r="I194" s="233"/>
      <c r="J194" s="403"/>
      <c r="K194" s="233"/>
      <c r="L194" s="233"/>
      <c r="M194" s="233"/>
      <c r="N194" s="233"/>
      <c r="P194" s="233"/>
      <c r="Q194" s="233"/>
      <c r="R194" s="344"/>
      <c r="S194" s="233"/>
    </row>
    <row r="195" spans="1:19">
      <c r="A195" s="233"/>
      <c r="B195" s="233"/>
      <c r="C195" s="233"/>
      <c r="D195" s="233"/>
      <c r="E195" s="233"/>
      <c r="F195" s="233"/>
      <c r="G195" s="233"/>
      <c r="H195" s="233"/>
      <c r="I195" s="233"/>
      <c r="J195" s="403"/>
      <c r="K195" s="233"/>
      <c r="L195" s="233"/>
      <c r="M195" s="233"/>
      <c r="N195" s="233"/>
      <c r="P195" s="233"/>
      <c r="Q195" s="233"/>
      <c r="R195" s="344"/>
      <c r="S195" s="233"/>
    </row>
    <row r="196" spans="1:19">
      <c r="A196" s="233"/>
      <c r="B196" s="233"/>
      <c r="C196" s="233"/>
      <c r="D196" s="233"/>
      <c r="E196" s="233"/>
      <c r="F196" s="233"/>
      <c r="G196" s="233"/>
      <c r="H196" s="233"/>
      <c r="I196" s="233"/>
      <c r="J196" s="403"/>
      <c r="K196" s="233"/>
      <c r="L196" s="233"/>
      <c r="M196" s="233"/>
      <c r="N196" s="233"/>
      <c r="P196" s="233"/>
      <c r="Q196" s="233"/>
      <c r="R196" s="344"/>
      <c r="S196" s="233"/>
    </row>
    <row r="197" spans="1:19">
      <c r="A197" s="233"/>
      <c r="B197" s="233"/>
      <c r="C197" s="233"/>
      <c r="D197" s="233"/>
      <c r="E197" s="233"/>
      <c r="F197" s="233"/>
      <c r="G197" s="233"/>
      <c r="H197" s="233"/>
      <c r="I197" s="233"/>
      <c r="J197" s="403"/>
      <c r="K197" s="233"/>
      <c r="L197" s="233"/>
      <c r="M197" s="233"/>
      <c r="N197" s="233"/>
      <c r="P197" s="233"/>
      <c r="Q197" s="233"/>
      <c r="R197" s="344"/>
      <c r="S197" s="233"/>
    </row>
    <row r="198" spans="1:19">
      <c r="A198" s="233"/>
      <c r="B198" s="233"/>
      <c r="C198" s="233"/>
      <c r="D198" s="233"/>
      <c r="E198" s="233"/>
      <c r="F198" s="233"/>
      <c r="G198" s="233"/>
      <c r="H198" s="233"/>
      <c r="I198" s="233"/>
      <c r="J198" s="403"/>
      <c r="K198" s="233"/>
      <c r="L198" s="233"/>
      <c r="M198" s="233"/>
      <c r="N198" s="233"/>
      <c r="P198" s="233"/>
      <c r="Q198" s="233"/>
      <c r="R198" s="344"/>
      <c r="S198" s="233"/>
    </row>
    <row r="199" spans="1:19">
      <c r="A199" s="233"/>
      <c r="B199" s="233"/>
      <c r="C199" s="233"/>
      <c r="D199" s="233"/>
      <c r="E199" s="233"/>
      <c r="F199" s="233"/>
      <c r="G199" s="233"/>
      <c r="H199" s="233"/>
      <c r="I199" s="233"/>
      <c r="J199" s="403"/>
      <c r="K199" s="233"/>
      <c r="L199" s="233"/>
      <c r="M199" s="233"/>
      <c r="N199" s="233"/>
      <c r="P199" s="233"/>
      <c r="Q199" s="233"/>
      <c r="R199" s="344"/>
      <c r="S199" s="233"/>
    </row>
    <row r="200" spans="1:19">
      <c r="A200" s="233"/>
      <c r="B200" s="233"/>
      <c r="C200" s="233"/>
      <c r="D200" s="233"/>
      <c r="E200" s="233"/>
      <c r="F200" s="233"/>
      <c r="G200" s="233"/>
      <c r="H200" s="233"/>
      <c r="I200" s="233"/>
      <c r="J200" s="403"/>
      <c r="K200" s="233"/>
      <c r="L200" s="233"/>
      <c r="M200" s="233"/>
      <c r="N200" s="233"/>
      <c r="P200" s="233"/>
      <c r="Q200" s="233"/>
      <c r="R200" s="344"/>
      <c r="S200" s="233"/>
    </row>
    <row r="201" spans="1:19">
      <c r="A201" s="233"/>
      <c r="B201" s="233"/>
      <c r="C201" s="233"/>
      <c r="D201" s="233"/>
      <c r="E201" s="233"/>
      <c r="F201" s="233"/>
      <c r="G201" s="233"/>
      <c r="H201" s="233"/>
      <c r="I201" s="233"/>
      <c r="J201" s="403"/>
      <c r="K201" s="233"/>
      <c r="L201" s="233"/>
      <c r="M201" s="233"/>
      <c r="N201" s="233"/>
      <c r="P201" s="233"/>
      <c r="Q201" s="233"/>
      <c r="R201" s="344"/>
      <c r="S201" s="233"/>
    </row>
    <row r="202" spans="1:19">
      <c r="A202" s="233"/>
      <c r="B202" s="233"/>
      <c r="C202" s="233"/>
      <c r="D202" s="233"/>
      <c r="E202" s="233"/>
      <c r="F202" s="233"/>
      <c r="G202" s="233"/>
      <c r="H202" s="233"/>
      <c r="I202" s="233"/>
      <c r="J202" s="403"/>
      <c r="K202" s="233"/>
      <c r="L202" s="233"/>
      <c r="M202" s="233"/>
      <c r="N202" s="233"/>
      <c r="P202" s="233"/>
      <c r="Q202" s="233"/>
      <c r="R202" s="344"/>
      <c r="S202" s="233"/>
    </row>
    <row r="203" spans="1:19">
      <c r="A203" s="233"/>
      <c r="B203" s="233"/>
      <c r="C203" s="233"/>
      <c r="D203" s="233"/>
      <c r="E203" s="233"/>
      <c r="F203" s="233"/>
      <c r="G203" s="233"/>
      <c r="H203" s="233"/>
      <c r="I203" s="233"/>
      <c r="J203" s="403"/>
      <c r="K203" s="233"/>
      <c r="L203" s="233"/>
      <c r="M203" s="233"/>
      <c r="N203" s="233"/>
      <c r="P203" s="233"/>
      <c r="Q203" s="233"/>
      <c r="R203" s="344"/>
      <c r="S203" s="233"/>
    </row>
    <row r="204" spans="1:19">
      <c r="A204" s="233"/>
      <c r="B204" s="233"/>
      <c r="C204" s="233"/>
      <c r="D204" s="233"/>
      <c r="E204" s="233"/>
      <c r="F204" s="233"/>
      <c r="G204" s="233"/>
      <c r="H204" s="233"/>
      <c r="I204" s="233"/>
      <c r="J204" s="403"/>
      <c r="K204" s="233"/>
      <c r="L204" s="233"/>
      <c r="M204" s="233"/>
      <c r="N204" s="233"/>
      <c r="P204" s="233"/>
      <c r="Q204" s="233"/>
      <c r="R204" s="344"/>
      <c r="S204" s="233"/>
    </row>
    <row r="205" spans="1:19">
      <c r="A205" s="233"/>
      <c r="B205" s="233"/>
      <c r="C205" s="233"/>
      <c r="D205" s="233"/>
      <c r="E205" s="233"/>
      <c r="F205" s="233"/>
      <c r="G205" s="233"/>
      <c r="H205" s="233"/>
      <c r="I205" s="233"/>
      <c r="J205" s="403"/>
      <c r="K205" s="233"/>
      <c r="L205" s="233"/>
      <c r="M205" s="233"/>
      <c r="N205" s="233"/>
      <c r="P205" s="233"/>
      <c r="Q205" s="233"/>
      <c r="R205" s="344"/>
      <c r="S205" s="233"/>
    </row>
    <row r="206" spans="1:19">
      <c r="A206" s="233"/>
      <c r="B206" s="233"/>
      <c r="C206" s="233"/>
      <c r="D206" s="233"/>
      <c r="E206" s="233"/>
      <c r="F206" s="233"/>
      <c r="G206" s="233"/>
      <c r="H206" s="233"/>
      <c r="I206" s="233"/>
      <c r="J206" s="403"/>
      <c r="K206" s="233"/>
      <c r="L206" s="233"/>
      <c r="M206" s="233"/>
      <c r="N206" s="233"/>
      <c r="P206" s="233"/>
      <c r="Q206" s="233"/>
      <c r="R206" s="344"/>
      <c r="S206" s="233"/>
    </row>
    <row r="207" spans="1:19">
      <c r="A207" s="233"/>
      <c r="B207" s="233"/>
      <c r="C207" s="233"/>
      <c r="D207" s="233"/>
      <c r="E207" s="233"/>
      <c r="F207" s="233"/>
      <c r="G207" s="233"/>
      <c r="H207" s="233"/>
      <c r="I207" s="233"/>
      <c r="J207" s="403"/>
      <c r="K207" s="233"/>
      <c r="L207" s="233"/>
      <c r="M207" s="233"/>
      <c r="N207" s="233"/>
      <c r="P207" s="233"/>
      <c r="Q207" s="233"/>
      <c r="R207" s="344"/>
      <c r="S207" s="233"/>
    </row>
    <row r="208" spans="1:19">
      <c r="A208" s="233"/>
      <c r="B208" s="233"/>
      <c r="C208" s="233"/>
      <c r="D208" s="233"/>
      <c r="E208" s="233"/>
      <c r="F208" s="233"/>
      <c r="G208" s="233"/>
      <c r="H208" s="233"/>
      <c r="I208" s="233"/>
      <c r="J208" s="403"/>
      <c r="K208" s="233"/>
      <c r="L208" s="233"/>
      <c r="M208" s="233"/>
      <c r="N208" s="233"/>
      <c r="P208" s="233"/>
      <c r="Q208" s="233"/>
      <c r="R208" s="344"/>
      <c r="S208" s="233"/>
    </row>
    <row r="209" spans="1:19">
      <c r="A209" s="233"/>
      <c r="B209" s="233"/>
      <c r="C209" s="233"/>
      <c r="D209" s="233"/>
      <c r="E209" s="233"/>
      <c r="F209" s="233"/>
      <c r="G209" s="233"/>
      <c r="H209" s="233"/>
      <c r="I209" s="233"/>
      <c r="J209" s="403"/>
      <c r="K209" s="233"/>
      <c r="L209" s="233"/>
      <c r="M209" s="233"/>
      <c r="N209" s="233"/>
      <c r="P209" s="233"/>
      <c r="Q209" s="233"/>
      <c r="R209" s="344"/>
      <c r="S209" s="233"/>
    </row>
    <row r="210" spans="1:19">
      <c r="A210" s="233"/>
      <c r="B210" s="233"/>
      <c r="C210" s="233"/>
      <c r="D210" s="233"/>
      <c r="E210" s="233"/>
      <c r="F210" s="233"/>
      <c r="G210" s="233"/>
      <c r="H210" s="233"/>
      <c r="I210" s="233"/>
      <c r="J210" s="403"/>
      <c r="K210" s="233"/>
      <c r="L210" s="233"/>
      <c r="M210" s="233"/>
      <c r="N210" s="233"/>
      <c r="P210" s="233"/>
      <c r="Q210" s="233"/>
      <c r="R210" s="344"/>
      <c r="S210" s="233"/>
    </row>
    <row r="211" spans="1:19">
      <c r="A211" s="233"/>
      <c r="B211" s="233"/>
      <c r="C211" s="233"/>
      <c r="D211" s="233"/>
      <c r="E211" s="233"/>
      <c r="F211" s="233"/>
      <c r="G211" s="233"/>
      <c r="H211" s="233"/>
      <c r="I211" s="233"/>
      <c r="J211" s="403"/>
      <c r="K211" s="233"/>
      <c r="L211" s="233"/>
      <c r="M211" s="233"/>
      <c r="N211" s="233"/>
      <c r="P211" s="233"/>
      <c r="Q211" s="233"/>
      <c r="R211" s="344"/>
      <c r="S211" s="233"/>
    </row>
    <row r="212" spans="1:19">
      <c r="A212" s="233"/>
      <c r="B212" s="233"/>
      <c r="C212" s="233"/>
      <c r="D212" s="233"/>
      <c r="E212" s="233"/>
      <c r="F212" s="233"/>
      <c r="G212" s="233"/>
      <c r="H212" s="233"/>
      <c r="I212" s="233"/>
      <c r="J212" s="403"/>
      <c r="K212" s="233"/>
      <c r="L212" s="233"/>
      <c r="M212" s="233"/>
      <c r="N212" s="233"/>
      <c r="P212" s="233"/>
      <c r="Q212" s="233"/>
      <c r="R212" s="344"/>
      <c r="S212" s="233"/>
    </row>
    <row r="213" spans="1:19">
      <c r="A213" s="233"/>
      <c r="B213" s="233"/>
      <c r="C213" s="233"/>
      <c r="D213" s="233"/>
      <c r="E213" s="233"/>
      <c r="F213" s="233"/>
      <c r="G213" s="233"/>
      <c r="H213" s="233"/>
      <c r="I213" s="233"/>
      <c r="J213" s="403"/>
      <c r="K213" s="233"/>
      <c r="L213" s="233"/>
      <c r="M213" s="233"/>
      <c r="N213" s="233"/>
      <c r="P213" s="233"/>
      <c r="Q213" s="233"/>
      <c r="R213" s="344"/>
      <c r="S213" s="233"/>
    </row>
    <row r="214" spans="1:19">
      <c r="A214" s="233"/>
      <c r="B214" s="233"/>
      <c r="C214" s="233"/>
      <c r="D214" s="233"/>
      <c r="E214" s="233"/>
      <c r="F214" s="233"/>
      <c r="G214" s="233"/>
      <c r="H214" s="233"/>
      <c r="I214" s="233"/>
      <c r="J214" s="403"/>
      <c r="K214" s="233"/>
      <c r="L214" s="233"/>
      <c r="M214" s="233"/>
      <c r="N214" s="233"/>
      <c r="P214" s="233"/>
      <c r="Q214" s="233"/>
      <c r="R214" s="344"/>
      <c r="S214" s="233"/>
    </row>
    <row r="215" spans="1:19">
      <c r="A215" s="233"/>
      <c r="B215" s="233"/>
      <c r="C215" s="233"/>
      <c r="D215" s="233"/>
      <c r="E215" s="233"/>
      <c r="F215" s="233"/>
      <c r="G215" s="233"/>
      <c r="H215" s="233"/>
      <c r="I215" s="233"/>
      <c r="J215" s="403"/>
      <c r="K215" s="233"/>
      <c r="L215" s="233"/>
      <c r="M215" s="233"/>
      <c r="N215" s="233"/>
      <c r="P215" s="233"/>
      <c r="Q215" s="233"/>
      <c r="R215" s="344"/>
      <c r="S215" s="233"/>
    </row>
    <row r="216" spans="1:19">
      <c r="A216" s="233"/>
      <c r="B216" s="233"/>
      <c r="C216" s="233"/>
      <c r="D216" s="233"/>
      <c r="E216" s="233"/>
      <c r="F216" s="233"/>
      <c r="G216" s="233"/>
      <c r="H216" s="233"/>
      <c r="I216" s="233"/>
      <c r="J216" s="403"/>
      <c r="K216" s="233"/>
      <c r="L216" s="233"/>
      <c r="M216" s="233"/>
      <c r="N216" s="233"/>
      <c r="P216" s="233"/>
      <c r="Q216" s="233"/>
      <c r="R216" s="344"/>
      <c r="S216" s="233"/>
    </row>
    <row r="217" spans="1:19">
      <c r="A217" s="233"/>
      <c r="B217" s="233"/>
      <c r="C217" s="233"/>
      <c r="D217" s="233"/>
      <c r="E217" s="233"/>
      <c r="F217" s="233"/>
      <c r="G217" s="233"/>
      <c r="H217" s="233"/>
      <c r="I217" s="233"/>
      <c r="J217" s="403"/>
      <c r="K217" s="233"/>
      <c r="L217" s="233"/>
      <c r="M217" s="233"/>
      <c r="N217" s="233"/>
      <c r="P217" s="233"/>
      <c r="Q217" s="233"/>
      <c r="R217" s="344"/>
      <c r="S217" s="233"/>
    </row>
    <row r="218" spans="1:19">
      <c r="A218" s="233"/>
      <c r="B218" s="233"/>
      <c r="C218" s="233"/>
      <c r="D218" s="233"/>
      <c r="E218" s="233"/>
      <c r="F218" s="233"/>
      <c r="G218" s="233"/>
      <c r="H218" s="233"/>
      <c r="I218" s="233"/>
      <c r="J218" s="403"/>
      <c r="K218" s="233"/>
      <c r="L218" s="233"/>
      <c r="M218" s="233"/>
      <c r="N218" s="233"/>
      <c r="P218" s="233"/>
      <c r="Q218" s="233"/>
      <c r="R218" s="344"/>
      <c r="S218" s="233"/>
    </row>
    <row r="219" spans="1:19">
      <c r="A219" s="233"/>
      <c r="B219" s="233"/>
      <c r="C219" s="233"/>
      <c r="D219" s="233"/>
      <c r="E219" s="233"/>
      <c r="F219" s="233"/>
      <c r="G219" s="233"/>
      <c r="H219" s="233"/>
      <c r="I219" s="233"/>
      <c r="J219" s="403"/>
      <c r="K219" s="233"/>
      <c r="L219" s="233"/>
      <c r="M219" s="233"/>
      <c r="N219" s="233"/>
      <c r="P219" s="233"/>
      <c r="Q219" s="233"/>
      <c r="R219" s="344"/>
      <c r="S219" s="233"/>
    </row>
    <row r="220" spans="1:19">
      <c r="A220" s="233"/>
      <c r="B220" s="233"/>
      <c r="C220" s="233"/>
      <c r="D220" s="233"/>
      <c r="E220" s="233"/>
      <c r="F220" s="233"/>
      <c r="G220" s="233"/>
      <c r="H220" s="233"/>
      <c r="I220" s="233"/>
      <c r="J220" s="403"/>
      <c r="K220" s="233"/>
      <c r="L220" s="233"/>
      <c r="M220" s="233"/>
      <c r="N220" s="233"/>
      <c r="P220" s="233"/>
      <c r="Q220" s="233"/>
      <c r="R220" s="344"/>
      <c r="S220" s="233"/>
    </row>
    <row r="221" spans="1:19">
      <c r="A221" s="233"/>
      <c r="B221" s="233"/>
      <c r="C221" s="233"/>
      <c r="D221" s="233"/>
      <c r="E221" s="233"/>
      <c r="F221" s="233"/>
      <c r="G221" s="233"/>
      <c r="H221" s="233"/>
      <c r="I221" s="233"/>
      <c r="J221" s="403"/>
      <c r="K221" s="233"/>
      <c r="L221" s="233"/>
      <c r="M221" s="233"/>
      <c r="N221" s="233"/>
      <c r="P221" s="233"/>
      <c r="Q221" s="233"/>
      <c r="R221" s="344"/>
      <c r="S221" s="233"/>
    </row>
    <row r="222" spans="1:19">
      <c r="A222" s="233"/>
      <c r="B222" s="233"/>
      <c r="C222" s="233"/>
      <c r="D222" s="233"/>
      <c r="E222" s="233"/>
      <c r="F222" s="233"/>
      <c r="G222" s="233"/>
      <c r="H222" s="233"/>
      <c r="I222" s="233"/>
      <c r="J222" s="403"/>
      <c r="K222" s="233"/>
      <c r="L222" s="233"/>
      <c r="M222" s="233"/>
      <c r="N222" s="233"/>
      <c r="P222" s="233"/>
      <c r="Q222" s="233"/>
      <c r="R222" s="344"/>
      <c r="S222" s="233"/>
    </row>
    <row r="223" spans="1:19">
      <c r="A223" s="233"/>
      <c r="B223" s="233"/>
      <c r="C223" s="233"/>
      <c r="D223" s="233"/>
      <c r="E223" s="233"/>
      <c r="F223" s="233"/>
      <c r="G223" s="233"/>
      <c r="H223" s="233"/>
      <c r="I223" s="233"/>
      <c r="J223" s="403"/>
      <c r="K223" s="233"/>
      <c r="L223" s="233"/>
      <c r="M223" s="233"/>
      <c r="N223" s="233"/>
      <c r="P223" s="233"/>
      <c r="Q223" s="233"/>
      <c r="R223" s="344"/>
      <c r="S223" s="233"/>
    </row>
    <row r="224" spans="1:19">
      <c r="A224" s="233"/>
      <c r="B224" s="233"/>
      <c r="C224" s="233"/>
      <c r="D224" s="233"/>
      <c r="E224" s="233"/>
      <c r="F224" s="233"/>
      <c r="G224" s="233"/>
      <c r="H224" s="233"/>
      <c r="I224" s="233"/>
      <c r="J224" s="403"/>
      <c r="K224" s="233"/>
      <c r="L224" s="233"/>
      <c r="M224" s="233"/>
      <c r="N224" s="233"/>
      <c r="P224" s="233"/>
      <c r="Q224" s="233"/>
      <c r="R224" s="344"/>
      <c r="S224" s="233"/>
    </row>
    <row r="225" spans="1:19">
      <c r="A225" s="233"/>
      <c r="B225" s="233"/>
      <c r="C225" s="233"/>
      <c r="D225" s="233"/>
      <c r="E225" s="233"/>
      <c r="F225" s="233"/>
      <c r="G225" s="233"/>
      <c r="H225" s="233"/>
      <c r="I225" s="233"/>
      <c r="J225" s="403"/>
      <c r="K225" s="233"/>
      <c r="L225" s="233"/>
      <c r="M225" s="233"/>
      <c r="N225" s="233"/>
      <c r="P225" s="233"/>
      <c r="Q225" s="233"/>
      <c r="R225" s="344"/>
      <c r="S225" s="233"/>
    </row>
    <row r="226" spans="1:19">
      <c r="A226" s="233"/>
      <c r="B226" s="233"/>
      <c r="C226" s="233"/>
      <c r="D226" s="233"/>
      <c r="E226" s="233"/>
      <c r="F226" s="233"/>
      <c r="G226" s="233"/>
      <c r="H226" s="233"/>
      <c r="I226" s="233"/>
      <c r="J226" s="403"/>
      <c r="K226" s="233"/>
      <c r="L226" s="233"/>
      <c r="M226" s="233"/>
      <c r="N226" s="233"/>
      <c r="P226" s="233"/>
      <c r="Q226" s="233"/>
      <c r="R226" s="344"/>
      <c r="S226" s="233"/>
    </row>
    <row r="227" spans="1:19">
      <c r="A227" s="233"/>
      <c r="B227" s="233"/>
      <c r="C227" s="233"/>
      <c r="D227" s="233"/>
      <c r="E227" s="233"/>
      <c r="F227" s="233"/>
      <c r="G227" s="233"/>
      <c r="H227" s="233"/>
      <c r="I227" s="233"/>
      <c r="J227" s="403"/>
      <c r="K227" s="233"/>
      <c r="L227" s="233"/>
      <c r="M227" s="233"/>
      <c r="N227" s="233"/>
      <c r="P227" s="233"/>
      <c r="Q227" s="233"/>
      <c r="R227" s="344"/>
      <c r="S227" s="233"/>
    </row>
    <row r="228" spans="1:19">
      <c r="A228" s="233"/>
      <c r="B228" s="233"/>
      <c r="C228" s="233"/>
      <c r="D228" s="233"/>
      <c r="E228" s="233"/>
      <c r="F228" s="233"/>
      <c r="G228" s="233"/>
      <c r="H228" s="233"/>
      <c r="I228" s="233"/>
      <c r="J228" s="403"/>
      <c r="K228" s="233"/>
      <c r="L228" s="233"/>
      <c r="M228" s="233"/>
      <c r="N228" s="233"/>
      <c r="P228" s="233"/>
      <c r="Q228" s="233"/>
      <c r="R228" s="344"/>
      <c r="S228" s="233"/>
    </row>
    <row r="229" spans="1:19">
      <c r="A229" s="233"/>
      <c r="B229" s="233"/>
      <c r="C229" s="233"/>
      <c r="D229" s="233"/>
      <c r="E229" s="233"/>
      <c r="F229" s="233"/>
      <c r="G229" s="233"/>
      <c r="H229" s="233"/>
      <c r="I229" s="233"/>
      <c r="J229" s="403"/>
      <c r="K229" s="233"/>
      <c r="L229" s="233"/>
      <c r="M229" s="233"/>
      <c r="N229" s="233"/>
      <c r="P229" s="233"/>
      <c r="Q229" s="233"/>
      <c r="R229" s="344"/>
      <c r="S229" s="233"/>
    </row>
    <row r="230" spans="1:19">
      <c r="A230" s="233"/>
      <c r="B230" s="233"/>
      <c r="C230" s="233"/>
      <c r="D230" s="233"/>
      <c r="E230" s="233"/>
      <c r="F230" s="233"/>
      <c r="G230" s="233"/>
      <c r="H230" s="233"/>
      <c r="I230" s="233"/>
      <c r="J230" s="403"/>
      <c r="K230" s="233"/>
      <c r="L230" s="233"/>
      <c r="M230" s="233"/>
      <c r="N230" s="233"/>
      <c r="P230" s="233"/>
      <c r="Q230" s="233"/>
      <c r="R230" s="344"/>
      <c r="S230" s="233"/>
    </row>
    <row r="231" spans="1:19">
      <c r="A231" s="233"/>
      <c r="B231" s="233"/>
      <c r="C231" s="233"/>
      <c r="D231" s="233"/>
      <c r="E231" s="233"/>
      <c r="F231" s="233"/>
      <c r="G231" s="233"/>
      <c r="H231" s="233"/>
      <c r="I231" s="233"/>
      <c r="J231" s="403"/>
      <c r="K231" s="233"/>
      <c r="L231" s="233"/>
      <c r="M231" s="233"/>
      <c r="N231" s="233"/>
      <c r="P231" s="233"/>
      <c r="Q231" s="233"/>
      <c r="R231" s="344"/>
      <c r="S231" s="233"/>
    </row>
    <row r="232" spans="1:19">
      <c r="A232" s="233"/>
      <c r="B232" s="233"/>
      <c r="C232" s="233"/>
      <c r="D232" s="233"/>
      <c r="E232" s="233"/>
      <c r="F232" s="233"/>
      <c r="G232" s="233"/>
      <c r="H232" s="233"/>
      <c r="I232" s="233"/>
      <c r="J232" s="403"/>
      <c r="K232" s="233"/>
      <c r="L232" s="233"/>
      <c r="M232" s="233"/>
      <c r="N232" s="233"/>
      <c r="P232" s="233"/>
      <c r="Q232" s="233"/>
      <c r="R232" s="344"/>
      <c r="S232" s="233"/>
    </row>
    <row r="233" spans="1:19">
      <c r="A233" s="233"/>
      <c r="B233" s="233"/>
      <c r="C233" s="233"/>
      <c r="D233" s="233"/>
      <c r="E233" s="233"/>
      <c r="F233" s="233"/>
      <c r="G233" s="233"/>
      <c r="H233" s="233"/>
      <c r="I233" s="233"/>
      <c r="J233" s="403"/>
      <c r="K233" s="233"/>
      <c r="L233" s="233"/>
      <c r="M233" s="233"/>
      <c r="N233" s="233"/>
      <c r="P233" s="233"/>
      <c r="Q233" s="233"/>
      <c r="R233" s="344"/>
      <c r="S233" s="233"/>
    </row>
    <row r="234" spans="1:19">
      <c r="A234" s="233"/>
      <c r="B234" s="233"/>
      <c r="C234" s="233"/>
      <c r="D234" s="233"/>
      <c r="E234" s="233"/>
      <c r="F234" s="233"/>
      <c r="G234" s="233"/>
      <c r="H234" s="233"/>
      <c r="I234" s="233"/>
      <c r="J234" s="403"/>
      <c r="K234" s="233"/>
      <c r="L234" s="233"/>
      <c r="M234" s="233"/>
      <c r="N234" s="233"/>
      <c r="P234" s="233"/>
      <c r="Q234" s="233"/>
      <c r="R234" s="344"/>
      <c r="S234" s="233"/>
    </row>
    <row r="235" spans="1:19">
      <c r="A235" s="233"/>
      <c r="B235" s="233"/>
      <c r="C235" s="233"/>
      <c r="D235" s="233"/>
      <c r="E235" s="233"/>
      <c r="F235" s="233"/>
      <c r="G235" s="233"/>
      <c r="H235" s="233"/>
      <c r="I235" s="233"/>
      <c r="J235" s="403"/>
      <c r="K235" s="233"/>
      <c r="L235" s="233"/>
      <c r="M235" s="233"/>
      <c r="N235" s="233"/>
      <c r="P235" s="233"/>
      <c r="Q235" s="233"/>
      <c r="R235" s="344"/>
      <c r="S235" s="233"/>
    </row>
    <row r="236" spans="1:19">
      <c r="A236" s="233"/>
      <c r="B236" s="233"/>
      <c r="C236" s="233"/>
      <c r="D236" s="233"/>
      <c r="E236" s="233"/>
      <c r="F236" s="233"/>
      <c r="G236" s="233"/>
      <c r="H236" s="233"/>
      <c r="I236" s="233"/>
      <c r="J236" s="403"/>
      <c r="K236" s="233"/>
      <c r="L236" s="233"/>
      <c r="M236" s="233"/>
      <c r="N236" s="233"/>
      <c r="P236" s="233"/>
      <c r="Q236" s="233"/>
      <c r="R236" s="344"/>
      <c r="S236" s="233"/>
    </row>
    <row r="237" spans="1:19">
      <c r="A237" s="233"/>
      <c r="B237" s="233"/>
      <c r="C237" s="233"/>
      <c r="D237" s="233"/>
      <c r="E237" s="233"/>
      <c r="F237" s="233"/>
      <c r="G237" s="233"/>
      <c r="H237" s="233"/>
      <c r="I237" s="233"/>
      <c r="J237" s="403"/>
      <c r="K237" s="233"/>
      <c r="L237" s="233"/>
      <c r="M237" s="233"/>
      <c r="N237" s="233"/>
      <c r="P237" s="233"/>
      <c r="Q237" s="233"/>
      <c r="R237" s="344"/>
      <c r="S237" s="233"/>
    </row>
    <row r="238" spans="1:19">
      <c r="A238" s="233"/>
      <c r="B238" s="233"/>
      <c r="C238" s="233"/>
      <c r="D238" s="233"/>
      <c r="E238" s="233"/>
      <c r="F238" s="233"/>
      <c r="G238" s="233"/>
      <c r="H238" s="233"/>
      <c r="I238" s="233"/>
      <c r="J238" s="403"/>
      <c r="K238" s="233"/>
      <c r="L238" s="233"/>
      <c r="M238" s="233"/>
      <c r="N238" s="233"/>
      <c r="P238" s="233"/>
      <c r="Q238" s="233"/>
      <c r="R238" s="344"/>
      <c r="S238" s="233"/>
    </row>
    <row r="239" spans="1:19">
      <c r="A239" s="233"/>
      <c r="B239" s="233"/>
      <c r="C239" s="233"/>
      <c r="D239" s="233"/>
      <c r="E239" s="233"/>
      <c r="F239" s="233"/>
      <c r="G239" s="233"/>
      <c r="H239" s="233"/>
      <c r="I239" s="233"/>
      <c r="J239" s="403"/>
      <c r="K239" s="233"/>
      <c r="L239" s="233"/>
      <c r="M239" s="233"/>
      <c r="N239" s="233"/>
      <c r="P239" s="233"/>
      <c r="Q239" s="233"/>
      <c r="R239" s="344"/>
      <c r="S239" s="233"/>
    </row>
    <row r="240" spans="1:19">
      <c r="A240" s="233"/>
      <c r="B240" s="233"/>
      <c r="C240" s="233"/>
      <c r="D240" s="233"/>
      <c r="E240" s="233"/>
      <c r="F240" s="233"/>
      <c r="G240" s="233"/>
      <c r="H240" s="233"/>
      <c r="I240" s="233"/>
      <c r="J240" s="403"/>
      <c r="K240" s="233"/>
      <c r="L240" s="233"/>
      <c r="M240" s="233"/>
      <c r="N240" s="233"/>
      <c r="P240" s="233"/>
      <c r="Q240" s="233"/>
      <c r="R240" s="344"/>
      <c r="S240" s="233"/>
    </row>
    <row r="241" spans="1:19">
      <c r="A241" s="233"/>
      <c r="B241" s="233"/>
      <c r="C241" s="233"/>
      <c r="D241" s="233"/>
      <c r="E241" s="233"/>
      <c r="F241" s="233"/>
      <c r="G241" s="233"/>
      <c r="H241" s="233"/>
      <c r="I241" s="233"/>
      <c r="J241" s="403"/>
      <c r="K241" s="233"/>
      <c r="L241" s="233"/>
      <c r="M241" s="233"/>
      <c r="N241" s="233"/>
      <c r="P241" s="233"/>
      <c r="Q241" s="233"/>
      <c r="R241" s="344"/>
      <c r="S241" s="233"/>
    </row>
    <row r="242" spans="1:19">
      <c r="A242" s="233"/>
      <c r="B242" s="233"/>
      <c r="C242" s="233"/>
      <c r="D242" s="233"/>
      <c r="E242" s="233"/>
      <c r="F242" s="233"/>
      <c r="G242" s="233"/>
      <c r="H242" s="233"/>
      <c r="I242" s="233"/>
      <c r="J242" s="403"/>
      <c r="K242" s="233"/>
      <c r="L242" s="233"/>
      <c r="M242" s="233"/>
      <c r="N242" s="233"/>
      <c r="P242" s="233"/>
      <c r="Q242" s="233"/>
      <c r="R242" s="344"/>
      <c r="S242" s="233"/>
    </row>
    <row r="243" spans="1:19">
      <c r="A243" s="233"/>
      <c r="B243" s="233"/>
      <c r="C243" s="233"/>
      <c r="D243" s="233"/>
      <c r="E243" s="233"/>
      <c r="F243" s="233"/>
      <c r="G243" s="233"/>
      <c r="H243" s="233"/>
      <c r="I243" s="233"/>
      <c r="J243" s="403"/>
      <c r="K243" s="233"/>
      <c r="L243" s="233"/>
      <c r="M243" s="233"/>
      <c r="N243" s="233"/>
      <c r="P243" s="233"/>
      <c r="Q243" s="233"/>
      <c r="R243" s="344"/>
      <c r="S243" s="233"/>
    </row>
    <row r="244" spans="1:19">
      <c r="A244" s="233"/>
      <c r="B244" s="233"/>
      <c r="C244" s="233"/>
      <c r="D244" s="233"/>
      <c r="E244" s="233"/>
      <c r="F244" s="233"/>
      <c r="G244" s="233"/>
      <c r="H244" s="233"/>
      <c r="I244" s="233"/>
      <c r="J244" s="403"/>
      <c r="K244" s="233"/>
      <c r="L244" s="233"/>
      <c r="M244" s="233"/>
      <c r="N244" s="233"/>
      <c r="P244" s="233"/>
      <c r="Q244" s="233"/>
      <c r="R244" s="344"/>
      <c r="S244" s="233"/>
    </row>
    <row r="245" spans="1:19">
      <c r="A245" s="233"/>
      <c r="B245" s="233"/>
      <c r="C245" s="233"/>
      <c r="D245" s="233"/>
      <c r="E245" s="233"/>
      <c r="F245" s="233"/>
      <c r="G245" s="233"/>
      <c r="H245" s="233"/>
      <c r="I245" s="233"/>
      <c r="J245" s="403"/>
      <c r="K245" s="233"/>
      <c r="L245" s="233"/>
      <c r="M245" s="233"/>
      <c r="N245" s="233"/>
      <c r="P245" s="233"/>
      <c r="Q245" s="233"/>
      <c r="R245" s="344"/>
      <c r="S245" s="233"/>
    </row>
    <row r="246" spans="1:19">
      <c r="A246" s="233"/>
      <c r="B246" s="233"/>
      <c r="C246" s="233"/>
      <c r="D246" s="233"/>
      <c r="E246" s="233"/>
      <c r="F246" s="233"/>
      <c r="G246" s="233"/>
      <c r="H246" s="233"/>
      <c r="I246" s="233"/>
      <c r="J246" s="403"/>
      <c r="K246" s="233"/>
      <c r="L246" s="233"/>
      <c r="M246" s="233"/>
      <c r="N246" s="233"/>
      <c r="P246" s="233"/>
      <c r="Q246" s="233"/>
      <c r="R246" s="344"/>
      <c r="S246" s="233"/>
    </row>
    <row r="247" spans="1:19">
      <c r="A247" s="233"/>
      <c r="B247" s="233"/>
      <c r="C247" s="233"/>
      <c r="D247" s="233"/>
      <c r="E247" s="233"/>
      <c r="F247" s="233"/>
      <c r="G247" s="233"/>
      <c r="H247" s="233"/>
      <c r="I247" s="233"/>
      <c r="J247" s="403"/>
      <c r="K247" s="233"/>
      <c r="L247" s="233"/>
      <c r="M247" s="233"/>
      <c r="N247" s="233"/>
      <c r="P247" s="233"/>
      <c r="Q247" s="233"/>
      <c r="R247" s="344"/>
      <c r="S247" s="233"/>
    </row>
    <row r="248" spans="1:19">
      <c r="A248" s="233"/>
      <c r="B248" s="233"/>
      <c r="C248" s="233"/>
      <c r="D248" s="233"/>
      <c r="E248" s="233"/>
      <c r="F248" s="233"/>
      <c r="G248" s="233"/>
      <c r="H248" s="233"/>
      <c r="I248" s="233"/>
      <c r="J248" s="403"/>
      <c r="K248" s="233"/>
      <c r="L248" s="233"/>
      <c r="M248" s="233"/>
      <c r="N248" s="233"/>
      <c r="P248" s="233"/>
      <c r="Q248" s="233"/>
      <c r="R248" s="344"/>
      <c r="S248" s="233"/>
    </row>
    <row r="249" spans="1:19">
      <c r="A249" s="233"/>
      <c r="B249" s="233"/>
      <c r="C249" s="233"/>
      <c r="D249" s="233"/>
      <c r="E249" s="233"/>
      <c r="F249" s="233"/>
      <c r="G249" s="233"/>
      <c r="H249" s="233"/>
      <c r="I249" s="233"/>
      <c r="J249" s="403"/>
      <c r="K249" s="233"/>
      <c r="L249" s="233"/>
      <c r="M249" s="233"/>
      <c r="N249" s="233"/>
      <c r="P249" s="233"/>
      <c r="Q249" s="233"/>
      <c r="R249" s="344"/>
      <c r="S249" s="233"/>
    </row>
    <row r="250" spans="1:19">
      <c r="A250" s="233"/>
      <c r="B250" s="233"/>
      <c r="C250" s="233"/>
      <c r="D250" s="233"/>
      <c r="E250" s="233"/>
      <c r="F250" s="233"/>
      <c r="G250" s="233"/>
      <c r="H250" s="233"/>
      <c r="I250" s="233"/>
      <c r="J250" s="403"/>
      <c r="K250" s="233"/>
      <c r="L250" s="233"/>
      <c r="M250" s="233"/>
      <c r="N250" s="233"/>
      <c r="P250" s="233"/>
      <c r="Q250" s="233"/>
      <c r="R250" s="344"/>
      <c r="S250" s="233"/>
    </row>
    <row r="251" spans="1:19">
      <c r="A251" s="233"/>
      <c r="B251" s="233"/>
      <c r="C251" s="233"/>
      <c r="D251" s="233"/>
      <c r="E251" s="233"/>
      <c r="F251" s="233"/>
      <c r="G251" s="233"/>
      <c r="H251" s="233"/>
      <c r="I251" s="233"/>
      <c r="J251" s="403"/>
      <c r="K251" s="233"/>
      <c r="L251" s="233"/>
      <c r="M251" s="233"/>
      <c r="N251" s="233"/>
      <c r="P251" s="233"/>
      <c r="Q251" s="233"/>
      <c r="R251" s="344"/>
      <c r="S251" s="233"/>
    </row>
    <row r="252" spans="1:19">
      <c r="A252" s="233"/>
      <c r="B252" s="233"/>
      <c r="C252" s="233"/>
      <c r="D252" s="233"/>
      <c r="E252" s="233"/>
      <c r="F252" s="233"/>
      <c r="G252" s="233"/>
      <c r="H252" s="233"/>
      <c r="I252" s="233"/>
      <c r="J252" s="403"/>
      <c r="K252" s="233"/>
      <c r="L252" s="233"/>
      <c r="M252" s="233"/>
      <c r="N252" s="233"/>
      <c r="P252" s="233"/>
      <c r="Q252" s="233"/>
      <c r="R252" s="344"/>
      <c r="S252" s="233"/>
    </row>
    <row r="253" spans="1:19">
      <c r="A253" s="233"/>
      <c r="B253" s="233"/>
      <c r="C253" s="233"/>
      <c r="D253" s="233"/>
      <c r="E253" s="233"/>
      <c r="F253" s="233"/>
      <c r="G253" s="233"/>
      <c r="H253" s="233"/>
      <c r="I253" s="233"/>
      <c r="J253" s="403"/>
      <c r="K253" s="233"/>
      <c r="L253" s="233"/>
      <c r="M253" s="233"/>
      <c r="N253" s="233"/>
      <c r="P253" s="233"/>
      <c r="Q253" s="233"/>
      <c r="R253" s="344"/>
      <c r="S253" s="233"/>
    </row>
    <row r="254" spans="1:19">
      <c r="A254" s="233"/>
      <c r="B254" s="233"/>
      <c r="C254" s="233"/>
      <c r="D254" s="233"/>
      <c r="E254" s="233"/>
      <c r="F254" s="233"/>
      <c r="G254" s="233"/>
      <c r="H254" s="233"/>
      <c r="I254" s="233"/>
      <c r="J254" s="403"/>
      <c r="K254" s="233"/>
      <c r="L254" s="233"/>
      <c r="M254" s="233"/>
      <c r="N254" s="233"/>
      <c r="P254" s="233"/>
      <c r="Q254" s="233"/>
      <c r="R254" s="344"/>
      <c r="S254" s="233"/>
    </row>
    <row r="255" spans="1:19">
      <c r="A255" s="233"/>
      <c r="B255" s="233"/>
      <c r="C255" s="233"/>
      <c r="D255" s="233"/>
      <c r="E255" s="233"/>
      <c r="F255" s="233"/>
      <c r="G255" s="233"/>
      <c r="H255" s="233"/>
      <c r="I255" s="233"/>
      <c r="J255" s="403"/>
      <c r="K255" s="233"/>
      <c r="L255" s="233"/>
      <c r="M255" s="233"/>
      <c r="N255" s="233"/>
      <c r="P255" s="233"/>
      <c r="Q255" s="233"/>
      <c r="R255" s="344"/>
      <c r="S255" s="233"/>
    </row>
    <row r="256" spans="1:19">
      <c r="A256" s="233"/>
      <c r="B256" s="233"/>
      <c r="C256" s="233"/>
      <c r="D256" s="233"/>
      <c r="E256" s="233"/>
      <c r="F256" s="233"/>
      <c r="G256" s="233"/>
      <c r="H256" s="233"/>
      <c r="I256" s="233"/>
      <c r="J256" s="403"/>
      <c r="K256" s="233"/>
      <c r="L256" s="233"/>
      <c r="M256" s="233"/>
      <c r="N256" s="233"/>
      <c r="P256" s="233"/>
      <c r="Q256" s="233"/>
      <c r="R256" s="344"/>
      <c r="S256" s="233"/>
    </row>
    <row r="257" spans="1:19">
      <c r="A257" s="233"/>
      <c r="B257" s="233"/>
      <c r="C257" s="233"/>
      <c r="D257" s="233"/>
      <c r="E257" s="233"/>
      <c r="F257" s="233"/>
      <c r="G257" s="233"/>
      <c r="H257" s="233"/>
      <c r="I257" s="233"/>
      <c r="J257" s="403"/>
      <c r="K257" s="233"/>
      <c r="L257" s="233"/>
      <c r="M257" s="233"/>
      <c r="N257" s="233"/>
      <c r="P257" s="233"/>
      <c r="Q257" s="233"/>
      <c r="R257" s="344"/>
      <c r="S257" s="233"/>
    </row>
    <row r="258" spans="1:19">
      <c r="A258" s="233"/>
      <c r="B258" s="233"/>
      <c r="C258" s="233"/>
      <c r="D258" s="233"/>
      <c r="E258" s="233"/>
      <c r="F258" s="233"/>
      <c r="G258" s="233"/>
      <c r="H258" s="233"/>
      <c r="I258" s="233"/>
      <c r="J258" s="403"/>
      <c r="K258" s="233"/>
      <c r="L258" s="233"/>
      <c r="M258" s="233"/>
      <c r="N258" s="233"/>
      <c r="P258" s="233"/>
      <c r="Q258" s="233"/>
      <c r="R258" s="344"/>
      <c r="S258" s="233"/>
    </row>
    <row r="259" spans="1:19">
      <c r="A259" s="233"/>
      <c r="B259" s="233"/>
      <c r="C259" s="233"/>
      <c r="D259" s="233"/>
      <c r="E259" s="233"/>
      <c r="F259" s="233"/>
      <c r="G259" s="233"/>
      <c r="H259" s="233"/>
      <c r="I259" s="233"/>
      <c r="J259" s="403"/>
      <c r="K259" s="233"/>
      <c r="L259" s="233"/>
      <c r="M259" s="233"/>
      <c r="N259" s="233"/>
      <c r="P259" s="233"/>
      <c r="Q259" s="233"/>
      <c r="R259" s="344"/>
      <c r="S259" s="233"/>
    </row>
    <row r="260" spans="1:19">
      <c r="A260" s="233"/>
      <c r="B260" s="233"/>
      <c r="C260" s="233"/>
      <c r="D260" s="233"/>
      <c r="E260" s="233"/>
      <c r="F260" s="233"/>
      <c r="G260" s="233"/>
      <c r="H260" s="233"/>
      <c r="I260" s="233"/>
      <c r="J260" s="403"/>
      <c r="K260" s="233"/>
      <c r="L260" s="233"/>
      <c r="M260" s="233"/>
      <c r="N260" s="233"/>
      <c r="P260" s="233"/>
      <c r="Q260" s="233"/>
      <c r="R260" s="344"/>
      <c r="S260" s="233"/>
    </row>
    <row r="261" spans="1:19">
      <c r="A261" s="233"/>
      <c r="B261" s="233"/>
      <c r="C261" s="233"/>
      <c r="D261" s="233"/>
      <c r="E261" s="233"/>
      <c r="F261" s="233"/>
      <c r="G261" s="233"/>
      <c r="H261" s="233"/>
      <c r="I261" s="233"/>
      <c r="J261" s="403"/>
      <c r="K261" s="233"/>
      <c r="L261" s="233"/>
      <c r="M261" s="233"/>
      <c r="N261" s="233"/>
      <c r="P261" s="233"/>
      <c r="Q261" s="233"/>
      <c r="R261" s="344"/>
      <c r="S261" s="233"/>
    </row>
    <row r="262" spans="1:19">
      <c r="A262" s="233"/>
      <c r="B262" s="233"/>
      <c r="C262" s="233"/>
      <c r="D262" s="233"/>
      <c r="E262" s="233"/>
      <c r="F262" s="233"/>
      <c r="G262" s="233"/>
      <c r="H262" s="233"/>
      <c r="I262" s="233"/>
      <c r="J262" s="403"/>
      <c r="K262" s="233"/>
      <c r="L262" s="233"/>
      <c r="M262" s="233"/>
      <c r="N262" s="233"/>
      <c r="P262" s="233"/>
      <c r="Q262" s="233"/>
      <c r="R262" s="344"/>
      <c r="S262" s="233"/>
    </row>
    <row r="263" spans="1:19">
      <c r="A263" s="233"/>
      <c r="B263" s="233"/>
      <c r="C263" s="233"/>
      <c r="D263" s="233"/>
      <c r="E263" s="233"/>
      <c r="F263" s="233"/>
      <c r="G263" s="233"/>
      <c r="H263" s="233"/>
      <c r="I263" s="233"/>
      <c r="J263" s="403"/>
      <c r="K263" s="233"/>
      <c r="L263" s="233"/>
      <c r="M263" s="233"/>
      <c r="N263" s="233"/>
      <c r="P263" s="233"/>
      <c r="Q263" s="233"/>
      <c r="R263" s="344"/>
      <c r="S263" s="233"/>
    </row>
    <row r="264" spans="1:19">
      <c r="A264" s="233"/>
      <c r="B264" s="233"/>
      <c r="C264" s="233"/>
      <c r="D264" s="233"/>
      <c r="E264" s="233"/>
      <c r="F264" s="233"/>
      <c r="G264" s="233"/>
      <c r="H264" s="233"/>
      <c r="I264" s="233"/>
      <c r="J264" s="403"/>
      <c r="K264" s="233"/>
      <c r="L264" s="233"/>
      <c r="M264" s="233"/>
      <c r="N264" s="233"/>
      <c r="P264" s="233"/>
      <c r="Q264" s="233"/>
      <c r="R264" s="344"/>
      <c r="S264" s="233"/>
    </row>
    <row r="265" spans="1:19">
      <c r="A265" s="233"/>
      <c r="B265" s="233"/>
      <c r="C265" s="233"/>
      <c r="D265" s="233"/>
      <c r="E265" s="233"/>
      <c r="F265" s="233"/>
      <c r="G265" s="233"/>
      <c r="H265" s="233"/>
      <c r="I265" s="233"/>
      <c r="J265" s="403"/>
      <c r="K265" s="233"/>
      <c r="L265" s="233"/>
      <c r="M265" s="233"/>
      <c r="N265" s="233"/>
      <c r="P265" s="233"/>
      <c r="Q265" s="233"/>
      <c r="R265" s="344"/>
      <c r="S265" s="233"/>
    </row>
    <row r="266" spans="1:19">
      <c r="A266" s="233"/>
      <c r="B266" s="233"/>
      <c r="C266" s="233"/>
      <c r="D266" s="233"/>
      <c r="E266" s="233"/>
      <c r="F266" s="233"/>
      <c r="G266" s="233"/>
      <c r="H266" s="233"/>
      <c r="I266" s="233"/>
      <c r="J266" s="403"/>
      <c r="K266" s="233"/>
      <c r="L266" s="233"/>
      <c r="M266" s="233"/>
      <c r="N266" s="233"/>
      <c r="P266" s="233"/>
      <c r="Q266" s="233"/>
      <c r="R266" s="344"/>
      <c r="S266" s="233"/>
    </row>
    <row r="267" spans="1:19">
      <c r="A267" s="233"/>
      <c r="B267" s="233"/>
      <c r="C267" s="233"/>
      <c r="D267" s="233"/>
      <c r="E267" s="233"/>
      <c r="F267" s="233"/>
      <c r="G267" s="233"/>
      <c r="H267" s="233"/>
      <c r="I267" s="233"/>
      <c r="J267" s="403"/>
      <c r="K267" s="233"/>
      <c r="L267" s="233"/>
      <c r="M267" s="233"/>
      <c r="N267" s="233"/>
      <c r="P267" s="233"/>
      <c r="Q267" s="233"/>
      <c r="R267" s="344"/>
      <c r="S267" s="233"/>
    </row>
    <row r="268" spans="1:19">
      <c r="A268" s="233"/>
      <c r="B268" s="233"/>
      <c r="C268" s="233"/>
      <c r="D268" s="233"/>
      <c r="E268" s="233"/>
      <c r="F268" s="233"/>
      <c r="G268" s="233"/>
      <c r="H268" s="233"/>
      <c r="I268" s="233"/>
      <c r="J268" s="403"/>
      <c r="K268" s="233"/>
      <c r="L268" s="233"/>
      <c r="M268" s="233"/>
      <c r="N268" s="233"/>
      <c r="P268" s="233"/>
      <c r="Q268" s="233"/>
      <c r="R268" s="344"/>
      <c r="S268" s="233"/>
    </row>
    <row r="269" spans="1:19">
      <c r="A269" s="233"/>
      <c r="B269" s="233"/>
      <c r="C269" s="233"/>
      <c r="D269" s="233"/>
      <c r="E269" s="233"/>
      <c r="F269" s="233"/>
      <c r="G269" s="233"/>
      <c r="H269" s="233"/>
      <c r="I269" s="233"/>
      <c r="J269" s="403"/>
      <c r="K269" s="233"/>
      <c r="L269" s="233"/>
      <c r="M269" s="233"/>
      <c r="N269" s="233"/>
      <c r="P269" s="233"/>
      <c r="Q269" s="233"/>
      <c r="R269" s="344"/>
      <c r="S269" s="233"/>
    </row>
    <row r="270" spans="1:19">
      <c r="A270" s="233"/>
      <c r="B270" s="233"/>
      <c r="C270" s="233"/>
      <c r="D270" s="233"/>
      <c r="E270" s="233"/>
      <c r="F270" s="233"/>
      <c r="G270" s="233"/>
      <c r="H270" s="233"/>
      <c r="I270" s="233"/>
      <c r="J270" s="403"/>
      <c r="K270" s="233"/>
      <c r="L270" s="233"/>
      <c r="M270" s="233"/>
      <c r="N270" s="233"/>
      <c r="P270" s="233"/>
      <c r="Q270" s="233"/>
      <c r="R270" s="344"/>
      <c r="S270" s="233"/>
    </row>
    <row r="271" spans="1:19">
      <c r="A271" s="233"/>
      <c r="B271" s="233"/>
      <c r="C271" s="233"/>
      <c r="D271" s="233"/>
      <c r="E271" s="233"/>
      <c r="F271" s="233"/>
      <c r="G271" s="233"/>
      <c r="H271" s="233"/>
      <c r="I271" s="233"/>
      <c r="J271" s="403"/>
      <c r="K271" s="233"/>
      <c r="L271" s="233"/>
      <c r="M271" s="233"/>
      <c r="N271" s="233"/>
      <c r="P271" s="233"/>
      <c r="Q271" s="233"/>
      <c r="R271" s="344"/>
      <c r="S271" s="233"/>
    </row>
    <row r="272" spans="1:19">
      <c r="A272" s="233"/>
      <c r="B272" s="233"/>
      <c r="C272" s="233"/>
      <c r="D272" s="233"/>
      <c r="E272" s="233"/>
      <c r="F272" s="233"/>
      <c r="G272" s="233"/>
      <c r="H272" s="233"/>
      <c r="I272" s="233"/>
      <c r="J272" s="403"/>
      <c r="K272" s="233"/>
      <c r="L272" s="233"/>
      <c r="M272" s="233"/>
      <c r="N272" s="233"/>
      <c r="P272" s="233"/>
      <c r="Q272" s="233"/>
      <c r="R272" s="344"/>
      <c r="S272" s="233"/>
    </row>
    <row r="273" spans="1:19">
      <c r="A273" s="233"/>
      <c r="B273" s="233"/>
      <c r="C273" s="233"/>
      <c r="D273" s="233"/>
      <c r="E273" s="233"/>
      <c r="F273" s="233"/>
      <c r="G273" s="233"/>
      <c r="H273" s="233"/>
      <c r="I273" s="233"/>
      <c r="J273" s="403"/>
      <c r="K273" s="233"/>
      <c r="L273" s="233"/>
      <c r="M273" s="233"/>
      <c r="N273" s="233"/>
      <c r="P273" s="233"/>
      <c r="Q273" s="233"/>
      <c r="R273" s="344"/>
      <c r="S273" s="233"/>
    </row>
    <row r="274" spans="1:19">
      <c r="A274" s="233"/>
      <c r="B274" s="233"/>
      <c r="C274" s="233"/>
      <c r="D274" s="233"/>
      <c r="E274" s="233"/>
      <c r="F274" s="233"/>
      <c r="G274" s="233"/>
      <c r="H274" s="233"/>
      <c r="I274" s="233"/>
      <c r="J274" s="403"/>
      <c r="K274" s="233"/>
      <c r="L274" s="233"/>
      <c r="M274" s="233"/>
      <c r="N274" s="233"/>
      <c r="P274" s="233"/>
      <c r="Q274" s="233"/>
      <c r="R274" s="344"/>
      <c r="S274" s="233"/>
    </row>
    <row r="275" spans="1:19">
      <c r="A275" s="233"/>
      <c r="B275" s="233"/>
      <c r="C275" s="233"/>
      <c r="D275" s="233"/>
      <c r="E275" s="233"/>
      <c r="F275" s="233"/>
      <c r="G275" s="233"/>
      <c r="H275" s="233"/>
      <c r="I275" s="233"/>
      <c r="J275" s="403"/>
      <c r="K275" s="233"/>
      <c r="L275" s="233"/>
      <c r="M275" s="233"/>
      <c r="N275" s="233"/>
      <c r="P275" s="233"/>
      <c r="Q275" s="233"/>
      <c r="R275" s="344"/>
      <c r="S275" s="233"/>
    </row>
    <row r="276" spans="1:19">
      <c r="A276" s="233"/>
      <c r="B276" s="233"/>
      <c r="C276" s="233"/>
      <c r="D276" s="233"/>
      <c r="E276" s="233"/>
      <c r="F276" s="233"/>
      <c r="G276" s="233"/>
      <c r="H276" s="233"/>
      <c r="I276" s="233"/>
      <c r="J276" s="403"/>
      <c r="K276" s="233"/>
      <c r="L276" s="233"/>
      <c r="M276" s="233"/>
      <c r="N276" s="233"/>
      <c r="P276" s="233"/>
      <c r="Q276" s="233"/>
      <c r="R276" s="344"/>
      <c r="S276" s="233"/>
    </row>
    <row r="277" spans="1:19">
      <c r="A277" s="233"/>
      <c r="B277" s="233"/>
      <c r="C277" s="233"/>
      <c r="D277" s="233"/>
      <c r="E277" s="233"/>
      <c r="F277" s="233"/>
      <c r="G277" s="233"/>
      <c r="H277" s="233"/>
      <c r="I277" s="233"/>
      <c r="J277" s="403"/>
      <c r="K277" s="233"/>
      <c r="L277" s="233"/>
      <c r="M277" s="233"/>
      <c r="N277" s="233"/>
      <c r="P277" s="233"/>
      <c r="Q277" s="233"/>
      <c r="R277" s="344"/>
      <c r="S277" s="233"/>
    </row>
    <row r="278" spans="1:19">
      <c r="A278" s="233"/>
      <c r="B278" s="233"/>
      <c r="C278" s="233"/>
      <c r="D278" s="233"/>
      <c r="E278" s="233"/>
      <c r="F278" s="233"/>
      <c r="G278" s="233"/>
      <c r="H278" s="233"/>
      <c r="I278" s="233"/>
      <c r="J278" s="403"/>
      <c r="K278" s="233"/>
      <c r="L278" s="233"/>
      <c r="M278" s="233"/>
      <c r="N278" s="233"/>
      <c r="P278" s="233"/>
      <c r="Q278" s="233"/>
      <c r="R278" s="344"/>
      <c r="S278" s="233"/>
    </row>
    <row r="279" spans="1:19">
      <c r="A279" s="233"/>
      <c r="B279" s="233"/>
      <c r="C279" s="233"/>
      <c r="D279" s="233"/>
      <c r="E279" s="233"/>
      <c r="F279" s="233"/>
      <c r="G279" s="233"/>
      <c r="H279" s="233"/>
      <c r="I279" s="233"/>
      <c r="J279" s="403"/>
      <c r="K279" s="233"/>
      <c r="L279" s="233"/>
      <c r="M279" s="233"/>
      <c r="N279" s="233"/>
      <c r="P279" s="233"/>
      <c r="Q279" s="233"/>
      <c r="R279" s="344"/>
      <c r="S279" s="233"/>
    </row>
    <row r="280" spans="1:19">
      <c r="A280" s="233"/>
      <c r="B280" s="233"/>
      <c r="C280" s="233"/>
      <c r="D280" s="233"/>
      <c r="E280" s="233"/>
      <c r="F280" s="233"/>
      <c r="G280" s="233"/>
      <c r="H280" s="233"/>
      <c r="I280" s="233"/>
      <c r="J280" s="403"/>
      <c r="K280" s="233"/>
      <c r="L280" s="233"/>
      <c r="M280" s="233"/>
      <c r="N280" s="233"/>
      <c r="P280" s="233"/>
      <c r="Q280" s="233"/>
      <c r="R280" s="344"/>
      <c r="S280" s="233"/>
    </row>
    <row r="281" spans="1:19">
      <c r="A281" s="233"/>
      <c r="B281" s="233"/>
      <c r="C281" s="233"/>
      <c r="D281" s="233"/>
      <c r="E281" s="233"/>
      <c r="F281" s="233"/>
      <c r="G281" s="233"/>
      <c r="H281" s="233"/>
      <c r="I281" s="233"/>
      <c r="J281" s="403"/>
      <c r="K281" s="233"/>
      <c r="L281" s="233"/>
      <c r="M281" s="233"/>
      <c r="N281" s="233"/>
      <c r="P281" s="233"/>
      <c r="Q281" s="233"/>
      <c r="R281" s="344"/>
      <c r="S281" s="233"/>
    </row>
    <row r="282" spans="1:19">
      <c r="A282" s="233"/>
      <c r="B282" s="233"/>
      <c r="C282" s="233"/>
      <c r="D282" s="233"/>
      <c r="E282" s="233"/>
      <c r="F282" s="233"/>
      <c r="G282" s="233"/>
      <c r="H282" s="233"/>
      <c r="I282" s="233"/>
      <c r="J282" s="403"/>
      <c r="K282" s="233"/>
      <c r="L282" s="233"/>
      <c r="M282" s="233"/>
      <c r="N282" s="233"/>
      <c r="P282" s="233"/>
      <c r="Q282" s="233"/>
      <c r="R282" s="344"/>
      <c r="S282" s="233"/>
    </row>
    <row r="283" spans="1:19">
      <c r="A283" s="233"/>
      <c r="B283" s="233"/>
      <c r="C283" s="233"/>
      <c r="D283" s="233"/>
      <c r="E283" s="233"/>
      <c r="F283" s="233"/>
      <c r="G283" s="233"/>
      <c r="H283" s="233"/>
      <c r="I283" s="233"/>
      <c r="J283" s="403"/>
      <c r="K283" s="233"/>
      <c r="L283" s="233"/>
      <c r="M283" s="233"/>
      <c r="N283" s="233"/>
      <c r="P283" s="233"/>
      <c r="Q283" s="233"/>
      <c r="R283" s="344"/>
      <c r="S283" s="233"/>
    </row>
    <row r="284" spans="1:19">
      <c r="A284" s="233"/>
      <c r="B284" s="233"/>
      <c r="C284" s="233"/>
      <c r="D284" s="233"/>
      <c r="E284" s="233"/>
      <c r="F284" s="233"/>
      <c r="G284" s="233"/>
      <c r="H284" s="233"/>
      <c r="I284" s="233"/>
      <c r="J284" s="403"/>
      <c r="K284" s="233"/>
      <c r="L284" s="233"/>
      <c r="M284" s="233"/>
      <c r="N284" s="233"/>
      <c r="P284" s="233"/>
      <c r="Q284" s="233"/>
      <c r="R284" s="344"/>
      <c r="S284" s="233"/>
    </row>
    <row r="285" spans="1:19">
      <c r="A285" s="233"/>
      <c r="B285" s="233"/>
      <c r="C285" s="233"/>
      <c r="D285" s="233"/>
      <c r="E285" s="233"/>
      <c r="F285" s="233"/>
      <c r="G285" s="233"/>
      <c r="H285" s="233"/>
      <c r="I285" s="233"/>
      <c r="J285" s="403"/>
      <c r="K285" s="233"/>
      <c r="L285" s="233"/>
      <c r="M285" s="233"/>
      <c r="N285" s="233"/>
      <c r="P285" s="233"/>
      <c r="Q285" s="233"/>
      <c r="R285" s="344"/>
      <c r="S285" s="233"/>
    </row>
    <row r="286" spans="1:19">
      <c r="A286" s="233"/>
      <c r="B286" s="233"/>
      <c r="C286" s="233"/>
      <c r="D286" s="233"/>
      <c r="E286" s="233"/>
      <c r="F286" s="233"/>
      <c r="G286" s="233"/>
      <c r="H286" s="233"/>
      <c r="I286" s="233"/>
      <c r="J286" s="403"/>
      <c r="K286" s="233"/>
      <c r="L286" s="233"/>
      <c r="M286" s="233"/>
      <c r="N286" s="233"/>
      <c r="P286" s="233"/>
      <c r="Q286" s="233"/>
      <c r="R286" s="344"/>
      <c r="S286" s="233"/>
    </row>
    <row r="287" spans="1:19">
      <c r="A287" s="233"/>
      <c r="B287" s="233"/>
      <c r="C287" s="233"/>
      <c r="D287" s="233"/>
      <c r="E287" s="233"/>
      <c r="F287" s="233"/>
      <c r="G287" s="233"/>
      <c r="H287" s="233"/>
      <c r="I287" s="233"/>
      <c r="J287" s="403"/>
      <c r="K287" s="233"/>
      <c r="L287" s="233"/>
      <c r="M287" s="233"/>
      <c r="N287" s="233"/>
      <c r="P287" s="233"/>
      <c r="Q287" s="233"/>
      <c r="R287" s="344"/>
      <c r="S287" s="233"/>
    </row>
    <row r="288" spans="1:19">
      <c r="A288" s="233"/>
      <c r="B288" s="233"/>
      <c r="C288" s="233"/>
      <c r="D288" s="233"/>
      <c r="E288" s="233"/>
      <c r="F288" s="233"/>
      <c r="G288" s="233"/>
      <c r="H288" s="233"/>
      <c r="I288" s="233"/>
      <c r="J288" s="403"/>
      <c r="K288" s="233"/>
      <c r="L288" s="233"/>
      <c r="M288" s="233"/>
      <c r="N288" s="233"/>
      <c r="P288" s="233"/>
      <c r="Q288" s="233"/>
      <c r="R288" s="344"/>
      <c r="S288" s="233"/>
    </row>
    <row r="289" spans="1:19">
      <c r="A289" s="233"/>
      <c r="B289" s="233"/>
      <c r="C289" s="233"/>
      <c r="D289" s="233"/>
      <c r="E289" s="233"/>
      <c r="F289" s="233"/>
      <c r="G289" s="233"/>
      <c r="H289" s="233"/>
      <c r="I289" s="233"/>
      <c r="J289" s="403"/>
      <c r="K289" s="233"/>
      <c r="L289" s="233"/>
      <c r="M289" s="233"/>
      <c r="N289" s="233"/>
      <c r="P289" s="233"/>
      <c r="Q289" s="233"/>
      <c r="R289" s="344"/>
      <c r="S289" s="233"/>
    </row>
    <row r="290" spans="1:19">
      <c r="A290" s="233"/>
      <c r="B290" s="233"/>
      <c r="C290" s="233"/>
      <c r="D290" s="233"/>
      <c r="E290" s="233"/>
      <c r="F290" s="233"/>
      <c r="G290" s="233"/>
      <c r="H290" s="233"/>
      <c r="I290" s="233"/>
      <c r="J290" s="403"/>
      <c r="K290" s="233"/>
      <c r="L290" s="233"/>
      <c r="M290" s="233"/>
      <c r="N290" s="233"/>
      <c r="P290" s="233"/>
      <c r="Q290" s="233"/>
      <c r="R290" s="344"/>
      <c r="S290" s="233"/>
    </row>
    <row r="291" spans="1:19">
      <c r="A291" s="233"/>
      <c r="B291" s="233"/>
      <c r="C291" s="233"/>
      <c r="D291" s="233"/>
      <c r="E291" s="233"/>
      <c r="F291" s="233"/>
      <c r="G291" s="233"/>
      <c r="H291" s="233"/>
      <c r="I291" s="233"/>
      <c r="J291" s="403"/>
      <c r="K291" s="233"/>
      <c r="L291" s="233"/>
      <c r="M291" s="233"/>
      <c r="N291" s="233"/>
      <c r="P291" s="233"/>
      <c r="Q291" s="233"/>
      <c r="R291" s="344"/>
      <c r="S291" s="233"/>
    </row>
    <row r="292" spans="1:19">
      <c r="A292" s="233"/>
      <c r="B292" s="233"/>
      <c r="C292" s="233"/>
      <c r="D292" s="233"/>
      <c r="E292" s="233"/>
      <c r="F292" s="233"/>
      <c r="G292" s="233"/>
      <c r="H292" s="233"/>
      <c r="I292" s="233"/>
      <c r="J292" s="403"/>
      <c r="K292" s="233"/>
      <c r="L292" s="233"/>
      <c r="M292" s="233"/>
      <c r="N292" s="233"/>
      <c r="P292" s="233"/>
      <c r="Q292" s="233"/>
      <c r="R292" s="344"/>
      <c r="S292" s="233"/>
    </row>
    <row r="293" spans="1:19">
      <c r="A293" s="233"/>
      <c r="B293" s="233"/>
      <c r="C293" s="233"/>
      <c r="D293" s="233"/>
      <c r="E293" s="233"/>
      <c r="F293" s="233"/>
      <c r="G293" s="233"/>
      <c r="H293" s="233"/>
      <c r="I293" s="233"/>
      <c r="J293" s="403"/>
      <c r="K293" s="233"/>
      <c r="L293" s="233"/>
      <c r="M293" s="233"/>
      <c r="N293" s="233"/>
      <c r="P293" s="233"/>
      <c r="Q293" s="233"/>
      <c r="R293" s="344"/>
      <c r="S293" s="233"/>
    </row>
    <row r="294" spans="1:19">
      <c r="A294" s="233"/>
      <c r="B294" s="233"/>
      <c r="C294" s="233"/>
      <c r="D294" s="233"/>
      <c r="E294" s="233"/>
      <c r="F294" s="233"/>
      <c r="G294" s="233"/>
      <c r="H294" s="233"/>
      <c r="I294" s="233"/>
      <c r="J294" s="403"/>
      <c r="K294" s="233"/>
      <c r="L294" s="233"/>
      <c r="M294" s="233"/>
      <c r="N294" s="233"/>
      <c r="P294" s="233"/>
      <c r="Q294" s="233"/>
      <c r="R294" s="344"/>
      <c r="S294" s="233"/>
    </row>
    <row r="295" spans="1:19">
      <c r="A295" s="233"/>
      <c r="B295" s="233"/>
      <c r="C295" s="233"/>
      <c r="D295" s="233"/>
      <c r="E295" s="233"/>
      <c r="F295" s="233"/>
      <c r="G295" s="233"/>
      <c r="H295" s="233"/>
      <c r="I295" s="233"/>
      <c r="J295" s="403"/>
      <c r="K295" s="233"/>
      <c r="L295" s="233"/>
      <c r="M295" s="233"/>
      <c r="N295" s="233"/>
      <c r="P295" s="233"/>
      <c r="Q295" s="233"/>
      <c r="R295" s="344"/>
      <c r="S295" s="233"/>
    </row>
    <row r="296" spans="1:19">
      <c r="A296" s="233"/>
      <c r="B296" s="233"/>
      <c r="C296" s="233"/>
      <c r="D296" s="233"/>
      <c r="E296" s="233"/>
      <c r="F296" s="233"/>
      <c r="G296" s="233"/>
      <c r="H296" s="233"/>
      <c r="I296" s="233"/>
      <c r="J296" s="403"/>
      <c r="K296" s="233"/>
      <c r="L296" s="233"/>
      <c r="M296" s="233"/>
      <c r="N296" s="233"/>
      <c r="P296" s="233"/>
      <c r="Q296" s="233"/>
      <c r="R296" s="344"/>
      <c r="S296" s="233"/>
    </row>
    <row r="297" spans="1:19">
      <c r="A297" s="233"/>
      <c r="B297" s="233"/>
      <c r="C297" s="233"/>
      <c r="D297" s="233"/>
      <c r="E297" s="233"/>
      <c r="F297" s="233"/>
      <c r="G297" s="233"/>
      <c r="H297" s="233"/>
      <c r="I297" s="233"/>
      <c r="J297" s="403"/>
      <c r="K297" s="233"/>
      <c r="L297" s="233"/>
      <c r="M297" s="233"/>
      <c r="N297" s="233"/>
      <c r="P297" s="233"/>
      <c r="Q297" s="233"/>
      <c r="R297" s="344"/>
      <c r="S297" s="233"/>
    </row>
    <row r="298" spans="1:19">
      <c r="A298" s="233"/>
      <c r="B298" s="233"/>
      <c r="C298" s="233"/>
      <c r="D298" s="233"/>
      <c r="E298" s="233"/>
      <c r="F298" s="233"/>
      <c r="G298" s="233"/>
      <c r="H298" s="233"/>
      <c r="I298" s="233"/>
      <c r="J298" s="403"/>
      <c r="K298" s="233"/>
      <c r="L298" s="233"/>
      <c r="M298" s="233"/>
      <c r="N298" s="233"/>
      <c r="P298" s="233"/>
      <c r="Q298" s="233"/>
      <c r="R298" s="344"/>
      <c r="S298" s="233"/>
    </row>
    <row r="299" spans="1:19">
      <c r="A299" s="233"/>
      <c r="B299" s="233"/>
      <c r="C299" s="233"/>
      <c r="D299" s="233"/>
      <c r="E299" s="233"/>
      <c r="F299" s="233"/>
      <c r="G299" s="233"/>
      <c r="H299" s="233"/>
      <c r="I299" s="233"/>
      <c r="J299" s="403"/>
      <c r="K299" s="233"/>
      <c r="L299" s="233"/>
      <c r="M299" s="233"/>
      <c r="N299" s="233"/>
      <c r="P299" s="233"/>
      <c r="Q299" s="233"/>
      <c r="R299" s="344"/>
      <c r="S299" s="233"/>
    </row>
    <row r="300" spans="1:19">
      <c r="A300" s="233"/>
      <c r="B300" s="233"/>
      <c r="C300" s="233"/>
      <c r="D300" s="233"/>
      <c r="E300" s="233"/>
      <c r="F300" s="233"/>
      <c r="G300" s="233"/>
      <c r="H300" s="233"/>
      <c r="I300" s="233"/>
      <c r="J300" s="403"/>
      <c r="K300" s="233"/>
      <c r="L300" s="233"/>
      <c r="M300" s="233"/>
      <c r="N300" s="233"/>
      <c r="P300" s="233"/>
      <c r="Q300" s="233"/>
      <c r="R300" s="344"/>
      <c r="S300" s="233"/>
    </row>
    <row r="301" spans="1:19">
      <c r="A301" s="233"/>
      <c r="B301" s="233"/>
      <c r="C301" s="233"/>
      <c r="D301" s="233"/>
      <c r="E301" s="233"/>
      <c r="F301" s="233"/>
      <c r="G301" s="233"/>
      <c r="H301" s="233"/>
      <c r="I301" s="233"/>
      <c r="J301" s="403"/>
      <c r="K301" s="233"/>
      <c r="L301" s="233"/>
      <c r="M301" s="233"/>
      <c r="N301" s="233"/>
      <c r="P301" s="233"/>
      <c r="Q301" s="233"/>
      <c r="R301" s="344"/>
      <c r="S301" s="233"/>
    </row>
    <row r="302" spans="1:19">
      <c r="A302" s="233"/>
      <c r="B302" s="233"/>
      <c r="C302" s="233"/>
      <c r="D302" s="233"/>
      <c r="E302" s="233"/>
      <c r="F302" s="233"/>
      <c r="G302" s="233"/>
      <c r="H302" s="233"/>
      <c r="I302" s="233"/>
      <c r="J302" s="403"/>
      <c r="K302" s="233"/>
      <c r="L302" s="233"/>
      <c r="M302" s="233"/>
      <c r="N302" s="233"/>
      <c r="P302" s="233"/>
      <c r="Q302" s="233"/>
      <c r="R302" s="344"/>
      <c r="S302" s="233"/>
    </row>
    <row r="303" spans="1:19">
      <c r="A303" s="233"/>
      <c r="B303" s="233"/>
      <c r="C303" s="233"/>
      <c r="D303" s="233"/>
      <c r="E303" s="233"/>
      <c r="F303" s="233"/>
      <c r="G303" s="233"/>
      <c r="H303" s="233"/>
      <c r="I303" s="233"/>
      <c r="J303" s="403"/>
      <c r="K303" s="233"/>
      <c r="L303" s="233"/>
      <c r="M303" s="233"/>
      <c r="N303" s="233"/>
      <c r="P303" s="233"/>
      <c r="Q303" s="233"/>
      <c r="R303" s="344"/>
      <c r="S303" s="233"/>
    </row>
    <row r="304" spans="1:19">
      <c r="A304" s="233"/>
      <c r="B304" s="233"/>
      <c r="C304" s="233"/>
      <c r="D304" s="233"/>
      <c r="E304" s="233"/>
      <c r="F304" s="233"/>
      <c r="G304" s="233"/>
      <c r="H304" s="233"/>
      <c r="I304" s="233"/>
      <c r="J304" s="403"/>
      <c r="K304" s="233"/>
      <c r="L304" s="233"/>
      <c r="M304" s="233"/>
      <c r="N304" s="233"/>
      <c r="P304" s="233"/>
      <c r="Q304" s="233"/>
      <c r="R304" s="344"/>
      <c r="S304" s="233"/>
    </row>
    <row r="305" spans="1:19">
      <c r="A305" s="233"/>
      <c r="B305" s="233"/>
      <c r="C305" s="233"/>
      <c r="D305" s="233"/>
      <c r="E305" s="233"/>
      <c r="F305" s="233"/>
      <c r="G305" s="233"/>
      <c r="H305" s="233"/>
      <c r="I305" s="233"/>
      <c r="J305" s="403"/>
      <c r="K305" s="233"/>
      <c r="L305" s="233"/>
      <c r="M305" s="233"/>
      <c r="N305" s="233"/>
      <c r="P305" s="233"/>
      <c r="Q305" s="233"/>
      <c r="R305" s="344"/>
      <c r="S305" s="233"/>
    </row>
    <row r="306" spans="1:19">
      <c r="A306" s="233"/>
      <c r="B306" s="233"/>
      <c r="C306" s="233"/>
      <c r="D306" s="233"/>
      <c r="E306" s="233"/>
      <c r="F306" s="233"/>
      <c r="G306" s="233"/>
      <c r="H306" s="233"/>
      <c r="I306" s="233"/>
      <c r="J306" s="403"/>
      <c r="K306" s="233"/>
      <c r="L306" s="233"/>
      <c r="M306" s="233"/>
      <c r="N306" s="233"/>
      <c r="P306" s="233"/>
      <c r="Q306" s="233"/>
      <c r="R306" s="344"/>
      <c r="S306" s="233"/>
    </row>
    <row r="307" spans="1:19">
      <c r="A307" s="233"/>
      <c r="B307" s="233"/>
      <c r="C307" s="233"/>
      <c r="D307" s="233"/>
      <c r="E307" s="233"/>
      <c r="F307" s="233"/>
      <c r="G307" s="233"/>
      <c r="H307" s="233"/>
      <c r="I307" s="233"/>
      <c r="J307" s="403"/>
      <c r="K307" s="233"/>
      <c r="L307" s="233"/>
      <c r="M307" s="233"/>
      <c r="N307" s="233"/>
      <c r="P307" s="233"/>
      <c r="Q307" s="233"/>
      <c r="R307" s="344"/>
      <c r="S307" s="233"/>
    </row>
    <row r="308" spans="1:19">
      <c r="A308" s="233"/>
      <c r="B308" s="233"/>
      <c r="C308" s="233"/>
      <c r="D308" s="233"/>
      <c r="E308" s="233"/>
      <c r="F308" s="233"/>
      <c r="G308" s="233"/>
      <c r="H308" s="233"/>
      <c r="I308" s="233"/>
      <c r="J308" s="403"/>
      <c r="K308" s="233"/>
      <c r="L308" s="233"/>
      <c r="M308" s="233"/>
      <c r="N308" s="233"/>
      <c r="P308" s="233"/>
      <c r="Q308" s="233"/>
      <c r="R308" s="344"/>
      <c r="S308" s="233"/>
    </row>
    <row r="309" spans="1:19">
      <c r="A309" s="233"/>
      <c r="B309" s="233"/>
      <c r="C309" s="233"/>
      <c r="D309" s="233"/>
      <c r="E309" s="233"/>
      <c r="F309" s="233"/>
      <c r="G309" s="233"/>
      <c r="H309" s="233"/>
      <c r="I309" s="233"/>
      <c r="J309" s="403"/>
      <c r="K309" s="233"/>
      <c r="L309" s="233"/>
      <c r="M309" s="233"/>
      <c r="N309" s="233"/>
      <c r="P309" s="233"/>
      <c r="Q309" s="233"/>
      <c r="R309" s="344"/>
      <c r="S309" s="233"/>
    </row>
    <row r="310" spans="1:19">
      <c r="A310" s="233"/>
      <c r="B310" s="233"/>
      <c r="C310" s="233"/>
      <c r="D310" s="233"/>
      <c r="E310" s="233"/>
      <c r="F310" s="233"/>
      <c r="G310" s="233"/>
      <c r="H310" s="233"/>
      <c r="I310" s="233"/>
      <c r="J310" s="403"/>
      <c r="K310" s="233"/>
      <c r="L310" s="233"/>
      <c r="M310" s="233"/>
      <c r="N310" s="233"/>
      <c r="P310" s="233"/>
      <c r="Q310" s="233"/>
      <c r="R310" s="344"/>
      <c r="S310" s="233"/>
    </row>
    <row r="311" spans="1:19">
      <c r="A311" s="233"/>
      <c r="B311" s="233"/>
      <c r="C311" s="233"/>
      <c r="D311" s="233"/>
      <c r="E311" s="233"/>
      <c r="F311" s="233"/>
      <c r="G311" s="233"/>
      <c r="H311" s="233"/>
      <c r="I311" s="233"/>
      <c r="J311" s="403"/>
      <c r="K311" s="233"/>
      <c r="L311" s="233"/>
      <c r="M311" s="233"/>
      <c r="N311" s="233"/>
      <c r="P311" s="233"/>
      <c r="Q311" s="233"/>
      <c r="R311" s="344"/>
      <c r="S311" s="233"/>
    </row>
    <row r="312" spans="1:19">
      <c r="A312" s="233"/>
      <c r="B312" s="233"/>
      <c r="C312" s="233"/>
      <c r="D312" s="233"/>
      <c r="E312" s="233"/>
      <c r="F312" s="233"/>
      <c r="G312" s="233"/>
      <c r="H312" s="233"/>
      <c r="I312" s="233"/>
      <c r="J312" s="403"/>
      <c r="K312" s="233"/>
      <c r="L312" s="233"/>
      <c r="M312" s="233"/>
      <c r="N312" s="233"/>
      <c r="P312" s="233"/>
      <c r="Q312" s="233"/>
      <c r="R312" s="344"/>
      <c r="S312" s="233"/>
    </row>
    <row r="313" spans="1:19">
      <c r="A313" s="233"/>
      <c r="B313" s="233"/>
      <c r="C313" s="233"/>
      <c r="D313" s="233"/>
      <c r="E313" s="233"/>
      <c r="F313" s="233"/>
      <c r="G313" s="233"/>
      <c r="H313" s="233"/>
      <c r="I313" s="233"/>
      <c r="J313" s="403"/>
      <c r="K313" s="233"/>
      <c r="L313" s="233"/>
      <c r="M313" s="233"/>
      <c r="N313" s="233"/>
      <c r="P313" s="233"/>
      <c r="Q313" s="233"/>
      <c r="R313" s="344"/>
      <c r="S313" s="233"/>
    </row>
    <row r="314" spans="1:19">
      <c r="A314" s="233"/>
      <c r="B314" s="233"/>
      <c r="C314" s="233"/>
      <c r="D314" s="233"/>
      <c r="E314" s="233"/>
      <c r="F314" s="233"/>
      <c r="G314" s="233"/>
      <c r="H314" s="233"/>
      <c r="I314" s="233"/>
      <c r="J314" s="403"/>
      <c r="K314" s="233"/>
      <c r="L314" s="233"/>
      <c r="M314" s="233"/>
      <c r="N314" s="233"/>
      <c r="P314" s="233"/>
      <c r="Q314" s="233"/>
      <c r="R314" s="344"/>
      <c r="S314" s="233"/>
    </row>
    <row r="315" spans="1:19">
      <c r="A315" s="233"/>
      <c r="B315" s="233"/>
      <c r="C315" s="233"/>
      <c r="D315" s="233"/>
      <c r="E315" s="233"/>
      <c r="F315" s="233"/>
      <c r="G315" s="233"/>
      <c r="H315" s="233"/>
      <c r="I315" s="233"/>
      <c r="J315" s="403"/>
      <c r="K315" s="233"/>
      <c r="L315" s="233"/>
      <c r="M315" s="233"/>
      <c r="N315" s="233"/>
      <c r="P315" s="233"/>
      <c r="Q315" s="233"/>
      <c r="R315" s="344"/>
      <c r="S315" s="233"/>
    </row>
    <row r="316" spans="1:19">
      <c r="A316" s="233"/>
      <c r="B316" s="233"/>
      <c r="C316" s="233"/>
      <c r="D316" s="233"/>
      <c r="E316" s="233"/>
      <c r="F316" s="233"/>
      <c r="G316" s="233"/>
      <c r="H316" s="233"/>
      <c r="I316" s="233"/>
      <c r="J316" s="403"/>
      <c r="K316" s="233"/>
      <c r="L316" s="233"/>
      <c r="M316" s="233"/>
      <c r="N316" s="233"/>
      <c r="P316" s="233"/>
      <c r="Q316" s="233"/>
      <c r="R316" s="344"/>
      <c r="S316" s="233"/>
    </row>
    <row r="317" spans="1:19">
      <c r="A317" s="233"/>
      <c r="B317" s="233"/>
      <c r="C317" s="233"/>
      <c r="D317" s="233"/>
      <c r="E317" s="233"/>
      <c r="F317" s="233"/>
      <c r="G317" s="233"/>
      <c r="H317" s="233"/>
      <c r="I317" s="233"/>
      <c r="J317" s="403"/>
      <c r="K317" s="233"/>
      <c r="L317" s="233"/>
      <c r="M317" s="233"/>
      <c r="N317" s="233"/>
      <c r="P317" s="233"/>
      <c r="Q317" s="233"/>
      <c r="R317" s="344"/>
      <c r="S317" s="233"/>
    </row>
    <row r="318" spans="1:19">
      <c r="A318" s="233"/>
      <c r="B318" s="233"/>
      <c r="C318" s="233"/>
      <c r="D318" s="233"/>
      <c r="E318" s="233"/>
      <c r="F318" s="233"/>
      <c r="G318" s="233"/>
      <c r="H318" s="233"/>
      <c r="I318" s="233"/>
      <c r="J318" s="403"/>
      <c r="K318" s="233"/>
      <c r="L318" s="233"/>
      <c r="M318" s="233"/>
      <c r="N318" s="233"/>
      <c r="P318" s="233"/>
      <c r="Q318" s="233"/>
      <c r="R318" s="344"/>
      <c r="S318" s="233"/>
    </row>
    <row r="319" spans="1:19">
      <c r="A319" s="233"/>
      <c r="B319" s="233"/>
      <c r="C319" s="233"/>
      <c r="D319" s="233"/>
      <c r="E319" s="233"/>
      <c r="F319" s="233"/>
      <c r="G319" s="233"/>
      <c r="H319" s="233"/>
      <c r="I319" s="233"/>
      <c r="J319" s="403"/>
      <c r="K319" s="233"/>
      <c r="L319" s="233"/>
      <c r="M319" s="233"/>
      <c r="N319" s="233"/>
      <c r="P319" s="233"/>
      <c r="Q319" s="233"/>
      <c r="R319" s="344"/>
      <c r="S319" s="233"/>
    </row>
    <row r="320" spans="1:19">
      <c r="A320" s="233"/>
      <c r="B320" s="233"/>
      <c r="C320" s="233"/>
      <c r="D320" s="233"/>
      <c r="E320" s="233"/>
      <c r="F320" s="233"/>
      <c r="G320" s="233"/>
      <c r="H320" s="233"/>
      <c r="I320" s="233"/>
      <c r="J320" s="403"/>
      <c r="K320" s="233"/>
      <c r="L320" s="233"/>
      <c r="M320" s="233"/>
      <c r="N320" s="233"/>
      <c r="P320" s="233"/>
      <c r="Q320" s="233"/>
      <c r="R320" s="344"/>
      <c r="S320" s="233"/>
    </row>
    <row r="321" spans="1:19">
      <c r="A321" s="233"/>
      <c r="B321" s="233"/>
      <c r="C321" s="233"/>
      <c r="D321" s="233"/>
      <c r="E321" s="233"/>
      <c r="F321" s="233"/>
      <c r="G321" s="233"/>
      <c r="H321" s="233"/>
      <c r="I321" s="233"/>
      <c r="J321" s="403"/>
      <c r="K321" s="233"/>
      <c r="L321" s="233"/>
      <c r="M321" s="233"/>
      <c r="N321" s="233"/>
      <c r="P321" s="233"/>
      <c r="Q321" s="233"/>
      <c r="R321" s="344"/>
      <c r="S321" s="233"/>
    </row>
    <row r="322" spans="1:19">
      <c r="A322" s="233"/>
      <c r="B322" s="233"/>
      <c r="C322" s="233"/>
      <c r="D322" s="233"/>
      <c r="E322" s="233"/>
      <c r="F322" s="233"/>
      <c r="G322" s="233"/>
      <c r="H322" s="233"/>
      <c r="I322" s="233"/>
      <c r="J322" s="403"/>
      <c r="K322" s="233"/>
      <c r="L322" s="233"/>
      <c r="M322" s="233"/>
      <c r="N322" s="233"/>
      <c r="P322" s="233"/>
      <c r="Q322" s="233"/>
      <c r="R322" s="344"/>
      <c r="S322" s="233"/>
    </row>
    <row r="323" spans="1:19">
      <c r="A323" s="233"/>
      <c r="B323" s="233"/>
      <c r="C323" s="233"/>
      <c r="D323" s="233"/>
      <c r="E323" s="233"/>
      <c r="F323" s="233"/>
      <c r="G323" s="233"/>
      <c r="H323" s="233"/>
      <c r="I323" s="233"/>
      <c r="J323" s="403"/>
      <c r="K323" s="233"/>
      <c r="L323" s="233"/>
      <c r="M323" s="233"/>
      <c r="N323" s="233"/>
      <c r="P323" s="233"/>
      <c r="Q323" s="233"/>
      <c r="R323" s="344"/>
      <c r="S323" s="233"/>
    </row>
    <row r="324" spans="1:19">
      <c r="A324" s="233"/>
      <c r="B324" s="233"/>
      <c r="C324" s="233"/>
      <c r="D324" s="233"/>
      <c r="E324" s="233"/>
      <c r="F324" s="233"/>
      <c r="G324" s="233"/>
      <c r="H324" s="233"/>
      <c r="I324" s="233"/>
      <c r="J324" s="403"/>
      <c r="K324" s="233"/>
      <c r="L324" s="233"/>
      <c r="M324" s="233"/>
      <c r="N324" s="233"/>
      <c r="P324" s="233"/>
      <c r="Q324" s="233"/>
      <c r="R324" s="344"/>
      <c r="S324" s="233"/>
    </row>
    <row r="325" spans="1:19">
      <c r="A325" s="233"/>
      <c r="B325" s="233"/>
      <c r="C325" s="233"/>
      <c r="D325" s="233"/>
      <c r="E325" s="233"/>
      <c r="F325" s="233"/>
      <c r="G325" s="233"/>
      <c r="H325" s="233"/>
      <c r="I325" s="233"/>
      <c r="J325" s="403"/>
      <c r="K325" s="233"/>
      <c r="L325" s="233"/>
      <c r="M325" s="233"/>
      <c r="N325" s="233"/>
      <c r="P325" s="233"/>
      <c r="Q325" s="233"/>
      <c r="R325" s="344"/>
      <c r="S325" s="233"/>
    </row>
    <row r="326" spans="1:19">
      <c r="A326" s="233"/>
      <c r="B326" s="233"/>
      <c r="C326" s="233"/>
      <c r="D326" s="233"/>
      <c r="E326" s="233"/>
      <c r="F326" s="233"/>
      <c r="G326" s="233"/>
      <c r="H326" s="233"/>
      <c r="I326" s="233"/>
      <c r="J326" s="403"/>
      <c r="K326" s="233"/>
      <c r="L326" s="233"/>
      <c r="M326" s="233"/>
      <c r="N326" s="233"/>
      <c r="P326" s="233"/>
      <c r="Q326" s="233"/>
      <c r="R326" s="344"/>
      <c r="S326" s="233"/>
    </row>
    <row r="327" spans="1:19">
      <c r="A327" s="233"/>
      <c r="B327" s="233"/>
      <c r="C327" s="233"/>
      <c r="D327" s="233"/>
      <c r="E327" s="233"/>
      <c r="F327" s="233"/>
      <c r="G327" s="233"/>
      <c r="H327" s="233"/>
      <c r="I327" s="233"/>
      <c r="J327" s="403"/>
      <c r="K327" s="233"/>
      <c r="L327" s="233"/>
      <c r="M327" s="233"/>
      <c r="N327" s="233"/>
      <c r="P327" s="233"/>
      <c r="Q327" s="233"/>
      <c r="R327" s="344"/>
      <c r="S327" s="233"/>
    </row>
    <row r="328" spans="1:19">
      <c r="A328" s="233"/>
      <c r="B328" s="233"/>
      <c r="C328" s="233"/>
      <c r="D328" s="233"/>
      <c r="E328" s="233"/>
      <c r="F328" s="233"/>
      <c r="G328" s="233"/>
      <c r="H328" s="233"/>
      <c r="I328" s="233"/>
      <c r="J328" s="403"/>
      <c r="K328" s="233"/>
      <c r="L328" s="233"/>
      <c r="M328" s="233"/>
      <c r="N328" s="233"/>
      <c r="P328" s="233"/>
      <c r="Q328" s="233"/>
      <c r="R328" s="344"/>
      <c r="S328" s="233"/>
    </row>
    <row r="329" spans="1:19">
      <c r="A329" s="233"/>
      <c r="B329" s="233"/>
      <c r="C329" s="233"/>
      <c r="D329" s="233"/>
      <c r="E329" s="233"/>
      <c r="F329" s="233"/>
      <c r="G329" s="233"/>
      <c r="H329" s="233"/>
      <c r="I329" s="233"/>
      <c r="J329" s="403"/>
      <c r="K329" s="233"/>
      <c r="L329" s="233"/>
      <c r="M329" s="233"/>
      <c r="N329" s="233"/>
      <c r="P329" s="233"/>
      <c r="Q329" s="233"/>
      <c r="R329" s="344"/>
      <c r="S329" s="233"/>
    </row>
    <row r="330" spans="1:19">
      <c r="A330" s="233"/>
      <c r="B330" s="233"/>
      <c r="C330" s="233"/>
      <c r="D330" s="233"/>
      <c r="E330" s="233"/>
      <c r="F330" s="233"/>
      <c r="G330" s="233"/>
      <c r="H330" s="233"/>
      <c r="I330" s="233"/>
      <c r="J330" s="403"/>
      <c r="K330" s="233"/>
      <c r="L330" s="233"/>
      <c r="M330" s="233"/>
      <c r="N330" s="233"/>
      <c r="P330" s="233"/>
      <c r="Q330" s="233"/>
      <c r="R330" s="344"/>
      <c r="S330" s="233"/>
    </row>
    <row r="331" spans="1:19">
      <c r="A331" s="233"/>
      <c r="B331" s="233"/>
      <c r="C331" s="233"/>
      <c r="D331" s="233"/>
      <c r="E331" s="233"/>
      <c r="F331" s="233"/>
      <c r="G331" s="233"/>
      <c r="H331" s="233"/>
      <c r="I331" s="233"/>
      <c r="J331" s="403"/>
      <c r="K331" s="233"/>
      <c r="L331" s="233"/>
      <c r="M331" s="233"/>
      <c r="N331" s="233"/>
      <c r="P331" s="233"/>
      <c r="Q331" s="233"/>
      <c r="R331" s="344"/>
      <c r="S331" s="233"/>
    </row>
    <row r="332" spans="1:19">
      <c r="A332" s="233"/>
      <c r="B332" s="233"/>
      <c r="C332" s="233"/>
      <c r="D332" s="233"/>
      <c r="E332" s="233"/>
      <c r="F332" s="233"/>
      <c r="G332" s="233"/>
      <c r="H332" s="233"/>
      <c r="I332" s="233"/>
      <c r="J332" s="403"/>
      <c r="K332" s="233"/>
      <c r="L332" s="233"/>
      <c r="M332" s="233"/>
      <c r="N332" s="233"/>
      <c r="P332" s="233"/>
      <c r="Q332" s="233"/>
      <c r="R332" s="344"/>
      <c r="S332" s="233"/>
    </row>
    <row r="333" spans="1:19">
      <c r="A333" s="233"/>
      <c r="B333" s="233"/>
      <c r="C333" s="233"/>
      <c r="D333" s="233"/>
      <c r="E333" s="233"/>
      <c r="F333" s="233"/>
      <c r="G333" s="233"/>
      <c r="H333" s="233"/>
      <c r="I333" s="233"/>
      <c r="J333" s="403"/>
      <c r="K333" s="233"/>
      <c r="L333" s="233"/>
      <c r="M333" s="233"/>
      <c r="N333" s="233"/>
      <c r="P333" s="233"/>
      <c r="Q333" s="233"/>
      <c r="R333" s="344"/>
      <c r="S333" s="233"/>
    </row>
    <row r="334" spans="1:19">
      <c r="A334" s="233"/>
      <c r="B334" s="233"/>
      <c r="C334" s="233"/>
      <c r="D334" s="233"/>
      <c r="E334" s="233"/>
      <c r="F334" s="233"/>
      <c r="G334" s="233"/>
      <c r="H334" s="233"/>
      <c r="I334" s="233"/>
      <c r="J334" s="403"/>
      <c r="K334" s="233"/>
      <c r="L334" s="233"/>
      <c r="M334" s="233"/>
      <c r="N334" s="233"/>
      <c r="P334" s="233"/>
      <c r="Q334" s="233"/>
      <c r="R334" s="344"/>
      <c r="S334" s="233"/>
    </row>
    <row r="335" spans="1:19">
      <c r="A335" s="233"/>
      <c r="B335" s="233"/>
      <c r="C335" s="233"/>
      <c r="D335" s="233"/>
      <c r="E335" s="233"/>
      <c r="F335" s="233"/>
      <c r="G335" s="233"/>
      <c r="H335" s="233"/>
      <c r="I335" s="233"/>
      <c r="J335" s="403"/>
      <c r="K335" s="233"/>
      <c r="L335" s="233"/>
      <c r="M335" s="233"/>
      <c r="N335" s="233"/>
      <c r="P335" s="233"/>
      <c r="Q335" s="233"/>
      <c r="R335" s="344"/>
      <c r="S335" s="233"/>
    </row>
    <row r="336" spans="1:19">
      <c r="A336" s="233"/>
      <c r="B336" s="233"/>
      <c r="C336" s="233"/>
      <c r="D336" s="233"/>
      <c r="E336" s="233"/>
      <c r="F336" s="233"/>
      <c r="G336" s="233"/>
      <c r="H336" s="233"/>
      <c r="I336" s="233"/>
      <c r="J336" s="403"/>
      <c r="K336" s="233"/>
      <c r="L336" s="233"/>
      <c r="M336" s="233"/>
      <c r="N336" s="233"/>
      <c r="P336" s="233"/>
      <c r="Q336" s="233"/>
      <c r="R336" s="344"/>
      <c r="S336" s="233"/>
    </row>
    <row r="337" spans="1:19">
      <c r="A337" s="233"/>
      <c r="B337" s="233"/>
      <c r="C337" s="233"/>
      <c r="D337" s="233"/>
      <c r="E337" s="233"/>
      <c r="F337" s="233"/>
      <c r="G337" s="233"/>
      <c r="H337" s="233"/>
      <c r="I337" s="233"/>
      <c r="J337" s="403"/>
      <c r="K337" s="233"/>
      <c r="L337" s="233"/>
      <c r="M337" s="233"/>
      <c r="N337" s="233"/>
      <c r="P337" s="233"/>
      <c r="Q337" s="233"/>
      <c r="R337" s="344"/>
      <c r="S337" s="233"/>
    </row>
    <row r="338" spans="1:19">
      <c r="A338" s="233"/>
      <c r="B338" s="233"/>
      <c r="C338" s="233"/>
      <c r="D338" s="233"/>
      <c r="E338" s="233"/>
      <c r="F338" s="233"/>
      <c r="G338" s="233"/>
      <c r="H338" s="233"/>
      <c r="I338" s="233"/>
      <c r="J338" s="403"/>
      <c r="K338" s="233"/>
      <c r="L338" s="233"/>
      <c r="M338" s="233"/>
      <c r="N338" s="233"/>
      <c r="P338" s="233"/>
      <c r="Q338" s="233"/>
      <c r="R338" s="344"/>
      <c r="S338" s="233"/>
    </row>
    <row r="339" spans="1:19">
      <c r="A339" s="233"/>
      <c r="B339" s="233"/>
      <c r="C339" s="233"/>
      <c r="D339" s="233"/>
      <c r="E339" s="233"/>
      <c r="F339" s="233"/>
      <c r="G339" s="233"/>
      <c r="H339" s="233"/>
      <c r="I339" s="233"/>
      <c r="J339" s="403"/>
      <c r="K339" s="233"/>
      <c r="L339" s="233"/>
      <c r="M339" s="233"/>
      <c r="N339" s="233"/>
      <c r="P339" s="233"/>
      <c r="Q339" s="233"/>
      <c r="R339" s="344"/>
      <c r="S339" s="233"/>
    </row>
    <row r="340" spans="1:19">
      <c r="A340" s="233"/>
      <c r="B340" s="233"/>
      <c r="C340" s="233"/>
      <c r="D340" s="233"/>
      <c r="E340" s="233"/>
      <c r="F340" s="233"/>
      <c r="G340" s="233"/>
      <c r="H340" s="233"/>
      <c r="I340" s="233"/>
      <c r="J340" s="403"/>
      <c r="K340" s="233"/>
      <c r="L340" s="233"/>
      <c r="M340" s="233"/>
      <c r="N340" s="233"/>
      <c r="P340" s="233"/>
      <c r="Q340" s="233"/>
      <c r="R340" s="344"/>
      <c r="S340" s="233"/>
    </row>
    <row r="341" spans="1:19">
      <c r="A341" s="233"/>
      <c r="B341" s="233"/>
      <c r="C341" s="233"/>
      <c r="D341" s="233"/>
      <c r="E341" s="233"/>
      <c r="F341" s="233"/>
      <c r="G341" s="233"/>
      <c r="H341" s="233"/>
      <c r="I341" s="233"/>
      <c r="J341" s="403"/>
      <c r="K341" s="233"/>
      <c r="L341" s="233"/>
      <c r="M341" s="233"/>
      <c r="N341" s="233"/>
      <c r="P341" s="233"/>
      <c r="Q341" s="233"/>
      <c r="R341" s="344"/>
      <c r="S341" s="233"/>
    </row>
    <row r="342" spans="1:19">
      <c r="A342" s="233"/>
      <c r="B342" s="233"/>
      <c r="C342" s="233"/>
      <c r="D342" s="233"/>
      <c r="E342" s="233"/>
      <c r="F342" s="233"/>
      <c r="G342" s="233"/>
      <c r="H342" s="233"/>
      <c r="I342" s="233"/>
      <c r="J342" s="403"/>
      <c r="K342" s="233"/>
      <c r="L342" s="233"/>
      <c r="M342" s="233"/>
      <c r="N342" s="233"/>
      <c r="P342" s="233"/>
      <c r="Q342" s="233"/>
      <c r="R342" s="344"/>
      <c r="S342" s="233"/>
    </row>
    <row r="343" spans="1:19">
      <c r="A343" s="233"/>
      <c r="B343" s="233"/>
      <c r="C343" s="233"/>
      <c r="D343" s="233"/>
      <c r="E343" s="233"/>
      <c r="F343" s="233"/>
      <c r="G343" s="233"/>
      <c r="H343" s="233"/>
      <c r="I343" s="233"/>
      <c r="J343" s="403"/>
      <c r="K343" s="233"/>
      <c r="L343" s="233"/>
      <c r="M343" s="233"/>
      <c r="N343" s="233"/>
      <c r="P343" s="233"/>
      <c r="Q343" s="233"/>
      <c r="R343" s="344"/>
      <c r="S343" s="233"/>
    </row>
    <row r="344" spans="1:19">
      <c r="A344" s="233"/>
      <c r="B344" s="233"/>
      <c r="C344" s="233"/>
      <c r="D344" s="233"/>
      <c r="E344" s="233"/>
      <c r="F344" s="233"/>
      <c r="G344" s="233"/>
      <c r="H344" s="233"/>
      <c r="I344" s="233"/>
      <c r="J344" s="403"/>
      <c r="K344" s="233"/>
      <c r="L344" s="233"/>
      <c r="M344" s="233"/>
      <c r="N344" s="233"/>
      <c r="P344" s="233"/>
      <c r="Q344" s="233"/>
      <c r="R344" s="344"/>
      <c r="S344" s="233"/>
    </row>
    <row r="345" spans="1:19">
      <c r="A345" s="233"/>
      <c r="B345" s="233"/>
      <c r="C345" s="233"/>
      <c r="D345" s="233"/>
      <c r="E345" s="233"/>
      <c r="F345" s="233"/>
      <c r="G345" s="233"/>
      <c r="H345" s="233"/>
      <c r="I345" s="233"/>
      <c r="J345" s="403"/>
      <c r="K345" s="233"/>
      <c r="L345" s="233"/>
      <c r="M345" s="233"/>
      <c r="N345" s="233"/>
      <c r="P345" s="233"/>
      <c r="Q345" s="233"/>
      <c r="R345" s="344"/>
      <c r="S345" s="233"/>
    </row>
    <row r="346" spans="1:19">
      <c r="A346" s="233"/>
      <c r="B346" s="233"/>
      <c r="C346" s="233"/>
      <c r="D346" s="233"/>
      <c r="E346" s="233"/>
      <c r="F346" s="233"/>
      <c r="G346" s="233"/>
      <c r="H346" s="233"/>
      <c r="I346" s="233"/>
      <c r="J346" s="403"/>
      <c r="K346" s="233"/>
      <c r="L346" s="233"/>
      <c r="M346" s="233"/>
      <c r="N346" s="233"/>
      <c r="P346" s="233"/>
      <c r="Q346" s="233"/>
      <c r="R346" s="344"/>
      <c r="S346" s="233"/>
    </row>
    <row r="347" spans="1:19">
      <c r="A347" s="233"/>
      <c r="B347" s="233"/>
      <c r="C347" s="233"/>
      <c r="D347" s="233"/>
      <c r="E347" s="233"/>
      <c r="F347" s="233"/>
      <c r="G347" s="233"/>
      <c r="H347" s="233"/>
      <c r="I347" s="233"/>
      <c r="J347" s="403"/>
      <c r="K347" s="233"/>
      <c r="L347" s="233"/>
      <c r="M347" s="233"/>
      <c r="N347" s="233"/>
      <c r="P347" s="233"/>
      <c r="Q347" s="233"/>
      <c r="R347" s="344"/>
      <c r="S347" s="233"/>
    </row>
    <row r="348" spans="1:19">
      <c r="A348" s="233"/>
      <c r="B348" s="233"/>
      <c r="C348" s="233"/>
      <c r="D348" s="233"/>
      <c r="E348" s="233"/>
      <c r="F348" s="233"/>
      <c r="G348" s="233"/>
      <c r="H348" s="233"/>
      <c r="I348" s="233"/>
      <c r="J348" s="403"/>
      <c r="K348" s="233"/>
      <c r="L348" s="233"/>
      <c r="M348" s="233"/>
      <c r="N348" s="233"/>
      <c r="P348" s="233"/>
      <c r="Q348" s="233"/>
      <c r="R348" s="344"/>
      <c r="S348" s="233"/>
    </row>
    <row r="349" spans="1:19">
      <c r="A349" s="233"/>
      <c r="B349" s="233"/>
      <c r="C349" s="233"/>
      <c r="D349" s="233"/>
      <c r="E349" s="233"/>
      <c r="F349" s="233"/>
      <c r="G349" s="233"/>
      <c r="H349" s="233"/>
      <c r="I349" s="233"/>
      <c r="J349" s="403"/>
      <c r="K349" s="233"/>
      <c r="L349" s="233"/>
      <c r="M349" s="233"/>
      <c r="N349" s="233"/>
      <c r="P349" s="233"/>
      <c r="Q349" s="233"/>
      <c r="R349" s="344"/>
      <c r="S349" s="233"/>
    </row>
    <row r="350" spans="1:19">
      <c r="A350" s="233"/>
      <c r="B350" s="233"/>
      <c r="C350" s="233"/>
      <c r="D350" s="233"/>
      <c r="E350" s="233"/>
      <c r="F350" s="233"/>
      <c r="G350" s="233"/>
      <c r="H350" s="233"/>
      <c r="I350" s="233"/>
      <c r="J350" s="403"/>
      <c r="K350" s="233"/>
      <c r="L350" s="233"/>
      <c r="M350" s="233"/>
      <c r="N350" s="233"/>
      <c r="P350" s="233"/>
      <c r="Q350" s="233"/>
      <c r="R350" s="344"/>
      <c r="S350" s="233"/>
    </row>
    <row r="351" spans="1:19">
      <c r="A351" s="233"/>
      <c r="B351" s="233"/>
      <c r="C351" s="233"/>
      <c r="D351" s="233"/>
      <c r="E351" s="233"/>
      <c r="F351" s="233"/>
      <c r="G351" s="233"/>
      <c r="H351" s="233"/>
      <c r="I351" s="233"/>
      <c r="J351" s="403"/>
      <c r="K351" s="233"/>
      <c r="L351" s="233"/>
      <c r="M351" s="233"/>
      <c r="N351" s="233"/>
      <c r="P351" s="233"/>
      <c r="Q351" s="233"/>
      <c r="R351" s="344"/>
      <c r="S351" s="233"/>
    </row>
    <row r="352" spans="1:19">
      <c r="A352" s="233"/>
      <c r="B352" s="233"/>
      <c r="C352" s="233"/>
      <c r="D352" s="233"/>
      <c r="E352" s="233"/>
      <c r="F352" s="233"/>
      <c r="G352" s="233"/>
      <c r="H352" s="233"/>
      <c r="I352" s="233"/>
      <c r="J352" s="403"/>
      <c r="K352" s="233"/>
      <c r="L352" s="233"/>
      <c r="M352" s="233"/>
      <c r="N352" s="233"/>
      <c r="P352" s="233"/>
      <c r="Q352" s="233"/>
      <c r="R352" s="344"/>
      <c r="S352" s="233"/>
    </row>
    <row r="353" spans="1:19">
      <c r="A353" s="233"/>
      <c r="B353" s="233"/>
      <c r="C353" s="233"/>
      <c r="D353" s="233"/>
      <c r="E353" s="233"/>
      <c r="F353" s="233"/>
      <c r="G353" s="233"/>
      <c r="H353" s="233"/>
      <c r="I353" s="233"/>
      <c r="J353" s="403"/>
      <c r="K353" s="233"/>
      <c r="L353" s="233"/>
      <c r="M353" s="233"/>
      <c r="N353" s="233"/>
      <c r="P353" s="233"/>
      <c r="Q353" s="233"/>
      <c r="R353" s="344"/>
      <c r="S353" s="233"/>
    </row>
    <row r="354" spans="1:19">
      <c r="A354" s="233"/>
      <c r="B354" s="233"/>
      <c r="C354" s="233"/>
      <c r="D354" s="233"/>
      <c r="E354" s="233"/>
      <c r="F354" s="233"/>
      <c r="G354" s="233"/>
      <c r="H354" s="233"/>
      <c r="I354" s="233"/>
      <c r="J354" s="403"/>
      <c r="K354" s="233"/>
      <c r="L354" s="233"/>
      <c r="M354" s="233"/>
      <c r="N354" s="233"/>
      <c r="P354" s="233"/>
      <c r="Q354" s="233"/>
      <c r="R354" s="344"/>
      <c r="S354" s="233"/>
    </row>
    <row r="355" spans="1:19">
      <c r="A355" s="233"/>
      <c r="B355" s="233"/>
      <c r="C355" s="233"/>
      <c r="D355" s="233"/>
      <c r="E355" s="233"/>
      <c r="F355" s="233"/>
      <c r="G355" s="233"/>
      <c r="H355" s="233"/>
      <c r="I355" s="233"/>
      <c r="J355" s="403"/>
      <c r="K355" s="233"/>
      <c r="L355" s="233"/>
      <c r="M355" s="233"/>
      <c r="N355" s="233"/>
      <c r="P355" s="233"/>
      <c r="Q355" s="233"/>
      <c r="R355" s="344"/>
      <c r="S355" s="233"/>
    </row>
    <row r="356" spans="1:19">
      <c r="A356" s="233"/>
      <c r="B356" s="233"/>
      <c r="C356" s="233"/>
      <c r="D356" s="233"/>
      <c r="E356" s="233"/>
      <c r="F356" s="233"/>
      <c r="G356" s="233"/>
      <c r="H356" s="233"/>
      <c r="I356" s="233"/>
      <c r="J356" s="403"/>
      <c r="K356" s="233"/>
      <c r="L356" s="233"/>
      <c r="M356" s="233"/>
      <c r="N356" s="233"/>
      <c r="P356" s="233"/>
      <c r="Q356" s="233"/>
      <c r="R356" s="344"/>
      <c r="S356" s="233"/>
    </row>
    <row r="357" spans="1:19">
      <c r="A357" s="233"/>
      <c r="B357" s="233"/>
      <c r="C357" s="233"/>
      <c r="D357" s="233"/>
      <c r="E357" s="233"/>
      <c r="F357" s="233"/>
      <c r="G357" s="233"/>
      <c r="H357" s="233"/>
      <c r="I357" s="233"/>
      <c r="J357" s="403"/>
      <c r="K357" s="233"/>
      <c r="L357" s="233"/>
      <c r="M357" s="233"/>
      <c r="N357" s="233"/>
      <c r="P357" s="233"/>
      <c r="Q357" s="233"/>
      <c r="R357" s="344"/>
      <c r="S357" s="233"/>
    </row>
    <row r="358" spans="1:19">
      <c r="A358" s="233"/>
      <c r="B358" s="233"/>
      <c r="C358" s="233"/>
      <c r="D358" s="233"/>
      <c r="E358" s="233"/>
      <c r="F358" s="233"/>
      <c r="G358" s="233"/>
      <c r="H358" s="233"/>
      <c r="I358" s="233"/>
      <c r="J358" s="403"/>
      <c r="K358" s="233"/>
      <c r="L358" s="233"/>
      <c r="M358" s="233"/>
      <c r="N358" s="233"/>
      <c r="P358" s="233"/>
      <c r="Q358" s="233"/>
      <c r="R358" s="344"/>
      <c r="S358" s="233"/>
    </row>
    <row r="359" spans="1:19">
      <c r="A359" s="233"/>
      <c r="B359" s="233"/>
      <c r="C359" s="233"/>
      <c r="D359" s="233"/>
      <c r="E359" s="233"/>
      <c r="F359" s="233"/>
      <c r="G359" s="233"/>
      <c r="H359" s="233"/>
      <c r="I359" s="233"/>
      <c r="J359" s="403"/>
      <c r="K359" s="233"/>
      <c r="L359" s="233"/>
      <c r="M359" s="233"/>
      <c r="N359" s="233"/>
      <c r="P359" s="233"/>
      <c r="Q359" s="233"/>
      <c r="R359" s="344"/>
      <c r="S359" s="233"/>
    </row>
    <row r="360" spans="1:19">
      <c r="A360" s="233"/>
      <c r="B360" s="233"/>
      <c r="C360" s="233"/>
      <c r="D360" s="233"/>
      <c r="E360" s="233"/>
      <c r="F360" s="233"/>
      <c r="G360" s="233"/>
      <c r="H360" s="233"/>
      <c r="I360" s="233"/>
      <c r="J360" s="403"/>
      <c r="K360" s="233"/>
      <c r="L360" s="233"/>
      <c r="M360" s="233"/>
      <c r="N360" s="233"/>
      <c r="P360" s="233"/>
      <c r="Q360" s="233"/>
      <c r="R360" s="344"/>
      <c r="S360" s="233"/>
    </row>
    <row r="361" spans="1:19">
      <c r="A361" s="233"/>
      <c r="B361" s="233"/>
      <c r="C361" s="233"/>
      <c r="D361" s="233"/>
      <c r="E361" s="233"/>
      <c r="F361" s="233"/>
      <c r="G361" s="233"/>
      <c r="H361" s="233"/>
      <c r="I361" s="233"/>
      <c r="J361" s="403"/>
      <c r="K361" s="233"/>
      <c r="L361" s="233"/>
      <c r="M361" s="233"/>
      <c r="N361" s="233"/>
      <c r="P361" s="233"/>
      <c r="Q361" s="233"/>
      <c r="R361" s="344"/>
      <c r="S361" s="233"/>
    </row>
    <row r="362" spans="1:19">
      <c r="A362" s="233"/>
      <c r="B362" s="233"/>
      <c r="C362" s="233"/>
      <c r="D362" s="233"/>
      <c r="E362" s="233"/>
      <c r="F362" s="233"/>
      <c r="G362" s="233"/>
      <c r="H362" s="233"/>
      <c r="I362" s="233"/>
      <c r="J362" s="403"/>
      <c r="K362" s="233"/>
      <c r="L362" s="233"/>
      <c r="M362" s="233"/>
      <c r="N362" s="233"/>
      <c r="P362" s="233"/>
      <c r="Q362" s="233"/>
      <c r="R362" s="344"/>
      <c r="S362" s="233"/>
    </row>
    <row r="363" spans="1:19">
      <c r="A363" s="233"/>
      <c r="B363" s="233"/>
      <c r="C363" s="233"/>
      <c r="D363" s="233"/>
      <c r="E363" s="233"/>
      <c r="F363" s="233"/>
      <c r="G363" s="233"/>
      <c r="H363" s="233"/>
      <c r="I363" s="233"/>
      <c r="J363" s="403"/>
      <c r="K363" s="233"/>
      <c r="L363" s="233"/>
      <c r="M363" s="233"/>
      <c r="N363" s="233"/>
      <c r="P363" s="233"/>
      <c r="Q363" s="233"/>
      <c r="R363" s="344"/>
      <c r="S363" s="233"/>
    </row>
    <row r="364" spans="1:19">
      <c r="A364" s="233"/>
      <c r="B364" s="233"/>
      <c r="C364" s="233"/>
      <c r="D364" s="233"/>
      <c r="E364" s="233"/>
      <c r="F364" s="233"/>
      <c r="G364" s="233"/>
      <c r="H364" s="233"/>
      <c r="I364" s="233"/>
      <c r="J364" s="403"/>
      <c r="K364" s="233"/>
      <c r="L364" s="233"/>
      <c r="M364" s="233"/>
      <c r="N364" s="233"/>
      <c r="P364" s="233"/>
      <c r="Q364" s="233"/>
      <c r="R364" s="344"/>
      <c r="S364" s="233"/>
    </row>
    <row r="365" spans="1:19">
      <c r="A365" s="233"/>
      <c r="B365" s="233"/>
      <c r="C365" s="233"/>
      <c r="D365" s="233"/>
      <c r="E365" s="233"/>
      <c r="F365" s="233"/>
      <c r="G365" s="233"/>
      <c r="H365" s="233"/>
      <c r="I365" s="233"/>
      <c r="J365" s="403"/>
      <c r="K365" s="233"/>
      <c r="L365" s="233"/>
      <c r="M365" s="233"/>
      <c r="N365" s="233"/>
      <c r="P365" s="233"/>
      <c r="Q365" s="233"/>
      <c r="R365" s="344"/>
      <c r="S365" s="233"/>
    </row>
    <row r="366" spans="1:19">
      <c r="A366" s="233"/>
      <c r="B366" s="233"/>
      <c r="C366" s="233"/>
      <c r="D366" s="233"/>
      <c r="E366" s="233"/>
      <c r="F366" s="233"/>
      <c r="G366" s="233"/>
      <c r="H366" s="233"/>
      <c r="I366" s="233"/>
      <c r="J366" s="403"/>
      <c r="K366" s="233"/>
      <c r="L366" s="233"/>
      <c r="M366" s="233"/>
      <c r="N366" s="233"/>
      <c r="P366" s="233"/>
      <c r="Q366" s="233"/>
      <c r="R366" s="344"/>
      <c r="S366" s="233"/>
    </row>
    <row r="367" spans="1:19">
      <c r="A367" s="233"/>
      <c r="B367" s="233"/>
      <c r="C367" s="233"/>
      <c r="D367" s="233"/>
      <c r="E367" s="233"/>
      <c r="F367" s="233"/>
      <c r="G367" s="233"/>
      <c r="H367" s="233"/>
      <c r="I367" s="233"/>
      <c r="J367" s="403"/>
      <c r="K367" s="233"/>
      <c r="L367" s="233"/>
      <c r="M367" s="233"/>
      <c r="N367" s="233"/>
      <c r="P367" s="233"/>
      <c r="Q367" s="233"/>
      <c r="R367" s="344"/>
      <c r="S367" s="233"/>
    </row>
    <row r="368" spans="1:19">
      <c r="A368" s="233"/>
      <c r="B368" s="233"/>
      <c r="C368" s="233"/>
      <c r="D368" s="233"/>
      <c r="E368" s="233"/>
      <c r="F368" s="233"/>
      <c r="G368" s="233"/>
      <c r="H368" s="233"/>
      <c r="I368" s="233"/>
      <c r="J368" s="403"/>
      <c r="K368" s="233"/>
      <c r="L368" s="233"/>
      <c r="M368" s="233"/>
      <c r="N368" s="233"/>
      <c r="P368" s="233"/>
      <c r="Q368" s="233"/>
      <c r="R368" s="344"/>
      <c r="S368" s="233"/>
    </row>
    <row r="369" spans="1:19">
      <c r="A369" s="233"/>
      <c r="B369" s="233"/>
      <c r="C369" s="233"/>
      <c r="D369" s="233"/>
      <c r="E369" s="233"/>
      <c r="F369" s="233"/>
      <c r="G369" s="233"/>
      <c r="H369" s="233"/>
      <c r="I369" s="233"/>
      <c r="J369" s="403"/>
      <c r="K369" s="233"/>
      <c r="L369" s="233"/>
      <c r="M369" s="233"/>
      <c r="N369" s="233"/>
      <c r="P369" s="233"/>
      <c r="Q369" s="233"/>
      <c r="R369" s="344"/>
      <c r="S369" s="233"/>
    </row>
    <row r="370" spans="1:19">
      <c r="A370" s="233"/>
      <c r="B370" s="233"/>
      <c r="C370" s="233"/>
      <c r="D370" s="233"/>
      <c r="E370" s="233"/>
      <c r="F370" s="233"/>
      <c r="G370" s="233"/>
      <c r="H370" s="233"/>
      <c r="I370" s="233"/>
      <c r="J370" s="403"/>
      <c r="K370" s="233"/>
      <c r="L370" s="233"/>
      <c r="M370" s="233"/>
      <c r="N370" s="233"/>
      <c r="P370" s="233"/>
      <c r="Q370" s="233"/>
      <c r="R370" s="344"/>
      <c r="S370" s="233"/>
    </row>
    <row r="371" spans="1:19">
      <c r="A371" s="233"/>
      <c r="B371" s="233"/>
      <c r="C371" s="233"/>
      <c r="D371" s="233"/>
      <c r="E371" s="233"/>
      <c r="F371" s="233"/>
      <c r="G371" s="233"/>
      <c r="H371" s="233"/>
      <c r="I371" s="233"/>
      <c r="J371" s="403"/>
      <c r="K371" s="233"/>
      <c r="L371" s="233"/>
      <c r="M371" s="233"/>
      <c r="N371" s="233"/>
      <c r="P371" s="233"/>
      <c r="Q371" s="233"/>
      <c r="R371" s="344"/>
      <c r="S371" s="233"/>
    </row>
    <row r="372" spans="1:19">
      <c r="A372" s="233"/>
      <c r="B372" s="233"/>
      <c r="C372" s="233"/>
      <c r="D372" s="233"/>
      <c r="E372" s="233"/>
      <c r="F372" s="233"/>
      <c r="G372" s="233"/>
      <c r="H372" s="233"/>
      <c r="I372" s="233"/>
      <c r="J372" s="403"/>
      <c r="K372" s="233"/>
      <c r="L372" s="233"/>
      <c r="M372" s="233"/>
      <c r="N372" s="233"/>
      <c r="P372" s="233"/>
      <c r="Q372" s="233"/>
      <c r="R372" s="344"/>
      <c r="S372" s="233"/>
    </row>
    <row r="373" spans="1:19">
      <c r="A373" s="233"/>
      <c r="B373" s="233"/>
      <c r="C373" s="233"/>
      <c r="D373" s="233"/>
      <c r="E373" s="233"/>
      <c r="F373" s="233"/>
      <c r="G373" s="233"/>
      <c r="H373" s="233"/>
      <c r="I373" s="233"/>
      <c r="J373" s="403"/>
      <c r="K373" s="233"/>
      <c r="L373" s="233"/>
      <c r="M373" s="233"/>
      <c r="N373" s="233"/>
      <c r="P373" s="233"/>
      <c r="Q373" s="233"/>
      <c r="R373" s="344"/>
      <c r="S373" s="233"/>
    </row>
    <row r="374" spans="1:19">
      <c r="A374" s="233"/>
      <c r="B374" s="233"/>
      <c r="C374" s="233"/>
      <c r="D374" s="233"/>
      <c r="E374" s="233"/>
      <c r="F374" s="233"/>
      <c r="G374" s="233"/>
      <c r="H374" s="233"/>
      <c r="I374" s="233"/>
      <c r="J374" s="403"/>
      <c r="K374" s="233"/>
      <c r="L374" s="233"/>
      <c r="M374" s="233"/>
      <c r="N374" s="233"/>
      <c r="P374" s="233"/>
      <c r="Q374" s="233"/>
      <c r="R374" s="344"/>
      <c r="S374" s="233"/>
    </row>
    <row r="375" spans="1:19">
      <c r="A375" s="233"/>
      <c r="B375" s="233"/>
      <c r="C375" s="233"/>
      <c r="D375" s="233"/>
      <c r="E375" s="233"/>
      <c r="F375" s="233"/>
      <c r="G375" s="233"/>
      <c r="H375" s="233"/>
      <c r="I375" s="233"/>
      <c r="J375" s="403"/>
      <c r="K375" s="233"/>
      <c r="L375" s="233"/>
      <c r="M375" s="233"/>
      <c r="N375" s="233"/>
      <c r="P375" s="233"/>
      <c r="Q375" s="233"/>
      <c r="R375" s="344"/>
      <c r="S375" s="233"/>
    </row>
    <row r="376" spans="1:19">
      <c r="A376" s="233"/>
      <c r="B376" s="233"/>
      <c r="C376" s="233"/>
      <c r="D376" s="233"/>
      <c r="E376" s="233"/>
      <c r="F376" s="233"/>
      <c r="G376" s="233"/>
      <c r="H376" s="233"/>
      <c r="I376" s="233"/>
      <c r="J376" s="403"/>
      <c r="K376" s="233"/>
      <c r="L376" s="233"/>
      <c r="M376" s="233"/>
      <c r="N376" s="233"/>
      <c r="P376" s="233"/>
      <c r="Q376" s="233"/>
      <c r="R376" s="344"/>
      <c r="S376" s="233"/>
    </row>
    <row r="377" spans="1:19">
      <c r="A377" s="233"/>
      <c r="B377" s="233"/>
      <c r="C377" s="233"/>
      <c r="D377" s="233"/>
      <c r="E377" s="233"/>
      <c r="F377" s="233"/>
      <c r="G377" s="233"/>
      <c r="H377" s="233"/>
      <c r="I377" s="233"/>
      <c r="J377" s="403"/>
      <c r="K377" s="233"/>
      <c r="L377" s="233"/>
      <c r="M377" s="233"/>
      <c r="N377" s="233"/>
      <c r="P377" s="233"/>
      <c r="Q377" s="233"/>
      <c r="R377" s="344"/>
      <c r="S377" s="233"/>
    </row>
    <row r="378" spans="1:19">
      <c r="A378" s="233"/>
      <c r="B378" s="233"/>
      <c r="C378" s="233"/>
      <c r="D378" s="233"/>
      <c r="E378" s="233"/>
      <c r="F378" s="233"/>
      <c r="G378" s="233"/>
      <c r="H378" s="233"/>
      <c r="I378" s="233"/>
      <c r="J378" s="403"/>
      <c r="K378" s="233"/>
      <c r="L378" s="233"/>
      <c r="M378" s="233"/>
      <c r="N378" s="233"/>
      <c r="P378" s="233"/>
      <c r="Q378" s="233"/>
      <c r="R378" s="344"/>
      <c r="S378" s="233"/>
    </row>
    <row r="379" spans="1:19">
      <c r="A379" s="233"/>
      <c r="B379" s="233"/>
      <c r="C379" s="233"/>
      <c r="D379" s="233"/>
      <c r="E379" s="233"/>
      <c r="F379" s="233"/>
      <c r="G379" s="233"/>
      <c r="H379" s="233"/>
      <c r="I379" s="233"/>
      <c r="J379" s="403"/>
      <c r="K379" s="233"/>
      <c r="L379" s="233"/>
      <c r="M379" s="233"/>
      <c r="N379" s="233"/>
      <c r="P379" s="233"/>
      <c r="Q379" s="233"/>
      <c r="R379" s="344"/>
      <c r="S379" s="233"/>
    </row>
    <row r="380" spans="1:19">
      <c r="A380" s="233"/>
      <c r="B380" s="233"/>
      <c r="C380" s="233"/>
      <c r="D380" s="233"/>
      <c r="E380" s="233"/>
      <c r="F380" s="233"/>
      <c r="G380" s="233"/>
      <c r="H380" s="233"/>
      <c r="I380" s="233"/>
      <c r="J380" s="403"/>
      <c r="K380" s="233"/>
      <c r="L380" s="233"/>
      <c r="M380" s="233"/>
      <c r="N380" s="233"/>
      <c r="P380" s="233"/>
      <c r="Q380" s="233"/>
      <c r="R380" s="344"/>
      <c r="S380" s="233"/>
    </row>
    <row r="381" spans="1:19">
      <c r="A381" s="233"/>
      <c r="B381" s="233"/>
      <c r="C381" s="233"/>
      <c r="D381" s="233"/>
      <c r="E381" s="233"/>
      <c r="F381" s="233"/>
      <c r="G381" s="233"/>
      <c r="H381" s="233"/>
      <c r="I381" s="233"/>
      <c r="J381" s="403"/>
      <c r="K381" s="233"/>
      <c r="L381" s="233"/>
      <c r="M381" s="233"/>
      <c r="N381" s="233"/>
      <c r="P381" s="233"/>
      <c r="Q381" s="233"/>
      <c r="R381" s="344"/>
      <c r="S381" s="233"/>
    </row>
    <row r="382" spans="1:19">
      <c r="A382" s="233"/>
      <c r="B382" s="233"/>
      <c r="C382" s="233"/>
      <c r="D382" s="233"/>
      <c r="E382" s="233"/>
      <c r="F382" s="233"/>
      <c r="G382" s="233"/>
      <c r="H382" s="233"/>
      <c r="I382" s="233"/>
      <c r="J382" s="403"/>
      <c r="K382" s="233"/>
      <c r="L382" s="233"/>
      <c r="M382" s="233"/>
      <c r="N382" s="233"/>
      <c r="P382" s="233"/>
      <c r="Q382" s="233"/>
      <c r="R382" s="344"/>
      <c r="S382" s="233"/>
    </row>
    <row r="383" spans="1:19">
      <c r="A383" s="233"/>
      <c r="B383" s="233"/>
      <c r="C383" s="233"/>
      <c r="D383" s="233"/>
      <c r="E383" s="233"/>
      <c r="F383" s="233"/>
      <c r="G383" s="233"/>
      <c r="H383" s="233"/>
      <c r="I383" s="233"/>
      <c r="J383" s="403"/>
      <c r="K383" s="233"/>
      <c r="L383" s="233"/>
      <c r="M383" s="233"/>
      <c r="N383" s="233"/>
      <c r="P383" s="233"/>
      <c r="Q383" s="233"/>
      <c r="R383" s="344"/>
      <c r="S383" s="233"/>
    </row>
    <row r="384" spans="1:19">
      <c r="A384" s="233"/>
      <c r="B384" s="233"/>
      <c r="C384" s="233"/>
      <c r="D384" s="233"/>
      <c r="E384" s="233"/>
      <c r="F384" s="233"/>
      <c r="G384" s="233"/>
      <c r="H384" s="233"/>
      <c r="I384" s="233"/>
      <c r="J384" s="403"/>
      <c r="K384" s="233"/>
      <c r="L384" s="233"/>
      <c r="M384" s="233"/>
      <c r="N384" s="233"/>
      <c r="P384" s="233"/>
      <c r="Q384" s="233"/>
      <c r="R384" s="344"/>
      <c r="S384" s="233"/>
    </row>
    <row r="385" spans="1:19">
      <c r="A385" s="233"/>
      <c r="B385" s="233"/>
      <c r="C385" s="233"/>
      <c r="D385" s="233"/>
      <c r="E385" s="233"/>
      <c r="F385" s="233"/>
      <c r="G385" s="233"/>
      <c r="H385" s="233"/>
      <c r="I385" s="233"/>
      <c r="J385" s="403"/>
      <c r="K385" s="233"/>
      <c r="L385" s="233"/>
      <c r="M385" s="233"/>
      <c r="N385" s="233"/>
      <c r="P385" s="233"/>
      <c r="Q385" s="233"/>
      <c r="R385" s="344"/>
      <c r="S385" s="233"/>
    </row>
    <row r="386" spans="1:19">
      <c r="A386" s="233"/>
      <c r="B386" s="233"/>
      <c r="C386" s="233"/>
      <c r="D386" s="233"/>
      <c r="E386" s="233"/>
      <c r="F386" s="233"/>
      <c r="G386" s="233"/>
      <c r="H386" s="233"/>
      <c r="I386" s="233"/>
      <c r="J386" s="403"/>
      <c r="K386" s="233"/>
      <c r="L386" s="233"/>
      <c r="M386" s="233"/>
      <c r="N386" s="233"/>
      <c r="P386" s="233"/>
      <c r="Q386" s="233"/>
      <c r="R386" s="344"/>
      <c r="S386" s="233"/>
    </row>
    <row r="387" spans="1:19">
      <c r="A387" s="233"/>
      <c r="B387" s="233"/>
      <c r="C387" s="233"/>
      <c r="D387" s="233"/>
      <c r="E387" s="233"/>
      <c r="F387" s="233"/>
      <c r="G387" s="233"/>
      <c r="H387" s="233"/>
      <c r="I387" s="233"/>
      <c r="J387" s="403"/>
      <c r="K387" s="233"/>
      <c r="L387" s="233"/>
      <c r="M387" s="233"/>
      <c r="N387" s="233"/>
      <c r="P387" s="233"/>
      <c r="Q387" s="233"/>
      <c r="R387" s="344"/>
      <c r="S387" s="233"/>
    </row>
    <row r="388" spans="1:19">
      <c r="A388" s="233"/>
      <c r="B388" s="233"/>
      <c r="C388" s="233"/>
      <c r="D388" s="233"/>
      <c r="E388" s="233"/>
      <c r="F388" s="233"/>
      <c r="G388" s="233"/>
      <c r="H388" s="233"/>
      <c r="I388" s="233"/>
      <c r="J388" s="403"/>
      <c r="K388" s="233"/>
      <c r="L388" s="233"/>
      <c r="M388" s="233"/>
      <c r="N388" s="233"/>
      <c r="P388" s="233"/>
      <c r="Q388" s="233"/>
      <c r="R388" s="344"/>
      <c r="S388" s="233"/>
    </row>
    <row r="389" spans="1:19">
      <c r="A389" s="233"/>
      <c r="B389" s="233"/>
      <c r="C389" s="233"/>
      <c r="D389" s="233"/>
      <c r="E389" s="233"/>
      <c r="F389" s="233"/>
      <c r="G389" s="233"/>
      <c r="H389" s="233"/>
      <c r="I389" s="233"/>
      <c r="J389" s="403"/>
      <c r="K389" s="233"/>
      <c r="L389" s="233"/>
      <c r="M389" s="233"/>
      <c r="N389" s="233"/>
      <c r="P389" s="233"/>
      <c r="Q389" s="233"/>
      <c r="R389" s="344"/>
      <c r="S389" s="233"/>
    </row>
    <row r="390" spans="1:19">
      <c r="A390" s="233"/>
      <c r="B390" s="233"/>
      <c r="C390" s="233"/>
      <c r="D390" s="233"/>
      <c r="E390" s="233"/>
      <c r="F390" s="233"/>
      <c r="G390" s="233"/>
      <c r="H390" s="233"/>
      <c r="I390" s="233"/>
      <c r="J390" s="403"/>
      <c r="K390" s="233"/>
      <c r="L390" s="233"/>
      <c r="M390" s="233"/>
      <c r="N390" s="233"/>
      <c r="P390" s="233"/>
      <c r="Q390" s="233"/>
      <c r="R390" s="344"/>
      <c r="S390" s="233"/>
    </row>
    <row r="391" spans="1:19">
      <c r="A391" s="233"/>
      <c r="B391" s="233"/>
      <c r="C391" s="233"/>
      <c r="D391" s="233"/>
      <c r="E391" s="233"/>
      <c r="F391" s="233"/>
      <c r="G391" s="233"/>
      <c r="H391" s="233"/>
      <c r="I391" s="233"/>
      <c r="J391" s="403"/>
      <c r="K391" s="233"/>
      <c r="L391" s="233"/>
      <c r="M391" s="233"/>
      <c r="N391" s="233"/>
      <c r="P391" s="233"/>
      <c r="Q391" s="233"/>
      <c r="R391" s="344"/>
      <c r="S391" s="233"/>
    </row>
    <row r="392" spans="1:19">
      <c r="A392" s="233"/>
      <c r="B392" s="233"/>
      <c r="C392" s="233"/>
      <c r="D392" s="233"/>
      <c r="E392" s="233"/>
      <c r="F392" s="233"/>
      <c r="G392" s="233"/>
      <c r="H392" s="233"/>
      <c r="I392" s="233"/>
      <c r="J392" s="403"/>
      <c r="K392" s="233"/>
      <c r="L392" s="233"/>
      <c r="M392" s="233"/>
      <c r="N392" s="233"/>
      <c r="P392" s="233"/>
      <c r="Q392" s="233"/>
      <c r="R392" s="344"/>
      <c r="S392" s="233"/>
    </row>
    <row r="393" spans="1:19">
      <c r="A393" s="233"/>
      <c r="B393" s="233"/>
      <c r="C393" s="233"/>
      <c r="D393" s="233"/>
      <c r="E393" s="233"/>
      <c r="F393" s="233"/>
      <c r="G393" s="233"/>
      <c r="H393" s="233"/>
      <c r="I393" s="233"/>
      <c r="J393" s="403"/>
      <c r="K393" s="233"/>
      <c r="L393" s="233"/>
      <c r="M393" s="233"/>
      <c r="N393" s="233"/>
      <c r="P393" s="233"/>
      <c r="Q393" s="233"/>
      <c r="R393" s="344"/>
      <c r="S393" s="233"/>
    </row>
    <row r="394" spans="1:19">
      <c r="A394" s="233"/>
      <c r="B394" s="233"/>
      <c r="C394" s="233"/>
      <c r="D394" s="233"/>
      <c r="E394" s="233"/>
      <c r="F394" s="233"/>
      <c r="G394" s="233"/>
      <c r="H394" s="233"/>
      <c r="I394" s="233"/>
      <c r="J394" s="403"/>
      <c r="K394" s="233"/>
      <c r="L394" s="233"/>
      <c r="M394" s="233"/>
      <c r="N394" s="233"/>
      <c r="P394" s="233"/>
      <c r="Q394" s="233"/>
      <c r="R394" s="344"/>
      <c r="S394" s="233"/>
    </row>
    <row r="395" spans="1:19">
      <c r="A395" s="233"/>
      <c r="B395" s="233"/>
      <c r="C395" s="233"/>
      <c r="D395" s="233"/>
      <c r="E395" s="233"/>
      <c r="F395" s="233"/>
      <c r="G395" s="233"/>
      <c r="H395" s="233"/>
      <c r="I395" s="233"/>
      <c r="J395" s="403"/>
      <c r="K395" s="233"/>
      <c r="L395" s="233"/>
      <c r="M395" s="233"/>
      <c r="N395" s="233"/>
      <c r="P395" s="233"/>
      <c r="Q395" s="233"/>
      <c r="R395" s="344"/>
      <c r="S395" s="233"/>
    </row>
    <row r="396" spans="1:19">
      <c r="A396" s="233"/>
      <c r="B396" s="233"/>
      <c r="C396" s="233"/>
      <c r="D396" s="233"/>
      <c r="E396" s="233"/>
      <c r="F396" s="233"/>
      <c r="G396" s="233"/>
      <c r="H396" s="233"/>
      <c r="I396" s="233"/>
      <c r="J396" s="403"/>
      <c r="K396" s="233"/>
      <c r="L396" s="233"/>
      <c r="M396" s="233"/>
      <c r="N396" s="233"/>
      <c r="P396" s="233"/>
      <c r="Q396" s="233"/>
      <c r="R396" s="344"/>
      <c r="S396" s="233"/>
    </row>
    <row r="397" spans="1:19">
      <c r="A397" s="233"/>
      <c r="B397" s="233"/>
      <c r="C397" s="233"/>
      <c r="D397" s="233"/>
      <c r="E397" s="233"/>
      <c r="F397" s="233"/>
      <c r="G397" s="233"/>
      <c r="H397" s="233"/>
      <c r="I397" s="233"/>
      <c r="J397" s="403"/>
      <c r="K397" s="233"/>
      <c r="L397" s="233"/>
      <c r="M397" s="233"/>
      <c r="N397" s="233"/>
      <c r="P397" s="233"/>
      <c r="Q397" s="233"/>
      <c r="R397" s="344"/>
      <c r="S397" s="233"/>
    </row>
    <row r="398" spans="1:19">
      <c r="A398" s="233"/>
      <c r="B398" s="233"/>
      <c r="C398" s="233"/>
      <c r="D398" s="233"/>
      <c r="E398" s="233"/>
      <c r="F398" s="233"/>
      <c r="G398" s="233"/>
      <c r="H398" s="233"/>
      <c r="I398" s="233"/>
      <c r="J398" s="403"/>
      <c r="K398" s="233"/>
      <c r="L398" s="233"/>
      <c r="M398" s="233"/>
      <c r="N398" s="233"/>
      <c r="P398" s="233"/>
      <c r="Q398" s="233"/>
      <c r="R398" s="344"/>
      <c r="S398" s="233"/>
    </row>
    <row r="399" spans="1:19">
      <c r="A399" s="233"/>
      <c r="B399" s="233"/>
      <c r="C399" s="233"/>
      <c r="D399" s="233"/>
      <c r="E399" s="233"/>
      <c r="F399" s="233"/>
      <c r="G399" s="233"/>
      <c r="H399" s="233"/>
      <c r="I399" s="233"/>
      <c r="J399" s="403"/>
      <c r="K399" s="233"/>
      <c r="L399" s="233"/>
      <c r="M399" s="233"/>
      <c r="N399" s="233"/>
      <c r="P399" s="233"/>
      <c r="Q399" s="233"/>
      <c r="R399" s="344"/>
      <c r="S399" s="233"/>
    </row>
    <row r="400" spans="1:19">
      <c r="A400" s="233"/>
      <c r="B400" s="233"/>
      <c r="C400" s="233"/>
      <c r="D400" s="233"/>
      <c r="E400" s="233"/>
      <c r="F400" s="233"/>
      <c r="G400" s="233"/>
      <c r="H400" s="233"/>
      <c r="I400" s="233"/>
      <c r="J400" s="403"/>
      <c r="K400" s="233"/>
      <c r="L400" s="233"/>
      <c r="M400" s="233"/>
      <c r="N400" s="233"/>
      <c r="P400" s="233"/>
      <c r="Q400" s="233"/>
      <c r="R400" s="344"/>
      <c r="S400" s="233"/>
    </row>
    <row r="401" spans="1:19">
      <c r="A401" s="233"/>
      <c r="B401" s="233"/>
      <c r="C401" s="233"/>
      <c r="D401" s="233"/>
      <c r="E401" s="233"/>
      <c r="F401" s="233"/>
      <c r="G401" s="233"/>
      <c r="H401" s="233"/>
      <c r="I401" s="233"/>
      <c r="J401" s="403"/>
      <c r="K401" s="233"/>
      <c r="L401" s="233"/>
      <c r="M401" s="233"/>
      <c r="N401" s="233"/>
      <c r="P401" s="233"/>
      <c r="Q401" s="233"/>
      <c r="R401" s="344"/>
      <c r="S401" s="233"/>
    </row>
    <row r="402" spans="1:19">
      <c r="A402" s="233"/>
      <c r="B402" s="233"/>
      <c r="C402" s="233"/>
      <c r="D402" s="233"/>
      <c r="E402" s="233"/>
      <c r="F402" s="233"/>
      <c r="G402" s="233"/>
      <c r="H402" s="233"/>
      <c r="I402" s="233"/>
      <c r="J402" s="403"/>
      <c r="K402" s="233"/>
      <c r="L402" s="233"/>
      <c r="M402" s="233"/>
      <c r="N402" s="233"/>
      <c r="P402" s="233"/>
      <c r="Q402" s="233"/>
      <c r="R402" s="344"/>
      <c r="S402" s="233"/>
    </row>
    <row r="403" spans="1:19">
      <c r="A403" s="233"/>
      <c r="B403" s="233"/>
      <c r="C403" s="233"/>
      <c r="D403" s="233"/>
      <c r="E403" s="233"/>
      <c r="F403" s="233"/>
      <c r="G403" s="233"/>
      <c r="H403" s="233"/>
      <c r="I403" s="233"/>
      <c r="J403" s="403"/>
      <c r="K403" s="233"/>
      <c r="L403" s="233"/>
      <c r="M403" s="233"/>
      <c r="N403" s="233"/>
      <c r="P403" s="233"/>
      <c r="Q403" s="233"/>
      <c r="R403" s="344"/>
      <c r="S403" s="233"/>
    </row>
    <row r="404" spans="1:19">
      <c r="A404" s="233"/>
      <c r="B404" s="233"/>
      <c r="C404" s="233"/>
      <c r="D404" s="233"/>
      <c r="E404" s="233"/>
      <c r="F404" s="233"/>
      <c r="G404" s="233"/>
      <c r="H404" s="233"/>
      <c r="I404" s="233"/>
      <c r="J404" s="403"/>
      <c r="K404" s="233"/>
      <c r="L404" s="233"/>
      <c r="M404" s="233"/>
      <c r="N404" s="233"/>
      <c r="P404" s="233"/>
      <c r="Q404" s="233"/>
      <c r="R404" s="344"/>
      <c r="S404" s="233"/>
    </row>
    <row r="405" spans="1:19">
      <c r="A405" s="233"/>
      <c r="B405" s="233"/>
      <c r="C405" s="233"/>
      <c r="D405" s="233"/>
      <c r="E405" s="233"/>
      <c r="F405" s="233"/>
      <c r="G405" s="233"/>
      <c r="H405" s="233"/>
      <c r="I405" s="233"/>
      <c r="J405" s="403"/>
      <c r="K405" s="233"/>
      <c r="L405" s="233"/>
      <c r="M405" s="233"/>
      <c r="N405" s="233"/>
      <c r="P405" s="233"/>
      <c r="Q405" s="233"/>
      <c r="R405" s="344"/>
      <c r="S405" s="233"/>
    </row>
    <row r="406" spans="1:19">
      <c r="A406" s="233"/>
      <c r="B406" s="233"/>
      <c r="C406" s="233"/>
      <c r="D406" s="233"/>
      <c r="E406" s="233"/>
      <c r="F406" s="233"/>
      <c r="G406" s="233"/>
      <c r="H406" s="233"/>
      <c r="I406" s="233"/>
      <c r="J406" s="403"/>
      <c r="K406" s="233"/>
      <c r="L406" s="233"/>
      <c r="M406" s="233"/>
      <c r="N406" s="233"/>
      <c r="P406" s="233"/>
      <c r="Q406" s="233"/>
      <c r="R406" s="344"/>
      <c r="S406" s="233"/>
    </row>
    <row r="407" spans="1:19">
      <c r="A407" s="233"/>
      <c r="B407" s="233"/>
      <c r="C407" s="233"/>
      <c r="D407" s="233"/>
      <c r="E407" s="233"/>
      <c r="F407" s="233"/>
      <c r="G407" s="233"/>
      <c r="H407" s="233"/>
      <c r="I407" s="233"/>
      <c r="J407" s="403"/>
      <c r="K407" s="233"/>
      <c r="L407" s="233"/>
      <c r="M407" s="233"/>
      <c r="N407" s="233"/>
      <c r="P407" s="233"/>
      <c r="Q407" s="233"/>
      <c r="R407" s="344"/>
      <c r="S407" s="233"/>
    </row>
    <row r="408" spans="1:19">
      <c r="A408" s="233"/>
      <c r="B408" s="233"/>
      <c r="C408" s="233"/>
      <c r="D408" s="233"/>
      <c r="E408" s="233"/>
      <c r="F408" s="233"/>
      <c r="G408" s="233"/>
      <c r="H408" s="233"/>
      <c r="I408" s="233"/>
      <c r="J408" s="403"/>
      <c r="K408" s="233"/>
      <c r="L408" s="233"/>
      <c r="M408" s="233"/>
      <c r="N408" s="233"/>
      <c r="P408" s="233"/>
      <c r="Q408" s="233"/>
      <c r="R408" s="344"/>
      <c r="S408" s="233"/>
    </row>
    <row r="409" spans="1:19">
      <c r="A409" s="233"/>
      <c r="B409" s="233"/>
      <c r="C409" s="233"/>
      <c r="D409" s="233"/>
      <c r="E409" s="233"/>
      <c r="F409" s="233"/>
      <c r="G409" s="233"/>
      <c r="H409" s="233"/>
      <c r="I409" s="233"/>
      <c r="J409" s="403"/>
      <c r="K409" s="233"/>
      <c r="L409" s="233"/>
      <c r="M409" s="233"/>
      <c r="N409" s="233"/>
      <c r="P409" s="233"/>
      <c r="Q409" s="233"/>
      <c r="R409" s="344"/>
      <c r="S409" s="233"/>
    </row>
    <row r="410" spans="1:19">
      <c r="A410" s="233"/>
      <c r="B410" s="233"/>
      <c r="C410" s="233"/>
      <c r="D410" s="233"/>
      <c r="E410" s="233"/>
      <c r="F410" s="233"/>
      <c r="G410" s="233"/>
      <c r="H410" s="233"/>
      <c r="I410" s="233"/>
      <c r="J410" s="403"/>
      <c r="K410" s="233"/>
      <c r="L410" s="233"/>
      <c r="M410" s="233"/>
      <c r="N410" s="233"/>
      <c r="P410" s="233"/>
      <c r="Q410" s="233"/>
      <c r="R410" s="344"/>
      <c r="S410" s="233"/>
    </row>
    <row r="411" spans="1:19">
      <c r="A411" s="233"/>
      <c r="B411" s="233"/>
      <c r="C411" s="233"/>
      <c r="D411" s="233"/>
      <c r="E411" s="233"/>
      <c r="F411" s="233"/>
      <c r="G411" s="233"/>
      <c r="H411" s="233"/>
      <c r="I411" s="233"/>
      <c r="J411" s="403"/>
      <c r="K411" s="233"/>
      <c r="L411" s="233"/>
      <c r="M411" s="233"/>
      <c r="N411" s="233"/>
      <c r="P411" s="233"/>
      <c r="Q411" s="233"/>
      <c r="R411" s="344"/>
      <c r="S411" s="233"/>
    </row>
    <row r="412" spans="1:19">
      <c r="A412" s="233"/>
      <c r="B412" s="233"/>
      <c r="C412" s="233"/>
      <c r="D412" s="233"/>
      <c r="E412" s="233"/>
      <c r="F412" s="233"/>
      <c r="G412" s="233"/>
      <c r="H412" s="233"/>
      <c r="I412" s="233"/>
      <c r="J412" s="403"/>
      <c r="K412" s="233"/>
      <c r="L412" s="233"/>
      <c r="M412" s="233"/>
      <c r="N412" s="233"/>
      <c r="P412" s="233"/>
      <c r="Q412" s="233"/>
      <c r="R412" s="344"/>
      <c r="S412" s="233"/>
    </row>
    <row r="413" spans="1:19">
      <c r="A413" s="233"/>
      <c r="B413" s="233"/>
      <c r="C413" s="233"/>
      <c r="D413" s="233"/>
      <c r="E413" s="233"/>
      <c r="F413" s="233"/>
      <c r="G413" s="233"/>
      <c r="H413" s="233"/>
      <c r="I413" s="233"/>
      <c r="J413" s="403"/>
      <c r="K413" s="233"/>
      <c r="L413" s="233"/>
      <c r="M413" s="233"/>
      <c r="N413" s="233"/>
      <c r="P413" s="233"/>
      <c r="Q413" s="233"/>
      <c r="R413" s="344"/>
      <c r="S413" s="233"/>
    </row>
    <row r="414" spans="1:19">
      <c r="A414" s="233"/>
      <c r="B414" s="233"/>
      <c r="C414" s="233"/>
      <c r="D414" s="233"/>
      <c r="E414" s="233"/>
      <c r="F414" s="233"/>
      <c r="G414" s="233"/>
      <c r="H414" s="233"/>
      <c r="I414" s="233"/>
      <c r="J414" s="403"/>
      <c r="K414" s="233"/>
      <c r="L414" s="233"/>
      <c r="M414" s="233"/>
      <c r="N414" s="233"/>
      <c r="P414" s="233"/>
      <c r="Q414" s="233"/>
      <c r="R414" s="344"/>
      <c r="S414" s="233"/>
    </row>
    <row r="415" spans="1:19">
      <c r="A415" s="233"/>
      <c r="B415" s="233"/>
      <c r="C415" s="233"/>
      <c r="D415" s="233"/>
      <c r="E415" s="233"/>
      <c r="F415" s="233"/>
      <c r="G415" s="233"/>
      <c r="H415" s="233"/>
      <c r="I415" s="233"/>
      <c r="J415" s="403"/>
      <c r="K415" s="233"/>
      <c r="L415" s="233"/>
      <c r="M415" s="233"/>
      <c r="N415" s="233"/>
      <c r="P415" s="233"/>
      <c r="Q415" s="233"/>
      <c r="R415" s="344"/>
      <c r="S415" s="233"/>
    </row>
    <row r="416" spans="1:19">
      <c r="A416" s="233"/>
      <c r="B416" s="233"/>
      <c r="C416" s="233"/>
      <c r="D416" s="233"/>
      <c r="E416" s="233"/>
      <c r="F416" s="233"/>
      <c r="G416" s="233"/>
      <c r="H416" s="233"/>
      <c r="I416" s="233"/>
      <c r="J416" s="403"/>
      <c r="K416" s="233"/>
      <c r="L416" s="233"/>
      <c r="M416" s="233"/>
      <c r="N416" s="233"/>
      <c r="P416" s="233"/>
      <c r="Q416" s="233"/>
      <c r="R416" s="344"/>
      <c r="S416" s="233"/>
    </row>
    <row r="417" spans="1:19">
      <c r="A417" s="233"/>
      <c r="B417" s="233"/>
      <c r="C417" s="233"/>
      <c r="D417" s="233"/>
      <c r="E417" s="233"/>
      <c r="F417" s="233"/>
      <c r="G417" s="233"/>
      <c r="H417" s="233"/>
      <c r="I417" s="233"/>
      <c r="J417" s="403"/>
      <c r="K417" s="233"/>
      <c r="L417" s="233"/>
      <c r="M417" s="233"/>
      <c r="N417" s="233"/>
      <c r="P417" s="233"/>
      <c r="Q417" s="233"/>
      <c r="R417" s="344"/>
      <c r="S417" s="233"/>
    </row>
    <row r="418" spans="1:19">
      <c r="A418" s="233"/>
      <c r="B418" s="233"/>
      <c r="C418" s="233"/>
      <c r="D418" s="233"/>
      <c r="E418" s="233"/>
      <c r="F418" s="233"/>
      <c r="G418" s="233"/>
      <c r="H418" s="233"/>
      <c r="I418" s="233"/>
      <c r="J418" s="403"/>
      <c r="K418" s="233"/>
      <c r="L418" s="233"/>
      <c r="M418" s="233"/>
      <c r="N418" s="233"/>
      <c r="P418" s="233"/>
      <c r="Q418" s="233"/>
      <c r="R418" s="344"/>
      <c r="S418" s="233"/>
    </row>
    <row r="419" spans="1:19">
      <c r="A419" s="233"/>
      <c r="B419" s="233"/>
      <c r="C419" s="233"/>
      <c r="D419" s="233"/>
      <c r="E419" s="233"/>
      <c r="F419" s="233"/>
      <c r="G419" s="233"/>
      <c r="H419" s="233"/>
      <c r="I419" s="233"/>
      <c r="J419" s="403"/>
      <c r="K419" s="233"/>
      <c r="L419" s="233"/>
      <c r="M419" s="233"/>
      <c r="N419" s="233"/>
      <c r="P419" s="233"/>
      <c r="Q419" s="233"/>
      <c r="R419" s="344"/>
      <c r="S419" s="233"/>
    </row>
    <row r="420" spans="1:19">
      <c r="A420" s="233"/>
      <c r="B420" s="233"/>
      <c r="C420" s="233"/>
      <c r="D420" s="233"/>
      <c r="E420" s="233"/>
      <c r="F420" s="233"/>
      <c r="G420" s="233"/>
      <c r="H420" s="233"/>
      <c r="I420" s="233"/>
      <c r="J420" s="403"/>
      <c r="K420" s="233"/>
      <c r="L420" s="233"/>
      <c r="M420" s="233"/>
      <c r="N420" s="233"/>
      <c r="P420" s="233"/>
      <c r="Q420" s="233"/>
      <c r="R420" s="344"/>
      <c r="S420" s="233"/>
    </row>
    <row r="421" spans="1:19">
      <c r="A421" s="233"/>
      <c r="B421" s="233"/>
      <c r="C421" s="233"/>
      <c r="D421" s="233"/>
      <c r="E421" s="233"/>
      <c r="F421" s="233"/>
      <c r="G421" s="233"/>
      <c r="H421" s="233"/>
      <c r="I421" s="233"/>
      <c r="J421" s="403"/>
      <c r="K421" s="233"/>
      <c r="L421" s="233"/>
      <c r="M421" s="233"/>
      <c r="N421" s="233"/>
      <c r="P421" s="233"/>
      <c r="Q421" s="233"/>
      <c r="R421" s="344"/>
      <c r="S421" s="233"/>
    </row>
    <row r="422" spans="1:19">
      <c r="A422" s="233"/>
      <c r="B422" s="233"/>
      <c r="C422" s="233"/>
      <c r="D422" s="233"/>
      <c r="E422" s="233"/>
      <c r="F422" s="233"/>
      <c r="G422" s="233"/>
      <c r="H422" s="233"/>
      <c r="I422" s="233"/>
      <c r="J422" s="403"/>
      <c r="K422" s="233"/>
      <c r="L422" s="233"/>
      <c r="M422" s="233"/>
      <c r="N422" s="233"/>
      <c r="P422" s="233"/>
      <c r="Q422" s="233"/>
      <c r="R422" s="344"/>
      <c r="S422" s="233"/>
    </row>
    <row r="423" spans="1:19">
      <c r="A423" s="233"/>
      <c r="B423" s="233"/>
      <c r="C423" s="233"/>
      <c r="D423" s="233"/>
      <c r="E423" s="233"/>
      <c r="F423" s="233"/>
      <c r="G423" s="233"/>
      <c r="H423" s="233"/>
      <c r="I423" s="233"/>
      <c r="J423" s="403"/>
      <c r="K423" s="233"/>
      <c r="L423" s="233"/>
      <c r="M423" s="233"/>
      <c r="N423" s="233"/>
      <c r="P423" s="233"/>
      <c r="Q423" s="233"/>
      <c r="R423" s="344"/>
      <c r="S423" s="233"/>
    </row>
    <row r="424" spans="1:19">
      <c r="A424" s="233"/>
      <c r="B424" s="233"/>
      <c r="C424" s="233"/>
      <c r="D424" s="233"/>
      <c r="E424" s="233"/>
      <c r="F424" s="233"/>
      <c r="G424" s="233"/>
      <c r="H424" s="233"/>
      <c r="I424" s="233"/>
      <c r="J424" s="403"/>
      <c r="K424" s="233"/>
      <c r="L424" s="233"/>
      <c r="M424" s="233"/>
      <c r="N424" s="233"/>
      <c r="P424" s="233"/>
      <c r="Q424" s="233"/>
      <c r="R424" s="344"/>
      <c r="S424" s="233"/>
    </row>
    <row r="425" spans="1:19">
      <c r="A425" s="233"/>
      <c r="B425" s="233"/>
      <c r="C425" s="233"/>
      <c r="D425" s="233"/>
      <c r="E425" s="233"/>
      <c r="F425" s="233"/>
      <c r="G425" s="233"/>
      <c r="H425" s="233"/>
      <c r="I425" s="233"/>
      <c r="J425" s="403"/>
      <c r="K425" s="233"/>
      <c r="L425" s="233"/>
      <c r="M425" s="233"/>
      <c r="N425" s="233"/>
      <c r="P425" s="233"/>
      <c r="Q425" s="233"/>
      <c r="R425" s="344"/>
      <c r="S425" s="233"/>
    </row>
    <row r="426" spans="1:19">
      <c r="A426" s="233"/>
      <c r="B426" s="233"/>
      <c r="C426" s="233"/>
      <c r="D426" s="233"/>
      <c r="E426" s="233"/>
      <c r="F426" s="233"/>
      <c r="G426" s="233"/>
      <c r="H426" s="233"/>
      <c r="I426" s="233"/>
      <c r="J426" s="403"/>
      <c r="K426" s="233"/>
      <c r="L426" s="233"/>
      <c r="M426" s="233"/>
      <c r="N426" s="233"/>
      <c r="P426" s="233"/>
      <c r="Q426" s="233"/>
      <c r="R426" s="344"/>
      <c r="S426" s="233"/>
    </row>
    <row r="427" spans="1:19">
      <c r="A427" s="233"/>
      <c r="B427" s="233"/>
      <c r="C427" s="233"/>
      <c r="D427" s="233"/>
      <c r="E427" s="233"/>
      <c r="F427" s="233"/>
      <c r="G427" s="233"/>
      <c r="H427" s="233"/>
      <c r="I427" s="233"/>
      <c r="J427" s="403"/>
      <c r="K427" s="233"/>
      <c r="L427" s="233"/>
      <c r="M427" s="233"/>
      <c r="N427" s="233"/>
      <c r="P427" s="233"/>
      <c r="Q427" s="233"/>
      <c r="R427" s="344"/>
      <c r="S427" s="233"/>
    </row>
    <row r="428" spans="1:19">
      <c r="A428" s="233"/>
      <c r="B428" s="233"/>
      <c r="C428" s="233"/>
      <c r="D428" s="233"/>
      <c r="E428" s="233"/>
      <c r="F428" s="233"/>
      <c r="G428" s="233"/>
      <c r="H428" s="233"/>
      <c r="I428" s="233"/>
      <c r="J428" s="403"/>
      <c r="K428" s="233"/>
      <c r="L428" s="233"/>
      <c r="M428" s="233"/>
      <c r="N428" s="233"/>
      <c r="P428" s="233"/>
      <c r="Q428" s="233"/>
      <c r="R428" s="344"/>
      <c r="S428" s="233"/>
    </row>
    <row r="429" spans="1:19">
      <c r="A429" s="233"/>
      <c r="B429" s="233"/>
      <c r="C429" s="233"/>
      <c r="D429" s="233"/>
      <c r="E429" s="233"/>
      <c r="F429" s="233"/>
      <c r="G429" s="233"/>
      <c r="H429" s="233"/>
      <c r="I429" s="233"/>
      <c r="J429" s="403"/>
      <c r="K429" s="233"/>
      <c r="L429" s="233"/>
      <c r="M429" s="233"/>
      <c r="N429" s="233"/>
      <c r="P429" s="233"/>
      <c r="Q429" s="233"/>
      <c r="R429" s="344"/>
      <c r="S429" s="233"/>
    </row>
    <row r="430" spans="1:19">
      <c r="A430" s="233"/>
      <c r="B430" s="233"/>
      <c r="C430" s="233"/>
      <c r="D430" s="233"/>
      <c r="E430" s="233"/>
      <c r="F430" s="233"/>
      <c r="G430" s="233"/>
      <c r="H430" s="233"/>
      <c r="I430" s="233"/>
      <c r="J430" s="403"/>
      <c r="K430" s="233"/>
      <c r="L430" s="233"/>
      <c r="M430" s="233"/>
      <c r="N430" s="233"/>
      <c r="P430" s="233"/>
      <c r="Q430" s="233"/>
      <c r="R430" s="344"/>
      <c r="S430" s="233"/>
    </row>
    <row r="431" spans="1:19">
      <c r="A431" s="233"/>
      <c r="B431" s="233"/>
      <c r="C431" s="233"/>
      <c r="D431" s="233"/>
      <c r="E431" s="233"/>
      <c r="F431" s="233"/>
      <c r="G431" s="233"/>
      <c r="H431" s="233"/>
      <c r="I431" s="233"/>
      <c r="J431" s="403"/>
      <c r="K431" s="233"/>
      <c r="L431" s="233"/>
      <c r="M431" s="233"/>
      <c r="N431" s="233"/>
      <c r="P431" s="233"/>
      <c r="Q431" s="233"/>
      <c r="R431" s="344"/>
      <c r="S431" s="233"/>
    </row>
    <row r="432" spans="1:19">
      <c r="A432" s="233"/>
      <c r="B432" s="233"/>
      <c r="C432" s="233"/>
      <c r="D432" s="233"/>
      <c r="E432" s="233"/>
      <c r="F432" s="233"/>
      <c r="G432" s="233"/>
      <c r="H432" s="233"/>
      <c r="I432" s="233"/>
      <c r="J432" s="403"/>
      <c r="K432" s="233"/>
      <c r="L432" s="233"/>
      <c r="M432" s="233"/>
      <c r="N432" s="233"/>
      <c r="P432" s="233"/>
      <c r="Q432" s="233"/>
      <c r="R432" s="344"/>
      <c r="S432" s="233"/>
    </row>
    <row r="433" spans="1:19">
      <c r="A433" s="233"/>
      <c r="B433" s="233"/>
      <c r="C433" s="233"/>
      <c r="D433" s="233"/>
      <c r="E433" s="233"/>
      <c r="F433" s="233"/>
      <c r="G433" s="233"/>
      <c r="H433" s="233"/>
      <c r="I433" s="233"/>
      <c r="J433" s="403"/>
      <c r="K433" s="233"/>
      <c r="L433" s="233"/>
      <c r="M433" s="233"/>
      <c r="N433" s="233"/>
      <c r="P433" s="233"/>
      <c r="Q433" s="233"/>
      <c r="R433" s="344"/>
      <c r="S433" s="233"/>
    </row>
    <row r="434" spans="1:19">
      <c r="A434" s="233"/>
      <c r="B434" s="233"/>
      <c r="C434" s="233"/>
      <c r="D434" s="233"/>
      <c r="E434" s="233"/>
      <c r="F434" s="233"/>
      <c r="G434" s="233"/>
      <c r="H434" s="233"/>
      <c r="I434" s="233"/>
      <c r="J434" s="403"/>
      <c r="K434" s="233"/>
      <c r="L434" s="233"/>
      <c r="M434" s="233"/>
      <c r="N434" s="233"/>
      <c r="P434" s="233"/>
      <c r="Q434" s="233"/>
      <c r="R434" s="344"/>
      <c r="S434" s="233"/>
    </row>
    <row r="435" spans="1:19">
      <c r="A435" s="233"/>
      <c r="B435" s="233"/>
      <c r="C435" s="233"/>
      <c r="D435" s="233"/>
      <c r="E435" s="233"/>
      <c r="F435" s="233"/>
      <c r="G435" s="233"/>
      <c r="H435" s="233"/>
      <c r="I435" s="233"/>
      <c r="J435" s="403"/>
      <c r="K435" s="233"/>
      <c r="L435" s="233"/>
      <c r="M435" s="233"/>
      <c r="N435" s="233"/>
      <c r="P435" s="233"/>
      <c r="Q435" s="233"/>
      <c r="R435" s="344"/>
      <c r="S435" s="233"/>
    </row>
    <row r="436" spans="1:19">
      <c r="A436" s="233"/>
      <c r="B436" s="233"/>
      <c r="C436" s="233"/>
      <c r="D436" s="233"/>
      <c r="E436" s="233"/>
      <c r="F436" s="233"/>
      <c r="G436" s="233"/>
      <c r="H436" s="233"/>
      <c r="I436" s="233"/>
      <c r="J436" s="403"/>
      <c r="K436" s="233"/>
      <c r="L436" s="233"/>
      <c r="M436" s="233"/>
      <c r="N436" s="233"/>
      <c r="P436" s="233"/>
      <c r="Q436" s="233"/>
      <c r="R436" s="344"/>
      <c r="S436" s="233"/>
    </row>
    <row r="437" spans="1:19">
      <c r="A437" s="233"/>
      <c r="B437" s="233"/>
      <c r="C437" s="233"/>
      <c r="D437" s="233"/>
      <c r="E437" s="233"/>
      <c r="F437" s="233"/>
      <c r="G437" s="233"/>
      <c r="H437" s="233"/>
      <c r="I437" s="233"/>
      <c r="J437" s="403"/>
      <c r="K437" s="233"/>
      <c r="L437" s="233"/>
      <c r="M437" s="233"/>
      <c r="N437" s="233"/>
      <c r="P437" s="233"/>
      <c r="Q437" s="233"/>
      <c r="R437" s="344"/>
      <c r="S437" s="233"/>
    </row>
    <row r="438" spans="1:19">
      <c r="A438" s="233"/>
      <c r="B438" s="233"/>
      <c r="C438" s="233"/>
      <c r="D438" s="233"/>
      <c r="E438" s="233"/>
      <c r="F438" s="233"/>
      <c r="G438" s="233"/>
      <c r="H438" s="233"/>
      <c r="I438" s="233"/>
      <c r="J438" s="403"/>
      <c r="K438" s="233"/>
      <c r="L438" s="233"/>
      <c r="M438" s="233"/>
      <c r="N438" s="233"/>
      <c r="P438" s="233"/>
      <c r="Q438" s="233"/>
      <c r="R438" s="344"/>
      <c r="S438" s="233"/>
    </row>
    <row r="439" spans="1:19">
      <c r="A439" s="233"/>
      <c r="B439" s="233"/>
      <c r="C439" s="233"/>
      <c r="D439" s="233"/>
      <c r="E439" s="233"/>
      <c r="F439" s="233"/>
      <c r="G439" s="233"/>
      <c r="H439" s="233"/>
      <c r="I439" s="233"/>
      <c r="J439" s="403"/>
      <c r="K439" s="233"/>
      <c r="L439" s="233"/>
      <c r="M439" s="233"/>
      <c r="N439" s="233"/>
      <c r="P439" s="233"/>
      <c r="Q439" s="233"/>
      <c r="R439" s="344"/>
      <c r="S439" s="233"/>
    </row>
    <row r="440" spans="1:19">
      <c r="A440" s="233"/>
      <c r="B440" s="233"/>
      <c r="C440" s="233"/>
      <c r="D440" s="233"/>
      <c r="E440" s="233"/>
      <c r="F440" s="233"/>
      <c r="G440" s="233"/>
      <c r="H440" s="233"/>
      <c r="I440" s="233"/>
      <c r="J440" s="403"/>
      <c r="K440" s="233"/>
      <c r="L440" s="233"/>
      <c r="M440" s="233"/>
      <c r="N440" s="233"/>
      <c r="P440" s="233"/>
      <c r="Q440" s="233"/>
      <c r="R440" s="344"/>
      <c r="S440" s="233"/>
    </row>
    <row r="441" spans="1:19">
      <c r="A441" s="233"/>
      <c r="B441" s="233"/>
      <c r="C441" s="233"/>
      <c r="D441" s="233"/>
      <c r="E441" s="233"/>
      <c r="F441" s="233"/>
      <c r="G441" s="233"/>
      <c r="H441" s="233"/>
      <c r="I441" s="233"/>
      <c r="J441" s="403"/>
      <c r="K441" s="233"/>
      <c r="L441" s="233"/>
      <c r="M441" s="233"/>
      <c r="N441" s="233"/>
      <c r="P441" s="233"/>
      <c r="Q441" s="233"/>
      <c r="R441" s="344"/>
      <c r="S441" s="233"/>
    </row>
    <row r="442" spans="1:19">
      <c r="A442" s="233"/>
      <c r="B442" s="233"/>
      <c r="C442" s="233"/>
      <c r="D442" s="233"/>
      <c r="E442" s="233"/>
      <c r="F442" s="233"/>
      <c r="G442" s="233"/>
      <c r="H442" s="233"/>
      <c r="I442" s="233"/>
      <c r="J442" s="403"/>
      <c r="K442" s="233"/>
      <c r="L442" s="233"/>
      <c r="M442" s="233"/>
      <c r="N442" s="233"/>
      <c r="P442" s="233"/>
      <c r="Q442" s="233"/>
      <c r="R442" s="344"/>
      <c r="S442" s="233"/>
    </row>
    <row r="443" spans="1:19">
      <c r="A443" s="233"/>
      <c r="B443" s="233"/>
      <c r="C443" s="233"/>
      <c r="D443" s="233"/>
      <c r="E443" s="233"/>
      <c r="F443" s="233"/>
      <c r="G443" s="233"/>
      <c r="H443" s="233"/>
      <c r="I443" s="233"/>
      <c r="J443" s="403"/>
      <c r="K443" s="233"/>
      <c r="L443" s="233"/>
      <c r="M443" s="233"/>
      <c r="N443" s="233"/>
      <c r="P443" s="233"/>
      <c r="Q443" s="233"/>
      <c r="R443" s="344"/>
      <c r="S443" s="233"/>
    </row>
    <row r="444" spans="1:19">
      <c r="A444" s="233"/>
      <c r="B444" s="233"/>
      <c r="C444" s="233"/>
      <c r="D444" s="233"/>
      <c r="E444" s="233"/>
      <c r="F444" s="233"/>
      <c r="G444" s="233"/>
      <c r="H444" s="233"/>
      <c r="I444" s="233"/>
      <c r="J444" s="403"/>
      <c r="K444" s="233"/>
      <c r="L444" s="233"/>
      <c r="M444" s="233"/>
      <c r="N444" s="233"/>
      <c r="P444" s="233"/>
      <c r="Q444" s="233"/>
      <c r="R444" s="344"/>
      <c r="S444" s="233"/>
    </row>
    <row r="445" spans="1:19">
      <c r="A445" s="233"/>
      <c r="B445" s="233"/>
      <c r="C445" s="233"/>
      <c r="D445" s="233"/>
      <c r="E445" s="233"/>
      <c r="F445" s="233"/>
      <c r="G445" s="233"/>
      <c r="H445" s="233"/>
      <c r="I445" s="233"/>
      <c r="J445" s="403"/>
      <c r="K445" s="233"/>
      <c r="L445" s="233"/>
      <c r="M445" s="233"/>
      <c r="N445" s="233"/>
      <c r="P445" s="233"/>
      <c r="Q445" s="233"/>
      <c r="R445" s="344"/>
      <c r="S445" s="233"/>
    </row>
    <row r="446" spans="1:19">
      <c r="A446" s="233"/>
      <c r="B446" s="233"/>
      <c r="C446" s="233"/>
      <c r="D446" s="233"/>
      <c r="E446" s="233"/>
      <c r="F446" s="233"/>
      <c r="G446" s="233"/>
      <c r="H446" s="233"/>
      <c r="I446" s="233"/>
      <c r="J446" s="403"/>
      <c r="K446" s="233"/>
      <c r="L446" s="233"/>
      <c r="M446" s="233"/>
      <c r="N446" s="233"/>
      <c r="P446" s="233"/>
      <c r="Q446" s="233"/>
      <c r="R446" s="344"/>
      <c r="S446" s="233"/>
    </row>
    <row r="447" spans="1:19">
      <c r="A447" s="233"/>
      <c r="B447" s="233"/>
      <c r="C447" s="233"/>
      <c r="D447" s="233"/>
      <c r="E447" s="233"/>
      <c r="F447" s="233"/>
      <c r="G447" s="233"/>
      <c r="H447" s="233"/>
      <c r="I447" s="233"/>
      <c r="J447" s="403"/>
      <c r="K447" s="233"/>
      <c r="L447" s="233"/>
      <c r="M447" s="233"/>
      <c r="N447" s="233"/>
      <c r="P447" s="233"/>
      <c r="Q447" s="233"/>
      <c r="R447" s="344"/>
      <c r="S447" s="233"/>
    </row>
    <row r="448" spans="1:19">
      <c r="A448" s="233"/>
      <c r="B448" s="233"/>
      <c r="C448" s="233"/>
      <c r="D448" s="233"/>
      <c r="E448" s="233"/>
      <c r="F448" s="233"/>
      <c r="G448" s="233"/>
      <c r="H448" s="233"/>
      <c r="I448" s="233"/>
      <c r="J448" s="403"/>
      <c r="K448" s="233"/>
      <c r="L448" s="233"/>
      <c r="M448" s="233"/>
      <c r="N448" s="233"/>
      <c r="P448" s="233"/>
      <c r="Q448" s="233"/>
      <c r="R448" s="344"/>
      <c r="S448" s="233"/>
    </row>
    <row r="449" spans="1:19">
      <c r="A449" s="233"/>
      <c r="B449" s="233"/>
      <c r="C449" s="233"/>
      <c r="D449" s="233"/>
      <c r="E449" s="233"/>
      <c r="F449" s="233"/>
      <c r="G449" s="233"/>
      <c r="H449" s="233"/>
      <c r="I449" s="233"/>
      <c r="J449" s="403"/>
      <c r="K449" s="233"/>
      <c r="L449" s="233"/>
      <c r="M449" s="233"/>
      <c r="N449" s="233"/>
      <c r="P449" s="233"/>
      <c r="Q449" s="233"/>
      <c r="R449" s="344"/>
      <c r="S449" s="233"/>
    </row>
    <row r="450" spans="1:19">
      <c r="A450" s="233"/>
      <c r="B450" s="233"/>
      <c r="C450" s="233"/>
      <c r="D450" s="233"/>
      <c r="E450" s="233"/>
      <c r="F450" s="233"/>
      <c r="G450" s="233"/>
      <c r="H450" s="233"/>
      <c r="I450" s="233"/>
      <c r="J450" s="403"/>
      <c r="K450" s="233"/>
      <c r="L450" s="233"/>
      <c r="M450" s="233"/>
      <c r="N450" s="233"/>
      <c r="P450" s="233"/>
      <c r="Q450" s="233"/>
      <c r="R450" s="344"/>
      <c r="S450" s="233"/>
    </row>
    <row r="451" spans="1:19">
      <c r="A451" s="233"/>
      <c r="B451" s="233"/>
      <c r="C451" s="233"/>
      <c r="D451" s="233"/>
      <c r="E451" s="233"/>
      <c r="F451" s="233"/>
      <c r="G451" s="233"/>
      <c r="H451" s="233"/>
      <c r="I451" s="233"/>
      <c r="J451" s="403"/>
      <c r="K451" s="233"/>
      <c r="L451" s="233"/>
      <c r="M451" s="233"/>
      <c r="N451" s="233"/>
      <c r="P451" s="233"/>
      <c r="Q451" s="233"/>
      <c r="R451" s="344"/>
      <c r="S451" s="233"/>
    </row>
    <row r="452" spans="1:19">
      <c r="A452" s="233"/>
      <c r="B452" s="233"/>
      <c r="C452" s="233"/>
      <c r="D452" s="233"/>
      <c r="E452" s="233"/>
      <c r="F452" s="233"/>
      <c r="G452" s="233"/>
      <c r="H452" s="233"/>
      <c r="I452" s="233"/>
      <c r="J452" s="403"/>
      <c r="K452" s="233"/>
      <c r="L452" s="233"/>
      <c r="M452" s="233"/>
      <c r="N452" s="233"/>
      <c r="P452" s="233"/>
      <c r="Q452" s="233"/>
      <c r="R452" s="344"/>
      <c r="S452" s="233"/>
    </row>
    <row r="453" spans="1:19">
      <c r="A453" s="233"/>
      <c r="B453" s="233"/>
      <c r="C453" s="233"/>
      <c r="D453" s="233"/>
      <c r="E453" s="233"/>
      <c r="F453" s="233"/>
      <c r="G453" s="233"/>
      <c r="H453" s="233"/>
      <c r="I453" s="233"/>
      <c r="J453" s="403"/>
      <c r="K453" s="233"/>
      <c r="L453" s="233"/>
      <c r="M453" s="233"/>
      <c r="N453" s="233"/>
      <c r="P453" s="233"/>
      <c r="Q453" s="233"/>
      <c r="R453" s="344"/>
      <c r="S453" s="233"/>
    </row>
    <row r="454" spans="1:19">
      <c r="A454" s="233"/>
      <c r="B454" s="233"/>
      <c r="C454" s="233"/>
      <c r="D454" s="233"/>
      <c r="E454" s="233"/>
      <c r="F454" s="233"/>
      <c r="G454" s="233"/>
      <c r="H454" s="233"/>
      <c r="I454" s="233"/>
      <c r="J454" s="403"/>
      <c r="K454" s="233"/>
      <c r="L454" s="233"/>
      <c r="M454" s="233"/>
      <c r="N454" s="233"/>
      <c r="P454" s="233"/>
      <c r="Q454" s="233"/>
      <c r="R454" s="344"/>
      <c r="S454" s="233"/>
    </row>
    <row r="455" spans="1:19">
      <c r="A455" s="233"/>
      <c r="B455" s="233"/>
      <c r="C455" s="233"/>
      <c r="D455" s="233"/>
      <c r="E455" s="233"/>
      <c r="F455" s="233"/>
      <c r="G455" s="233"/>
      <c r="H455" s="233"/>
      <c r="I455" s="233"/>
      <c r="J455" s="403"/>
      <c r="K455" s="233"/>
      <c r="L455" s="233"/>
      <c r="M455" s="233"/>
      <c r="N455" s="233"/>
      <c r="P455" s="233"/>
      <c r="Q455" s="233"/>
      <c r="R455" s="344"/>
      <c r="S455" s="233"/>
    </row>
    <row r="456" spans="1:19">
      <c r="A456" s="233"/>
      <c r="B456" s="233"/>
      <c r="C456" s="233"/>
      <c r="D456" s="233"/>
      <c r="E456" s="233"/>
      <c r="F456" s="233"/>
      <c r="G456" s="233"/>
      <c r="H456" s="233"/>
      <c r="I456" s="233"/>
      <c r="J456" s="403"/>
      <c r="K456" s="233"/>
      <c r="L456" s="233"/>
      <c r="M456" s="233"/>
      <c r="N456" s="233"/>
      <c r="P456" s="233"/>
      <c r="Q456" s="233"/>
      <c r="R456" s="344"/>
      <c r="S456" s="233"/>
    </row>
    <row r="457" spans="1:19">
      <c r="A457" s="233"/>
      <c r="B457" s="233"/>
      <c r="C457" s="233"/>
      <c r="D457" s="233"/>
      <c r="E457" s="233"/>
      <c r="F457" s="233"/>
      <c r="G457" s="233"/>
      <c r="H457" s="233"/>
      <c r="I457" s="233"/>
      <c r="J457" s="403"/>
      <c r="K457" s="233"/>
      <c r="L457" s="233"/>
      <c r="M457" s="233"/>
      <c r="N457" s="233"/>
      <c r="P457" s="233"/>
      <c r="Q457" s="233"/>
      <c r="R457" s="344"/>
      <c r="S457" s="233"/>
    </row>
    <row r="458" spans="1:19">
      <c r="A458" s="233"/>
      <c r="B458" s="233"/>
      <c r="C458" s="233"/>
      <c r="D458" s="233"/>
      <c r="E458" s="233"/>
      <c r="F458" s="233"/>
      <c r="G458" s="233"/>
      <c r="H458" s="233"/>
      <c r="I458" s="233"/>
      <c r="J458" s="403"/>
      <c r="K458" s="233"/>
      <c r="L458" s="233"/>
      <c r="M458" s="233"/>
      <c r="N458" s="233"/>
      <c r="P458" s="233"/>
      <c r="Q458" s="233"/>
      <c r="R458" s="344"/>
      <c r="S458" s="233"/>
    </row>
    <row r="459" spans="1:19">
      <c r="A459" s="233"/>
      <c r="B459" s="233"/>
      <c r="C459" s="233"/>
      <c r="D459" s="233"/>
      <c r="E459" s="233"/>
      <c r="F459" s="233"/>
      <c r="G459" s="233"/>
      <c r="H459" s="233"/>
      <c r="I459" s="233"/>
      <c r="J459" s="403"/>
      <c r="K459" s="233"/>
      <c r="L459" s="233"/>
      <c r="M459" s="233"/>
      <c r="N459" s="233"/>
      <c r="P459" s="233"/>
      <c r="Q459" s="233"/>
      <c r="R459" s="344"/>
      <c r="S459" s="233"/>
    </row>
    <row r="460" spans="1:19">
      <c r="A460" s="233"/>
      <c r="B460" s="233"/>
      <c r="C460" s="233"/>
      <c r="D460" s="233"/>
      <c r="E460" s="233"/>
      <c r="F460" s="233"/>
      <c r="G460" s="233"/>
      <c r="H460" s="233"/>
      <c r="I460" s="233"/>
      <c r="J460" s="403"/>
      <c r="K460" s="233"/>
      <c r="L460" s="233"/>
      <c r="M460" s="233"/>
      <c r="N460" s="233"/>
      <c r="P460" s="233"/>
      <c r="Q460" s="233"/>
      <c r="R460" s="344"/>
      <c r="S460" s="233"/>
    </row>
    <row r="461" spans="1:19">
      <c r="A461" s="233"/>
      <c r="B461" s="233"/>
      <c r="C461" s="233"/>
      <c r="D461" s="233"/>
      <c r="E461" s="233"/>
      <c r="F461" s="233"/>
      <c r="G461" s="233"/>
      <c r="H461" s="233"/>
      <c r="I461" s="233"/>
      <c r="J461" s="403"/>
      <c r="K461" s="233"/>
      <c r="L461" s="233"/>
      <c r="M461" s="233"/>
      <c r="N461" s="233"/>
      <c r="P461" s="233"/>
      <c r="Q461" s="233"/>
      <c r="R461" s="344"/>
      <c r="S461" s="233"/>
    </row>
    <row r="462" spans="1:19">
      <c r="A462" s="233"/>
      <c r="B462" s="233"/>
      <c r="C462" s="233"/>
      <c r="D462" s="233"/>
      <c r="E462" s="233"/>
      <c r="F462" s="233"/>
      <c r="G462" s="233"/>
      <c r="H462" s="233"/>
      <c r="I462" s="233"/>
      <c r="J462" s="403"/>
      <c r="K462" s="233"/>
      <c r="L462" s="233"/>
      <c r="M462" s="233"/>
      <c r="N462" s="233"/>
      <c r="P462" s="233"/>
      <c r="Q462" s="233"/>
      <c r="R462" s="344"/>
      <c r="S462" s="233"/>
    </row>
    <row r="463" spans="1:19">
      <c r="A463" s="233"/>
      <c r="B463" s="233"/>
      <c r="C463" s="233"/>
      <c r="D463" s="233"/>
      <c r="E463" s="233"/>
      <c r="F463" s="233"/>
      <c r="G463" s="233"/>
      <c r="H463" s="233"/>
      <c r="I463" s="233"/>
      <c r="J463" s="403"/>
      <c r="K463" s="233"/>
      <c r="L463" s="233"/>
      <c r="M463" s="233"/>
      <c r="N463" s="233"/>
      <c r="P463" s="233"/>
      <c r="Q463" s="233"/>
      <c r="R463" s="344"/>
      <c r="S463" s="233"/>
    </row>
    <row r="464" spans="1:19">
      <c r="A464" s="233"/>
      <c r="B464" s="233"/>
      <c r="C464" s="233"/>
      <c r="D464" s="233"/>
      <c r="E464" s="233"/>
      <c r="F464" s="233"/>
      <c r="G464" s="233"/>
      <c r="H464" s="233"/>
      <c r="I464" s="233"/>
      <c r="J464" s="403"/>
      <c r="K464" s="233"/>
      <c r="L464" s="233"/>
      <c r="M464" s="233"/>
      <c r="N464" s="233"/>
      <c r="P464" s="233"/>
      <c r="Q464" s="233"/>
      <c r="R464" s="344"/>
      <c r="S464" s="233"/>
    </row>
    <row r="465" spans="1:19">
      <c r="A465" s="233"/>
      <c r="B465" s="233"/>
      <c r="C465" s="233"/>
      <c r="D465" s="233"/>
      <c r="E465" s="233"/>
      <c r="F465" s="233"/>
      <c r="G465" s="233"/>
      <c r="H465" s="233"/>
      <c r="I465" s="233"/>
      <c r="J465" s="403"/>
      <c r="K465" s="233"/>
      <c r="L465" s="233"/>
      <c r="M465" s="233"/>
      <c r="N465" s="233"/>
      <c r="P465" s="233"/>
      <c r="Q465" s="233"/>
      <c r="R465" s="344"/>
      <c r="S465" s="233"/>
    </row>
    <row r="466" spans="1:19">
      <c r="A466" s="233"/>
      <c r="B466" s="233"/>
      <c r="C466" s="233"/>
      <c r="D466" s="233"/>
      <c r="E466" s="233"/>
      <c r="F466" s="233"/>
      <c r="G466" s="233"/>
      <c r="H466" s="233"/>
      <c r="I466" s="233"/>
      <c r="J466" s="403"/>
      <c r="K466" s="233"/>
      <c r="L466" s="233"/>
      <c r="M466" s="233"/>
      <c r="N466" s="233"/>
      <c r="P466" s="233"/>
      <c r="Q466" s="233"/>
      <c r="R466" s="344"/>
      <c r="S466" s="233"/>
    </row>
    <row r="467" spans="1:19">
      <c r="A467" s="233"/>
      <c r="B467" s="233"/>
      <c r="C467" s="233"/>
      <c r="D467" s="233"/>
      <c r="E467" s="233"/>
      <c r="F467" s="233"/>
      <c r="G467" s="233"/>
      <c r="H467" s="233"/>
      <c r="I467" s="233"/>
      <c r="J467" s="403"/>
      <c r="K467" s="233"/>
      <c r="L467" s="233"/>
      <c r="M467" s="233"/>
      <c r="N467" s="233"/>
      <c r="P467" s="233"/>
      <c r="Q467" s="233"/>
      <c r="R467" s="344"/>
      <c r="S467" s="233"/>
    </row>
    <row r="468" spans="1:19">
      <c r="A468" s="233"/>
      <c r="B468" s="233"/>
      <c r="C468" s="233"/>
      <c r="D468" s="233"/>
      <c r="E468" s="233"/>
      <c r="F468" s="233"/>
      <c r="G468" s="233"/>
      <c r="H468" s="233"/>
      <c r="I468" s="233"/>
      <c r="J468" s="403"/>
      <c r="K468" s="233"/>
      <c r="L468" s="233"/>
      <c r="M468" s="233"/>
      <c r="N468" s="233"/>
      <c r="P468" s="233"/>
      <c r="Q468" s="233"/>
      <c r="R468" s="344"/>
      <c r="S468" s="233"/>
    </row>
    <row r="469" spans="1:19">
      <c r="A469" s="233"/>
      <c r="B469" s="233"/>
      <c r="C469" s="233"/>
      <c r="D469" s="233"/>
      <c r="E469" s="233"/>
      <c r="F469" s="233"/>
      <c r="G469" s="233"/>
      <c r="H469" s="233"/>
      <c r="I469" s="233"/>
      <c r="J469" s="403"/>
      <c r="K469" s="233"/>
      <c r="L469" s="233"/>
      <c r="M469" s="233"/>
      <c r="N469" s="233"/>
      <c r="P469" s="233"/>
      <c r="Q469" s="233"/>
      <c r="R469" s="344"/>
      <c r="S469" s="233"/>
    </row>
    <row r="470" spans="1:19">
      <c r="A470" s="233"/>
      <c r="B470" s="233"/>
      <c r="C470" s="233"/>
      <c r="D470" s="233"/>
      <c r="E470" s="233"/>
      <c r="F470" s="233"/>
      <c r="G470" s="233"/>
      <c r="H470" s="233"/>
      <c r="I470" s="233"/>
      <c r="J470" s="403"/>
      <c r="K470" s="233"/>
      <c r="L470" s="233"/>
      <c r="M470" s="233"/>
      <c r="N470" s="233"/>
      <c r="P470" s="233"/>
      <c r="Q470" s="233"/>
      <c r="R470" s="344"/>
      <c r="S470" s="233"/>
    </row>
    <row r="471" spans="1:19">
      <c r="A471" s="233"/>
      <c r="B471" s="233"/>
      <c r="C471" s="233"/>
      <c r="D471" s="233"/>
      <c r="E471" s="233"/>
      <c r="F471" s="233"/>
      <c r="G471" s="233"/>
      <c r="H471" s="233"/>
      <c r="I471" s="233"/>
      <c r="J471" s="403"/>
      <c r="K471" s="233"/>
      <c r="L471" s="233"/>
      <c r="M471" s="233"/>
      <c r="N471" s="233"/>
      <c r="P471" s="233"/>
      <c r="Q471" s="233"/>
      <c r="R471" s="344"/>
      <c r="S471" s="233"/>
    </row>
    <row r="472" spans="1:19">
      <c r="A472" s="233"/>
      <c r="B472" s="233"/>
      <c r="C472" s="233"/>
      <c r="D472" s="233"/>
      <c r="E472" s="233"/>
      <c r="F472" s="233"/>
      <c r="G472" s="233"/>
      <c r="H472" s="233"/>
      <c r="I472" s="233"/>
      <c r="J472" s="403"/>
      <c r="K472" s="233"/>
      <c r="L472" s="233"/>
      <c r="M472" s="233"/>
      <c r="N472" s="233"/>
      <c r="P472" s="233"/>
      <c r="Q472" s="233"/>
      <c r="R472" s="344"/>
      <c r="S472" s="233"/>
    </row>
    <row r="473" spans="1:19">
      <c r="A473" s="233"/>
      <c r="B473" s="233"/>
      <c r="C473" s="233"/>
      <c r="D473" s="233"/>
      <c r="E473" s="233"/>
      <c r="F473" s="233"/>
      <c r="G473" s="233"/>
      <c r="H473" s="233"/>
      <c r="I473" s="233"/>
      <c r="J473" s="403"/>
      <c r="K473" s="233"/>
      <c r="L473" s="233"/>
      <c r="M473" s="233"/>
      <c r="N473" s="233"/>
      <c r="P473" s="233"/>
      <c r="Q473" s="233"/>
      <c r="R473" s="344"/>
      <c r="S473" s="233"/>
    </row>
    <row r="474" spans="1:19">
      <c r="A474" s="233"/>
      <c r="B474" s="233"/>
      <c r="C474" s="233"/>
      <c r="D474" s="233"/>
      <c r="E474" s="233"/>
      <c r="F474" s="233"/>
      <c r="G474" s="233"/>
      <c r="H474" s="233"/>
      <c r="I474" s="233"/>
      <c r="J474" s="403"/>
      <c r="K474" s="233"/>
      <c r="L474" s="233"/>
      <c r="M474" s="233"/>
      <c r="N474" s="233"/>
      <c r="P474" s="233"/>
      <c r="Q474" s="233"/>
      <c r="R474" s="344"/>
      <c r="S474" s="233"/>
    </row>
    <row r="475" spans="1:19">
      <c r="A475" s="233"/>
      <c r="B475" s="233"/>
      <c r="C475" s="233"/>
      <c r="D475" s="233"/>
      <c r="E475" s="233"/>
      <c r="F475" s="233"/>
      <c r="G475" s="233"/>
      <c r="H475" s="233"/>
      <c r="I475" s="233"/>
      <c r="J475" s="403"/>
      <c r="K475" s="233"/>
      <c r="L475" s="233"/>
      <c r="M475" s="233"/>
      <c r="N475" s="233"/>
      <c r="P475" s="233"/>
      <c r="Q475" s="233"/>
      <c r="R475" s="344"/>
      <c r="S475" s="233"/>
    </row>
    <row r="476" spans="1:19">
      <c r="A476" s="233"/>
      <c r="B476" s="233"/>
      <c r="C476" s="233"/>
      <c r="D476" s="233"/>
      <c r="E476" s="233"/>
      <c r="F476" s="233"/>
      <c r="G476" s="233"/>
      <c r="H476" s="233"/>
      <c r="I476" s="233"/>
      <c r="J476" s="403"/>
      <c r="K476" s="233"/>
      <c r="L476" s="233"/>
      <c r="M476" s="233"/>
      <c r="N476" s="233"/>
      <c r="P476" s="233"/>
      <c r="Q476" s="233"/>
      <c r="R476" s="344"/>
      <c r="S476" s="233"/>
    </row>
    <row r="477" spans="1:19">
      <c r="A477" s="233"/>
      <c r="B477" s="233"/>
      <c r="C477" s="233"/>
      <c r="D477" s="233"/>
      <c r="E477" s="233"/>
      <c r="F477" s="233"/>
      <c r="G477" s="233"/>
      <c r="H477" s="233"/>
      <c r="I477" s="233"/>
      <c r="J477" s="403"/>
      <c r="K477" s="233"/>
      <c r="L477" s="233"/>
      <c r="M477" s="233"/>
      <c r="N477" s="233"/>
      <c r="P477" s="233"/>
      <c r="Q477" s="233"/>
      <c r="R477" s="344"/>
      <c r="S477" s="233"/>
    </row>
    <row r="478" spans="1:19">
      <c r="A478" s="233"/>
      <c r="B478" s="233"/>
      <c r="C478" s="233"/>
      <c r="D478" s="233"/>
      <c r="E478" s="233"/>
      <c r="F478" s="233"/>
      <c r="G478" s="233"/>
      <c r="H478" s="233"/>
      <c r="I478" s="233"/>
      <c r="J478" s="403"/>
      <c r="K478" s="233"/>
      <c r="L478" s="233"/>
      <c r="M478" s="233"/>
      <c r="N478" s="233"/>
      <c r="P478" s="233"/>
      <c r="Q478" s="233"/>
      <c r="R478" s="344"/>
      <c r="S478" s="233"/>
    </row>
    <row r="479" spans="1:19">
      <c r="A479" s="233"/>
      <c r="B479" s="233"/>
      <c r="C479" s="233"/>
      <c r="D479" s="233"/>
      <c r="E479" s="233"/>
      <c r="F479" s="233"/>
      <c r="G479" s="233"/>
      <c r="H479" s="233"/>
      <c r="I479" s="233"/>
      <c r="J479" s="403"/>
      <c r="K479" s="233"/>
      <c r="L479" s="233"/>
      <c r="M479" s="233"/>
      <c r="N479" s="233"/>
      <c r="P479" s="233"/>
      <c r="Q479" s="233"/>
      <c r="R479" s="344"/>
      <c r="S479" s="233"/>
    </row>
    <row r="480" spans="1:19">
      <c r="A480" s="233"/>
      <c r="B480" s="233"/>
      <c r="C480" s="233"/>
      <c r="D480" s="233"/>
      <c r="E480" s="233"/>
      <c r="F480" s="233"/>
      <c r="G480" s="233"/>
      <c r="H480" s="233"/>
      <c r="I480" s="233"/>
      <c r="J480" s="403"/>
      <c r="K480" s="233"/>
      <c r="L480" s="233"/>
      <c r="M480" s="233"/>
      <c r="N480" s="233"/>
      <c r="P480" s="233"/>
      <c r="Q480" s="233"/>
      <c r="R480" s="344"/>
      <c r="S480" s="233"/>
    </row>
    <row r="481" spans="1:19">
      <c r="A481" s="233"/>
      <c r="B481" s="233"/>
      <c r="C481" s="233"/>
      <c r="D481" s="233"/>
      <c r="E481" s="233"/>
      <c r="F481" s="233"/>
      <c r="G481" s="233"/>
      <c r="H481" s="233"/>
      <c r="I481" s="233"/>
      <c r="J481" s="403"/>
      <c r="K481" s="233"/>
      <c r="L481" s="233"/>
      <c r="M481" s="233"/>
      <c r="N481" s="233"/>
      <c r="P481" s="233"/>
      <c r="Q481" s="233"/>
      <c r="R481" s="344"/>
      <c r="S481" s="233"/>
    </row>
    <row r="482" spans="1:19">
      <c r="A482" s="233"/>
      <c r="B482" s="233"/>
      <c r="C482" s="233"/>
      <c r="D482" s="233"/>
      <c r="E482" s="233"/>
      <c r="F482" s="233"/>
      <c r="G482" s="233"/>
      <c r="H482" s="233"/>
      <c r="I482" s="233"/>
      <c r="J482" s="403"/>
      <c r="K482" s="233"/>
      <c r="L482" s="233"/>
      <c r="M482" s="233"/>
      <c r="N482" s="233"/>
      <c r="P482" s="233"/>
      <c r="Q482" s="233"/>
      <c r="R482" s="344"/>
      <c r="S482" s="233"/>
    </row>
    <row r="483" spans="1:19">
      <c r="A483" s="233"/>
      <c r="B483" s="233"/>
      <c r="C483" s="233"/>
      <c r="D483" s="233"/>
      <c r="E483" s="233"/>
      <c r="F483" s="233"/>
      <c r="G483" s="233"/>
      <c r="H483" s="233"/>
      <c r="I483" s="233"/>
      <c r="J483" s="403"/>
      <c r="K483" s="233"/>
      <c r="L483" s="233"/>
      <c r="M483" s="233"/>
      <c r="N483" s="233"/>
      <c r="P483" s="233"/>
      <c r="Q483" s="233"/>
      <c r="R483" s="344"/>
      <c r="S483" s="233"/>
    </row>
    <row r="484" spans="1:19">
      <c r="A484" s="233"/>
      <c r="B484" s="233"/>
      <c r="C484" s="233"/>
      <c r="D484" s="233"/>
      <c r="E484" s="233"/>
      <c r="F484" s="233"/>
      <c r="G484" s="233"/>
      <c r="H484" s="233"/>
      <c r="I484" s="233"/>
      <c r="J484" s="403"/>
      <c r="K484" s="233"/>
      <c r="L484" s="233"/>
      <c r="M484" s="233"/>
      <c r="N484" s="233"/>
      <c r="P484" s="233"/>
      <c r="Q484" s="233"/>
      <c r="R484" s="344"/>
      <c r="S484" s="233"/>
    </row>
    <row r="485" spans="1:19">
      <c r="A485" s="233"/>
      <c r="B485" s="233"/>
      <c r="C485" s="233"/>
      <c r="D485" s="233"/>
      <c r="E485" s="233"/>
      <c r="F485" s="233"/>
      <c r="G485" s="233"/>
      <c r="H485" s="233"/>
      <c r="I485" s="233"/>
      <c r="J485" s="403"/>
      <c r="K485" s="233"/>
      <c r="L485" s="233"/>
      <c r="M485" s="233"/>
      <c r="N485" s="233"/>
      <c r="P485" s="233"/>
      <c r="Q485" s="233"/>
      <c r="R485" s="344"/>
      <c r="S485" s="233"/>
    </row>
    <row r="486" spans="1:19">
      <c r="A486" s="233"/>
      <c r="B486" s="233"/>
      <c r="C486" s="233"/>
      <c r="D486" s="233"/>
      <c r="E486" s="233"/>
      <c r="F486" s="233"/>
      <c r="G486" s="233"/>
      <c r="H486" s="233"/>
      <c r="I486" s="233"/>
      <c r="J486" s="403"/>
      <c r="K486" s="233"/>
      <c r="L486" s="233"/>
      <c r="M486" s="233"/>
      <c r="N486" s="233"/>
      <c r="P486" s="233"/>
      <c r="Q486" s="233"/>
      <c r="R486" s="344"/>
      <c r="S486" s="233"/>
    </row>
    <row r="487" spans="1:19">
      <c r="A487" s="233"/>
      <c r="B487" s="233"/>
      <c r="C487" s="233"/>
      <c r="D487" s="233"/>
      <c r="E487" s="233"/>
      <c r="F487" s="233"/>
      <c r="G487" s="233"/>
      <c r="H487" s="233"/>
      <c r="I487" s="233"/>
      <c r="J487" s="403"/>
      <c r="K487" s="233"/>
      <c r="L487" s="233"/>
      <c r="M487" s="233"/>
      <c r="N487" s="233"/>
      <c r="P487" s="233"/>
      <c r="Q487" s="233"/>
      <c r="R487" s="344"/>
      <c r="S487" s="233"/>
    </row>
    <row r="488" spans="1:19">
      <c r="A488" s="233"/>
      <c r="B488" s="233"/>
      <c r="C488" s="233"/>
      <c r="D488" s="233"/>
      <c r="E488" s="233"/>
      <c r="F488" s="233"/>
      <c r="G488" s="233"/>
      <c r="H488" s="233"/>
      <c r="I488" s="233"/>
      <c r="J488" s="403"/>
      <c r="K488" s="233"/>
      <c r="L488" s="233"/>
      <c r="M488" s="233"/>
      <c r="N488" s="233"/>
      <c r="P488" s="233"/>
      <c r="Q488" s="233"/>
      <c r="R488" s="344"/>
      <c r="S488" s="233"/>
    </row>
    <row r="489" spans="1:19">
      <c r="A489" s="233"/>
      <c r="B489" s="233"/>
      <c r="C489" s="233"/>
      <c r="D489" s="233"/>
      <c r="E489" s="233"/>
      <c r="F489" s="233"/>
      <c r="G489" s="233"/>
      <c r="H489" s="233"/>
      <c r="I489" s="233"/>
      <c r="J489" s="403"/>
      <c r="K489" s="233"/>
      <c r="L489" s="233"/>
      <c r="M489" s="233"/>
      <c r="N489" s="233"/>
      <c r="P489" s="233"/>
      <c r="Q489" s="233"/>
      <c r="R489" s="344"/>
      <c r="S489" s="233"/>
    </row>
    <row r="490" spans="1:19">
      <c r="A490" s="233"/>
      <c r="B490" s="233"/>
      <c r="C490" s="233"/>
      <c r="D490" s="233"/>
      <c r="E490" s="233"/>
      <c r="F490" s="233"/>
      <c r="G490" s="233"/>
      <c r="H490" s="233"/>
      <c r="I490" s="233"/>
      <c r="J490" s="403"/>
      <c r="K490" s="233"/>
      <c r="L490" s="233"/>
      <c r="M490" s="233"/>
      <c r="N490" s="233"/>
      <c r="P490" s="233"/>
      <c r="Q490" s="233"/>
      <c r="R490" s="344"/>
      <c r="S490" s="233"/>
    </row>
    <row r="491" spans="1:19">
      <c r="A491" s="233"/>
      <c r="B491" s="233"/>
      <c r="C491" s="233"/>
      <c r="D491" s="233"/>
      <c r="E491" s="233"/>
      <c r="F491" s="233"/>
      <c r="G491" s="233"/>
      <c r="H491" s="233"/>
      <c r="I491" s="233"/>
      <c r="J491" s="403"/>
      <c r="K491" s="233"/>
      <c r="L491" s="233"/>
      <c r="M491" s="233"/>
      <c r="N491" s="233"/>
      <c r="P491" s="233"/>
      <c r="Q491" s="233"/>
      <c r="R491" s="344"/>
      <c r="S491" s="233"/>
    </row>
    <row r="492" spans="1:19">
      <c r="A492" s="233"/>
      <c r="B492" s="233"/>
      <c r="C492" s="233"/>
      <c r="D492" s="233"/>
      <c r="E492" s="233"/>
      <c r="F492" s="233"/>
      <c r="G492" s="233"/>
      <c r="H492" s="233"/>
      <c r="I492" s="233"/>
      <c r="J492" s="403"/>
      <c r="K492" s="233"/>
      <c r="L492" s="233"/>
      <c r="M492" s="233"/>
      <c r="N492" s="233"/>
      <c r="P492" s="233"/>
      <c r="Q492" s="233"/>
      <c r="R492" s="344"/>
      <c r="S492" s="233"/>
    </row>
    <row r="493" spans="1:19">
      <c r="A493" s="233"/>
      <c r="B493" s="233"/>
      <c r="C493" s="233"/>
      <c r="D493" s="233"/>
      <c r="E493" s="233"/>
      <c r="F493" s="233"/>
      <c r="G493" s="233"/>
      <c r="H493" s="233"/>
      <c r="I493" s="233"/>
      <c r="J493" s="403"/>
      <c r="K493" s="233"/>
      <c r="L493" s="233"/>
      <c r="M493" s="233"/>
      <c r="N493" s="233"/>
      <c r="P493" s="233"/>
      <c r="Q493" s="233"/>
      <c r="R493" s="344"/>
      <c r="S493" s="233"/>
    </row>
    <row r="494" spans="1:19">
      <c r="A494" s="233"/>
      <c r="B494" s="233"/>
      <c r="C494" s="233"/>
      <c r="D494" s="233"/>
      <c r="E494" s="233"/>
      <c r="F494" s="233"/>
      <c r="G494" s="233"/>
      <c r="H494" s="233"/>
      <c r="I494" s="233"/>
      <c r="J494" s="403"/>
      <c r="K494" s="233"/>
      <c r="L494" s="233"/>
      <c r="M494" s="233"/>
      <c r="N494" s="233"/>
      <c r="P494" s="233"/>
      <c r="Q494" s="233"/>
      <c r="R494" s="344"/>
      <c r="S494" s="233"/>
    </row>
    <row r="495" spans="1:19">
      <c r="A495" s="233"/>
      <c r="B495" s="233"/>
      <c r="C495" s="233"/>
      <c r="D495" s="233"/>
      <c r="E495" s="233"/>
      <c r="F495" s="233"/>
      <c r="G495" s="233"/>
      <c r="H495" s="233"/>
      <c r="I495" s="233"/>
      <c r="J495" s="403"/>
      <c r="K495" s="233"/>
      <c r="L495" s="233"/>
      <c r="M495" s="233"/>
      <c r="N495" s="233"/>
      <c r="P495" s="233"/>
      <c r="Q495" s="233"/>
      <c r="R495" s="344"/>
      <c r="S495" s="233"/>
    </row>
    <row r="496" spans="1:19">
      <c r="A496" s="233"/>
      <c r="B496" s="233"/>
      <c r="C496" s="233"/>
      <c r="D496" s="233"/>
      <c r="E496" s="233"/>
      <c r="F496" s="233"/>
      <c r="G496" s="233"/>
      <c r="H496" s="233"/>
      <c r="I496" s="233"/>
      <c r="J496" s="403"/>
      <c r="K496" s="233"/>
      <c r="L496" s="233"/>
      <c r="M496" s="233"/>
      <c r="N496" s="233"/>
      <c r="P496" s="233"/>
      <c r="Q496" s="233"/>
      <c r="R496" s="344"/>
      <c r="S496" s="233"/>
    </row>
    <row r="497" spans="1:19">
      <c r="A497" s="233"/>
      <c r="B497" s="233"/>
      <c r="C497" s="233"/>
      <c r="D497" s="233"/>
      <c r="E497" s="233"/>
      <c r="F497" s="233"/>
      <c r="G497" s="233"/>
      <c r="H497" s="233"/>
      <c r="I497" s="233"/>
      <c r="J497" s="403"/>
      <c r="K497" s="233"/>
      <c r="L497" s="233"/>
      <c r="M497" s="233"/>
      <c r="N497" s="233"/>
      <c r="P497" s="233"/>
      <c r="Q497" s="233"/>
      <c r="R497" s="344"/>
      <c r="S497" s="233"/>
    </row>
    <row r="498" spans="1:19">
      <c r="A498" s="233"/>
      <c r="B498" s="233"/>
      <c r="C498" s="233"/>
      <c r="D498" s="233"/>
      <c r="E498" s="233"/>
      <c r="F498" s="233"/>
      <c r="G498" s="233"/>
      <c r="H498" s="233"/>
      <c r="I498" s="233"/>
      <c r="J498" s="403"/>
      <c r="K498" s="233"/>
      <c r="L498" s="233"/>
      <c r="M498" s="233"/>
      <c r="N498" s="233"/>
      <c r="P498" s="233"/>
      <c r="Q498" s="233"/>
      <c r="R498" s="344"/>
      <c r="S498" s="233"/>
    </row>
    <row r="499" spans="1:19">
      <c r="A499" s="233"/>
      <c r="B499" s="233"/>
      <c r="C499" s="233"/>
      <c r="D499" s="233"/>
      <c r="E499" s="233"/>
      <c r="F499" s="233"/>
      <c r="G499" s="233"/>
      <c r="H499" s="233"/>
      <c r="I499" s="233"/>
      <c r="J499" s="403"/>
      <c r="K499" s="233"/>
      <c r="L499" s="233"/>
      <c r="M499" s="233"/>
      <c r="N499" s="233"/>
      <c r="P499" s="233"/>
      <c r="Q499" s="233"/>
      <c r="R499" s="344"/>
      <c r="S499" s="233"/>
    </row>
    <row r="500" spans="1:19">
      <c r="A500" s="233"/>
      <c r="B500" s="233"/>
      <c r="C500" s="233"/>
      <c r="D500" s="233"/>
      <c r="E500" s="233"/>
      <c r="F500" s="233"/>
      <c r="G500" s="233"/>
      <c r="H500" s="233"/>
      <c r="I500" s="233"/>
      <c r="J500" s="403"/>
      <c r="K500" s="233"/>
      <c r="L500" s="233"/>
      <c r="M500" s="233"/>
      <c r="N500" s="233"/>
      <c r="P500" s="233"/>
      <c r="Q500" s="233"/>
      <c r="R500" s="344"/>
      <c r="S500" s="233"/>
    </row>
    <row r="501" spans="1:19">
      <c r="A501" s="233"/>
      <c r="B501" s="233"/>
      <c r="C501" s="233"/>
      <c r="D501" s="233"/>
      <c r="E501" s="233"/>
      <c r="F501" s="233"/>
      <c r="G501" s="233"/>
      <c r="H501" s="233"/>
      <c r="I501" s="233"/>
      <c r="J501" s="403"/>
      <c r="K501" s="233"/>
      <c r="L501" s="233"/>
      <c r="M501" s="233"/>
      <c r="N501" s="233"/>
      <c r="P501" s="233"/>
      <c r="Q501" s="233"/>
      <c r="R501" s="344"/>
      <c r="S501" s="233"/>
    </row>
    <row r="502" spans="1:19">
      <c r="A502" s="233"/>
      <c r="B502" s="233"/>
      <c r="C502" s="233"/>
      <c r="D502" s="233"/>
      <c r="E502" s="233"/>
      <c r="F502" s="233"/>
      <c r="G502" s="233"/>
      <c r="H502" s="233"/>
      <c r="I502" s="233"/>
      <c r="J502" s="403"/>
      <c r="K502" s="233"/>
      <c r="L502" s="233"/>
      <c r="M502" s="233"/>
      <c r="N502" s="233"/>
      <c r="P502" s="233"/>
      <c r="Q502" s="233"/>
      <c r="R502" s="344"/>
      <c r="S502" s="233"/>
    </row>
    <row r="503" spans="1:19">
      <c r="A503" s="233"/>
      <c r="B503" s="233"/>
      <c r="C503" s="233"/>
      <c r="D503" s="233"/>
      <c r="E503" s="233"/>
      <c r="F503" s="233"/>
      <c r="G503" s="233"/>
      <c r="H503" s="233"/>
      <c r="I503" s="233"/>
      <c r="J503" s="403"/>
      <c r="K503" s="233"/>
      <c r="L503" s="233"/>
      <c r="M503" s="233"/>
      <c r="N503" s="233"/>
      <c r="P503" s="233"/>
      <c r="Q503" s="233"/>
      <c r="R503" s="344"/>
      <c r="S503" s="233"/>
    </row>
    <row r="504" spans="1:19">
      <c r="A504" s="233"/>
      <c r="B504" s="233"/>
      <c r="C504" s="233"/>
      <c r="D504" s="233"/>
      <c r="E504" s="233"/>
      <c r="F504" s="233"/>
      <c r="G504" s="233"/>
      <c r="H504" s="233"/>
      <c r="I504" s="233"/>
      <c r="J504" s="403"/>
      <c r="K504" s="233"/>
      <c r="L504" s="233"/>
      <c r="M504" s="233"/>
      <c r="N504" s="233"/>
      <c r="P504" s="233"/>
      <c r="Q504" s="233"/>
      <c r="R504" s="344"/>
      <c r="S504" s="233"/>
    </row>
    <row r="505" spans="1:19">
      <c r="A505" s="233"/>
      <c r="B505" s="233"/>
      <c r="C505" s="233"/>
      <c r="D505" s="233"/>
      <c r="E505" s="233"/>
      <c r="F505" s="233"/>
      <c r="G505" s="233"/>
      <c r="H505" s="233"/>
      <c r="I505" s="233"/>
      <c r="J505" s="403"/>
      <c r="K505" s="233"/>
      <c r="L505" s="233"/>
      <c r="M505" s="233"/>
      <c r="N505" s="233"/>
      <c r="P505" s="233"/>
      <c r="Q505" s="233"/>
      <c r="R505" s="344"/>
      <c r="S505" s="233"/>
    </row>
    <row r="506" spans="1:19">
      <c r="A506" s="233"/>
      <c r="B506" s="233"/>
      <c r="C506" s="233"/>
      <c r="D506" s="233"/>
      <c r="E506" s="233"/>
      <c r="F506" s="233"/>
      <c r="G506" s="233"/>
      <c r="H506" s="233"/>
      <c r="I506" s="233"/>
      <c r="J506" s="403"/>
      <c r="K506" s="233"/>
      <c r="L506" s="233"/>
      <c r="M506" s="233"/>
      <c r="N506" s="233"/>
      <c r="P506" s="233"/>
      <c r="Q506" s="233"/>
      <c r="R506" s="344"/>
      <c r="S506" s="233"/>
    </row>
    <row r="507" spans="1:19">
      <c r="A507" s="233"/>
      <c r="B507" s="233"/>
      <c r="C507" s="233"/>
      <c r="D507" s="233"/>
      <c r="E507" s="233"/>
      <c r="F507" s="233"/>
      <c r="G507" s="233"/>
      <c r="H507" s="233"/>
      <c r="I507" s="233"/>
      <c r="J507" s="403"/>
      <c r="K507" s="233"/>
      <c r="L507" s="233"/>
      <c r="M507" s="233"/>
      <c r="N507" s="233"/>
      <c r="P507" s="233"/>
      <c r="Q507" s="233"/>
      <c r="R507" s="344"/>
      <c r="S507" s="233"/>
    </row>
    <row r="508" spans="1:19">
      <c r="A508" s="233"/>
      <c r="B508" s="233"/>
      <c r="C508" s="233"/>
      <c r="D508" s="233"/>
      <c r="E508" s="233"/>
      <c r="F508" s="233"/>
      <c r="G508" s="233"/>
      <c r="H508" s="233"/>
      <c r="I508" s="233"/>
      <c r="J508" s="403"/>
      <c r="K508" s="233"/>
      <c r="L508" s="233"/>
      <c r="M508" s="233"/>
      <c r="N508" s="233"/>
      <c r="P508" s="233"/>
      <c r="Q508" s="233"/>
      <c r="R508" s="344"/>
      <c r="S508" s="233"/>
    </row>
    <row r="509" spans="1:19">
      <c r="A509" s="233"/>
      <c r="B509" s="233"/>
      <c r="C509" s="233"/>
      <c r="D509" s="233"/>
      <c r="E509" s="233"/>
      <c r="F509" s="233"/>
      <c r="G509" s="233"/>
      <c r="H509" s="233"/>
      <c r="I509" s="233"/>
      <c r="J509" s="403"/>
      <c r="K509" s="233"/>
      <c r="L509" s="233"/>
      <c r="M509" s="233"/>
      <c r="N509" s="233"/>
      <c r="P509" s="233"/>
      <c r="Q509" s="233"/>
      <c r="R509" s="344"/>
      <c r="S509" s="233"/>
    </row>
    <row r="510" spans="1:19">
      <c r="A510" s="233"/>
      <c r="B510" s="233"/>
      <c r="C510" s="233"/>
      <c r="D510" s="233"/>
      <c r="E510" s="233"/>
      <c r="F510" s="233"/>
      <c r="G510" s="233"/>
      <c r="H510" s="233"/>
      <c r="I510" s="233"/>
      <c r="J510" s="403"/>
      <c r="K510" s="233"/>
      <c r="L510" s="233"/>
      <c r="M510" s="233"/>
      <c r="N510" s="233"/>
      <c r="P510" s="233"/>
      <c r="Q510" s="233"/>
      <c r="R510" s="344"/>
      <c r="S510" s="233"/>
    </row>
    <row r="511" spans="1:19">
      <c r="A511" s="233"/>
      <c r="B511" s="233"/>
      <c r="C511" s="233"/>
      <c r="D511" s="233"/>
      <c r="E511" s="233"/>
      <c r="F511" s="233"/>
      <c r="G511" s="233"/>
      <c r="H511" s="233"/>
      <c r="I511" s="233"/>
      <c r="J511" s="403"/>
      <c r="K511" s="233"/>
      <c r="L511" s="233"/>
      <c r="M511" s="233"/>
      <c r="N511" s="233"/>
      <c r="P511" s="233"/>
      <c r="Q511" s="233"/>
      <c r="R511" s="344"/>
      <c r="S511" s="233"/>
    </row>
    <row r="512" spans="1:19">
      <c r="A512" s="233"/>
      <c r="B512" s="233"/>
      <c r="C512" s="233"/>
      <c r="D512" s="233"/>
      <c r="E512" s="233"/>
      <c r="F512" s="233"/>
      <c r="G512" s="233"/>
      <c r="H512" s="233"/>
      <c r="I512" s="233"/>
      <c r="J512" s="403"/>
      <c r="K512" s="233"/>
      <c r="L512" s="233"/>
      <c r="M512" s="233"/>
      <c r="N512" s="233"/>
      <c r="P512" s="233"/>
      <c r="Q512" s="233"/>
      <c r="R512" s="344"/>
      <c r="S512" s="233"/>
    </row>
    <row r="513" spans="1:19">
      <c r="A513" s="233"/>
      <c r="B513" s="233"/>
      <c r="C513" s="233"/>
      <c r="D513" s="233"/>
      <c r="E513" s="233"/>
      <c r="F513" s="233"/>
      <c r="G513" s="233"/>
      <c r="H513" s="233"/>
      <c r="I513" s="233"/>
      <c r="J513" s="403"/>
      <c r="K513" s="233"/>
      <c r="L513" s="233"/>
      <c r="M513" s="233"/>
      <c r="N513" s="233"/>
      <c r="P513" s="233"/>
      <c r="Q513" s="233"/>
      <c r="R513" s="344"/>
      <c r="S513" s="233"/>
    </row>
    <row r="514" spans="1:19">
      <c r="A514" s="233"/>
      <c r="B514" s="233"/>
      <c r="C514" s="233"/>
      <c r="D514" s="233"/>
      <c r="E514" s="233"/>
      <c r="F514" s="233"/>
      <c r="G514" s="233"/>
      <c r="H514" s="233"/>
      <c r="I514" s="233"/>
      <c r="J514" s="403"/>
      <c r="K514" s="233"/>
      <c r="L514" s="233"/>
      <c r="M514" s="233"/>
      <c r="N514" s="233"/>
      <c r="P514" s="233"/>
      <c r="Q514" s="233"/>
      <c r="R514" s="344"/>
      <c r="S514" s="233"/>
    </row>
    <row r="515" spans="1:19">
      <c r="A515" s="233"/>
      <c r="B515" s="233"/>
      <c r="C515" s="233"/>
      <c r="D515" s="233"/>
      <c r="E515" s="233"/>
      <c r="F515" s="233"/>
      <c r="G515" s="233"/>
      <c r="H515" s="233"/>
      <c r="I515" s="233"/>
      <c r="J515" s="403"/>
      <c r="K515" s="233"/>
      <c r="L515" s="233"/>
      <c r="M515" s="233"/>
      <c r="N515" s="233"/>
      <c r="P515" s="233"/>
      <c r="Q515" s="233"/>
      <c r="R515" s="344"/>
      <c r="S515" s="233"/>
    </row>
    <row r="516" spans="1:19">
      <c r="A516" s="233"/>
      <c r="B516" s="233"/>
      <c r="C516" s="233"/>
      <c r="D516" s="233"/>
      <c r="E516" s="233"/>
      <c r="F516" s="233"/>
      <c r="G516" s="233"/>
      <c r="H516" s="233"/>
      <c r="I516" s="233"/>
      <c r="J516" s="403"/>
      <c r="K516" s="233"/>
      <c r="L516" s="233"/>
      <c r="M516" s="233"/>
      <c r="N516" s="233"/>
      <c r="P516" s="233"/>
      <c r="Q516" s="233"/>
      <c r="R516" s="344"/>
      <c r="S516" s="233"/>
    </row>
    <row r="517" spans="1:19">
      <c r="A517" s="233"/>
      <c r="B517" s="233"/>
      <c r="C517" s="233"/>
      <c r="D517" s="233"/>
      <c r="E517" s="233"/>
      <c r="F517" s="233"/>
      <c r="G517" s="233"/>
      <c r="H517" s="233"/>
      <c r="I517" s="233"/>
      <c r="J517" s="403"/>
      <c r="K517" s="233"/>
      <c r="L517" s="233"/>
      <c r="M517" s="233"/>
      <c r="N517" s="233"/>
      <c r="P517" s="233"/>
      <c r="Q517" s="233"/>
      <c r="R517" s="344"/>
      <c r="S517" s="233"/>
    </row>
    <row r="518" spans="1:19">
      <c r="A518" s="233"/>
      <c r="B518" s="233"/>
      <c r="C518" s="233"/>
      <c r="D518" s="233"/>
      <c r="E518" s="233"/>
      <c r="F518" s="233"/>
      <c r="G518" s="233"/>
      <c r="H518" s="233"/>
      <c r="I518" s="233"/>
      <c r="J518" s="403"/>
      <c r="K518" s="233"/>
      <c r="L518" s="233"/>
      <c r="M518" s="233"/>
      <c r="N518" s="233"/>
      <c r="P518" s="233"/>
      <c r="Q518" s="233"/>
      <c r="R518" s="344"/>
      <c r="S518" s="233"/>
    </row>
    <row r="519" spans="1:19">
      <c r="A519" s="233"/>
      <c r="B519" s="233"/>
      <c r="C519" s="233"/>
      <c r="D519" s="233"/>
      <c r="E519" s="233"/>
      <c r="F519" s="233"/>
      <c r="G519" s="233"/>
      <c r="H519" s="233"/>
      <c r="I519" s="233"/>
      <c r="J519" s="403"/>
      <c r="K519" s="233"/>
      <c r="L519" s="233"/>
      <c r="M519" s="233"/>
      <c r="N519" s="233"/>
      <c r="P519" s="233"/>
      <c r="Q519" s="233"/>
      <c r="R519" s="344"/>
      <c r="S519" s="233"/>
    </row>
    <row r="520" spans="1:19">
      <c r="A520" s="233"/>
      <c r="B520" s="233"/>
      <c r="C520" s="233"/>
      <c r="D520" s="233"/>
      <c r="E520" s="233"/>
      <c r="F520" s="233"/>
      <c r="G520" s="233"/>
      <c r="H520" s="233"/>
      <c r="I520" s="233"/>
      <c r="J520" s="403"/>
      <c r="K520" s="233"/>
      <c r="L520" s="233"/>
      <c r="M520" s="233"/>
      <c r="N520" s="233"/>
      <c r="P520" s="233"/>
      <c r="Q520" s="233"/>
      <c r="R520" s="344"/>
      <c r="S520" s="233"/>
    </row>
    <row r="521" spans="1:19">
      <c r="A521" s="233"/>
      <c r="B521" s="233"/>
      <c r="C521" s="233"/>
      <c r="D521" s="233"/>
      <c r="E521" s="233"/>
      <c r="F521" s="233"/>
      <c r="G521" s="233"/>
      <c r="H521" s="233"/>
      <c r="I521" s="233"/>
      <c r="J521" s="403"/>
      <c r="K521" s="233"/>
      <c r="L521" s="233"/>
      <c r="M521" s="233"/>
      <c r="N521" s="233"/>
      <c r="P521" s="233"/>
      <c r="Q521" s="233"/>
      <c r="R521" s="344"/>
      <c r="S521" s="233"/>
    </row>
    <row r="522" spans="1:19">
      <c r="A522" s="233"/>
      <c r="B522" s="233"/>
      <c r="C522" s="233"/>
      <c r="D522" s="233"/>
      <c r="E522" s="233"/>
      <c r="F522" s="233"/>
      <c r="G522" s="233"/>
      <c r="H522" s="233"/>
      <c r="I522" s="233"/>
      <c r="J522" s="403"/>
      <c r="K522" s="233"/>
      <c r="L522" s="233"/>
      <c r="M522" s="233"/>
      <c r="N522" s="233"/>
      <c r="P522" s="233"/>
      <c r="Q522" s="233"/>
      <c r="R522" s="344"/>
      <c r="S522" s="233"/>
    </row>
    <row r="523" spans="1:19">
      <c r="A523" s="233"/>
      <c r="B523" s="233"/>
      <c r="C523" s="233"/>
      <c r="D523" s="233"/>
      <c r="E523" s="233"/>
      <c r="F523" s="233"/>
      <c r="G523" s="233"/>
      <c r="H523" s="233"/>
      <c r="I523" s="233"/>
      <c r="J523" s="403"/>
      <c r="K523" s="233"/>
      <c r="L523" s="233"/>
      <c r="M523" s="233"/>
      <c r="N523" s="233"/>
      <c r="P523" s="233"/>
      <c r="Q523" s="233"/>
      <c r="R523" s="344"/>
      <c r="S523" s="233"/>
    </row>
    <row r="524" spans="1:19">
      <c r="A524" s="233"/>
      <c r="B524" s="233"/>
      <c r="C524" s="233"/>
      <c r="D524" s="233"/>
      <c r="E524" s="233"/>
      <c r="F524" s="233"/>
      <c r="G524" s="233"/>
      <c r="H524" s="233"/>
      <c r="I524" s="233"/>
      <c r="J524" s="403"/>
      <c r="K524" s="233"/>
      <c r="L524" s="233"/>
      <c r="M524" s="233"/>
      <c r="N524" s="233"/>
      <c r="P524" s="233"/>
      <c r="Q524" s="233"/>
      <c r="R524" s="344"/>
      <c r="S524" s="233"/>
    </row>
    <row r="525" spans="1:19">
      <c r="A525" s="233"/>
      <c r="B525" s="233"/>
      <c r="C525" s="233"/>
      <c r="D525" s="233"/>
      <c r="E525" s="233"/>
      <c r="F525" s="233"/>
      <c r="G525" s="233"/>
      <c r="H525" s="233"/>
      <c r="I525" s="233"/>
      <c r="J525" s="403"/>
      <c r="K525" s="233"/>
      <c r="L525" s="233"/>
      <c r="M525" s="233"/>
      <c r="N525" s="233"/>
      <c r="P525" s="233"/>
      <c r="Q525" s="233"/>
      <c r="R525" s="344"/>
      <c r="S525" s="233"/>
    </row>
    <row r="526" spans="1:19">
      <c r="A526" s="233"/>
      <c r="B526" s="233"/>
      <c r="C526" s="233"/>
      <c r="D526" s="233"/>
      <c r="E526" s="233"/>
      <c r="F526" s="233"/>
      <c r="G526" s="233"/>
      <c r="H526" s="233"/>
      <c r="I526" s="233"/>
      <c r="J526" s="403"/>
      <c r="K526" s="233"/>
      <c r="L526" s="233"/>
      <c r="M526" s="233"/>
      <c r="N526" s="233"/>
      <c r="P526" s="233"/>
      <c r="Q526" s="233"/>
      <c r="R526" s="344"/>
      <c r="S526" s="233"/>
    </row>
    <row r="527" spans="1:19">
      <c r="A527" s="233"/>
      <c r="B527" s="233"/>
      <c r="C527" s="233"/>
      <c r="D527" s="233"/>
      <c r="E527" s="233"/>
      <c r="F527" s="233"/>
      <c r="G527" s="233"/>
      <c r="H527" s="233"/>
      <c r="I527" s="233"/>
      <c r="J527" s="403"/>
      <c r="K527" s="233"/>
      <c r="L527" s="233"/>
      <c r="M527" s="233"/>
      <c r="N527" s="233"/>
      <c r="P527" s="233"/>
      <c r="Q527" s="233"/>
      <c r="R527" s="344"/>
      <c r="S527" s="233"/>
    </row>
    <row r="528" spans="1:19">
      <c r="A528" s="233"/>
      <c r="B528" s="233"/>
      <c r="C528" s="233"/>
      <c r="D528" s="233"/>
      <c r="E528" s="233"/>
      <c r="F528" s="233"/>
      <c r="G528" s="233"/>
      <c r="H528" s="233"/>
      <c r="I528" s="233"/>
      <c r="J528" s="403"/>
      <c r="K528" s="233"/>
      <c r="L528" s="233"/>
      <c r="M528" s="233"/>
      <c r="N528" s="233"/>
      <c r="P528" s="233"/>
      <c r="Q528" s="233"/>
      <c r="R528" s="344"/>
      <c r="S528" s="233"/>
    </row>
    <row r="529" spans="1:19">
      <c r="A529" s="233"/>
      <c r="B529" s="233"/>
      <c r="C529" s="233"/>
      <c r="D529" s="233"/>
      <c r="E529" s="233"/>
      <c r="F529" s="233"/>
      <c r="G529" s="233"/>
      <c r="H529" s="233"/>
      <c r="I529" s="233"/>
      <c r="J529" s="403"/>
      <c r="K529" s="233"/>
      <c r="L529" s="233"/>
      <c r="M529" s="233"/>
      <c r="N529" s="233"/>
      <c r="P529" s="233"/>
      <c r="Q529" s="233"/>
      <c r="R529" s="344"/>
      <c r="S529" s="233"/>
    </row>
    <row r="530" spans="1:19">
      <c r="A530" s="233"/>
      <c r="B530" s="233"/>
      <c r="C530" s="233"/>
      <c r="D530" s="233"/>
      <c r="E530" s="233"/>
      <c r="F530" s="233"/>
      <c r="G530" s="233"/>
      <c r="H530" s="233"/>
      <c r="I530" s="233"/>
      <c r="J530" s="403"/>
      <c r="K530" s="233"/>
      <c r="L530" s="233"/>
      <c r="M530" s="233"/>
      <c r="N530" s="233"/>
      <c r="P530" s="233"/>
      <c r="Q530" s="233"/>
      <c r="R530" s="344"/>
      <c r="S530" s="233"/>
    </row>
    <row r="531" spans="1:19">
      <c r="A531" s="233"/>
      <c r="B531" s="233"/>
      <c r="C531" s="233"/>
      <c r="D531" s="233"/>
      <c r="E531" s="233"/>
      <c r="F531" s="233"/>
      <c r="G531" s="233"/>
      <c r="H531" s="233"/>
      <c r="I531" s="233"/>
      <c r="J531" s="403"/>
      <c r="K531" s="233"/>
      <c r="L531" s="233"/>
      <c r="M531" s="233"/>
      <c r="N531" s="233"/>
      <c r="P531" s="233"/>
      <c r="Q531" s="233"/>
      <c r="R531" s="344"/>
      <c r="S531" s="233"/>
    </row>
    <row r="532" spans="1:19">
      <c r="A532" s="233"/>
      <c r="B532" s="233"/>
      <c r="C532" s="233"/>
      <c r="D532" s="233"/>
      <c r="E532" s="233"/>
      <c r="F532" s="233"/>
      <c r="G532" s="233"/>
      <c r="H532" s="233"/>
      <c r="I532" s="233"/>
      <c r="J532" s="403"/>
      <c r="K532" s="233"/>
      <c r="L532" s="233"/>
      <c r="M532" s="233"/>
      <c r="N532" s="233"/>
      <c r="P532" s="233"/>
      <c r="Q532" s="233"/>
      <c r="R532" s="344"/>
      <c r="S532" s="233"/>
    </row>
    <row r="533" spans="1:19">
      <c r="A533" s="233"/>
      <c r="B533" s="233"/>
      <c r="C533" s="233"/>
      <c r="D533" s="233"/>
      <c r="E533" s="233"/>
      <c r="F533" s="233"/>
      <c r="G533" s="233"/>
      <c r="H533" s="233"/>
      <c r="I533" s="233"/>
      <c r="J533" s="403"/>
      <c r="K533" s="233"/>
      <c r="L533" s="233"/>
      <c r="M533" s="233"/>
      <c r="N533" s="233"/>
      <c r="P533" s="233"/>
      <c r="Q533" s="233"/>
      <c r="R533" s="344"/>
      <c r="S533" s="233"/>
    </row>
    <row r="534" spans="1:19">
      <c r="A534" s="233"/>
      <c r="B534" s="233"/>
      <c r="C534" s="233"/>
      <c r="D534" s="233"/>
      <c r="E534" s="233"/>
      <c r="F534" s="233"/>
      <c r="G534" s="233"/>
      <c r="H534" s="233"/>
      <c r="I534" s="233"/>
      <c r="J534" s="403"/>
      <c r="K534" s="233"/>
      <c r="L534" s="233"/>
      <c r="M534" s="233"/>
      <c r="N534" s="233"/>
      <c r="P534" s="233"/>
      <c r="Q534" s="233"/>
      <c r="R534" s="344"/>
      <c r="S534" s="233"/>
    </row>
    <row r="535" spans="1:19">
      <c r="A535" s="233"/>
      <c r="B535" s="233"/>
      <c r="C535" s="233"/>
      <c r="D535" s="233"/>
      <c r="E535" s="233"/>
      <c r="F535" s="233"/>
      <c r="G535" s="233"/>
      <c r="H535" s="233"/>
      <c r="I535" s="233"/>
      <c r="J535" s="403"/>
      <c r="K535" s="233"/>
      <c r="L535" s="233"/>
      <c r="M535" s="233"/>
      <c r="N535" s="233"/>
      <c r="P535" s="233"/>
      <c r="Q535" s="233"/>
      <c r="R535" s="344"/>
      <c r="S535" s="233"/>
    </row>
    <row r="536" spans="1:19">
      <c r="A536" s="233"/>
      <c r="B536" s="233"/>
      <c r="C536" s="233"/>
      <c r="D536" s="233"/>
      <c r="E536" s="233"/>
      <c r="F536" s="233"/>
      <c r="G536" s="233"/>
      <c r="H536" s="233"/>
      <c r="I536" s="233"/>
      <c r="J536" s="403"/>
      <c r="K536" s="233"/>
      <c r="L536" s="233"/>
      <c r="M536" s="233"/>
      <c r="N536" s="233"/>
      <c r="P536" s="233"/>
      <c r="Q536" s="233"/>
      <c r="R536" s="344"/>
      <c r="S536" s="233"/>
    </row>
    <row r="537" spans="1:19">
      <c r="A537" s="233"/>
      <c r="B537" s="233"/>
      <c r="C537" s="233"/>
      <c r="D537" s="233"/>
      <c r="E537" s="233"/>
      <c r="F537" s="233"/>
      <c r="G537" s="233"/>
      <c r="H537" s="233"/>
      <c r="I537" s="233"/>
      <c r="J537" s="403"/>
      <c r="K537" s="233"/>
      <c r="L537" s="233"/>
      <c r="M537" s="233"/>
      <c r="N537" s="233"/>
      <c r="P537" s="233"/>
      <c r="Q537" s="233"/>
      <c r="R537" s="344"/>
      <c r="S537" s="233"/>
    </row>
    <row r="538" spans="1:19">
      <c r="A538" s="233"/>
      <c r="B538" s="233"/>
      <c r="C538" s="233"/>
      <c r="D538" s="233"/>
      <c r="E538" s="233"/>
      <c r="F538" s="233"/>
      <c r="G538" s="233"/>
      <c r="H538" s="233"/>
      <c r="I538" s="233"/>
      <c r="J538" s="403"/>
      <c r="K538" s="233"/>
      <c r="L538" s="233"/>
      <c r="M538" s="233"/>
      <c r="N538" s="233"/>
      <c r="P538" s="233"/>
      <c r="Q538" s="233"/>
      <c r="R538" s="344"/>
      <c r="S538" s="233"/>
    </row>
    <row r="539" spans="1:19">
      <c r="A539" s="233"/>
      <c r="B539" s="233"/>
      <c r="C539" s="233"/>
      <c r="D539" s="233"/>
      <c r="E539" s="233"/>
      <c r="F539" s="233"/>
      <c r="G539" s="233"/>
      <c r="H539" s="233"/>
      <c r="I539" s="233"/>
      <c r="J539" s="403"/>
      <c r="K539" s="233"/>
      <c r="L539" s="233"/>
      <c r="M539" s="233"/>
      <c r="N539" s="233"/>
      <c r="P539" s="233"/>
      <c r="Q539" s="233"/>
      <c r="R539" s="344"/>
      <c r="S539" s="233"/>
    </row>
    <row r="540" spans="1:19">
      <c r="A540" s="233"/>
      <c r="B540" s="233"/>
      <c r="C540" s="233"/>
      <c r="D540" s="233"/>
      <c r="E540" s="233"/>
      <c r="F540" s="233"/>
      <c r="G540" s="233"/>
      <c r="H540" s="233"/>
      <c r="I540" s="233"/>
      <c r="J540" s="403"/>
      <c r="K540" s="233"/>
      <c r="L540" s="233"/>
      <c r="M540" s="233"/>
      <c r="N540" s="233"/>
      <c r="P540" s="233"/>
      <c r="Q540" s="233"/>
      <c r="R540" s="344"/>
      <c r="S540" s="233"/>
    </row>
    <row r="541" spans="1:19">
      <c r="A541" s="233"/>
      <c r="B541" s="233"/>
      <c r="C541" s="233"/>
      <c r="D541" s="233"/>
      <c r="E541" s="233"/>
      <c r="F541" s="233"/>
      <c r="G541" s="233"/>
      <c r="H541" s="233"/>
      <c r="I541" s="233"/>
      <c r="J541" s="403"/>
      <c r="K541" s="233"/>
      <c r="L541" s="233"/>
      <c r="M541" s="233"/>
      <c r="N541" s="233"/>
      <c r="P541" s="233"/>
      <c r="Q541" s="233"/>
      <c r="R541" s="344"/>
      <c r="S541" s="233"/>
    </row>
    <row r="542" spans="1:19">
      <c r="A542" s="233"/>
      <c r="B542" s="233"/>
      <c r="C542" s="233"/>
      <c r="D542" s="233"/>
      <c r="E542" s="233"/>
      <c r="F542" s="233"/>
      <c r="G542" s="233"/>
      <c r="H542" s="233"/>
      <c r="I542" s="233"/>
      <c r="J542" s="403"/>
      <c r="K542" s="233"/>
      <c r="L542" s="233"/>
      <c r="M542" s="233"/>
      <c r="N542" s="233"/>
      <c r="P542" s="233"/>
      <c r="Q542" s="233"/>
      <c r="R542" s="344"/>
      <c r="S542" s="233"/>
    </row>
    <row r="543" spans="1:19">
      <c r="A543" s="233"/>
      <c r="B543" s="233"/>
      <c r="C543" s="233"/>
      <c r="D543" s="233"/>
      <c r="E543" s="233"/>
      <c r="F543" s="233"/>
      <c r="G543" s="233"/>
      <c r="H543" s="233"/>
      <c r="I543" s="233"/>
      <c r="J543" s="403"/>
      <c r="K543" s="233"/>
      <c r="L543" s="233"/>
      <c r="M543" s="233"/>
      <c r="N543" s="233"/>
      <c r="P543" s="233"/>
      <c r="Q543" s="233"/>
      <c r="R543" s="344"/>
      <c r="S543" s="233"/>
    </row>
    <row r="544" spans="1:19">
      <c r="A544" s="233"/>
      <c r="B544" s="233"/>
      <c r="C544" s="233"/>
      <c r="D544" s="233"/>
      <c r="E544" s="233"/>
      <c r="F544" s="233"/>
      <c r="G544" s="233"/>
      <c r="H544" s="233"/>
      <c r="I544" s="233"/>
      <c r="J544" s="403"/>
      <c r="K544" s="233"/>
      <c r="L544" s="233"/>
      <c r="M544" s="233"/>
      <c r="N544" s="233"/>
      <c r="P544" s="233"/>
      <c r="Q544" s="233"/>
      <c r="R544" s="344"/>
      <c r="S544" s="233"/>
    </row>
    <row r="545" spans="1:19">
      <c r="A545" s="233"/>
      <c r="B545" s="233"/>
      <c r="C545" s="233"/>
      <c r="D545" s="233"/>
      <c r="E545" s="233"/>
      <c r="F545" s="233"/>
      <c r="G545" s="233"/>
      <c r="H545" s="233"/>
      <c r="I545" s="233"/>
      <c r="J545" s="403"/>
      <c r="K545" s="233"/>
      <c r="L545" s="233"/>
      <c r="M545" s="233"/>
      <c r="N545" s="233"/>
      <c r="P545" s="233"/>
      <c r="Q545" s="233"/>
      <c r="R545" s="344"/>
      <c r="S545" s="233"/>
    </row>
    <row r="546" spans="1:19">
      <c r="A546" s="233"/>
      <c r="B546" s="233"/>
      <c r="C546" s="233"/>
      <c r="D546" s="233"/>
      <c r="E546" s="233"/>
      <c r="F546" s="233"/>
      <c r="G546" s="233"/>
      <c r="H546" s="233"/>
      <c r="I546" s="233"/>
      <c r="J546" s="403"/>
      <c r="K546" s="233"/>
      <c r="L546" s="233"/>
      <c r="M546" s="233"/>
      <c r="N546" s="233"/>
      <c r="P546" s="233"/>
      <c r="Q546" s="233"/>
      <c r="R546" s="344"/>
      <c r="S546" s="233"/>
    </row>
    <row r="547" spans="1:19">
      <c r="A547" s="233"/>
      <c r="B547" s="233"/>
      <c r="C547" s="233"/>
      <c r="D547" s="233"/>
      <c r="E547" s="233"/>
      <c r="F547" s="233"/>
      <c r="G547" s="233"/>
      <c r="H547" s="233"/>
      <c r="I547" s="233"/>
      <c r="J547" s="403"/>
      <c r="K547" s="233"/>
      <c r="L547" s="233"/>
      <c r="M547" s="233"/>
      <c r="N547" s="233"/>
      <c r="P547" s="233"/>
      <c r="Q547" s="233"/>
      <c r="R547" s="344"/>
      <c r="S547" s="233"/>
    </row>
    <row r="548" spans="1:19">
      <c r="A548" s="233"/>
      <c r="B548" s="233"/>
      <c r="C548" s="233"/>
      <c r="D548" s="233"/>
      <c r="E548" s="233"/>
      <c r="F548" s="233"/>
      <c r="G548" s="233"/>
      <c r="H548" s="233"/>
      <c r="I548" s="233"/>
      <c r="J548" s="403"/>
      <c r="K548" s="233"/>
      <c r="L548" s="233"/>
      <c r="M548" s="233"/>
      <c r="N548" s="233"/>
      <c r="P548" s="233"/>
      <c r="Q548" s="233"/>
      <c r="R548" s="344"/>
      <c r="S548" s="233"/>
    </row>
    <row r="549" spans="1:19">
      <c r="A549" s="233"/>
      <c r="B549" s="233"/>
      <c r="C549" s="233"/>
      <c r="D549" s="233"/>
      <c r="E549" s="233"/>
      <c r="F549" s="233"/>
      <c r="G549" s="233"/>
      <c r="H549" s="233"/>
      <c r="I549" s="233"/>
      <c r="J549" s="403"/>
      <c r="K549" s="233"/>
      <c r="L549" s="233"/>
      <c r="M549" s="233"/>
      <c r="N549" s="233"/>
      <c r="P549" s="233"/>
      <c r="Q549" s="233"/>
      <c r="R549" s="344"/>
      <c r="S549" s="233"/>
    </row>
    <row r="550" spans="1:19">
      <c r="A550" s="233"/>
      <c r="B550" s="233"/>
      <c r="C550" s="233"/>
      <c r="D550" s="233"/>
      <c r="E550" s="233"/>
      <c r="F550" s="233"/>
      <c r="G550" s="233"/>
      <c r="H550" s="233"/>
      <c r="I550" s="233"/>
      <c r="J550" s="403"/>
      <c r="K550" s="233"/>
      <c r="L550" s="233"/>
      <c r="M550" s="233"/>
      <c r="N550" s="233"/>
      <c r="P550" s="233"/>
      <c r="Q550" s="233"/>
      <c r="R550" s="344"/>
      <c r="S550" s="233"/>
    </row>
    <row r="551" spans="1:19">
      <c r="A551" s="233"/>
      <c r="B551" s="233"/>
      <c r="C551" s="233"/>
      <c r="D551" s="233"/>
      <c r="E551" s="233"/>
      <c r="F551" s="233"/>
      <c r="G551" s="233"/>
      <c r="H551" s="233"/>
      <c r="I551" s="233"/>
      <c r="J551" s="403"/>
      <c r="K551" s="233"/>
      <c r="L551" s="233"/>
      <c r="M551" s="233"/>
      <c r="N551" s="233"/>
      <c r="P551" s="233"/>
      <c r="Q551" s="233"/>
      <c r="R551" s="344"/>
      <c r="S551" s="233"/>
    </row>
    <row r="552" spans="1:19">
      <c r="A552" s="233"/>
      <c r="B552" s="233"/>
      <c r="C552" s="233"/>
      <c r="D552" s="233"/>
      <c r="E552" s="233"/>
      <c r="F552" s="233"/>
      <c r="G552" s="233"/>
      <c r="H552" s="233"/>
      <c r="I552" s="233"/>
      <c r="J552" s="403"/>
      <c r="K552" s="233"/>
      <c r="L552" s="233"/>
      <c r="M552" s="233"/>
      <c r="N552" s="233"/>
      <c r="P552" s="233"/>
      <c r="Q552" s="233"/>
      <c r="R552" s="344"/>
      <c r="S552" s="233"/>
    </row>
    <row r="553" spans="1:19">
      <c r="A553" s="233"/>
      <c r="B553" s="233"/>
      <c r="C553" s="233"/>
      <c r="D553" s="233"/>
      <c r="E553" s="233"/>
      <c r="F553" s="233"/>
      <c r="G553" s="233"/>
      <c r="H553" s="233"/>
      <c r="I553" s="233"/>
      <c r="J553" s="403"/>
      <c r="K553" s="233"/>
      <c r="L553" s="233"/>
      <c r="M553" s="233"/>
      <c r="N553" s="233"/>
      <c r="P553" s="233"/>
      <c r="Q553" s="233"/>
      <c r="R553" s="344"/>
      <c r="S553" s="233"/>
    </row>
    <row r="554" spans="1:19">
      <c r="A554" s="233"/>
      <c r="B554" s="233"/>
      <c r="C554" s="233"/>
      <c r="D554" s="233"/>
      <c r="E554" s="233"/>
      <c r="F554" s="233"/>
      <c r="G554" s="233"/>
      <c r="H554" s="233"/>
      <c r="I554" s="233"/>
      <c r="J554" s="403"/>
      <c r="K554" s="233"/>
      <c r="L554" s="233"/>
      <c r="M554" s="233"/>
      <c r="N554" s="233"/>
      <c r="P554" s="233"/>
      <c r="Q554" s="233"/>
      <c r="R554" s="344"/>
      <c r="S554" s="233"/>
    </row>
    <row r="555" spans="1:19">
      <c r="A555" s="233"/>
      <c r="B555" s="233"/>
      <c r="C555" s="233"/>
      <c r="D555" s="233"/>
      <c r="E555" s="233"/>
      <c r="F555" s="233"/>
      <c r="G555" s="233"/>
      <c r="H555" s="233"/>
      <c r="I555" s="233"/>
      <c r="J555" s="403"/>
      <c r="K555" s="233"/>
      <c r="L555" s="233"/>
      <c r="M555" s="233"/>
      <c r="N555" s="233"/>
      <c r="P555" s="233"/>
      <c r="Q555" s="233"/>
      <c r="R555" s="344"/>
      <c r="S555" s="233"/>
    </row>
    <row r="556" spans="1:19">
      <c r="A556" s="233"/>
      <c r="B556" s="233"/>
      <c r="C556" s="233"/>
      <c r="D556" s="233"/>
      <c r="E556" s="233"/>
      <c r="F556" s="233"/>
      <c r="G556" s="233"/>
      <c r="H556" s="233"/>
      <c r="I556" s="233"/>
      <c r="J556" s="403"/>
      <c r="K556" s="233"/>
      <c r="L556" s="233"/>
      <c r="M556" s="233"/>
      <c r="N556" s="233"/>
      <c r="P556" s="233"/>
      <c r="Q556" s="233"/>
      <c r="R556" s="344"/>
      <c r="S556" s="233"/>
    </row>
    <row r="557" spans="1:19">
      <c r="A557" s="233"/>
      <c r="B557" s="233"/>
      <c r="C557" s="233"/>
      <c r="D557" s="233"/>
      <c r="E557" s="233"/>
      <c r="F557" s="233"/>
      <c r="G557" s="233"/>
      <c r="H557" s="233"/>
      <c r="I557" s="233"/>
      <c r="J557" s="403"/>
      <c r="K557" s="233"/>
      <c r="L557" s="233"/>
      <c r="M557" s="233"/>
      <c r="N557" s="233"/>
      <c r="P557" s="233"/>
      <c r="Q557" s="233"/>
      <c r="R557" s="344"/>
      <c r="S557" s="233"/>
    </row>
    <row r="558" spans="1:19">
      <c r="A558" s="233"/>
      <c r="B558" s="233"/>
      <c r="C558" s="233"/>
      <c r="D558" s="233"/>
      <c r="E558" s="233"/>
      <c r="F558" s="233"/>
      <c r="G558" s="233"/>
      <c r="H558" s="233"/>
      <c r="I558" s="233"/>
      <c r="J558" s="403"/>
      <c r="K558" s="233"/>
      <c r="L558" s="233"/>
      <c r="M558" s="233"/>
      <c r="N558" s="233"/>
      <c r="P558" s="233"/>
      <c r="Q558" s="233"/>
      <c r="R558" s="344"/>
      <c r="S558" s="233"/>
    </row>
    <row r="559" spans="1:19">
      <c r="A559" s="233"/>
      <c r="B559" s="233"/>
      <c r="C559" s="233"/>
      <c r="D559" s="233"/>
      <c r="E559" s="233"/>
      <c r="F559" s="233"/>
      <c r="G559" s="233"/>
      <c r="H559" s="233"/>
      <c r="I559" s="233"/>
      <c r="J559" s="403"/>
      <c r="K559" s="233"/>
      <c r="L559" s="233"/>
      <c r="M559" s="233"/>
      <c r="N559" s="233"/>
      <c r="P559" s="233"/>
      <c r="Q559" s="233"/>
      <c r="R559" s="344"/>
      <c r="S559" s="233"/>
    </row>
    <row r="560" spans="1:19">
      <c r="A560" s="233"/>
      <c r="B560" s="233"/>
      <c r="C560" s="233"/>
      <c r="D560" s="233"/>
      <c r="E560" s="233"/>
      <c r="F560" s="233"/>
      <c r="G560" s="233"/>
      <c r="H560" s="233"/>
      <c r="I560" s="233"/>
      <c r="J560" s="403"/>
      <c r="K560" s="233"/>
      <c r="L560" s="233"/>
      <c r="M560" s="233"/>
      <c r="N560" s="233"/>
      <c r="P560" s="233"/>
      <c r="Q560" s="233"/>
      <c r="R560" s="344"/>
      <c r="S560" s="233"/>
    </row>
    <row r="561" spans="1:19">
      <c r="A561" s="233"/>
      <c r="B561" s="233"/>
      <c r="C561" s="233"/>
      <c r="D561" s="233"/>
      <c r="E561" s="233"/>
      <c r="F561" s="233"/>
      <c r="G561" s="233"/>
      <c r="H561" s="233"/>
      <c r="I561" s="233"/>
      <c r="J561" s="403"/>
      <c r="K561" s="233"/>
      <c r="L561" s="233"/>
      <c r="M561" s="233"/>
      <c r="N561" s="233"/>
      <c r="P561" s="233"/>
      <c r="Q561" s="233"/>
      <c r="R561" s="344"/>
      <c r="S561" s="233"/>
    </row>
    <row r="562" spans="1:19">
      <c r="A562" s="233"/>
      <c r="B562" s="233"/>
      <c r="C562" s="233"/>
      <c r="D562" s="233"/>
      <c r="E562" s="233"/>
      <c r="F562" s="233"/>
      <c r="G562" s="233"/>
      <c r="H562" s="233"/>
      <c r="I562" s="233"/>
      <c r="J562" s="403"/>
      <c r="K562" s="233"/>
      <c r="L562" s="233"/>
      <c r="M562" s="233"/>
      <c r="N562" s="233"/>
      <c r="P562" s="233"/>
      <c r="Q562" s="233"/>
      <c r="R562" s="344"/>
      <c r="S562" s="233"/>
    </row>
    <row r="563" spans="1:19">
      <c r="A563" s="233"/>
      <c r="B563" s="233"/>
      <c r="C563" s="233"/>
      <c r="D563" s="233"/>
      <c r="E563" s="233"/>
      <c r="F563" s="233"/>
      <c r="G563" s="233"/>
      <c r="H563" s="233"/>
      <c r="I563" s="233"/>
      <c r="J563" s="403"/>
      <c r="K563" s="233"/>
      <c r="L563" s="233"/>
      <c r="M563" s="233"/>
      <c r="N563" s="233"/>
      <c r="P563" s="233"/>
      <c r="Q563" s="233"/>
      <c r="R563" s="344"/>
      <c r="S563" s="233"/>
    </row>
    <row r="564" spans="1:19">
      <c r="A564" s="233"/>
      <c r="B564" s="233"/>
      <c r="C564" s="233"/>
      <c r="D564" s="233"/>
      <c r="E564" s="233"/>
      <c r="F564" s="233"/>
      <c r="G564" s="233"/>
      <c r="H564" s="233"/>
      <c r="I564" s="233"/>
      <c r="J564" s="403"/>
      <c r="K564" s="233"/>
      <c r="L564" s="233"/>
      <c r="M564" s="233"/>
      <c r="N564" s="233"/>
      <c r="P564" s="233"/>
      <c r="Q564" s="233"/>
      <c r="R564" s="344"/>
      <c r="S564" s="233"/>
    </row>
    <row r="565" spans="1:19">
      <c r="A565" s="233"/>
      <c r="B565" s="233"/>
      <c r="C565" s="233"/>
      <c r="D565" s="233"/>
      <c r="E565" s="233"/>
      <c r="F565" s="233"/>
      <c r="G565" s="233"/>
      <c r="H565" s="233"/>
      <c r="I565" s="233"/>
      <c r="J565" s="403"/>
      <c r="K565" s="233"/>
      <c r="L565" s="233"/>
      <c r="M565" s="233"/>
      <c r="N565" s="233"/>
      <c r="P565" s="233"/>
      <c r="Q565" s="233"/>
      <c r="R565" s="344"/>
      <c r="S565" s="233"/>
    </row>
    <row r="566" spans="1:19">
      <c r="A566" s="233"/>
      <c r="B566" s="233"/>
      <c r="C566" s="233"/>
      <c r="D566" s="233"/>
      <c r="E566" s="233"/>
      <c r="F566" s="233"/>
      <c r="G566" s="233"/>
      <c r="H566" s="233"/>
      <c r="I566" s="233"/>
      <c r="J566" s="403"/>
      <c r="K566" s="233"/>
      <c r="L566" s="233"/>
      <c r="M566" s="233"/>
      <c r="N566" s="233"/>
      <c r="P566" s="233"/>
      <c r="Q566" s="233"/>
      <c r="R566" s="344"/>
      <c r="S566" s="233"/>
    </row>
    <row r="567" spans="1:19">
      <c r="A567" s="233"/>
      <c r="B567" s="233"/>
      <c r="C567" s="233"/>
      <c r="D567" s="233"/>
      <c r="E567" s="233"/>
      <c r="F567" s="233"/>
      <c r="G567" s="233"/>
      <c r="H567" s="233"/>
      <c r="I567" s="233"/>
      <c r="J567" s="403"/>
      <c r="K567" s="233"/>
      <c r="L567" s="233"/>
      <c r="M567" s="233"/>
      <c r="N567" s="233"/>
      <c r="P567" s="233"/>
      <c r="Q567" s="233"/>
      <c r="R567" s="344"/>
      <c r="S567" s="233"/>
    </row>
    <row r="568" spans="1:19">
      <c r="A568" s="233"/>
      <c r="B568" s="233"/>
      <c r="C568" s="233"/>
      <c r="D568" s="233"/>
      <c r="E568" s="233"/>
      <c r="F568" s="233"/>
      <c r="G568" s="233"/>
      <c r="H568" s="233"/>
      <c r="I568" s="233"/>
      <c r="J568" s="403"/>
      <c r="K568" s="233"/>
      <c r="L568" s="233"/>
      <c r="M568" s="233"/>
      <c r="N568" s="233"/>
      <c r="P568" s="233"/>
      <c r="Q568" s="233"/>
      <c r="R568" s="344"/>
      <c r="S568" s="233"/>
    </row>
    <row r="569" spans="1:19">
      <c r="A569" s="233"/>
      <c r="B569" s="233"/>
      <c r="C569" s="233"/>
      <c r="D569" s="233"/>
      <c r="E569" s="233"/>
      <c r="F569" s="233"/>
      <c r="G569" s="233"/>
      <c r="H569" s="233"/>
      <c r="I569" s="233"/>
      <c r="J569" s="403"/>
      <c r="K569" s="233"/>
      <c r="L569" s="233"/>
      <c r="M569" s="233"/>
      <c r="N569" s="233"/>
      <c r="P569" s="233"/>
      <c r="Q569" s="233"/>
      <c r="R569" s="344"/>
      <c r="S569" s="233"/>
    </row>
    <row r="570" spans="1:19">
      <c r="A570" s="233"/>
      <c r="B570" s="233"/>
      <c r="C570" s="233"/>
      <c r="D570" s="233"/>
      <c r="E570" s="233"/>
      <c r="F570" s="233"/>
      <c r="G570" s="233"/>
      <c r="H570" s="233"/>
      <c r="I570" s="233"/>
      <c r="J570" s="403"/>
      <c r="K570" s="233"/>
      <c r="L570" s="233"/>
      <c r="M570" s="233"/>
      <c r="N570" s="233"/>
      <c r="P570" s="233"/>
      <c r="Q570" s="233"/>
      <c r="R570" s="344"/>
      <c r="S570" s="233"/>
    </row>
    <row r="571" spans="1:19">
      <c r="A571" s="233"/>
      <c r="B571" s="233"/>
      <c r="C571" s="233"/>
      <c r="D571" s="233"/>
      <c r="E571" s="233"/>
      <c r="F571" s="233"/>
      <c r="G571" s="233"/>
      <c r="H571" s="233"/>
      <c r="I571" s="233"/>
      <c r="J571" s="403"/>
      <c r="K571" s="233"/>
      <c r="L571" s="233"/>
      <c r="M571" s="233"/>
      <c r="N571" s="233"/>
      <c r="P571" s="233"/>
      <c r="Q571" s="233"/>
      <c r="R571" s="344"/>
      <c r="S571" s="233"/>
    </row>
    <row r="572" spans="1:19">
      <c r="A572" s="233"/>
      <c r="B572" s="233"/>
      <c r="C572" s="233"/>
      <c r="D572" s="233"/>
      <c r="E572" s="233"/>
      <c r="F572" s="233"/>
      <c r="G572" s="233"/>
      <c r="H572" s="233"/>
      <c r="I572" s="233"/>
      <c r="J572" s="403"/>
      <c r="K572" s="233"/>
      <c r="L572" s="233"/>
      <c r="M572" s="233"/>
      <c r="N572" s="233"/>
      <c r="P572" s="233"/>
      <c r="Q572" s="233"/>
      <c r="R572" s="344"/>
      <c r="S572" s="233"/>
    </row>
    <row r="573" spans="1:19">
      <c r="A573" s="233"/>
      <c r="B573" s="233"/>
      <c r="C573" s="233"/>
      <c r="D573" s="233"/>
      <c r="E573" s="233"/>
      <c r="F573" s="233"/>
      <c r="G573" s="233"/>
      <c r="H573" s="233"/>
      <c r="I573" s="233"/>
      <c r="J573" s="403"/>
      <c r="K573" s="233"/>
      <c r="L573" s="233"/>
      <c r="M573" s="233"/>
      <c r="N573" s="233"/>
      <c r="P573" s="233"/>
      <c r="Q573" s="233"/>
      <c r="R573" s="344"/>
      <c r="S573" s="233"/>
    </row>
    <row r="574" spans="1:19">
      <c r="A574" s="233"/>
      <c r="B574" s="233"/>
      <c r="C574" s="233"/>
      <c r="D574" s="233"/>
      <c r="E574" s="233"/>
      <c r="F574" s="233"/>
      <c r="G574" s="233"/>
      <c r="H574" s="233"/>
      <c r="I574" s="233"/>
      <c r="J574" s="403"/>
      <c r="K574" s="233"/>
      <c r="L574" s="233"/>
      <c r="M574" s="233"/>
      <c r="N574" s="233"/>
      <c r="P574" s="233"/>
      <c r="Q574" s="233"/>
      <c r="R574" s="344"/>
      <c r="S574" s="233"/>
    </row>
    <row r="575" spans="1:19">
      <c r="A575" s="233"/>
      <c r="B575" s="233"/>
      <c r="C575" s="233"/>
      <c r="D575" s="233"/>
      <c r="E575" s="233"/>
      <c r="F575" s="233"/>
      <c r="G575" s="233"/>
      <c r="H575" s="233"/>
      <c r="I575" s="233"/>
      <c r="J575" s="403"/>
      <c r="K575" s="233"/>
      <c r="L575" s="233"/>
      <c r="M575" s="233"/>
      <c r="N575" s="233"/>
      <c r="P575" s="233"/>
      <c r="Q575" s="233"/>
      <c r="R575" s="344"/>
      <c r="S575" s="233"/>
    </row>
    <row r="576" spans="1:19">
      <c r="A576" s="233"/>
      <c r="B576" s="233"/>
      <c r="C576" s="233"/>
      <c r="D576" s="233"/>
      <c r="E576" s="233"/>
      <c r="F576" s="233"/>
      <c r="G576" s="233"/>
      <c r="H576" s="233"/>
      <c r="I576" s="233"/>
      <c r="J576" s="403"/>
      <c r="K576" s="233"/>
      <c r="L576" s="233"/>
      <c r="M576" s="233"/>
      <c r="N576" s="233"/>
      <c r="P576" s="233"/>
      <c r="Q576" s="233"/>
      <c r="R576" s="344"/>
      <c r="S576" s="233"/>
    </row>
    <row r="577" spans="1:19">
      <c r="A577" s="233"/>
      <c r="B577" s="233"/>
      <c r="C577" s="233"/>
      <c r="D577" s="233"/>
      <c r="E577" s="233"/>
      <c r="F577" s="233"/>
      <c r="G577" s="233"/>
      <c r="H577" s="233"/>
      <c r="I577" s="233"/>
      <c r="J577" s="403"/>
      <c r="K577" s="233"/>
      <c r="L577" s="233"/>
      <c r="M577" s="233"/>
      <c r="N577" s="233"/>
      <c r="P577" s="233"/>
      <c r="Q577" s="233"/>
      <c r="R577" s="344"/>
      <c r="S577" s="233"/>
    </row>
    <row r="578" spans="1:19">
      <c r="A578" s="233"/>
      <c r="B578" s="233"/>
      <c r="C578" s="233"/>
      <c r="D578" s="233"/>
      <c r="E578" s="233"/>
      <c r="F578" s="233"/>
      <c r="G578" s="233"/>
      <c r="H578" s="233"/>
      <c r="I578" s="233"/>
      <c r="J578" s="403"/>
      <c r="K578" s="233"/>
      <c r="L578" s="233"/>
      <c r="M578" s="233"/>
      <c r="N578" s="233"/>
      <c r="P578" s="233"/>
      <c r="Q578" s="233"/>
      <c r="R578" s="344"/>
      <c r="S578" s="233"/>
    </row>
    <row r="579" spans="1:19">
      <c r="A579" s="233"/>
      <c r="B579" s="233"/>
      <c r="C579" s="233"/>
      <c r="D579" s="233"/>
      <c r="E579" s="233"/>
      <c r="F579" s="233"/>
      <c r="G579" s="233"/>
      <c r="H579" s="233"/>
      <c r="I579" s="233"/>
      <c r="J579" s="403"/>
      <c r="K579" s="233"/>
      <c r="L579" s="233"/>
      <c r="M579" s="233"/>
      <c r="N579" s="233"/>
      <c r="P579" s="233"/>
      <c r="Q579" s="233"/>
      <c r="R579" s="344"/>
      <c r="S579" s="233"/>
    </row>
    <row r="580" spans="1:19">
      <c r="A580" s="233"/>
      <c r="B580" s="233"/>
      <c r="C580" s="233"/>
      <c r="D580" s="233"/>
      <c r="E580" s="233"/>
      <c r="F580" s="233"/>
      <c r="G580" s="233"/>
      <c r="H580" s="233"/>
      <c r="I580" s="233"/>
      <c r="J580" s="403"/>
      <c r="K580" s="233"/>
      <c r="L580" s="233"/>
      <c r="M580" s="233"/>
      <c r="N580" s="233"/>
      <c r="P580" s="233"/>
      <c r="Q580" s="233"/>
      <c r="R580" s="344"/>
      <c r="S580" s="233"/>
    </row>
    <row r="581" spans="1:19">
      <c r="A581" s="233"/>
      <c r="B581" s="233"/>
      <c r="C581" s="233"/>
      <c r="D581" s="233"/>
      <c r="E581" s="233"/>
      <c r="F581" s="233"/>
      <c r="G581" s="233"/>
      <c r="H581" s="233"/>
      <c r="I581" s="233"/>
      <c r="J581" s="403"/>
      <c r="K581" s="233"/>
      <c r="L581" s="233"/>
      <c r="M581" s="233"/>
      <c r="N581" s="233"/>
      <c r="P581" s="233"/>
      <c r="Q581" s="233"/>
      <c r="R581" s="344"/>
      <c r="S581" s="233"/>
    </row>
    <row r="582" spans="1:19">
      <c r="A582" s="233"/>
      <c r="B582" s="233"/>
      <c r="C582" s="233"/>
      <c r="D582" s="233"/>
      <c r="E582" s="233"/>
      <c r="F582" s="233"/>
      <c r="G582" s="233"/>
      <c r="H582" s="233"/>
      <c r="I582" s="233"/>
      <c r="J582" s="403"/>
      <c r="K582" s="233"/>
      <c r="L582" s="233"/>
      <c r="M582" s="233"/>
      <c r="N582" s="233"/>
      <c r="P582" s="233"/>
      <c r="Q582" s="233"/>
      <c r="R582" s="344"/>
      <c r="S582" s="233"/>
    </row>
    <row r="583" spans="1:19">
      <c r="A583" s="233"/>
      <c r="B583" s="233"/>
      <c r="C583" s="233"/>
      <c r="D583" s="233"/>
      <c r="E583" s="233"/>
      <c r="F583" s="233"/>
      <c r="G583" s="233"/>
      <c r="H583" s="233"/>
      <c r="I583" s="233"/>
      <c r="J583" s="403"/>
      <c r="K583" s="233"/>
      <c r="L583" s="233"/>
      <c r="M583" s="233"/>
      <c r="N583" s="233"/>
      <c r="P583" s="233"/>
      <c r="Q583" s="233"/>
      <c r="R583" s="344"/>
      <c r="S583" s="233"/>
    </row>
    <row r="584" spans="1:19">
      <c r="A584" s="233"/>
      <c r="B584" s="233"/>
      <c r="C584" s="233"/>
      <c r="D584" s="233"/>
      <c r="E584" s="233"/>
      <c r="F584" s="233"/>
      <c r="G584" s="233"/>
      <c r="H584" s="233"/>
      <c r="I584" s="233"/>
      <c r="J584" s="403"/>
      <c r="K584" s="233"/>
      <c r="L584" s="233"/>
      <c r="M584" s="233"/>
      <c r="N584" s="233"/>
      <c r="P584" s="233"/>
      <c r="Q584" s="233"/>
      <c r="R584" s="344"/>
      <c r="S584" s="233"/>
    </row>
    <row r="585" spans="1:19">
      <c r="A585" s="233"/>
      <c r="B585" s="233"/>
      <c r="C585" s="233"/>
      <c r="D585" s="233"/>
      <c r="E585" s="233"/>
      <c r="F585" s="233"/>
      <c r="G585" s="233"/>
      <c r="H585" s="233"/>
      <c r="I585" s="233"/>
      <c r="J585" s="403"/>
      <c r="K585" s="233"/>
      <c r="L585" s="233"/>
      <c r="M585" s="233"/>
      <c r="N585" s="233"/>
      <c r="P585" s="233"/>
      <c r="Q585" s="233"/>
      <c r="R585" s="344"/>
      <c r="S585" s="233"/>
    </row>
    <row r="586" spans="1:19">
      <c r="A586" s="233"/>
      <c r="B586" s="233"/>
      <c r="C586" s="233"/>
      <c r="D586" s="233"/>
      <c r="E586" s="233"/>
      <c r="F586" s="233"/>
      <c r="G586" s="233"/>
      <c r="H586" s="233"/>
      <c r="I586" s="233"/>
      <c r="J586" s="403"/>
      <c r="K586" s="233"/>
      <c r="L586" s="233"/>
      <c r="M586" s="233"/>
      <c r="N586" s="233"/>
      <c r="P586" s="233"/>
      <c r="Q586" s="233"/>
      <c r="R586" s="344"/>
      <c r="S586" s="233"/>
    </row>
    <row r="587" spans="1:19">
      <c r="A587" s="233"/>
      <c r="B587" s="233"/>
      <c r="C587" s="233"/>
      <c r="D587" s="233"/>
      <c r="E587" s="233"/>
      <c r="F587" s="233"/>
      <c r="G587" s="233"/>
      <c r="H587" s="233"/>
      <c r="I587" s="233"/>
      <c r="J587" s="403"/>
      <c r="K587" s="233"/>
      <c r="L587" s="233"/>
      <c r="M587" s="233"/>
      <c r="N587" s="233"/>
      <c r="P587" s="233"/>
      <c r="Q587" s="233"/>
      <c r="R587" s="344"/>
      <c r="S587" s="233"/>
    </row>
    <row r="588" spans="1:19">
      <c r="A588" s="233"/>
      <c r="B588" s="233"/>
      <c r="C588" s="233"/>
      <c r="D588" s="233"/>
      <c r="E588" s="233"/>
      <c r="F588" s="233"/>
      <c r="G588" s="233"/>
      <c r="H588" s="233"/>
      <c r="I588" s="233"/>
      <c r="J588" s="403"/>
      <c r="K588" s="233"/>
      <c r="L588" s="233"/>
      <c r="M588" s="233"/>
      <c r="N588" s="233"/>
      <c r="P588" s="233"/>
      <c r="Q588" s="233"/>
      <c r="R588" s="344"/>
      <c r="S588" s="233"/>
    </row>
    <row r="589" spans="1:19">
      <c r="A589" s="233"/>
      <c r="B589" s="233"/>
      <c r="C589" s="233"/>
      <c r="D589" s="233"/>
      <c r="E589" s="233"/>
      <c r="F589" s="233"/>
      <c r="G589" s="233"/>
      <c r="H589" s="233"/>
      <c r="I589" s="233"/>
      <c r="J589" s="403"/>
      <c r="K589" s="233"/>
      <c r="L589" s="233"/>
      <c r="M589" s="233"/>
      <c r="N589" s="233"/>
      <c r="P589" s="233"/>
      <c r="Q589" s="233"/>
      <c r="R589" s="344"/>
      <c r="S589" s="233"/>
    </row>
    <row r="590" spans="1:19">
      <c r="A590" s="233"/>
      <c r="B590" s="233"/>
      <c r="C590" s="233"/>
      <c r="D590" s="233"/>
      <c r="E590" s="233"/>
      <c r="F590" s="233"/>
      <c r="G590" s="233"/>
      <c r="H590" s="233"/>
      <c r="I590" s="233"/>
      <c r="J590" s="403"/>
      <c r="K590" s="233"/>
      <c r="L590" s="233"/>
      <c r="M590" s="233"/>
      <c r="N590" s="233"/>
      <c r="P590" s="233"/>
      <c r="Q590" s="233"/>
      <c r="R590" s="344"/>
      <c r="S590" s="233"/>
    </row>
    <row r="591" spans="1:19">
      <c r="A591" s="233"/>
      <c r="B591" s="233"/>
      <c r="C591" s="233"/>
      <c r="D591" s="233"/>
      <c r="E591" s="233"/>
      <c r="F591" s="233"/>
      <c r="G591" s="233"/>
      <c r="H591" s="233"/>
      <c r="I591" s="233"/>
      <c r="J591" s="403"/>
      <c r="K591" s="233"/>
      <c r="L591" s="233"/>
      <c r="M591" s="233"/>
      <c r="N591" s="233"/>
      <c r="P591" s="233"/>
      <c r="Q591" s="233"/>
      <c r="R591" s="344"/>
      <c r="S591" s="233"/>
    </row>
    <row r="592" spans="1:19">
      <c r="A592" s="233"/>
      <c r="B592" s="233"/>
      <c r="C592" s="233"/>
      <c r="D592" s="233"/>
      <c r="E592" s="233"/>
      <c r="F592" s="233"/>
      <c r="G592" s="233"/>
      <c r="H592" s="233"/>
      <c r="I592" s="233"/>
      <c r="J592" s="403"/>
      <c r="K592" s="233"/>
      <c r="L592" s="233"/>
      <c r="M592" s="233"/>
      <c r="N592" s="233"/>
      <c r="P592" s="233"/>
      <c r="Q592" s="233"/>
      <c r="R592" s="344"/>
      <c r="S592" s="233"/>
    </row>
    <row r="593" spans="1:19">
      <c r="A593" s="233"/>
      <c r="B593" s="233"/>
      <c r="C593" s="233"/>
      <c r="D593" s="233"/>
      <c r="E593" s="233"/>
      <c r="F593" s="233"/>
      <c r="G593" s="233"/>
      <c r="H593" s="233"/>
      <c r="I593" s="233"/>
      <c r="J593" s="403"/>
      <c r="K593" s="233"/>
      <c r="L593" s="233"/>
      <c r="M593" s="233"/>
      <c r="N593" s="233"/>
      <c r="P593" s="233"/>
      <c r="Q593" s="233"/>
      <c r="R593" s="344"/>
      <c r="S593" s="233"/>
    </row>
    <row r="594" spans="1:19">
      <c r="A594" s="233"/>
      <c r="B594" s="233"/>
      <c r="C594" s="233"/>
      <c r="D594" s="233"/>
      <c r="E594" s="233"/>
      <c r="F594" s="233"/>
      <c r="G594" s="233"/>
      <c r="H594" s="233"/>
      <c r="I594" s="233"/>
      <c r="J594" s="403"/>
      <c r="K594" s="233"/>
      <c r="L594" s="233"/>
      <c r="M594" s="233"/>
      <c r="N594" s="233"/>
      <c r="P594" s="233"/>
      <c r="Q594" s="233"/>
      <c r="R594" s="344"/>
      <c r="S594" s="233"/>
    </row>
    <row r="595" spans="1:19">
      <c r="A595" s="233"/>
      <c r="B595" s="233"/>
      <c r="C595" s="233"/>
      <c r="D595" s="233"/>
      <c r="E595" s="233"/>
      <c r="F595" s="233"/>
      <c r="G595" s="233"/>
      <c r="H595" s="233"/>
      <c r="I595" s="233"/>
      <c r="J595" s="403"/>
      <c r="K595" s="233"/>
      <c r="L595" s="233"/>
      <c r="M595" s="233"/>
      <c r="N595" s="233"/>
      <c r="P595" s="233"/>
      <c r="Q595" s="233"/>
      <c r="R595" s="344"/>
      <c r="S595" s="233"/>
    </row>
    <row r="596" spans="1:19">
      <c r="A596" s="233"/>
      <c r="B596" s="233"/>
      <c r="C596" s="233"/>
      <c r="D596" s="233"/>
      <c r="E596" s="233"/>
      <c r="F596" s="233"/>
      <c r="G596" s="233"/>
      <c r="H596" s="233"/>
      <c r="I596" s="233"/>
      <c r="J596" s="403"/>
      <c r="K596" s="233"/>
      <c r="L596" s="233"/>
      <c r="M596" s="233"/>
      <c r="N596" s="233"/>
      <c r="P596" s="233"/>
      <c r="Q596" s="233"/>
      <c r="R596" s="344"/>
      <c r="S596" s="233"/>
    </row>
    <row r="597" spans="1:19">
      <c r="A597" s="233"/>
      <c r="B597" s="233"/>
      <c r="C597" s="233"/>
      <c r="D597" s="233"/>
      <c r="E597" s="233"/>
      <c r="F597" s="233"/>
      <c r="G597" s="233"/>
      <c r="H597" s="233"/>
      <c r="I597" s="233"/>
      <c r="J597" s="403"/>
      <c r="K597" s="233"/>
      <c r="L597" s="233"/>
      <c r="M597" s="233"/>
      <c r="N597" s="233"/>
      <c r="P597" s="233"/>
      <c r="Q597" s="233"/>
      <c r="R597" s="344"/>
      <c r="S597" s="233"/>
    </row>
    <row r="598" spans="1:19">
      <c r="A598" s="233"/>
      <c r="B598" s="233"/>
      <c r="C598" s="233"/>
      <c r="D598" s="233"/>
      <c r="E598" s="233"/>
      <c r="F598" s="233"/>
      <c r="G598" s="233"/>
      <c r="H598" s="233"/>
      <c r="I598" s="233"/>
      <c r="J598" s="403"/>
      <c r="K598" s="233"/>
      <c r="L598" s="233"/>
      <c r="M598" s="233"/>
      <c r="N598" s="233"/>
      <c r="P598" s="233"/>
      <c r="Q598" s="233"/>
      <c r="R598" s="344"/>
      <c r="S598" s="233"/>
    </row>
    <row r="599" spans="1:19">
      <c r="A599" s="233"/>
      <c r="B599" s="233"/>
      <c r="C599" s="233"/>
      <c r="D599" s="233"/>
      <c r="E599" s="233"/>
      <c r="F599" s="233"/>
      <c r="G599" s="233"/>
      <c r="H599" s="233"/>
      <c r="I599" s="233"/>
      <c r="J599" s="403"/>
      <c r="K599" s="233"/>
      <c r="L599" s="233"/>
      <c r="M599" s="233"/>
      <c r="N599" s="233"/>
      <c r="P599" s="233"/>
      <c r="Q599" s="233"/>
      <c r="R599" s="344"/>
      <c r="S599" s="233"/>
    </row>
    <row r="600" spans="1:19">
      <c r="A600" s="233"/>
      <c r="B600" s="233"/>
      <c r="C600" s="233"/>
      <c r="D600" s="233"/>
      <c r="E600" s="233"/>
      <c r="F600" s="233"/>
      <c r="G600" s="233"/>
      <c r="H600" s="233"/>
      <c r="I600" s="233"/>
      <c r="J600" s="403"/>
      <c r="K600" s="233"/>
      <c r="L600" s="233"/>
      <c r="M600" s="233"/>
      <c r="N600" s="233"/>
      <c r="P600" s="233"/>
      <c r="Q600" s="233"/>
      <c r="R600" s="344"/>
      <c r="S600" s="233"/>
    </row>
    <row r="601" spans="1:19">
      <c r="A601" s="233"/>
      <c r="B601" s="233"/>
      <c r="C601" s="233"/>
      <c r="D601" s="233"/>
      <c r="E601" s="233"/>
      <c r="F601" s="233"/>
      <c r="G601" s="233"/>
      <c r="H601" s="233"/>
      <c r="I601" s="233"/>
      <c r="J601" s="403"/>
      <c r="K601" s="233"/>
      <c r="L601" s="233"/>
      <c r="M601" s="233"/>
      <c r="N601" s="233"/>
      <c r="P601" s="233"/>
      <c r="Q601" s="233"/>
      <c r="R601" s="344"/>
      <c r="S601" s="233"/>
    </row>
    <row r="602" spans="1:19">
      <c r="A602" s="233"/>
      <c r="B602" s="233"/>
      <c r="C602" s="233"/>
      <c r="D602" s="233"/>
      <c r="E602" s="233"/>
      <c r="F602" s="233"/>
      <c r="G602" s="233"/>
      <c r="H602" s="233"/>
      <c r="I602" s="233"/>
      <c r="J602" s="403"/>
      <c r="K602" s="233"/>
      <c r="L602" s="233"/>
      <c r="M602" s="233"/>
      <c r="N602" s="233"/>
      <c r="P602" s="233"/>
      <c r="Q602" s="233"/>
      <c r="R602" s="344"/>
      <c r="S602" s="233"/>
    </row>
    <row r="603" spans="1:19">
      <c r="A603" s="233"/>
      <c r="B603" s="233"/>
      <c r="C603" s="233"/>
      <c r="D603" s="233"/>
      <c r="E603" s="233"/>
      <c r="F603" s="233"/>
      <c r="G603" s="233"/>
      <c r="H603" s="233"/>
      <c r="I603" s="233"/>
      <c r="J603" s="403"/>
      <c r="K603" s="233"/>
      <c r="L603" s="233"/>
      <c r="M603" s="233"/>
      <c r="N603" s="233"/>
      <c r="P603" s="233"/>
      <c r="Q603" s="233"/>
      <c r="R603" s="344"/>
      <c r="S603" s="233"/>
    </row>
    <row r="604" spans="1:19">
      <c r="A604" s="233"/>
      <c r="B604" s="233"/>
      <c r="C604" s="233"/>
      <c r="D604" s="233"/>
      <c r="E604" s="233"/>
      <c r="F604" s="233"/>
      <c r="G604" s="233"/>
      <c r="H604" s="233"/>
      <c r="I604" s="233"/>
      <c r="J604" s="403"/>
      <c r="K604" s="233"/>
      <c r="L604" s="233"/>
      <c r="M604" s="233"/>
      <c r="N604" s="233"/>
      <c r="P604" s="233"/>
      <c r="Q604" s="233"/>
      <c r="R604" s="344"/>
      <c r="S604" s="233"/>
    </row>
    <row r="605" spans="1:19">
      <c r="A605" s="233"/>
      <c r="B605" s="233"/>
      <c r="C605" s="233"/>
      <c r="D605" s="233"/>
      <c r="E605" s="233"/>
      <c r="F605" s="233"/>
      <c r="G605" s="233"/>
      <c r="H605" s="233"/>
      <c r="I605" s="233"/>
      <c r="J605" s="403"/>
      <c r="K605" s="233"/>
      <c r="L605" s="233"/>
      <c r="M605" s="233"/>
      <c r="N605" s="233"/>
      <c r="P605" s="233"/>
      <c r="Q605" s="233"/>
      <c r="R605" s="344"/>
      <c r="S605" s="233"/>
    </row>
    <row r="606" spans="1:19">
      <c r="A606" s="233"/>
      <c r="B606" s="233"/>
      <c r="C606" s="233"/>
      <c r="D606" s="233"/>
      <c r="E606" s="233"/>
      <c r="F606" s="233"/>
      <c r="G606" s="233"/>
      <c r="H606" s="233"/>
      <c r="I606" s="233"/>
      <c r="J606" s="403"/>
      <c r="K606" s="233"/>
      <c r="L606" s="233"/>
      <c r="M606" s="233"/>
      <c r="N606" s="233"/>
      <c r="P606" s="233"/>
      <c r="Q606" s="233"/>
      <c r="R606" s="344"/>
      <c r="S606" s="233"/>
    </row>
    <row r="607" spans="1:19">
      <c r="A607" s="233"/>
      <c r="B607" s="233"/>
      <c r="C607" s="233"/>
      <c r="D607" s="233"/>
      <c r="E607" s="233"/>
      <c r="F607" s="233"/>
      <c r="G607" s="233"/>
      <c r="H607" s="233"/>
      <c r="I607" s="233"/>
      <c r="J607" s="403"/>
      <c r="K607" s="233"/>
      <c r="L607" s="233"/>
      <c r="M607" s="233"/>
      <c r="N607" s="233"/>
      <c r="P607" s="233"/>
      <c r="Q607" s="233"/>
      <c r="R607" s="344"/>
      <c r="S607" s="233"/>
    </row>
    <row r="608" spans="1:19">
      <c r="A608" s="233"/>
      <c r="B608" s="233"/>
      <c r="C608" s="233"/>
      <c r="D608" s="233"/>
      <c r="E608" s="233"/>
      <c r="F608" s="233"/>
      <c r="G608" s="233"/>
      <c r="H608" s="233"/>
      <c r="I608" s="233"/>
      <c r="J608" s="403"/>
      <c r="K608" s="233"/>
      <c r="L608" s="233"/>
      <c r="M608" s="233"/>
      <c r="N608" s="233"/>
      <c r="P608" s="233"/>
      <c r="Q608" s="233"/>
      <c r="R608" s="344"/>
      <c r="S608" s="233"/>
    </row>
    <row r="609" spans="1:19">
      <c r="A609" s="233"/>
      <c r="B609" s="233"/>
      <c r="C609" s="233"/>
      <c r="D609" s="233"/>
      <c r="E609" s="233"/>
      <c r="F609" s="233"/>
      <c r="G609" s="233"/>
      <c r="H609" s="233"/>
      <c r="I609" s="233"/>
      <c r="J609" s="403"/>
      <c r="K609" s="233"/>
      <c r="L609" s="233"/>
      <c r="M609" s="233"/>
      <c r="N609" s="233"/>
      <c r="P609" s="233"/>
      <c r="Q609" s="233"/>
      <c r="R609" s="344"/>
      <c r="S609" s="233"/>
    </row>
    <row r="610" spans="1:19">
      <c r="A610" s="233"/>
      <c r="B610" s="233"/>
      <c r="C610" s="233"/>
      <c r="D610" s="233"/>
      <c r="E610" s="233"/>
      <c r="F610" s="233"/>
      <c r="G610" s="233"/>
      <c r="H610" s="233"/>
      <c r="I610" s="233"/>
      <c r="J610" s="403"/>
      <c r="K610" s="233"/>
      <c r="L610" s="233"/>
      <c r="M610" s="233"/>
      <c r="N610" s="233"/>
      <c r="P610" s="233"/>
      <c r="Q610" s="233"/>
      <c r="R610" s="344"/>
      <c r="S610" s="233"/>
    </row>
    <row r="611" spans="1:19">
      <c r="A611" s="233"/>
      <c r="B611" s="233"/>
      <c r="C611" s="233"/>
      <c r="D611" s="233"/>
      <c r="E611" s="233"/>
      <c r="F611" s="233"/>
      <c r="G611" s="233"/>
      <c r="H611" s="233"/>
      <c r="I611" s="233"/>
      <c r="J611" s="403"/>
      <c r="K611" s="233"/>
      <c r="L611" s="233"/>
      <c r="M611" s="233"/>
      <c r="N611" s="233"/>
      <c r="P611" s="233"/>
      <c r="Q611" s="233"/>
      <c r="R611" s="344"/>
      <c r="S611" s="233"/>
    </row>
    <row r="612" spans="1:19">
      <c r="A612" s="233"/>
      <c r="B612" s="233"/>
      <c r="C612" s="233"/>
      <c r="D612" s="233"/>
      <c r="E612" s="233"/>
      <c r="F612" s="233"/>
      <c r="G612" s="233"/>
      <c r="H612" s="233"/>
      <c r="I612" s="233"/>
      <c r="J612" s="403"/>
      <c r="K612" s="233"/>
      <c r="L612" s="233"/>
      <c r="M612" s="233"/>
      <c r="N612" s="233"/>
      <c r="P612" s="233"/>
      <c r="Q612" s="233"/>
      <c r="R612" s="344"/>
      <c r="S612" s="233"/>
    </row>
    <row r="613" spans="1:19">
      <c r="A613" s="233"/>
      <c r="B613" s="233"/>
      <c r="C613" s="233"/>
      <c r="D613" s="233"/>
      <c r="E613" s="233"/>
      <c r="F613" s="233"/>
      <c r="G613" s="233"/>
      <c r="H613" s="233"/>
      <c r="I613" s="233"/>
      <c r="J613" s="403"/>
      <c r="K613" s="233"/>
      <c r="L613" s="233"/>
      <c r="M613" s="233"/>
      <c r="N613" s="233"/>
      <c r="P613" s="233"/>
      <c r="Q613" s="233"/>
      <c r="R613" s="344"/>
      <c r="S613" s="233"/>
    </row>
    <row r="614" spans="1:19">
      <c r="A614" s="233"/>
      <c r="B614" s="233"/>
      <c r="C614" s="233"/>
      <c r="D614" s="233"/>
      <c r="E614" s="233"/>
      <c r="F614" s="233"/>
      <c r="G614" s="233"/>
      <c r="H614" s="233"/>
      <c r="I614" s="233"/>
      <c r="J614" s="403"/>
      <c r="K614" s="233"/>
      <c r="L614" s="233"/>
      <c r="M614" s="233"/>
      <c r="N614" s="233"/>
      <c r="P614" s="233"/>
      <c r="Q614" s="233"/>
      <c r="R614" s="344"/>
      <c r="S614" s="233"/>
    </row>
    <row r="615" spans="1:19">
      <c r="A615" s="233"/>
      <c r="B615" s="233"/>
      <c r="C615" s="233"/>
      <c r="D615" s="233"/>
      <c r="E615" s="233"/>
      <c r="F615" s="233"/>
      <c r="G615" s="233"/>
      <c r="H615" s="233"/>
      <c r="I615" s="233"/>
      <c r="J615" s="403"/>
      <c r="K615" s="233"/>
      <c r="L615" s="233"/>
      <c r="M615" s="233"/>
      <c r="N615" s="233"/>
      <c r="P615" s="233"/>
      <c r="Q615" s="233"/>
      <c r="R615" s="344"/>
      <c r="S615" s="233"/>
    </row>
    <row r="616" spans="1:19">
      <c r="A616" s="233"/>
      <c r="B616" s="233"/>
      <c r="C616" s="233"/>
      <c r="D616" s="233"/>
      <c r="E616" s="233"/>
      <c r="F616" s="233"/>
      <c r="G616" s="233"/>
      <c r="H616" s="233"/>
      <c r="I616" s="233"/>
      <c r="J616" s="403"/>
      <c r="K616" s="233"/>
      <c r="L616" s="233"/>
      <c r="M616" s="233"/>
      <c r="N616" s="233"/>
      <c r="P616" s="233"/>
      <c r="Q616" s="233"/>
      <c r="R616" s="344"/>
      <c r="S616" s="233"/>
    </row>
    <row r="617" spans="1:19">
      <c r="A617" s="233"/>
      <c r="B617" s="233"/>
      <c r="C617" s="233"/>
      <c r="D617" s="233"/>
      <c r="E617" s="233"/>
      <c r="F617" s="233"/>
      <c r="G617" s="233"/>
      <c r="H617" s="233"/>
      <c r="I617" s="233"/>
      <c r="J617" s="403"/>
      <c r="K617" s="233"/>
      <c r="L617" s="233"/>
      <c r="M617" s="233"/>
      <c r="N617" s="233"/>
      <c r="P617" s="233"/>
      <c r="Q617" s="233"/>
      <c r="R617" s="344"/>
      <c r="S617" s="233"/>
    </row>
    <row r="618" spans="1:19">
      <c r="A618" s="233"/>
      <c r="B618" s="233"/>
      <c r="C618" s="233"/>
      <c r="D618" s="233"/>
      <c r="E618" s="233"/>
      <c r="F618" s="233"/>
      <c r="G618" s="233"/>
      <c r="H618" s="233"/>
      <c r="I618" s="233"/>
      <c r="J618" s="403"/>
      <c r="K618" s="233"/>
      <c r="L618" s="233"/>
      <c r="M618" s="233"/>
      <c r="N618" s="233"/>
      <c r="P618" s="233"/>
      <c r="Q618" s="233"/>
      <c r="R618" s="344"/>
      <c r="S618" s="233"/>
    </row>
    <row r="619" spans="1:19">
      <c r="A619" s="233"/>
      <c r="B619" s="233"/>
      <c r="C619" s="233"/>
      <c r="D619" s="233"/>
      <c r="E619" s="233"/>
      <c r="F619" s="233"/>
      <c r="G619" s="233"/>
      <c r="H619" s="233"/>
      <c r="I619" s="233"/>
      <c r="J619" s="403"/>
      <c r="K619" s="233"/>
      <c r="L619" s="233"/>
      <c r="M619" s="233"/>
      <c r="N619" s="233"/>
      <c r="P619" s="233"/>
      <c r="Q619" s="233"/>
      <c r="R619" s="344"/>
      <c r="S619" s="233"/>
    </row>
    <row r="620" spans="1:19">
      <c r="A620" s="233"/>
      <c r="B620" s="233"/>
      <c r="C620" s="233"/>
      <c r="D620" s="233"/>
      <c r="E620" s="233"/>
      <c r="F620" s="233"/>
      <c r="G620" s="233"/>
      <c r="H620" s="233"/>
      <c r="I620" s="233"/>
      <c r="J620" s="403"/>
      <c r="K620" s="233"/>
      <c r="L620" s="233"/>
      <c r="M620" s="233"/>
      <c r="N620" s="233"/>
      <c r="P620" s="233"/>
      <c r="Q620" s="233"/>
      <c r="R620" s="344"/>
      <c r="S620" s="233"/>
    </row>
    <row r="621" spans="1:19">
      <c r="A621" s="233"/>
      <c r="B621" s="233"/>
      <c r="C621" s="233"/>
      <c r="D621" s="233"/>
      <c r="E621" s="233"/>
      <c r="F621" s="233"/>
      <c r="G621" s="233"/>
      <c r="H621" s="233"/>
      <c r="I621" s="233"/>
      <c r="J621" s="403"/>
      <c r="K621" s="233"/>
      <c r="L621" s="233"/>
      <c r="M621" s="233"/>
      <c r="N621" s="233"/>
      <c r="P621" s="233"/>
      <c r="Q621" s="233"/>
      <c r="R621" s="344"/>
      <c r="S621" s="233"/>
    </row>
    <row r="622" spans="1:19">
      <c r="A622" s="233"/>
      <c r="B622" s="233"/>
      <c r="C622" s="233"/>
      <c r="D622" s="233"/>
      <c r="E622" s="233"/>
      <c r="F622" s="233"/>
      <c r="G622" s="233"/>
      <c r="H622" s="233"/>
      <c r="I622" s="233"/>
      <c r="J622" s="403"/>
      <c r="K622" s="233"/>
      <c r="L622" s="233"/>
      <c r="M622" s="233"/>
      <c r="N622" s="233"/>
      <c r="P622" s="233"/>
      <c r="Q622" s="233"/>
      <c r="R622" s="344"/>
      <c r="S622" s="233"/>
    </row>
    <row r="623" spans="1:19">
      <c r="A623" s="233"/>
      <c r="B623" s="233"/>
      <c r="C623" s="233"/>
      <c r="D623" s="233"/>
      <c r="E623" s="233"/>
      <c r="F623" s="233"/>
      <c r="G623" s="233"/>
      <c r="H623" s="233"/>
      <c r="I623" s="233"/>
      <c r="J623" s="403"/>
      <c r="K623" s="233"/>
      <c r="L623" s="233"/>
      <c r="M623" s="233"/>
      <c r="N623" s="233"/>
      <c r="P623" s="233"/>
      <c r="Q623" s="233"/>
      <c r="R623" s="344"/>
      <c r="S623" s="233"/>
    </row>
    <row r="624" spans="1:19">
      <c r="A624" s="233"/>
      <c r="B624" s="233"/>
      <c r="C624" s="233"/>
      <c r="D624" s="233"/>
      <c r="E624" s="233"/>
      <c r="F624" s="233"/>
      <c r="G624" s="233"/>
      <c r="H624" s="233"/>
      <c r="I624" s="233"/>
      <c r="J624" s="403"/>
      <c r="K624" s="233"/>
      <c r="L624" s="233"/>
      <c r="M624" s="233"/>
      <c r="N624" s="233"/>
      <c r="P624" s="233"/>
      <c r="Q624" s="233"/>
      <c r="R624" s="344"/>
      <c r="S624" s="233"/>
    </row>
    <row r="625" spans="1:19">
      <c r="A625" s="233"/>
      <c r="B625" s="233"/>
      <c r="C625" s="233"/>
      <c r="D625" s="233"/>
      <c r="E625" s="233"/>
      <c r="F625" s="233"/>
      <c r="G625" s="233"/>
      <c r="H625" s="233"/>
      <c r="I625" s="233"/>
      <c r="J625" s="403"/>
      <c r="K625" s="233"/>
      <c r="L625" s="233"/>
      <c r="M625" s="233"/>
      <c r="N625" s="233"/>
      <c r="P625" s="233"/>
      <c r="Q625" s="233"/>
      <c r="R625" s="344"/>
      <c r="S625" s="233"/>
    </row>
    <row r="626" spans="1:19">
      <c r="A626" s="233"/>
      <c r="B626" s="233"/>
      <c r="C626" s="233"/>
      <c r="D626" s="233"/>
      <c r="E626" s="233"/>
      <c r="F626" s="233"/>
      <c r="G626" s="233"/>
      <c r="H626" s="233"/>
      <c r="I626" s="233"/>
      <c r="J626" s="403"/>
      <c r="K626" s="233"/>
      <c r="L626" s="233"/>
      <c r="M626" s="233"/>
      <c r="N626" s="233"/>
      <c r="P626" s="233"/>
      <c r="Q626" s="233"/>
      <c r="R626" s="344"/>
      <c r="S626" s="233"/>
    </row>
    <row r="627" spans="1:19">
      <c r="A627" s="233"/>
      <c r="B627" s="233"/>
      <c r="C627" s="233"/>
      <c r="D627" s="233"/>
      <c r="E627" s="233"/>
      <c r="F627" s="233"/>
      <c r="G627" s="233"/>
      <c r="H627" s="233"/>
      <c r="I627" s="233"/>
      <c r="J627" s="403"/>
      <c r="K627" s="233"/>
      <c r="L627" s="233"/>
      <c r="M627" s="233"/>
      <c r="N627" s="233"/>
      <c r="P627" s="233"/>
      <c r="Q627" s="233"/>
      <c r="R627" s="344"/>
      <c r="S627" s="233"/>
    </row>
    <row r="628" spans="1:19">
      <c r="A628" s="233"/>
      <c r="B628" s="233"/>
      <c r="C628" s="233"/>
      <c r="D628" s="233"/>
      <c r="E628" s="233"/>
      <c r="F628" s="233"/>
      <c r="G628" s="233"/>
      <c r="H628" s="233"/>
      <c r="I628" s="233"/>
      <c r="J628" s="403"/>
      <c r="K628" s="233"/>
      <c r="L628" s="233"/>
      <c r="M628" s="233"/>
      <c r="N628" s="233"/>
      <c r="P628" s="233"/>
      <c r="Q628" s="233"/>
      <c r="R628" s="344"/>
      <c r="S628" s="233"/>
    </row>
    <row r="629" spans="1:19">
      <c r="A629" s="233"/>
      <c r="B629" s="233"/>
      <c r="C629" s="233"/>
      <c r="D629" s="233"/>
      <c r="E629" s="233"/>
      <c r="F629" s="233"/>
      <c r="G629" s="233"/>
      <c r="H629" s="233"/>
      <c r="I629" s="233"/>
      <c r="J629" s="403"/>
      <c r="K629" s="233"/>
      <c r="L629" s="233"/>
      <c r="M629" s="233"/>
      <c r="N629" s="233"/>
      <c r="P629" s="233"/>
      <c r="Q629" s="233"/>
      <c r="R629" s="344"/>
      <c r="S629" s="233"/>
    </row>
    <row r="630" spans="1:19">
      <c r="A630" s="233"/>
      <c r="B630" s="233"/>
      <c r="C630" s="233"/>
      <c r="D630" s="233"/>
      <c r="E630" s="233"/>
      <c r="F630" s="233"/>
      <c r="G630" s="233"/>
      <c r="H630" s="233"/>
      <c r="I630" s="233"/>
      <c r="J630" s="403"/>
      <c r="K630" s="233"/>
      <c r="L630" s="233"/>
      <c r="M630" s="233"/>
      <c r="N630" s="233"/>
      <c r="P630" s="233"/>
      <c r="Q630" s="233"/>
      <c r="R630" s="344"/>
      <c r="S630" s="233"/>
    </row>
    <row r="631" spans="1:19">
      <c r="A631" s="233"/>
      <c r="B631" s="233"/>
      <c r="C631" s="233"/>
      <c r="D631" s="233"/>
      <c r="E631" s="233"/>
      <c r="F631" s="233"/>
      <c r="G631" s="233"/>
      <c r="H631" s="233"/>
      <c r="I631" s="233"/>
      <c r="J631" s="403"/>
      <c r="K631" s="233"/>
      <c r="L631" s="233"/>
      <c r="M631" s="233"/>
      <c r="N631" s="233"/>
      <c r="P631" s="233"/>
      <c r="Q631" s="233"/>
      <c r="R631" s="344"/>
      <c r="S631" s="233"/>
    </row>
    <row r="632" spans="1:19">
      <c r="A632" s="233"/>
      <c r="B632" s="233"/>
      <c r="C632" s="233"/>
      <c r="D632" s="233"/>
      <c r="E632" s="233"/>
      <c r="F632" s="233"/>
      <c r="G632" s="233"/>
      <c r="H632" s="233"/>
      <c r="I632" s="233"/>
      <c r="J632" s="403"/>
      <c r="K632" s="233"/>
      <c r="L632" s="233"/>
      <c r="M632" s="233"/>
      <c r="N632" s="233"/>
      <c r="P632" s="233"/>
      <c r="Q632" s="233"/>
      <c r="R632" s="344"/>
      <c r="S632" s="233"/>
    </row>
    <row r="633" spans="1:19">
      <c r="A633" s="233"/>
      <c r="B633" s="233"/>
      <c r="C633" s="233"/>
      <c r="D633" s="233"/>
      <c r="E633" s="233"/>
      <c r="F633" s="233"/>
      <c r="G633" s="233"/>
      <c r="H633" s="233"/>
      <c r="I633" s="233"/>
      <c r="J633" s="403"/>
      <c r="K633" s="233"/>
      <c r="L633" s="233"/>
      <c r="M633" s="233"/>
      <c r="N633" s="233"/>
      <c r="P633" s="233"/>
      <c r="Q633" s="233"/>
      <c r="R633" s="344"/>
      <c r="S633" s="233"/>
    </row>
    <row r="634" spans="1:19">
      <c r="A634" s="233"/>
      <c r="B634" s="233"/>
      <c r="C634" s="233"/>
      <c r="D634" s="233"/>
      <c r="E634" s="233"/>
      <c r="F634" s="233"/>
      <c r="G634" s="233"/>
      <c r="H634" s="233"/>
      <c r="I634" s="233"/>
      <c r="J634" s="403"/>
      <c r="K634" s="233"/>
      <c r="L634" s="233"/>
      <c r="M634" s="233"/>
      <c r="N634" s="233"/>
      <c r="P634" s="233"/>
      <c r="Q634" s="233"/>
      <c r="R634" s="344"/>
      <c r="S634" s="233"/>
    </row>
    <row r="635" spans="1:19">
      <c r="A635" s="233"/>
      <c r="B635" s="233"/>
      <c r="C635" s="233"/>
      <c r="D635" s="233"/>
      <c r="E635" s="233"/>
      <c r="F635" s="233"/>
      <c r="G635" s="233"/>
      <c r="H635" s="233"/>
      <c r="I635" s="233"/>
      <c r="J635" s="403"/>
      <c r="K635" s="233"/>
      <c r="L635" s="233"/>
      <c r="M635" s="233"/>
      <c r="N635" s="233"/>
      <c r="P635" s="233"/>
      <c r="Q635" s="233"/>
      <c r="R635" s="344"/>
      <c r="S635" s="233"/>
    </row>
    <row r="636" spans="1:19">
      <c r="A636" s="233"/>
      <c r="B636" s="233"/>
      <c r="C636" s="233"/>
      <c r="D636" s="233"/>
      <c r="E636" s="233"/>
      <c r="F636" s="233"/>
      <c r="G636" s="233"/>
      <c r="H636" s="233"/>
      <c r="I636" s="233"/>
      <c r="J636" s="403"/>
      <c r="K636" s="233"/>
      <c r="L636" s="233"/>
      <c r="M636" s="233"/>
      <c r="N636" s="233"/>
      <c r="P636" s="233"/>
      <c r="Q636" s="233"/>
      <c r="R636" s="344"/>
      <c r="S636" s="233"/>
    </row>
    <row r="637" spans="1:19">
      <c r="A637" s="233"/>
      <c r="B637" s="233"/>
      <c r="C637" s="233"/>
      <c r="D637" s="233"/>
      <c r="E637" s="233"/>
      <c r="F637" s="233"/>
      <c r="G637" s="233"/>
      <c r="H637" s="233"/>
      <c r="I637" s="233"/>
      <c r="J637" s="403"/>
      <c r="K637" s="233"/>
      <c r="L637" s="233"/>
      <c r="M637" s="233"/>
      <c r="N637" s="233"/>
      <c r="P637" s="233"/>
      <c r="Q637" s="233"/>
      <c r="R637" s="344"/>
      <c r="S637" s="233"/>
    </row>
    <row r="638" spans="1:19">
      <c r="A638" s="233"/>
      <c r="B638" s="233"/>
      <c r="C638" s="233"/>
      <c r="D638" s="233"/>
      <c r="E638" s="233"/>
      <c r="F638" s="233"/>
      <c r="G638" s="233"/>
      <c r="H638" s="233"/>
      <c r="I638" s="233"/>
      <c r="J638" s="403"/>
      <c r="K638" s="233"/>
      <c r="L638" s="233"/>
      <c r="M638" s="233"/>
      <c r="N638" s="233"/>
      <c r="P638" s="233"/>
      <c r="Q638" s="233"/>
      <c r="R638" s="344"/>
      <c r="S638" s="233"/>
    </row>
    <row r="639" spans="1:19">
      <c r="A639" s="233"/>
      <c r="B639" s="233"/>
      <c r="C639" s="233"/>
      <c r="D639" s="233"/>
      <c r="E639" s="233"/>
      <c r="F639" s="233"/>
      <c r="G639" s="233"/>
      <c r="H639" s="233"/>
      <c r="I639" s="233"/>
      <c r="J639" s="403"/>
      <c r="K639" s="233"/>
      <c r="L639" s="233"/>
      <c r="M639" s="233"/>
      <c r="N639" s="233"/>
      <c r="P639" s="233"/>
      <c r="Q639" s="233"/>
      <c r="R639" s="344"/>
      <c r="S639" s="233"/>
    </row>
    <row r="640" spans="1:19">
      <c r="A640" s="233"/>
      <c r="B640" s="233"/>
      <c r="C640" s="233"/>
      <c r="D640" s="233"/>
      <c r="E640" s="233"/>
      <c r="F640" s="233"/>
      <c r="G640" s="233"/>
      <c r="H640" s="233"/>
      <c r="I640" s="233"/>
      <c r="J640" s="403"/>
      <c r="K640" s="233"/>
      <c r="L640" s="233"/>
      <c r="M640" s="233"/>
      <c r="N640" s="233"/>
      <c r="P640" s="233"/>
      <c r="Q640" s="233"/>
      <c r="R640" s="344"/>
      <c r="S640" s="233"/>
    </row>
    <row r="641" spans="1:19">
      <c r="A641" s="233"/>
      <c r="B641" s="233"/>
      <c r="C641" s="233"/>
      <c r="D641" s="233"/>
      <c r="E641" s="233"/>
      <c r="F641" s="233"/>
      <c r="G641" s="233"/>
      <c r="H641" s="233"/>
      <c r="I641" s="233"/>
      <c r="J641" s="403"/>
      <c r="K641" s="233"/>
      <c r="L641" s="233"/>
      <c r="M641" s="233"/>
      <c r="N641" s="233"/>
      <c r="P641" s="233"/>
      <c r="Q641" s="233"/>
      <c r="R641" s="344"/>
      <c r="S641" s="233"/>
    </row>
    <row r="642" spans="1:19">
      <c r="A642" s="233"/>
      <c r="B642" s="233"/>
      <c r="C642" s="233"/>
      <c r="D642" s="233"/>
      <c r="E642" s="233"/>
      <c r="F642" s="233"/>
      <c r="G642" s="233"/>
      <c r="H642" s="233"/>
      <c r="I642" s="233"/>
      <c r="J642" s="403"/>
      <c r="K642" s="233"/>
      <c r="L642" s="233"/>
      <c r="M642" s="233"/>
      <c r="N642" s="233"/>
      <c r="P642" s="233"/>
      <c r="Q642" s="233"/>
      <c r="R642" s="344"/>
      <c r="S642" s="233"/>
    </row>
    <row r="643" spans="1:19">
      <c r="A643" s="233"/>
      <c r="B643" s="233"/>
      <c r="C643" s="233"/>
      <c r="D643" s="233"/>
      <c r="E643" s="233"/>
      <c r="F643" s="233"/>
      <c r="G643" s="233"/>
      <c r="H643" s="233"/>
      <c r="I643" s="233"/>
      <c r="J643" s="403"/>
      <c r="K643" s="233"/>
      <c r="L643" s="233"/>
      <c r="M643" s="233"/>
      <c r="N643" s="233"/>
      <c r="P643" s="233"/>
      <c r="Q643" s="233"/>
      <c r="R643" s="344"/>
      <c r="S643" s="233"/>
    </row>
    <row r="644" spans="1:19">
      <c r="A644" s="233"/>
      <c r="B644" s="233"/>
      <c r="C644" s="233"/>
      <c r="D644" s="233"/>
      <c r="E644" s="233"/>
      <c r="F644" s="233"/>
      <c r="G644" s="233"/>
      <c r="H644" s="233"/>
      <c r="I644" s="233"/>
      <c r="J644" s="403"/>
      <c r="K644" s="233"/>
      <c r="L644" s="233"/>
      <c r="M644" s="233"/>
      <c r="N644" s="233"/>
      <c r="P644" s="233"/>
      <c r="Q644" s="233"/>
      <c r="R644" s="344"/>
      <c r="S644" s="233"/>
    </row>
    <row r="645" spans="1:19">
      <c r="A645" s="233"/>
      <c r="B645" s="233"/>
      <c r="C645" s="233"/>
      <c r="D645" s="233"/>
      <c r="E645" s="233"/>
      <c r="F645" s="233"/>
      <c r="G645" s="233"/>
      <c r="H645" s="233"/>
      <c r="I645" s="233"/>
      <c r="J645" s="403"/>
      <c r="K645" s="233"/>
      <c r="L645" s="233"/>
      <c r="M645" s="233"/>
      <c r="N645" s="233"/>
      <c r="P645" s="233"/>
      <c r="Q645" s="233"/>
      <c r="R645" s="344"/>
      <c r="S645" s="233"/>
    </row>
    <row r="646" spans="1:19">
      <c r="A646" s="233"/>
      <c r="B646" s="233"/>
      <c r="C646" s="233"/>
      <c r="D646" s="233"/>
      <c r="E646" s="233"/>
      <c r="F646" s="233"/>
      <c r="G646" s="233"/>
      <c r="H646" s="233"/>
      <c r="I646" s="233"/>
      <c r="J646" s="403"/>
      <c r="K646" s="233"/>
      <c r="L646" s="233"/>
      <c r="M646" s="233"/>
      <c r="N646" s="233"/>
      <c r="P646" s="233"/>
      <c r="Q646" s="233"/>
      <c r="R646" s="344"/>
      <c r="S646" s="233"/>
    </row>
    <row r="647" spans="1:19">
      <c r="A647" s="233"/>
      <c r="B647" s="233"/>
      <c r="C647" s="233"/>
      <c r="D647" s="233"/>
      <c r="E647" s="233"/>
      <c r="F647" s="233"/>
      <c r="G647" s="233"/>
      <c r="H647" s="233"/>
      <c r="I647" s="233"/>
      <c r="J647" s="403"/>
      <c r="K647" s="233"/>
      <c r="L647" s="233"/>
      <c r="M647" s="233"/>
      <c r="N647" s="233"/>
      <c r="P647" s="233"/>
      <c r="Q647" s="233"/>
      <c r="R647" s="344"/>
      <c r="S647" s="233"/>
    </row>
    <row r="648" spans="1:19">
      <c r="A648" s="233"/>
      <c r="B648" s="233"/>
      <c r="C648" s="233"/>
      <c r="D648" s="233"/>
      <c r="E648" s="233"/>
      <c r="F648" s="233"/>
      <c r="G648" s="233"/>
      <c r="H648" s="233"/>
      <c r="I648" s="233"/>
      <c r="J648" s="403"/>
      <c r="K648" s="233"/>
      <c r="L648" s="233"/>
      <c r="M648" s="233"/>
      <c r="N648" s="233"/>
      <c r="P648" s="233"/>
      <c r="Q648" s="233"/>
      <c r="R648" s="344"/>
      <c r="S648" s="233"/>
    </row>
    <row r="649" spans="1:19">
      <c r="A649" s="233"/>
      <c r="B649" s="233"/>
      <c r="C649" s="233"/>
      <c r="D649" s="233"/>
      <c r="E649" s="233"/>
      <c r="F649" s="233"/>
      <c r="G649" s="233"/>
      <c r="H649" s="233"/>
      <c r="I649" s="233"/>
      <c r="J649" s="403"/>
      <c r="K649" s="233"/>
      <c r="L649" s="233"/>
      <c r="M649" s="233"/>
      <c r="N649" s="233"/>
      <c r="P649" s="233"/>
      <c r="Q649" s="233"/>
      <c r="R649" s="344"/>
      <c r="S649" s="233"/>
    </row>
    <row r="650" spans="1:19">
      <c r="A650" s="233"/>
      <c r="B650" s="233"/>
      <c r="C650" s="233"/>
      <c r="D650" s="233"/>
      <c r="E650" s="233"/>
      <c r="F650" s="233"/>
      <c r="G650" s="233"/>
      <c r="H650" s="233"/>
      <c r="I650" s="233"/>
      <c r="J650" s="403"/>
      <c r="K650" s="233"/>
      <c r="L650" s="233"/>
      <c r="M650" s="233"/>
      <c r="N650" s="233"/>
      <c r="P650" s="233"/>
      <c r="Q650" s="233"/>
      <c r="R650" s="344"/>
      <c r="S650" s="233"/>
    </row>
    <row r="651" spans="1:19">
      <c r="A651" s="233"/>
      <c r="B651" s="233"/>
      <c r="C651" s="233"/>
      <c r="D651" s="233"/>
      <c r="E651" s="233"/>
      <c r="F651" s="233"/>
      <c r="G651" s="233"/>
      <c r="H651" s="233"/>
      <c r="I651" s="233"/>
      <c r="J651" s="403"/>
      <c r="K651" s="233"/>
      <c r="L651" s="233"/>
      <c r="M651" s="233"/>
      <c r="N651" s="233"/>
      <c r="P651" s="233"/>
      <c r="Q651" s="233"/>
      <c r="R651" s="344"/>
      <c r="S651" s="233"/>
    </row>
    <row r="652" spans="1:19">
      <c r="A652" s="233"/>
      <c r="B652" s="233"/>
      <c r="C652" s="233"/>
      <c r="D652" s="233"/>
      <c r="E652" s="233"/>
      <c r="F652" s="233"/>
      <c r="G652" s="233"/>
      <c r="H652" s="233"/>
      <c r="I652" s="233"/>
      <c r="J652" s="403"/>
      <c r="K652" s="233"/>
      <c r="L652" s="233"/>
      <c r="M652" s="233"/>
      <c r="N652" s="233"/>
      <c r="P652" s="233"/>
      <c r="Q652" s="233"/>
      <c r="R652" s="344"/>
      <c r="S652" s="233"/>
    </row>
    <row r="653" spans="1:19">
      <c r="A653" s="233"/>
      <c r="B653" s="233"/>
      <c r="C653" s="233"/>
      <c r="D653" s="233"/>
      <c r="E653" s="233"/>
      <c r="F653" s="233"/>
      <c r="G653" s="233"/>
      <c r="H653" s="233"/>
      <c r="I653" s="233"/>
      <c r="J653" s="403"/>
      <c r="K653" s="233"/>
      <c r="L653" s="233"/>
      <c r="M653" s="233"/>
      <c r="N653" s="233"/>
      <c r="P653" s="233"/>
      <c r="Q653" s="233"/>
      <c r="R653" s="344"/>
      <c r="S653" s="233"/>
    </row>
    <row r="654" spans="1:19">
      <c r="A654" s="233"/>
      <c r="B654" s="233"/>
      <c r="C654" s="233"/>
      <c r="D654" s="233"/>
      <c r="E654" s="233"/>
      <c r="F654" s="233"/>
      <c r="G654" s="233"/>
      <c r="H654" s="233"/>
      <c r="I654" s="233"/>
      <c r="J654" s="403"/>
      <c r="K654" s="233"/>
      <c r="L654" s="233"/>
      <c r="M654" s="233"/>
      <c r="N654" s="233"/>
      <c r="P654" s="233"/>
      <c r="Q654" s="233"/>
      <c r="R654" s="344"/>
      <c r="S654" s="233"/>
    </row>
    <row r="655" spans="1:19">
      <c r="A655" s="233"/>
      <c r="B655" s="233"/>
      <c r="C655" s="233"/>
      <c r="D655" s="233"/>
      <c r="E655" s="233"/>
      <c r="F655" s="233"/>
      <c r="G655" s="233"/>
      <c r="H655" s="233"/>
      <c r="I655" s="233"/>
      <c r="J655" s="403"/>
      <c r="K655" s="233"/>
      <c r="L655" s="233"/>
      <c r="M655" s="233"/>
      <c r="N655" s="233"/>
      <c r="P655" s="233"/>
      <c r="Q655" s="233"/>
      <c r="R655" s="344"/>
      <c r="S655" s="233"/>
    </row>
    <row r="656" spans="1:19">
      <c r="A656" s="233"/>
      <c r="B656" s="233"/>
      <c r="C656" s="233"/>
      <c r="D656" s="233"/>
      <c r="E656" s="233"/>
      <c r="F656" s="233"/>
      <c r="G656" s="233"/>
      <c r="H656" s="233"/>
      <c r="I656" s="233"/>
      <c r="J656" s="403"/>
      <c r="K656" s="233"/>
      <c r="L656" s="233"/>
      <c r="M656" s="233"/>
      <c r="N656" s="233"/>
      <c r="P656" s="233"/>
      <c r="Q656" s="233"/>
      <c r="R656" s="344"/>
      <c r="S656" s="233"/>
    </row>
    <row r="657" spans="1:19">
      <c r="A657" s="233"/>
      <c r="B657" s="233"/>
      <c r="C657" s="233"/>
      <c r="D657" s="233"/>
      <c r="E657" s="233"/>
      <c r="F657" s="233"/>
      <c r="G657" s="233"/>
      <c r="H657" s="233"/>
      <c r="I657" s="233"/>
      <c r="J657" s="403"/>
      <c r="K657" s="233"/>
      <c r="L657" s="233"/>
      <c r="M657" s="233"/>
      <c r="N657" s="233"/>
      <c r="P657" s="233"/>
      <c r="Q657" s="233"/>
      <c r="R657" s="344"/>
      <c r="S657" s="233"/>
    </row>
    <row r="658" spans="1:19">
      <c r="A658" s="233"/>
      <c r="B658" s="233"/>
      <c r="C658" s="233"/>
      <c r="D658" s="233"/>
      <c r="E658" s="233"/>
      <c r="F658" s="233"/>
      <c r="G658" s="233"/>
      <c r="H658" s="233"/>
      <c r="I658" s="233"/>
      <c r="J658" s="403"/>
      <c r="K658" s="233"/>
      <c r="L658" s="233"/>
      <c r="M658" s="233"/>
      <c r="N658" s="233"/>
      <c r="P658" s="233"/>
      <c r="Q658" s="233"/>
      <c r="R658" s="344"/>
      <c r="S658" s="233"/>
    </row>
    <row r="659" spans="1:19">
      <c r="A659" s="233"/>
      <c r="B659" s="233"/>
      <c r="C659" s="233"/>
      <c r="D659" s="233"/>
      <c r="E659" s="233"/>
      <c r="F659" s="233"/>
      <c r="G659" s="233"/>
      <c r="H659" s="233"/>
      <c r="I659" s="233"/>
      <c r="J659" s="403"/>
      <c r="K659" s="233"/>
      <c r="L659" s="233"/>
      <c r="M659" s="233"/>
      <c r="N659" s="233"/>
      <c r="P659" s="233"/>
      <c r="Q659" s="233"/>
      <c r="R659" s="344"/>
      <c r="S659" s="233"/>
    </row>
    <row r="660" spans="1:19">
      <c r="A660" s="233"/>
      <c r="B660" s="233"/>
      <c r="C660" s="233"/>
      <c r="D660" s="233"/>
      <c r="E660" s="233"/>
      <c r="F660" s="233"/>
      <c r="G660" s="233"/>
      <c r="H660" s="233"/>
      <c r="I660" s="233"/>
      <c r="J660" s="403"/>
      <c r="K660" s="233"/>
      <c r="L660" s="233"/>
      <c r="M660" s="233"/>
      <c r="N660" s="233"/>
      <c r="P660" s="233"/>
      <c r="Q660" s="233"/>
      <c r="R660" s="344"/>
      <c r="S660" s="233"/>
    </row>
    <row r="661" spans="1:19">
      <c r="A661" s="233"/>
      <c r="B661" s="233"/>
      <c r="C661" s="233"/>
      <c r="D661" s="233"/>
      <c r="E661" s="233"/>
      <c r="F661" s="233"/>
      <c r="G661" s="233"/>
      <c r="H661" s="233"/>
      <c r="I661" s="233"/>
      <c r="J661" s="403"/>
      <c r="K661" s="233"/>
      <c r="L661" s="233"/>
      <c r="M661" s="233"/>
      <c r="N661" s="233"/>
      <c r="P661" s="233"/>
      <c r="Q661" s="233"/>
      <c r="R661" s="344"/>
      <c r="S661" s="233"/>
    </row>
    <row r="662" spans="1:19">
      <c r="A662" s="233"/>
      <c r="B662" s="233"/>
      <c r="C662" s="233"/>
      <c r="D662" s="233"/>
      <c r="E662" s="233"/>
      <c r="F662" s="233"/>
      <c r="G662" s="233"/>
      <c r="H662" s="233"/>
      <c r="I662" s="233"/>
      <c r="J662" s="403"/>
      <c r="K662" s="233"/>
      <c r="L662" s="233"/>
      <c r="M662" s="233"/>
      <c r="N662" s="233"/>
      <c r="P662" s="233"/>
      <c r="Q662" s="233"/>
      <c r="R662" s="344"/>
      <c r="S662" s="233"/>
    </row>
    <row r="663" spans="1:19">
      <c r="A663" s="233"/>
      <c r="B663" s="233"/>
      <c r="C663" s="233"/>
      <c r="D663" s="233"/>
      <c r="E663" s="233"/>
      <c r="F663" s="233"/>
      <c r="G663" s="233"/>
      <c r="H663" s="233"/>
      <c r="I663" s="233"/>
      <c r="J663" s="403"/>
      <c r="K663" s="233"/>
      <c r="L663" s="233"/>
      <c r="M663" s="233"/>
      <c r="N663" s="233"/>
      <c r="P663" s="233"/>
      <c r="Q663" s="233"/>
      <c r="R663" s="344"/>
      <c r="S663" s="233"/>
    </row>
    <row r="664" spans="1:19">
      <c r="A664" s="233"/>
      <c r="B664" s="233"/>
      <c r="C664" s="233"/>
      <c r="D664" s="233"/>
      <c r="E664" s="233"/>
      <c r="F664" s="233"/>
      <c r="G664" s="233"/>
      <c r="H664" s="233"/>
      <c r="I664" s="233"/>
      <c r="J664" s="403"/>
      <c r="K664" s="233"/>
      <c r="L664" s="233"/>
      <c r="M664" s="233"/>
      <c r="N664" s="233"/>
      <c r="P664" s="233"/>
      <c r="Q664" s="233"/>
      <c r="R664" s="344"/>
      <c r="S664" s="233"/>
    </row>
    <row r="665" spans="1:19">
      <c r="A665" s="233"/>
      <c r="B665" s="233"/>
      <c r="C665" s="233"/>
      <c r="D665" s="233"/>
      <c r="E665" s="233"/>
      <c r="F665" s="233"/>
      <c r="G665" s="233"/>
      <c r="H665" s="233"/>
      <c r="I665" s="233"/>
      <c r="J665" s="403"/>
      <c r="K665" s="233"/>
      <c r="L665" s="233"/>
      <c r="M665" s="233"/>
      <c r="N665" s="233"/>
      <c r="P665" s="233"/>
      <c r="Q665" s="233"/>
      <c r="R665" s="344"/>
      <c r="S665" s="233"/>
    </row>
    <row r="666" spans="1:19">
      <c r="A666" s="233"/>
      <c r="B666" s="233"/>
      <c r="C666" s="233"/>
      <c r="D666" s="233"/>
      <c r="E666" s="233"/>
      <c r="F666" s="233"/>
      <c r="G666" s="233"/>
      <c r="H666" s="233"/>
      <c r="I666" s="233"/>
      <c r="J666" s="403"/>
      <c r="K666" s="233"/>
      <c r="L666" s="233"/>
      <c r="M666" s="233"/>
      <c r="N666" s="233"/>
      <c r="P666" s="233"/>
      <c r="Q666" s="233"/>
      <c r="R666" s="344"/>
      <c r="S666" s="233"/>
    </row>
    <row r="667" spans="1:19">
      <c r="A667" s="233"/>
      <c r="B667" s="233"/>
      <c r="C667" s="233"/>
      <c r="D667" s="233"/>
      <c r="E667" s="233"/>
      <c r="F667" s="233"/>
      <c r="G667" s="233"/>
      <c r="H667" s="233"/>
      <c r="I667" s="233"/>
      <c r="J667" s="403"/>
      <c r="K667" s="233"/>
      <c r="L667" s="233"/>
      <c r="M667" s="233"/>
      <c r="N667" s="233"/>
      <c r="P667" s="233"/>
      <c r="Q667" s="233"/>
      <c r="R667" s="344"/>
      <c r="S667" s="233"/>
    </row>
    <row r="668" spans="1:19">
      <c r="A668" s="233"/>
      <c r="B668" s="233"/>
      <c r="C668" s="233"/>
      <c r="D668" s="233"/>
      <c r="E668" s="233"/>
      <c r="F668" s="233"/>
      <c r="G668" s="233"/>
      <c r="H668" s="233"/>
      <c r="I668" s="233"/>
      <c r="J668" s="403"/>
      <c r="K668" s="233"/>
      <c r="L668" s="233"/>
      <c r="M668" s="233"/>
      <c r="N668" s="233"/>
      <c r="P668" s="233"/>
      <c r="Q668" s="233"/>
      <c r="R668" s="344"/>
      <c r="S668" s="233"/>
    </row>
    <row r="669" spans="1:19">
      <c r="A669" s="233"/>
      <c r="B669" s="233"/>
      <c r="C669" s="233"/>
      <c r="D669" s="233"/>
      <c r="E669" s="233"/>
      <c r="F669" s="233"/>
      <c r="G669" s="233"/>
      <c r="H669" s="233"/>
      <c r="I669" s="233"/>
      <c r="J669" s="403"/>
      <c r="K669" s="233"/>
      <c r="L669" s="233"/>
      <c r="M669" s="233"/>
      <c r="N669" s="233"/>
      <c r="P669" s="233"/>
      <c r="Q669" s="233"/>
      <c r="R669" s="344"/>
      <c r="S669" s="233"/>
    </row>
    <row r="670" spans="1:19">
      <c r="A670" s="233"/>
      <c r="B670" s="233"/>
      <c r="C670" s="233"/>
      <c r="D670" s="233"/>
      <c r="E670" s="233"/>
      <c r="F670" s="233"/>
      <c r="G670" s="233"/>
      <c r="H670" s="233"/>
      <c r="I670" s="233"/>
      <c r="J670" s="403"/>
      <c r="K670" s="233"/>
      <c r="L670" s="233"/>
      <c r="M670" s="233"/>
      <c r="N670" s="233"/>
      <c r="P670" s="233"/>
      <c r="Q670" s="233"/>
      <c r="R670" s="344"/>
      <c r="S670" s="233"/>
    </row>
    <row r="671" spans="1:19">
      <c r="A671" s="233"/>
      <c r="B671" s="233"/>
      <c r="C671" s="233"/>
      <c r="D671" s="233"/>
      <c r="E671" s="233"/>
      <c r="F671" s="233"/>
      <c r="G671" s="233"/>
      <c r="H671" s="233"/>
      <c r="I671" s="233"/>
      <c r="J671" s="403"/>
      <c r="K671" s="233"/>
      <c r="L671" s="233"/>
      <c r="M671" s="233"/>
      <c r="N671" s="233"/>
      <c r="P671" s="233"/>
      <c r="Q671" s="233"/>
      <c r="R671" s="344"/>
      <c r="S671" s="233"/>
    </row>
    <row r="672" spans="1:19">
      <c r="A672" s="233"/>
      <c r="B672" s="233"/>
      <c r="C672" s="233"/>
      <c r="D672" s="233"/>
      <c r="E672" s="233"/>
      <c r="F672" s="233"/>
      <c r="G672" s="233"/>
      <c r="H672" s="233"/>
      <c r="I672" s="233"/>
      <c r="J672" s="403"/>
      <c r="K672" s="233"/>
      <c r="L672" s="233"/>
      <c r="M672" s="233"/>
      <c r="N672" s="233"/>
      <c r="P672" s="233"/>
      <c r="Q672" s="233"/>
      <c r="R672" s="344"/>
      <c r="S672" s="233"/>
    </row>
    <row r="673" spans="1:19">
      <c r="A673" s="233"/>
      <c r="B673" s="233"/>
      <c r="C673" s="233"/>
      <c r="D673" s="233"/>
      <c r="E673" s="233"/>
      <c r="F673" s="233"/>
      <c r="G673" s="233"/>
      <c r="H673" s="233"/>
      <c r="I673" s="233"/>
      <c r="J673" s="403"/>
      <c r="K673" s="233"/>
      <c r="L673" s="233"/>
      <c r="M673" s="233"/>
      <c r="N673" s="233"/>
      <c r="P673" s="233"/>
      <c r="Q673" s="233"/>
      <c r="R673" s="344"/>
      <c r="S673" s="233"/>
    </row>
    <row r="674" spans="1:19">
      <c r="A674" s="233"/>
      <c r="B674" s="233"/>
      <c r="C674" s="233"/>
      <c r="D674" s="233"/>
      <c r="E674" s="233"/>
      <c r="F674" s="233"/>
      <c r="G674" s="233"/>
      <c r="H674" s="233"/>
      <c r="I674" s="233"/>
      <c r="J674" s="403"/>
      <c r="K674" s="233"/>
      <c r="L674" s="233"/>
      <c r="M674" s="233"/>
      <c r="N674" s="233"/>
      <c r="P674" s="233"/>
      <c r="Q674" s="233"/>
      <c r="R674" s="344"/>
      <c r="S674" s="233"/>
    </row>
    <row r="675" spans="1:19">
      <c r="A675" s="233"/>
      <c r="B675" s="233"/>
      <c r="C675" s="233"/>
      <c r="D675" s="233"/>
      <c r="E675" s="233"/>
      <c r="F675" s="233"/>
      <c r="G675" s="233"/>
      <c r="H675" s="233"/>
      <c r="I675" s="233"/>
      <c r="J675" s="403"/>
      <c r="K675" s="233"/>
      <c r="L675" s="233"/>
      <c r="M675" s="233"/>
      <c r="N675" s="233"/>
      <c r="P675" s="233"/>
      <c r="Q675" s="233"/>
      <c r="R675" s="344"/>
      <c r="S675" s="233"/>
    </row>
    <row r="676" spans="1:19">
      <c r="A676" s="233"/>
      <c r="B676" s="233"/>
      <c r="C676" s="233"/>
      <c r="D676" s="233"/>
      <c r="E676" s="233"/>
      <c r="F676" s="233"/>
      <c r="G676" s="233"/>
      <c r="H676" s="233"/>
      <c r="I676" s="233"/>
      <c r="J676" s="403"/>
      <c r="K676" s="233"/>
      <c r="L676" s="233"/>
      <c r="M676" s="233"/>
      <c r="N676" s="233"/>
      <c r="P676" s="233"/>
      <c r="Q676" s="233"/>
      <c r="R676" s="344"/>
      <c r="S676" s="233"/>
    </row>
    <row r="677" spans="1:19">
      <c r="A677" s="233"/>
      <c r="B677" s="233"/>
      <c r="C677" s="233"/>
      <c r="D677" s="233"/>
      <c r="E677" s="233"/>
      <c r="F677" s="233"/>
      <c r="G677" s="233"/>
      <c r="H677" s="233"/>
      <c r="I677" s="233"/>
      <c r="J677" s="403"/>
      <c r="K677" s="233"/>
      <c r="L677" s="233"/>
      <c r="M677" s="233"/>
      <c r="N677" s="233"/>
      <c r="P677" s="233"/>
      <c r="Q677" s="233"/>
      <c r="R677" s="344"/>
      <c r="S677" s="233"/>
    </row>
    <row r="678" spans="1:19">
      <c r="A678" s="233"/>
      <c r="B678" s="233"/>
      <c r="C678" s="233"/>
      <c r="D678" s="233"/>
      <c r="E678" s="233"/>
      <c r="F678" s="233"/>
      <c r="G678" s="233"/>
      <c r="H678" s="233"/>
      <c r="I678" s="233"/>
      <c r="J678" s="403"/>
      <c r="K678" s="233"/>
      <c r="L678" s="233"/>
      <c r="M678" s="233"/>
      <c r="N678" s="233"/>
      <c r="P678" s="233"/>
      <c r="Q678" s="233"/>
      <c r="R678" s="344"/>
      <c r="S678" s="233"/>
    </row>
    <row r="679" spans="1:19">
      <c r="A679" s="233"/>
      <c r="B679" s="233"/>
      <c r="C679" s="233"/>
      <c r="D679" s="233"/>
      <c r="E679" s="233"/>
      <c r="F679" s="233"/>
      <c r="G679" s="233"/>
      <c r="H679" s="233"/>
      <c r="I679" s="233"/>
      <c r="J679" s="403"/>
      <c r="K679" s="233"/>
      <c r="L679" s="233"/>
      <c r="M679" s="233"/>
      <c r="N679" s="233"/>
      <c r="P679" s="233"/>
      <c r="Q679" s="233"/>
      <c r="R679" s="344"/>
      <c r="S679" s="233"/>
    </row>
    <row r="680" spans="1:19">
      <c r="A680" s="233"/>
      <c r="B680" s="233"/>
      <c r="C680" s="233"/>
      <c r="D680" s="233"/>
      <c r="E680" s="233"/>
      <c r="F680" s="233"/>
      <c r="G680" s="233"/>
      <c r="H680" s="233"/>
      <c r="I680" s="233"/>
      <c r="J680" s="403"/>
      <c r="K680" s="233"/>
      <c r="L680" s="233"/>
      <c r="M680" s="233"/>
      <c r="N680" s="233"/>
      <c r="P680" s="233"/>
      <c r="Q680" s="233"/>
      <c r="R680" s="344"/>
      <c r="S680" s="233"/>
    </row>
    <row r="681" spans="1:19">
      <c r="A681" s="233"/>
      <c r="B681" s="233"/>
      <c r="C681" s="233"/>
      <c r="D681" s="233"/>
      <c r="E681" s="233"/>
      <c r="F681" s="233"/>
      <c r="G681" s="233"/>
      <c r="H681" s="233"/>
      <c r="I681" s="233"/>
      <c r="J681" s="403"/>
      <c r="K681" s="233"/>
      <c r="L681" s="233"/>
      <c r="M681" s="233"/>
      <c r="N681" s="233"/>
      <c r="P681" s="233"/>
      <c r="Q681" s="233"/>
      <c r="R681" s="344"/>
      <c r="S681" s="233"/>
    </row>
    <row r="682" spans="1:19">
      <c r="A682" s="233"/>
      <c r="B682" s="233"/>
      <c r="C682" s="233"/>
      <c r="D682" s="233"/>
      <c r="E682" s="233"/>
      <c r="F682" s="233"/>
      <c r="G682" s="233"/>
      <c r="H682" s="233"/>
      <c r="I682" s="233"/>
      <c r="J682" s="403"/>
      <c r="K682" s="233"/>
      <c r="L682" s="233"/>
      <c r="M682" s="233"/>
      <c r="N682" s="233"/>
      <c r="P682" s="233"/>
      <c r="Q682" s="233"/>
      <c r="R682" s="344"/>
      <c r="S682" s="233"/>
    </row>
    <row r="683" spans="1:19">
      <c r="A683" s="233"/>
      <c r="B683" s="233"/>
      <c r="C683" s="233"/>
      <c r="D683" s="233"/>
      <c r="E683" s="233"/>
      <c r="F683" s="233"/>
      <c r="G683" s="233"/>
      <c r="H683" s="233"/>
      <c r="I683" s="233"/>
      <c r="J683" s="403"/>
      <c r="K683" s="233"/>
      <c r="L683" s="233"/>
      <c r="M683" s="233"/>
      <c r="N683" s="233"/>
      <c r="P683" s="233"/>
      <c r="Q683" s="233"/>
      <c r="R683" s="344"/>
      <c r="S683" s="233"/>
    </row>
    <row r="684" spans="1:19">
      <c r="A684" s="233"/>
      <c r="B684" s="233"/>
      <c r="C684" s="233"/>
      <c r="D684" s="233"/>
      <c r="E684" s="233"/>
      <c r="F684" s="233"/>
      <c r="G684" s="233"/>
      <c r="H684" s="233"/>
      <c r="I684" s="233"/>
      <c r="J684" s="403"/>
      <c r="K684" s="233"/>
      <c r="L684" s="233"/>
      <c r="M684" s="233"/>
      <c r="N684" s="233"/>
      <c r="P684" s="233"/>
      <c r="Q684" s="233"/>
      <c r="R684" s="344"/>
      <c r="S684" s="233"/>
    </row>
    <row r="685" spans="1:19">
      <c r="A685" s="233"/>
      <c r="B685" s="233"/>
      <c r="C685" s="233"/>
      <c r="D685" s="233"/>
      <c r="E685" s="233"/>
      <c r="F685" s="233"/>
      <c r="G685" s="233"/>
      <c r="H685" s="233"/>
      <c r="I685" s="233"/>
      <c r="J685" s="403"/>
      <c r="K685" s="233"/>
      <c r="L685" s="233"/>
      <c r="M685" s="233"/>
      <c r="N685" s="233"/>
      <c r="P685" s="233"/>
      <c r="Q685" s="233"/>
      <c r="R685" s="344"/>
      <c r="S685" s="233"/>
    </row>
    <row r="686" spans="1:19">
      <c r="A686" s="233"/>
      <c r="B686" s="233"/>
      <c r="C686" s="233"/>
      <c r="D686" s="233"/>
      <c r="E686" s="233"/>
      <c r="F686" s="233"/>
      <c r="G686" s="233"/>
      <c r="H686" s="233"/>
      <c r="I686" s="233"/>
      <c r="J686" s="403"/>
      <c r="K686" s="233"/>
      <c r="L686" s="233"/>
      <c r="M686" s="233"/>
      <c r="N686" s="233"/>
      <c r="P686" s="233"/>
      <c r="Q686" s="233"/>
      <c r="R686" s="344"/>
      <c r="S686" s="233"/>
    </row>
    <row r="687" spans="1:19">
      <c r="A687" s="233"/>
      <c r="B687" s="233"/>
      <c r="C687" s="233"/>
      <c r="D687" s="233"/>
      <c r="E687" s="233"/>
      <c r="F687" s="233"/>
      <c r="G687" s="233"/>
      <c r="H687" s="233"/>
      <c r="I687" s="233"/>
      <c r="J687" s="403"/>
      <c r="K687" s="233"/>
      <c r="L687" s="233"/>
      <c r="M687" s="233"/>
      <c r="N687" s="233"/>
      <c r="P687" s="233"/>
      <c r="Q687" s="233"/>
      <c r="R687" s="344"/>
      <c r="S687" s="233"/>
    </row>
    <row r="688" spans="1:19">
      <c r="A688" s="233"/>
      <c r="B688" s="233"/>
      <c r="C688" s="233"/>
      <c r="D688" s="233"/>
      <c r="E688" s="233"/>
      <c r="F688" s="233"/>
      <c r="G688" s="233"/>
      <c r="H688" s="233"/>
      <c r="I688" s="233"/>
      <c r="J688" s="403"/>
      <c r="K688" s="233"/>
      <c r="L688" s="233"/>
      <c r="M688" s="233"/>
      <c r="N688" s="233"/>
      <c r="P688" s="233"/>
      <c r="Q688" s="233"/>
      <c r="R688" s="344"/>
      <c r="S688" s="233"/>
    </row>
    <row r="689" spans="1:19">
      <c r="A689" s="233"/>
      <c r="B689" s="233"/>
      <c r="C689" s="233"/>
      <c r="D689" s="233"/>
      <c r="E689" s="233"/>
      <c r="F689" s="233"/>
      <c r="G689" s="233"/>
      <c r="H689" s="233"/>
      <c r="I689" s="233"/>
      <c r="J689" s="403"/>
      <c r="K689" s="233"/>
      <c r="L689" s="233"/>
      <c r="M689" s="233"/>
      <c r="N689" s="233"/>
      <c r="P689" s="233"/>
      <c r="Q689" s="233"/>
      <c r="R689" s="344"/>
      <c r="S689" s="233"/>
    </row>
    <row r="690" spans="1:19">
      <c r="A690" s="233"/>
      <c r="B690" s="233"/>
      <c r="C690" s="233"/>
      <c r="D690" s="233"/>
      <c r="E690" s="233"/>
      <c r="F690" s="233"/>
      <c r="G690" s="233"/>
      <c r="H690" s="233"/>
      <c r="I690" s="233"/>
      <c r="J690" s="403"/>
      <c r="K690" s="233"/>
      <c r="L690" s="233"/>
      <c r="M690" s="233"/>
      <c r="N690" s="233"/>
      <c r="P690" s="233"/>
      <c r="Q690" s="233"/>
      <c r="R690" s="344"/>
      <c r="S690" s="233"/>
    </row>
    <row r="691" spans="1:19">
      <c r="A691" s="233"/>
      <c r="B691" s="233"/>
      <c r="C691" s="233"/>
      <c r="D691" s="233"/>
      <c r="E691" s="233"/>
      <c r="F691" s="233"/>
      <c r="G691" s="233"/>
      <c r="H691" s="233"/>
      <c r="I691" s="233"/>
      <c r="J691" s="403"/>
      <c r="K691" s="233"/>
      <c r="L691" s="233"/>
      <c r="M691" s="233"/>
      <c r="N691" s="233"/>
      <c r="P691" s="233"/>
      <c r="Q691" s="233"/>
      <c r="R691" s="344"/>
      <c r="S691" s="233"/>
    </row>
    <row r="692" spans="1:19">
      <c r="A692" s="233"/>
      <c r="B692" s="233"/>
      <c r="C692" s="233"/>
      <c r="D692" s="233"/>
      <c r="E692" s="233"/>
      <c r="F692" s="233"/>
      <c r="G692" s="233"/>
      <c r="H692" s="233"/>
      <c r="I692" s="233"/>
      <c r="J692" s="403"/>
      <c r="K692" s="233"/>
      <c r="L692" s="233"/>
      <c r="M692" s="233"/>
      <c r="N692" s="233"/>
      <c r="P692" s="233"/>
      <c r="Q692" s="233"/>
      <c r="R692" s="344"/>
      <c r="S692" s="233"/>
    </row>
    <row r="693" spans="1:19">
      <c r="A693" s="233"/>
      <c r="B693" s="233"/>
      <c r="C693" s="233"/>
      <c r="D693" s="233"/>
      <c r="E693" s="233"/>
      <c r="F693" s="233"/>
      <c r="G693" s="233"/>
      <c r="H693" s="233"/>
      <c r="I693" s="233"/>
      <c r="J693" s="403"/>
      <c r="K693" s="233"/>
      <c r="L693" s="233"/>
      <c r="M693" s="233"/>
      <c r="N693" s="233"/>
      <c r="P693" s="233"/>
      <c r="Q693" s="233"/>
      <c r="R693" s="344"/>
      <c r="S693" s="233"/>
    </row>
    <row r="694" spans="1:19">
      <c r="A694" s="233"/>
      <c r="B694" s="233"/>
      <c r="C694" s="233"/>
      <c r="D694" s="233"/>
      <c r="E694" s="233"/>
      <c r="F694" s="233"/>
      <c r="G694" s="233"/>
      <c r="H694" s="233"/>
      <c r="I694" s="233"/>
      <c r="J694" s="403"/>
      <c r="K694" s="233"/>
      <c r="L694" s="233"/>
      <c r="M694" s="233"/>
      <c r="N694" s="233"/>
      <c r="P694" s="233"/>
      <c r="Q694" s="233"/>
      <c r="R694" s="344"/>
      <c r="S694" s="233"/>
    </row>
    <row r="695" spans="1:19">
      <c r="A695" s="233"/>
      <c r="B695" s="233"/>
      <c r="C695" s="233"/>
      <c r="D695" s="233"/>
      <c r="E695" s="233"/>
      <c r="F695" s="233"/>
      <c r="G695" s="233"/>
      <c r="H695" s="233"/>
      <c r="I695" s="233"/>
      <c r="J695" s="403"/>
      <c r="K695" s="233"/>
      <c r="L695" s="233"/>
      <c r="M695" s="233"/>
      <c r="N695" s="233"/>
      <c r="P695" s="233"/>
      <c r="Q695" s="233"/>
      <c r="R695" s="344"/>
      <c r="S695" s="233"/>
    </row>
    <row r="696" spans="1:19">
      <c r="A696" s="233"/>
      <c r="B696" s="233"/>
      <c r="C696" s="233"/>
      <c r="D696" s="233"/>
      <c r="E696" s="233"/>
      <c r="F696" s="233"/>
      <c r="G696" s="233"/>
      <c r="H696" s="233"/>
      <c r="I696" s="233"/>
      <c r="J696" s="403"/>
      <c r="K696" s="233"/>
      <c r="L696" s="233"/>
      <c r="M696" s="233"/>
      <c r="N696" s="233"/>
      <c r="P696" s="233"/>
      <c r="Q696" s="233"/>
      <c r="R696" s="344"/>
      <c r="S696" s="233"/>
    </row>
    <row r="697" spans="1:19">
      <c r="A697" s="233"/>
      <c r="B697" s="233"/>
      <c r="C697" s="233"/>
      <c r="D697" s="233"/>
      <c r="E697" s="233"/>
      <c r="F697" s="233"/>
      <c r="G697" s="233"/>
      <c r="H697" s="233"/>
      <c r="I697" s="233"/>
      <c r="J697" s="403"/>
      <c r="K697" s="233"/>
      <c r="L697" s="233"/>
      <c r="M697" s="233"/>
      <c r="N697" s="233"/>
      <c r="P697" s="233"/>
      <c r="Q697" s="233"/>
      <c r="R697" s="344"/>
      <c r="S697" s="233"/>
    </row>
    <row r="698" spans="1:19">
      <c r="A698" s="233"/>
      <c r="B698" s="233"/>
      <c r="C698" s="233"/>
      <c r="D698" s="233"/>
      <c r="E698" s="233"/>
      <c r="F698" s="233"/>
      <c r="G698" s="233"/>
      <c r="H698" s="233"/>
      <c r="I698" s="233"/>
      <c r="J698" s="403"/>
      <c r="K698" s="233"/>
      <c r="L698" s="233"/>
      <c r="M698" s="233"/>
      <c r="N698" s="233"/>
      <c r="P698" s="233"/>
      <c r="Q698" s="233"/>
      <c r="R698" s="344"/>
      <c r="S698" s="233"/>
    </row>
    <row r="699" spans="1:19">
      <c r="A699" s="233"/>
      <c r="B699" s="233"/>
      <c r="C699" s="233"/>
      <c r="D699" s="233"/>
      <c r="E699" s="233"/>
      <c r="F699" s="233"/>
      <c r="G699" s="233"/>
      <c r="H699" s="233"/>
      <c r="I699" s="233"/>
      <c r="J699" s="403"/>
      <c r="K699" s="233"/>
      <c r="L699" s="233"/>
      <c r="M699" s="233"/>
      <c r="N699" s="233"/>
      <c r="P699" s="233"/>
      <c r="Q699" s="233"/>
      <c r="R699" s="344"/>
      <c r="S699" s="233"/>
    </row>
    <row r="700" spans="1:19">
      <c r="A700" s="233"/>
      <c r="B700" s="233"/>
      <c r="C700" s="233"/>
      <c r="D700" s="233"/>
      <c r="E700" s="233"/>
      <c r="F700" s="233"/>
      <c r="G700" s="233"/>
      <c r="H700" s="233"/>
      <c r="I700" s="233"/>
      <c r="J700" s="403"/>
      <c r="K700" s="233"/>
      <c r="L700" s="233"/>
      <c r="M700" s="233"/>
      <c r="N700" s="233"/>
      <c r="P700" s="233"/>
      <c r="Q700" s="233"/>
      <c r="R700" s="344"/>
      <c r="S700" s="233"/>
    </row>
    <row r="701" spans="1:19">
      <c r="A701" s="233"/>
      <c r="B701" s="233"/>
      <c r="C701" s="233"/>
      <c r="D701" s="233"/>
      <c r="E701" s="233"/>
      <c r="F701" s="233"/>
      <c r="G701" s="233"/>
      <c r="H701" s="233"/>
      <c r="I701" s="233"/>
      <c r="J701" s="403"/>
      <c r="K701" s="233"/>
      <c r="L701" s="233"/>
      <c r="M701" s="233"/>
      <c r="N701" s="233"/>
      <c r="P701" s="233"/>
      <c r="Q701" s="233"/>
      <c r="R701" s="344"/>
      <c r="S701" s="233"/>
    </row>
    <row r="702" spans="1:19">
      <c r="A702" s="233"/>
      <c r="B702" s="233"/>
      <c r="C702" s="233"/>
      <c r="D702" s="233"/>
      <c r="E702" s="233"/>
      <c r="F702" s="233"/>
      <c r="G702" s="233"/>
      <c r="H702" s="233"/>
      <c r="I702" s="233"/>
      <c r="J702" s="403"/>
      <c r="K702" s="233"/>
      <c r="L702" s="233"/>
      <c r="M702" s="233"/>
      <c r="N702" s="233"/>
      <c r="P702" s="233"/>
      <c r="Q702" s="233"/>
      <c r="R702" s="344"/>
      <c r="S702" s="233"/>
    </row>
    <row r="703" spans="1:19">
      <c r="A703" s="233"/>
      <c r="B703" s="233"/>
      <c r="C703" s="233"/>
      <c r="D703" s="233"/>
      <c r="E703" s="233"/>
      <c r="F703" s="233"/>
      <c r="G703" s="233"/>
      <c r="H703" s="233"/>
      <c r="I703" s="233"/>
      <c r="J703" s="403"/>
      <c r="K703" s="233"/>
      <c r="L703" s="233"/>
      <c r="M703" s="233"/>
      <c r="N703" s="233"/>
      <c r="P703" s="233"/>
      <c r="Q703" s="233"/>
      <c r="R703" s="344"/>
      <c r="S703" s="233"/>
    </row>
    <row r="704" spans="1:19">
      <c r="A704" s="233"/>
      <c r="B704" s="233"/>
      <c r="C704" s="233"/>
      <c r="D704" s="233"/>
      <c r="E704" s="233"/>
      <c r="F704" s="233"/>
      <c r="G704" s="233"/>
      <c r="H704" s="233"/>
      <c r="I704" s="233"/>
      <c r="J704" s="403"/>
      <c r="K704" s="233"/>
      <c r="L704" s="233"/>
      <c r="M704" s="233"/>
      <c r="N704" s="233"/>
      <c r="P704" s="233"/>
      <c r="Q704" s="233"/>
      <c r="R704" s="344"/>
      <c r="S704" s="233"/>
    </row>
    <row r="705" spans="1:19">
      <c r="A705" s="233"/>
      <c r="B705" s="233"/>
      <c r="C705" s="233"/>
      <c r="D705" s="233"/>
      <c r="E705" s="233"/>
      <c r="F705" s="233"/>
      <c r="G705" s="233"/>
      <c r="H705" s="233"/>
      <c r="I705" s="233"/>
      <c r="J705" s="403"/>
      <c r="K705" s="233"/>
      <c r="L705" s="233"/>
      <c r="M705" s="233"/>
      <c r="N705" s="233"/>
      <c r="P705" s="233"/>
      <c r="Q705" s="233"/>
      <c r="R705" s="344"/>
      <c r="S705" s="233"/>
    </row>
    <row r="706" spans="1:19">
      <c r="A706" s="233"/>
      <c r="B706" s="233"/>
      <c r="C706" s="233"/>
      <c r="D706" s="233"/>
      <c r="E706" s="233"/>
      <c r="F706" s="233"/>
      <c r="G706" s="233"/>
      <c r="H706" s="233"/>
      <c r="I706" s="233"/>
      <c r="J706" s="403"/>
      <c r="K706" s="233"/>
      <c r="L706" s="233"/>
      <c r="M706" s="233"/>
      <c r="N706" s="233"/>
      <c r="P706" s="233"/>
      <c r="Q706" s="233"/>
      <c r="R706" s="344"/>
      <c r="S706" s="233"/>
    </row>
    <row r="707" spans="1:19">
      <c r="A707" s="233"/>
      <c r="B707" s="233"/>
      <c r="C707" s="233"/>
      <c r="D707" s="233"/>
      <c r="E707" s="233"/>
      <c r="F707" s="233"/>
      <c r="G707" s="233"/>
      <c r="H707" s="233"/>
      <c r="I707" s="233"/>
      <c r="J707" s="403"/>
      <c r="K707" s="233"/>
      <c r="L707" s="233"/>
      <c r="M707" s="233"/>
      <c r="N707" s="233"/>
      <c r="P707" s="233"/>
      <c r="Q707" s="233"/>
      <c r="R707" s="344"/>
      <c r="S707" s="233"/>
    </row>
    <row r="708" spans="1:19">
      <c r="A708" s="233"/>
      <c r="B708" s="233"/>
      <c r="C708" s="233"/>
      <c r="D708" s="233"/>
      <c r="E708" s="233"/>
      <c r="F708" s="233"/>
      <c r="G708" s="233"/>
      <c r="H708" s="233"/>
      <c r="I708" s="233"/>
      <c r="J708" s="403"/>
      <c r="K708" s="233"/>
      <c r="L708" s="233"/>
      <c r="M708" s="233"/>
      <c r="N708" s="233"/>
      <c r="P708" s="233"/>
      <c r="Q708" s="233"/>
      <c r="R708" s="344"/>
      <c r="S708" s="233"/>
    </row>
    <row r="709" spans="1:19">
      <c r="A709" s="233"/>
      <c r="B709" s="233"/>
      <c r="C709" s="233"/>
      <c r="D709" s="233"/>
      <c r="E709" s="233"/>
      <c r="F709" s="233"/>
      <c r="G709" s="233"/>
      <c r="H709" s="233"/>
      <c r="I709" s="233"/>
      <c r="J709" s="403"/>
      <c r="K709" s="233"/>
      <c r="L709" s="233"/>
      <c r="M709" s="233"/>
      <c r="N709" s="233"/>
      <c r="P709" s="233"/>
      <c r="Q709" s="233"/>
      <c r="R709" s="344"/>
      <c r="S709" s="233"/>
    </row>
    <row r="710" spans="1:19">
      <c r="A710" s="233"/>
      <c r="B710" s="233"/>
      <c r="C710" s="233"/>
      <c r="D710" s="233"/>
      <c r="E710" s="233"/>
      <c r="F710" s="233"/>
      <c r="G710" s="233"/>
      <c r="H710" s="233"/>
      <c r="I710" s="233"/>
      <c r="J710" s="403"/>
      <c r="K710" s="233"/>
      <c r="L710" s="233"/>
      <c r="M710" s="233"/>
      <c r="N710" s="233"/>
      <c r="P710" s="233"/>
      <c r="Q710" s="233"/>
      <c r="R710" s="344"/>
      <c r="S710" s="233"/>
    </row>
    <row r="711" spans="1:19">
      <c r="A711" s="233"/>
      <c r="B711" s="233"/>
      <c r="C711" s="233"/>
      <c r="D711" s="233"/>
      <c r="E711" s="233"/>
      <c r="F711" s="233"/>
      <c r="G711" s="233"/>
      <c r="H711" s="233"/>
      <c r="I711" s="233"/>
      <c r="J711" s="403"/>
      <c r="K711" s="233"/>
      <c r="L711" s="233"/>
      <c r="M711" s="233"/>
      <c r="N711" s="233"/>
      <c r="P711" s="233"/>
      <c r="Q711" s="233"/>
      <c r="R711" s="344"/>
      <c r="S711" s="233"/>
    </row>
    <row r="712" spans="1:19">
      <c r="A712" s="233"/>
      <c r="B712" s="233"/>
      <c r="C712" s="233"/>
      <c r="D712" s="233"/>
      <c r="E712" s="233"/>
      <c r="F712" s="233"/>
      <c r="G712" s="233"/>
      <c r="H712" s="233"/>
      <c r="I712" s="233"/>
      <c r="J712" s="403"/>
      <c r="K712" s="233"/>
      <c r="L712" s="233"/>
      <c r="M712" s="233"/>
      <c r="N712" s="233"/>
      <c r="P712" s="233"/>
      <c r="Q712" s="233"/>
      <c r="R712" s="344"/>
      <c r="S712" s="233"/>
    </row>
    <row r="713" spans="1:19">
      <c r="A713" s="233"/>
      <c r="B713" s="233"/>
      <c r="C713" s="233"/>
      <c r="D713" s="233"/>
      <c r="E713" s="233"/>
      <c r="F713" s="233"/>
      <c r="G713" s="233"/>
      <c r="H713" s="233"/>
      <c r="I713" s="233"/>
      <c r="J713" s="403"/>
      <c r="K713" s="233"/>
      <c r="L713" s="233"/>
      <c r="M713" s="233"/>
      <c r="N713" s="233"/>
      <c r="P713" s="233"/>
      <c r="Q713" s="233"/>
      <c r="R713" s="344"/>
      <c r="S713" s="233"/>
    </row>
    <row r="714" spans="1:19">
      <c r="A714" s="233"/>
      <c r="B714" s="233"/>
      <c r="C714" s="233"/>
      <c r="D714" s="233"/>
      <c r="E714" s="233"/>
      <c r="F714" s="233"/>
      <c r="G714" s="233"/>
      <c r="H714" s="233"/>
      <c r="I714" s="233"/>
      <c r="J714" s="403"/>
      <c r="K714" s="233"/>
      <c r="L714" s="233"/>
      <c r="M714" s="233"/>
      <c r="N714" s="233"/>
      <c r="P714" s="233"/>
      <c r="Q714" s="233"/>
      <c r="R714" s="344"/>
      <c r="S714" s="233"/>
    </row>
    <row r="715" spans="1:19">
      <c r="A715" s="233"/>
      <c r="B715" s="233"/>
      <c r="C715" s="233"/>
      <c r="D715" s="233"/>
      <c r="E715" s="233"/>
      <c r="F715" s="233"/>
      <c r="G715" s="233"/>
      <c r="H715" s="233"/>
      <c r="I715" s="233"/>
      <c r="J715" s="403"/>
      <c r="K715" s="233"/>
      <c r="L715" s="233"/>
      <c r="M715" s="233"/>
      <c r="N715" s="233"/>
      <c r="P715" s="233"/>
      <c r="Q715" s="233"/>
      <c r="R715" s="344"/>
      <c r="S715" s="233"/>
    </row>
    <row r="716" spans="1:19">
      <c r="A716" s="233"/>
      <c r="B716" s="233"/>
      <c r="C716" s="233"/>
      <c r="D716" s="233"/>
      <c r="E716" s="233"/>
      <c r="F716" s="233"/>
      <c r="G716" s="233"/>
      <c r="H716" s="233"/>
      <c r="I716" s="233"/>
      <c r="J716" s="403"/>
      <c r="K716" s="233"/>
      <c r="L716" s="233"/>
      <c r="M716" s="233"/>
      <c r="N716" s="233"/>
      <c r="P716" s="233"/>
      <c r="Q716" s="233"/>
      <c r="R716" s="344"/>
      <c r="S716" s="233"/>
    </row>
    <row r="717" spans="1:19">
      <c r="A717" s="233"/>
      <c r="B717" s="233"/>
      <c r="C717" s="233"/>
      <c r="D717" s="233"/>
      <c r="E717" s="233"/>
      <c r="F717" s="233"/>
      <c r="G717" s="233"/>
      <c r="H717" s="233"/>
      <c r="I717" s="233"/>
      <c r="J717" s="403"/>
      <c r="K717" s="233"/>
      <c r="L717" s="233"/>
      <c r="M717" s="233"/>
      <c r="N717" s="233"/>
      <c r="P717" s="233"/>
      <c r="Q717" s="233"/>
      <c r="R717" s="344"/>
      <c r="S717" s="233"/>
    </row>
    <row r="718" spans="1:19">
      <c r="A718" s="233"/>
      <c r="B718" s="233"/>
      <c r="C718" s="233"/>
      <c r="D718" s="233"/>
      <c r="E718" s="233"/>
      <c r="F718" s="233"/>
      <c r="G718" s="233"/>
      <c r="H718" s="233"/>
      <c r="I718" s="233"/>
      <c r="J718" s="403"/>
      <c r="K718" s="233"/>
      <c r="L718" s="233"/>
      <c r="M718" s="233"/>
      <c r="N718" s="233"/>
      <c r="P718" s="233"/>
      <c r="Q718" s="233"/>
      <c r="R718" s="344"/>
      <c r="S718" s="233"/>
    </row>
    <row r="719" spans="1:19">
      <c r="A719" s="233"/>
      <c r="B719" s="233"/>
      <c r="C719" s="233"/>
      <c r="D719" s="233"/>
      <c r="E719" s="233"/>
      <c r="F719" s="233"/>
      <c r="G719" s="233"/>
      <c r="H719" s="233"/>
      <c r="I719" s="233"/>
      <c r="J719" s="403"/>
      <c r="K719" s="233"/>
      <c r="L719" s="233"/>
      <c r="M719" s="233"/>
      <c r="N719" s="233"/>
      <c r="P719" s="233"/>
      <c r="Q719" s="233"/>
      <c r="R719" s="344"/>
      <c r="S719" s="233"/>
    </row>
    <row r="720" spans="1:19">
      <c r="A720" s="233"/>
      <c r="B720" s="233"/>
      <c r="C720" s="233"/>
      <c r="D720" s="233"/>
      <c r="E720" s="233"/>
      <c r="F720" s="233"/>
      <c r="G720" s="233"/>
      <c r="H720" s="233"/>
      <c r="I720" s="233"/>
      <c r="J720" s="403"/>
      <c r="K720" s="233"/>
      <c r="L720" s="233"/>
      <c r="M720" s="233"/>
      <c r="N720" s="233"/>
      <c r="P720" s="233"/>
      <c r="Q720" s="233"/>
      <c r="R720" s="344"/>
      <c r="S720" s="233"/>
    </row>
    <row r="721" spans="1:19">
      <c r="A721" s="233"/>
      <c r="B721" s="233"/>
      <c r="C721" s="233"/>
      <c r="D721" s="233"/>
      <c r="E721" s="233"/>
      <c r="F721" s="233"/>
      <c r="G721" s="233"/>
      <c r="H721" s="233"/>
      <c r="I721" s="233"/>
      <c r="J721" s="403"/>
      <c r="K721" s="233"/>
      <c r="L721" s="233"/>
      <c r="M721" s="233"/>
      <c r="N721" s="233"/>
      <c r="P721" s="233"/>
      <c r="Q721" s="233"/>
      <c r="R721" s="344"/>
      <c r="S721" s="233"/>
    </row>
    <row r="722" spans="1:19">
      <c r="A722" s="233"/>
      <c r="B722" s="233"/>
      <c r="C722" s="233"/>
      <c r="D722" s="233"/>
      <c r="E722" s="233"/>
      <c r="F722" s="233"/>
      <c r="G722" s="233"/>
      <c r="H722" s="233"/>
      <c r="I722" s="233"/>
      <c r="J722" s="403"/>
      <c r="K722" s="233"/>
      <c r="L722" s="233"/>
      <c r="M722" s="233"/>
      <c r="N722" s="233"/>
      <c r="P722" s="233"/>
      <c r="Q722" s="233"/>
      <c r="R722" s="344"/>
      <c r="S722" s="233"/>
    </row>
    <row r="723" spans="1:19">
      <c r="A723" s="233"/>
      <c r="B723" s="233"/>
      <c r="C723" s="233"/>
      <c r="D723" s="233"/>
      <c r="E723" s="233"/>
      <c r="F723" s="233"/>
      <c r="G723" s="233"/>
      <c r="H723" s="233"/>
      <c r="I723" s="233"/>
      <c r="J723" s="403"/>
      <c r="K723" s="233"/>
      <c r="L723" s="233"/>
      <c r="M723" s="233"/>
      <c r="N723" s="233"/>
      <c r="P723" s="233"/>
      <c r="Q723" s="233"/>
      <c r="R723" s="344"/>
      <c r="S723" s="233"/>
    </row>
    <row r="724" spans="1:19">
      <c r="A724" s="233"/>
      <c r="B724" s="233"/>
      <c r="C724" s="233"/>
      <c r="D724" s="233"/>
      <c r="E724" s="233"/>
      <c r="F724" s="233"/>
      <c r="G724" s="233"/>
      <c r="H724" s="233"/>
      <c r="I724" s="233"/>
      <c r="J724" s="403"/>
      <c r="K724" s="233"/>
      <c r="L724" s="233"/>
      <c r="M724" s="233"/>
      <c r="N724" s="233"/>
      <c r="P724" s="233"/>
      <c r="Q724" s="233"/>
      <c r="R724" s="344"/>
      <c r="S724" s="233"/>
    </row>
    <row r="725" spans="1:19">
      <c r="A725" s="233"/>
      <c r="B725" s="233"/>
      <c r="C725" s="233"/>
      <c r="D725" s="233"/>
      <c r="E725" s="233"/>
      <c r="F725" s="233"/>
      <c r="G725" s="233"/>
      <c r="H725" s="233"/>
      <c r="I725" s="233"/>
      <c r="J725" s="403"/>
      <c r="K725" s="233"/>
      <c r="L725" s="233"/>
      <c r="M725" s="233"/>
      <c r="N725" s="233"/>
      <c r="P725" s="233"/>
      <c r="Q725" s="233"/>
      <c r="R725" s="344"/>
      <c r="S725" s="233"/>
    </row>
    <row r="726" spans="1:19">
      <c r="A726" s="233"/>
      <c r="B726" s="233"/>
      <c r="C726" s="233"/>
      <c r="D726" s="233"/>
      <c r="E726" s="233"/>
      <c r="F726" s="233"/>
      <c r="G726" s="233"/>
      <c r="H726" s="233"/>
      <c r="I726" s="233"/>
      <c r="J726" s="403"/>
      <c r="K726" s="233"/>
      <c r="L726" s="233"/>
      <c r="M726" s="233"/>
      <c r="N726" s="233"/>
      <c r="P726" s="233"/>
      <c r="Q726" s="233"/>
      <c r="R726" s="344"/>
      <c r="S726" s="233"/>
    </row>
    <row r="727" spans="1:19">
      <c r="A727" s="233"/>
      <c r="B727" s="233"/>
      <c r="C727" s="233"/>
      <c r="D727" s="233"/>
      <c r="E727" s="233"/>
      <c r="F727" s="233"/>
      <c r="G727" s="233"/>
      <c r="H727" s="233"/>
      <c r="I727" s="233"/>
      <c r="J727" s="403"/>
      <c r="K727" s="233"/>
      <c r="L727" s="233"/>
      <c r="M727" s="233"/>
      <c r="N727" s="233"/>
      <c r="P727" s="233"/>
      <c r="Q727" s="233"/>
      <c r="R727" s="344"/>
      <c r="S727" s="233"/>
    </row>
    <row r="728" spans="1:19">
      <c r="A728" s="233"/>
      <c r="B728" s="233"/>
      <c r="C728" s="233"/>
      <c r="D728" s="233"/>
      <c r="E728" s="233"/>
      <c r="F728" s="233"/>
      <c r="G728" s="233"/>
      <c r="H728" s="233"/>
      <c r="I728" s="233"/>
      <c r="J728" s="403"/>
      <c r="K728" s="233"/>
      <c r="L728" s="233"/>
      <c r="M728" s="233"/>
      <c r="N728" s="233"/>
      <c r="P728" s="233"/>
      <c r="Q728" s="233"/>
      <c r="R728" s="344"/>
      <c r="S728" s="233"/>
    </row>
    <row r="729" spans="1:19">
      <c r="A729" s="233"/>
      <c r="B729" s="233"/>
      <c r="C729" s="233"/>
      <c r="D729" s="233"/>
      <c r="E729" s="233"/>
      <c r="F729" s="233"/>
      <c r="G729" s="233"/>
      <c r="H729" s="233"/>
      <c r="I729" s="233"/>
      <c r="J729" s="403"/>
      <c r="K729" s="233"/>
      <c r="L729" s="233"/>
      <c r="M729" s="233"/>
      <c r="N729" s="233"/>
      <c r="P729" s="233"/>
      <c r="Q729" s="233"/>
      <c r="R729" s="344"/>
      <c r="S729" s="233"/>
    </row>
    <row r="730" spans="1:19">
      <c r="A730" s="233"/>
      <c r="B730" s="233"/>
      <c r="C730" s="233"/>
      <c r="D730" s="233"/>
      <c r="E730" s="233"/>
      <c r="F730" s="233"/>
      <c r="G730" s="233"/>
      <c r="H730" s="233"/>
      <c r="I730" s="233"/>
      <c r="J730" s="403"/>
      <c r="K730" s="233"/>
      <c r="L730" s="233"/>
      <c r="M730" s="233"/>
      <c r="N730" s="233"/>
      <c r="P730" s="233"/>
      <c r="Q730" s="233"/>
      <c r="R730" s="344"/>
      <c r="S730" s="233"/>
    </row>
    <row r="731" spans="1:19">
      <c r="A731" s="233"/>
      <c r="B731" s="233"/>
      <c r="C731" s="233"/>
      <c r="D731" s="233"/>
      <c r="E731" s="233"/>
      <c r="F731" s="233"/>
      <c r="G731" s="233"/>
      <c r="H731" s="233"/>
      <c r="I731" s="233"/>
      <c r="J731" s="403"/>
      <c r="K731" s="233"/>
      <c r="L731" s="233"/>
      <c r="M731" s="233"/>
      <c r="N731" s="233"/>
      <c r="P731" s="233"/>
      <c r="Q731" s="233"/>
      <c r="R731" s="344"/>
      <c r="S731" s="233"/>
    </row>
    <row r="732" spans="1:19">
      <c r="A732" s="233"/>
      <c r="B732" s="233"/>
      <c r="C732" s="233"/>
      <c r="D732" s="233"/>
      <c r="E732" s="233"/>
      <c r="F732" s="233"/>
      <c r="G732" s="233"/>
      <c r="H732" s="233"/>
      <c r="I732" s="233"/>
      <c r="J732" s="403"/>
      <c r="K732" s="233"/>
      <c r="L732" s="233"/>
      <c r="M732" s="233"/>
      <c r="N732" s="233"/>
      <c r="P732" s="233"/>
      <c r="Q732" s="233"/>
      <c r="R732" s="344"/>
      <c r="S732" s="233"/>
    </row>
    <row r="733" spans="1:19">
      <c r="A733" s="233"/>
      <c r="B733" s="233"/>
      <c r="C733" s="233"/>
      <c r="D733" s="233"/>
      <c r="E733" s="233"/>
      <c r="F733" s="233"/>
      <c r="G733" s="233"/>
      <c r="H733" s="233"/>
      <c r="I733" s="233"/>
      <c r="J733" s="403"/>
      <c r="K733" s="233"/>
      <c r="L733" s="233"/>
      <c r="M733" s="233"/>
      <c r="N733" s="233"/>
      <c r="P733" s="233"/>
      <c r="Q733" s="233"/>
      <c r="R733" s="344"/>
      <c r="S733" s="233"/>
    </row>
    <row r="734" spans="1:19">
      <c r="A734" s="233"/>
      <c r="B734" s="233"/>
      <c r="C734" s="233"/>
      <c r="D734" s="233"/>
      <c r="E734" s="233"/>
      <c r="F734" s="233"/>
      <c r="G734" s="233"/>
      <c r="H734" s="233"/>
      <c r="I734" s="233"/>
      <c r="J734" s="403"/>
      <c r="K734" s="233"/>
      <c r="L734" s="233"/>
      <c r="M734" s="233"/>
      <c r="N734" s="233"/>
      <c r="P734" s="233"/>
      <c r="Q734" s="233"/>
      <c r="R734" s="344"/>
      <c r="S734" s="233"/>
    </row>
    <row r="735" spans="1:19">
      <c r="A735" s="233"/>
      <c r="B735" s="233"/>
      <c r="C735" s="233"/>
      <c r="D735" s="233"/>
      <c r="E735" s="233"/>
      <c r="F735" s="233"/>
      <c r="G735" s="233"/>
      <c r="H735" s="233"/>
      <c r="I735" s="233"/>
      <c r="J735" s="403"/>
      <c r="K735" s="233"/>
      <c r="L735" s="233"/>
      <c r="M735" s="233"/>
      <c r="N735" s="233"/>
      <c r="P735" s="233"/>
      <c r="Q735" s="233"/>
      <c r="R735" s="344"/>
      <c r="S735" s="233"/>
    </row>
    <row r="736" spans="1:19">
      <c r="A736" s="233"/>
      <c r="B736" s="233"/>
      <c r="C736" s="233"/>
      <c r="D736" s="233"/>
      <c r="E736" s="233"/>
      <c r="F736" s="233"/>
      <c r="G736" s="233"/>
      <c r="H736" s="233"/>
      <c r="I736" s="233"/>
      <c r="J736" s="403"/>
      <c r="K736" s="233"/>
      <c r="L736" s="233"/>
      <c r="M736" s="233"/>
      <c r="N736" s="233"/>
      <c r="P736" s="233"/>
      <c r="Q736" s="233"/>
      <c r="R736" s="344"/>
      <c r="S736" s="233"/>
    </row>
    <row r="737" spans="1:19">
      <c r="A737" s="233"/>
      <c r="B737" s="233"/>
      <c r="C737" s="233"/>
      <c r="D737" s="233"/>
      <c r="E737" s="233"/>
      <c r="F737" s="233"/>
      <c r="G737" s="233"/>
      <c r="H737" s="233"/>
      <c r="I737" s="233"/>
      <c r="J737" s="403"/>
      <c r="K737" s="233"/>
      <c r="L737" s="233"/>
      <c r="M737" s="233"/>
      <c r="N737" s="233"/>
      <c r="P737" s="233"/>
      <c r="Q737" s="233"/>
      <c r="R737" s="344"/>
      <c r="S737" s="233"/>
    </row>
    <row r="738" spans="1:19">
      <c r="A738" s="233"/>
      <c r="B738" s="233"/>
      <c r="C738" s="233"/>
      <c r="D738" s="233"/>
      <c r="E738" s="233"/>
      <c r="F738" s="233"/>
      <c r="G738" s="233"/>
      <c r="H738" s="233"/>
      <c r="I738" s="233"/>
      <c r="J738" s="403"/>
      <c r="K738" s="233"/>
      <c r="L738" s="233"/>
      <c r="M738" s="233"/>
      <c r="N738" s="233"/>
      <c r="P738" s="233"/>
      <c r="Q738" s="233"/>
      <c r="R738" s="344"/>
      <c r="S738" s="233"/>
    </row>
    <row r="739" spans="1:19">
      <c r="A739" s="233"/>
      <c r="B739" s="233"/>
      <c r="C739" s="233"/>
      <c r="D739" s="233"/>
      <c r="E739" s="233"/>
      <c r="F739" s="233"/>
      <c r="G739" s="233"/>
      <c r="H739" s="233"/>
      <c r="I739" s="233"/>
      <c r="J739" s="403"/>
      <c r="K739" s="233"/>
      <c r="L739" s="233"/>
      <c r="M739" s="233"/>
      <c r="N739" s="233"/>
      <c r="P739" s="233"/>
      <c r="Q739" s="233"/>
      <c r="R739" s="344"/>
      <c r="S739" s="233"/>
    </row>
    <row r="740" spans="1:19">
      <c r="A740" s="233"/>
      <c r="B740" s="233"/>
      <c r="C740" s="233"/>
      <c r="D740" s="233"/>
      <c r="E740" s="233"/>
      <c r="F740" s="233"/>
      <c r="G740" s="233"/>
      <c r="H740" s="233"/>
      <c r="I740" s="233"/>
      <c r="J740" s="403"/>
      <c r="K740" s="233"/>
      <c r="L740" s="233"/>
      <c r="M740" s="233"/>
      <c r="N740" s="233"/>
      <c r="P740" s="233"/>
      <c r="Q740" s="233"/>
      <c r="R740" s="344"/>
      <c r="S740" s="233"/>
    </row>
    <row r="741" spans="1:19">
      <c r="A741" s="233"/>
      <c r="B741" s="233"/>
      <c r="C741" s="233"/>
      <c r="D741" s="233"/>
      <c r="E741" s="233"/>
      <c r="F741" s="233"/>
      <c r="G741" s="233"/>
      <c r="H741" s="233"/>
      <c r="I741" s="233"/>
      <c r="J741" s="403"/>
      <c r="K741" s="233"/>
      <c r="L741" s="233"/>
      <c r="M741" s="233"/>
      <c r="N741" s="233"/>
      <c r="P741" s="233"/>
      <c r="Q741" s="233"/>
      <c r="R741" s="344"/>
      <c r="S741" s="233"/>
    </row>
    <row r="742" spans="1:19">
      <c r="A742" s="233"/>
      <c r="B742" s="233"/>
      <c r="C742" s="233"/>
      <c r="D742" s="233"/>
      <c r="E742" s="233"/>
      <c r="F742" s="233"/>
      <c r="G742" s="233"/>
      <c r="H742" s="233"/>
      <c r="I742" s="233"/>
      <c r="J742" s="403"/>
      <c r="K742" s="233"/>
      <c r="L742" s="233"/>
      <c r="M742" s="233"/>
      <c r="N742" s="233"/>
      <c r="P742" s="233"/>
      <c r="Q742" s="233"/>
      <c r="R742" s="344"/>
      <c r="S742" s="233"/>
    </row>
    <row r="743" spans="1:19">
      <c r="A743" s="233"/>
      <c r="B743" s="233"/>
      <c r="C743" s="233"/>
      <c r="D743" s="233"/>
      <c r="E743" s="233"/>
      <c r="F743" s="233"/>
      <c r="G743" s="233"/>
      <c r="H743" s="233"/>
      <c r="I743" s="233"/>
      <c r="J743" s="403"/>
      <c r="K743" s="233"/>
      <c r="L743" s="233"/>
      <c r="M743" s="233"/>
      <c r="N743" s="233"/>
      <c r="P743" s="233"/>
      <c r="Q743" s="233"/>
      <c r="R743" s="344"/>
      <c r="S743" s="233"/>
    </row>
    <row r="744" spans="1:19">
      <c r="A744" s="233"/>
      <c r="B744" s="233"/>
      <c r="C744" s="233"/>
      <c r="D744" s="233"/>
      <c r="E744" s="233"/>
      <c r="F744" s="233"/>
      <c r="G744" s="233"/>
      <c r="H744" s="233"/>
      <c r="I744" s="233"/>
      <c r="J744" s="403"/>
      <c r="K744" s="233"/>
      <c r="L744" s="233"/>
      <c r="M744" s="233"/>
      <c r="N744" s="233"/>
      <c r="P744" s="233"/>
      <c r="Q744" s="233"/>
      <c r="R744" s="344"/>
      <c r="S744" s="233"/>
    </row>
    <row r="745" spans="1:19">
      <c r="A745" s="233"/>
      <c r="B745" s="233"/>
      <c r="C745" s="233"/>
      <c r="D745" s="233"/>
      <c r="E745" s="233"/>
      <c r="F745" s="233"/>
      <c r="G745" s="233"/>
      <c r="H745" s="233"/>
      <c r="I745" s="233"/>
      <c r="J745" s="403"/>
      <c r="K745" s="233"/>
      <c r="L745" s="233"/>
      <c r="M745" s="233"/>
      <c r="N745" s="233"/>
      <c r="P745" s="233"/>
      <c r="Q745" s="233"/>
      <c r="R745" s="344"/>
      <c r="S745" s="233"/>
    </row>
    <row r="746" spans="1:19">
      <c r="A746" s="233"/>
      <c r="B746" s="233"/>
      <c r="C746" s="233"/>
      <c r="D746" s="233"/>
      <c r="E746" s="233"/>
      <c r="F746" s="233"/>
      <c r="G746" s="233"/>
      <c r="H746" s="233"/>
      <c r="I746" s="233"/>
      <c r="J746" s="403"/>
      <c r="K746" s="233"/>
      <c r="L746" s="233"/>
      <c r="M746" s="233"/>
      <c r="N746" s="233"/>
      <c r="P746" s="233"/>
      <c r="Q746" s="233"/>
      <c r="R746" s="344"/>
      <c r="S746" s="233"/>
    </row>
    <row r="747" spans="1:19">
      <c r="A747" s="233"/>
      <c r="B747" s="233"/>
      <c r="C747" s="233"/>
      <c r="D747" s="233"/>
      <c r="E747" s="233"/>
      <c r="F747" s="233"/>
      <c r="G747" s="233"/>
      <c r="H747" s="233"/>
      <c r="I747" s="233"/>
      <c r="J747" s="403"/>
      <c r="K747" s="233"/>
      <c r="L747" s="233"/>
      <c r="M747" s="233"/>
      <c r="N747" s="233"/>
      <c r="P747" s="233"/>
      <c r="Q747" s="233"/>
      <c r="R747" s="344"/>
      <c r="S747" s="233"/>
    </row>
    <row r="748" spans="1:19">
      <c r="A748" s="233"/>
      <c r="B748" s="233"/>
      <c r="C748" s="233"/>
      <c r="D748" s="233"/>
      <c r="E748" s="233"/>
      <c r="F748" s="233"/>
      <c r="G748" s="233"/>
      <c r="H748" s="233"/>
      <c r="I748" s="233"/>
      <c r="J748" s="403"/>
      <c r="K748" s="233"/>
      <c r="L748" s="233"/>
      <c r="M748" s="233"/>
      <c r="N748" s="233"/>
      <c r="P748" s="233"/>
      <c r="Q748" s="233"/>
      <c r="R748" s="344"/>
      <c r="S748" s="233"/>
    </row>
    <row r="749" spans="1:19">
      <c r="A749" s="233"/>
      <c r="B749" s="233"/>
      <c r="C749" s="233"/>
      <c r="D749" s="233"/>
      <c r="E749" s="233"/>
      <c r="F749" s="233"/>
      <c r="G749" s="233"/>
      <c r="H749" s="233"/>
      <c r="I749" s="233"/>
      <c r="J749" s="403"/>
      <c r="K749" s="233"/>
      <c r="L749" s="233"/>
      <c r="M749" s="233"/>
      <c r="N749" s="233"/>
      <c r="P749" s="233"/>
      <c r="Q749" s="233"/>
      <c r="R749" s="344"/>
      <c r="S749" s="233"/>
    </row>
    <row r="750" spans="1:19">
      <c r="A750" s="233"/>
      <c r="B750" s="233"/>
      <c r="C750" s="233"/>
      <c r="D750" s="233"/>
      <c r="E750" s="233"/>
      <c r="F750" s="233"/>
      <c r="G750" s="233"/>
      <c r="H750" s="233"/>
      <c r="I750" s="233"/>
      <c r="J750" s="403"/>
      <c r="K750" s="233"/>
      <c r="L750" s="233"/>
      <c r="M750" s="233"/>
      <c r="N750" s="233"/>
      <c r="P750" s="233"/>
      <c r="Q750" s="233"/>
      <c r="R750" s="344"/>
      <c r="S750" s="233"/>
    </row>
    <row r="751" spans="1:19">
      <c r="A751" s="233"/>
      <c r="B751" s="233"/>
      <c r="C751" s="233"/>
      <c r="D751" s="233"/>
      <c r="E751" s="233"/>
      <c r="F751" s="233"/>
      <c r="G751" s="233"/>
      <c r="H751" s="233"/>
      <c r="I751" s="233"/>
      <c r="J751" s="403"/>
      <c r="K751" s="233"/>
      <c r="L751" s="233"/>
      <c r="M751" s="233"/>
      <c r="N751" s="233"/>
      <c r="P751" s="233"/>
      <c r="Q751" s="233"/>
      <c r="R751" s="344"/>
      <c r="S751" s="233"/>
    </row>
    <row r="752" spans="1:19">
      <c r="A752" s="233"/>
      <c r="B752" s="233"/>
      <c r="C752" s="233"/>
      <c r="D752" s="233"/>
      <c r="E752" s="233"/>
      <c r="F752" s="233"/>
      <c r="G752" s="233"/>
      <c r="H752" s="233"/>
      <c r="I752" s="233"/>
      <c r="J752" s="403"/>
      <c r="K752" s="233"/>
      <c r="L752" s="233"/>
      <c r="M752" s="233"/>
      <c r="N752" s="233"/>
      <c r="P752" s="233"/>
      <c r="Q752" s="233"/>
      <c r="R752" s="344"/>
      <c r="S752" s="233"/>
    </row>
    <row r="753" spans="1:19">
      <c r="A753" s="233"/>
      <c r="B753" s="233"/>
      <c r="C753" s="233"/>
      <c r="D753" s="233"/>
      <c r="E753" s="233"/>
      <c r="F753" s="233"/>
      <c r="G753" s="233"/>
      <c r="H753" s="233"/>
      <c r="I753" s="233"/>
      <c r="J753" s="403"/>
      <c r="K753" s="233"/>
      <c r="L753" s="233"/>
      <c r="M753" s="233"/>
      <c r="N753" s="233"/>
      <c r="P753" s="233"/>
      <c r="Q753" s="233"/>
      <c r="R753" s="344"/>
      <c r="S753" s="233"/>
    </row>
    <row r="754" spans="1:19">
      <c r="A754" s="233"/>
      <c r="B754" s="233"/>
      <c r="C754" s="233"/>
      <c r="D754" s="233"/>
      <c r="E754" s="233"/>
      <c r="F754" s="233"/>
      <c r="G754" s="233"/>
      <c r="H754" s="233"/>
      <c r="I754" s="233"/>
      <c r="J754" s="403"/>
      <c r="K754" s="233"/>
      <c r="L754" s="233"/>
      <c r="M754" s="233"/>
      <c r="N754" s="233"/>
      <c r="P754" s="233"/>
      <c r="Q754" s="233"/>
      <c r="R754" s="344"/>
      <c r="S754" s="233"/>
    </row>
    <row r="755" spans="1:19">
      <c r="A755" s="233"/>
      <c r="B755" s="233"/>
      <c r="C755" s="233"/>
      <c r="D755" s="233"/>
      <c r="E755" s="233"/>
      <c r="F755" s="233"/>
      <c r="G755" s="233"/>
      <c r="H755" s="233"/>
      <c r="I755" s="233"/>
      <c r="J755" s="403"/>
      <c r="K755" s="233"/>
      <c r="L755" s="233"/>
      <c r="M755" s="233"/>
      <c r="N755" s="233"/>
      <c r="P755" s="233"/>
      <c r="Q755" s="233"/>
      <c r="R755" s="344"/>
      <c r="S755" s="233"/>
    </row>
    <row r="756" spans="1:19">
      <c r="A756" s="233"/>
      <c r="B756" s="233"/>
      <c r="C756" s="233"/>
      <c r="D756" s="233"/>
      <c r="E756" s="233"/>
      <c r="F756" s="233"/>
      <c r="G756" s="233"/>
      <c r="H756" s="233"/>
      <c r="I756" s="233"/>
      <c r="J756" s="403"/>
      <c r="K756" s="233"/>
      <c r="L756" s="233"/>
      <c r="M756" s="233"/>
      <c r="N756" s="233"/>
      <c r="P756" s="233"/>
      <c r="Q756" s="233"/>
      <c r="R756" s="344"/>
      <c r="S756" s="233"/>
    </row>
    <row r="757" spans="1:19">
      <c r="A757" s="233"/>
      <c r="B757" s="233"/>
      <c r="C757" s="233"/>
      <c r="D757" s="233"/>
      <c r="E757" s="233"/>
      <c r="F757" s="233"/>
      <c r="G757" s="233"/>
      <c r="H757" s="233"/>
      <c r="I757" s="233"/>
      <c r="J757" s="403"/>
      <c r="K757" s="233"/>
      <c r="L757" s="233"/>
      <c r="M757" s="233"/>
      <c r="N757" s="233"/>
      <c r="P757" s="233"/>
      <c r="Q757" s="233"/>
      <c r="R757" s="344"/>
      <c r="S757" s="233"/>
    </row>
    <row r="758" spans="1:19">
      <c r="A758" s="233"/>
      <c r="B758" s="233"/>
      <c r="C758" s="233"/>
      <c r="D758" s="233"/>
      <c r="E758" s="233"/>
      <c r="F758" s="233"/>
      <c r="G758" s="233"/>
      <c r="H758" s="233"/>
      <c r="I758" s="233"/>
      <c r="J758" s="403"/>
      <c r="K758" s="233"/>
      <c r="L758" s="233"/>
      <c r="M758" s="233"/>
      <c r="N758" s="233"/>
      <c r="P758" s="233"/>
      <c r="Q758" s="233"/>
      <c r="R758" s="344"/>
      <c r="S758" s="233"/>
    </row>
    <row r="759" spans="1:19">
      <c r="A759" s="233"/>
      <c r="B759" s="233"/>
      <c r="C759" s="233"/>
      <c r="D759" s="233"/>
      <c r="E759" s="233"/>
      <c r="F759" s="233"/>
      <c r="G759" s="233"/>
      <c r="H759" s="233"/>
      <c r="I759" s="233"/>
      <c r="J759" s="403"/>
      <c r="K759" s="233"/>
      <c r="L759" s="233"/>
      <c r="M759" s="233"/>
      <c r="N759" s="233"/>
      <c r="P759" s="233"/>
      <c r="Q759" s="233"/>
      <c r="R759" s="344"/>
      <c r="S759" s="233"/>
    </row>
    <row r="760" spans="1:19">
      <c r="A760" s="233"/>
      <c r="B760" s="233"/>
      <c r="C760" s="233"/>
      <c r="D760" s="233"/>
      <c r="E760" s="233"/>
      <c r="F760" s="233"/>
      <c r="G760" s="233"/>
      <c r="H760" s="233"/>
      <c r="I760" s="233"/>
      <c r="J760" s="403"/>
      <c r="K760" s="233"/>
      <c r="L760" s="233"/>
      <c r="M760" s="233"/>
      <c r="N760" s="233"/>
      <c r="P760" s="233"/>
      <c r="Q760" s="233"/>
      <c r="R760" s="344"/>
      <c r="S760" s="233"/>
    </row>
    <row r="761" spans="1:19">
      <c r="A761" s="233"/>
      <c r="B761" s="233"/>
      <c r="C761" s="233"/>
      <c r="D761" s="233"/>
      <c r="E761" s="233"/>
      <c r="F761" s="233"/>
      <c r="G761" s="233"/>
      <c r="H761" s="233"/>
      <c r="I761" s="233"/>
      <c r="J761" s="403"/>
      <c r="K761" s="233"/>
      <c r="L761" s="233"/>
      <c r="M761" s="233"/>
      <c r="N761" s="233"/>
      <c r="P761" s="233"/>
      <c r="Q761" s="233"/>
      <c r="R761" s="344"/>
      <c r="S761" s="233"/>
    </row>
    <row r="762" spans="1:19">
      <c r="A762" s="233"/>
      <c r="B762" s="233"/>
      <c r="C762" s="233"/>
      <c r="D762" s="233"/>
      <c r="E762" s="233"/>
      <c r="F762" s="233"/>
      <c r="G762" s="233"/>
      <c r="H762" s="233"/>
      <c r="I762" s="233"/>
      <c r="J762" s="403"/>
      <c r="K762" s="233"/>
      <c r="L762" s="233"/>
      <c r="M762" s="233"/>
      <c r="N762" s="233"/>
      <c r="P762" s="233"/>
      <c r="Q762" s="233"/>
      <c r="R762" s="344"/>
      <c r="S762" s="233"/>
    </row>
    <row r="763" spans="1:19">
      <c r="A763" s="233"/>
      <c r="B763" s="233"/>
      <c r="C763" s="233"/>
      <c r="D763" s="233"/>
      <c r="E763" s="233"/>
      <c r="F763" s="233"/>
      <c r="G763" s="233"/>
      <c r="H763" s="233"/>
      <c r="I763" s="233"/>
      <c r="J763" s="403"/>
      <c r="K763" s="233"/>
      <c r="L763" s="233"/>
      <c r="M763" s="233"/>
      <c r="N763" s="233"/>
      <c r="P763" s="233"/>
      <c r="Q763" s="233"/>
      <c r="R763" s="344"/>
      <c r="S763" s="233"/>
    </row>
    <row r="764" spans="1:19">
      <c r="A764" s="233"/>
      <c r="B764" s="233"/>
      <c r="C764" s="233"/>
      <c r="D764" s="233"/>
      <c r="E764" s="233"/>
      <c r="F764" s="233"/>
      <c r="G764" s="233"/>
      <c r="H764" s="233"/>
      <c r="I764" s="233"/>
      <c r="J764" s="403"/>
      <c r="K764" s="233"/>
      <c r="L764" s="233"/>
      <c r="M764" s="233"/>
      <c r="N764" s="233"/>
      <c r="P764" s="233"/>
      <c r="Q764" s="233"/>
      <c r="R764" s="344"/>
      <c r="S764" s="233"/>
    </row>
    <row r="765" spans="1:19">
      <c r="A765" s="233"/>
      <c r="B765" s="233"/>
      <c r="C765" s="233"/>
      <c r="D765" s="233"/>
      <c r="E765" s="233"/>
      <c r="F765" s="233"/>
      <c r="G765" s="233"/>
      <c r="H765" s="233"/>
      <c r="I765" s="233"/>
      <c r="J765" s="403"/>
      <c r="K765" s="233"/>
      <c r="L765" s="233"/>
      <c r="M765" s="233"/>
      <c r="N765" s="233"/>
      <c r="P765" s="233"/>
      <c r="Q765" s="233"/>
      <c r="R765" s="344"/>
      <c r="S765" s="233"/>
    </row>
    <row r="766" spans="1:19">
      <c r="A766" s="233"/>
      <c r="B766" s="233"/>
      <c r="C766" s="233"/>
      <c r="D766" s="233"/>
      <c r="E766" s="233"/>
      <c r="F766" s="233"/>
      <c r="G766" s="233"/>
      <c r="H766" s="233"/>
      <c r="I766" s="233"/>
      <c r="J766" s="403"/>
      <c r="K766" s="233"/>
      <c r="L766" s="233"/>
      <c r="M766" s="233"/>
      <c r="N766" s="233"/>
      <c r="P766" s="233"/>
      <c r="Q766" s="233"/>
      <c r="R766" s="344"/>
      <c r="S766" s="233"/>
    </row>
    <row r="767" spans="1:19">
      <c r="A767" s="233"/>
      <c r="B767" s="233"/>
      <c r="C767" s="233"/>
      <c r="D767" s="233"/>
      <c r="E767" s="233"/>
      <c r="F767" s="233"/>
      <c r="G767" s="233"/>
      <c r="H767" s="233"/>
      <c r="I767" s="233"/>
      <c r="J767" s="403"/>
      <c r="K767" s="233"/>
      <c r="L767" s="233"/>
      <c r="M767" s="233"/>
      <c r="N767" s="233"/>
      <c r="P767" s="233"/>
      <c r="Q767" s="233"/>
      <c r="R767" s="344"/>
      <c r="S767" s="233"/>
    </row>
    <row r="768" spans="1:19">
      <c r="A768" s="233"/>
      <c r="B768" s="233"/>
      <c r="C768" s="233"/>
      <c r="D768" s="233"/>
      <c r="E768" s="233"/>
      <c r="F768" s="233"/>
      <c r="G768" s="233"/>
      <c r="H768" s="233"/>
      <c r="I768" s="233"/>
      <c r="J768" s="403"/>
      <c r="K768" s="233"/>
      <c r="L768" s="233"/>
      <c r="M768" s="233"/>
      <c r="N768" s="233"/>
      <c r="P768" s="233"/>
      <c r="Q768" s="233"/>
      <c r="R768" s="344"/>
      <c r="S768" s="233"/>
    </row>
    <row r="769" spans="1:19">
      <c r="A769" s="233"/>
      <c r="B769" s="233"/>
      <c r="C769" s="233"/>
      <c r="D769" s="233"/>
      <c r="E769" s="233"/>
      <c r="F769" s="233"/>
      <c r="G769" s="233"/>
      <c r="H769" s="233"/>
      <c r="I769" s="233"/>
      <c r="J769" s="403"/>
      <c r="K769" s="233"/>
      <c r="L769" s="233"/>
      <c r="M769" s="233"/>
      <c r="N769" s="233"/>
      <c r="P769" s="233"/>
      <c r="Q769" s="233"/>
      <c r="R769" s="344"/>
      <c r="S769" s="233"/>
    </row>
    <row r="770" spans="1:19">
      <c r="A770" s="233"/>
      <c r="B770" s="233"/>
      <c r="C770" s="233"/>
      <c r="D770" s="233"/>
      <c r="E770" s="233"/>
      <c r="F770" s="233"/>
      <c r="G770" s="233"/>
      <c r="H770" s="233"/>
      <c r="I770" s="233"/>
      <c r="J770" s="403"/>
      <c r="K770" s="233"/>
      <c r="L770" s="233"/>
      <c r="M770" s="233"/>
      <c r="N770" s="233"/>
      <c r="P770" s="233"/>
      <c r="Q770" s="233"/>
      <c r="R770" s="344"/>
      <c r="S770" s="233"/>
    </row>
    <row r="771" spans="1:19">
      <c r="A771" s="233"/>
      <c r="B771" s="233"/>
      <c r="C771" s="233"/>
      <c r="D771" s="233"/>
      <c r="E771" s="233"/>
      <c r="F771" s="233"/>
      <c r="G771" s="233"/>
      <c r="H771" s="233"/>
      <c r="I771" s="233"/>
      <c r="J771" s="403"/>
      <c r="K771" s="233"/>
      <c r="L771" s="233"/>
      <c r="M771" s="233"/>
      <c r="N771" s="233"/>
      <c r="P771" s="233"/>
      <c r="Q771" s="233"/>
      <c r="R771" s="344"/>
      <c r="S771" s="233"/>
    </row>
    <row r="772" spans="1:19">
      <c r="A772" s="233"/>
      <c r="B772" s="233"/>
      <c r="C772" s="233"/>
      <c r="D772" s="233"/>
      <c r="E772" s="233"/>
      <c r="F772" s="233"/>
      <c r="G772" s="233"/>
      <c r="H772" s="233"/>
      <c r="I772" s="233"/>
      <c r="J772" s="403"/>
      <c r="K772" s="233"/>
      <c r="L772" s="233"/>
      <c r="M772" s="233"/>
      <c r="N772" s="233"/>
      <c r="P772" s="233"/>
      <c r="Q772" s="233"/>
      <c r="R772" s="344"/>
      <c r="S772" s="233"/>
    </row>
    <row r="773" spans="1:19">
      <c r="A773" s="233"/>
      <c r="B773" s="233"/>
      <c r="C773" s="233"/>
      <c r="D773" s="233"/>
      <c r="E773" s="233"/>
      <c r="F773" s="233"/>
      <c r="G773" s="233"/>
      <c r="H773" s="233"/>
      <c r="I773" s="233"/>
      <c r="J773" s="403"/>
      <c r="K773" s="233"/>
      <c r="L773" s="233"/>
      <c r="M773" s="233"/>
      <c r="N773" s="233"/>
      <c r="P773" s="233"/>
      <c r="Q773" s="233"/>
      <c r="R773" s="344"/>
      <c r="S773" s="233"/>
    </row>
    <row r="774" spans="1:19">
      <c r="A774" s="233"/>
      <c r="B774" s="233"/>
      <c r="C774" s="233"/>
      <c r="D774" s="233"/>
      <c r="E774" s="233"/>
      <c r="F774" s="233"/>
      <c r="G774" s="233"/>
      <c r="H774" s="233"/>
      <c r="I774" s="233"/>
      <c r="J774" s="403"/>
      <c r="K774" s="233"/>
      <c r="L774" s="233"/>
      <c r="M774" s="233"/>
      <c r="N774" s="233"/>
      <c r="P774" s="233"/>
      <c r="Q774" s="233"/>
      <c r="R774" s="344"/>
      <c r="S774" s="233"/>
    </row>
    <row r="775" spans="1:19">
      <c r="A775" s="233"/>
      <c r="B775" s="233"/>
      <c r="C775" s="233"/>
      <c r="D775" s="233"/>
      <c r="E775" s="233"/>
      <c r="F775" s="233"/>
      <c r="G775" s="233"/>
      <c r="H775" s="233"/>
      <c r="I775" s="233"/>
      <c r="J775" s="403"/>
      <c r="K775" s="233"/>
      <c r="L775" s="233"/>
      <c r="M775" s="233"/>
      <c r="N775" s="233"/>
      <c r="P775" s="233"/>
      <c r="Q775" s="233"/>
      <c r="R775" s="344"/>
      <c r="S775" s="233"/>
    </row>
    <row r="776" spans="1:19">
      <c r="A776" s="233"/>
      <c r="B776" s="233"/>
      <c r="C776" s="233"/>
      <c r="D776" s="233"/>
      <c r="E776" s="233"/>
      <c r="F776" s="233"/>
      <c r="G776" s="233"/>
      <c r="H776" s="233"/>
      <c r="I776" s="233"/>
      <c r="J776" s="403"/>
      <c r="K776" s="233"/>
      <c r="L776" s="233"/>
      <c r="M776" s="233"/>
      <c r="N776" s="233"/>
      <c r="P776" s="233"/>
      <c r="Q776" s="233"/>
      <c r="R776" s="344"/>
      <c r="S776" s="233"/>
    </row>
    <row r="777" spans="1:19">
      <c r="A777" s="233"/>
      <c r="B777" s="233"/>
      <c r="C777" s="233"/>
      <c r="D777" s="233"/>
      <c r="E777" s="233"/>
      <c r="F777" s="233"/>
      <c r="G777" s="233"/>
      <c r="H777" s="233"/>
      <c r="I777" s="233"/>
      <c r="J777" s="403"/>
      <c r="K777" s="233"/>
      <c r="L777" s="233"/>
      <c r="M777" s="233"/>
      <c r="N777" s="233"/>
      <c r="P777" s="233"/>
      <c r="Q777" s="233"/>
      <c r="R777" s="344"/>
      <c r="S777" s="233"/>
    </row>
    <row r="778" spans="1:19">
      <c r="A778" s="233"/>
      <c r="B778" s="233"/>
      <c r="C778" s="233"/>
      <c r="D778" s="233"/>
      <c r="E778" s="233"/>
      <c r="F778" s="233"/>
      <c r="G778" s="233"/>
      <c r="H778" s="233"/>
      <c r="I778" s="233"/>
      <c r="J778" s="403"/>
      <c r="K778" s="233"/>
      <c r="L778" s="233"/>
      <c r="M778" s="233"/>
      <c r="N778" s="233"/>
      <c r="P778" s="233"/>
      <c r="Q778" s="233"/>
      <c r="R778" s="344"/>
      <c r="S778" s="233"/>
    </row>
    <row r="779" spans="1:19">
      <c r="A779" s="233"/>
      <c r="B779" s="233"/>
      <c r="C779" s="233"/>
      <c r="D779" s="233"/>
      <c r="E779" s="233"/>
      <c r="F779" s="233"/>
      <c r="G779" s="233"/>
      <c r="H779" s="233"/>
      <c r="I779" s="233"/>
      <c r="J779" s="403"/>
      <c r="K779" s="233"/>
      <c r="L779" s="233"/>
      <c r="M779" s="233"/>
      <c r="N779" s="233"/>
      <c r="P779" s="233"/>
      <c r="Q779" s="233"/>
      <c r="R779" s="344"/>
      <c r="S779" s="233"/>
    </row>
    <row r="780" spans="1:19">
      <c r="A780" s="233"/>
      <c r="B780" s="233"/>
      <c r="C780" s="233"/>
      <c r="D780" s="233"/>
      <c r="E780" s="233"/>
      <c r="F780" s="233"/>
      <c r="G780" s="233"/>
      <c r="H780" s="233"/>
      <c r="I780" s="233"/>
      <c r="J780" s="403"/>
      <c r="K780" s="233"/>
      <c r="L780" s="233"/>
      <c r="M780" s="233"/>
      <c r="N780" s="233"/>
      <c r="P780" s="233"/>
      <c r="Q780" s="233"/>
      <c r="R780" s="344"/>
      <c r="S780" s="233"/>
    </row>
    <row r="781" spans="1:19">
      <c r="A781" s="233"/>
      <c r="B781" s="233"/>
      <c r="C781" s="233"/>
      <c r="D781" s="233"/>
      <c r="E781" s="233"/>
      <c r="F781" s="233"/>
      <c r="G781" s="233"/>
      <c r="H781" s="233"/>
      <c r="I781" s="233"/>
      <c r="J781" s="403"/>
      <c r="K781" s="233"/>
      <c r="L781" s="233"/>
      <c r="M781" s="233"/>
      <c r="N781" s="233"/>
      <c r="P781" s="233"/>
      <c r="Q781" s="233"/>
      <c r="R781" s="344"/>
      <c r="S781" s="233"/>
    </row>
    <row r="782" spans="1:19">
      <c r="A782" s="233"/>
      <c r="B782" s="233"/>
      <c r="C782" s="233"/>
      <c r="D782" s="233"/>
      <c r="E782" s="233"/>
      <c r="F782" s="233"/>
      <c r="G782" s="233"/>
      <c r="H782" s="233"/>
      <c r="I782" s="233"/>
      <c r="J782" s="403"/>
      <c r="K782" s="233"/>
      <c r="L782" s="233"/>
      <c r="M782" s="233"/>
      <c r="N782" s="233"/>
      <c r="P782" s="233"/>
      <c r="Q782" s="233"/>
      <c r="R782" s="344"/>
      <c r="S782" s="233"/>
    </row>
    <row r="783" spans="1:19">
      <c r="A783" s="233"/>
      <c r="B783" s="233"/>
      <c r="C783" s="233"/>
      <c r="D783" s="233"/>
      <c r="E783" s="233"/>
      <c r="F783" s="233"/>
      <c r="G783" s="233"/>
      <c r="H783" s="233"/>
      <c r="I783" s="233"/>
      <c r="J783" s="403"/>
      <c r="K783" s="233"/>
      <c r="L783" s="233"/>
      <c r="M783" s="233"/>
      <c r="N783" s="233"/>
      <c r="P783" s="233"/>
      <c r="Q783" s="233"/>
      <c r="R783" s="344"/>
      <c r="S783" s="233"/>
    </row>
    <row r="784" spans="1:19">
      <c r="A784" s="233"/>
      <c r="B784" s="233"/>
      <c r="C784" s="233"/>
      <c r="D784" s="233"/>
      <c r="E784" s="233"/>
      <c r="F784" s="233"/>
      <c r="G784" s="233"/>
      <c r="H784" s="233"/>
      <c r="I784" s="233"/>
      <c r="J784" s="403"/>
      <c r="K784" s="233"/>
      <c r="L784" s="233"/>
      <c r="M784" s="233"/>
      <c r="N784" s="233"/>
      <c r="P784" s="233"/>
      <c r="Q784" s="233"/>
      <c r="R784" s="344"/>
      <c r="S784" s="233"/>
    </row>
    <row r="785" spans="1:19">
      <c r="A785" s="233"/>
      <c r="B785" s="233"/>
      <c r="C785" s="233"/>
      <c r="D785" s="233"/>
      <c r="E785" s="233"/>
      <c r="F785" s="233"/>
      <c r="G785" s="233"/>
      <c r="H785" s="233"/>
      <c r="I785" s="233"/>
      <c r="J785" s="403"/>
      <c r="K785" s="233"/>
      <c r="L785" s="233"/>
      <c r="M785" s="233"/>
      <c r="N785" s="233"/>
      <c r="P785" s="233"/>
      <c r="Q785" s="233"/>
      <c r="R785" s="344"/>
      <c r="S785" s="233"/>
    </row>
    <row r="786" spans="1:19">
      <c r="A786" s="233"/>
      <c r="B786" s="233"/>
      <c r="C786" s="233"/>
      <c r="D786" s="233"/>
      <c r="E786" s="233"/>
      <c r="F786" s="233"/>
      <c r="G786" s="233"/>
      <c r="H786" s="233"/>
      <c r="I786" s="233"/>
      <c r="J786" s="403"/>
      <c r="K786" s="233"/>
      <c r="L786" s="233"/>
      <c r="M786" s="233"/>
      <c r="N786" s="233"/>
      <c r="P786" s="233"/>
      <c r="Q786" s="233"/>
      <c r="R786" s="344"/>
      <c r="S786" s="233"/>
    </row>
    <row r="787" spans="1:19">
      <c r="A787" s="233"/>
      <c r="B787" s="233"/>
      <c r="C787" s="233"/>
      <c r="D787" s="233"/>
      <c r="E787" s="233"/>
      <c r="F787" s="233"/>
      <c r="G787" s="233"/>
      <c r="H787" s="233"/>
      <c r="I787" s="233"/>
      <c r="J787" s="403"/>
      <c r="K787" s="233"/>
      <c r="L787" s="233"/>
      <c r="M787" s="233"/>
      <c r="N787" s="233"/>
      <c r="P787" s="233"/>
      <c r="Q787" s="233"/>
      <c r="R787" s="344"/>
      <c r="S787" s="233"/>
    </row>
    <row r="788" spans="1:19">
      <c r="A788" s="233"/>
      <c r="B788" s="233"/>
      <c r="C788" s="233"/>
      <c r="D788" s="233"/>
      <c r="E788" s="233"/>
      <c r="F788" s="233"/>
      <c r="G788" s="233"/>
      <c r="H788" s="233"/>
      <c r="I788" s="233"/>
      <c r="J788" s="403"/>
      <c r="K788" s="233"/>
      <c r="L788" s="233"/>
      <c r="M788" s="233"/>
      <c r="N788" s="233"/>
      <c r="P788" s="233"/>
      <c r="Q788" s="233"/>
      <c r="R788" s="344"/>
      <c r="S788" s="233"/>
    </row>
    <row r="789" spans="1:19">
      <c r="A789" s="233"/>
      <c r="B789" s="233"/>
      <c r="C789" s="233"/>
      <c r="D789" s="233"/>
      <c r="E789" s="233"/>
      <c r="F789" s="233"/>
      <c r="G789" s="233"/>
      <c r="H789" s="233"/>
      <c r="I789" s="233"/>
      <c r="J789" s="403"/>
      <c r="K789" s="233"/>
      <c r="L789" s="233"/>
      <c r="M789" s="233"/>
      <c r="N789" s="233"/>
      <c r="P789" s="233"/>
      <c r="Q789" s="233"/>
      <c r="R789" s="344"/>
      <c r="S789" s="233"/>
    </row>
    <row r="790" spans="1:19">
      <c r="A790" s="233"/>
      <c r="B790" s="233"/>
      <c r="C790" s="233"/>
      <c r="D790" s="233"/>
      <c r="E790" s="233"/>
      <c r="F790" s="233"/>
      <c r="G790" s="233"/>
      <c r="H790" s="233"/>
      <c r="I790" s="233"/>
      <c r="J790" s="403"/>
      <c r="K790" s="233"/>
      <c r="L790" s="233"/>
      <c r="M790" s="233"/>
      <c r="N790" s="233"/>
      <c r="P790" s="233"/>
      <c r="Q790" s="233"/>
      <c r="R790" s="344"/>
      <c r="S790" s="233"/>
    </row>
    <row r="791" spans="1:19">
      <c r="A791" s="233"/>
      <c r="B791" s="233"/>
      <c r="C791" s="233"/>
      <c r="D791" s="233"/>
      <c r="E791" s="233"/>
      <c r="F791" s="233"/>
      <c r="G791" s="233"/>
      <c r="H791" s="233"/>
      <c r="I791" s="233"/>
      <c r="J791" s="403"/>
      <c r="K791" s="233"/>
      <c r="L791" s="233"/>
      <c r="M791" s="233"/>
      <c r="N791" s="233"/>
      <c r="P791" s="233"/>
      <c r="Q791" s="233"/>
      <c r="R791" s="344"/>
      <c r="S791" s="233"/>
    </row>
    <row r="792" spans="1:19">
      <c r="A792" s="233"/>
      <c r="B792" s="233"/>
      <c r="C792" s="233"/>
      <c r="D792" s="233"/>
      <c r="E792" s="233"/>
      <c r="F792" s="233"/>
      <c r="G792" s="233"/>
      <c r="H792" s="233"/>
      <c r="I792" s="233"/>
      <c r="J792" s="403"/>
      <c r="K792" s="233"/>
      <c r="L792" s="233"/>
      <c r="M792" s="233"/>
      <c r="N792" s="233"/>
      <c r="P792" s="233"/>
      <c r="Q792" s="233"/>
      <c r="R792" s="344"/>
      <c r="S792" s="233"/>
    </row>
    <row r="793" spans="1:19">
      <c r="A793" s="233"/>
      <c r="B793" s="233"/>
      <c r="C793" s="233"/>
      <c r="D793" s="233"/>
      <c r="E793" s="233"/>
      <c r="F793" s="233"/>
      <c r="G793" s="233"/>
      <c r="H793" s="233"/>
      <c r="I793" s="233"/>
      <c r="J793" s="403"/>
      <c r="K793" s="233"/>
      <c r="L793" s="233"/>
      <c r="M793" s="233"/>
      <c r="N793" s="233"/>
      <c r="P793" s="233"/>
      <c r="Q793" s="233"/>
      <c r="R793" s="344"/>
      <c r="S793" s="233"/>
    </row>
    <row r="794" spans="1:19">
      <c r="A794" s="233"/>
      <c r="B794" s="233"/>
      <c r="C794" s="233"/>
      <c r="D794" s="233"/>
      <c r="E794" s="233"/>
      <c r="F794" s="233"/>
      <c r="G794" s="233"/>
      <c r="H794" s="233"/>
      <c r="I794" s="233"/>
      <c r="J794" s="403"/>
      <c r="K794" s="233"/>
      <c r="L794" s="233"/>
      <c r="M794" s="233"/>
      <c r="N794" s="233"/>
      <c r="P794" s="233"/>
      <c r="Q794" s="233"/>
      <c r="R794" s="344"/>
      <c r="S794" s="233"/>
    </row>
    <row r="795" spans="1:19">
      <c r="A795" s="233"/>
      <c r="B795" s="233"/>
      <c r="C795" s="233"/>
      <c r="D795" s="233"/>
      <c r="E795" s="233"/>
      <c r="F795" s="233"/>
      <c r="G795" s="233"/>
      <c r="H795" s="233"/>
      <c r="I795" s="233"/>
      <c r="J795" s="403"/>
      <c r="K795" s="233"/>
      <c r="L795" s="233"/>
      <c r="M795" s="233"/>
      <c r="N795" s="233"/>
      <c r="P795" s="233"/>
      <c r="Q795" s="233"/>
      <c r="R795" s="344"/>
      <c r="S795" s="233"/>
    </row>
    <row r="796" spans="1:19">
      <c r="A796" s="233"/>
      <c r="B796" s="233"/>
      <c r="C796" s="233"/>
      <c r="D796" s="233"/>
      <c r="E796" s="233"/>
      <c r="F796" s="233"/>
      <c r="G796" s="233"/>
      <c r="H796" s="233"/>
      <c r="I796" s="233"/>
      <c r="J796" s="403"/>
      <c r="K796" s="233"/>
      <c r="L796" s="233"/>
      <c r="M796" s="233"/>
      <c r="N796" s="233"/>
      <c r="P796" s="233"/>
      <c r="Q796" s="233"/>
      <c r="R796" s="344"/>
      <c r="S796" s="233"/>
    </row>
    <row r="797" spans="1:19">
      <c r="A797" s="233"/>
      <c r="B797" s="233"/>
      <c r="C797" s="233"/>
      <c r="D797" s="233"/>
      <c r="E797" s="233"/>
      <c r="F797" s="233"/>
      <c r="G797" s="233"/>
      <c r="H797" s="233"/>
      <c r="I797" s="233"/>
      <c r="J797" s="403"/>
      <c r="K797" s="233"/>
      <c r="L797" s="233"/>
      <c r="M797" s="233"/>
      <c r="N797" s="233"/>
      <c r="P797" s="233"/>
      <c r="Q797" s="233"/>
      <c r="R797" s="344"/>
      <c r="S797" s="233"/>
    </row>
    <row r="798" spans="1:19">
      <c r="A798" s="233"/>
      <c r="B798" s="233"/>
      <c r="C798" s="233"/>
      <c r="D798" s="233"/>
      <c r="E798" s="233"/>
      <c r="F798" s="233"/>
      <c r="G798" s="233"/>
      <c r="H798" s="233"/>
      <c r="I798" s="233"/>
      <c r="J798" s="403"/>
      <c r="K798" s="233"/>
      <c r="L798" s="233"/>
      <c r="M798" s="233"/>
      <c r="N798" s="233"/>
      <c r="P798" s="233"/>
      <c r="Q798" s="233"/>
      <c r="R798" s="344"/>
      <c r="S798" s="233"/>
    </row>
    <row r="799" spans="1:19">
      <c r="A799" s="233"/>
      <c r="B799" s="233"/>
      <c r="C799" s="233"/>
      <c r="D799" s="233"/>
      <c r="E799" s="233"/>
      <c r="F799" s="233"/>
      <c r="G799" s="233"/>
      <c r="H799" s="233"/>
      <c r="I799" s="233"/>
      <c r="J799" s="403"/>
      <c r="K799" s="233"/>
      <c r="L799" s="233"/>
      <c r="M799" s="233"/>
      <c r="N799" s="233"/>
      <c r="P799" s="233"/>
      <c r="Q799" s="233"/>
      <c r="R799" s="344"/>
      <c r="S799" s="233"/>
    </row>
    <row r="800" spans="1:19">
      <c r="A800" s="233"/>
      <c r="B800" s="233"/>
      <c r="C800" s="233"/>
      <c r="D800" s="233"/>
      <c r="E800" s="233"/>
      <c r="F800" s="233"/>
      <c r="G800" s="233"/>
      <c r="H800" s="233"/>
      <c r="I800" s="233"/>
      <c r="J800" s="403"/>
      <c r="K800" s="233"/>
      <c r="L800" s="233"/>
      <c r="M800" s="233"/>
      <c r="N800" s="233"/>
      <c r="P800" s="233"/>
      <c r="Q800" s="233"/>
      <c r="R800" s="344"/>
      <c r="S800" s="233"/>
    </row>
    <row r="801" spans="1:19">
      <c r="A801" s="233"/>
      <c r="B801" s="233"/>
      <c r="C801" s="233"/>
      <c r="D801" s="233"/>
      <c r="E801" s="233"/>
      <c r="F801" s="233"/>
      <c r="G801" s="233"/>
      <c r="H801" s="233"/>
      <c r="I801" s="233"/>
      <c r="J801" s="403"/>
      <c r="K801" s="233"/>
      <c r="L801" s="233"/>
      <c r="M801" s="233"/>
      <c r="N801" s="233"/>
      <c r="P801" s="233"/>
      <c r="Q801" s="233"/>
      <c r="R801" s="344"/>
      <c r="S801" s="233"/>
    </row>
    <row r="802" spans="1:19">
      <c r="A802" s="233"/>
      <c r="B802" s="233"/>
      <c r="C802" s="233"/>
      <c r="D802" s="233"/>
      <c r="E802" s="233"/>
      <c r="F802" s="233"/>
      <c r="G802" s="233"/>
      <c r="H802" s="233"/>
      <c r="I802" s="233"/>
      <c r="J802" s="403"/>
      <c r="K802" s="233"/>
      <c r="L802" s="233"/>
      <c r="M802" s="233"/>
      <c r="N802" s="233"/>
      <c r="P802" s="233"/>
      <c r="Q802" s="233"/>
      <c r="R802" s="344"/>
      <c r="S802" s="233"/>
    </row>
    <row r="803" spans="1:19">
      <c r="A803" s="233"/>
      <c r="B803" s="233"/>
      <c r="C803" s="233"/>
      <c r="D803" s="233"/>
      <c r="E803" s="233"/>
      <c r="F803" s="233"/>
      <c r="G803" s="233"/>
      <c r="H803" s="233"/>
      <c r="I803" s="233"/>
      <c r="J803" s="403"/>
      <c r="K803" s="233"/>
      <c r="L803" s="233"/>
      <c r="M803" s="233"/>
      <c r="N803" s="233"/>
      <c r="P803" s="233"/>
      <c r="Q803" s="233"/>
      <c r="R803" s="344"/>
      <c r="S803" s="233"/>
    </row>
    <row r="804" spans="1:19">
      <c r="A804" s="233"/>
      <c r="B804" s="233"/>
      <c r="C804" s="233"/>
      <c r="D804" s="233"/>
      <c r="E804" s="233"/>
      <c r="F804" s="233"/>
      <c r="G804" s="233"/>
      <c r="H804" s="233"/>
      <c r="I804" s="233"/>
      <c r="J804" s="403"/>
      <c r="K804" s="233"/>
      <c r="L804" s="233"/>
      <c r="M804" s="233"/>
      <c r="N804" s="233"/>
      <c r="P804" s="233"/>
      <c r="Q804" s="233"/>
      <c r="R804" s="344"/>
      <c r="S804" s="233"/>
    </row>
    <row r="805" spans="1:19">
      <c r="A805" s="233"/>
      <c r="B805" s="233"/>
      <c r="C805" s="233"/>
      <c r="D805" s="233"/>
      <c r="E805" s="233"/>
      <c r="F805" s="233"/>
      <c r="G805" s="233"/>
      <c r="H805" s="233"/>
      <c r="I805" s="233"/>
      <c r="J805" s="403"/>
      <c r="K805" s="233"/>
      <c r="L805" s="233"/>
      <c r="M805" s="233"/>
      <c r="N805" s="233"/>
      <c r="P805" s="233"/>
      <c r="Q805" s="233"/>
      <c r="R805" s="344"/>
      <c r="S805" s="233"/>
    </row>
    <row r="806" spans="1:19">
      <c r="A806" s="233"/>
      <c r="B806" s="233"/>
      <c r="C806" s="233"/>
      <c r="D806" s="233"/>
      <c r="E806" s="233"/>
      <c r="F806" s="233"/>
      <c r="G806" s="233"/>
      <c r="H806" s="233"/>
      <c r="I806" s="233"/>
      <c r="J806" s="403"/>
      <c r="K806" s="233"/>
      <c r="L806" s="233"/>
      <c r="M806" s="233"/>
      <c r="N806" s="233"/>
      <c r="P806" s="233"/>
      <c r="Q806" s="233"/>
      <c r="R806" s="344"/>
      <c r="S806" s="233"/>
    </row>
    <row r="807" spans="1:19">
      <c r="A807" s="233"/>
      <c r="B807" s="233"/>
      <c r="C807" s="233"/>
      <c r="D807" s="233"/>
      <c r="E807" s="233"/>
      <c r="F807" s="233"/>
      <c r="G807" s="233"/>
      <c r="H807" s="233"/>
      <c r="I807" s="233"/>
      <c r="J807" s="403"/>
      <c r="K807" s="233"/>
      <c r="L807" s="233"/>
      <c r="M807" s="233"/>
      <c r="N807" s="233"/>
      <c r="P807" s="233"/>
      <c r="Q807" s="233"/>
      <c r="R807" s="344"/>
      <c r="S807" s="233"/>
    </row>
    <row r="808" spans="1:19">
      <c r="A808" s="233"/>
      <c r="B808" s="233"/>
      <c r="C808" s="233"/>
      <c r="D808" s="233"/>
      <c r="E808" s="233"/>
      <c r="F808" s="233"/>
      <c r="G808" s="233"/>
      <c r="H808" s="233"/>
      <c r="I808" s="233"/>
      <c r="J808" s="403"/>
      <c r="K808" s="233"/>
      <c r="L808" s="233"/>
      <c r="M808" s="233"/>
      <c r="N808" s="233"/>
      <c r="P808" s="233"/>
      <c r="Q808" s="233"/>
      <c r="R808" s="344"/>
      <c r="S808" s="233"/>
    </row>
    <row r="809" spans="1:19">
      <c r="A809" s="233"/>
      <c r="B809" s="233"/>
      <c r="C809" s="233"/>
      <c r="D809" s="233"/>
      <c r="E809" s="233"/>
      <c r="F809" s="233"/>
      <c r="G809" s="233"/>
      <c r="H809" s="233"/>
      <c r="I809" s="233"/>
      <c r="J809" s="403"/>
      <c r="K809" s="233"/>
      <c r="L809" s="233"/>
      <c r="M809" s="233"/>
      <c r="N809" s="233"/>
      <c r="P809" s="233"/>
      <c r="Q809" s="233"/>
      <c r="R809" s="344"/>
      <c r="S809" s="233"/>
    </row>
    <row r="810" spans="1:19">
      <c r="A810" s="233"/>
      <c r="B810" s="233"/>
      <c r="C810" s="233"/>
      <c r="D810" s="233"/>
      <c r="E810" s="233"/>
      <c r="F810" s="233"/>
      <c r="G810" s="233"/>
      <c r="H810" s="233"/>
      <c r="I810" s="233"/>
      <c r="J810" s="403"/>
      <c r="K810" s="233"/>
      <c r="L810" s="233"/>
      <c r="M810" s="233"/>
      <c r="N810" s="233"/>
      <c r="P810" s="233"/>
      <c r="Q810" s="233"/>
      <c r="R810" s="344"/>
      <c r="S810" s="233"/>
    </row>
    <row r="811" spans="1:19">
      <c r="A811" s="233"/>
      <c r="B811" s="233"/>
      <c r="C811" s="233"/>
      <c r="D811" s="233"/>
      <c r="E811" s="233"/>
      <c r="F811" s="233"/>
      <c r="G811" s="233"/>
      <c r="H811" s="233"/>
      <c r="I811" s="233"/>
      <c r="J811" s="403"/>
      <c r="K811" s="233"/>
      <c r="L811" s="233"/>
      <c r="M811" s="233"/>
      <c r="N811" s="233"/>
      <c r="P811" s="233"/>
      <c r="Q811" s="233"/>
      <c r="R811" s="344"/>
      <c r="S811" s="233"/>
    </row>
    <row r="812" spans="1:19">
      <c r="A812" s="233"/>
      <c r="B812" s="233"/>
      <c r="C812" s="233"/>
      <c r="D812" s="233"/>
      <c r="E812" s="233"/>
      <c r="F812" s="233"/>
      <c r="G812" s="233"/>
      <c r="H812" s="233"/>
      <c r="I812" s="233"/>
      <c r="J812" s="403"/>
      <c r="K812" s="233"/>
      <c r="L812" s="233"/>
      <c r="M812" s="233"/>
      <c r="N812" s="233"/>
      <c r="P812" s="233"/>
      <c r="Q812" s="233"/>
      <c r="R812" s="344"/>
      <c r="S812" s="233"/>
    </row>
    <row r="813" spans="1:19">
      <c r="A813" s="233"/>
      <c r="B813" s="233"/>
      <c r="C813" s="233"/>
      <c r="D813" s="233"/>
      <c r="E813" s="233"/>
      <c r="F813" s="233"/>
      <c r="G813" s="233"/>
      <c r="H813" s="233"/>
      <c r="I813" s="233"/>
      <c r="J813" s="403"/>
      <c r="K813" s="233"/>
      <c r="L813" s="233"/>
      <c r="M813" s="233"/>
      <c r="N813" s="233"/>
      <c r="P813" s="233"/>
      <c r="Q813" s="233"/>
      <c r="R813" s="344"/>
      <c r="S813" s="233"/>
    </row>
    <row r="814" spans="1:19">
      <c r="A814" s="233"/>
      <c r="B814" s="233"/>
      <c r="C814" s="233"/>
      <c r="D814" s="233"/>
      <c r="E814" s="233"/>
      <c r="F814" s="233"/>
      <c r="G814" s="233"/>
      <c r="H814" s="233"/>
      <c r="I814" s="233"/>
      <c r="J814" s="403"/>
      <c r="K814" s="233"/>
      <c r="L814" s="233"/>
      <c r="M814" s="233"/>
      <c r="N814" s="233"/>
      <c r="P814" s="233"/>
      <c r="Q814" s="233"/>
      <c r="R814" s="344"/>
      <c r="S814" s="233"/>
    </row>
    <row r="815" spans="1:19">
      <c r="A815" s="233"/>
      <c r="B815" s="233"/>
      <c r="C815" s="233"/>
      <c r="D815" s="233"/>
      <c r="E815" s="233"/>
      <c r="F815" s="233"/>
      <c r="G815" s="233"/>
      <c r="H815" s="233"/>
      <c r="I815" s="233"/>
      <c r="J815" s="403"/>
      <c r="K815" s="233"/>
      <c r="L815" s="233"/>
      <c r="M815" s="233"/>
      <c r="N815" s="233"/>
      <c r="P815" s="233"/>
      <c r="Q815" s="233"/>
      <c r="R815" s="344"/>
      <c r="S815" s="233"/>
    </row>
    <row r="816" spans="1:19">
      <c r="A816" s="233"/>
      <c r="B816" s="233"/>
      <c r="C816" s="233"/>
      <c r="D816" s="233"/>
      <c r="E816" s="233"/>
      <c r="F816" s="233"/>
      <c r="G816" s="233"/>
      <c r="H816" s="233"/>
      <c r="I816" s="233"/>
      <c r="J816" s="403"/>
      <c r="K816" s="233"/>
      <c r="L816" s="233"/>
      <c r="M816" s="233"/>
      <c r="N816" s="233"/>
      <c r="P816" s="233"/>
      <c r="Q816" s="233"/>
      <c r="R816" s="344"/>
      <c r="S816" s="233"/>
    </row>
    <row r="817" spans="1:19">
      <c r="A817" s="233"/>
      <c r="B817" s="233"/>
      <c r="C817" s="233"/>
      <c r="D817" s="233"/>
      <c r="E817" s="233"/>
      <c r="F817" s="233"/>
      <c r="G817" s="233"/>
      <c r="H817" s="233"/>
      <c r="I817" s="233"/>
      <c r="J817" s="403"/>
      <c r="K817" s="233"/>
      <c r="L817" s="233"/>
      <c r="M817" s="233"/>
      <c r="N817" s="233"/>
      <c r="P817" s="233"/>
      <c r="Q817" s="233"/>
      <c r="R817" s="344"/>
      <c r="S817" s="233"/>
    </row>
    <row r="818" spans="1:19">
      <c r="A818" s="233"/>
      <c r="B818" s="233"/>
      <c r="C818" s="233"/>
      <c r="D818" s="233"/>
      <c r="E818" s="233"/>
      <c r="F818" s="233"/>
      <c r="G818" s="233"/>
      <c r="H818" s="233"/>
      <c r="I818" s="233"/>
      <c r="J818" s="403"/>
      <c r="K818" s="233"/>
      <c r="L818" s="233"/>
      <c r="M818" s="233"/>
      <c r="N818" s="233"/>
      <c r="P818" s="233"/>
      <c r="Q818" s="233"/>
      <c r="R818" s="344"/>
      <c r="S818" s="233"/>
    </row>
    <row r="819" spans="1:19">
      <c r="A819" s="233"/>
      <c r="B819" s="233"/>
      <c r="C819" s="233"/>
      <c r="D819" s="233"/>
      <c r="E819" s="233"/>
      <c r="F819" s="233"/>
      <c r="G819" s="233"/>
      <c r="H819" s="233"/>
      <c r="I819" s="233"/>
      <c r="J819" s="403"/>
      <c r="K819" s="233"/>
      <c r="L819" s="233"/>
      <c r="M819" s="233"/>
      <c r="N819" s="233"/>
      <c r="P819" s="233"/>
      <c r="Q819" s="233"/>
      <c r="R819" s="344"/>
      <c r="S819" s="233"/>
    </row>
    <row r="820" spans="1:19">
      <c r="A820" s="233"/>
      <c r="B820" s="233"/>
      <c r="C820" s="233"/>
      <c r="D820" s="233"/>
      <c r="E820" s="233"/>
      <c r="F820" s="233"/>
      <c r="G820" s="233"/>
      <c r="H820" s="233"/>
      <c r="I820" s="233"/>
      <c r="J820" s="403"/>
      <c r="K820" s="233"/>
      <c r="L820" s="233"/>
      <c r="M820" s="233"/>
      <c r="N820" s="233"/>
      <c r="P820" s="233"/>
      <c r="Q820" s="233"/>
      <c r="R820" s="344"/>
      <c r="S820" s="233"/>
    </row>
    <row r="821" spans="1:19">
      <c r="A821" s="233"/>
      <c r="B821" s="233"/>
      <c r="C821" s="233"/>
      <c r="D821" s="233"/>
      <c r="E821" s="233"/>
      <c r="F821" s="233"/>
      <c r="G821" s="233"/>
      <c r="H821" s="233"/>
      <c r="I821" s="233"/>
      <c r="J821" s="403"/>
      <c r="K821" s="233"/>
      <c r="L821" s="233"/>
      <c r="M821" s="233"/>
      <c r="N821" s="233"/>
      <c r="P821" s="233"/>
      <c r="Q821" s="233"/>
      <c r="R821" s="344"/>
      <c r="S821" s="233"/>
    </row>
    <row r="822" spans="1:19">
      <c r="A822" s="233"/>
      <c r="B822" s="233"/>
      <c r="C822" s="233"/>
      <c r="D822" s="233"/>
      <c r="E822" s="233"/>
      <c r="F822" s="233"/>
      <c r="G822" s="233"/>
      <c r="H822" s="233"/>
      <c r="I822" s="233"/>
      <c r="J822" s="403"/>
      <c r="K822" s="233"/>
      <c r="L822" s="233"/>
      <c r="M822" s="233"/>
      <c r="N822" s="233"/>
      <c r="P822" s="233"/>
      <c r="Q822" s="233"/>
      <c r="R822" s="344"/>
      <c r="S822" s="233"/>
    </row>
    <row r="823" spans="1:19">
      <c r="A823" s="233"/>
      <c r="B823" s="233"/>
      <c r="C823" s="233"/>
      <c r="D823" s="233"/>
      <c r="E823" s="233"/>
      <c r="F823" s="233"/>
      <c r="G823" s="233"/>
      <c r="H823" s="233"/>
      <c r="I823" s="233"/>
      <c r="J823" s="403"/>
      <c r="K823" s="233"/>
      <c r="L823" s="233"/>
      <c r="M823" s="233"/>
      <c r="N823" s="233"/>
      <c r="P823" s="233"/>
      <c r="Q823" s="233"/>
      <c r="R823" s="344"/>
      <c r="S823" s="233"/>
    </row>
    <row r="824" spans="1:19">
      <c r="A824" s="233"/>
      <c r="B824" s="233"/>
      <c r="C824" s="233"/>
      <c r="D824" s="233"/>
      <c r="E824" s="233"/>
      <c r="F824" s="233"/>
      <c r="G824" s="233"/>
      <c r="H824" s="233"/>
      <c r="I824" s="233"/>
      <c r="J824" s="403"/>
      <c r="K824" s="233"/>
      <c r="L824" s="233"/>
      <c r="M824" s="233"/>
      <c r="N824" s="233"/>
      <c r="P824" s="233"/>
      <c r="Q824" s="233"/>
      <c r="R824" s="344"/>
      <c r="S824" s="233"/>
    </row>
    <row r="825" spans="1:19">
      <c r="A825" s="233"/>
      <c r="B825" s="233"/>
      <c r="C825" s="233"/>
      <c r="D825" s="233"/>
      <c r="E825" s="233"/>
      <c r="F825" s="233"/>
      <c r="G825" s="233"/>
      <c r="H825" s="233"/>
      <c r="I825" s="233"/>
      <c r="J825" s="403"/>
      <c r="K825" s="233"/>
      <c r="L825" s="233"/>
      <c r="M825" s="233"/>
      <c r="N825" s="233"/>
      <c r="P825" s="233"/>
      <c r="Q825" s="233"/>
      <c r="R825" s="344"/>
      <c r="S825" s="233"/>
    </row>
    <row r="826" spans="1:19">
      <c r="A826" s="233"/>
      <c r="B826" s="233"/>
      <c r="C826" s="233"/>
      <c r="D826" s="233"/>
      <c r="E826" s="233"/>
      <c r="F826" s="233"/>
      <c r="G826" s="233"/>
      <c r="H826" s="233"/>
      <c r="I826" s="233"/>
      <c r="J826" s="403"/>
      <c r="K826" s="233"/>
      <c r="L826" s="233"/>
      <c r="M826" s="233"/>
      <c r="N826" s="233"/>
      <c r="P826" s="233"/>
      <c r="Q826" s="233"/>
      <c r="R826" s="344"/>
      <c r="S826" s="233"/>
    </row>
    <row r="827" spans="1:19">
      <c r="A827" s="233"/>
      <c r="B827" s="233"/>
      <c r="C827" s="233"/>
      <c r="D827" s="233"/>
      <c r="E827" s="233"/>
      <c r="F827" s="233"/>
      <c r="G827" s="233"/>
      <c r="H827" s="233"/>
      <c r="I827" s="233"/>
      <c r="J827" s="403"/>
      <c r="K827" s="233"/>
      <c r="L827" s="233"/>
      <c r="M827" s="233"/>
      <c r="N827" s="233"/>
      <c r="P827" s="233"/>
      <c r="Q827" s="233"/>
      <c r="R827" s="344"/>
      <c r="S827" s="233"/>
    </row>
    <row r="828" spans="1:19">
      <c r="A828" s="233"/>
      <c r="B828" s="233"/>
      <c r="C828" s="233"/>
      <c r="D828" s="233"/>
      <c r="E828" s="233"/>
      <c r="F828" s="233"/>
      <c r="G828" s="233"/>
      <c r="H828" s="233"/>
      <c r="I828" s="233"/>
      <c r="J828" s="403"/>
      <c r="K828" s="233"/>
      <c r="L828" s="233"/>
      <c r="M828" s="233"/>
      <c r="N828" s="233"/>
      <c r="P828" s="233"/>
      <c r="Q828" s="233"/>
      <c r="R828" s="344"/>
      <c r="S828" s="233"/>
    </row>
    <row r="829" spans="1:19">
      <c r="A829" s="233"/>
      <c r="B829" s="233"/>
      <c r="C829" s="233"/>
      <c r="D829" s="233"/>
      <c r="E829" s="233"/>
      <c r="F829" s="233"/>
      <c r="G829" s="233"/>
      <c r="H829" s="233"/>
      <c r="I829" s="233"/>
      <c r="J829" s="403"/>
      <c r="K829" s="233"/>
      <c r="L829" s="233"/>
      <c r="M829" s="233"/>
      <c r="N829" s="233"/>
      <c r="P829" s="233"/>
      <c r="Q829" s="233"/>
      <c r="R829" s="344"/>
      <c r="S829" s="233"/>
    </row>
    <row r="830" spans="1:19">
      <c r="A830" s="233"/>
      <c r="B830" s="233"/>
      <c r="C830" s="233"/>
      <c r="D830" s="233"/>
      <c r="E830" s="233"/>
      <c r="F830" s="233"/>
      <c r="G830" s="233"/>
      <c r="H830" s="233"/>
      <c r="I830" s="233"/>
      <c r="J830" s="403"/>
      <c r="K830" s="233"/>
      <c r="L830" s="233"/>
      <c r="M830" s="233"/>
      <c r="N830" s="233"/>
      <c r="P830" s="233"/>
      <c r="Q830" s="233"/>
      <c r="R830" s="344"/>
      <c r="S830" s="233"/>
    </row>
    <row r="831" spans="1:19">
      <c r="A831" s="233"/>
      <c r="B831" s="233"/>
      <c r="C831" s="233"/>
      <c r="D831" s="233"/>
      <c r="E831" s="233"/>
      <c r="F831" s="233"/>
      <c r="G831" s="233"/>
      <c r="H831" s="233"/>
      <c r="I831" s="233"/>
      <c r="J831" s="403"/>
      <c r="K831" s="233"/>
      <c r="L831" s="233"/>
      <c r="M831" s="233"/>
      <c r="N831" s="233"/>
      <c r="P831" s="233"/>
      <c r="Q831" s="233"/>
      <c r="R831" s="344"/>
      <c r="S831" s="233"/>
    </row>
    <row r="832" spans="1:19">
      <c r="A832" s="233"/>
      <c r="B832" s="233"/>
      <c r="C832" s="233"/>
      <c r="D832" s="233"/>
      <c r="E832" s="233"/>
      <c r="F832" s="233"/>
      <c r="G832" s="233"/>
      <c r="H832" s="233"/>
      <c r="I832" s="233"/>
      <c r="J832" s="403"/>
      <c r="K832" s="233"/>
      <c r="L832" s="233"/>
      <c r="M832" s="233"/>
      <c r="N832" s="233"/>
      <c r="P832" s="233"/>
      <c r="Q832" s="233"/>
      <c r="R832" s="344"/>
      <c r="S832" s="233"/>
    </row>
    <row r="833" spans="1:19">
      <c r="A833" s="233"/>
      <c r="B833" s="233"/>
      <c r="C833" s="233"/>
      <c r="D833" s="233"/>
      <c r="E833" s="233"/>
      <c r="F833" s="233"/>
      <c r="G833" s="233"/>
      <c r="H833" s="233"/>
      <c r="I833" s="233"/>
      <c r="J833" s="403"/>
      <c r="K833" s="233"/>
      <c r="L833" s="233"/>
      <c r="M833" s="233"/>
      <c r="N833" s="233"/>
      <c r="P833" s="233"/>
      <c r="Q833" s="233"/>
      <c r="R833" s="344"/>
      <c r="S833" s="233"/>
    </row>
    <row r="834" spans="1:19">
      <c r="A834" s="233"/>
      <c r="B834" s="233"/>
      <c r="C834" s="233"/>
      <c r="D834" s="233"/>
      <c r="E834" s="233"/>
      <c r="F834" s="233"/>
      <c r="G834" s="233"/>
      <c r="H834" s="233"/>
      <c r="I834" s="233"/>
      <c r="J834" s="403"/>
      <c r="K834" s="233"/>
      <c r="L834" s="233"/>
      <c r="M834" s="233"/>
      <c r="N834" s="233"/>
      <c r="P834" s="233"/>
      <c r="Q834" s="233"/>
      <c r="R834" s="344"/>
      <c r="S834" s="233"/>
    </row>
    <row r="835" spans="1:19">
      <c r="A835" s="233"/>
      <c r="B835" s="233"/>
      <c r="C835" s="233"/>
      <c r="D835" s="233"/>
      <c r="E835" s="233"/>
      <c r="F835" s="233"/>
      <c r="G835" s="233"/>
      <c r="H835" s="233"/>
      <c r="I835" s="233"/>
      <c r="J835" s="403"/>
      <c r="K835" s="233"/>
      <c r="L835" s="233"/>
      <c r="M835" s="233"/>
      <c r="N835" s="233"/>
      <c r="P835" s="233"/>
      <c r="Q835" s="233"/>
      <c r="R835" s="344"/>
      <c r="S835" s="233"/>
    </row>
    <row r="836" spans="1:19">
      <c r="A836" s="233"/>
      <c r="B836" s="233"/>
      <c r="C836" s="233"/>
      <c r="D836" s="233"/>
      <c r="E836" s="233"/>
      <c r="F836" s="233"/>
      <c r="G836" s="233"/>
      <c r="H836" s="233"/>
      <c r="I836" s="233"/>
      <c r="J836" s="403"/>
      <c r="K836" s="233"/>
      <c r="L836" s="233"/>
      <c r="M836" s="233"/>
      <c r="N836" s="233"/>
      <c r="P836" s="233"/>
      <c r="Q836" s="233"/>
      <c r="R836" s="344"/>
      <c r="S836" s="233"/>
    </row>
    <row r="837" spans="1:19">
      <c r="A837" s="233"/>
      <c r="B837" s="233"/>
      <c r="C837" s="233"/>
      <c r="D837" s="233"/>
      <c r="E837" s="233"/>
      <c r="F837" s="233"/>
      <c r="G837" s="233"/>
      <c r="H837" s="233"/>
      <c r="I837" s="233"/>
      <c r="J837" s="403"/>
      <c r="K837" s="233"/>
      <c r="L837" s="233"/>
      <c r="M837" s="233"/>
      <c r="N837" s="233"/>
      <c r="P837" s="233"/>
      <c r="Q837" s="233"/>
      <c r="R837" s="344"/>
      <c r="S837" s="233"/>
    </row>
    <row r="838" spans="1:19">
      <c r="A838" s="233"/>
      <c r="B838" s="233"/>
      <c r="C838" s="233"/>
      <c r="D838" s="233"/>
      <c r="E838" s="233"/>
      <c r="F838" s="233"/>
      <c r="G838" s="233"/>
      <c r="H838" s="233"/>
      <c r="I838" s="233"/>
      <c r="J838" s="403"/>
      <c r="K838" s="233"/>
      <c r="L838" s="233"/>
      <c r="M838" s="233"/>
      <c r="N838" s="233"/>
      <c r="P838" s="233"/>
      <c r="Q838" s="233"/>
      <c r="R838" s="344"/>
      <c r="S838" s="233"/>
    </row>
    <row r="839" spans="1:19">
      <c r="A839" s="233"/>
      <c r="B839" s="233"/>
      <c r="C839" s="233"/>
      <c r="D839" s="233"/>
      <c r="E839" s="233"/>
      <c r="F839" s="233"/>
      <c r="G839" s="233"/>
      <c r="H839" s="233"/>
      <c r="I839" s="233"/>
      <c r="J839" s="403"/>
      <c r="K839" s="233"/>
      <c r="L839" s="233"/>
      <c r="M839" s="233"/>
      <c r="N839" s="233"/>
      <c r="P839" s="233"/>
      <c r="Q839" s="233"/>
      <c r="R839" s="344"/>
      <c r="S839" s="233"/>
    </row>
    <row r="840" spans="1:19">
      <c r="A840" s="233"/>
      <c r="B840" s="233"/>
      <c r="C840" s="233"/>
      <c r="D840" s="233"/>
      <c r="E840" s="233"/>
      <c r="F840" s="233"/>
      <c r="G840" s="233"/>
      <c r="H840" s="233"/>
      <c r="I840" s="233"/>
      <c r="J840" s="403"/>
      <c r="K840" s="233"/>
      <c r="L840" s="233"/>
      <c r="M840" s="233"/>
      <c r="N840" s="233"/>
      <c r="P840" s="233"/>
      <c r="Q840" s="233"/>
      <c r="R840" s="344"/>
      <c r="S840" s="233"/>
    </row>
    <row r="841" spans="1:19">
      <c r="A841" s="233"/>
      <c r="B841" s="233"/>
      <c r="C841" s="233"/>
      <c r="D841" s="233"/>
      <c r="E841" s="233"/>
      <c r="F841" s="233"/>
      <c r="G841" s="233"/>
      <c r="H841" s="233"/>
      <c r="I841" s="233"/>
      <c r="J841" s="403"/>
      <c r="K841" s="233"/>
      <c r="L841" s="233"/>
      <c r="M841" s="233"/>
      <c r="N841" s="233"/>
      <c r="P841" s="233"/>
      <c r="Q841" s="233"/>
      <c r="R841" s="344"/>
      <c r="S841" s="233"/>
    </row>
    <row r="842" spans="1:19">
      <c r="A842" s="233"/>
      <c r="B842" s="233"/>
      <c r="C842" s="233"/>
      <c r="D842" s="233"/>
      <c r="E842" s="233"/>
      <c r="F842" s="233"/>
      <c r="G842" s="233"/>
      <c r="H842" s="233"/>
      <c r="I842" s="233"/>
      <c r="J842" s="403"/>
      <c r="K842" s="233"/>
      <c r="L842" s="233"/>
      <c r="M842" s="233"/>
      <c r="N842" s="233"/>
      <c r="P842" s="233"/>
      <c r="Q842" s="233"/>
      <c r="R842" s="344"/>
      <c r="S842" s="233"/>
    </row>
    <row r="843" spans="1:19">
      <c r="A843" s="233"/>
      <c r="B843" s="233"/>
      <c r="C843" s="233"/>
      <c r="D843" s="233"/>
      <c r="E843" s="233"/>
      <c r="F843" s="233"/>
      <c r="G843" s="233"/>
      <c r="H843" s="233"/>
      <c r="I843" s="233"/>
      <c r="J843" s="403"/>
      <c r="K843" s="233"/>
      <c r="L843" s="233"/>
      <c r="M843" s="233"/>
      <c r="N843" s="233"/>
      <c r="P843" s="233"/>
      <c r="Q843" s="233"/>
      <c r="R843" s="344"/>
      <c r="S843" s="233"/>
    </row>
    <row r="844" spans="1:19">
      <c r="A844" s="233"/>
      <c r="B844" s="233"/>
      <c r="C844" s="233"/>
      <c r="D844" s="233"/>
      <c r="E844" s="233"/>
      <c r="F844" s="233"/>
      <c r="G844" s="233"/>
      <c r="H844" s="233"/>
      <c r="I844" s="233"/>
      <c r="J844" s="403"/>
      <c r="K844" s="233"/>
      <c r="L844" s="233"/>
      <c r="M844" s="233"/>
      <c r="N844" s="233"/>
      <c r="P844" s="233"/>
      <c r="Q844" s="233"/>
      <c r="R844" s="344"/>
      <c r="S844" s="233"/>
    </row>
    <row r="845" spans="1:19">
      <c r="A845" s="233"/>
      <c r="B845" s="233"/>
      <c r="C845" s="233"/>
      <c r="D845" s="233"/>
      <c r="E845" s="233"/>
      <c r="F845" s="233"/>
      <c r="G845" s="233"/>
      <c r="H845" s="233"/>
      <c r="I845" s="233"/>
      <c r="J845" s="403"/>
      <c r="K845" s="233"/>
      <c r="L845" s="233"/>
      <c r="M845" s="233"/>
      <c r="N845" s="233"/>
      <c r="P845" s="233"/>
      <c r="Q845" s="233"/>
      <c r="R845" s="344"/>
      <c r="S845" s="233"/>
    </row>
    <row r="846" spans="1:19">
      <c r="A846" s="233"/>
      <c r="B846" s="233"/>
      <c r="C846" s="233"/>
      <c r="D846" s="233"/>
      <c r="E846" s="233"/>
      <c r="F846" s="233"/>
      <c r="G846" s="233"/>
      <c r="H846" s="233"/>
      <c r="I846" s="233"/>
      <c r="J846" s="403"/>
      <c r="K846" s="233"/>
      <c r="L846" s="233"/>
      <c r="M846" s="233"/>
      <c r="N846" s="233"/>
      <c r="P846" s="233"/>
      <c r="Q846" s="233"/>
      <c r="R846" s="344"/>
      <c r="S846" s="233"/>
    </row>
    <row r="847" spans="1:19">
      <c r="A847" s="233"/>
      <c r="B847" s="233"/>
      <c r="C847" s="233"/>
      <c r="D847" s="233"/>
      <c r="E847" s="233"/>
      <c r="F847" s="233"/>
      <c r="G847" s="233"/>
      <c r="H847" s="233"/>
      <c r="I847" s="233"/>
      <c r="J847" s="403"/>
      <c r="K847" s="233"/>
      <c r="L847" s="233"/>
      <c r="M847" s="233"/>
      <c r="N847" s="233"/>
      <c r="P847" s="233"/>
      <c r="Q847" s="233"/>
      <c r="R847" s="344"/>
      <c r="S847" s="233"/>
    </row>
    <row r="848" spans="1:19">
      <c r="A848" s="233"/>
      <c r="B848" s="233"/>
      <c r="C848" s="233"/>
      <c r="D848" s="233"/>
      <c r="E848" s="233"/>
      <c r="F848" s="233"/>
      <c r="G848" s="233"/>
      <c r="H848" s="233"/>
      <c r="I848" s="233"/>
      <c r="J848" s="403"/>
      <c r="K848" s="233"/>
      <c r="L848" s="233"/>
      <c r="M848" s="233"/>
      <c r="N848" s="233"/>
      <c r="P848" s="233"/>
      <c r="Q848" s="233"/>
      <c r="R848" s="344"/>
      <c r="S848" s="233"/>
    </row>
    <row r="849" spans="1:19">
      <c r="A849" s="233"/>
      <c r="B849" s="233"/>
      <c r="C849" s="233"/>
      <c r="D849" s="233"/>
      <c r="E849" s="233"/>
      <c r="F849" s="233"/>
      <c r="G849" s="233"/>
      <c r="H849" s="233"/>
      <c r="I849" s="233"/>
      <c r="J849" s="403"/>
      <c r="K849" s="233"/>
      <c r="L849" s="233"/>
      <c r="M849" s="233"/>
      <c r="N849" s="233"/>
      <c r="P849" s="233"/>
      <c r="Q849" s="233"/>
      <c r="R849" s="344"/>
      <c r="S849" s="233"/>
    </row>
    <row r="850" spans="1:19">
      <c r="A850" s="233"/>
      <c r="B850" s="233"/>
      <c r="C850" s="233"/>
      <c r="D850" s="233"/>
      <c r="E850" s="233"/>
      <c r="F850" s="233"/>
      <c r="G850" s="233"/>
      <c r="H850" s="233"/>
      <c r="I850" s="233"/>
      <c r="J850" s="403"/>
      <c r="K850" s="233"/>
      <c r="L850" s="233"/>
      <c r="M850" s="233"/>
      <c r="N850" s="233"/>
      <c r="P850" s="233"/>
      <c r="Q850" s="233"/>
      <c r="R850" s="344"/>
      <c r="S850" s="233"/>
    </row>
    <row r="851" spans="1:19">
      <c r="A851" s="233"/>
      <c r="B851" s="233"/>
      <c r="C851" s="233"/>
      <c r="D851" s="233"/>
      <c r="E851" s="233"/>
      <c r="F851" s="233"/>
      <c r="G851" s="233"/>
      <c r="H851" s="233"/>
      <c r="I851" s="233"/>
      <c r="J851" s="403"/>
      <c r="K851" s="233"/>
      <c r="L851" s="233"/>
      <c r="M851" s="233"/>
      <c r="N851" s="233"/>
      <c r="P851" s="233"/>
      <c r="Q851" s="233"/>
      <c r="R851" s="344"/>
      <c r="S851" s="233"/>
    </row>
    <row r="852" spans="1:19">
      <c r="A852" s="233"/>
      <c r="B852" s="233"/>
      <c r="C852" s="233"/>
      <c r="D852" s="233"/>
      <c r="E852" s="233"/>
      <c r="F852" s="233"/>
      <c r="G852" s="233"/>
      <c r="H852" s="233"/>
      <c r="I852" s="233"/>
      <c r="J852" s="403"/>
      <c r="K852" s="233"/>
      <c r="L852" s="233"/>
      <c r="M852" s="233"/>
      <c r="N852" s="233"/>
      <c r="P852" s="233"/>
      <c r="Q852" s="233"/>
      <c r="R852" s="344"/>
      <c r="S852" s="233"/>
    </row>
    <row r="853" spans="1:19">
      <c r="A853" s="233"/>
      <c r="B853" s="233"/>
      <c r="C853" s="233"/>
      <c r="D853" s="233"/>
      <c r="E853" s="233"/>
      <c r="F853" s="233"/>
      <c r="G853" s="233"/>
      <c r="H853" s="233"/>
      <c r="I853" s="233"/>
      <c r="J853" s="403"/>
      <c r="K853" s="233"/>
      <c r="L853" s="233"/>
      <c r="M853" s="233"/>
      <c r="N853" s="233"/>
      <c r="P853" s="233"/>
      <c r="Q853" s="233"/>
      <c r="R853" s="344"/>
      <c r="S853" s="233"/>
    </row>
    <row r="854" spans="1:19">
      <c r="A854" s="233"/>
      <c r="B854" s="233"/>
      <c r="C854" s="233"/>
      <c r="D854" s="233"/>
      <c r="E854" s="233"/>
      <c r="F854" s="233"/>
      <c r="G854" s="233"/>
      <c r="H854" s="233"/>
      <c r="I854" s="233"/>
      <c r="J854" s="403"/>
      <c r="K854" s="233"/>
      <c r="L854" s="233"/>
      <c r="M854" s="233"/>
      <c r="N854" s="233"/>
      <c r="P854" s="233"/>
      <c r="Q854" s="233"/>
      <c r="R854" s="344"/>
      <c r="S854" s="233"/>
    </row>
    <row r="855" spans="1:19">
      <c r="A855" s="233"/>
      <c r="B855" s="233"/>
      <c r="C855" s="233"/>
      <c r="D855" s="233"/>
      <c r="E855" s="233"/>
      <c r="F855" s="233"/>
      <c r="G855" s="233"/>
      <c r="H855" s="233"/>
      <c r="I855" s="233"/>
      <c r="J855" s="403"/>
      <c r="K855" s="233"/>
      <c r="L855" s="233"/>
      <c r="M855" s="233"/>
      <c r="N855" s="233"/>
      <c r="P855" s="233"/>
      <c r="Q855" s="233"/>
      <c r="R855" s="344"/>
      <c r="S855" s="233"/>
    </row>
    <row r="856" spans="1:19">
      <c r="A856" s="233"/>
      <c r="B856" s="233"/>
      <c r="C856" s="233"/>
      <c r="D856" s="233"/>
      <c r="E856" s="233"/>
      <c r="F856" s="233"/>
      <c r="G856" s="233"/>
      <c r="H856" s="233"/>
      <c r="I856" s="233"/>
      <c r="J856" s="403"/>
      <c r="K856" s="233"/>
      <c r="L856" s="233"/>
      <c r="M856" s="233"/>
      <c r="N856" s="233"/>
      <c r="P856" s="233"/>
      <c r="Q856" s="233"/>
      <c r="R856" s="344"/>
      <c r="S856" s="233"/>
    </row>
    <row r="857" spans="1:19">
      <c r="A857" s="233"/>
      <c r="B857" s="233"/>
      <c r="C857" s="233"/>
      <c r="D857" s="233"/>
      <c r="E857" s="233"/>
      <c r="F857" s="233"/>
      <c r="G857" s="233"/>
      <c r="H857" s="233"/>
      <c r="I857" s="233"/>
      <c r="J857" s="403"/>
      <c r="K857" s="233"/>
      <c r="L857" s="233"/>
      <c r="M857" s="233"/>
      <c r="N857" s="233"/>
      <c r="P857" s="233"/>
      <c r="Q857" s="233"/>
      <c r="R857" s="344"/>
      <c r="S857" s="233"/>
    </row>
    <row r="858" spans="1:19">
      <c r="A858" s="233"/>
      <c r="B858" s="233"/>
      <c r="C858" s="233"/>
      <c r="D858" s="233"/>
      <c r="E858" s="233"/>
      <c r="F858" s="233"/>
      <c r="G858" s="233"/>
      <c r="H858" s="233"/>
      <c r="I858" s="233"/>
      <c r="J858" s="403"/>
      <c r="K858" s="233"/>
      <c r="L858" s="233"/>
      <c r="M858" s="233"/>
      <c r="N858" s="233"/>
      <c r="P858" s="233"/>
      <c r="Q858" s="233"/>
      <c r="R858" s="344"/>
      <c r="S858" s="233"/>
    </row>
    <row r="859" spans="1:19">
      <c r="A859" s="233"/>
      <c r="B859" s="233"/>
      <c r="C859" s="233"/>
      <c r="D859" s="233"/>
      <c r="E859" s="233"/>
      <c r="F859" s="233"/>
      <c r="G859" s="233"/>
      <c r="H859" s="233"/>
      <c r="I859" s="233"/>
      <c r="J859" s="403"/>
      <c r="K859" s="233"/>
      <c r="L859" s="233"/>
      <c r="M859" s="233"/>
      <c r="N859" s="233"/>
      <c r="P859" s="233"/>
      <c r="Q859" s="233"/>
      <c r="R859" s="344"/>
      <c r="S859" s="233"/>
    </row>
    <row r="860" spans="1:19">
      <c r="A860" s="233"/>
      <c r="B860" s="233"/>
      <c r="C860" s="233"/>
      <c r="D860" s="233"/>
      <c r="E860" s="233"/>
      <c r="F860" s="233"/>
      <c r="G860" s="233"/>
      <c r="H860" s="233"/>
      <c r="I860" s="233"/>
      <c r="J860" s="403"/>
      <c r="K860" s="233"/>
      <c r="L860" s="233"/>
      <c r="M860" s="233"/>
      <c r="N860" s="233"/>
      <c r="P860" s="233"/>
      <c r="Q860" s="233"/>
      <c r="R860" s="344"/>
      <c r="S860" s="233"/>
    </row>
    <row r="861" spans="1:19">
      <c r="A861" s="233"/>
      <c r="B861" s="233"/>
      <c r="C861" s="233"/>
      <c r="D861" s="233"/>
      <c r="E861" s="233"/>
      <c r="F861" s="233"/>
      <c r="G861" s="233"/>
      <c r="H861" s="233"/>
      <c r="I861" s="233"/>
      <c r="J861" s="403"/>
      <c r="K861" s="233"/>
      <c r="L861" s="233"/>
      <c r="M861" s="233"/>
      <c r="N861" s="233"/>
      <c r="P861" s="233"/>
      <c r="Q861" s="233"/>
      <c r="R861" s="344"/>
      <c r="S861" s="233"/>
    </row>
    <row r="862" spans="1:19">
      <c r="A862" s="233"/>
      <c r="B862" s="233"/>
      <c r="C862" s="233"/>
      <c r="D862" s="233"/>
      <c r="E862" s="233"/>
      <c r="F862" s="233"/>
      <c r="G862" s="233"/>
      <c r="H862" s="233"/>
      <c r="I862" s="233"/>
      <c r="J862" s="403"/>
      <c r="K862" s="233"/>
      <c r="L862" s="233"/>
      <c r="M862" s="233"/>
      <c r="N862" s="233"/>
      <c r="P862" s="233"/>
      <c r="Q862" s="233"/>
      <c r="R862" s="344"/>
      <c r="S862" s="233"/>
    </row>
    <row r="863" spans="1:19">
      <c r="A863" s="233"/>
      <c r="B863" s="233"/>
      <c r="C863" s="233"/>
      <c r="D863" s="233"/>
      <c r="E863" s="233"/>
      <c r="F863" s="233"/>
      <c r="G863" s="233"/>
      <c r="H863" s="233"/>
      <c r="I863" s="233"/>
      <c r="J863" s="403"/>
      <c r="K863" s="233"/>
      <c r="L863" s="233"/>
      <c r="M863" s="233"/>
      <c r="N863" s="233"/>
      <c r="P863" s="233"/>
      <c r="Q863" s="233"/>
      <c r="R863" s="344"/>
      <c r="S863" s="233"/>
    </row>
    <row r="864" spans="1:19">
      <c r="A864" s="233"/>
      <c r="B864" s="233"/>
      <c r="C864" s="233"/>
      <c r="D864" s="233"/>
      <c r="E864" s="233"/>
      <c r="F864" s="233"/>
      <c r="G864" s="233"/>
      <c r="H864" s="233"/>
      <c r="I864" s="233"/>
      <c r="J864" s="403"/>
      <c r="K864" s="233"/>
      <c r="L864" s="233"/>
      <c r="M864" s="233"/>
      <c r="N864" s="233"/>
      <c r="P864" s="233"/>
      <c r="Q864" s="233"/>
      <c r="R864" s="344"/>
      <c r="S864" s="233"/>
    </row>
    <row r="865" spans="1:19">
      <c r="A865" s="233"/>
      <c r="B865" s="233"/>
      <c r="C865" s="233"/>
      <c r="D865" s="233"/>
      <c r="E865" s="233"/>
      <c r="F865" s="233"/>
      <c r="G865" s="233"/>
      <c r="H865" s="233"/>
      <c r="I865" s="233"/>
      <c r="J865" s="403"/>
      <c r="K865" s="233"/>
      <c r="L865" s="233"/>
      <c r="M865" s="233"/>
      <c r="N865" s="233"/>
      <c r="P865" s="233"/>
      <c r="Q865" s="233"/>
      <c r="R865" s="344"/>
      <c r="S865" s="233"/>
    </row>
    <row r="866" spans="1:19">
      <c r="A866" s="233"/>
      <c r="B866" s="233"/>
      <c r="C866" s="233"/>
      <c r="D866" s="233"/>
      <c r="E866" s="233"/>
      <c r="F866" s="233"/>
      <c r="G866" s="233"/>
      <c r="H866" s="233"/>
      <c r="I866" s="233"/>
      <c r="J866" s="403"/>
      <c r="K866" s="233"/>
      <c r="L866" s="233"/>
      <c r="M866" s="233"/>
      <c r="N866" s="233"/>
      <c r="P866" s="233"/>
      <c r="Q866" s="233"/>
      <c r="R866" s="344"/>
      <c r="S866" s="233"/>
    </row>
    <row r="867" spans="1:19">
      <c r="A867" s="233"/>
      <c r="B867" s="233"/>
      <c r="C867" s="233"/>
      <c r="D867" s="233"/>
      <c r="E867" s="233"/>
      <c r="F867" s="233"/>
      <c r="G867" s="233"/>
      <c r="H867" s="233"/>
      <c r="I867" s="233"/>
      <c r="J867" s="403"/>
      <c r="K867" s="233"/>
      <c r="L867" s="233"/>
      <c r="M867" s="233"/>
      <c r="N867" s="233"/>
      <c r="P867" s="233"/>
      <c r="Q867" s="233"/>
      <c r="R867" s="344"/>
      <c r="S867" s="233"/>
    </row>
    <row r="868" spans="1:19">
      <c r="A868" s="233"/>
      <c r="B868" s="233"/>
      <c r="C868" s="233"/>
      <c r="D868" s="233"/>
      <c r="E868" s="233"/>
      <c r="F868" s="233"/>
      <c r="G868" s="233"/>
      <c r="H868" s="233"/>
      <c r="I868" s="233"/>
      <c r="J868" s="403"/>
      <c r="K868" s="233"/>
      <c r="L868" s="233"/>
      <c r="M868" s="233"/>
      <c r="N868" s="233"/>
      <c r="P868" s="233"/>
      <c r="Q868" s="233"/>
      <c r="R868" s="344"/>
      <c r="S868" s="233"/>
    </row>
    <row r="869" spans="1:19">
      <c r="A869" s="233"/>
      <c r="B869" s="233"/>
      <c r="C869" s="233"/>
      <c r="D869" s="233"/>
      <c r="E869" s="233"/>
      <c r="F869" s="233"/>
      <c r="G869" s="233"/>
      <c r="H869" s="233"/>
      <c r="I869" s="233"/>
      <c r="J869" s="403"/>
      <c r="K869" s="233"/>
      <c r="L869" s="233"/>
      <c r="M869" s="233"/>
      <c r="N869" s="233"/>
      <c r="P869" s="233"/>
      <c r="Q869" s="233"/>
      <c r="R869" s="344"/>
      <c r="S869" s="233"/>
    </row>
    <row r="870" spans="1:19">
      <c r="A870" s="233"/>
      <c r="B870" s="233"/>
      <c r="C870" s="233"/>
      <c r="D870" s="233"/>
      <c r="E870" s="233"/>
      <c r="F870" s="233"/>
      <c r="G870" s="233"/>
      <c r="H870" s="233"/>
      <c r="I870" s="233"/>
      <c r="J870" s="403"/>
      <c r="K870" s="233"/>
      <c r="L870" s="233"/>
      <c r="M870" s="233"/>
      <c r="N870" s="233"/>
      <c r="P870" s="233"/>
      <c r="Q870" s="233"/>
      <c r="R870" s="344"/>
      <c r="S870" s="233"/>
    </row>
    <row r="871" spans="1:19">
      <c r="A871" s="233"/>
      <c r="B871" s="233"/>
      <c r="C871" s="233"/>
      <c r="D871" s="233"/>
      <c r="E871" s="233"/>
      <c r="F871" s="233"/>
      <c r="G871" s="233"/>
      <c r="H871" s="233"/>
      <c r="I871" s="233"/>
      <c r="J871" s="403"/>
      <c r="K871" s="233"/>
      <c r="L871" s="233"/>
      <c r="M871" s="233"/>
      <c r="N871" s="233"/>
      <c r="P871" s="233"/>
      <c r="Q871" s="233"/>
      <c r="R871" s="344"/>
      <c r="S871" s="233"/>
    </row>
    <row r="872" spans="1:19">
      <c r="A872" s="233"/>
      <c r="B872" s="233"/>
      <c r="C872" s="233"/>
      <c r="D872" s="233"/>
      <c r="E872" s="233"/>
      <c r="F872" s="233"/>
      <c r="G872" s="233"/>
      <c r="H872" s="233"/>
      <c r="I872" s="233"/>
      <c r="J872" s="403"/>
      <c r="K872" s="233"/>
      <c r="L872" s="233"/>
      <c r="M872" s="233"/>
      <c r="N872" s="233"/>
      <c r="P872" s="233"/>
      <c r="Q872" s="233"/>
      <c r="R872" s="344"/>
      <c r="S872" s="233"/>
    </row>
    <row r="873" spans="1:19">
      <c r="A873" s="233"/>
      <c r="B873" s="233"/>
      <c r="C873" s="233"/>
      <c r="D873" s="233"/>
      <c r="E873" s="233"/>
      <c r="F873" s="233"/>
      <c r="G873" s="233"/>
      <c r="H873" s="233"/>
      <c r="I873" s="233"/>
      <c r="J873" s="403"/>
      <c r="K873" s="233"/>
      <c r="L873" s="233"/>
      <c r="M873" s="233"/>
      <c r="N873" s="233"/>
      <c r="P873" s="233"/>
      <c r="Q873" s="233"/>
      <c r="R873" s="344"/>
      <c r="S873" s="233"/>
    </row>
    <row r="874" spans="1:19">
      <c r="A874" s="233"/>
      <c r="B874" s="233"/>
      <c r="C874" s="233"/>
      <c r="D874" s="233"/>
      <c r="E874" s="233"/>
      <c r="F874" s="233"/>
      <c r="G874" s="233"/>
      <c r="H874" s="233"/>
      <c r="I874" s="233"/>
      <c r="J874" s="403"/>
      <c r="K874" s="233"/>
      <c r="L874" s="233"/>
      <c r="M874" s="233"/>
      <c r="N874" s="233"/>
      <c r="P874" s="233"/>
      <c r="Q874" s="233"/>
      <c r="R874" s="344"/>
      <c r="S874" s="233"/>
    </row>
    <row r="875" spans="1:19">
      <c r="A875" s="233"/>
      <c r="B875" s="233"/>
      <c r="C875" s="233"/>
      <c r="D875" s="233"/>
      <c r="E875" s="233"/>
      <c r="F875" s="233"/>
      <c r="G875" s="233"/>
      <c r="H875" s="233"/>
      <c r="I875" s="233"/>
      <c r="J875" s="403"/>
      <c r="K875" s="233"/>
      <c r="L875" s="233"/>
      <c r="M875" s="233"/>
      <c r="N875" s="233"/>
      <c r="P875" s="233"/>
      <c r="Q875" s="233"/>
      <c r="R875" s="344"/>
      <c r="S875" s="233"/>
    </row>
    <row r="876" spans="1:19">
      <c r="A876" s="233"/>
      <c r="B876" s="233"/>
      <c r="C876" s="233"/>
      <c r="D876" s="233"/>
      <c r="E876" s="233"/>
      <c r="F876" s="233"/>
      <c r="G876" s="233"/>
      <c r="H876" s="233"/>
      <c r="I876" s="233"/>
      <c r="J876" s="403"/>
      <c r="K876" s="233"/>
      <c r="L876" s="233"/>
      <c r="M876" s="233"/>
      <c r="N876" s="233"/>
      <c r="P876" s="233"/>
      <c r="Q876" s="233"/>
      <c r="R876" s="344"/>
      <c r="S876" s="233"/>
    </row>
    <row r="877" spans="1:19">
      <c r="A877" s="233"/>
      <c r="B877" s="233"/>
      <c r="C877" s="233"/>
      <c r="D877" s="233"/>
      <c r="E877" s="233"/>
      <c r="F877" s="233"/>
      <c r="G877" s="233"/>
      <c r="H877" s="233"/>
      <c r="I877" s="233"/>
      <c r="J877" s="403"/>
      <c r="K877" s="233"/>
      <c r="L877" s="233"/>
      <c r="M877" s="233"/>
      <c r="N877" s="233"/>
      <c r="P877" s="233"/>
      <c r="Q877" s="233"/>
      <c r="R877" s="344"/>
      <c r="S877" s="233"/>
    </row>
    <row r="878" spans="1:19">
      <c r="A878" s="233"/>
      <c r="B878" s="233"/>
      <c r="C878" s="233"/>
      <c r="D878" s="233"/>
      <c r="E878" s="233"/>
      <c r="F878" s="233"/>
      <c r="G878" s="233"/>
      <c r="H878" s="233"/>
      <c r="I878" s="233"/>
      <c r="J878" s="403"/>
      <c r="K878" s="233"/>
      <c r="L878" s="233"/>
      <c r="M878" s="233"/>
      <c r="N878" s="233"/>
      <c r="P878" s="233"/>
      <c r="Q878" s="233"/>
      <c r="R878" s="344"/>
      <c r="S878" s="233"/>
    </row>
    <row r="879" spans="1:19">
      <c r="A879" s="233"/>
      <c r="B879" s="233"/>
      <c r="C879" s="233"/>
      <c r="D879" s="233"/>
      <c r="E879" s="233"/>
      <c r="F879" s="233"/>
      <c r="G879" s="233"/>
      <c r="H879" s="233"/>
      <c r="I879" s="233"/>
      <c r="J879" s="403"/>
      <c r="K879" s="233"/>
      <c r="L879" s="233"/>
      <c r="M879" s="233"/>
      <c r="N879" s="233"/>
      <c r="P879" s="233"/>
      <c r="Q879" s="233"/>
      <c r="R879" s="344"/>
      <c r="S879" s="233"/>
    </row>
    <row r="880" spans="1:19">
      <c r="A880" s="233"/>
      <c r="B880" s="233"/>
      <c r="C880" s="233"/>
      <c r="D880" s="233"/>
      <c r="E880" s="233"/>
      <c r="F880" s="233"/>
      <c r="G880" s="233"/>
      <c r="H880" s="233"/>
      <c r="I880" s="233"/>
      <c r="J880" s="403"/>
      <c r="K880" s="233"/>
      <c r="L880" s="233"/>
      <c r="M880" s="233"/>
      <c r="N880" s="233"/>
      <c r="P880" s="233"/>
      <c r="Q880" s="233"/>
      <c r="R880" s="344"/>
      <c r="S880" s="233"/>
    </row>
    <row r="881" spans="1:19">
      <c r="A881" s="233"/>
      <c r="B881" s="233"/>
      <c r="C881" s="233"/>
      <c r="D881" s="233"/>
      <c r="E881" s="233"/>
      <c r="F881" s="233"/>
      <c r="G881" s="233"/>
      <c r="H881" s="233"/>
      <c r="I881" s="233"/>
      <c r="J881" s="403"/>
      <c r="K881" s="233"/>
      <c r="L881" s="233"/>
      <c r="M881" s="233"/>
      <c r="N881" s="233"/>
      <c r="P881" s="233"/>
      <c r="Q881" s="233"/>
      <c r="R881" s="344"/>
      <c r="S881" s="233"/>
    </row>
    <row r="882" spans="1:19">
      <c r="A882" s="233"/>
      <c r="B882" s="233"/>
      <c r="C882" s="233"/>
      <c r="D882" s="233"/>
      <c r="E882" s="233"/>
      <c r="F882" s="233"/>
      <c r="G882" s="233"/>
      <c r="H882" s="233"/>
      <c r="I882" s="233"/>
      <c r="J882" s="403"/>
      <c r="K882" s="233"/>
      <c r="L882" s="233"/>
      <c r="M882" s="233"/>
      <c r="N882" s="233"/>
      <c r="P882" s="233"/>
      <c r="Q882" s="233"/>
      <c r="R882" s="344"/>
      <c r="S882" s="233"/>
    </row>
    <row r="883" spans="1:19">
      <c r="A883" s="233"/>
      <c r="B883" s="233"/>
      <c r="C883" s="233"/>
      <c r="D883" s="233"/>
      <c r="E883" s="233"/>
      <c r="F883" s="233"/>
      <c r="G883" s="233"/>
      <c r="H883" s="233"/>
      <c r="I883" s="233"/>
      <c r="J883" s="403"/>
      <c r="K883" s="233"/>
      <c r="L883" s="233"/>
      <c r="M883" s="233"/>
      <c r="N883" s="233"/>
      <c r="P883" s="233"/>
      <c r="Q883" s="233"/>
      <c r="R883" s="344"/>
      <c r="S883" s="233"/>
    </row>
    <row r="884" spans="1:19">
      <c r="A884" s="233"/>
      <c r="B884" s="233"/>
      <c r="C884" s="233"/>
      <c r="D884" s="233"/>
      <c r="E884" s="233"/>
      <c r="F884" s="233"/>
      <c r="G884" s="233"/>
      <c r="H884" s="233"/>
      <c r="I884" s="233"/>
      <c r="J884" s="403"/>
      <c r="K884" s="233"/>
      <c r="L884" s="233"/>
      <c r="M884" s="233"/>
      <c r="N884" s="233"/>
      <c r="P884" s="233"/>
      <c r="Q884" s="233"/>
      <c r="R884" s="344"/>
      <c r="S884" s="233"/>
    </row>
    <row r="885" spans="1:19">
      <c r="A885" s="233"/>
      <c r="B885" s="233"/>
      <c r="C885" s="233"/>
      <c r="D885" s="233"/>
      <c r="E885" s="233"/>
      <c r="F885" s="233"/>
      <c r="G885" s="233"/>
      <c r="H885" s="233"/>
      <c r="I885" s="233"/>
      <c r="J885" s="403"/>
      <c r="K885" s="233"/>
      <c r="L885" s="233"/>
      <c r="M885" s="233"/>
      <c r="N885" s="233"/>
      <c r="P885" s="233"/>
      <c r="Q885" s="233"/>
      <c r="R885" s="344"/>
      <c r="S885" s="233"/>
    </row>
    <row r="886" spans="1:19">
      <c r="A886" s="233"/>
      <c r="B886" s="233"/>
      <c r="C886" s="233"/>
      <c r="D886" s="233"/>
      <c r="E886" s="233"/>
      <c r="F886" s="233"/>
      <c r="G886" s="233"/>
      <c r="H886" s="233"/>
      <c r="I886" s="233"/>
      <c r="J886" s="403"/>
      <c r="K886" s="233"/>
      <c r="L886" s="233"/>
      <c r="M886" s="233"/>
      <c r="N886" s="233"/>
      <c r="P886" s="233"/>
      <c r="Q886" s="233"/>
      <c r="R886" s="344"/>
      <c r="S886" s="233"/>
    </row>
    <row r="887" spans="1:19">
      <c r="A887" s="233"/>
      <c r="B887" s="233"/>
      <c r="C887" s="233"/>
      <c r="D887" s="233"/>
      <c r="E887" s="233"/>
      <c r="F887" s="233"/>
      <c r="G887" s="233"/>
      <c r="H887" s="233"/>
      <c r="I887" s="233"/>
      <c r="J887" s="403"/>
      <c r="K887" s="233"/>
      <c r="L887" s="233"/>
      <c r="M887" s="233"/>
      <c r="N887" s="233"/>
      <c r="P887" s="233"/>
      <c r="Q887" s="233"/>
      <c r="R887" s="344"/>
      <c r="S887" s="233"/>
    </row>
    <row r="888" spans="1:19">
      <c r="A888" s="233"/>
      <c r="B888" s="233"/>
      <c r="C888" s="233"/>
      <c r="D888" s="233"/>
      <c r="E888" s="233"/>
      <c r="F888" s="233"/>
      <c r="G888" s="233"/>
      <c r="H888" s="233"/>
      <c r="I888" s="233"/>
      <c r="J888" s="403"/>
      <c r="K888" s="233"/>
      <c r="L888" s="233"/>
      <c r="M888" s="233"/>
      <c r="N888" s="233"/>
      <c r="P888" s="233"/>
      <c r="Q888" s="233"/>
      <c r="R888" s="344"/>
      <c r="S888" s="233"/>
    </row>
    <row r="889" spans="1:19">
      <c r="A889" s="233"/>
      <c r="B889" s="233"/>
      <c r="C889" s="233"/>
      <c r="D889" s="233"/>
      <c r="E889" s="233"/>
      <c r="F889" s="233"/>
      <c r="G889" s="233"/>
      <c r="H889" s="233"/>
      <c r="I889" s="233"/>
      <c r="J889" s="403"/>
      <c r="K889" s="233"/>
      <c r="L889" s="233"/>
      <c r="M889" s="233"/>
      <c r="N889" s="233"/>
      <c r="P889" s="233"/>
      <c r="Q889" s="233"/>
      <c r="R889" s="344"/>
      <c r="S889" s="233"/>
    </row>
    <row r="890" spans="1:19">
      <c r="A890" s="233"/>
      <c r="B890" s="233"/>
      <c r="C890" s="233"/>
      <c r="D890" s="233"/>
      <c r="E890" s="233"/>
      <c r="F890" s="233"/>
      <c r="G890" s="233"/>
      <c r="H890" s="233"/>
      <c r="I890" s="233"/>
      <c r="J890" s="403"/>
      <c r="K890" s="233"/>
      <c r="L890" s="233"/>
      <c r="M890" s="233"/>
      <c r="N890" s="233"/>
      <c r="P890" s="233"/>
      <c r="Q890" s="233"/>
      <c r="R890" s="344"/>
      <c r="S890" s="233"/>
    </row>
    <row r="891" spans="1:19">
      <c r="A891" s="233"/>
      <c r="B891" s="233"/>
      <c r="C891" s="233"/>
      <c r="D891" s="233"/>
      <c r="E891" s="233"/>
      <c r="F891" s="233"/>
      <c r="G891" s="233"/>
      <c r="H891" s="233"/>
      <c r="I891" s="233"/>
      <c r="J891" s="403"/>
      <c r="K891" s="233"/>
      <c r="L891" s="233"/>
      <c r="M891" s="233"/>
      <c r="N891" s="233"/>
      <c r="P891" s="233"/>
      <c r="Q891" s="233"/>
      <c r="R891" s="344"/>
      <c r="S891" s="233"/>
    </row>
    <row r="892" spans="1:19">
      <c r="A892" s="233"/>
      <c r="B892" s="233"/>
      <c r="C892" s="233"/>
      <c r="D892" s="233"/>
      <c r="E892" s="233"/>
      <c r="F892" s="233"/>
      <c r="G892" s="233"/>
      <c r="H892" s="233"/>
      <c r="I892" s="233"/>
      <c r="J892" s="403"/>
      <c r="K892" s="233"/>
      <c r="L892" s="233"/>
      <c r="M892" s="233"/>
      <c r="N892" s="233"/>
      <c r="P892" s="233"/>
      <c r="Q892" s="233"/>
      <c r="R892" s="344"/>
      <c r="S892" s="233"/>
    </row>
    <row r="893" spans="1:19">
      <c r="A893" s="233"/>
      <c r="B893" s="233"/>
      <c r="C893" s="233"/>
      <c r="D893" s="233"/>
      <c r="E893" s="233"/>
      <c r="F893" s="233"/>
      <c r="G893" s="233"/>
      <c r="H893" s="233"/>
      <c r="I893" s="233"/>
      <c r="J893" s="403"/>
      <c r="K893" s="233"/>
      <c r="L893" s="233"/>
      <c r="M893" s="233"/>
      <c r="N893" s="233"/>
      <c r="P893" s="233"/>
      <c r="Q893" s="233"/>
      <c r="R893" s="344"/>
      <c r="S893" s="233"/>
    </row>
    <row r="894" spans="1:19">
      <c r="A894" s="233"/>
      <c r="B894" s="233"/>
      <c r="C894" s="233"/>
      <c r="D894" s="233"/>
      <c r="E894" s="233"/>
      <c r="F894" s="233"/>
      <c r="G894" s="233"/>
      <c r="H894" s="233"/>
      <c r="I894" s="233"/>
      <c r="J894" s="403"/>
      <c r="K894" s="233"/>
      <c r="L894" s="233"/>
      <c r="M894" s="233"/>
      <c r="N894" s="233"/>
      <c r="P894" s="233"/>
      <c r="Q894" s="233"/>
      <c r="R894" s="344"/>
      <c r="S894" s="233"/>
    </row>
    <row r="895" spans="1:19">
      <c r="A895" s="233"/>
      <c r="B895" s="233"/>
      <c r="C895" s="233"/>
      <c r="D895" s="233"/>
      <c r="E895" s="233"/>
      <c r="F895" s="233"/>
      <c r="G895" s="233"/>
      <c r="H895" s="233"/>
      <c r="I895" s="233"/>
      <c r="J895" s="403"/>
      <c r="K895" s="233"/>
      <c r="L895" s="233"/>
      <c r="M895" s="233"/>
      <c r="N895" s="233"/>
      <c r="P895" s="233"/>
      <c r="Q895" s="233"/>
      <c r="R895" s="344"/>
      <c r="S895" s="233"/>
    </row>
    <row r="896" spans="1:19">
      <c r="A896" s="233"/>
      <c r="B896" s="233"/>
      <c r="C896" s="233"/>
      <c r="D896" s="233"/>
      <c r="E896" s="233"/>
      <c r="F896" s="233"/>
      <c r="G896" s="233"/>
      <c r="H896" s="233"/>
      <c r="I896" s="233"/>
      <c r="J896" s="403"/>
      <c r="K896" s="233"/>
      <c r="L896" s="233"/>
      <c r="M896" s="233"/>
      <c r="N896" s="233"/>
      <c r="P896" s="233"/>
      <c r="Q896" s="233"/>
      <c r="R896" s="344"/>
      <c r="S896" s="233"/>
    </row>
    <row r="897" spans="1:19">
      <c r="A897" s="233"/>
      <c r="B897" s="233"/>
      <c r="C897" s="233"/>
      <c r="D897" s="233"/>
      <c r="E897" s="233"/>
      <c r="F897" s="233"/>
      <c r="G897" s="233"/>
      <c r="H897" s="233"/>
      <c r="I897" s="233"/>
      <c r="J897" s="403"/>
      <c r="K897" s="233"/>
      <c r="L897" s="233"/>
      <c r="M897" s="233"/>
      <c r="N897" s="233"/>
      <c r="P897" s="233"/>
      <c r="Q897" s="233"/>
      <c r="R897" s="344"/>
      <c r="S897" s="233"/>
    </row>
    <row r="898" spans="1:19">
      <c r="A898" s="233"/>
      <c r="B898" s="233"/>
      <c r="C898" s="233"/>
      <c r="D898" s="233"/>
      <c r="E898" s="233"/>
      <c r="F898" s="233"/>
      <c r="G898" s="233"/>
      <c r="H898" s="233"/>
      <c r="I898" s="233"/>
      <c r="J898" s="403"/>
      <c r="K898" s="233"/>
      <c r="L898" s="233"/>
      <c r="M898" s="233"/>
      <c r="N898" s="233"/>
      <c r="P898" s="233"/>
      <c r="Q898" s="233"/>
      <c r="R898" s="344"/>
      <c r="S898" s="233"/>
    </row>
    <row r="899" spans="1:19">
      <c r="A899" s="233"/>
      <c r="B899" s="233"/>
      <c r="C899" s="233"/>
      <c r="D899" s="233"/>
      <c r="E899" s="233"/>
      <c r="F899" s="233"/>
      <c r="G899" s="233"/>
      <c r="H899" s="233"/>
      <c r="I899" s="233"/>
      <c r="J899" s="403"/>
      <c r="K899" s="233"/>
      <c r="L899" s="233"/>
      <c r="M899" s="233"/>
      <c r="N899" s="233"/>
      <c r="P899" s="233"/>
      <c r="Q899" s="233"/>
      <c r="R899" s="344"/>
      <c r="S899" s="233"/>
    </row>
    <row r="900" spans="1:19">
      <c r="A900" s="233"/>
      <c r="B900" s="233"/>
      <c r="C900" s="233"/>
      <c r="D900" s="233"/>
      <c r="E900" s="233"/>
      <c r="F900" s="233"/>
      <c r="G900" s="233"/>
      <c r="H900" s="233"/>
      <c r="I900" s="233"/>
      <c r="J900" s="403"/>
      <c r="K900" s="233"/>
      <c r="L900" s="233"/>
      <c r="M900" s="233"/>
      <c r="N900" s="233"/>
      <c r="P900" s="233"/>
      <c r="Q900" s="233"/>
      <c r="R900" s="344"/>
      <c r="S900" s="233"/>
    </row>
    <row r="901" spans="1:19">
      <c r="A901" s="233"/>
      <c r="B901" s="233"/>
      <c r="C901" s="233"/>
      <c r="D901" s="233"/>
      <c r="E901" s="233"/>
      <c r="F901" s="233"/>
      <c r="G901" s="233"/>
      <c r="H901" s="233"/>
      <c r="I901" s="233"/>
      <c r="J901" s="403"/>
      <c r="K901" s="233"/>
      <c r="L901" s="233"/>
      <c r="M901" s="233"/>
      <c r="N901" s="233"/>
      <c r="P901" s="233"/>
      <c r="Q901" s="233"/>
      <c r="R901" s="344"/>
      <c r="S901" s="233"/>
    </row>
    <row r="902" spans="1:19">
      <c r="A902" s="233"/>
      <c r="B902" s="233"/>
      <c r="C902" s="233"/>
      <c r="D902" s="233"/>
      <c r="E902" s="233"/>
      <c r="F902" s="233"/>
      <c r="G902" s="233"/>
      <c r="H902" s="233"/>
      <c r="I902" s="233"/>
      <c r="J902" s="403"/>
      <c r="K902" s="233"/>
      <c r="L902" s="233"/>
      <c r="M902" s="233"/>
      <c r="N902" s="233"/>
      <c r="P902" s="233"/>
      <c r="Q902" s="233"/>
      <c r="R902" s="344"/>
      <c r="S902" s="233"/>
    </row>
    <row r="903" spans="1:19">
      <c r="A903" s="233"/>
      <c r="B903" s="233"/>
      <c r="C903" s="233"/>
      <c r="D903" s="233"/>
      <c r="E903" s="233"/>
      <c r="F903" s="233"/>
      <c r="G903" s="233"/>
      <c r="H903" s="233"/>
      <c r="I903" s="233"/>
      <c r="J903" s="403"/>
      <c r="K903" s="233"/>
      <c r="L903" s="233"/>
      <c r="M903" s="233"/>
      <c r="N903" s="233"/>
      <c r="P903" s="233"/>
      <c r="Q903" s="233"/>
      <c r="R903" s="344"/>
      <c r="S903" s="233"/>
    </row>
    <row r="904" spans="1:19">
      <c r="A904" s="233"/>
      <c r="B904" s="233"/>
      <c r="C904" s="233"/>
      <c r="D904" s="233"/>
      <c r="E904" s="233"/>
      <c r="F904" s="233"/>
      <c r="G904" s="233"/>
      <c r="H904" s="233"/>
      <c r="I904" s="233"/>
      <c r="J904" s="403"/>
      <c r="K904" s="233"/>
      <c r="L904" s="233"/>
      <c r="M904" s="233"/>
      <c r="N904" s="233"/>
      <c r="P904" s="233"/>
      <c r="Q904" s="233"/>
      <c r="R904" s="344"/>
      <c r="S904" s="233"/>
    </row>
    <row r="905" spans="1:19">
      <c r="A905" s="233"/>
      <c r="B905" s="233"/>
      <c r="C905" s="233"/>
      <c r="D905" s="233"/>
      <c r="E905" s="233"/>
      <c r="F905" s="233"/>
      <c r="G905" s="233"/>
      <c r="H905" s="233"/>
      <c r="I905" s="233"/>
      <c r="J905" s="403"/>
      <c r="K905" s="233"/>
      <c r="L905" s="233"/>
      <c r="M905" s="233"/>
      <c r="N905" s="233"/>
      <c r="P905" s="233"/>
      <c r="Q905" s="233"/>
      <c r="R905" s="344"/>
      <c r="S905" s="233"/>
    </row>
    <row r="906" spans="1:19">
      <c r="A906" s="233"/>
      <c r="B906" s="233"/>
      <c r="C906" s="233"/>
      <c r="D906" s="233"/>
      <c r="E906" s="233"/>
      <c r="F906" s="233"/>
      <c r="G906" s="233"/>
      <c r="H906" s="233"/>
      <c r="I906" s="233"/>
      <c r="J906" s="403"/>
      <c r="K906" s="233"/>
      <c r="L906" s="233"/>
      <c r="M906" s="233"/>
      <c r="N906" s="233"/>
      <c r="P906" s="233"/>
      <c r="Q906" s="233"/>
      <c r="R906" s="344"/>
      <c r="S906" s="233"/>
    </row>
    <row r="907" spans="1:19">
      <c r="A907" s="233"/>
      <c r="B907" s="233"/>
      <c r="C907" s="233"/>
      <c r="D907" s="233"/>
      <c r="E907" s="233"/>
      <c r="F907" s="233"/>
      <c r="G907" s="233"/>
      <c r="H907" s="233"/>
      <c r="I907" s="233"/>
      <c r="J907" s="403"/>
      <c r="K907" s="233"/>
      <c r="L907" s="233"/>
      <c r="M907" s="233"/>
      <c r="N907" s="233"/>
      <c r="P907" s="233"/>
      <c r="Q907" s="233"/>
      <c r="R907" s="344"/>
      <c r="S907" s="233"/>
    </row>
    <row r="908" spans="1:19">
      <c r="A908" s="233"/>
      <c r="B908" s="233"/>
      <c r="C908" s="233"/>
      <c r="D908" s="233"/>
      <c r="E908" s="233"/>
      <c r="F908" s="233"/>
      <c r="G908" s="233"/>
      <c r="H908" s="233"/>
      <c r="I908" s="233"/>
      <c r="J908" s="403"/>
      <c r="K908" s="233"/>
      <c r="L908" s="233"/>
      <c r="M908" s="233"/>
      <c r="N908" s="233"/>
      <c r="P908" s="233"/>
      <c r="Q908" s="233"/>
      <c r="R908" s="344"/>
      <c r="S908" s="233"/>
    </row>
    <row r="909" spans="1:19">
      <c r="A909" s="233"/>
      <c r="B909" s="233"/>
      <c r="C909" s="233"/>
      <c r="D909" s="233"/>
      <c r="E909" s="233"/>
      <c r="F909" s="233"/>
      <c r="G909" s="233"/>
      <c r="H909" s="233"/>
      <c r="I909" s="233"/>
      <c r="J909" s="403"/>
      <c r="K909" s="233"/>
      <c r="L909" s="233"/>
      <c r="M909" s="233"/>
      <c r="N909" s="233"/>
      <c r="P909" s="233"/>
      <c r="Q909" s="233"/>
      <c r="R909" s="344"/>
      <c r="S909" s="233"/>
    </row>
    <row r="910" spans="1:19">
      <c r="A910" s="233"/>
      <c r="B910" s="233"/>
      <c r="C910" s="233"/>
      <c r="D910" s="233"/>
      <c r="E910" s="233"/>
      <c r="F910" s="233"/>
      <c r="G910" s="233"/>
      <c r="H910" s="233"/>
      <c r="I910" s="233"/>
      <c r="J910" s="403"/>
      <c r="K910" s="233"/>
      <c r="L910" s="233"/>
      <c r="M910" s="233"/>
      <c r="N910" s="233"/>
      <c r="P910" s="233"/>
      <c r="Q910" s="233"/>
      <c r="R910" s="344"/>
      <c r="S910" s="233"/>
    </row>
    <row r="911" spans="1:19">
      <c r="A911" s="233"/>
      <c r="B911" s="233"/>
      <c r="C911" s="233"/>
      <c r="D911" s="233"/>
      <c r="E911" s="233"/>
      <c r="F911" s="233"/>
      <c r="G911" s="233"/>
      <c r="H911" s="233"/>
      <c r="I911" s="233"/>
      <c r="J911" s="403"/>
      <c r="K911" s="233"/>
      <c r="L911" s="233"/>
      <c r="M911" s="233"/>
      <c r="N911" s="233"/>
      <c r="P911" s="233"/>
      <c r="Q911" s="233"/>
      <c r="R911" s="344"/>
      <c r="S911" s="233"/>
    </row>
    <row r="912" spans="1:19">
      <c r="A912" s="233"/>
      <c r="B912" s="233"/>
      <c r="C912" s="233"/>
      <c r="D912" s="233"/>
      <c r="E912" s="233"/>
      <c r="F912" s="233"/>
      <c r="G912" s="233"/>
      <c r="H912" s="233"/>
      <c r="I912" s="233"/>
      <c r="J912" s="403"/>
      <c r="K912" s="233"/>
      <c r="L912" s="233"/>
      <c r="M912" s="233"/>
      <c r="N912" s="233"/>
      <c r="P912" s="233"/>
      <c r="Q912" s="233"/>
      <c r="R912" s="344"/>
      <c r="S912" s="233"/>
    </row>
    <row r="913" spans="1:19">
      <c r="A913" s="233"/>
      <c r="B913" s="233"/>
      <c r="C913" s="233"/>
      <c r="D913" s="233"/>
      <c r="E913" s="233"/>
      <c r="F913" s="233"/>
      <c r="G913" s="233"/>
      <c r="H913" s="233"/>
      <c r="I913" s="233"/>
      <c r="J913" s="403"/>
      <c r="K913" s="233"/>
      <c r="L913" s="233"/>
      <c r="M913" s="233"/>
      <c r="N913" s="233"/>
      <c r="P913" s="233"/>
      <c r="Q913" s="233"/>
      <c r="R913" s="344"/>
      <c r="S913" s="233"/>
    </row>
    <row r="914" spans="1:19">
      <c r="A914" s="233"/>
      <c r="B914" s="233"/>
      <c r="C914" s="233"/>
      <c r="D914" s="233"/>
      <c r="E914" s="233"/>
      <c r="F914" s="233"/>
      <c r="G914" s="233"/>
      <c r="H914" s="233"/>
      <c r="I914" s="233"/>
      <c r="J914" s="403"/>
      <c r="K914" s="233"/>
      <c r="L914" s="233"/>
      <c r="M914" s="233"/>
      <c r="N914" s="233"/>
      <c r="P914" s="233"/>
      <c r="Q914" s="233"/>
      <c r="R914" s="344"/>
      <c r="S914" s="233"/>
    </row>
    <row r="915" spans="1:19">
      <c r="A915" s="233"/>
      <c r="B915" s="233"/>
      <c r="C915" s="233"/>
      <c r="D915" s="233"/>
      <c r="E915" s="233"/>
      <c r="F915" s="233"/>
      <c r="G915" s="233"/>
      <c r="H915" s="233"/>
      <c r="I915" s="233"/>
      <c r="J915" s="403"/>
      <c r="K915" s="233"/>
      <c r="L915" s="233"/>
      <c r="M915" s="233"/>
      <c r="N915" s="233"/>
      <c r="P915" s="233"/>
      <c r="Q915" s="233"/>
      <c r="R915" s="344"/>
      <c r="S915" s="233"/>
    </row>
    <row r="916" spans="1:19">
      <c r="A916" s="233"/>
      <c r="B916" s="233"/>
      <c r="C916" s="233"/>
      <c r="D916" s="233"/>
      <c r="E916" s="233"/>
      <c r="F916" s="233"/>
      <c r="G916" s="233"/>
      <c r="H916" s="233"/>
      <c r="I916" s="233"/>
      <c r="J916" s="403"/>
      <c r="K916" s="233"/>
      <c r="L916" s="233"/>
      <c r="M916" s="233"/>
      <c r="N916" s="233"/>
      <c r="P916" s="233"/>
      <c r="Q916" s="233"/>
      <c r="R916" s="344"/>
      <c r="S916" s="233"/>
    </row>
    <row r="917" spans="1:19">
      <c r="A917" s="233"/>
      <c r="B917" s="233"/>
      <c r="C917" s="233"/>
      <c r="D917" s="233"/>
      <c r="E917" s="233"/>
      <c r="F917" s="233"/>
      <c r="G917" s="233"/>
      <c r="H917" s="233"/>
      <c r="I917" s="233"/>
      <c r="J917" s="403"/>
      <c r="K917" s="233"/>
      <c r="L917" s="233"/>
      <c r="M917" s="233"/>
      <c r="N917" s="233"/>
      <c r="P917" s="233"/>
      <c r="Q917" s="233"/>
      <c r="R917" s="344"/>
      <c r="S917" s="233"/>
    </row>
    <row r="918" spans="1:19">
      <c r="A918" s="233"/>
      <c r="B918" s="233"/>
      <c r="C918" s="233"/>
      <c r="D918" s="233"/>
      <c r="E918" s="233"/>
      <c r="F918" s="233"/>
      <c r="G918" s="233"/>
      <c r="H918" s="233"/>
      <c r="I918" s="233"/>
      <c r="J918" s="403"/>
      <c r="K918" s="233"/>
      <c r="L918" s="233"/>
      <c r="M918" s="233"/>
      <c r="N918" s="233"/>
      <c r="P918" s="233"/>
      <c r="Q918" s="233"/>
      <c r="R918" s="344"/>
      <c r="S918" s="233"/>
    </row>
    <row r="919" spans="1:19">
      <c r="A919" s="233"/>
      <c r="B919" s="233"/>
      <c r="C919" s="233"/>
      <c r="D919" s="233"/>
      <c r="E919" s="233"/>
      <c r="F919" s="233"/>
      <c r="G919" s="233"/>
      <c r="H919" s="233"/>
      <c r="I919" s="233"/>
      <c r="J919" s="403"/>
      <c r="K919" s="233"/>
      <c r="L919" s="233"/>
      <c r="M919" s="233"/>
      <c r="N919" s="233"/>
      <c r="P919" s="233"/>
      <c r="Q919" s="233"/>
      <c r="R919" s="344"/>
      <c r="S919" s="233"/>
    </row>
    <row r="920" spans="1:19">
      <c r="A920" s="233"/>
      <c r="B920" s="233"/>
      <c r="C920" s="233"/>
      <c r="D920" s="233"/>
      <c r="E920" s="233"/>
      <c r="F920" s="233"/>
      <c r="G920" s="233"/>
      <c r="H920" s="233"/>
      <c r="I920" s="233"/>
      <c r="J920" s="403"/>
      <c r="K920" s="233"/>
      <c r="L920" s="233"/>
      <c r="M920" s="233"/>
      <c r="N920" s="233"/>
      <c r="P920" s="233"/>
      <c r="Q920" s="233"/>
      <c r="R920" s="344"/>
      <c r="S920" s="233"/>
    </row>
    <row r="921" spans="1:19">
      <c r="A921" s="233"/>
      <c r="B921" s="233"/>
      <c r="C921" s="233"/>
      <c r="D921" s="233"/>
      <c r="E921" s="233"/>
      <c r="F921" s="233"/>
      <c r="G921" s="233"/>
      <c r="H921" s="233"/>
      <c r="I921" s="233"/>
      <c r="J921" s="403"/>
      <c r="K921" s="233"/>
      <c r="L921" s="233"/>
      <c r="M921" s="233"/>
      <c r="N921" s="233"/>
      <c r="P921" s="233"/>
      <c r="Q921" s="233"/>
      <c r="R921" s="344"/>
      <c r="S921" s="233"/>
    </row>
    <row r="922" spans="1:19">
      <c r="A922" s="233"/>
      <c r="B922" s="233"/>
      <c r="C922" s="233"/>
      <c r="D922" s="233"/>
      <c r="E922" s="233"/>
      <c r="F922" s="233"/>
      <c r="G922" s="233"/>
      <c r="H922" s="233"/>
      <c r="I922" s="233"/>
      <c r="J922" s="403"/>
      <c r="K922" s="233"/>
      <c r="L922" s="233"/>
      <c r="M922" s="233"/>
      <c r="N922" s="233"/>
      <c r="P922" s="233"/>
      <c r="Q922" s="233"/>
      <c r="R922" s="344"/>
      <c r="S922" s="233"/>
    </row>
    <row r="923" spans="1:19">
      <c r="A923" s="233"/>
      <c r="B923" s="233"/>
      <c r="C923" s="233"/>
      <c r="D923" s="233"/>
      <c r="E923" s="233"/>
      <c r="F923" s="233"/>
      <c r="G923" s="233"/>
      <c r="H923" s="233"/>
      <c r="I923" s="233"/>
      <c r="J923" s="403"/>
      <c r="K923" s="233"/>
      <c r="L923" s="233"/>
      <c r="M923" s="233"/>
      <c r="N923" s="233"/>
      <c r="P923" s="233"/>
      <c r="Q923" s="233"/>
      <c r="R923" s="344"/>
      <c r="S923" s="233"/>
    </row>
    <row r="924" spans="1:19">
      <c r="A924" s="233"/>
      <c r="B924" s="233"/>
      <c r="C924" s="233"/>
      <c r="D924" s="233"/>
      <c r="E924" s="233"/>
      <c r="F924" s="233"/>
      <c r="G924" s="233"/>
      <c r="H924" s="233"/>
      <c r="I924" s="233"/>
      <c r="J924" s="403"/>
      <c r="K924" s="233"/>
      <c r="L924" s="233"/>
      <c r="M924" s="233"/>
      <c r="N924" s="233"/>
      <c r="P924" s="233"/>
      <c r="Q924" s="233"/>
      <c r="R924" s="344"/>
      <c r="S924" s="233"/>
    </row>
    <row r="925" spans="1:19">
      <c r="A925" s="233"/>
      <c r="B925" s="233"/>
      <c r="C925" s="233"/>
      <c r="D925" s="233"/>
      <c r="E925" s="233"/>
      <c r="F925" s="233"/>
      <c r="G925" s="233"/>
      <c r="H925" s="233"/>
      <c r="I925" s="233"/>
      <c r="J925" s="403"/>
      <c r="K925" s="233"/>
      <c r="L925" s="233"/>
      <c r="M925" s="233"/>
      <c r="N925" s="233"/>
      <c r="P925" s="233"/>
      <c r="Q925" s="233"/>
      <c r="R925" s="344"/>
      <c r="S925" s="233"/>
    </row>
    <row r="926" spans="1:19">
      <c r="A926" s="233"/>
      <c r="B926" s="233"/>
      <c r="C926" s="233"/>
      <c r="D926" s="233"/>
      <c r="E926" s="233"/>
      <c r="F926" s="233"/>
      <c r="G926" s="233"/>
      <c r="H926" s="233"/>
      <c r="I926" s="233"/>
      <c r="J926" s="403"/>
      <c r="K926" s="233"/>
      <c r="L926" s="233"/>
      <c r="M926" s="233"/>
      <c r="N926" s="233"/>
      <c r="P926" s="233"/>
      <c r="Q926" s="233"/>
      <c r="R926" s="344"/>
      <c r="S926" s="233"/>
    </row>
    <row r="927" spans="1:19">
      <c r="A927" s="233"/>
      <c r="B927" s="233"/>
      <c r="C927" s="233"/>
      <c r="D927" s="233"/>
      <c r="E927" s="233"/>
      <c r="F927" s="233"/>
      <c r="G927" s="233"/>
      <c r="H927" s="233"/>
      <c r="I927" s="233"/>
      <c r="J927" s="403"/>
      <c r="K927" s="233"/>
      <c r="L927" s="233"/>
      <c r="M927" s="233"/>
      <c r="N927" s="233"/>
      <c r="P927" s="233"/>
      <c r="Q927" s="233"/>
      <c r="R927" s="344"/>
      <c r="S927" s="233"/>
    </row>
    <row r="928" spans="1:19">
      <c r="A928" s="233"/>
      <c r="B928" s="233"/>
      <c r="C928" s="233"/>
      <c r="D928" s="233"/>
      <c r="E928" s="233"/>
      <c r="F928" s="233"/>
      <c r="G928" s="233"/>
      <c r="H928" s="233"/>
      <c r="I928" s="233"/>
      <c r="J928" s="403"/>
      <c r="K928" s="233"/>
      <c r="L928" s="233"/>
      <c r="M928" s="233"/>
      <c r="N928" s="233"/>
      <c r="P928" s="233"/>
      <c r="Q928" s="233"/>
      <c r="R928" s="344"/>
      <c r="S928" s="233"/>
    </row>
    <row r="929" spans="1:19">
      <c r="A929" s="233"/>
      <c r="B929" s="233"/>
      <c r="C929" s="233"/>
      <c r="D929" s="233"/>
      <c r="E929" s="233"/>
      <c r="F929" s="233"/>
      <c r="G929" s="233"/>
      <c r="H929" s="233"/>
      <c r="I929" s="233"/>
      <c r="J929" s="403"/>
      <c r="K929" s="233"/>
      <c r="L929" s="233"/>
      <c r="M929" s="233"/>
      <c r="N929" s="233"/>
      <c r="P929" s="233"/>
      <c r="Q929" s="233"/>
      <c r="R929" s="344"/>
      <c r="S929" s="233"/>
    </row>
    <row r="930" spans="1:19">
      <c r="A930" s="233"/>
      <c r="B930" s="233"/>
      <c r="C930" s="233"/>
      <c r="D930" s="233"/>
      <c r="E930" s="233"/>
      <c r="F930" s="233"/>
      <c r="G930" s="233"/>
      <c r="H930" s="233"/>
      <c r="I930" s="233"/>
      <c r="J930" s="403"/>
      <c r="K930" s="233"/>
      <c r="L930" s="233"/>
      <c r="M930" s="233"/>
      <c r="N930" s="233"/>
      <c r="P930" s="233"/>
      <c r="Q930" s="233"/>
      <c r="R930" s="344"/>
      <c r="S930" s="233"/>
    </row>
    <row r="931" spans="1:19">
      <c r="A931" s="233"/>
      <c r="B931" s="233"/>
      <c r="C931" s="233"/>
      <c r="D931" s="233"/>
      <c r="E931" s="233"/>
      <c r="F931" s="233"/>
      <c r="G931" s="233"/>
      <c r="H931" s="233"/>
      <c r="I931" s="233"/>
      <c r="J931" s="403"/>
      <c r="K931" s="233"/>
      <c r="L931" s="233"/>
      <c r="M931" s="233"/>
      <c r="N931" s="233"/>
      <c r="P931" s="233"/>
      <c r="Q931" s="233"/>
      <c r="R931" s="344"/>
      <c r="S931" s="233"/>
    </row>
    <row r="932" spans="1:19">
      <c r="A932" s="233"/>
      <c r="B932" s="233"/>
      <c r="C932" s="233"/>
      <c r="D932" s="233"/>
      <c r="E932" s="233"/>
      <c r="F932" s="233"/>
      <c r="G932" s="233"/>
      <c r="H932" s="233"/>
      <c r="I932" s="233"/>
      <c r="J932" s="403"/>
      <c r="K932" s="233"/>
      <c r="L932" s="233"/>
      <c r="M932" s="233"/>
      <c r="N932" s="233"/>
      <c r="P932" s="233"/>
      <c r="Q932" s="233"/>
      <c r="R932" s="344"/>
      <c r="S932" s="233"/>
    </row>
    <row r="933" spans="1:19">
      <c r="A933" s="233"/>
      <c r="B933" s="233"/>
      <c r="C933" s="233"/>
      <c r="D933" s="233"/>
      <c r="E933" s="233"/>
      <c r="F933" s="233"/>
      <c r="G933" s="233"/>
      <c r="H933" s="233"/>
      <c r="I933" s="233"/>
      <c r="J933" s="403"/>
      <c r="K933" s="233"/>
      <c r="L933" s="233"/>
      <c r="M933" s="233"/>
      <c r="N933" s="233"/>
      <c r="P933" s="233"/>
      <c r="Q933" s="233"/>
      <c r="R933" s="344"/>
      <c r="S933" s="233"/>
    </row>
    <row r="934" spans="1:19">
      <c r="A934" s="233"/>
      <c r="B934" s="233"/>
      <c r="C934" s="233"/>
      <c r="D934" s="233"/>
      <c r="E934" s="233"/>
      <c r="F934" s="233"/>
      <c r="G934" s="233"/>
      <c r="H934" s="233"/>
      <c r="I934" s="233"/>
      <c r="J934" s="403"/>
      <c r="K934" s="233"/>
      <c r="L934" s="233"/>
      <c r="M934" s="233"/>
      <c r="N934" s="233"/>
      <c r="P934" s="233"/>
      <c r="Q934" s="233"/>
      <c r="R934" s="344"/>
      <c r="S934" s="233"/>
    </row>
    <row r="935" spans="1:19">
      <c r="A935" s="233"/>
      <c r="B935" s="233"/>
      <c r="C935" s="233"/>
      <c r="D935" s="233"/>
      <c r="E935" s="233"/>
      <c r="F935" s="233"/>
      <c r="G935" s="233"/>
      <c r="H935" s="233"/>
      <c r="I935" s="233"/>
      <c r="J935" s="403"/>
      <c r="K935" s="233"/>
      <c r="L935" s="233"/>
      <c r="M935" s="233"/>
      <c r="N935" s="233"/>
      <c r="P935" s="233"/>
      <c r="Q935" s="233"/>
      <c r="R935" s="344"/>
      <c r="S935" s="233"/>
    </row>
    <row r="936" spans="1:19">
      <c r="A936" s="233"/>
      <c r="B936" s="233"/>
      <c r="C936" s="233"/>
      <c r="D936" s="233"/>
      <c r="E936" s="233"/>
      <c r="F936" s="233"/>
      <c r="G936" s="233"/>
      <c r="H936" s="233"/>
      <c r="I936" s="233"/>
      <c r="J936" s="403"/>
      <c r="K936" s="233"/>
      <c r="L936" s="233"/>
      <c r="M936" s="233"/>
      <c r="N936" s="233"/>
      <c r="P936" s="233"/>
      <c r="Q936" s="233"/>
      <c r="R936" s="344"/>
      <c r="S936" s="233"/>
    </row>
    <row r="937" spans="1:19">
      <c r="A937" s="233"/>
      <c r="B937" s="233"/>
      <c r="C937" s="233"/>
      <c r="D937" s="233"/>
      <c r="E937" s="233"/>
      <c r="F937" s="233"/>
      <c r="G937" s="233"/>
      <c r="H937" s="233"/>
      <c r="I937" s="233"/>
      <c r="J937" s="403"/>
      <c r="K937" s="233"/>
      <c r="L937" s="233"/>
      <c r="M937" s="233"/>
      <c r="N937" s="233"/>
      <c r="P937" s="233"/>
      <c r="Q937" s="233"/>
      <c r="R937" s="344"/>
      <c r="S937" s="233"/>
    </row>
    <row r="938" spans="1:19">
      <c r="A938" s="233"/>
      <c r="B938" s="233"/>
      <c r="C938" s="233"/>
      <c r="D938" s="233"/>
      <c r="E938" s="233"/>
      <c r="F938" s="233"/>
      <c r="G938" s="233"/>
      <c r="H938" s="233"/>
      <c r="I938" s="233"/>
      <c r="J938" s="403"/>
      <c r="K938" s="233"/>
      <c r="L938" s="233"/>
      <c r="M938" s="233"/>
      <c r="N938" s="233"/>
      <c r="P938" s="233"/>
      <c r="Q938" s="233"/>
      <c r="R938" s="344"/>
      <c r="S938" s="233"/>
    </row>
    <row r="939" spans="1:19">
      <c r="A939" s="233"/>
      <c r="B939" s="233"/>
      <c r="C939" s="233"/>
      <c r="D939" s="233"/>
      <c r="E939" s="233"/>
      <c r="F939" s="233"/>
      <c r="G939" s="233"/>
      <c r="H939" s="233"/>
      <c r="I939" s="233"/>
      <c r="J939" s="403"/>
      <c r="K939" s="233"/>
      <c r="L939" s="233"/>
      <c r="M939" s="233"/>
      <c r="N939" s="233"/>
      <c r="P939" s="233"/>
      <c r="Q939" s="233"/>
      <c r="R939" s="344"/>
      <c r="S939" s="233"/>
    </row>
    <row r="940" spans="1:19">
      <c r="A940" s="233"/>
      <c r="B940" s="233"/>
      <c r="C940" s="233"/>
      <c r="D940" s="233"/>
      <c r="E940" s="233"/>
      <c r="F940" s="233"/>
      <c r="G940" s="233"/>
      <c r="H940" s="233"/>
      <c r="I940" s="233"/>
      <c r="J940" s="403"/>
      <c r="K940" s="233"/>
      <c r="L940" s="233"/>
      <c r="M940" s="233"/>
      <c r="N940" s="233"/>
      <c r="P940" s="233"/>
      <c r="Q940" s="233"/>
      <c r="R940" s="344"/>
      <c r="S940" s="233"/>
    </row>
    <row r="941" spans="1:19">
      <c r="A941" s="233"/>
      <c r="B941" s="233"/>
      <c r="C941" s="233"/>
      <c r="D941" s="233"/>
      <c r="E941" s="233"/>
      <c r="F941" s="233"/>
      <c r="G941" s="233"/>
      <c r="H941" s="233"/>
      <c r="I941" s="233"/>
      <c r="J941" s="403"/>
      <c r="K941" s="233"/>
      <c r="L941" s="233"/>
      <c r="M941" s="233"/>
      <c r="N941" s="233"/>
      <c r="P941" s="233"/>
      <c r="Q941" s="233"/>
      <c r="R941" s="344"/>
      <c r="S941" s="233"/>
    </row>
    <row r="942" spans="1:19">
      <c r="A942" s="233"/>
      <c r="B942" s="233"/>
      <c r="C942" s="233"/>
      <c r="D942" s="233"/>
      <c r="E942" s="233"/>
      <c r="F942" s="233"/>
      <c r="G942" s="233"/>
      <c r="H942" s="233"/>
      <c r="I942" s="233"/>
      <c r="J942" s="403"/>
      <c r="K942" s="233"/>
      <c r="L942" s="233"/>
      <c r="M942" s="233"/>
      <c r="N942" s="233"/>
      <c r="P942" s="233"/>
      <c r="Q942" s="233"/>
      <c r="R942" s="344"/>
      <c r="S942" s="233"/>
    </row>
    <row r="943" spans="1:19">
      <c r="A943" s="233"/>
      <c r="B943" s="233"/>
      <c r="C943" s="233"/>
      <c r="D943" s="233"/>
      <c r="E943" s="233"/>
      <c r="F943" s="233"/>
      <c r="G943" s="233"/>
      <c r="H943" s="233"/>
      <c r="I943" s="233"/>
      <c r="J943" s="403"/>
      <c r="K943" s="233"/>
      <c r="L943" s="233"/>
      <c r="M943" s="233"/>
      <c r="N943" s="233"/>
      <c r="P943" s="233"/>
      <c r="Q943" s="233"/>
      <c r="R943" s="344"/>
      <c r="S943" s="233"/>
    </row>
    <row r="944" spans="1:19">
      <c r="A944" s="233"/>
      <c r="B944" s="233"/>
      <c r="C944" s="233"/>
      <c r="D944" s="233"/>
      <c r="E944" s="233"/>
      <c r="F944" s="233"/>
      <c r="G944" s="233"/>
      <c r="H944" s="233"/>
      <c r="I944" s="233"/>
      <c r="J944" s="403"/>
      <c r="K944" s="233"/>
      <c r="L944" s="233"/>
      <c r="M944" s="233"/>
      <c r="N944" s="233"/>
      <c r="P944" s="233"/>
      <c r="Q944" s="233"/>
      <c r="R944" s="344"/>
      <c r="S944" s="233"/>
    </row>
    <row r="945" spans="1:19">
      <c r="A945" s="233"/>
      <c r="B945" s="233"/>
      <c r="C945" s="233"/>
      <c r="D945" s="233"/>
      <c r="E945" s="233"/>
      <c r="F945" s="233"/>
      <c r="G945" s="233"/>
      <c r="H945" s="233"/>
      <c r="I945" s="233"/>
      <c r="J945" s="403"/>
      <c r="K945" s="233"/>
      <c r="L945" s="233"/>
      <c r="M945" s="233"/>
      <c r="N945" s="233"/>
      <c r="P945" s="233"/>
      <c r="Q945" s="233"/>
      <c r="R945" s="344"/>
      <c r="S945" s="233"/>
    </row>
    <row r="946" spans="1:19">
      <c r="A946" s="233"/>
      <c r="B946" s="233"/>
      <c r="C946" s="233"/>
      <c r="D946" s="233"/>
      <c r="E946" s="233"/>
      <c r="F946" s="233"/>
      <c r="G946" s="233"/>
      <c r="H946" s="233"/>
      <c r="I946" s="233"/>
      <c r="J946" s="403"/>
      <c r="K946" s="233"/>
      <c r="L946" s="233"/>
      <c r="M946" s="233"/>
      <c r="N946" s="233"/>
      <c r="P946" s="233"/>
      <c r="Q946" s="233"/>
      <c r="R946" s="344"/>
      <c r="S946" s="233"/>
    </row>
    <row r="947" spans="1:19">
      <c r="A947" s="233"/>
      <c r="B947" s="233"/>
      <c r="C947" s="233"/>
      <c r="D947" s="233"/>
      <c r="E947" s="233"/>
      <c r="F947" s="233"/>
      <c r="G947" s="233"/>
      <c r="H947" s="233"/>
      <c r="I947" s="233"/>
      <c r="J947" s="403"/>
      <c r="K947" s="233"/>
      <c r="L947" s="233"/>
      <c r="M947" s="233"/>
      <c r="N947" s="233"/>
      <c r="P947" s="233"/>
      <c r="Q947" s="233"/>
      <c r="R947" s="344"/>
      <c r="S947" s="233"/>
    </row>
    <row r="948" spans="1:19">
      <c r="A948" s="233"/>
      <c r="B948" s="233"/>
      <c r="C948" s="233"/>
      <c r="D948" s="233"/>
      <c r="E948" s="233"/>
      <c r="F948" s="233"/>
      <c r="G948" s="233"/>
      <c r="H948" s="233"/>
      <c r="I948" s="233"/>
      <c r="J948" s="403"/>
      <c r="K948" s="233"/>
      <c r="L948" s="233"/>
      <c r="M948" s="233"/>
      <c r="N948" s="233"/>
      <c r="P948" s="233"/>
      <c r="Q948" s="233"/>
      <c r="R948" s="344"/>
      <c r="S948" s="233"/>
    </row>
    <row r="949" spans="1:19">
      <c r="A949" s="233"/>
      <c r="B949" s="233"/>
      <c r="C949" s="233"/>
      <c r="D949" s="233"/>
      <c r="E949" s="233"/>
      <c r="F949" s="233"/>
      <c r="G949" s="233"/>
      <c r="H949" s="233"/>
      <c r="I949" s="233"/>
      <c r="J949" s="403"/>
      <c r="K949" s="233"/>
      <c r="L949" s="233"/>
      <c r="M949" s="233"/>
      <c r="N949" s="233"/>
      <c r="P949" s="233"/>
      <c r="Q949" s="233"/>
      <c r="R949" s="344"/>
      <c r="S949" s="233"/>
    </row>
    <row r="950" spans="1:19">
      <c r="A950" s="233"/>
      <c r="B950" s="233"/>
      <c r="C950" s="233"/>
      <c r="D950" s="233"/>
      <c r="E950" s="233"/>
      <c r="F950" s="233"/>
      <c r="G950" s="233"/>
      <c r="H950" s="233"/>
      <c r="I950" s="233"/>
      <c r="J950" s="403"/>
      <c r="K950" s="233"/>
      <c r="L950" s="233"/>
      <c r="M950" s="233"/>
      <c r="N950" s="233"/>
      <c r="P950" s="233"/>
      <c r="Q950" s="233"/>
      <c r="R950" s="344"/>
      <c r="S950" s="233"/>
    </row>
    <row r="951" spans="1:19">
      <c r="A951" s="233"/>
      <c r="B951" s="233"/>
      <c r="C951" s="233"/>
      <c r="D951" s="233"/>
      <c r="E951" s="233"/>
      <c r="F951" s="233"/>
      <c r="G951" s="233"/>
      <c r="H951" s="233"/>
      <c r="I951" s="233"/>
      <c r="J951" s="403"/>
      <c r="K951" s="233"/>
      <c r="L951" s="233"/>
      <c r="M951" s="233"/>
      <c r="N951" s="233"/>
      <c r="P951" s="233"/>
      <c r="Q951" s="233"/>
      <c r="R951" s="344"/>
      <c r="S951" s="233"/>
    </row>
    <row r="952" spans="1:19">
      <c r="A952" s="233"/>
      <c r="B952" s="233"/>
      <c r="C952" s="233"/>
      <c r="D952" s="233"/>
      <c r="E952" s="233"/>
      <c r="F952" s="233"/>
      <c r="G952" s="233"/>
      <c r="H952" s="233"/>
      <c r="I952" s="233"/>
      <c r="J952" s="403"/>
      <c r="K952" s="233"/>
      <c r="L952" s="233"/>
      <c r="M952" s="233"/>
      <c r="N952" s="233"/>
      <c r="P952" s="233"/>
      <c r="Q952" s="233"/>
      <c r="R952" s="344"/>
      <c r="S952" s="233"/>
    </row>
    <row r="953" spans="1:19">
      <c r="A953" s="233"/>
      <c r="B953" s="233"/>
      <c r="C953" s="233"/>
      <c r="D953" s="233"/>
      <c r="E953" s="233"/>
      <c r="F953" s="233"/>
      <c r="G953" s="233"/>
      <c r="H953" s="233"/>
      <c r="I953" s="233"/>
      <c r="J953" s="403"/>
      <c r="K953" s="233"/>
      <c r="L953" s="233"/>
      <c r="M953" s="233"/>
      <c r="N953" s="233"/>
      <c r="P953" s="233"/>
      <c r="Q953" s="233"/>
      <c r="R953" s="344"/>
      <c r="S953" s="233"/>
    </row>
    <row r="954" spans="1:19">
      <c r="A954" s="233"/>
      <c r="B954" s="233"/>
      <c r="C954" s="233"/>
      <c r="D954" s="233"/>
      <c r="E954" s="233"/>
      <c r="F954" s="233"/>
      <c r="G954" s="233"/>
      <c r="H954" s="233"/>
      <c r="I954" s="233"/>
      <c r="J954" s="403"/>
      <c r="K954" s="233"/>
      <c r="L954" s="233"/>
      <c r="M954" s="233"/>
      <c r="N954" s="233"/>
      <c r="P954" s="233"/>
      <c r="Q954" s="233"/>
      <c r="R954" s="344"/>
      <c r="S954" s="233"/>
    </row>
    <row r="955" spans="1:19">
      <c r="A955" s="233"/>
      <c r="B955" s="233"/>
      <c r="C955" s="233"/>
      <c r="D955" s="233"/>
      <c r="E955" s="233"/>
      <c r="F955" s="233"/>
      <c r="G955" s="233"/>
      <c r="H955" s="233"/>
      <c r="I955" s="233"/>
      <c r="J955" s="403"/>
      <c r="K955" s="233"/>
      <c r="L955" s="233"/>
      <c r="M955" s="233"/>
      <c r="N955" s="233"/>
      <c r="P955" s="233"/>
      <c r="Q955" s="233"/>
      <c r="R955" s="344"/>
      <c r="S955" s="233"/>
    </row>
    <row r="956" spans="1:19">
      <c r="A956" s="233"/>
      <c r="B956" s="233"/>
      <c r="C956" s="233"/>
      <c r="D956" s="233"/>
      <c r="E956" s="233"/>
      <c r="F956" s="233"/>
      <c r="G956" s="233"/>
      <c r="H956" s="233"/>
      <c r="I956" s="233"/>
      <c r="J956" s="403"/>
      <c r="K956" s="233"/>
      <c r="L956" s="233"/>
      <c r="M956" s="233"/>
      <c r="N956" s="233"/>
      <c r="P956" s="233"/>
      <c r="Q956" s="233"/>
      <c r="R956" s="344"/>
      <c r="S956" s="233"/>
    </row>
    <row r="957" spans="1:19">
      <c r="A957" s="233"/>
      <c r="B957" s="233"/>
      <c r="C957" s="233"/>
      <c r="D957" s="233"/>
      <c r="E957" s="233"/>
      <c r="F957" s="233"/>
      <c r="G957" s="233"/>
      <c r="H957" s="233"/>
      <c r="I957" s="233"/>
      <c r="J957" s="403"/>
      <c r="K957" s="233"/>
      <c r="L957" s="233"/>
      <c r="M957" s="233"/>
      <c r="N957" s="233"/>
      <c r="P957" s="233"/>
      <c r="Q957" s="233"/>
      <c r="R957" s="344"/>
      <c r="S957" s="233"/>
    </row>
    <row r="958" spans="1:19">
      <c r="A958" s="233"/>
      <c r="B958" s="233"/>
      <c r="C958" s="233"/>
      <c r="D958" s="233"/>
      <c r="E958" s="233"/>
      <c r="F958" s="233"/>
      <c r="G958" s="233"/>
      <c r="H958" s="233"/>
      <c r="I958" s="233"/>
      <c r="J958" s="403"/>
      <c r="K958" s="233"/>
      <c r="L958" s="233"/>
      <c r="M958" s="233"/>
      <c r="N958" s="233"/>
      <c r="P958" s="233"/>
      <c r="Q958" s="233"/>
      <c r="R958" s="344"/>
      <c r="S958" s="233"/>
    </row>
    <row r="959" spans="1:19">
      <c r="A959" s="233"/>
      <c r="B959" s="233"/>
      <c r="C959" s="233"/>
      <c r="D959" s="233"/>
      <c r="E959" s="233"/>
      <c r="F959" s="233"/>
      <c r="G959" s="233"/>
      <c r="H959" s="233"/>
      <c r="I959" s="233"/>
      <c r="J959" s="403"/>
      <c r="K959" s="233"/>
      <c r="L959" s="233"/>
      <c r="M959" s="233"/>
      <c r="N959" s="233"/>
      <c r="P959" s="233"/>
      <c r="Q959" s="233"/>
      <c r="R959" s="344"/>
      <c r="S959" s="233"/>
    </row>
    <row r="960" spans="1:19">
      <c r="A960" s="233"/>
      <c r="B960" s="233"/>
      <c r="C960" s="233"/>
      <c r="D960" s="233"/>
      <c r="E960" s="233"/>
      <c r="F960" s="233"/>
      <c r="G960" s="233"/>
      <c r="H960" s="233"/>
      <c r="I960" s="233"/>
      <c r="J960" s="403"/>
      <c r="K960" s="233"/>
      <c r="L960" s="233"/>
      <c r="M960" s="233"/>
      <c r="N960" s="233"/>
      <c r="P960" s="233"/>
      <c r="Q960" s="233"/>
      <c r="R960" s="344"/>
      <c r="S960" s="233"/>
    </row>
    <row r="961" spans="1:19">
      <c r="A961" s="233"/>
      <c r="B961" s="233"/>
      <c r="C961" s="233"/>
      <c r="D961" s="233"/>
      <c r="E961" s="233"/>
      <c r="F961" s="233"/>
      <c r="G961" s="233"/>
      <c r="H961" s="233"/>
      <c r="I961" s="233"/>
      <c r="J961" s="403"/>
      <c r="K961" s="233"/>
      <c r="L961" s="233"/>
      <c r="M961" s="233"/>
      <c r="N961" s="233"/>
      <c r="P961" s="233"/>
      <c r="Q961" s="233"/>
      <c r="R961" s="344"/>
      <c r="S961" s="233"/>
    </row>
    <row r="962" spans="1:19">
      <c r="A962" s="233"/>
      <c r="B962" s="233"/>
      <c r="C962" s="233"/>
      <c r="D962" s="233"/>
      <c r="E962" s="233"/>
      <c r="F962" s="233"/>
      <c r="G962" s="233"/>
      <c r="H962" s="233"/>
      <c r="I962" s="233"/>
      <c r="J962" s="403"/>
      <c r="K962" s="233"/>
      <c r="L962" s="233"/>
      <c r="M962" s="233"/>
      <c r="N962" s="233"/>
      <c r="P962" s="233"/>
      <c r="Q962" s="233"/>
      <c r="R962" s="344"/>
      <c r="S962" s="233"/>
    </row>
    <row r="963" spans="1:19">
      <c r="A963" s="233"/>
      <c r="B963" s="233"/>
      <c r="C963" s="233"/>
      <c r="D963" s="233"/>
      <c r="E963" s="233"/>
      <c r="F963" s="233"/>
      <c r="G963" s="233"/>
      <c r="H963" s="233"/>
      <c r="I963" s="233"/>
      <c r="J963" s="403"/>
      <c r="K963" s="233"/>
      <c r="L963" s="233"/>
      <c r="M963" s="233"/>
      <c r="N963" s="233"/>
      <c r="P963" s="233"/>
      <c r="Q963" s="233"/>
      <c r="R963" s="344"/>
      <c r="S963" s="233"/>
    </row>
    <row r="964" spans="1:19">
      <c r="A964" s="233"/>
      <c r="B964" s="233"/>
      <c r="C964" s="233"/>
      <c r="D964" s="233"/>
      <c r="E964" s="233"/>
      <c r="F964" s="233"/>
      <c r="G964" s="233"/>
      <c r="H964" s="233"/>
      <c r="I964" s="233"/>
      <c r="J964" s="403"/>
      <c r="K964" s="233"/>
      <c r="L964" s="233"/>
      <c r="M964" s="233"/>
      <c r="N964" s="233"/>
      <c r="P964" s="233"/>
      <c r="Q964" s="233"/>
      <c r="R964" s="344"/>
      <c r="S964" s="233"/>
    </row>
    <row r="965" spans="1:19">
      <c r="A965" s="233"/>
      <c r="B965" s="233"/>
      <c r="C965" s="233"/>
      <c r="D965" s="233"/>
      <c r="E965" s="233"/>
      <c r="F965" s="233"/>
      <c r="G965" s="233"/>
      <c r="H965" s="233"/>
      <c r="I965" s="233"/>
      <c r="J965" s="403"/>
      <c r="K965" s="233"/>
      <c r="L965" s="233"/>
      <c r="M965" s="233"/>
      <c r="N965" s="233"/>
      <c r="P965" s="233"/>
      <c r="Q965" s="233"/>
      <c r="R965" s="344"/>
      <c r="S965" s="233"/>
    </row>
    <row r="966" spans="1:19">
      <c r="A966" s="233"/>
      <c r="B966" s="233"/>
      <c r="C966" s="233"/>
      <c r="D966" s="233"/>
      <c r="E966" s="233"/>
      <c r="F966" s="233"/>
      <c r="G966" s="233"/>
      <c r="H966" s="233"/>
      <c r="I966" s="233"/>
      <c r="J966" s="403"/>
      <c r="K966" s="233"/>
      <c r="L966" s="233"/>
      <c r="M966" s="233"/>
      <c r="N966" s="233"/>
      <c r="P966" s="233"/>
      <c r="Q966" s="233"/>
      <c r="R966" s="344"/>
      <c r="S966" s="233"/>
    </row>
    <row r="967" spans="1:19">
      <c r="A967" s="233"/>
      <c r="B967" s="233"/>
      <c r="C967" s="233"/>
      <c r="D967" s="233"/>
      <c r="E967" s="233"/>
      <c r="F967" s="233"/>
      <c r="G967" s="233"/>
      <c r="H967" s="233"/>
      <c r="I967" s="233"/>
      <c r="J967" s="403"/>
      <c r="K967" s="233"/>
      <c r="L967" s="233"/>
      <c r="M967" s="233"/>
      <c r="N967" s="233"/>
      <c r="P967" s="233"/>
      <c r="Q967" s="233"/>
      <c r="R967" s="344"/>
      <c r="S967" s="233"/>
    </row>
    <row r="968" spans="1:19">
      <c r="A968" s="233"/>
      <c r="B968" s="233"/>
      <c r="C968" s="233"/>
      <c r="D968" s="233"/>
      <c r="E968" s="233"/>
      <c r="F968" s="233"/>
      <c r="G968" s="233"/>
      <c r="H968" s="233"/>
      <c r="I968" s="233"/>
      <c r="J968" s="403"/>
      <c r="K968" s="233"/>
      <c r="L968" s="233"/>
      <c r="M968" s="233"/>
      <c r="N968" s="233"/>
      <c r="P968" s="233"/>
      <c r="Q968" s="233"/>
      <c r="R968" s="344"/>
      <c r="S968" s="233"/>
    </row>
    <row r="969" spans="1:19">
      <c r="A969" s="233"/>
      <c r="B969" s="233"/>
      <c r="C969" s="233"/>
      <c r="D969" s="233"/>
      <c r="E969" s="233"/>
      <c r="F969" s="233"/>
      <c r="G969" s="233"/>
      <c r="H969" s="233"/>
      <c r="I969" s="233"/>
      <c r="J969" s="403"/>
      <c r="K969" s="233"/>
      <c r="L969" s="233"/>
      <c r="M969" s="233"/>
      <c r="N969" s="233"/>
      <c r="P969" s="233"/>
      <c r="Q969" s="233"/>
      <c r="R969" s="344"/>
      <c r="S969" s="233"/>
    </row>
    <row r="970" spans="1:19">
      <c r="A970" s="233"/>
      <c r="B970" s="233"/>
      <c r="C970" s="233"/>
      <c r="D970" s="233"/>
      <c r="E970" s="233"/>
      <c r="F970" s="233"/>
      <c r="G970" s="233"/>
      <c r="H970" s="233"/>
      <c r="I970" s="233"/>
      <c r="J970" s="403"/>
      <c r="K970" s="233"/>
      <c r="L970" s="233"/>
      <c r="M970" s="233"/>
      <c r="N970" s="233"/>
      <c r="P970" s="233"/>
      <c r="Q970" s="233"/>
      <c r="R970" s="344"/>
      <c r="S970" s="233"/>
    </row>
    <row r="971" spans="1:19">
      <c r="A971" s="233"/>
      <c r="B971" s="233"/>
      <c r="C971" s="233"/>
      <c r="D971" s="233"/>
      <c r="E971" s="233"/>
      <c r="F971" s="233"/>
      <c r="G971" s="233"/>
      <c r="H971" s="233"/>
      <c r="I971" s="233"/>
      <c r="J971" s="403"/>
      <c r="K971" s="233"/>
      <c r="L971" s="233"/>
      <c r="M971" s="233"/>
      <c r="N971" s="233"/>
      <c r="P971" s="233"/>
      <c r="Q971" s="233"/>
      <c r="R971" s="344"/>
      <c r="S971" s="233"/>
    </row>
    <row r="972" spans="1:19">
      <c r="A972" s="233"/>
      <c r="B972" s="233"/>
      <c r="C972" s="233"/>
      <c r="D972" s="233"/>
      <c r="E972" s="233"/>
      <c r="F972" s="233"/>
      <c r="G972" s="233"/>
      <c r="H972" s="233"/>
      <c r="I972" s="233"/>
      <c r="J972" s="403"/>
      <c r="K972" s="233"/>
      <c r="L972" s="233"/>
      <c r="M972" s="233"/>
      <c r="N972" s="233"/>
      <c r="P972" s="233"/>
      <c r="Q972" s="233"/>
      <c r="R972" s="344"/>
      <c r="S972" s="233"/>
    </row>
    <row r="973" spans="1:19">
      <c r="A973" s="233"/>
      <c r="B973" s="233"/>
      <c r="C973" s="233"/>
      <c r="D973" s="233"/>
      <c r="E973" s="233"/>
      <c r="F973" s="233"/>
      <c r="G973" s="233"/>
      <c r="H973" s="233"/>
      <c r="I973" s="233"/>
      <c r="J973" s="403"/>
      <c r="K973" s="233"/>
      <c r="L973" s="233"/>
      <c r="M973" s="233"/>
      <c r="N973" s="233"/>
      <c r="P973" s="233"/>
      <c r="Q973" s="233"/>
      <c r="R973" s="344"/>
      <c r="S973" s="233"/>
    </row>
    <row r="974" spans="1:19">
      <c r="A974" s="233"/>
      <c r="B974" s="233"/>
      <c r="C974" s="233"/>
      <c r="D974" s="233"/>
      <c r="E974" s="233"/>
      <c r="F974" s="233"/>
      <c r="G974" s="233"/>
      <c r="H974" s="233"/>
      <c r="I974" s="233"/>
      <c r="J974" s="403"/>
      <c r="K974" s="233"/>
      <c r="L974" s="233"/>
      <c r="M974" s="233"/>
      <c r="N974" s="233"/>
      <c r="P974" s="233"/>
      <c r="Q974" s="233"/>
      <c r="R974" s="344"/>
      <c r="S974" s="233"/>
    </row>
    <row r="975" spans="1:19">
      <c r="A975" s="233"/>
      <c r="B975" s="233"/>
      <c r="C975" s="233"/>
      <c r="D975" s="233"/>
      <c r="E975" s="233"/>
      <c r="F975" s="233"/>
      <c r="G975" s="233"/>
      <c r="H975" s="233"/>
      <c r="I975" s="233"/>
      <c r="J975" s="403"/>
      <c r="K975" s="233"/>
      <c r="L975" s="233"/>
      <c r="M975" s="233"/>
      <c r="N975" s="233"/>
      <c r="P975" s="233"/>
      <c r="Q975" s="233"/>
      <c r="R975" s="344"/>
      <c r="S975" s="233"/>
    </row>
    <row r="976" spans="1:19">
      <c r="A976" s="233"/>
      <c r="B976" s="233"/>
      <c r="C976" s="233"/>
      <c r="D976" s="233"/>
      <c r="E976" s="233"/>
      <c r="F976" s="233"/>
      <c r="G976" s="233"/>
      <c r="H976" s="233"/>
      <c r="I976" s="233"/>
      <c r="J976" s="403"/>
      <c r="K976" s="233"/>
      <c r="L976" s="233"/>
      <c r="M976" s="233"/>
      <c r="N976" s="233"/>
      <c r="P976" s="233"/>
      <c r="Q976" s="233"/>
      <c r="R976" s="344"/>
      <c r="S976" s="233"/>
    </row>
    <row r="977" spans="1:19">
      <c r="A977" s="233"/>
      <c r="B977" s="233"/>
      <c r="C977" s="233"/>
      <c r="D977" s="233"/>
      <c r="E977" s="233"/>
      <c r="F977" s="233"/>
      <c r="G977" s="233"/>
      <c r="H977" s="233"/>
      <c r="I977" s="233"/>
      <c r="J977" s="403"/>
      <c r="K977" s="233"/>
      <c r="L977" s="233"/>
      <c r="M977" s="233"/>
      <c r="N977" s="233"/>
      <c r="P977" s="233"/>
      <c r="Q977" s="233"/>
      <c r="R977" s="344"/>
      <c r="S977" s="233"/>
    </row>
    <row r="978" spans="1:19">
      <c r="A978" s="233"/>
      <c r="B978" s="233"/>
      <c r="C978" s="233"/>
      <c r="D978" s="233"/>
      <c r="E978" s="233"/>
      <c r="F978" s="233"/>
      <c r="G978" s="233"/>
      <c r="H978" s="233"/>
      <c r="I978" s="233"/>
      <c r="J978" s="403"/>
      <c r="K978" s="233"/>
      <c r="L978" s="233"/>
      <c r="M978" s="233"/>
      <c r="N978" s="233"/>
      <c r="P978" s="233"/>
      <c r="Q978" s="233"/>
      <c r="R978" s="344"/>
      <c r="S978" s="233"/>
    </row>
    <row r="979" spans="1:19">
      <c r="A979" s="233"/>
      <c r="B979" s="233"/>
      <c r="C979" s="233"/>
      <c r="D979" s="233"/>
      <c r="E979" s="233"/>
      <c r="F979" s="233"/>
      <c r="G979" s="233"/>
      <c r="H979" s="233"/>
      <c r="I979" s="233"/>
      <c r="J979" s="403"/>
      <c r="K979" s="233"/>
      <c r="L979" s="233"/>
      <c r="M979" s="233"/>
      <c r="N979" s="233"/>
      <c r="P979" s="233"/>
      <c r="Q979" s="233"/>
      <c r="R979" s="344"/>
      <c r="S979" s="233"/>
    </row>
    <row r="980" spans="1:19">
      <c r="A980" s="233"/>
      <c r="B980" s="233"/>
      <c r="C980" s="233"/>
      <c r="D980" s="233"/>
      <c r="E980" s="233"/>
      <c r="F980" s="233"/>
      <c r="G980" s="233"/>
      <c r="H980" s="233"/>
      <c r="I980" s="233"/>
      <c r="J980" s="403"/>
      <c r="K980" s="233"/>
      <c r="L980" s="233"/>
      <c r="M980" s="233"/>
      <c r="N980" s="233"/>
      <c r="P980" s="233"/>
      <c r="Q980" s="233"/>
      <c r="R980" s="344"/>
      <c r="S980" s="233"/>
    </row>
    <row r="981" spans="1:19">
      <c r="A981" s="233"/>
      <c r="B981" s="233"/>
      <c r="C981" s="233"/>
      <c r="D981" s="233"/>
      <c r="E981" s="233"/>
      <c r="F981" s="233"/>
      <c r="G981" s="233"/>
      <c r="H981" s="233"/>
      <c r="I981" s="233"/>
      <c r="J981" s="403"/>
      <c r="K981" s="233"/>
      <c r="L981" s="233"/>
      <c r="M981" s="233"/>
      <c r="N981" s="233"/>
      <c r="P981" s="233"/>
      <c r="Q981" s="233"/>
      <c r="R981" s="344"/>
      <c r="S981" s="233"/>
    </row>
    <row r="982" spans="1:19">
      <c r="A982" s="233"/>
      <c r="B982" s="233"/>
      <c r="C982" s="233"/>
      <c r="D982" s="233"/>
      <c r="E982" s="233"/>
      <c r="F982" s="233"/>
      <c r="G982" s="233"/>
      <c r="H982" s="233"/>
      <c r="I982" s="233"/>
      <c r="J982" s="403"/>
      <c r="K982" s="233"/>
      <c r="L982" s="233"/>
      <c r="M982" s="233"/>
      <c r="N982" s="233"/>
      <c r="P982" s="233"/>
      <c r="Q982" s="233"/>
      <c r="R982" s="344"/>
      <c r="S982" s="233"/>
    </row>
    <row r="983" spans="1:19">
      <c r="A983" s="233"/>
      <c r="B983" s="233"/>
      <c r="C983" s="233"/>
      <c r="D983" s="233"/>
      <c r="E983" s="233"/>
      <c r="F983" s="233"/>
      <c r="G983" s="233"/>
      <c r="H983" s="233"/>
      <c r="I983" s="233"/>
      <c r="J983" s="403"/>
      <c r="K983" s="233"/>
      <c r="L983" s="233"/>
      <c r="M983" s="233"/>
      <c r="N983" s="233"/>
      <c r="P983" s="233"/>
      <c r="Q983" s="233"/>
      <c r="R983" s="344"/>
      <c r="S983" s="233"/>
    </row>
    <row r="984" spans="1:19">
      <c r="A984" s="233"/>
      <c r="B984" s="233"/>
      <c r="C984" s="233"/>
      <c r="D984" s="233"/>
      <c r="E984" s="233"/>
      <c r="F984" s="233"/>
      <c r="G984" s="233"/>
      <c r="H984" s="233"/>
      <c r="I984" s="233"/>
      <c r="J984" s="403"/>
      <c r="K984" s="233"/>
      <c r="L984" s="233"/>
      <c r="M984" s="233"/>
      <c r="N984" s="233"/>
      <c r="P984" s="233"/>
      <c r="Q984" s="233"/>
      <c r="R984" s="344"/>
      <c r="S984" s="233"/>
    </row>
    <row r="985" spans="1:19">
      <c r="A985" s="233"/>
      <c r="B985" s="233"/>
      <c r="C985" s="233"/>
      <c r="D985" s="233"/>
      <c r="E985" s="233"/>
      <c r="F985" s="233"/>
      <c r="G985" s="233"/>
      <c r="H985" s="233"/>
      <c r="I985" s="233"/>
      <c r="J985" s="403"/>
      <c r="K985" s="233"/>
      <c r="L985" s="233"/>
      <c r="M985" s="233"/>
      <c r="N985" s="233"/>
      <c r="P985" s="233"/>
      <c r="Q985" s="233"/>
      <c r="R985" s="344"/>
      <c r="S985" s="233"/>
    </row>
    <row r="986" spans="1:19">
      <c r="A986" s="233"/>
      <c r="B986" s="233"/>
      <c r="C986" s="233"/>
      <c r="D986" s="233"/>
      <c r="E986" s="233"/>
      <c r="F986" s="233"/>
      <c r="G986" s="233"/>
      <c r="H986" s="233"/>
      <c r="I986" s="233"/>
      <c r="J986" s="403"/>
      <c r="K986" s="233"/>
      <c r="L986" s="233"/>
      <c r="M986" s="233"/>
      <c r="N986" s="233"/>
      <c r="P986" s="233"/>
      <c r="Q986" s="233"/>
      <c r="R986" s="344"/>
      <c r="S986" s="233"/>
    </row>
    <row r="987" spans="1:19">
      <c r="A987" s="233"/>
      <c r="B987" s="233"/>
      <c r="C987" s="233"/>
      <c r="D987" s="233"/>
      <c r="E987" s="233"/>
      <c r="F987" s="233"/>
      <c r="G987" s="233"/>
      <c r="H987" s="233"/>
      <c r="I987" s="233"/>
      <c r="J987" s="403"/>
      <c r="K987" s="233"/>
      <c r="L987" s="233"/>
      <c r="M987" s="233"/>
      <c r="N987" s="233"/>
      <c r="P987" s="233"/>
      <c r="Q987" s="233"/>
      <c r="R987" s="344"/>
      <c r="S987" s="233"/>
    </row>
    <row r="988" spans="1:19">
      <c r="A988" s="233"/>
      <c r="B988" s="233"/>
      <c r="C988" s="233"/>
      <c r="D988" s="233"/>
      <c r="E988" s="233"/>
      <c r="F988" s="233"/>
      <c r="G988" s="233"/>
      <c r="H988" s="233"/>
      <c r="I988" s="233"/>
      <c r="J988" s="403"/>
      <c r="K988" s="233"/>
      <c r="L988" s="233"/>
      <c r="M988" s="233"/>
      <c r="N988" s="233"/>
      <c r="P988" s="233"/>
      <c r="Q988" s="233"/>
      <c r="R988" s="344"/>
      <c r="S988" s="233"/>
    </row>
    <row r="989" spans="1:19">
      <c r="A989" s="233"/>
      <c r="B989" s="233"/>
      <c r="C989" s="233"/>
      <c r="D989" s="233"/>
      <c r="E989" s="233"/>
      <c r="F989" s="233"/>
      <c r="G989" s="233"/>
      <c r="H989" s="233"/>
      <c r="I989" s="233"/>
      <c r="J989" s="403"/>
      <c r="K989" s="233"/>
      <c r="L989" s="233"/>
      <c r="M989" s="233"/>
      <c r="N989" s="233"/>
      <c r="P989" s="233"/>
      <c r="Q989" s="233"/>
      <c r="R989" s="344"/>
      <c r="S989" s="233"/>
    </row>
    <row r="990" spans="1:19">
      <c r="A990" s="233"/>
      <c r="B990" s="233"/>
      <c r="C990" s="233"/>
      <c r="D990" s="233"/>
      <c r="E990" s="233"/>
      <c r="F990" s="233"/>
      <c r="G990" s="233"/>
      <c r="H990" s="233"/>
      <c r="I990" s="233"/>
      <c r="J990" s="403"/>
      <c r="K990" s="233"/>
      <c r="L990" s="233"/>
      <c r="M990" s="233"/>
      <c r="N990" s="233"/>
      <c r="P990" s="233"/>
      <c r="Q990" s="233"/>
      <c r="R990" s="344"/>
      <c r="S990" s="233"/>
    </row>
    <row r="991" spans="1:19">
      <c r="A991" s="233"/>
      <c r="B991" s="233"/>
      <c r="C991" s="233"/>
      <c r="D991" s="233"/>
      <c r="E991" s="233"/>
      <c r="F991" s="233"/>
      <c r="G991" s="233"/>
      <c r="H991" s="233"/>
      <c r="I991" s="233"/>
      <c r="J991" s="403"/>
      <c r="K991" s="233"/>
      <c r="L991" s="233"/>
      <c r="M991" s="233"/>
      <c r="N991" s="233"/>
      <c r="P991" s="233"/>
      <c r="Q991" s="233"/>
      <c r="R991" s="344"/>
      <c r="S991" s="233"/>
    </row>
    <row r="992" spans="1:19">
      <c r="A992" s="233"/>
      <c r="B992" s="233"/>
      <c r="C992" s="233"/>
      <c r="D992" s="233"/>
      <c r="E992" s="233"/>
      <c r="F992" s="233"/>
      <c r="G992" s="233"/>
      <c r="H992" s="233"/>
      <c r="I992" s="233"/>
      <c r="J992" s="403"/>
      <c r="K992" s="233"/>
      <c r="L992" s="233"/>
      <c r="M992" s="233"/>
      <c r="N992" s="233"/>
      <c r="P992" s="233"/>
      <c r="Q992" s="233"/>
      <c r="R992" s="344"/>
      <c r="S992" s="233"/>
    </row>
    <row r="993" spans="1:19">
      <c r="A993" s="233"/>
      <c r="B993" s="233"/>
      <c r="C993" s="233"/>
      <c r="D993" s="233"/>
      <c r="E993" s="233"/>
      <c r="F993" s="233"/>
      <c r="G993" s="233"/>
      <c r="H993" s="233"/>
      <c r="I993" s="233"/>
      <c r="J993" s="403"/>
      <c r="K993" s="233"/>
      <c r="L993" s="233"/>
      <c r="M993" s="233"/>
      <c r="N993" s="233"/>
      <c r="P993" s="233"/>
      <c r="Q993" s="233"/>
      <c r="R993" s="344"/>
      <c r="S993" s="233"/>
    </row>
    <row r="994" spans="1:19">
      <c r="A994" s="233"/>
      <c r="B994" s="233"/>
      <c r="C994" s="233"/>
      <c r="D994" s="233"/>
      <c r="E994" s="233"/>
      <c r="F994" s="233"/>
      <c r="G994" s="233"/>
      <c r="H994" s="233"/>
      <c r="I994" s="233"/>
      <c r="J994" s="403"/>
      <c r="K994" s="233"/>
      <c r="L994" s="233"/>
      <c r="M994" s="233"/>
      <c r="N994" s="233"/>
      <c r="P994" s="233"/>
      <c r="Q994" s="233"/>
      <c r="R994" s="344"/>
      <c r="S994" s="233"/>
    </row>
    <row r="995" spans="1:19">
      <c r="A995" s="233"/>
      <c r="B995" s="233"/>
      <c r="C995" s="233"/>
      <c r="D995" s="233"/>
      <c r="E995" s="233"/>
      <c r="F995" s="233"/>
      <c r="G995" s="233"/>
      <c r="H995" s="233"/>
      <c r="I995" s="233"/>
      <c r="J995" s="403"/>
      <c r="K995" s="233"/>
      <c r="L995" s="233"/>
      <c r="M995" s="233"/>
      <c r="N995" s="233"/>
      <c r="P995" s="233"/>
      <c r="Q995" s="233"/>
      <c r="R995" s="344"/>
      <c r="S995" s="233"/>
    </row>
    <row r="996" spans="1:19">
      <c r="A996" s="233"/>
      <c r="B996" s="233"/>
      <c r="C996" s="233"/>
      <c r="D996" s="233"/>
      <c r="E996" s="233"/>
      <c r="F996" s="233"/>
      <c r="G996" s="233"/>
      <c r="H996" s="233"/>
      <c r="I996" s="233"/>
      <c r="J996" s="403"/>
      <c r="K996" s="233"/>
      <c r="L996" s="233"/>
      <c r="M996" s="233"/>
      <c r="N996" s="233"/>
      <c r="P996" s="233"/>
      <c r="Q996" s="233"/>
      <c r="R996" s="344"/>
      <c r="S996" s="233"/>
    </row>
    <row r="997" spans="1:19">
      <c r="A997" s="233"/>
      <c r="B997" s="233"/>
      <c r="C997" s="233"/>
      <c r="D997" s="233"/>
      <c r="E997" s="233"/>
      <c r="F997" s="233"/>
      <c r="G997" s="233"/>
      <c r="H997" s="233"/>
      <c r="I997" s="233"/>
      <c r="J997" s="403"/>
      <c r="K997" s="233"/>
      <c r="L997" s="233"/>
      <c r="M997" s="233"/>
      <c r="N997" s="233"/>
      <c r="P997" s="233"/>
      <c r="Q997" s="233"/>
      <c r="R997" s="344"/>
      <c r="S997" s="233"/>
    </row>
    <row r="998" spans="1:19">
      <c r="A998" s="233"/>
      <c r="B998" s="233"/>
      <c r="C998" s="233"/>
      <c r="D998" s="233"/>
      <c r="E998" s="233"/>
      <c r="F998" s="233"/>
      <c r="G998" s="233"/>
      <c r="H998" s="233"/>
      <c r="I998" s="233"/>
      <c r="J998" s="403"/>
      <c r="K998" s="233"/>
      <c r="L998" s="233"/>
      <c r="M998" s="233"/>
      <c r="N998" s="233"/>
      <c r="P998" s="233"/>
      <c r="Q998" s="233"/>
      <c r="R998" s="344"/>
      <c r="S998" s="233"/>
    </row>
    <row r="999" spans="1:19">
      <c r="A999" s="233"/>
      <c r="B999" s="233"/>
      <c r="C999" s="233"/>
      <c r="D999" s="233"/>
      <c r="E999" s="233"/>
      <c r="F999" s="233"/>
      <c r="G999" s="233"/>
      <c r="H999" s="233"/>
      <c r="I999" s="233"/>
      <c r="J999" s="403"/>
      <c r="K999" s="233"/>
      <c r="L999" s="233"/>
      <c r="M999" s="233"/>
      <c r="N999" s="233"/>
      <c r="P999" s="233"/>
      <c r="Q999" s="233"/>
      <c r="R999" s="344"/>
      <c r="S999" s="233"/>
    </row>
    <row r="1000" spans="1:19">
      <c r="A1000" s="233"/>
      <c r="B1000" s="233"/>
      <c r="C1000" s="233"/>
      <c r="D1000" s="233"/>
      <c r="E1000" s="233"/>
      <c r="F1000" s="233"/>
      <c r="G1000" s="233"/>
      <c r="H1000" s="233"/>
      <c r="I1000" s="233"/>
      <c r="J1000" s="403"/>
      <c r="K1000" s="233"/>
      <c r="L1000" s="233"/>
      <c r="M1000" s="233"/>
      <c r="N1000" s="233"/>
      <c r="P1000" s="233"/>
      <c r="Q1000" s="233"/>
      <c r="R1000" s="344"/>
      <c r="S1000" s="233"/>
    </row>
    <row r="1001" spans="1:19">
      <c r="A1001" s="233"/>
      <c r="B1001" s="233"/>
      <c r="C1001" s="233"/>
      <c r="D1001" s="233"/>
      <c r="E1001" s="233"/>
      <c r="F1001" s="233"/>
      <c r="G1001" s="233"/>
      <c r="H1001" s="233"/>
      <c r="I1001" s="233"/>
      <c r="J1001" s="403"/>
      <c r="K1001" s="233"/>
      <c r="L1001" s="233"/>
      <c r="M1001" s="233"/>
      <c r="N1001" s="233"/>
      <c r="P1001" s="233"/>
      <c r="Q1001" s="233"/>
      <c r="R1001" s="344"/>
      <c r="S1001" s="233"/>
    </row>
    <row r="1002" spans="1:19">
      <c r="A1002" s="233"/>
      <c r="B1002" s="233"/>
      <c r="C1002" s="233"/>
      <c r="D1002" s="233"/>
      <c r="E1002" s="233"/>
      <c r="F1002" s="233"/>
      <c r="G1002" s="233"/>
      <c r="H1002" s="233"/>
      <c r="I1002" s="233"/>
      <c r="J1002" s="403"/>
      <c r="K1002" s="233"/>
      <c r="L1002" s="233"/>
      <c r="M1002" s="233"/>
      <c r="N1002" s="233"/>
      <c r="P1002" s="233"/>
      <c r="Q1002" s="233"/>
      <c r="R1002" s="344"/>
      <c r="S1002" s="233"/>
    </row>
    <row r="1003" spans="1:19">
      <c r="A1003" s="233"/>
      <c r="B1003" s="233"/>
      <c r="C1003" s="233"/>
      <c r="D1003" s="233"/>
      <c r="E1003" s="233"/>
      <c r="F1003" s="233"/>
      <c r="G1003" s="233"/>
      <c r="H1003" s="233"/>
      <c r="I1003" s="233"/>
      <c r="J1003" s="403"/>
      <c r="K1003" s="233"/>
      <c r="L1003" s="233"/>
      <c r="M1003" s="233"/>
      <c r="N1003" s="233"/>
      <c r="P1003" s="233"/>
      <c r="Q1003" s="233"/>
      <c r="R1003" s="344"/>
      <c r="S1003" s="233"/>
    </row>
    <row r="1004" spans="1:19">
      <c r="A1004" s="233"/>
      <c r="B1004" s="233"/>
      <c r="C1004" s="233"/>
      <c r="D1004" s="233"/>
      <c r="E1004" s="233"/>
      <c r="F1004" s="233"/>
      <c r="G1004" s="233"/>
      <c r="H1004" s="233"/>
      <c r="I1004" s="233"/>
      <c r="J1004" s="403"/>
      <c r="K1004" s="233"/>
      <c r="L1004" s="233"/>
      <c r="M1004" s="233"/>
      <c r="N1004" s="233"/>
      <c r="P1004" s="233"/>
      <c r="Q1004" s="233"/>
      <c r="R1004" s="344"/>
      <c r="S1004" s="233"/>
    </row>
    <row r="1005" spans="1:19">
      <c r="A1005" s="233"/>
      <c r="B1005" s="233"/>
      <c r="C1005" s="233"/>
      <c r="D1005" s="233"/>
      <c r="E1005" s="233"/>
      <c r="F1005" s="233"/>
      <c r="G1005" s="233"/>
      <c r="H1005" s="233"/>
      <c r="I1005" s="233"/>
      <c r="J1005" s="403"/>
      <c r="K1005" s="233"/>
      <c r="L1005" s="233"/>
      <c r="M1005" s="233"/>
      <c r="N1005" s="233"/>
      <c r="P1005" s="233"/>
      <c r="Q1005" s="233"/>
      <c r="R1005" s="344"/>
      <c r="S1005" s="233"/>
    </row>
    <row r="1006" spans="1:19">
      <c r="A1006" s="233"/>
      <c r="B1006" s="233"/>
      <c r="C1006" s="233"/>
      <c r="D1006" s="233"/>
      <c r="E1006" s="233"/>
      <c r="F1006" s="233"/>
      <c r="G1006" s="233"/>
      <c r="H1006" s="233"/>
      <c r="I1006" s="233"/>
      <c r="J1006" s="403"/>
      <c r="K1006" s="233"/>
      <c r="L1006" s="233"/>
      <c r="M1006" s="233"/>
      <c r="N1006" s="233"/>
      <c r="P1006" s="233"/>
      <c r="Q1006" s="233"/>
      <c r="R1006" s="344"/>
      <c r="S1006" s="233"/>
    </row>
  </sheetData>
  <mergeCells count="21">
    <mergeCell ref="A37:O37"/>
    <mergeCell ref="I39:M39"/>
    <mergeCell ref="O39:Q39"/>
    <mergeCell ref="O40:Q40"/>
    <mergeCell ref="L5:L6"/>
    <mergeCell ref="M5:M6"/>
    <mergeCell ref="N5:N6"/>
    <mergeCell ref="O5:O6"/>
    <mergeCell ref="P5:P6"/>
    <mergeCell ref="Q5:Q6"/>
    <mergeCell ref="A2:R2"/>
    <mergeCell ref="A3:R3"/>
    <mergeCell ref="A5:A6"/>
    <mergeCell ref="B5:B6"/>
    <mergeCell ref="C5:D5"/>
    <mergeCell ref="E5:E6"/>
    <mergeCell ref="F5:G5"/>
    <mergeCell ref="H5:H6"/>
    <mergeCell ref="I5:I6"/>
    <mergeCell ref="J5:K5"/>
    <mergeCell ref="R5:R6"/>
  </mergeCells>
  <printOptions horizontalCentered="1"/>
  <pageMargins left="0.11811023622047245" right="0.11811023622047245" top="0.15748031496062992" bottom="0.15748031496062992" header="0.31496062992125984" footer="0.31496062992125984"/>
  <pageSetup paperSize="256" orientation="landscape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55A11"/>
  </sheetPr>
  <dimension ref="A1:AA1004"/>
  <sheetViews>
    <sheetView topLeftCell="A30" workbookViewId="0">
      <selection activeCell="A30" sqref="A1:S1048576"/>
    </sheetView>
  </sheetViews>
  <sheetFormatPr defaultColWidth="14.42578125" defaultRowHeight="15" customHeight="1"/>
  <cols>
    <col min="1" max="1" width="5" style="417" customWidth="1"/>
    <col min="2" max="2" width="17.5703125" style="417" customWidth="1"/>
    <col min="3" max="3" width="13" style="417" customWidth="1"/>
    <col min="4" max="4" width="8.28515625" style="417" customWidth="1"/>
    <col min="5" max="5" width="5.5703125" style="417" customWidth="1"/>
    <col min="6" max="6" width="7.42578125" style="417" customWidth="1"/>
    <col min="7" max="7" width="6.140625" style="417" customWidth="1"/>
    <col min="8" max="8" width="11.42578125" style="417" customWidth="1"/>
    <col min="9" max="9" width="10" style="417" customWidth="1"/>
    <col min="10" max="10" width="7.7109375" style="441" customWidth="1"/>
    <col min="11" max="11" width="8.5703125" style="417" customWidth="1"/>
    <col min="12" max="12" width="7.7109375" style="417" customWidth="1"/>
    <col min="13" max="13" width="6.85546875" style="417" customWidth="1"/>
    <col min="14" max="14" width="9.7109375" style="417" customWidth="1"/>
    <col min="15" max="15" width="9" style="343" customWidth="1"/>
    <col min="16" max="16" width="12.5703125" style="417" customWidth="1"/>
    <col min="17" max="17" width="6.28515625" style="417" customWidth="1"/>
    <col min="18" max="18" width="9.7109375" style="441" customWidth="1"/>
    <col min="19" max="19" width="13.7109375" style="417" customWidth="1"/>
    <col min="20" max="20" width="11" customWidth="1"/>
    <col min="21" max="21" width="12.28515625" customWidth="1"/>
    <col min="22" max="27" width="8.7109375" customWidth="1"/>
  </cols>
  <sheetData>
    <row r="1" spans="1:27">
      <c r="A1" s="233"/>
      <c r="B1" s="233"/>
      <c r="C1" s="233"/>
      <c r="D1" s="233"/>
      <c r="E1" s="233"/>
      <c r="F1" s="233"/>
      <c r="G1" s="233"/>
      <c r="H1" s="233"/>
      <c r="I1" s="233"/>
      <c r="J1" s="403"/>
      <c r="K1" s="233"/>
      <c r="L1" s="233"/>
      <c r="M1" s="233"/>
      <c r="N1" s="233"/>
      <c r="P1" s="233"/>
      <c r="Q1" s="233"/>
      <c r="R1" s="344"/>
      <c r="S1" s="233"/>
      <c r="T1" s="48"/>
      <c r="U1" s="48"/>
      <c r="V1" s="48"/>
      <c r="W1" s="48"/>
      <c r="X1" s="48"/>
      <c r="Y1" s="48"/>
      <c r="Z1" s="48"/>
      <c r="AA1" s="48"/>
    </row>
    <row r="2" spans="1:27">
      <c r="A2" s="1267" t="s">
        <v>1023</v>
      </c>
      <c r="B2" s="1298"/>
      <c r="C2" s="1298"/>
      <c r="D2" s="1298"/>
      <c r="E2" s="1298"/>
      <c r="F2" s="1298"/>
      <c r="G2" s="1298"/>
      <c r="H2" s="1298"/>
      <c r="I2" s="1298"/>
      <c r="J2" s="1298"/>
      <c r="K2" s="1298"/>
      <c r="L2" s="1298"/>
      <c r="M2" s="1298"/>
      <c r="N2" s="1298"/>
      <c r="O2" s="1298"/>
      <c r="P2" s="1298"/>
      <c r="Q2" s="1298"/>
      <c r="R2" s="1298"/>
      <c r="S2" s="233"/>
      <c r="T2" s="48"/>
      <c r="U2" s="48"/>
      <c r="V2" s="48"/>
      <c r="W2" s="48"/>
      <c r="X2" s="48"/>
      <c r="Y2" s="48"/>
      <c r="Z2" s="48"/>
      <c r="AA2" s="48"/>
    </row>
    <row r="3" spans="1:27">
      <c r="A3" s="1267" t="s">
        <v>1024</v>
      </c>
      <c r="B3" s="1298"/>
      <c r="C3" s="1298"/>
      <c r="D3" s="1298"/>
      <c r="E3" s="1298"/>
      <c r="F3" s="1298"/>
      <c r="G3" s="1298"/>
      <c r="H3" s="1298"/>
      <c r="I3" s="1298"/>
      <c r="J3" s="1298"/>
      <c r="K3" s="1298"/>
      <c r="L3" s="1298"/>
      <c r="M3" s="1298"/>
      <c r="N3" s="1298"/>
      <c r="O3" s="1298"/>
      <c r="P3" s="1298"/>
      <c r="Q3" s="1298"/>
      <c r="R3" s="1298"/>
      <c r="S3" s="233"/>
      <c r="T3" s="48"/>
      <c r="U3" s="48"/>
      <c r="V3" s="48"/>
      <c r="W3" s="48"/>
      <c r="X3" s="48"/>
      <c r="Y3" s="48"/>
      <c r="Z3" s="48"/>
      <c r="AA3" s="48"/>
    </row>
    <row r="4" spans="1:27" ht="15.75" thickBot="1">
      <c r="A4" s="342"/>
      <c r="J4" s="417"/>
      <c r="O4" s="417"/>
      <c r="R4" s="417"/>
      <c r="S4" s="233"/>
      <c r="T4" s="48"/>
      <c r="U4" s="48"/>
      <c r="V4" s="48"/>
      <c r="W4" s="48"/>
      <c r="X4" s="48"/>
      <c r="Y4" s="48"/>
      <c r="Z4" s="48"/>
      <c r="AA4" s="48"/>
    </row>
    <row r="5" spans="1:27" ht="15.75" thickBot="1">
      <c r="A5" s="1269" t="s">
        <v>201</v>
      </c>
      <c r="B5" s="1271" t="s">
        <v>1025</v>
      </c>
      <c r="C5" s="1299" t="s">
        <v>1026</v>
      </c>
      <c r="D5" s="1300"/>
      <c r="E5" s="1301" t="s">
        <v>1027</v>
      </c>
      <c r="F5" s="1303" t="s">
        <v>203</v>
      </c>
      <c r="G5" s="1304"/>
      <c r="H5" s="1271" t="s">
        <v>1028</v>
      </c>
      <c r="I5" s="1301" t="s">
        <v>1029</v>
      </c>
      <c r="J5" s="1299" t="s">
        <v>206</v>
      </c>
      <c r="K5" s="1305"/>
      <c r="L5" s="1271" t="s">
        <v>1030</v>
      </c>
      <c r="M5" s="1301" t="s">
        <v>175</v>
      </c>
      <c r="N5" s="1271" t="s">
        <v>1031</v>
      </c>
      <c r="O5" s="1301" t="s">
        <v>177</v>
      </c>
      <c r="P5" s="1271" t="s">
        <v>1032</v>
      </c>
      <c r="Q5" s="1301" t="s">
        <v>1033</v>
      </c>
      <c r="R5" s="1271" t="s">
        <v>745</v>
      </c>
      <c r="S5" s="404"/>
      <c r="T5" s="48"/>
      <c r="U5" s="48"/>
      <c r="V5" s="48"/>
      <c r="W5" s="48"/>
      <c r="X5" s="48"/>
      <c r="Y5" s="48"/>
      <c r="Z5" s="48"/>
      <c r="AA5" s="48"/>
    </row>
    <row r="6" spans="1:27" ht="45.75" thickBot="1">
      <c r="A6" s="1270"/>
      <c r="B6" s="1272"/>
      <c r="C6" s="418" t="s">
        <v>742</v>
      </c>
      <c r="D6" s="419" t="s">
        <v>61</v>
      </c>
      <c r="E6" s="1302"/>
      <c r="F6" s="419" t="s">
        <v>1034</v>
      </c>
      <c r="G6" s="418" t="s">
        <v>1035</v>
      </c>
      <c r="H6" s="1272"/>
      <c r="I6" s="1302"/>
      <c r="J6" s="419" t="s">
        <v>181</v>
      </c>
      <c r="K6" s="418" t="s">
        <v>171</v>
      </c>
      <c r="L6" s="1272"/>
      <c r="M6" s="1302"/>
      <c r="N6" s="1272"/>
      <c r="O6" s="1302"/>
      <c r="P6" s="1272"/>
      <c r="Q6" s="1302"/>
      <c r="R6" s="1272"/>
      <c r="S6" s="341"/>
      <c r="T6" s="48"/>
      <c r="U6" s="48"/>
      <c r="V6" s="48"/>
      <c r="W6" s="48"/>
      <c r="X6" s="48"/>
      <c r="Y6" s="48"/>
      <c r="Z6" s="48"/>
      <c r="AA6" s="48"/>
    </row>
    <row r="7" spans="1:27" ht="15.75" thickBot="1">
      <c r="A7" s="353">
        <v>1</v>
      </c>
      <c r="B7" s="354">
        <v>2</v>
      </c>
      <c r="C7" s="420">
        <v>3</v>
      </c>
      <c r="D7" s="354">
        <v>4</v>
      </c>
      <c r="E7" s="420">
        <v>5</v>
      </c>
      <c r="F7" s="354">
        <v>6</v>
      </c>
      <c r="G7" s="420">
        <v>7</v>
      </c>
      <c r="H7" s="354">
        <v>8</v>
      </c>
      <c r="I7" s="420">
        <v>9</v>
      </c>
      <c r="J7" s="421">
        <v>10</v>
      </c>
      <c r="K7" s="420">
        <v>11</v>
      </c>
      <c r="L7" s="354">
        <v>12</v>
      </c>
      <c r="M7" s="420">
        <v>13</v>
      </c>
      <c r="N7" s="354">
        <v>14</v>
      </c>
      <c r="O7" s="420">
        <v>15</v>
      </c>
      <c r="P7" s="354">
        <v>16</v>
      </c>
      <c r="Q7" s="420">
        <v>17</v>
      </c>
      <c r="R7" s="354">
        <v>18</v>
      </c>
      <c r="S7" s="422"/>
      <c r="T7" s="48"/>
      <c r="U7" s="48"/>
      <c r="V7" s="48"/>
      <c r="W7" s="48"/>
      <c r="X7" s="48"/>
      <c r="Y7" s="48"/>
      <c r="Z7" s="48"/>
      <c r="AA7" s="48"/>
    </row>
    <row r="8" spans="1:27" ht="45">
      <c r="A8" s="359">
        <v>1</v>
      </c>
      <c r="B8" s="423" t="s">
        <v>1036</v>
      </c>
      <c r="C8" s="360" t="str">
        <f>'[3]LHI Bangunan'!C11</f>
        <v>4.01.01.08.001</v>
      </c>
      <c r="D8" s="361" t="s">
        <v>332</v>
      </c>
      <c r="E8" s="361" t="s">
        <v>71</v>
      </c>
      <c r="F8" s="361" t="s">
        <v>213</v>
      </c>
      <c r="G8" s="361" t="s">
        <v>1037</v>
      </c>
      <c r="H8" s="360" t="s">
        <v>1038</v>
      </c>
      <c r="I8" s="363" t="s">
        <v>1039</v>
      </c>
      <c r="J8" s="363">
        <v>1977</v>
      </c>
      <c r="K8" s="360"/>
      <c r="L8" s="360" t="s">
        <v>504</v>
      </c>
      <c r="M8" s="360" t="s">
        <v>224</v>
      </c>
      <c r="N8" s="360" t="str">
        <f>'[3]KIA G'!G53</f>
        <v xml:space="preserve">  Persil 107  </v>
      </c>
      <c r="O8" s="363" t="s">
        <v>503</v>
      </c>
      <c r="P8" s="424">
        <v>462820000</v>
      </c>
      <c r="Q8" s="425">
        <v>1977</v>
      </c>
      <c r="R8" s="366" t="s">
        <v>222</v>
      </c>
      <c r="S8" s="233"/>
      <c r="T8" s="48"/>
      <c r="U8" s="48"/>
      <c r="V8" s="48"/>
      <c r="W8" s="48"/>
      <c r="X8" s="48"/>
      <c r="Y8" s="48"/>
      <c r="Z8" s="48"/>
      <c r="AA8" s="48"/>
    </row>
    <row r="9" spans="1:27" ht="45">
      <c r="A9" s="367">
        <v>2</v>
      </c>
      <c r="B9" s="375" t="s">
        <v>1040</v>
      </c>
      <c r="C9" s="368" t="str">
        <f>'[3]LHI Bangunan'!C12</f>
        <v>4.01.01.09.001</v>
      </c>
      <c r="D9" s="369" t="s">
        <v>308</v>
      </c>
      <c r="E9" s="369" t="s">
        <v>71</v>
      </c>
      <c r="F9" s="369" t="s">
        <v>213</v>
      </c>
      <c r="G9" s="369" t="s">
        <v>1037</v>
      </c>
      <c r="H9" s="368" t="s">
        <v>1041</v>
      </c>
      <c r="I9" s="368" t="s">
        <v>215</v>
      </c>
      <c r="J9" s="371">
        <v>2002</v>
      </c>
      <c r="K9" s="368"/>
      <c r="L9" s="368" t="s">
        <v>241</v>
      </c>
      <c r="M9" s="368" t="s">
        <v>224</v>
      </c>
      <c r="N9" s="368" t="str">
        <f>'[3]KIA G'!G83</f>
        <v xml:space="preserve">  Persil 238   </v>
      </c>
      <c r="O9" s="368" t="s">
        <v>111</v>
      </c>
      <c r="P9" s="426">
        <v>75000000</v>
      </c>
      <c r="Q9" s="368">
        <v>2002</v>
      </c>
      <c r="R9" s="374" t="s">
        <v>507</v>
      </c>
      <c r="S9" s="233"/>
      <c r="T9" s="48"/>
      <c r="U9" s="48"/>
      <c r="V9" s="48"/>
      <c r="W9" s="48"/>
      <c r="X9" s="48"/>
      <c r="Y9" s="48"/>
      <c r="Z9" s="48"/>
      <c r="AA9" s="48"/>
    </row>
    <row r="10" spans="1:27" ht="45">
      <c r="A10" s="367">
        <v>3</v>
      </c>
      <c r="B10" s="375" t="s">
        <v>1040</v>
      </c>
      <c r="C10" s="368" t="str">
        <f t="shared" ref="C10:C17" si="0">C9</f>
        <v>4.01.01.09.001</v>
      </c>
      <c r="D10" s="369" t="s">
        <v>310</v>
      </c>
      <c r="E10" s="369" t="s">
        <v>71</v>
      </c>
      <c r="F10" s="369" t="s">
        <v>213</v>
      </c>
      <c r="G10" s="369" t="s">
        <v>1037</v>
      </c>
      <c r="H10" s="368" t="s">
        <v>1041</v>
      </c>
      <c r="I10" s="368" t="s">
        <v>216</v>
      </c>
      <c r="J10" s="371">
        <v>2002</v>
      </c>
      <c r="K10" s="368"/>
      <c r="L10" s="368" t="s">
        <v>241</v>
      </c>
      <c r="M10" s="368" t="s">
        <v>224</v>
      </c>
      <c r="N10" s="368" t="str">
        <f>'[3]KIA G'!G71</f>
        <v xml:space="preserve">  Persil 156  </v>
      </c>
      <c r="O10" s="368" t="s">
        <v>111</v>
      </c>
      <c r="P10" s="426">
        <v>75000000</v>
      </c>
      <c r="Q10" s="379">
        <v>2002</v>
      </c>
      <c r="R10" s="374" t="s">
        <v>508</v>
      </c>
      <c r="S10" s="233"/>
      <c r="T10" s="48"/>
      <c r="U10" s="48"/>
      <c r="V10" s="48"/>
      <c r="W10" s="48"/>
      <c r="X10" s="48"/>
      <c r="Y10" s="48"/>
      <c r="Z10" s="48"/>
      <c r="AA10" s="48"/>
    </row>
    <row r="11" spans="1:27" ht="45">
      <c r="A11" s="367">
        <v>4</v>
      </c>
      <c r="B11" s="375" t="s">
        <v>1042</v>
      </c>
      <c r="C11" s="368" t="str">
        <f>'[3]LHI Bangunan'!C14</f>
        <v>4.01.01.14.001</v>
      </c>
      <c r="D11" s="369" t="s">
        <v>308</v>
      </c>
      <c r="E11" s="369" t="s">
        <v>71</v>
      </c>
      <c r="F11" s="369" t="s">
        <v>213</v>
      </c>
      <c r="G11" s="369" t="s">
        <v>1037</v>
      </c>
      <c r="H11" s="368" t="s">
        <v>1043</v>
      </c>
      <c r="I11" s="371" t="s">
        <v>1044</v>
      </c>
      <c r="J11" s="427" t="s">
        <v>1045</v>
      </c>
      <c r="K11" s="371" t="s">
        <v>1046</v>
      </c>
      <c r="L11" s="368" t="s">
        <v>510</v>
      </c>
      <c r="M11" s="368" t="s">
        <v>224</v>
      </c>
      <c r="N11" s="368" t="str">
        <f>N8</f>
        <v xml:space="preserve">  Persil 107  </v>
      </c>
      <c r="O11" s="368" t="s">
        <v>77</v>
      </c>
      <c r="P11" s="426">
        <v>40000000</v>
      </c>
      <c r="Q11" s="379">
        <v>2007</v>
      </c>
      <c r="R11" s="374" t="s">
        <v>511</v>
      </c>
      <c r="S11" s="233"/>
      <c r="T11" s="48"/>
      <c r="U11" s="48"/>
      <c r="V11" s="48"/>
      <c r="W11" s="48"/>
      <c r="X11" s="48"/>
      <c r="Y11" s="48"/>
      <c r="Z11" s="48"/>
      <c r="AA11" s="48"/>
    </row>
    <row r="12" spans="1:27" ht="37.5" customHeight="1">
      <c r="A12" s="367">
        <v>5</v>
      </c>
      <c r="B12" s="375" t="str">
        <f>B10</f>
        <v>Bangunan gedung pendidikan permanen</v>
      </c>
      <c r="C12" s="368" t="str">
        <f>C10</f>
        <v>4.01.01.09.001</v>
      </c>
      <c r="D12" s="369" t="s">
        <v>308</v>
      </c>
      <c r="E12" s="369" t="s">
        <v>71</v>
      </c>
      <c r="F12" s="369" t="s">
        <v>213</v>
      </c>
      <c r="G12" s="369" t="s">
        <v>1037</v>
      </c>
      <c r="H12" s="368" t="s">
        <v>1047</v>
      </c>
      <c r="I12" s="368" t="s">
        <v>215</v>
      </c>
      <c r="J12" s="371">
        <v>2008</v>
      </c>
      <c r="K12" s="368"/>
      <c r="L12" s="368" t="s">
        <v>512</v>
      </c>
      <c r="M12" s="368" t="s">
        <v>224</v>
      </c>
      <c r="N12" s="368" t="str">
        <f>N9</f>
        <v xml:space="preserve">  Persil 238   </v>
      </c>
      <c r="O12" s="368" t="s">
        <v>111</v>
      </c>
      <c r="P12" s="426">
        <v>81877000</v>
      </c>
      <c r="Q12" s="368">
        <v>2008</v>
      </c>
      <c r="R12" s="374" t="s">
        <v>1048</v>
      </c>
      <c r="S12" s="233"/>
      <c r="T12" s="48"/>
      <c r="U12" s="48"/>
      <c r="V12" s="48"/>
      <c r="W12" s="48"/>
      <c r="X12" s="48"/>
      <c r="Y12" s="48"/>
      <c r="Z12" s="48"/>
      <c r="AA12" s="48"/>
    </row>
    <row r="13" spans="1:27" ht="45">
      <c r="A13" s="367">
        <v>6</v>
      </c>
      <c r="B13" s="375" t="str">
        <f>B12</f>
        <v>Bangunan gedung pendidikan permanen</v>
      </c>
      <c r="C13" s="368" t="str">
        <f t="shared" si="0"/>
        <v>4.01.01.09.001</v>
      </c>
      <c r="D13" s="369" t="s">
        <v>332</v>
      </c>
      <c r="E13" s="369" t="s">
        <v>71</v>
      </c>
      <c r="F13" s="369" t="s">
        <v>213</v>
      </c>
      <c r="G13" s="369" t="s">
        <v>1037</v>
      </c>
      <c r="H13" s="368" t="s">
        <v>221</v>
      </c>
      <c r="I13" s="368" t="s">
        <v>220</v>
      </c>
      <c r="J13" s="371" t="s">
        <v>1049</v>
      </c>
      <c r="K13" s="368"/>
      <c r="L13" s="368" t="s">
        <v>514</v>
      </c>
      <c r="M13" s="368" t="s">
        <v>224</v>
      </c>
      <c r="N13" s="368" t="str">
        <f>'[3]KIA G'!G20</f>
        <v xml:space="preserve">  Persil 56  </v>
      </c>
      <c r="O13" s="368" t="s">
        <v>111</v>
      </c>
      <c r="P13" s="426">
        <v>83625000</v>
      </c>
      <c r="Q13" s="368">
        <v>2010</v>
      </c>
      <c r="R13" s="374" t="s">
        <v>1050</v>
      </c>
      <c r="S13" s="233"/>
      <c r="T13" s="48"/>
      <c r="U13" s="48"/>
      <c r="V13" s="48"/>
      <c r="W13" s="48"/>
      <c r="X13" s="48"/>
      <c r="Y13" s="48"/>
      <c r="Z13" s="48"/>
      <c r="AA13" s="48"/>
    </row>
    <row r="14" spans="1:27" ht="45">
      <c r="A14" s="367">
        <v>7</v>
      </c>
      <c r="B14" s="375" t="str">
        <f>B13</f>
        <v>Bangunan gedung pendidikan permanen</v>
      </c>
      <c r="C14" s="368" t="str">
        <f t="shared" si="0"/>
        <v>4.01.01.09.001</v>
      </c>
      <c r="D14" s="369" t="s">
        <v>310</v>
      </c>
      <c r="E14" s="369" t="s">
        <v>71</v>
      </c>
      <c r="F14" s="369" t="s">
        <v>213</v>
      </c>
      <c r="G14" s="369" t="s">
        <v>1037</v>
      </c>
      <c r="H14" s="368" t="s">
        <v>1051</v>
      </c>
      <c r="I14" s="368" t="s">
        <v>219</v>
      </c>
      <c r="J14" s="371" t="s">
        <v>1049</v>
      </c>
      <c r="K14" s="368"/>
      <c r="L14" s="368" t="s">
        <v>516</v>
      </c>
      <c r="M14" s="368" t="s">
        <v>224</v>
      </c>
      <c r="N14" s="368" t="str">
        <f>'[3]KIA G'!G66</f>
        <v>Persil 126</v>
      </c>
      <c r="O14" s="368" t="s">
        <v>111</v>
      </c>
      <c r="P14" s="426">
        <v>83625000</v>
      </c>
      <c r="Q14" s="368">
        <v>2010</v>
      </c>
      <c r="R14" s="374" t="s">
        <v>1052</v>
      </c>
      <c r="S14" s="428"/>
      <c r="T14" s="48"/>
      <c r="U14" s="48"/>
      <c r="V14" s="48"/>
      <c r="W14" s="48"/>
      <c r="X14" s="48"/>
      <c r="Y14" s="48"/>
      <c r="Z14" s="48"/>
      <c r="AA14" s="48"/>
    </row>
    <row r="15" spans="1:27" ht="28.5" customHeight="1">
      <c r="A15" s="367">
        <v>8</v>
      </c>
      <c r="B15" s="375" t="str">
        <f>B14</f>
        <v>Bangunan gedung pendidikan permanen</v>
      </c>
      <c r="C15" s="368" t="str">
        <f t="shared" si="0"/>
        <v>4.01.01.09.001</v>
      </c>
      <c r="D15" s="369" t="s">
        <v>308</v>
      </c>
      <c r="E15" s="369" t="s">
        <v>71</v>
      </c>
      <c r="F15" s="369" t="s">
        <v>213</v>
      </c>
      <c r="G15" s="369" t="s">
        <v>1037</v>
      </c>
      <c r="H15" s="368" t="s">
        <v>221</v>
      </c>
      <c r="I15" s="368" t="s">
        <v>216</v>
      </c>
      <c r="J15" s="371" t="s">
        <v>1053</v>
      </c>
      <c r="K15" s="368"/>
      <c r="L15" s="368" t="s">
        <v>514</v>
      </c>
      <c r="M15" s="368" t="s">
        <v>224</v>
      </c>
      <c r="N15" s="368"/>
      <c r="O15" s="368" t="s">
        <v>111</v>
      </c>
      <c r="P15" s="426">
        <v>88717000</v>
      </c>
      <c r="Q15" s="368">
        <v>2012</v>
      </c>
      <c r="R15" s="374" t="s">
        <v>1054</v>
      </c>
      <c r="S15" s="233"/>
      <c r="T15" s="48"/>
      <c r="U15" s="48"/>
      <c r="V15" s="48"/>
      <c r="W15" s="48"/>
      <c r="X15" s="48"/>
      <c r="Y15" s="48"/>
      <c r="Z15" s="48"/>
      <c r="AA15" s="48"/>
    </row>
    <row r="16" spans="1:27" ht="25.5" customHeight="1">
      <c r="A16" s="367">
        <v>9</v>
      </c>
      <c r="B16" s="375" t="str">
        <f>B15</f>
        <v>Bangunan gedung pendidikan permanen</v>
      </c>
      <c r="C16" s="368" t="str">
        <f t="shared" si="0"/>
        <v>4.01.01.09.001</v>
      </c>
      <c r="D16" s="369" t="s">
        <v>310</v>
      </c>
      <c r="E16" s="369" t="s">
        <v>71</v>
      </c>
      <c r="F16" s="369" t="s">
        <v>213</v>
      </c>
      <c r="G16" s="369" t="s">
        <v>1037</v>
      </c>
      <c r="H16" s="368" t="s">
        <v>221</v>
      </c>
      <c r="I16" s="368" t="s">
        <v>218</v>
      </c>
      <c r="J16" s="371" t="s">
        <v>1053</v>
      </c>
      <c r="K16" s="368"/>
      <c r="L16" s="368" t="s">
        <v>514</v>
      </c>
      <c r="M16" s="368" t="s">
        <v>224</v>
      </c>
      <c r="N16" s="368" t="str">
        <f>'[3]KIA G'!G11</f>
        <v xml:space="preserve">  Persil 19  </v>
      </c>
      <c r="O16" s="368" t="s">
        <v>111</v>
      </c>
      <c r="P16" s="426">
        <v>88717000</v>
      </c>
      <c r="Q16" s="368">
        <v>2012</v>
      </c>
      <c r="R16" s="374" t="s">
        <v>1055</v>
      </c>
      <c r="S16" s="233"/>
      <c r="T16" s="48"/>
      <c r="U16" s="48"/>
      <c r="V16" s="48"/>
      <c r="W16" s="48"/>
      <c r="X16" s="48"/>
      <c r="Y16" s="48"/>
      <c r="Z16" s="48"/>
      <c r="AA16" s="48"/>
    </row>
    <row r="17" spans="1:27" ht="25.5" customHeight="1">
      <c r="A17" s="367">
        <v>10</v>
      </c>
      <c r="B17" s="375" t="str">
        <f>B16</f>
        <v>Bangunan gedung pendidikan permanen</v>
      </c>
      <c r="C17" s="368" t="str">
        <f t="shared" si="0"/>
        <v>4.01.01.09.001</v>
      </c>
      <c r="D17" s="369" t="s">
        <v>308</v>
      </c>
      <c r="E17" s="369" t="s">
        <v>71</v>
      </c>
      <c r="F17" s="369" t="s">
        <v>213</v>
      </c>
      <c r="G17" s="369" t="s">
        <v>1037</v>
      </c>
      <c r="H17" s="368" t="s">
        <v>1056</v>
      </c>
      <c r="I17" s="368" t="s">
        <v>217</v>
      </c>
      <c r="J17" s="371" t="s">
        <v>1057</v>
      </c>
      <c r="K17" s="368"/>
      <c r="L17" s="368" t="s">
        <v>512</v>
      </c>
      <c r="M17" s="368" t="s">
        <v>224</v>
      </c>
      <c r="N17" s="368" t="str">
        <f>'[3]KIA G'!G57</f>
        <v xml:space="preserve">  Persil 111  </v>
      </c>
      <c r="O17" s="368" t="s">
        <v>111</v>
      </c>
      <c r="P17" s="426">
        <v>159520000</v>
      </c>
      <c r="Q17" s="368">
        <v>2013</v>
      </c>
      <c r="R17" s="374" t="s">
        <v>1058</v>
      </c>
      <c r="S17" s="233"/>
      <c r="T17" s="48"/>
      <c r="U17" s="48"/>
      <c r="V17" s="48"/>
      <c r="W17" s="48"/>
      <c r="X17" s="48"/>
      <c r="Y17" s="48"/>
      <c r="Z17" s="48"/>
      <c r="AA17" s="48"/>
    </row>
    <row r="18" spans="1:27" ht="25.5" customHeight="1">
      <c r="A18" s="367">
        <v>11</v>
      </c>
      <c r="B18" s="375" t="str">
        <f>'[3]LHI Bangunan'!B21</f>
        <v>Tugu peringatan lainnya</v>
      </c>
      <c r="C18" s="368" t="s">
        <v>521</v>
      </c>
      <c r="D18" s="369" t="s">
        <v>308</v>
      </c>
      <c r="E18" s="369" t="s">
        <v>71</v>
      </c>
      <c r="F18" s="369" t="s">
        <v>213</v>
      </c>
      <c r="G18" s="369" t="s">
        <v>1037</v>
      </c>
      <c r="H18" s="368" t="s">
        <v>1059</v>
      </c>
      <c r="I18" s="368" t="s">
        <v>219</v>
      </c>
      <c r="J18" s="371" t="s">
        <v>1060</v>
      </c>
      <c r="K18" s="368"/>
      <c r="L18" s="368" t="s">
        <v>523</v>
      </c>
      <c r="M18" s="368" t="s">
        <v>224</v>
      </c>
      <c r="N18" s="368"/>
      <c r="O18" s="368" t="s">
        <v>111</v>
      </c>
      <c r="P18" s="426">
        <v>10000000</v>
      </c>
      <c r="Q18" s="368">
        <v>2015</v>
      </c>
      <c r="R18" s="374" t="s">
        <v>1061</v>
      </c>
      <c r="S18" s="233"/>
      <c r="T18" s="48"/>
      <c r="U18" s="48"/>
      <c r="V18" s="48"/>
      <c r="W18" s="48"/>
      <c r="X18" s="48"/>
      <c r="Y18" s="48"/>
      <c r="Z18" s="48"/>
      <c r="AA18" s="48"/>
    </row>
    <row r="19" spans="1:27" ht="25.5" customHeight="1">
      <c r="A19" s="367">
        <v>12</v>
      </c>
      <c r="B19" s="375" t="s">
        <v>1062</v>
      </c>
      <c r="C19" s="368" t="s">
        <v>1063</v>
      </c>
      <c r="D19" s="369" t="s">
        <v>310</v>
      </c>
      <c r="E19" s="369" t="s">
        <v>71</v>
      </c>
      <c r="F19" s="369" t="s">
        <v>213</v>
      </c>
      <c r="G19" s="369" t="s">
        <v>1064</v>
      </c>
      <c r="H19" s="368" t="s">
        <v>1065</v>
      </c>
      <c r="I19" s="368" t="s">
        <v>217</v>
      </c>
      <c r="J19" s="371">
        <v>2015</v>
      </c>
      <c r="K19" s="368"/>
      <c r="L19" s="368" t="s">
        <v>528</v>
      </c>
      <c r="M19" s="368" t="s">
        <v>224</v>
      </c>
      <c r="N19" s="368" t="str">
        <f>N8</f>
        <v xml:space="preserve">  Persil 107  </v>
      </c>
      <c r="O19" s="371" t="str">
        <f>O21</f>
        <v>Swadaya Masyarakat</v>
      </c>
      <c r="P19" s="426">
        <v>23225000</v>
      </c>
      <c r="Q19" s="368">
        <v>2015</v>
      </c>
      <c r="R19" s="374" t="s">
        <v>529</v>
      </c>
      <c r="S19" s="233"/>
      <c r="T19" s="48"/>
      <c r="U19" s="48"/>
      <c r="V19" s="48"/>
      <c r="W19" s="48"/>
      <c r="X19" s="48"/>
      <c r="Y19" s="48"/>
      <c r="Z19" s="48"/>
      <c r="AA19" s="48"/>
    </row>
    <row r="20" spans="1:27" ht="25.5" customHeight="1">
      <c r="A20" s="367">
        <v>13</v>
      </c>
      <c r="B20" s="375" t="str">
        <f>'[3]LHI Bangunan'!B23</f>
        <v>Bangunan lainnya</v>
      </c>
      <c r="C20" s="368" t="str">
        <f>'[3]LHI Bangunan'!C23</f>
        <v>4.01.01.22.999</v>
      </c>
      <c r="D20" s="369" t="s">
        <v>332</v>
      </c>
      <c r="E20" s="369" t="s">
        <v>71</v>
      </c>
      <c r="F20" s="369" t="s">
        <v>213</v>
      </c>
      <c r="G20" s="369" t="s">
        <v>1064</v>
      </c>
      <c r="H20" s="368" t="s">
        <v>1066</v>
      </c>
      <c r="I20" s="368" t="s">
        <v>1044</v>
      </c>
      <c r="J20" s="371">
        <v>2015</v>
      </c>
      <c r="K20" s="368"/>
      <c r="L20" s="368" t="s">
        <v>532</v>
      </c>
      <c r="M20" s="368" t="s">
        <v>224</v>
      </c>
      <c r="N20" s="368" t="str">
        <f>N21</f>
        <v xml:space="preserve">  Persil 107  </v>
      </c>
      <c r="O20" s="371" t="s">
        <v>77</v>
      </c>
      <c r="P20" s="426">
        <v>55537000</v>
      </c>
      <c r="Q20" s="368">
        <v>2015</v>
      </c>
      <c r="R20" s="374" t="s">
        <v>533</v>
      </c>
      <c r="S20" s="233"/>
      <c r="T20" s="48"/>
      <c r="U20" s="48"/>
      <c r="V20" s="48"/>
      <c r="W20" s="48"/>
      <c r="X20" s="48"/>
      <c r="Y20" s="48"/>
      <c r="Z20" s="48"/>
      <c r="AA20" s="48"/>
    </row>
    <row r="21" spans="1:27" ht="48" customHeight="1">
      <c r="A21" s="367">
        <v>14</v>
      </c>
      <c r="B21" s="370" t="str">
        <f>'[3]LHI Bangunan'!B24</f>
        <v>Bangunan gedung kantor permanen</v>
      </c>
      <c r="C21" s="368" t="s">
        <v>1067</v>
      </c>
      <c r="D21" s="369" t="s">
        <v>308</v>
      </c>
      <c r="E21" s="369" t="s">
        <v>71</v>
      </c>
      <c r="F21" s="369" t="s">
        <v>213</v>
      </c>
      <c r="G21" s="369" t="s">
        <v>1037</v>
      </c>
      <c r="H21" s="368" t="s">
        <v>1068</v>
      </c>
      <c r="I21" s="368" t="s">
        <v>217</v>
      </c>
      <c r="J21" s="371">
        <v>2016</v>
      </c>
      <c r="K21" s="368"/>
      <c r="L21" s="368" t="s">
        <v>504</v>
      </c>
      <c r="M21" s="368" t="s">
        <v>224</v>
      </c>
      <c r="N21" s="368" t="str">
        <f>N19</f>
        <v xml:space="preserve">  Persil 107  </v>
      </c>
      <c r="O21" s="371" t="s">
        <v>503</v>
      </c>
      <c r="P21" s="426">
        <v>317300000</v>
      </c>
      <c r="Q21" s="368">
        <v>2016</v>
      </c>
      <c r="R21" s="374" t="s">
        <v>415</v>
      </c>
      <c r="S21" s="233"/>
      <c r="T21" s="48"/>
      <c r="U21" s="48"/>
      <c r="V21" s="48"/>
      <c r="W21" s="48"/>
      <c r="X21" s="48"/>
      <c r="Y21" s="48"/>
      <c r="Z21" s="48"/>
      <c r="AA21" s="48"/>
    </row>
    <row r="22" spans="1:27" ht="25.5" customHeight="1">
      <c r="A22" s="367">
        <v>15</v>
      </c>
      <c r="B22" s="375" t="str">
        <f>'[3]LHI Bangunan'!B25</f>
        <v>gedung pertokoaan /pasar permanen</v>
      </c>
      <c r="C22" s="368" t="s">
        <v>534</v>
      </c>
      <c r="D22" s="369" t="s">
        <v>310</v>
      </c>
      <c r="E22" s="369" t="s">
        <v>71</v>
      </c>
      <c r="F22" s="369" t="s">
        <v>213</v>
      </c>
      <c r="G22" s="369" t="s">
        <v>1037</v>
      </c>
      <c r="H22" s="368" t="s">
        <v>1069</v>
      </c>
      <c r="I22" s="368" t="s">
        <v>223</v>
      </c>
      <c r="J22" s="371">
        <v>2016</v>
      </c>
      <c r="K22" s="368"/>
      <c r="L22" s="368" t="s">
        <v>538</v>
      </c>
      <c r="M22" s="368" t="s">
        <v>224</v>
      </c>
      <c r="N22" s="368" t="str">
        <f>'[3]KIA G'!G26</f>
        <v xml:space="preserve">  Persil 74  </v>
      </c>
      <c r="O22" s="371" t="s">
        <v>503</v>
      </c>
      <c r="P22" s="426">
        <v>60000000</v>
      </c>
      <c r="Q22" s="368">
        <v>2016</v>
      </c>
      <c r="R22" s="374" t="s">
        <v>539</v>
      </c>
      <c r="S22" s="233"/>
      <c r="T22" s="48"/>
      <c r="U22" s="48"/>
      <c r="V22" s="48"/>
      <c r="W22" s="48"/>
      <c r="X22" s="48"/>
      <c r="Y22" s="48"/>
      <c r="Z22" s="48"/>
      <c r="AA22" s="48"/>
    </row>
    <row r="23" spans="1:27" ht="30" customHeight="1">
      <c r="A23" s="367">
        <v>16</v>
      </c>
      <c r="B23" s="370" t="s">
        <v>1070</v>
      </c>
      <c r="C23" s="368" t="s">
        <v>1071</v>
      </c>
      <c r="D23" s="369" t="s">
        <v>332</v>
      </c>
      <c r="E23" s="369" t="s">
        <v>71</v>
      </c>
      <c r="F23" s="369" t="s">
        <v>213</v>
      </c>
      <c r="G23" s="369" t="s">
        <v>1037</v>
      </c>
      <c r="H23" s="368" t="s">
        <v>1072</v>
      </c>
      <c r="I23" s="368" t="s">
        <v>217</v>
      </c>
      <c r="J23" s="371">
        <v>2016</v>
      </c>
      <c r="K23" s="368"/>
      <c r="L23" s="368" t="s">
        <v>542</v>
      </c>
      <c r="M23" s="368" t="s">
        <v>224</v>
      </c>
      <c r="N23" s="368" t="str">
        <f>'[3]KIA G'!G59</f>
        <v xml:space="preserve">  Persil 112</v>
      </c>
      <c r="O23" s="368" t="s">
        <v>1073</v>
      </c>
      <c r="P23" s="426">
        <v>25000000</v>
      </c>
      <c r="Q23" s="368">
        <v>2016</v>
      </c>
      <c r="R23" s="374" t="s">
        <v>1074</v>
      </c>
      <c r="S23" s="233"/>
      <c r="T23" s="48"/>
      <c r="U23" s="48"/>
      <c r="V23" s="48"/>
      <c r="W23" s="48"/>
      <c r="X23" s="48"/>
      <c r="Y23" s="48"/>
      <c r="Z23" s="48"/>
      <c r="AA23" s="48"/>
    </row>
    <row r="24" spans="1:27" ht="34.5" customHeight="1">
      <c r="A24" s="367">
        <v>17</v>
      </c>
      <c r="B24" s="375" t="str">
        <f>B17</f>
        <v>Bangunan gedung pendidikan permanen</v>
      </c>
      <c r="C24" s="368" t="s">
        <v>543</v>
      </c>
      <c r="D24" s="369" t="s">
        <v>393</v>
      </c>
      <c r="E24" s="369" t="s">
        <v>71</v>
      </c>
      <c r="F24" s="369" t="s">
        <v>213</v>
      </c>
      <c r="G24" s="369" t="s">
        <v>1037</v>
      </c>
      <c r="H24" s="368" t="s">
        <v>1075</v>
      </c>
      <c r="I24" s="368" t="s">
        <v>223</v>
      </c>
      <c r="J24" s="371">
        <v>2016</v>
      </c>
      <c r="K24" s="368"/>
      <c r="L24" s="368" t="s">
        <v>516</v>
      </c>
      <c r="M24" s="368" t="s">
        <v>224</v>
      </c>
      <c r="N24" s="368" t="str">
        <f>N22</f>
        <v xml:space="preserve">  Persil 74  </v>
      </c>
      <c r="O24" s="368" t="s">
        <v>544</v>
      </c>
      <c r="P24" s="426">
        <v>139000000</v>
      </c>
      <c r="Q24" s="368">
        <v>2016</v>
      </c>
      <c r="R24" s="374" t="s">
        <v>1076</v>
      </c>
      <c r="S24" s="233"/>
      <c r="T24" s="48"/>
      <c r="U24" s="48"/>
      <c r="V24" s="48"/>
      <c r="W24" s="48"/>
      <c r="X24" s="48"/>
      <c r="Y24" s="48"/>
      <c r="Z24" s="48"/>
      <c r="AA24" s="48"/>
    </row>
    <row r="25" spans="1:27" ht="25.5" customHeight="1">
      <c r="A25" s="367">
        <v>18</v>
      </c>
      <c r="B25" s="375" t="str">
        <f>'[3]LHI Bangunan'!B28</f>
        <v>Bangunan fasilitas umum lainnya</v>
      </c>
      <c r="C25" s="368" t="str">
        <f>'[3]LHI Bangunan'!C28</f>
        <v>4.01.01.23.999</v>
      </c>
      <c r="D25" s="369" t="s">
        <v>308</v>
      </c>
      <c r="E25" s="369" t="s">
        <v>71</v>
      </c>
      <c r="F25" s="369" t="s">
        <v>213</v>
      </c>
      <c r="G25" s="369" t="s">
        <v>1037</v>
      </c>
      <c r="H25" s="368" t="s">
        <v>1077</v>
      </c>
      <c r="I25" s="368" t="s">
        <v>1044</v>
      </c>
      <c r="J25" s="371">
        <v>2020</v>
      </c>
      <c r="K25" s="368"/>
      <c r="L25" s="368" t="s">
        <v>550</v>
      </c>
      <c r="M25" s="368" t="s">
        <v>224</v>
      </c>
      <c r="N25" s="368" t="str">
        <f>N21</f>
        <v xml:space="preserve">  Persil 107  </v>
      </c>
      <c r="O25" s="368" t="s">
        <v>704</v>
      </c>
      <c r="P25" s="426">
        <v>8802000</v>
      </c>
      <c r="Q25" s="368">
        <v>2020</v>
      </c>
      <c r="R25" s="374" t="s">
        <v>1078</v>
      </c>
      <c r="S25" s="233"/>
      <c r="T25" s="48"/>
      <c r="U25" s="48"/>
      <c r="V25" s="48"/>
      <c r="W25" s="48"/>
      <c r="X25" s="48"/>
      <c r="Y25" s="48"/>
      <c r="Z25" s="48"/>
      <c r="AA25" s="48"/>
    </row>
    <row r="26" spans="1:27" ht="30" customHeight="1">
      <c r="A26" s="367">
        <v>19</v>
      </c>
      <c r="B26" s="429" t="s">
        <v>1079</v>
      </c>
      <c r="C26" s="368" t="s">
        <v>521</v>
      </c>
      <c r="D26" s="369" t="s">
        <v>308</v>
      </c>
      <c r="E26" s="369" t="s">
        <v>71</v>
      </c>
      <c r="F26" s="369" t="s">
        <v>213</v>
      </c>
      <c r="G26" s="369" t="s">
        <v>1037</v>
      </c>
      <c r="H26" s="371" t="s">
        <v>1080</v>
      </c>
      <c r="I26" s="368" t="s">
        <v>187</v>
      </c>
      <c r="J26" s="371" t="s">
        <v>1081</v>
      </c>
      <c r="K26" s="371" t="s">
        <v>1082</v>
      </c>
      <c r="L26" s="368" t="s">
        <v>1083</v>
      </c>
      <c r="M26" s="368" t="s">
        <v>224</v>
      </c>
      <c r="N26" s="368" t="str">
        <f>N25</f>
        <v xml:space="preserve">  Persil 107  </v>
      </c>
      <c r="O26" s="368" t="s">
        <v>1084</v>
      </c>
      <c r="P26" s="426">
        <f>49857500+1169350</f>
        <v>51026850</v>
      </c>
      <c r="Q26" s="368">
        <v>2022</v>
      </c>
      <c r="R26" s="374" t="s">
        <v>1085</v>
      </c>
      <c r="S26" s="233"/>
      <c r="T26" s="48"/>
      <c r="U26" s="48"/>
      <c r="V26" s="48"/>
      <c r="W26" s="48"/>
      <c r="X26" s="48"/>
      <c r="Y26" s="48"/>
      <c r="Z26" s="48"/>
      <c r="AA26" s="48"/>
    </row>
    <row r="27" spans="1:27" ht="30" customHeight="1">
      <c r="A27" s="367">
        <v>20</v>
      </c>
      <c r="B27" s="282" t="s">
        <v>506</v>
      </c>
      <c r="C27" s="368" t="s">
        <v>543</v>
      </c>
      <c r="D27" s="369" t="s">
        <v>308</v>
      </c>
      <c r="E27" s="369" t="s">
        <v>71</v>
      </c>
      <c r="F27" s="369" t="s">
        <v>213</v>
      </c>
      <c r="G27" s="369" t="s">
        <v>1037</v>
      </c>
      <c r="H27" s="413" t="s">
        <v>1086</v>
      </c>
      <c r="I27" s="412" t="s">
        <v>218</v>
      </c>
      <c r="J27" s="443" t="s">
        <v>1089</v>
      </c>
      <c r="K27" s="446" t="s">
        <v>1092</v>
      </c>
      <c r="L27" s="412" t="s">
        <v>514</v>
      </c>
      <c r="M27" s="368" t="s">
        <v>224</v>
      </c>
      <c r="N27" s="412" t="s">
        <v>1095</v>
      </c>
      <c r="O27" s="413" t="s">
        <v>240</v>
      </c>
      <c r="P27" s="442">
        <v>7995500</v>
      </c>
      <c r="Q27" s="412">
        <v>2024</v>
      </c>
      <c r="R27" s="416" t="s">
        <v>1055</v>
      </c>
      <c r="S27" s="233"/>
      <c r="T27" s="48"/>
      <c r="U27" s="48"/>
      <c r="V27" s="48"/>
      <c r="W27" s="48"/>
      <c r="X27" s="48"/>
      <c r="Y27" s="48"/>
      <c r="Z27" s="48"/>
      <c r="AA27" s="48"/>
    </row>
    <row r="28" spans="1:27" ht="30" customHeight="1">
      <c r="A28" s="367">
        <v>21</v>
      </c>
      <c r="B28" s="282" t="s">
        <v>506</v>
      </c>
      <c r="C28" s="368" t="s">
        <v>543</v>
      </c>
      <c r="D28" s="369" t="s">
        <v>310</v>
      </c>
      <c r="E28" s="369" t="s">
        <v>71</v>
      </c>
      <c r="F28" s="369" t="s">
        <v>213</v>
      </c>
      <c r="G28" s="369" t="s">
        <v>1037</v>
      </c>
      <c r="H28" s="413" t="s">
        <v>1086</v>
      </c>
      <c r="I28" s="412" t="s">
        <v>216</v>
      </c>
      <c r="J28" s="443" t="s">
        <v>1089</v>
      </c>
      <c r="K28" s="446" t="s">
        <v>1092</v>
      </c>
      <c r="L28" s="412" t="s">
        <v>514</v>
      </c>
      <c r="M28" s="368" t="s">
        <v>224</v>
      </c>
      <c r="N28" s="412" t="s">
        <v>1096</v>
      </c>
      <c r="O28" s="413" t="s">
        <v>240</v>
      </c>
      <c r="P28" s="442">
        <v>11817000</v>
      </c>
      <c r="Q28" s="412">
        <v>2024</v>
      </c>
      <c r="R28" s="416" t="s">
        <v>1054</v>
      </c>
      <c r="S28" s="233"/>
      <c r="T28" s="48"/>
      <c r="U28" s="48"/>
      <c r="V28" s="48"/>
      <c r="W28" s="48"/>
      <c r="X28" s="48"/>
      <c r="Y28" s="48"/>
      <c r="Z28" s="48"/>
      <c r="AA28" s="48"/>
    </row>
    <row r="29" spans="1:27" ht="30" customHeight="1">
      <c r="A29" s="367">
        <v>22</v>
      </c>
      <c r="B29" s="282" t="s">
        <v>547</v>
      </c>
      <c r="C29" s="368" t="s">
        <v>546</v>
      </c>
      <c r="D29" s="369" t="s">
        <v>332</v>
      </c>
      <c r="E29" s="369" t="s">
        <v>71</v>
      </c>
      <c r="F29" s="369" t="s">
        <v>213</v>
      </c>
      <c r="G29" s="369" t="s">
        <v>1037</v>
      </c>
      <c r="H29" s="413" t="s">
        <v>1087</v>
      </c>
      <c r="I29" s="368" t="s">
        <v>1044</v>
      </c>
      <c r="J29" s="444" t="s">
        <v>1090</v>
      </c>
      <c r="K29" s="446" t="s">
        <v>1093</v>
      </c>
      <c r="L29" s="412" t="s">
        <v>241</v>
      </c>
      <c r="M29" s="368" t="s">
        <v>224</v>
      </c>
      <c r="N29" s="412" t="s">
        <v>1097</v>
      </c>
      <c r="O29" s="413" t="s">
        <v>240</v>
      </c>
      <c r="P29" s="442">
        <v>41810000</v>
      </c>
      <c r="Q29" s="412">
        <v>2024</v>
      </c>
      <c r="R29" s="416" t="s">
        <v>733</v>
      </c>
      <c r="S29" s="233"/>
      <c r="T29" s="48"/>
      <c r="U29" s="48"/>
      <c r="V29" s="48"/>
      <c r="W29" s="48"/>
      <c r="X29" s="48"/>
      <c r="Y29" s="48"/>
      <c r="Z29" s="48"/>
      <c r="AA29" s="48"/>
    </row>
    <row r="30" spans="1:27" ht="30" customHeight="1">
      <c r="A30" s="367">
        <v>23</v>
      </c>
      <c r="B30" s="282" t="s">
        <v>547</v>
      </c>
      <c r="C30" s="368" t="s">
        <v>546</v>
      </c>
      <c r="D30" s="369" t="s">
        <v>393</v>
      </c>
      <c r="E30" s="369" t="s">
        <v>71</v>
      </c>
      <c r="F30" s="369" t="s">
        <v>213</v>
      </c>
      <c r="G30" s="369" t="s">
        <v>1037</v>
      </c>
      <c r="H30" s="413" t="s">
        <v>1088</v>
      </c>
      <c r="I30" s="368" t="s">
        <v>1044</v>
      </c>
      <c r="J30" s="445" t="s">
        <v>1091</v>
      </c>
      <c r="K30" s="413" t="s">
        <v>1094</v>
      </c>
      <c r="L30" s="412"/>
      <c r="M30" s="368" t="s">
        <v>224</v>
      </c>
      <c r="N30" s="412"/>
      <c r="O30" s="413" t="s">
        <v>240</v>
      </c>
      <c r="P30" s="442">
        <v>12785500</v>
      </c>
      <c r="Q30" s="412">
        <v>2024</v>
      </c>
      <c r="R30" s="416" t="s">
        <v>734</v>
      </c>
      <c r="S30" s="233"/>
      <c r="T30" s="48"/>
      <c r="U30" s="48"/>
      <c r="V30" s="48"/>
      <c r="W30" s="48"/>
      <c r="X30" s="48"/>
      <c r="Y30" s="48"/>
      <c r="Z30" s="48"/>
      <c r="AA30" s="48"/>
    </row>
    <row r="31" spans="1:27" s="681" customFormat="1" ht="63" customHeight="1">
      <c r="A31" s="676">
        <v>24</v>
      </c>
      <c r="B31" s="682" t="s">
        <v>1036</v>
      </c>
      <c r="C31" s="677" t="s">
        <v>1067</v>
      </c>
      <c r="D31" s="678" t="s">
        <v>308</v>
      </c>
      <c r="E31" s="678" t="s">
        <v>71</v>
      </c>
      <c r="F31" s="678" t="s">
        <v>213</v>
      </c>
      <c r="G31" s="678" t="s">
        <v>1037</v>
      </c>
      <c r="H31" s="677" t="s">
        <v>4418</v>
      </c>
      <c r="I31" s="677" t="s">
        <v>217</v>
      </c>
      <c r="J31" s="683" t="s">
        <v>4420</v>
      </c>
      <c r="K31" s="677"/>
      <c r="L31" s="677"/>
      <c r="M31" s="677" t="s">
        <v>224</v>
      </c>
      <c r="N31" s="677" t="str">
        <f>N29</f>
        <v>Persil 107</v>
      </c>
      <c r="O31" s="683" t="s">
        <v>240</v>
      </c>
      <c r="P31" s="684">
        <v>107087100</v>
      </c>
      <c r="Q31" s="677">
        <v>2025</v>
      </c>
      <c r="R31" s="685" t="s">
        <v>4410</v>
      </c>
      <c r="S31" s="679"/>
      <c r="T31" s="680"/>
      <c r="U31" s="680"/>
      <c r="V31" s="680"/>
      <c r="W31" s="680"/>
      <c r="X31" s="680"/>
      <c r="Y31" s="680"/>
      <c r="Z31" s="680"/>
      <c r="AA31" s="680"/>
    </row>
    <row r="32" spans="1:27" s="681" customFormat="1" ht="42.75" customHeight="1">
      <c r="A32" s="676">
        <v>25</v>
      </c>
      <c r="B32" s="686" t="s">
        <v>506</v>
      </c>
      <c r="C32" s="677" t="s">
        <v>543</v>
      </c>
      <c r="D32" s="678" t="s">
        <v>310</v>
      </c>
      <c r="E32" s="678" t="s">
        <v>71</v>
      </c>
      <c r="F32" s="678" t="s">
        <v>213</v>
      </c>
      <c r="G32" s="678" t="s">
        <v>1037</v>
      </c>
      <c r="H32" s="677" t="s">
        <v>4417</v>
      </c>
      <c r="I32" s="677" t="s">
        <v>223</v>
      </c>
      <c r="J32" s="683" t="s">
        <v>4421</v>
      </c>
      <c r="K32" s="677"/>
      <c r="L32" s="677"/>
      <c r="M32" s="677" t="s">
        <v>224</v>
      </c>
      <c r="N32" s="677" t="s">
        <v>4136</v>
      </c>
      <c r="O32" s="683" t="s">
        <v>240</v>
      </c>
      <c r="P32" s="684">
        <v>7174000</v>
      </c>
      <c r="Q32" s="677">
        <v>2025</v>
      </c>
      <c r="R32" s="685" t="s">
        <v>4411</v>
      </c>
      <c r="S32" s="679"/>
      <c r="T32" s="680"/>
      <c r="U32" s="680"/>
      <c r="V32" s="680"/>
      <c r="W32" s="680"/>
      <c r="X32" s="680"/>
      <c r="Y32" s="680"/>
      <c r="Z32" s="680"/>
      <c r="AA32" s="680"/>
    </row>
    <row r="33" spans="1:27" ht="41.25" customHeight="1" thickBot="1">
      <c r="A33" s="390"/>
      <c r="B33" s="430"/>
      <c r="C33" s="430"/>
      <c r="D33" s="430"/>
      <c r="E33" s="430"/>
      <c r="F33" s="430"/>
      <c r="G33" s="430"/>
      <c r="H33" s="430"/>
      <c r="I33" s="430"/>
      <c r="J33" s="431"/>
      <c r="K33" s="430"/>
      <c r="L33" s="430"/>
      <c r="M33" s="430"/>
      <c r="N33" s="430"/>
      <c r="O33" s="391"/>
      <c r="P33" s="432"/>
      <c r="Q33" s="430"/>
      <c r="R33" s="395"/>
      <c r="S33" s="233"/>
      <c r="T33" s="48"/>
      <c r="U33" s="48"/>
      <c r="V33" s="48"/>
      <c r="W33" s="48"/>
      <c r="X33" s="48"/>
      <c r="Y33" s="48"/>
      <c r="Z33" s="48"/>
      <c r="AA33" s="48"/>
    </row>
    <row r="34" spans="1:27" ht="44.25" customHeight="1" thickBot="1">
      <c r="A34" s="1293" t="s">
        <v>4427</v>
      </c>
      <c r="B34" s="1294"/>
      <c r="C34" s="1294"/>
      <c r="D34" s="1294"/>
      <c r="E34" s="1294"/>
      <c r="F34" s="1294"/>
      <c r="G34" s="1294"/>
      <c r="H34" s="1294"/>
      <c r="I34" s="1294"/>
      <c r="J34" s="1294"/>
      <c r="K34" s="1294"/>
      <c r="L34" s="1294"/>
      <c r="M34" s="1294"/>
      <c r="N34" s="1294"/>
      <c r="O34" s="1295"/>
      <c r="P34" s="433">
        <f>SUM(P8:P33)</f>
        <v>2117460950</v>
      </c>
      <c r="Q34" s="433"/>
      <c r="R34" s="397"/>
      <c r="S34" s="404"/>
      <c r="T34" s="48">
        <v>2117460950</v>
      </c>
      <c r="U34" s="48"/>
      <c r="V34" s="48"/>
      <c r="W34" s="48"/>
      <c r="X34" s="48"/>
      <c r="Y34" s="48"/>
      <c r="Z34" s="48"/>
      <c r="AA34" s="48"/>
    </row>
    <row r="35" spans="1:27" ht="25.5" customHeight="1">
      <c r="A35" s="233"/>
      <c r="B35" s="233"/>
      <c r="C35" s="233"/>
      <c r="D35" s="233"/>
      <c r="E35" s="233"/>
      <c r="F35" s="233"/>
      <c r="G35" s="233"/>
      <c r="H35" s="233"/>
      <c r="I35" s="233"/>
      <c r="J35" s="403"/>
      <c r="K35" s="233"/>
      <c r="L35" s="233"/>
      <c r="M35" s="233"/>
      <c r="N35" s="233"/>
      <c r="P35" s="233"/>
      <c r="Q35" s="233"/>
      <c r="R35" s="344"/>
      <c r="S35" s="233"/>
      <c r="T35" s="48"/>
      <c r="U35" s="48"/>
      <c r="V35" s="48"/>
      <c r="W35" s="48"/>
      <c r="X35" s="48"/>
      <c r="Y35" s="48"/>
      <c r="Z35" s="48"/>
      <c r="AA35" s="48"/>
    </row>
    <row r="36" spans="1:27" ht="25.5" customHeight="1">
      <c r="A36" s="434"/>
      <c r="B36" s="435"/>
      <c r="C36" s="343" t="s">
        <v>182</v>
      </c>
      <c r="D36" s="233"/>
      <c r="E36" s="233"/>
      <c r="F36" s="233"/>
      <c r="G36" s="233"/>
      <c r="H36" s="436"/>
      <c r="I36" s="1296"/>
      <c r="J36" s="1296"/>
      <c r="K36" s="1296"/>
      <c r="L36" s="1296"/>
      <c r="M36" s="1296"/>
      <c r="O36" s="1297" t="s">
        <v>4426</v>
      </c>
      <c r="P36" s="1296"/>
      <c r="Q36" s="1296"/>
      <c r="R36" s="437"/>
      <c r="S36" s="233"/>
      <c r="T36" s="48"/>
      <c r="U36" s="48"/>
      <c r="V36" s="48"/>
      <c r="W36" s="48"/>
      <c r="X36" s="48"/>
      <c r="Y36" s="48"/>
      <c r="Z36" s="48"/>
      <c r="AA36" s="48"/>
    </row>
    <row r="37" spans="1:27" ht="25.5" customHeight="1">
      <c r="A37" s="438"/>
      <c r="C37" s="343" t="s">
        <v>727</v>
      </c>
      <c r="D37" s="233"/>
      <c r="E37" s="233"/>
      <c r="F37" s="233"/>
      <c r="G37" s="233"/>
      <c r="H37" s="403"/>
      <c r="J37" s="403"/>
      <c r="K37" s="343"/>
      <c r="L37" s="233"/>
      <c r="M37" s="233"/>
      <c r="O37" s="1265" t="s">
        <v>199</v>
      </c>
      <c r="P37" s="1265"/>
      <c r="Q37" s="1265"/>
      <c r="R37" s="233"/>
      <c r="S37" s="233"/>
      <c r="T37" s="48"/>
      <c r="U37" s="48"/>
      <c r="V37" s="48"/>
      <c r="W37" s="48"/>
      <c r="X37" s="48"/>
      <c r="Y37" s="48"/>
      <c r="Z37" s="48"/>
      <c r="AA37" s="48"/>
    </row>
    <row r="38" spans="1:27" ht="15.75" customHeight="1">
      <c r="A38" s="434"/>
      <c r="B38" s="435"/>
      <c r="C38" s="343"/>
      <c r="D38" s="233"/>
      <c r="E38" s="233"/>
      <c r="F38" s="233"/>
      <c r="G38" s="233"/>
      <c r="H38" s="403"/>
      <c r="I38" s="233"/>
      <c r="J38" s="403"/>
      <c r="K38" s="233"/>
      <c r="L38" s="233"/>
      <c r="M38" s="233"/>
      <c r="N38" s="233"/>
      <c r="O38" s="403"/>
      <c r="P38" s="233"/>
      <c r="Q38" s="233"/>
      <c r="R38" s="233"/>
      <c r="S38" s="233"/>
      <c r="T38" s="48"/>
      <c r="U38" s="48"/>
      <c r="V38" s="48"/>
      <c r="W38" s="48"/>
      <c r="X38" s="48"/>
      <c r="Y38" s="48"/>
      <c r="Z38" s="48"/>
      <c r="AA38" s="48"/>
    </row>
    <row r="39" spans="1:27" ht="15.75" customHeight="1">
      <c r="A39" s="434"/>
      <c r="B39" s="435"/>
      <c r="C39" s="343"/>
      <c r="D39" s="233"/>
      <c r="E39" s="233"/>
      <c r="F39" s="233"/>
      <c r="G39" s="233"/>
      <c r="H39" s="403"/>
      <c r="I39" s="233"/>
      <c r="J39" s="403"/>
      <c r="K39" s="233"/>
      <c r="L39" s="233"/>
      <c r="M39" s="233"/>
      <c r="N39" s="233"/>
      <c r="O39" s="403"/>
      <c r="P39" s="233"/>
      <c r="Q39" s="233"/>
      <c r="R39" s="233"/>
      <c r="S39" s="233"/>
      <c r="T39" s="69" t="e">
        <f>' Buku AMD'!#REF!</f>
        <v>#REF!</v>
      </c>
      <c r="U39" s="70" t="e">
        <f>#REF!-T39</f>
        <v>#REF!</v>
      </c>
      <c r="V39" s="48"/>
      <c r="W39" s="48"/>
      <c r="X39" s="48"/>
      <c r="Y39" s="48"/>
      <c r="Z39" s="48"/>
      <c r="AA39" s="48"/>
    </row>
    <row r="40" spans="1:27" ht="15.75" customHeight="1">
      <c r="A40" s="404"/>
      <c r="B40" s="439"/>
      <c r="C40" s="342" t="s">
        <v>1010</v>
      </c>
      <c r="D40" s="404"/>
      <c r="E40" s="404"/>
      <c r="F40" s="404"/>
      <c r="G40" s="404"/>
      <c r="H40" s="406"/>
      <c r="I40" s="439"/>
      <c r="J40" s="406"/>
      <c r="K40" s="342"/>
      <c r="L40" s="404"/>
      <c r="M40" s="404"/>
      <c r="N40" s="439"/>
      <c r="O40" s="406"/>
      <c r="P40" s="342" t="s">
        <v>1011</v>
      </c>
      <c r="Q40" s="404"/>
      <c r="R40" s="404"/>
      <c r="S40" s="404"/>
      <c r="T40" s="48"/>
      <c r="U40" s="48"/>
      <c r="V40" s="48"/>
      <c r="W40" s="48"/>
      <c r="X40" s="48"/>
      <c r="Y40" s="48"/>
      <c r="Z40" s="48"/>
      <c r="AA40" s="48"/>
    </row>
    <row r="41" spans="1:27" ht="15.75" customHeight="1">
      <c r="A41" s="434"/>
      <c r="B41" s="435"/>
      <c r="C41" s="233"/>
      <c r="D41" s="233"/>
      <c r="E41" s="233"/>
      <c r="F41" s="233"/>
      <c r="G41" s="233"/>
      <c r="H41" s="233"/>
      <c r="I41" s="233"/>
      <c r="J41" s="403"/>
      <c r="K41" s="233"/>
      <c r="L41" s="233"/>
      <c r="M41" s="233"/>
      <c r="N41" s="233"/>
      <c r="P41" s="440"/>
      <c r="Q41" s="233"/>
      <c r="R41" s="344"/>
      <c r="S41" s="343"/>
      <c r="T41" s="48"/>
      <c r="U41" s="48"/>
      <c r="V41" s="48"/>
      <c r="W41" s="48"/>
      <c r="X41" s="48"/>
      <c r="Y41" s="48"/>
      <c r="Z41" s="48"/>
      <c r="AA41" s="48"/>
    </row>
    <row r="42" spans="1:27" ht="15.75" customHeight="1">
      <c r="A42" s="434"/>
      <c r="B42" s="435"/>
      <c r="C42" s="233"/>
      <c r="D42" s="233"/>
      <c r="E42" s="233"/>
      <c r="F42" s="233"/>
      <c r="G42" s="233"/>
      <c r="H42" s="233"/>
      <c r="I42" s="233"/>
      <c r="J42" s="403"/>
      <c r="K42" s="233"/>
      <c r="L42" s="233"/>
      <c r="M42" s="233"/>
      <c r="N42" s="233"/>
      <c r="P42" s="440"/>
      <c r="Q42" s="233"/>
      <c r="R42" s="344"/>
      <c r="S42" s="343"/>
      <c r="T42" s="48"/>
      <c r="U42" s="48"/>
      <c r="V42" s="48"/>
      <c r="W42" s="48"/>
      <c r="X42" s="48"/>
      <c r="Y42" s="48"/>
      <c r="Z42" s="48"/>
      <c r="AA42" s="48"/>
    </row>
    <row r="43" spans="1:27" ht="15.75" customHeight="1">
      <c r="A43" s="434"/>
      <c r="B43" s="435"/>
      <c r="C43" s="233"/>
      <c r="D43" s="233"/>
      <c r="E43" s="233"/>
      <c r="F43" s="233"/>
      <c r="G43" s="233"/>
      <c r="H43" s="233"/>
      <c r="I43" s="233"/>
      <c r="J43" s="403"/>
      <c r="K43" s="233"/>
      <c r="L43" s="233"/>
      <c r="M43" s="233"/>
      <c r="N43" s="233"/>
      <c r="P43" s="440"/>
      <c r="Q43" s="233"/>
      <c r="R43" s="344"/>
      <c r="S43" s="343"/>
      <c r="T43" s="48"/>
      <c r="U43" s="48"/>
      <c r="V43" s="48"/>
      <c r="W43" s="48"/>
      <c r="X43" s="48"/>
      <c r="Y43" s="48"/>
      <c r="Z43" s="48"/>
      <c r="AA43" s="48"/>
    </row>
    <row r="44" spans="1:27" ht="15.75" customHeight="1">
      <c r="A44" s="434"/>
      <c r="B44" s="435"/>
      <c r="C44" s="233"/>
      <c r="D44" s="233"/>
      <c r="E44" s="233"/>
      <c r="F44" s="233"/>
      <c r="G44" s="233"/>
      <c r="H44" s="233"/>
      <c r="I44" s="233"/>
      <c r="J44" s="403"/>
      <c r="K44" s="233"/>
      <c r="L44" s="233"/>
      <c r="M44" s="233"/>
      <c r="N44" s="233"/>
      <c r="P44" s="440"/>
      <c r="Q44" s="233"/>
      <c r="R44" s="344"/>
      <c r="S44" s="343"/>
      <c r="T44" s="48"/>
      <c r="U44" s="48"/>
      <c r="V44" s="48"/>
      <c r="W44" s="48"/>
      <c r="X44" s="48"/>
      <c r="Y44" s="48"/>
      <c r="Z44" s="48"/>
      <c r="AA44" s="48"/>
    </row>
    <row r="45" spans="1:27" ht="15.75" customHeight="1">
      <c r="A45" s="434"/>
      <c r="B45" s="435"/>
      <c r="C45" s="233"/>
      <c r="D45" s="233"/>
      <c r="E45" s="233"/>
      <c r="F45" s="233"/>
      <c r="G45" s="233"/>
      <c r="H45" s="233"/>
      <c r="I45" s="233"/>
      <c r="J45" s="403"/>
      <c r="K45" s="233"/>
      <c r="L45" s="233"/>
      <c r="M45" s="233"/>
      <c r="N45" s="233"/>
      <c r="P45" s="233"/>
      <c r="Q45" s="233"/>
      <c r="R45" s="344"/>
      <c r="S45" s="233"/>
      <c r="T45" s="48"/>
      <c r="U45" s="48"/>
      <c r="V45" s="48"/>
      <c r="W45" s="48"/>
      <c r="X45" s="48"/>
      <c r="Y45" s="48"/>
      <c r="Z45" s="48"/>
      <c r="AA45" s="48"/>
    </row>
    <row r="46" spans="1:27" ht="15.75" customHeight="1">
      <c r="A46" s="434"/>
      <c r="B46" s="435"/>
      <c r="C46" s="233"/>
      <c r="D46" s="233"/>
      <c r="E46" s="233"/>
      <c r="F46" s="233"/>
      <c r="G46" s="233"/>
      <c r="H46" s="233"/>
      <c r="I46" s="233"/>
      <c r="J46" s="403"/>
      <c r="K46" s="233"/>
      <c r="L46" s="233"/>
      <c r="M46" s="233"/>
      <c r="N46" s="233"/>
      <c r="P46" s="233"/>
      <c r="Q46" s="233"/>
      <c r="R46" s="344"/>
      <c r="S46" s="233"/>
      <c r="T46" s="47"/>
      <c r="U46" s="47"/>
      <c r="V46" s="47"/>
      <c r="W46" s="47"/>
      <c r="X46" s="47"/>
      <c r="Y46" s="47"/>
      <c r="Z46" s="47"/>
      <c r="AA46" s="47"/>
    </row>
    <row r="47" spans="1:27" ht="15.75" customHeight="1">
      <c r="A47" s="434"/>
      <c r="B47" s="435"/>
      <c r="C47" s="233"/>
      <c r="D47" s="233"/>
      <c r="E47" s="233"/>
      <c r="F47" s="233"/>
      <c r="G47" s="233"/>
      <c r="H47" s="233"/>
      <c r="I47" s="233"/>
      <c r="J47" s="403"/>
      <c r="K47" s="233"/>
      <c r="L47" s="233"/>
      <c r="M47" s="233"/>
      <c r="N47" s="233"/>
      <c r="P47" s="233"/>
      <c r="Q47" s="233"/>
      <c r="R47" s="344"/>
      <c r="S47" s="233"/>
      <c r="T47" s="48"/>
      <c r="U47" s="48"/>
      <c r="V47" s="48"/>
      <c r="W47" s="48"/>
      <c r="X47" s="48"/>
      <c r="Y47" s="48"/>
      <c r="Z47" s="48"/>
      <c r="AA47" s="48"/>
    </row>
    <row r="48" spans="1:27" ht="15.75" customHeight="1">
      <c r="A48" s="233"/>
      <c r="B48" s="233"/>
      <c r="C48" s="233"/>
      <c r="D48" s="233"/>
      <c r="E48" s="233"/>
      <c r="F48" s="233"/>
      <c r="G48" s="233"/>
      <c r="H48" s="233"/>
      <c r="I48" s="233"/>
      <c r="J48" s="403"/>
      <c r="K48" s="233"/>
      <c r="L48" s="233"/>
      <c r="M48" s="233"/>
      <c r="N48" s="233"/>
      <c r="P48" s="233"/>
      <c r="Q48" s="233"/>
      <c r="R48" s="344"/>
      <c r="S48" s="233"/>
      <c r="T48" s="48"/>
      <c r="U48" s="48"/>
      <c r="V48" s="48"/>
      <c r="W48" s="48"/>
      <c r="X48" s="48"/>
      <c r="Y48" s="48"/>
      <c r="Z48" s="48"/>
      <c r="AA48" s="48"/>
    </row>
    <row r="49" spans="1:27" ht="15.75" customHeight="1">
      <c r="A49" s="233"/>
      <c r="B49" s="233"/>
      <c r="C49" s="233"/>
      <c r="D49" s="233"/>
      <c r="E49" s="233"/>
      <c r="F49" s="233"/>
      <c r="G49" s="233"/>
      <c r="H49" s="233"/>
      <c r="I49" s="233"/>
      <c r="J49" s="403"/>
      <c r="K49" s="233"/>
      <c r="L49" s="233"/>
      <c r="M49" s="233"/>
      <c r="N49" s="233"/>
      <c r="P49" s="233"/>
      <c r="Q49" s="233"/>
      <c r="R49" s="344"/>
      <c r="S49" s="233"/>
      <c r="T49" s="48"/>
      <c r="U49" s="48"/>
      <c r="V49" s="48"/>
      <c r="W49" s="48"/>
      <c r="X49" s="48"/>
      <c r="Y49" s="48"/>
      <c r="Z49" s="48"/>
      <c r="AA49" s="48"/>
    </row>
    <row r="50" spans="1:27" ht="15.75" customHeight="1">
      <c r="A50" s="233"/>
      <c r="B50" s="233"/>
      <c r="C50" s="233"/>
      <c r="D50" s="233"/>
      <c r="E50" s="233"/>
      <c r="F50" s="233"/>
      <c r="G50" s="233"/>
      <c r="H50" s="233"/>
      <c r="I50" s="233"/>
      <c r="J50" s="403"/>
      <c r="K50" s="233"/>
      <c r="L50" s="233"/>
      <c r="M50" s="233"/>
      <c r="N50" s="233"/>
      <c r="P50" s="233"/>
      <c r="Q50" s="233"/>
      <c r="R50" s="344"/>
      <c r="S50" s="233"/>
      <c r="T50" s="48"/>
      <c r="U50" s="48"/>
      <c r="V50" s="48"/>
      <c r="W50" s="48"/>
      <c r="X50" s="48"/>
      <c r="Y50" s="48"/>
      <c r="Z50" s="48"/>
      <c r="AA50" s="48"/>
    </row>
    <row r="51" spans="1:27" ht="15.75" customHeight="1">
      <c r="A51" s="233"/>
      <c r="B51" s="233"/>
      <c r="C51" s="233"/>
      <c r="D51" s="233"/>
      <c r="E51" s="233"/>
      <c r="F51" s="233"/>
      <c r="G51" s="233"/>
      <c r="H51" s="233"/>
      <c r="I51" s="233"/>
      <c r="J51" s="403"/>
      <c r="K51" s="233"/>
      <c r="L51" s="233"/>
      <c r="M51" s="233"/>
      <c r="N51" s="233"/>
      <c r="P51" s="233"/>
      <c r="Q51" s="233"/>
      <c r="R51" s="344"/>
      <c r="S51" s="233"/>
      <c r="T51" s="48"/>
      <c r="U51" s="48"/>
      <c r="V51" s="48"/>
      <c r="W51" s="48"/>
      <c r="X51" s="48"/>
      <c r="Y51" s="48"/>
      <c r="Z51" s="48"/>
      <c r="AA51" s="48"/>
    </row>
    <row r="52" spans="1:27" ht="15.75" customHeight="1">
      <c r="A52" s="233"/>
      <c r="B52" s="233"/>
      <c r="C52" s="233"/>
      <c r="D52" s="233"/>
      <c r="E52" s="233"/>
      <c r="F52" s="233"/>
      <c r="G52" s="233"/>
      <c r="H52" s="233"/>
      <c r="I52" s="233"/>
      <c r="J52" s="403"/>
      <c r="K52" s="233"/>
      <c r="L52" s="233"/>
      <c r="M52" s="233"/>
      <c r="N52" s="233"/>
      <c r="P52" s="233"/>
      <c r="Q52" s="233"/>
      <c r="R52" s="344"/>
      <c r="S52" s="233"/>
      <c r="T52" s="48"/>
      <c r="U52" s="48"/>
      <c r="V52" s="48"/>
      <c r="W52" s="48"/>
      <c r="X52" s="48"/>
      <c r="Y52" s="48"/>
      <c r="Z52" s="48"/>
      <c r="AA52" s="48"/>
    </row>
    <row r="53" spans="1:27" ht="15.75" customHeight="1">
      <c r="A53" s="233"/>
      <c r="B53" s="233"/>
      <c r="C53" s="233"/>
      <c r="D53" s="233"/>
      <c r="E53" s="233"/>
      <c r="F53" s="233"/>
      <c r="G53" s="233"/>
      <c r="H53" s="233"/>
      <c r="I53" s="233"/>
      <c r="J53" s="403"/>
      <c r="K53" s="233"/>
      <c r="L53" s="233"/>
      <c r="M53" s="233"/>
      <c r="N53" s="233"/>
      <c r="P53" s="233"/>
      <c r="Q53" s="233"/>
      <c r="R53" s="344"/>
      <c r="S53" s="233"/>
      <c r="T53" s="48"/>
      <c r="U53" s="48"/>
      <c r="V53" s="48"/>
      <c r="W53" s="48"/>
      <c r="X53" s="48"/>
      <c r="Y53" s="48"/>
      <c r="Z53" s="48"/>
      <c r="AA53" s="48"/>
    </row>
    <row r="54" spans="1:27" ht="15.75" customHeight="1">
      <c r="A54" s="233"/>
      <c r="B54" s="233"/>
      <c r="C54" s="233"/>
      <c r="D54" s="233"/>
      <c r="E54" s="233"/>
      <c r="F54" s="233"/>
      <c r="G54" s="233"/>
      <c r="H54" s="233"/>
      <c r="I54" s="233"/>
      <c r="J54" s="403"/>
      <c r="K54" s="233"/>
      <c r="L54" s="233"/>
      <c r="M54" s="233"/>
      <c r="N54" s="233"/>
      <c r="P54" s="233"/>
      <c r="Q54" s="233"/>
      <c r="R54" s="344"/>
      <c r="S54" s="233"/>
      <c r="T54" s="48"/>
      <c r="U54" s="48"/>
      <c r="V54" s="48"/>
      <c r="W54" s="48"/>
      <c r="X54" s="48"/>
      <c r="Y54" s="48"/>
      <c r="Z54" s="48"/>
      <c r="AA54" s="48"/>
    </row>
    <row r="55" spans="1:27" ht="15.75" customHeight="1">
      <c r="A55" s="233"/>
      <c r="B55" s="233"/>
      <c r="C55" s="233"/>
      <c r="D55" s="233"/>
      <c r="E55" s="233"/>
      <c r="F55" s="233"/>
      <c r="G55" s="233"/>
      <c r="H55" s="233"/>
      <c r="I55" s="233"/>
      <c r="J55" s="403"/>
      <c r="K55" s="233"/>
      <c r="L55" s="233"/>
      <c r="M55" s="233"/>
      <c r="N55" s="233"/>
      <c r="P55" s="233"/>
      <c r="Q55" s="233"/>
      <c r="R55" s="344"/>
      <c r="S55" s="233"/>
      <c r="T55" s="48"/>
      <c r="U55" s="48"/>
      <c r="V55" s="48"/>
      <c r="W55" s="48"/>
      <c r="X55" s="48"/>
      <c r="Y55" s="48"/>
      <c r="Z55" s="48"/>
      <c r="AA55" s="48"/>
    </row>
    <row r="56" spans="1:27" ht="15.75" customHeight="1">
      <c r="A56" s="233"/>
      <c r="B56" s="233"/>
      <c r="C56" s="233"/>
      <c r="D56" s="233"/>
      <c r="E56" s="233"/>
      <c r="F56" s="233"/>
      <c r="G56" s="233"/>
      <c r="H56" s="233"/>
      <c r="I56" s="233"/>
      <c r="J56" s="403"/>
      <c r="K56" s="233"/>
      <c r="L56" s="233"/>
      <c r="M56" s="233"/>
      <c r="N56" s="233"/>
      <c r="P56" s="233"/>
      <c r="Q56" s="233"/>
      <c r="R56" s="344"/>
      <c r="S56" s="233"/>
      <c r="T56" s="48"/>
      <c r="U56" s="48"/>
      <c r="V56" s="48"/>
      <c r="W56" s="48"/>
      <c r="X56" s="48"/>
      <c r="Y56" s="48"/>
      <c r="Z56" s="48"/>
      <c r="AA56" s="48"/>
    </row>
    <row r="57" spans="1:27" ht="15.75" customHeight="1">
      <c r="A57" s="233"/>
      <c r="B57" s="233"/>
      <c r="C57" s="233"/>
      <c r="D57" s="233"/>
      <c r="E57" s="233"/>
      <c r="F57" s="233"/>
      <c r="G57" s="233"/>
      <c r="H57" s="233"/>
      <c r="I57" s="233"/>
      <c r="J57" s="403"/>
      <c r="K57" s="233"/>
      <c r="L57" s="233"/>
      <c r="M57" s="233"/>
      <c r="N57" s="233"/>
      <c r="P57" s="233"/>
      <c r="Q57" s="233"/>
      <c r="R57" s="344"/>
      <c r="S57" s="233"/>
      <c r="T57" s="48"/>
      <c r="U57" s="48"/>
      <c r="V57" s="48"/>
      <c r="W57" s="48"/>
      <c r="X57" s="48"/>
      <c r="Y57" s="48"/>
      <c r="Z57" s="48"/>
      <c r="AA57" s="48"/>
    </row>
    <row r="58" spans="1:27" ht="15.75" customHeight="1">
      <c r="A58" s="233"/>
      <c r="B58" s="233"/>
      <c r="C58" s="233"/>
      <c r="D58" s="233"/>
      <c r="E58" s="233"/>
      <c r="F58" s="233"/>
      <c r="G58" s="233"/>
      <c r="H58" s="233"/>
      <c r="I58" s="233"/>
      <c r="J58" s="403"/>
      <c r="K58" s="233"/>
      <c r="L58" s="233"/>
      <c r="M58" s="233"/>
      <c r="N58" s="233"/>
      <c r="P58" s="233"/>
      <c r="Q58" s="233"/>
      <c r="R58" s="344"/>
      <c r="S58" s="233"/>
      <c r="T58" s="48"/>
      <c r="U58" s="48"/>
      <c r="V58" s="48"/>
      <c r="W58" s="48"/>
      <c r="X58" s="48"/>
      <c r="Y58" s="48"/>
      <c r="Z58" s="48"/>
      <c r="AA58" s="48"/>
    </row>
    <row r="59" spans="1:27" ht="15.75" customHeight="1">
      <c r="A59" s="233"/>
      <c r="B59" s="233"/>
      <c r="C59" s="233"/>
      <c r="D59" s="233"/>
      <c r="E59" s="233"/>
      <c r="F59" s="233"/>
      <c r="G59" s="233"/>
      <c r="H59" s="233"/>
      <c r="I59" s="233"/>
      <c r="J59" s="403"/>
      <c r="K59" s="233"/>
      <c r="L59" s="233"/>
      <c r="M59" s="233"/>
      <c r="N59" s="233"/>
      <c r="P59" s="233"/>
      <c r="Q59" s="233"/>
      <c r="R59" s="344"/>
      <c r="S59" s="233"/>
      <c r="T59" s="48"/>
      <c r="U59" s="48"/>
      <c r="V59" s="48"/>
      <c r="W59" s="48"/>
      <c r="X59" s="48"/>
      <c r="Y59" s="48"/>
      <c r="Z59" s="48"/>
      <c r="AA59" s="48"/>
    </row>
    <row r="60" spans="1:27" ht="15.75" customHeight="1">
      <c r="A60" s="233"/>
      <c r="B60" s="233"/>
      <c r="C60" s="233"/>
      <c r="D60" s="233"/>
      <c r="E60" s="233"/>
      <c r="F60" s="233"/>
      <c r="G60" s="233"/>
      <c r="H60" s="233"/>
      <c r="I60" s="233"/>
      <c r="J60" s="403"/>
      <c r="K60" s="233"/>
      <c r="L60" s="233"/>
      <c r="M60" s="233"/>
      <c r="N60" s="233"/>
      <c r="P60" s="233"/>
      <c r="Q60" s="233"/>
      <c r="R60" s="344"/>
      <c r="S60" s="233"/>
      <c r="T60" s="48"/>
      <c r="U60" s="48"/>
      <c r="V60" s="48"/>
      <c r="W60" s="48"/>
      <c r="X60" s="48"/>
      <c r="Y60" s="48"/>
      <c r="Z60" s="48"/>
      <c r="AA60" s="48"/>
    </row>
    <row r="61" spans="1:27" ht="15.75" customHeight="1">
      <c r="A61" s="233"/>
      <c r="B61" s="233"/>
      <c r="C61" s="233"/>
      <c r="D61" s="233"/>
      <c r="E61" s="233"/>
      <c r="F61" s="233"/>
      <c r="G61" s="233"/>
      <c r="H61" s="233"/>
      <c r="I61" s="233"/>
      <c r="J61" s="403"/>
      <c r="K61" s="233"/>
      <c r="L61" s="233"/>
      <c r="M61" s="233"/>
      <c r="N61" s="233"/>
      <c r="P61" s="233"/>
      <c r="Q61" s="233"/>
      <c r="R61" s="344"/>
      <c r="S61" s="233"/>
      <c r="T61" s="48"/>
      <c r="U61" s="48"/>
      <c r="V61" s="48"/>
      <c r="W61" s="48"/>
      <c r="X61" s="48"/>
      <c r="Y61" s="48"/>
      <c r="Z61" s="48"/>
      <c r="AA61" s="48"/>
    </row>
    <row r="62" spans="1:27" ht="15.75" customHeight="1">
      <c r="A62" s="233"/>
      <c r="B62" s="233"/>
      <c r="C62" s="233"/>
      <c r="D62" s="233"/>
      <c r="E62" s="233"/>
      <c r="F62" s="233"/>
      <c r="G62" s="233"/>
      <c r="H62" s="233"/>
      <c r="I62" s="233"/>
      <c r="J62" s="403"/>
      <c r="K62" s="233"/>
      <c r="L62" s="233"/>
      <c r="M62" s="233"/>
      <c r="N62" s="233"/>
      <c r="P62" s="233"/>
      <c r="Q62" s="233"/>
      <c r="R62" s="344"/>
      <c r="S62" s="233"/>
      <c r="T62" s="48"/>
      <c r="U62" s="48"/>
      <c r="V62" s="48"/>
      <c r="W62" s="48"/>
      <c r="X62" s="48"/>
      <c r="Y62" s="48"/>
      <c r="Z62" s="48"/>
      <c r="AA62" s="48"/>
    </row>
    <row r="63" spans="1:27" ht="15.75" customHeight="1">
      <c r="A63" s="233"/>
      <c r="B63" s="233"/>
      <c r="C63" s="233"/>
      <c r="D63" s="233"/>
      <c r="E63" s="233"/>
      <c r="F63" s="233"/>
      <c r="G63" s="233"/>
      <c r="H63" s="233"/>
      <c r="I63" s="233"/>
      <c r="J63" s="403"/>
      <c r="K63" s="233"/>
      <c r="L63" s="233"/>
      <c r="M63" s="233"/>
      <c r="N63" s="233"/>
      <c r="P63" s="233"/>
      <c r="Q63" s="233"/>
      <c r="R63" s="344"/>
      <c r="S63" s="233"/>
      <c r="T63" s="48"/>
      <c r="U63" s="48"/>
      <c r="V63" s="48"/>
      <c r="W63" s="48"/>
      <c r="X63" s="48"/>
      <c r="Y63" s="48"/>
      <c r="Z63" s="48"/>
      <c r="AA63" s="48"/>
    </row>
    <row r="64" spans="1:27" ht="15.75" customHeight="1">
      <c r="A64" s="233"/>
      <c r="B64" s="233"/>
      <c r="C64" s="233"/>
      <c r="D64" s="233"/>
      <c r="E64" s="233"/>
      <c r="F64" s="233"/>
      <c r="G64" s="233"/>
      <c r="H64" s="233"/>
      <c r="I64" s="233"/>
      <c r="J64" s="403"/>
      <c r="K64" s="233"/>
      <c r="L64" s="233"/>
      <c r="M64" s="233"/>
      <c r="N64" s="233"/>
      <c r="P64" s="233"/>
      <c r="Q64" s="233"/>
      <c r="R64" s="344"/>
      <c r="S64" s="233"/>
      <c r="T64" s="48"/>
      <c r="U64" s="48"/>
      <c r="V64" s="48"/>
      <c r="W64" s="48"/>
      <c r="X64" s="48"/>
      <c r="Y64" s="48"/>
      <c r="Z64" s="48"/>
      <c r="AA64" s="48"/>
    </row>
    <row r="65" spans="1:27" ht="15.75" customHeight="1">
      <c r="A65" s="233"/>
      <c r="B65" s="233"/>
      <c r="C65" s="233"/>
      <c r="D65" s="233"/>
      <c r="E65" s="233"/>
      <c r="F65" s="233"/>
      <c r="G65" s="233"/>
      <c r="H65" s="233"/>
      <c r="I65" s="233"/>
      <c r="J65" s="403"/>
      <c r="K65" s="233"/>
      <c r="L65" s="233"/>
      <c r="M65" s="233"/>
      <c r="N65" s="233"/>
      <c r="P65" s="233"/>
      <c r="Q65" s="233"/>
      <c r="R65" s="344"/>
      <c r="S65" s="233"/>
      <c r="T65" s="48"/>
      <c r="U65" s="48"/>
      <c r="V65" s="48"/>
      <c r="W65" s="48"/>
      <c r="X65" s="48"/>
      <c r="Y65" s="48"/>
      <c r="Z65" s="48"/>
      <c r="AA65" s="48"/>
    </row>
    <row r="66" spans="1:27" ht="15.75" customHeight="1">
      <c r="A66" s="233"/>
      <c r="B66" s="233"/>
      <c r="C66" s="233"/>
      <c r="D66" s="233"/>
      <c r="E66" s="233"/>
      <c r="F66" s="233"/>
      <c r="G66" s="233"/>
      <c r="H66" s="233"/>
      <c r="I66" s="233"/>
      <c r="J66" s="403"/>
      <c r="K66" s="233"/>
      <c r="L66" s="233"/>
      <c r="M66" s="233"/>
      <c r="N66" s="233"/>
      <c r="P66" s="233"/>
      <c r="Q66" s="233"/>
      <c r="R66" s="344"/>
      <c r="S66" s="233"/>
      <c r="T66" s="48"/>
      <c r="U66" s="48"/>
      <c r="V66" s="48"/>
      <c r="W66" s="48"/>
      <c r="X66" s="48"/>
      <c r="Y66" s="48"/>
      <c r="Z66" s="48"/>
      <c r="AA66" s="48"/>
    </row>
    <row r="67" spans="1:27" ht="15.75" customHeight="1">
      <c r="A67" s="233"/>
      <c r="B67" s="233"/>
      <c r="C67" s="233"/>
      <c r="D67" s="233"/>
      <c r="E67" s="233"/>
      <c r="F67" s="233"/>
      <c r="G67" s="233"/>
      <c r="H67" s="233"/>
      <c r="I67" s="233"/>
      <c r="J67" s="403"/>
      <c r="K67" s="233"/>
      <c r="L67" s="233"/>
      <c r="M67" s="233"/>
      <c r="N67" s="233"/>
      <c r="P67" s="233"/>
      <c r="Q67" s="233"/>
      <c r="R67" s="344"/>
      <c r="S67" s="233"/>
      <c r="T67" s="48"/>
      <c r="U67" s="48"/>
      <c r="V67" s="48"/>
      <c r="W67" s="48"/>
      <c r="X67" s="48"/>
      <c r="Y67" s="48"/>
      <c r="Z67" s="48"/>
      <c r="AA67" s="48"/>
    </row>
    <row r="68" spans="1:27" ht="15.75" customHeight="1">
      <c r="A68" s="233"/>
      <c r="B68" s="233"/>
      <c r="C68" s="233"/>
      <c r="D68" s="233"/>
      <c r="E68" s="233"/>
      <c r="F68" s="233"/>
      <c r="G68" s="233"/>
      <c r="H68" s="233"/>
      <c r="I68" s="233"/>
      <c r="J68" s="403"/>
      <c r="K68" s="233"/>
      <c r="L68" s="233"/>
      <c r="M68" s="233"/>
      <c r="N68" s="233"/>
      <c r="P68" s="233"/>
      <c r="Q68" s="233"/>
      <c r="R68" s="344"/>
      <c r="S68" s="233"/>
      <c r="T68" s="48"/>
      <c r="U68" s="48"/>
      <c r="V68" s="48"/>
      <c r="W68" s="48"/>
      <c r="X68" s="48"/>
      <c r="Y68" s="48"/>
      <c r="Z68" s="48"/>
      <c r="AA68" s="48"/>
    </row>
    <row r="69" spans="1:27" ht="15.75" customHeight="1">
      <c r="A69" s="233"/>
      <c r="B69" s="233"/>
      <c r="C69" s="233"/>
      <c r="D69" s="233"/>
      <c r="E69" s="233"/>
      <c r="F69" s="233"/>
      <c r="G69" s="233"/>
      <c r="H69" s="233"/>
      <c r="I69" s="233"/>
      <c r="J69" s="403"/>
      <c r="K69" s="233"/>
      <c r="L69" s="233"/>
      <c r="M69" s="233"/>
      <c r="N69" s="233"/>
      <c r="P69" s="233"/>
      <c r="Q69" s="233"/>
      <c r="R69" s="344"/>
      <c r="S69" s="233"/>
      <c r="T69" s="48"/>
      <c r="U69" s="48"/>
      <c r="V69" s="48"/>
      <c r="W69" s="48"/>
      <c r="X69" s="48"/>
      <c r="Y69" s="48"/>
      <c r="Z69" s="48"/>
      <c r="AA69" s="48"/>
    </row>
    <row r="70" spans="1:27" ht="15.75" customHeight="1">
      <c r="A70" s="233"/>
      <c r="B70" s="233"/>
      <c r="C70" s="233"/>
      <c r="D70" s="233"/>
      <c r="E70" s="233"/>
      <c r="F70" s="233"/>
      <c r="G70" s="233"/>
      <c r="H70" s="233"/>
      <c r="I70" s="233"/>
      <c r="J70" s="403"/>
      <c r="K70" s="233"/>
      <c r="L70" s="233"/>
      <c r="M70" s="233"/>
      <c r="N70" s="233"/>
      <c r="P70" s="233"/>
      <c r="Q70" s="233"/>
      <c r="R70" s="344"/>
      <c r="S70" s="233"/>
      <c r="T70" s="48"/>
      <c r="U70" s="48"/>
      <c r="V70" s="48"/>
      <c r="W70" s="48"/>
      <c r="X70" s="48"/>
      <c r="Y70" s="48"/>
      <c r="Z70" s="48"/>
      <c r="AA70" s="48"/>
    </row>
    <row r="71" spans="1:27" ht="15.75" customHeight="1">
      <c r="A71" s="233"/>
      <c r="B71" s="233"/>
      <c r="C71" s="233"/>
      <c r="D71" s="233"/>
      <c r="E71" s="233"/>
      <c r="F71" s="233"/>
      <c r="G71" s="233"/>
      <c r="H71" s="233"/>
      <c r="I71" s="233"/>
      <c r="J71" s="403"/>
      <c r="K71" s="233"/>
      <c r="L71" s="233"/>
      <c r="M71" s="233"/>
      <c r="N71" s="233"/>
      <c r="P71" s="233"/>
      <c r="Q71" s="233"/>
      <c r="R71" s="344"/>
      <c r="S71" s="233"/>
      <c r="T71" s="48"/>
      <c r="U71" s="48"/>
      <c r="V71" s="48"/>
      <c r="W71" s="48"/>
      <c r="X71" s="48"/>
      <c r="Y71" s="48"/>
      <c r="Z71" s="48"/>
      <c r="AA71" s="48"/>
    </row>
    <row r="72" spans="1:27" ht="15.75" customHeight="1">
      <c r="A72" s="233"/>
      <c r="B72" s="233"/>
      <c r="C72" s="233"/>
      <c r="D72" s="233"/>
      <c r="E72" s="233"/>
      <c r="F72" s="233"/>
      <c r="G72" s="233"/>
      <c r="H72" s="233"/>
      <c r="I72" s="233"/>
      <c r="J72" s="403"/>
      <c r="K72" s="233"/>
      <c r="L72" s="233"/>
      <c r="M72" s="233"/>
      <c r="N72" s="233"/>
      <c r="P72" s="233"/>
      <c r="Q72" s="233"/>
      <c r="R72" s="344"/>
      <c r="S72" s="233"/>
      <c r="T72" s="48"/>
      <c r="U72" s="48"/>
      <c r="V72" s="48"/>
      <c r="W72" s="48"/>
      <c r="X72" s="48"/>
      <c r="Y72" s="48"/>
      <c r="Z72" s="48"/>
      <c r="AA72" s="48"/>
    </row>
    <row r="73" spans="1:27" ht="15.75" customHeight="1">
      <c r="A73" s="233"/>
      <c r="B73" s="233"/>
      <c r="C73" s="233"/>
      <c r="D73" s="233"/>
      <c r="E73" s="233"/>
      <c r="F73" s="233"/>
      <c r="G73" s="233"/>
      <c r="H73" s="233"/>
      <c r="I73" s="233"/>
      <c r="J73" s="403"/>
      <c r="K73" s="233"/>
      <c r="L73" s="233"/>
      <c r="M73" s="233"/>
      <c r="N73" s="233"/>
      <c r="P73" s="233"/>
      <c r="Q73" s="233"/>
      <c r="R73" s="344"/>
      <c r="S73" s="233"/>
      <c r="T73" s="48"/>
      <c r="U73" s="48"/>
      <c r="V73" s="48"/>
      <c r="W73" s="48"/>
      <c r="X73" s="48"/>
      <c r="Y73" s="48"/>
      <c r="Z73" s="48"/>
      <c r="AA73" s="48"/>
    </row>
    <row r="74" spans="1:27" ht="15.75" customHeight="1">
      <c r="A74" s="233"/>
      <c r="B74" s="233"/>
      <c r="C74" s="233"/>
      <c r="D74" s="233"/>
      <c r="E74" s="233"/>
      <c r="F74" s="233"/>
      <c r="G74" s="233"/>
      <c r="H74" s="233"/>
      <c r="I74" s="233"/>
      <c r="J74" s="403"/>
      <c r="K74" s="233"/>
      <c r="L74" s="233"/>
      <c r="M74" s="233"/>
      <c r="N74" s="233"/>
      <c r="P74" s="233"/>
      <c r="Q74" s="233"/>
      <c r="R74" s="344"/>
      <c r="S74" s="233"/>
      <c r="T74" s="48"/>
      <c r="U74" s="48"/>
      <c r="V74" s="48"/>
      <c r="W74" s="48"/>
      <c r="X74" s="48"/>
      <c r="Y74" s="48"/>
      <c r="Z74" s="48"/>
      <c r="AA74" s="48"/>
    </row>
    <row r="75" spans="1:27" ht="15.75" customHeight="1">
      <c r="A75" s="233"/>
      <c r="B75" s="233"/>
      <c r="C75" s="233"/>
      <c r="D75" s="233"/>
      <c r="E75" s="233"/>
      <c r="F75" s="233"/>
      <c r="G75" s="233"/>
      <c r="H75" s="233"/>
      <c r="I75" s="233"/>
      <c r="J75" s="403"/>
      <c r="K75" s="233"/>
      <c r="L75" s="233"/>
      <c r="M75" s="233"/>
      <c r="N75" s="233"/>
      <c r="P75" s="233"/>
      <c r="Q75" s="233"/>
      <c r="R75" s="344"/>
      <c r="S75" s="233"/>
      <c r="T75" s="48"/>
      <c r="U75" s="48"/>
      <c r="V75" s="48"/>
      <c r="W75" s="48"/>
      <c r="X75" s="48"/>
      <c r="Y75" s="48"/>
      <c r="Z75" s="48"/>
      <c r="AA75" s="48"/>
    </row>
    <row r="76" spans="1:27" ht="15.75" customHeight="1">
      <c r="A76" s="233"/>
      <c r="B76" s="233"/>
      <c r="C76" s="233"/>
      <c r="D76" s="233"/>
      <c r="E76" s="233"/>
      <c r="F76" s="233"/>
      <c r="G76" s="233"/>
      <c r="H76" s="233"/>
      <c r="I76" s="233"/>
      <c r="J76" s="403"/>
      <c r="K76" s="233"/>
      <c r="L76" s="233"/>
      <c r="M76" s="233"/>
      <c r="N76" s="233"/>
      <c r="P76" s="233"/>
      <c r="Q76" s="233"/>
      <c r="R76" s="344"/>
      <c r="S76" s="233"/>
      <c r="T76" s="48"/>
      <c r="U76" s="48"/>
      <c r="V76" s="48"/>
      <c r="W76" s="48"/>
      <c r="X76" s="48"/>
      <c r="Y76" s="48"/>
      <c r="Z76" s="48"/>
      <c r="AA76" s="48"/>
    </row>
    <row r="77" spans="1:27" ht="15.75" customHeight="1">
      <c r="A77" s="233"/>
      <c r="B77" s="233"/>
      <c r="C77" s="233"/>
      <c r="D77" s="233"/>
      <c r="E77" s="233"/>
      <c r="F77" s="233"/>
      <c r="G77" s="233"/>
      <c r="H77" s="233"/>
      <c r="I77" s="233"/>
      <c r="J77" s="403"/>
      <c r="K77" s="233"/>
      <c r="L77" s="233"/>
      <c r="M77" s="233"/>
      <c r="N77" s="233"/>
      <c r="P77" s="233"/>
      <c r="Q77" s="233"/>
      <c r="R77" s="344"/>
      <c r="S77" s="233"/>
      <c r="T77" s="48"/>
      <c r="U77" s="48"/>
      <c r="V77" s="48"/>
      <c r="W77" s="48"/>
      <c r="X77" s="48"/>
      <c r="Y77" s="48"/>
      <c r="Z77" s="48"/>
      <c r="AA77" s="48"/>
    </row>
    <row r="78" spans="1:27" ht="15.75" customHeight="1">
      <c r="A78" s="233"/>
      <c r="B78" s="233"/>
      <c r="C78" s="233"/>
      <c r="D78" s="233"/>
      <c r="E78" s="233"/>
      <c r="F78" s="233"/>
      <c r="G78" s="233"/>
      <c r="H78" s="233"/>
      <c r="I78" s="233"/>
      <c r="J78" s="403"/>
      <c r="K78" s="233"/>
      <c r="L78" s="233"/>
      <c r="M78" s="233"/>
      <c r="N78" s="233"/>
      <c r="P78" s="233"/>
      <c r="Q78" s="233"/>
      <c r="R78" s="344"/>
      <c r="S78" s="233"/>
      <c r="T78" s="48"/>
      <c r="U78" s="48"/>
      <c r="V78" s="48"/>
      <c r="W78" s="48"/>
      <c r="X78" s="48"/>
      <c r="Y78" s="48"/>
      <c r="Z78" s="48"/>
      <c r="AA78" s="48"/>
    </row>
    <row r="79" spans="1:27" ht="15.75" customHeight="1">
      <c r="A79" s="233"/>
      <c r="B79" s="233"/>
      <c r="C79" s="233"/>
      <c r="D79" s="233"/>
      <c r="E79" s="233"/>
      <c r="F79" s="233"/>
      <c r="G79" s="233"/>
      <c r="H79" s="233"/>
      <c r="I79" s="233"/>
      <c r="J79" s="403"/>
      <c r="K79" s="233"/>
      <c r="L79" s="233"/>
      <c r="M79" s="233"/>
      <c r="N79" s="233"/>
      <c r="P79" s="233"/>
      <c r="Q79" s="233"/>
      <c r="R79" s="344"/>
      <c r="S79" s="233"/>
      <c r="T79" s="48"/>
      <c r="U79" s="48"/>
      <c r="V79" s="48"/>
      <c r="W79" s="48"/>
      <c r="X79" s="48"/>
      <c r="Y79" s="48"/>
      <c r="Z79" s="48"/>
      <c r="AA79" s="48"/>
    </row>
    <row r="80" spans="1:27" ht="15.75" customHeight="1">
      <c r="A80" s="233"/>
      <c r="B80" s="233"/>
      <c r="C80" s="233"/>
      <c r="D80" s="233"/>
      <c r="E80" s="233"/>
      <c r="F80" s="233"/>
      <c r="G80" s="233"/>
      <c r="H80" s="233"/>
      <c r="I80" s="233"/>
      <c r="J80" s="403"/>
      <c r="K80" s="233"/>
      <c r="L80" s="233"/>
      <c r="M80" s="233"/>
      <c r="N80" s="233"/>
      <c r="P80" s="233"/>
      <c r="Q80" s="233"/>
      <c r="R80" s="344"/>
      <c r="S80" s="233"/>
      <c r="T80" s="48"/>
      <c r="U80" s="48"/>
      <c r="V80" s="48"/>
      <c r="W80" s="48"/>
      <c r="X80" s="48"/>
      <c r="Y80" s="48"/>
      <c r="Z80" s="48"/>
      <c r="AA80" s="48"/>
    </row>
    <row r="81" spans="1:27" ht="15.75" customHeight="1">
      <c r="A81" s="233"/>
      <c r="B81" s="233"/>
      <c r="C81" s="233"/>
      <c r="D81" s="233"/>
      <c r="E81" s="233"/>
      <c r="F81" s="233"/>
      <c r="G81" s="233"/>
      <c r="H81" s="233"/>
      <c r="I81" s="233"/>
      <c r="J81" s="403"/>
      <c r="K81" s="233"/>
      <c r="L81" s="233"/>
      <c r="M81" s="233"/>
      <c r="N81" s="233"/>
      <c r="P81" s="233"/>
      <c r="Q81" s="233"/>
      <c r="R81" s="344"/>
      <c r="S81" s="233"/>
      <c r="T81" s="48"/>
      <c r="U81" s="48"/>
      <c r="V81" s="48"/>
      <c r="W81" s="48"/>
      <c r="X81" s="48"/>
      <c r="Y81" s="48"/>
      <c r="Z81" s="48"/>
      <c r="AA81" s="48"/>
    </row>
    <row r="82" spans="1:27" ht="15.75" customHeight="1">
      <c r="A82" s="233"/>
      <c r="B82" s="233"/>
      <c r="C82" s="233"/>
      <c r="D82" s="233"/>
      <c r="E82" s="233"/>
      <c r="F82" s="233"/>
      <c r="G82" s="233"/>
      <c r="H82" s="233"/>
      <c r="I82" s="233"/>
      <c r="J82" s="403"/>
      <c r="K82" s="233"/>
      <c r="L82" s="233"/>
      <c r="M82" s="233"/>
      <c r="N82" s="233"/>
      <c r="P82" s="233"/>
      <c r="Q82" s="233"/>
      <c r="R82" s="344"/>
      <c r="S82" s="233"/>
      <c r="T82" s="48"/>
      <c r="U82" s="48"/>
      <c r="V82" s="48"/>
      <c r="W82" s="48"/>
      <c r="X82" s="48"/>
      <c r="Y82" s="48"/>
      <c r="Z82" s="48"/>
      <c r="AA82" s="48"/>
    </row>
    <row r="83" spans="1:27" ht="15.75" customHeight="1">
      <c r="A83" s="233"/>
      <c r="B83" s="233"/>
      <c r="C83" s="233"/>
      <c r="D83" s="233"/>
      <c r="E83" s="233"/>
      <c r="F83" s="233"/>
      <c r="G83" s="233"/>
      <c r="H83" s="233"/>
      <c r="I83" s="233"/>
      <c r="J83" s="403"/>
      <c r="K83" s="233"/>
      <c r="L83" s="233"/>
      <c r="M83" s="233"/>
      <c r="N83" s="233"/>
      <c r="P83" s="233"/>
      <c r="Q83" s="233"/>
      <c r="R83" s="344"/>
      <c r="S83" s="233"/>
      <c r="T83" s="48"/>
      <c r="U83" s="48"/>
      <c r="V83" s="48"/>
      <c r="W83" s="48"/>
      <c r="X83" s="48"/>
      <c r="Y83" s="48"/>
      <c r="Z83" s="48"/>
      <c r="AA83" s="48"/>
    </row>
    <row r="84" spans="1:27" ht="15.75" customHeight="1">
      <c r="A84" s="233"/>
      <c r="B84" s="233"/>
      <c r="C84" s="233"/>
      <c r="D84" s="233"/>
      <c r="E84" s="233"/>
      <c r="F84" s="233"/>
      <c r="G84" s="233"/>
      <c r="H84" s="233"/>
      <c r="I84" s="233"/>
      <c r="J84" s="403"/>
      <c r="K84" s="233"/>
      <c r="L84" s="233"/>
      <c r="M84" s="233"/>
      <c r="N84" s="233"/>
      <c r="P84" s="233"/>
      <c r="Q84" s="233"/>
      <c r="R84" s="344"/>
      <c r="S84" s="233"/>
      <c r="T84" s="48"/>
      <c r="U84" s="48"/>
      <c r="V84" s="48"/>
      <c r="W84" s="48"/>
      <c r="X84" s="48"/>
      <c r="Y84" s="48"/>
      <c r="Z84" s="48"/>
      <c r="AA84" s="48"/>
    </row>
    <row r="85" spans="1:27" ht="15.75" customHeight="1">
      <c r="A85" s="233"/>
      <c r="B85" s="233"/>
      <c r="C85" s="233"/>
      <c r="D85" s="233"/>
      <c r="E85" s="233"/>
      <c r="F85" s="233"/>
      <c r="G85" s="233"/>
      <c r="H85" s="233"/>
      <c r="I85" s="233"/>
      <c r="J85" s="403"/>
      <c r="K85" s="233"/>
      <c r="L85" s="233"/>
      <c r="M85" s="233"/>
      <c r="N85" s="233"/>
      <c r="P85" s="233"/>
      <c r="Q85" s="233"/>
      <c r="R85" s="344"/>
      <c r="S85" s="233"/>
      <c r="T85" s="48"/>
      <c r="U85" s="48"/>
      <c r="V85" s="48"/>
      <c r="W85" s="48"/>
      <c r="X85" s="48"/>
      <c r="Y85" s="48"/>
      <c r="Z85" s="48"/>
      <c r="AA85" s="48"/>
    </row>
    <row r="86" spans="1:27" ht="15.75" customHeight="1">
      <c r="A86" s="233"/>
      <c r="B86" s="233"/>
      <c r="C86" s="233"/>
      <c r="D86" s="233"/>
      <c r="E86" s="233"/>
      <c r="F86" s="233"/>
      <c r="G86" s="233"/>
      <c r="H86" s="233"/>
      <c r="I86" s="233"/>
      <c r="J86" s="403"/>
      <c r="K86" s="233"/>
      <c r="L86" s="233"/>
      <c r="M86" s="233"/>
      <c r="N86" s="233"/>
      <c r="P86" s="233"/>
      <c r="Q86" s="233"/>
      <c r="R86" s="344"/>
      <c r="S86" s="233"/>
      <c r="T86" s="48"/>
      <c r="U86" s="48"/>
      <c r="V86" s="48"/>
      <c r="W86" s="48"/>
      <c r="X86" s="48"/>
      <c r="Y86" s="48"/>
      <c r="Z86" s="48"/>
      <c r="AA86" s="48"/>
    </row>
    <row r="87" spans="1:27" ht="15.75" customHeight="1">
      <c r="A87" s="233"/>
      <c r="B87" s="233"/>
      <c r="C87" s="233"/>
      <c r="D87" s="233"/>
      <c r="E87" s="233"/>
      <c r="F87" s="233"/>
      <c r="G87" s="233"/>
      <c r="H87" s="233"/>
      <c r="I87" s="233"/>
      <c r="J87" s="403"/>
      <c r="K87" s="233"/>
      <c r="L87" s="233"/>
      <c r="M87" s="233"/>
      <c r="N87" s="233"/>
      <c r="P87" s="233"/>
      <c r="Q87" s="233"/>
      <c r="R87" s="344"/>
      <c r="S87" s="233"/>
      <c r="T87" s="48"/>
      <c r="U87" s="48"/>
      <c r="V87" s="48"/>
      <c r="W87" s="48"/>
      <c r="X87" s="48"/>
      <c r="Y87" s="48"/>
      <c r="Z87" s="48"/>
      <c r="AA87" s="48"/>
    </row>
    <row r="88" spans="1:27" ht="15.75" customHeight="1">
      <c r="A88" s="233"/>
      <c r="B88" s="233"/>
      <c r="C88" s="233"/>
      <c r="D88" s="233"/>
      <c r="E88" s="233"/>
      <c r="F88" s="233"/>
      <c r="G88" s="233"/>
      <c r="H88" s="233"/>
      <c r="I88" s="233"/>
      <c r="J88" s="403"/>
      <c r="K88" s="233"/>
      <c r="L88" s="233"/>
      <c r="M88" s="233"/>
      <c r="N88" s="233"/>
      <c r="P88" s="233"/>
      <c r="Q88" s="233"/>
      <c r="R88" s="344"/>
      <c r="S88" s="233"/>
      <c r="T88" s="48"/>
      <c r="U88" s="48"/>
      <c r="V88" s="48"/>
      <c r="W88" s="48"/>
      <c r="X88" s="48"/>
      <c r="Y88" s="48"/>
      <c r="Z88" s="48"/>
      <c r="AA88" s="48"/>
    </row>
    <row r="89" spans="1:27" ht="15.75" customHeight="1">
      <c r="A89" s="233"/>
      <c r="B89" s="233"/>
      <c r="C89" s="233"/>
      <c r="D89" s="233"/>
      <c r="E89" s="233"/>
      <c r="F89" s="233"/>
      <c r="G89" s="233"/>
      <c r="H89" s="233"/>
      <c r="I89" s="233"/>
      <c r="J89" s="403"/>
      <c r="K89" s="233"/>
      <c r="L89" s="233"/>
      <c r="M89" s="233"/>
      <c r="N89" s="233"/>
      <c r="P89" s="233"/>
      <c r="Q89" s="233"/>
      <c r="R89" s="344"/>
      <c r="S89" s="233"/>
      <c r="T89" s="48"/>
      <c r="U89" s="48"/>
      <c r="V89" s="48"/>
      <c r="W89" s="48"/>
      <c r="X89" s="48"/>
      <c r="Y89" s="48"/>
      <c r="Z89" s="48"/>
      <c r="AA89" s="48"/>
    </row>
    <row r="90" spans="1:27" ht="15.75" customHeight="1">
      <c r="A90" s="233"/>
      <c r="B90" s="233"/>
      <c r="C90" s="233"/>
      <c r="D90" s="233"/>
      <c r="E90" s="233"/>
      <c r="F90" s="233"/>
      <c r="G90" s="233"/>
      <c r="H90" s="233"/>
      <c r="I90" s="233"/>
      <c r="J90" s="403"/>
      <c r="K90" s="233"/>
      <c r="L90" s="233"/>
      <c r="M90" s="233"/>
      <c r="N90" s="233"/>
      <c r="P90" s="233"/>
      <c r="Q90" s="233"/>
      <c r="R90" s="344"/>
      <c r="S90" s="233"/>
      <c r="T90" s="48"/>
      <c r="U90" s="48"/>
      <c r="V90" s="48"/>
      <c r="W90" s="48"/>
      <c r="X90" s="48"/>
      <c r="Y90" s="48"/>
      <c r="Z90" s="48"/>
      <c r="AA90" s="48"/>
    </row>
    <row r="91" spans="1:27" ht="15.75" customHeight="1">
      <c r="A91" s="233"/>
      <c r="B91" s="233"/>
      <c r="C91" s="233"/>
      <c r="D91" s="233"/>
      <c r="E91" s="233"/>
      <c r="F91" s="233"/>
      <c r="G91" s="233"/>
      <c r="H91" s="233"/>
      <c r="I91" s="233"/>
      <c r="J91" s="403"/>
      <c r="K91" s="233"/>
      <c r="L91" s="233"/>
      <c r="M91" s="233"/>
      <c r="N91" s="233"/>
      <c r="P91" s="233"/>
      <c r="Q91" s="233"/>
      <c r="R91" s="344"/>
      <c r="S91" s="233"/>
      <c r="T91" s="48"/>
      <c r="U91" s="48"/>
      <c r="V91" s="48"/>
      <c r="W91" s="48"/>
      <c r="X91" s="48"/>
      <c r="Y91" s="48"/>
      <c r="Z91" s="48"/>
      <c r="AA91" s="48"/>
    </row>
    <row r="92" spans="1:27" ht="15.75" customHeight="1">
      <c r="A92" s="233"/>
      <c r="B92" s="233"/>
      <c r="C92" s="233"/>
      <c r="D92" s="233"/>
      <c r="E92" s="233"/>
      <c r="F92" s="233"/>
      <c r="G92" s="233"/>
      <c r="H92" s="233"/>
      <c r="I92" s="233"/>
      <c r="J92" s="403"/>
      <c r="K92" s="233"/>
      <c r="L92" s="233"/>
      <c r="M92" s="233"/>
      <c r="N92" s="233"/>
      <c r="P92" s="233"/>
      <c r="Q92" s="233"/>
      <c r="R92" s="344"/>
      <c r="S92" s="233"/>
      <c r="T92" s="48"/>
      <c r="U92" s="48"/>
      <c r="V92" s="48"/>
      <c r="W92" s="48"/>
      <c r="X92" s="48"/>
      <c r="Y92" s="48"/>
      <c r="Z92" s="48"/>
      <c r="AA92" s="48"/>
    </row>
    <row r="93" spans="1:27" ht="15.75" customHeight="1">
      <c r="A93" s="233"/>
      <c r="B93" s="233"/>
      <c r="C93" s="233"/>
      <c r="D93" s="233"/>
      <c r="E93" s="233"/>
      <c r="F93" s="233"/>
      <c r="G93" s="233"/>
      <c r="H93" s="233"/>
      <c r="I93" s="233"/>
      <c r="J93" s="403"/>
      <c r="K93" s="233"/>
      <c r="L93" s="233"/>
      <c r="M93" s="233"/>
      <c r="N93" s="233"/>
      <c r="P93" s="233"/>
      <c r="Q93" s="233"/>
      <c r="R93" s="344"/>
      <c r="S93" s="233"/>
      <c r="T93" s="48"/>
      <c r="U93" s="48"/>
      <c r="V93" s="48"/>
      <c r="W93" s="48"/>
      <c r="X93" s="48"/>
      <c r="Y93" s="48"/>
      <c r="Z93" s="48"/>
      <c r="AA93" s="48"/>
    </row>
    <row r="94" spans="1:27" ht="15.75" customHeight="1">
      <c r="A94" s="233"/>
      <c r="B94" s="233"/>
      <c r="C94" s="233"/>
      <c r="D94" s="233"/>
      <c r="E94" s="233"/>
      <c r="F94" s="233"/>
      <c r="G94" s="233"/>
      <c r="H94" s="233"/>
      <c r="I94" s="233"/>
      <c r="J94" s="403"/>
      <c r="K94" s="233"/>
      <c r="L94" s="233"/>
      <c r="M94" s="233"/>
      <c r="N94" s="233"/>
      <c r="P94" s="233"/>
      <c r="Q94" s="233"/>
      <c r="R94" s="344"/>
      <c r="S94" s="233"/>
      <c r="T94" s="48"/>
      <c r="U94" s="48"/>
      <c r="V94" s="48"/>
      <c r="W94" s="48"/>
      <c r="X94" s="48"/>
      <c r="Y94" s="48"/>
      <c r="Z94" s="48"/>
      <c r="AA94" s="48"/>
    </row>
    <row r="95" spans="1:27" ht="15.75" customHeight="1">
      <c r="A95" s="233"/>
      <c r="B95" s="233"/>
      <c r="C95" s="233"/>
      <c r="D95" s="233"/>
      <c r="E95" s="233"/>
      <c r="F95" s="233"/>
      <c r="G95" s="233"/>
      <c r="H95" s="233"/>
      <c r="I95" s="233"/>
      <c r="J95" s="403"/>
      <c r="K95" s="233"/>
      <c r="L95" s="233"/>
      <c r="M95" s="233"/>
      <c r="N95" s="233"/>
      <c r="P95" s="233"/>
      <c r="Q95" s="233"/>
      <c r="R95" s="344"/>
      <c r="S95" s="233"/>
      <c r="T95" s="48"/>
      <c r="U95" s="48"/>
      <c r="V95" s="48"/>
      <c r="W95" s="48"/>
      <c r="X95" s="48"/>
      <c r="Y95" s="48"/>
      <c r="Z95" s="48"/>
      <c r="AA95" s="48"/>
    </row>
    <row r="96" spans="1:27" ht="15.75" customHeight="1">
      <c r="A96" s="233"/>
      <c r="B96" s="233"/>
      <c r="C96" s="233"/>
      <c r="D96" s="233"/>
      <c r="E96" s="233"/>
      <c r="F96" s="233"/>
      <c r="G96" s="233"/>
      <c r="H96" s="233"/>
      <c r="I96" s="233"/>
      <c r="J96" s="403"/>
      <c r="K96" s="233"/>
      <c r="L96" s="233"/>
      <c r="M96" s="233"/>
      <c r="N96" s="233"/>
      <c r="P96" s="233"/>
      <c r="Q96" s="233"/>
      <c r="R96" s="344"/>
      <c r="S96" s="233"/>
      <c r="T96" s="48"/>
      <c r="U96" s="48"/>
      <c r="V96" s="48"/>
      <c r="W96" s="48"/>
      <c r="X96" s="48"/>
      <c r="Y96" s="48"/>
      <c r="Z96" s="48"/>
      <c r="AA96" s="48"/>
    </row>
    <row r="97" spans="1:27" ht="15.75" customHeight="1">
      <c r="A97" s="233"/>
      <c r="B97" s="233"/>
      <c r="C97" s="233"/>
      <c r="D97" s="233"/>
      <c r="E97" s="233"/>
      <c r="F97" s="233"/>
      <c r="G97" s="233"/>
      <c r="H97" s="233"/>
      <c r="I97" s="233"/>
      <c r="J97" s="403"/>
      <c r="K97" s="233"/>
      <c r="L97" s="233"/>
      <c r="M97" s="233"/>
      <c r="N97" s="233"/>
      <c r="P97" s="233"/>
      <c r="Q97" s="233"/>
      <c r="R97" s="344"/>
      <c r="S97" s="233"/>
      <c r="T97" s="48"/>
      <c r="U97" s="48"/>
      <c r="V97" s="48"/>
      <c r="W97" s="48"/>
      <c r="X97" s="48"/>
      <c r="Y97" s="48"/>
      <c r="Z97" s="48"/>
      <c r="AA97" s="48"/>
    </row>
    <row r="98" spans="1:27" ht="15.75" customHeight="1">
      <c r="A98" s="233"/>
      <c r="B98" s="233"/>
      <c r="C98" s="233"/>
      <c r="D98" s="233"/>
      <c r="E98" s="233"/>
      <c r="F98" s="233"/>
      <c r="G98" s="233"/>
      <c r="H98" s="233"/>
      <c r="I98" s="233"/>
      <c r="J98" s="403"/>
      <c r="K98" s="233"/>
      <c r="L98" s="233"/>
      <c r="M98" s="233"/>
      <c r="N98" s="233"/>
      <c r="P98" s="233"/>
      <c r="Q98" s="233"/>
      <c r="R98" s="344"/>
      <c r="S98" s="233"/>
      <c r="T98" s="48"/>
      <c r="U98" s="48"/>
      <c r="V98" s="48"/>
      <c r="W98" s="48"/>
      <c r="X98" s="48"/>
      <c r="Y98" s="48"/>
      <c r="Z98" s="48"/>
      <c r="AA98" s="48"/>
    </row>
    <row r="99" spans="1:27" ht="15.75" customHeight="1">
      <c r="A99" s="233"/>
      <c r="B99" s="233"/>
      <c r="C99" s="233"/>
      <c r="D99" s="233"/>
      <c r="E99" s="233"/>
      <c r="F99" s="233"/>
      <c r="G99" s="233"/>
      <c r="H99" s="233"/>
      <c r="I99" s="233"/>
      <c r="J99" s="403"/>
      <c r="K99" s="233"/>
      <c r="L99" s="233"/>
      <c r="M99" s="233"/>
      <c r="N99" s="233"/>
      <c r="P99" s="233"/>
      <c r="Q99" s="233"/>
      <c r="R99" s="344"/>
      <c r="S99" s="233"/>
      <c r="T99" s="48"/>
      <c r="U99" s="48"/>
      <c r="V99" s="48"/>
      <c r="W99" s="48"/>
      <c r="X99" s="48"/>
      <c r="Y99" s="48"/>
      <c r="Z99" s="48"/>
      <c r="AA99" s="48"/>
    </row>
    <row r="100" spans="1:27" ht="15.75" customHeight="1">
      <c r="A100" s="233"/>
      <c r="B100" s="233"/>
      <c r="C100" s="233"/>
      <c r="D100" s="233"/>
      <c r="E100" s="233"/>
      <c r="F100" s="233"/>
      <c r="G100" s="233"/>
      <c r="H100" s="233"/>
      <c r="I100" s="233"/>
      <c r="J100" s="403"/>
      <c r="K100" s="233"/>
      <c r="L100" s="233"/>
      <c r="M100" s="233"/>
      <c r="N100" s="233"/>
      <c r="P100" s="233"/>
      <c r="Q100" s="233"/>
      <c r="R100" s="344"/>
      <c r="S100" s="233"/>
      <c r="T100" s="48"/>
      <c r="U100" s="48"/>
      <c r="V100" s="48"/>
      <c r="W100" s="48"/>
      <c r="X100" s="48"/>
      <c r="Y100" s="48"/>
      <c r="Z100" s="48"/>
      <c r="AA100" s="48"/>
    </row>
    <row r="101" spans="1:27" ht="15.75" customHeight="1">
      <c r="A101" s="233"/>
      <c r="B101" s="233"/>
      <c r="C101" s="233"/>
      <c r="D101" s="233"/>
      <c r="E101" s="233"/>
      <c r="F101" s="233"/>
      <c r="G101" s="233"/>
      <c r="H101" s="233"/>
      <c r="I101" s="233"/>
      <c r="J101" s="403"/>
      <c r="K101" s="233"/>
      <c r="L101" s="233"/>
      <c r="M101" s="233"/>
      <c r="N101" s="233"/>
      <c r="P101" s="233"/>
      <c r="Q101" s="233"/>
      <c r="R101" s="344"/>
      <c r="S101" s="233"/>
      <c r="T101" s="48"/>
      <c r="U101" s="48"/>
      <c r="V101" s="48"/>
      <c r="W101" s="48"/>
      <c r="X101" s="48"/>
      <c r="Y101" s="48"/>
      <c r="Z101" s="48"/>
      <c r="AA101" s="48"/>
    </row>
    <row r="102" spans="1:27" ht="15.75" customHeight="1">
      <c r="A102" s="233"/>
      <c r="B102" s="233"/>
      <c r="C102" s="233"/>
      <c r="D102" s="233"/>
      <c r="E102" s="233"/>
      <c r="F102" s="233"/>
      <c r="G102" s="233"/>
      <c r="H102" s="233"/>
      <c r="I102" s="233"/>
      <c r="J102" s="403"/>
      <c r="K102" s="233"/>
      <c r="L102" s="233"/>
      <c r="M102" s="233"/>
      <c r="N102" s="233"/>
      <c r="P102" s="233"/>
      <c r="Q102" s="233"/>
      <c r="R102" s="344"/>
      <c r="S102" s="233"/>
      <c r="T102" s="48"/>
      <c r="U102" s="48"/>
      <c r="V102" s="48"/>
      <c r="W102" s="48"/>
      <c r="X102" s="48"/>
      <c r="Y102" s="48"/>
      <c r="Z102" s="48"/>
      <c r="AA102" s="48"/>
    </row>
    <row r="103" spans="1:27" ht="15.75" customHeight="1">
      <c r="A103" s="233"/>
      <c r="B103" s="233"/>
      <c r="C103" s="233"/>
      <c r="D103" s="233"/>
      <c r="E103" s="233"/>
      <c r="F103" s="233"/>
      <c r="G103" s="233"/>
      <c r="H103" s="233"/>
      <c r="I103" s="233"/>
      <c r="J103" s="403"/>
      <c r="K103" s="233"/>
      <c r="L103" s="233"/>
      <c r="M103" s="233"/>
      <c r="N103" s="233"/>
      <c r="P103" s="233"/>
      <c r="Q103" s="233"/>
      <c r="R103" s="344"/>
      <c r="S103" s="233"/>
      <c r="T103" s="48"/>
      <c r="U103" s="48"/>
      <c r="V103" s="48"/>
      <c r="W103" s="48"/>
      <c r="X103" s="48"/>
      <c r="Y103" s="48"/>
      <c r="Z103" s="48"/>
      <c r="AA103" s="48"/>
    </row>
    <row r="104" spans="1:27" ht="15.75" customHeight="1">
      <c r="A104" s="233"/>
      <c r="B104" s="233"/>
      <c r="C104" s="233"/>
      <c r="D104" s="233"/>
      <c r="E104" s="233"/>
      <c r="F104" s="233"/>
      <c r="G104" s="233"/>
      <c r="H104" s="233"/>
      <c r="I104" s="233"/>
      <c r="J104" s="403"/>
      <c r="K104" s="233"/>
      <c r="L104" s="233"/>
      <c r="M104" s="233"/>
      <c r="N104" s="233"/>
      <c r="P104" s="233"/>
      <c r="Q104" s="233"/>
      <c r="R104" s="344"/>
      <c r="S104" s="233"/>
      <c r="T104" s="48"/>
      <c r="U104" s="48"/>
      <c r="V104" s="48"/>
      <c r="W104" s="48"/>
      <c r="X104" s="48"/>
      <c r="Y104" s="48"/>
      <c r="Z104" s="48"/>
      <c r="AA104" s="48"/>
    </row>
    <row r="105" spans="1:27" ht="15.75" customHeight="1">
      <c r="A105" s="233"/>
      <c r="B105" s="233"/>
      <c r="C105" s="233"/>
      <c r="D105" s="233"/>
      <c r="E105" s="233"/>
      <c r="F105" s="233"/>
      <c r="G105" s="233"/>
      <c r="H105" s="233"/>
      <c r="I105" s="233"/>
      <c r="J105" s="403"/>
      <c r="K105" s="233"/>
      <c r="L105" s="233"/>
      <c r="M105" s="233"/>
      <c r="N105" s="233"/>
      <c r="P105" s="233"/>
      <c r="Q105" s="233"/>
      <c r="R105" s="344"/>
      <c r="S105" s="233"/>
      <c r="T105" s="48"/>
      <c r="U105" s="48"/>
      <c r="V105" s="48"/>
      <c r="W105" s="48"/>
      <c r="X105" s="48"/>
      <c r="Y105" s="48"/>
      <c r="Z105" s="48"/>
      <c r="AA105" s="48"/>
    </row>
    <row r="106" spans="1:27" ht="15.75" customHeight="1">
      <c r="A106" s="233"/>
      <c r="B106" s="233"/>
      <c r="C106" s="233"/>
      <c r="D106" s="233"/>
      <c r="E106" s="233"/>
      <c r="F106" s="233"/>
      <c r="G106" s="233"/>
      <c r="H106" s="233"/>
      <c r="I106" s="233"/>
      <c r="J106" s="403"/>
      <c r="K106" s="233"/>
      <c r="L106" s="233"/>
      <c r="M106" s="233"/>
      <c r="N106" s="233"/>
      <c r="P106" s="233"/>
      <c r="Q106" s="233"/>
      <c r="R106" s="344"/>
      <c r="S106" s="233"/>
      <c r="T106" s="48"/>
      <c r="U106" s="48"/>
      <c r="V106" s="48"/>
      <c r="W106" s="48"/>
      <c r="X106" s="48"/>
      <c r="Y106" s="48"/>
      <c r="Z106" s="48"/>
      <c r="AA106" s="48"/>
    </row>
    <row r="107" spans="1:27" ht="15.75" customHeight="1">
      <c r="A107" s="233"/>
      <c r="B107" s="233"/>
      <c r="C107" s="233"/>
      <c r="D107" s="233"/>
      <c r="E107" s="233"/>
      <c r="F107" s="233"/>
      <c r="G107" s="233"/>
      <c r="H107" s="233"/>
      <c r="I107" s="233"/>
      <c r="J107" s="403"/>
      <c r="K107" s="233"/>
      <c r="L107" s="233"/>
      <c r="M107" s="233"/>
      <c r="N107" s="233"/>
      <c r="P107" s="233"/>
      <c r="Q107" s="233"/>
      <c r="R107" s="344"/>
      <c r="S107" s="233"/>
      <c r="T107" s="48"/>
      <c r="U107" s="48"/>
      <c r="V107" s="48"/>
      <c r="W107" s="48"/>
      <c r="X107" s="48"/>
      <c r="Y107" s="48"/>
      <c r="Z107" s="48"/>
      <c r="AA107" s="48"/>
    </row>
    <row r="108" spans="1:27" ht="15.75" customHeight="1">
      <c r="A108" s="233"/>
      <c r="B108" s="233"/>
      <c r="C108" s="233"/>
      <c r="D108" s="233"/>
      <c r="E108" s="233"/>
      <c r="F108" s="233"/>
      <c r="G108" s="233"/>
      <c r="H108" s="233"/>
      <c r="I108" s="233"/>
      <c r="J108" s="403"/>
      <c r="K108" s="233"/>
      <c r="L108" s="233"/>
      <c r="M108" s="233"/>
      <c r="N108" s="233"/>
      <c r="P108" s="233"/>
      <c r="Q108" s="233"/>
      <c r="R108" s="344"/>
      <c r="S108" s="233"/>
      <c r="T108" s="48"/>
      <c r="U108" s="48"/>
      <c r="V108" s="48"/>
      <c r="W108" s="48"/>
      <c r="X108" s="48"/>
      <c r="Y108" s="48"/>
      <c r="Z108" s="48"/>
      <c r="AA108" s="48"/>
    </row>
    <row r="109" spans="1:27" ht="15.75" customHeight="1">
      <c r="A109" s="233"/>
      <c r="B109" s="233"/>
      <c r="C109" s="233"/>
      <c r="D109" s="233"/>
      <c r="E109" s="233"/>
      <c r="F109" s="233"/>
      <c r="G109" s="233"/>
      <c r="H109" s="233"/>
      <c r="I109" s="233"/>
      <c r="J109" s="403"/>
      <c r="K109" s="233"/>
      <c r="L109" s="233"/>
      <c r="M109" s="233"/>
      <c r="N109" s="233"/>
      <c r="P109" s="233"/>
      <c r="Q109" s="233"/>
      <c r="R109" s="344"/>
      <c r="S109" s="233"/>
      <c r="T109" s="48"/>
      <c r="U109" s="48"/>
      <c r="V109" s="48"/>
      <c r="W109" s="48"/>
      <c r="X109" s="48"/>
      <c r="Y109" s="48"/>
      <c r="Z109" s="48"/>
      <c r="AA109" s="48"/>
    </row>
    <row r="110" spans="1:27" ht="15.75" customHeight="1">
      <c r="A110" s="233"/>
      <c r="B110" s="233"/>
      <c r="C110" s="233"/>
      <c r="D110" s="233"/>
      <c r="E110" s="233"/>
      <c r="F110" s="233"/>
      <c r="G110" s="233"/>
      <c r="H110" s="233"/>
      <c r="I110" s="233"/>
      <c r="J110" s="403"/>
      <c r="K110" s="233"/>
      <c r="L110" s="233"/>
      <c r="M110" s="233"/>
      <c r="N110" s="233"/>
      <c r="P110" s="233"/>
      <c r="Q110" s="233"/>
      <c r="R110" s="344"/>
      <c r="S110" s="233"/>
      <c r="T110" s="48"/>
      <c r="U110" s="48"/>
      <c r="V110" s="48"/>
      <c r="W110" s="48"/>
      <c r="X110" s="48"/>
      <c r="Y110" s="48"/>
      <c r="Z110" s="48"/>
      <c r="AA110" s="48"/>
    </row>
    <row r="111" spans="1:27" ht="15.75" customHeight="1">
      <c r="A111" s="233"/>
      <c r="B111" s="233"/>
      <c r="C111" s="233"/>
      <c r="D111" s="233"/>
      <c r="E111" s="233"/>
      <c r="F111" s="233"/>
      <c r="G111" s="233"/>
      <c r="H111" s="233"/>
      <c r="I111" s="233"/>
      <c r="J111" s="403"/>
      <c r="K111" s="233"/>
      <c r="L111" s="233"/>
      <c r="M111" s="233"/>
      <c r="N111" s="233"/>
      <c r="P111" s="233"/>
      <c r="Q111" s="233"/>
      <c r="R111" s="344"/>
      <c r="S111" s="233"/>
      <c r="T111" s="48"/>
      <c r="U111" s="48"/>
      <c r="V111" s="48"/>
      <c r="W111" s="48"/>
      <c r="X111" s="48"/>
      <c r="Y111" s="48"/>
      <c r="Z111" s="48"/>
      <c r="AA111" s="48"/>
    </row>
    <row r="112" spans="1:27" ht="15.75" customHeight="1">
      <c r="A112" s="233"/>
      <c r="B112" s="233"/>
      <c r="C112" s="233"/>
      <c r="D112" s="233"/>
      <c r="E112" s="233"/>
      <c r="F112" s="233"/>
      <c r="G112" s="233"/>
      <c r="H112" s="233"/>
      <c r="I112" s="233"/>
      <c r="J112" s="403"/>
      <c r="K112" s="233"/>
      <c r="L112" s="233"/>
      <c r="M112" s="233"/>
      <c r="N112" s="233"/>
      <c r="P112" s="233"/>
      <c r="Q112" s="233"/>
      <c r="R112" s="344"/>
      <c r="S112" s="233"/>
      <c r="T112" s="48"/>
      <c r="U112" s="48"/>
      <c r="V112" s="48"/>
      <c r="W112" s="48"/>
      <c r="X112" s="48"/>
      <c r="Y112" s="48"/>
      <c r="Z112" s="48"/>
      <c r="AA112" s="48"/>
    </row>
    <row r="113" spans="1:27" ht="15.75" customHeight="1">
      <c r="A113" s="233"/>
      <c r="B113" s="233"/>
      <c r="C113" s="233"/>
      <c r="D113" s="233"/>
      <c r="E113" s="233"/>
      <c r="F113" s="233"/>
      <c r="G113" s="233"/>
      <c r="H113" s="233"/>
      <c r="I113" s="233"/>
      <c r="J113" s="403"/>
      <c r="K113" s="233"/>
      <c r="L113" s="233"/>
      <c r="M113" s="233"/>
      <c r="N113" s="233"/>
      <c r="P113" s="233"/>
      <c r="Q113" s="233"/>
      <c r="R113" s="344"/>
      <c r="S113" s="233"/>
      <c r="T113" s="48"/>
      <c r="U113" s="48"/>
      <c r="V113" s="48"/>
      <c r="W113" s="48"/>
      <c r="X113" s="48"/>
      <c r="Y113" s="48"/>
      <c r="Z113" s="48"/>
      <c r="AA113" s="48"/>
    </row>
    <row r="114" spans="1:27" ht="15.75" customHeight="1">
      <c r="A114" s="233"/>
      <c r="B114" s="233"/>
      <c r="C114" s="233"/>
      <c r="D114" s="233"/>
      <c r="E114" s="233"/>
      <c r="F114" s="233"/>
      <c r="G114" s="233"/>
      <c r="H114" s="233"/>
      <c r="I114" s="233"/>
      <c r="J114" s="403"/>
      <c r="K114" s="233"/>
      <c r="L114" s="233"/>
      <c r="M114" s="233"/>
      <c r="N114" s="233"/>
      <c r="P114" s="233"/>
      <c r="Q114" s="233"/>
      <c r="R114" s="344"/>
      <c r="S114" s="233"/>
      <c r="T114" s="48"/>
      <c r="U114" s="48"/>
      <c r="V114" s="48"/>
      <c r="W114" s="48"/>
      <c r="X114" s="48"/>
      <c r="Y114" s="48"/>
      <c r="Z114" s="48"/>
      <c r="AA114" s="48"/>
    </row>
    <row r="115" spans="1:27" ht="15.75" customHeight="1">
      <c r="A115" s="233"/>
      <c r="B115" s="233"/>
      <c r="C115" s="233"/>
      <c r="D115" s="233"/>
      <c r="E115" s="233"/>
      <c r="F115" s="233"/>
      <c r="G115" s="233"/>
      <c r="H115" s="233"/>
      <c r="I115" s="233"/>
      <c r="J115" s="403"/>
      <c r="K115" s="233"/>
      <c r="L115" s="233"/>
      <c r="M115" s="233"/>
      <c r="N115" s="233"/>
      <c r="P115" s="233"/>
      <c r="Q115" s="233"/>
      <c r="R115" s="344"/>
      <c r="S115" s="233"/>
      <c r="T115" s="48"/>
      <c r="U115" s="48"/>
      <c r="V115" s="48"/>
      <c r="W115" s="48"/>
      <c r="X115" s="48"/>
      <c r="Y115" s="48"/>
      <c r="Z115" s="48"/>
      <c r="AA115" s="48"/>
    </row>
    <row r="116" spans="1:27" ht="15.75" customHeight="1">
      <c r="A116" s="233"/>
      <c r="B116" s="233"/>
      <c r="C116" s="233"/>
      <c r="D116" s="233"/>
      <c r="E116" s="233"/>
      <c r="F116" s="233"/>
      <c r="G116" s="233"/>
      <c r="H116" s="233"/>
      <c r="I116" s="233"/>
      <c r="J116" s="403"/>
      <c r="K116" s="233"/>
      <c r="L116" s="233"/>
      <c r="M116" s="233"/>
      <c r="N116" s="233"/>
      <c r="P116" s="233"/>
      <c r="Q116" s="233"/>
      <c r="R116" s="344"/>
      <c r="S116" s="233"/>
      <c r="T116" s="48"/>
      <c r="U116" s="48"/>
      <c r="V116" s="48"/>
      <c r="W116" s="48"/>
      <c r="X116" s="48"/>
      <c r="Y116" s="48"/>
      <c r="Z116" s="48"/>
      <c r="AA116" s="48"/>
    </row>
    <row r="117" spans="1:27" ht="15.75" customHeight="1">
      <c r="A117" s="233"/>
      <c r="B117" s="233"/>
      <c r="C117" s="233"/>
      <c r="D117" s="233"/>
      <c r="E117" s="233"/>
      <c r="F117" s="233"/>
      <c r="G117" s="233"/>
      <c r="H117" s="233"/>
      <c r="I117" s="233"/>
      <c r="J117" s="403"/>
      <c r="K117" s="233"/>
      <c r="L117" s="233"/>
      <c r="M117" s="233"/>
      <c r="N117" s="233"/>
      <c r="P117" s="233"/>
      <c r="Q117" s="233"/>
      <c r="R117" s="344"/>
      <c r="S117" s="233"/>
      <c r="T117" s="48"/>
      <c r="U117" s="48"/>
      <c r="V117" s="48"/>
      <c r="W117" s="48"/>
      <c r="X117" s="48"/>
      <c r="Y117" s="48"/>
      <c r="Z117" s="48"/>
      <c r="AA117" s="48"/>
    </row>
    <row r="118" spans="1:27" ht="15.75" customHeight="1">
      <c r="A118" s="233"/>
      <c r="B118" s="233"/>
      <c r="C118" s="233"/>
      <c r="D118" s="233"/>
      <c r="E118" s="233"/>
      <c r="F118" s="233"/>
      <c r="G118" s="233"/>
      <c r="H118" s="233"/>
      <c r="I118" s="233"/>
      <c r="J118" s="403"/>
      <c r="K118" s="233"/>
      <c r="L118" s="233"/>
      <c r="M118" s="233"/>
      <c r="N118" s="233"/>
      <c r="P118" s="233"/>
      <c r="Q118" s="233"/>
      <c r="R118" s="344"/>
      <c r="S118" s="233"/>
      <c r="T118" s="48"/>
      <c r="U118" s="48"/>
      <c r="V118" s="48"/>
      <c r="W118" s="48"/>
      <c r="X118" s="48"/>
      <c r="Y118" s="48"/>
      <c r="Z118" s="48"/>
      <c r="AA118" s="48"/>
    </row>
    <row r="119" spans="1:27" ht="15.75" customHeight="1">
      <c r="A119" s="233"/>
      <c r="B119" s="233"/>
      <c r="C119" s="233"/>
      <c r="D119" s="233"/>
      <c r="E119" s="233"/>
      <c r="F119" s="233"/>
      <c r="G119" s="233"/>
      <c r="H119" s="233"/>
      <c r="I119" s="233"/>
      <c r="J119" s="403"/>
      <c r="K119" s="233"/>
      <c r="L119" s="233"/>
      <c r="M119" s="233"/>
      <c r="N119" s="233"/>
      <c r="P119" s="233"/>
      <c r="Q119" s="233"/>
      <c r="R119" s="344"/>
      <c r="S119" s="233"/>
      <c r="T119" s="48"/>
      <c r="U119" s="48"/>
      <c r="V119" s="48"/>
      <c r="W119" s="48"/>
      <c r="X119" s="48"/>
      <c r="Y119" s="48"/>
      <c r="Z119" s="48"/>
      <c r="AA119" s="48"/>
    </row>
    <row r="120" spans="1:27" ht="15.75" customHeight="1">
      <c r="A120" s="233"/>
      <c r="B120" s="233"/>
      <c r="C120" s="233"/>
      <c r="D120" s="233"/>
      <c r="E120" s="233"/>
      <c r="F120" s="233"/>
      <c r="G120" s="233"/>
      <c r="H120" s="233"/>
      <c r="I120" s="233"/>
      <c r="J120" s="403"/>
      <c r="K120" s="233"/>
      <c r="L120" s="233"/>
      <c r="M120" s="233"/>
      <c r="N120" s="233"/>
      <c r="P120" s="233"/>
      <c r="Q120" s="233"/>
      <c r="R120" s="344"/>
      <c r="S120" s="233"/>
      <c r="T120" s="48"/>
      <c r="U120" s="48"/>
      <c r="V120" s="48"/>
      <c r="W120" s="48"/>
      <c r="X120" s="48"/>
      <c r="Y120" s="48"/>
      <c r="Z120" s="48"/>
      <c r="AA120" s="48"/>
    </row>
    <row r="121" spans="1:27" ht="15.75" customHeight="1">
      <c r="A121" s="233"/>
      <c r="B121" s="233"/>
      <c r="C121" s="233"/>
      <c r="D121" s="233"/>
      <c r="E121" s="233"/>
      <c r="F121" s="233"/>
      <c r="G121" s="233"/>
      <c r="H121" s="233"/>
      <c r="I121" s="233"/>
      <c r="J121" s="403"/>
      <c r="K121" s="233"/>
      <c r="L121" s="233"/>
      <c r="M121" s="233"/>
      <c r="N121" s="233"/>
      <c r="P121" s="233"/>
      <c r="Q121" s="233"/>
      <c r="R121" s="344"/>
      <c r="S121" s="233"/>
      <c r="T121" s="48"/>
      <c r="U121" s="48"/>
      <c r="V121" s="48"/>
      <c r="W121" s="48"/>
      <c r="X121" s="48"/>
      <c r="Y121" s="48"/>
      <c r="Z121" s="48"/>
      <c r="AA121" s="48"/>
    </row>
    <row r="122" spans="1:27" ht="15.75" customHeight="1">
      <c r="A122" s="233"/>
      <c r="B122" s="233"/>
      <c r="C122" s="233"/>
      <c r="D122" s="233"/>
      <c r="E122" s="233"/>
      <c r="F122" s="233"/>
      <c r="G122" s="233"/>
      <c r="H122" s="233"/>
      <c r="I122" s="233"/>
      <c r="J122" s="403"/>
      <c r="K122" s="233"/>
      <c r="L122" s="233"/>
      <c r="M122" s="233"/>
      <c r="N122" s="233"/>
      <c r="P122" s="233"/>
      <c r="Q122" s="233"/>
      <c r="R122" s="344"/>
      <c r="S122" s="233"/>
      <c r="T122" s="48"/>
      <c r="U122" s="48"/>
      <c r="V122" s="48"/>
      <c r="W122" s="48"/>
      <c r="X122" s="48"/>
      <c r="Y122" s="48"/>
      <c r="Z122" s="48"/>
      <c r="AA122" s="48"/>
    </row>
    <row r="123" spans="1:27" ht="15.75" customHeight="1">
      <c r="A123" s="233"/>
      <c r="B123" s="233"/>
      <c r="C123" s="233"/>
      <c r="D123" s="233"/>
      <c r="E123" s="233"/>
      <c r="F123" s="233"/>
      <c r="G123" s="233"/>
      <c r="H123" s="233"/>
      <c r="I123" s="233"/>
      <c r="J123" s="403"/>
      <c r="K123" s="233"/>
      <c r="L123" s="233"/>
      <c r="M123" s="233"/>
      <c r="N123" s="233"/>
      <c r="P123" s="233"/>
      <c r="Q123" s="233"/>
      <c r="R123" s="344"/>
      <c r="S123" s="233"/>
      <c r="T123" s="48"/>
      <c r="U123" s="48"/>
      <c r="V123" s="48"/>
      <c r="W123" s="48"/>
      <c r="X123" s="48"/>
      <c r="Y123" s="48"/>
      <c r="Z123" s="48"/>
      <c r="AA123" s="48"/>
    </row>
    <row r="124" spans="1:27" ht="15.75" customHeight="1">
      <c r="A124" s="233"/>
      <c r="B124" s="233"/>
      <c r="C124" s="233"/>
      <c r="D124" s="233"/>
      <c r="E124" s="233"/>
      <c r="F124" s="233"/>
      <c r="G124" s="233"/>
      <c r="H124" s="233"/>
      <c r="I124" s="233"/>
      <c r="J124" s="403"/>
      <c r="K124" s="233"/>
      <c r="L124" s="233"/>
      <c r="M124" s="233"/>
      <c r="N124" s="233"/>
      <c r="P124" s="233"/>
      <c r="Q124" s="233"/>
      <c r="R124" s="344"/>
      <c r="S124" s="233"/>
      <c r="T124" s="48"/>
      <c r="U124" s="48"/>
      <c r="V124" s="48"/>
      <c r="W124" s="48"/>
      <c r="X124" s="48"/>
      <c r="Y124" s="48"/>
      <c r="Z124" s="48"/>
      <c r="AA124" s="48"/>
    </row>
    <row r="125" spans="1:27" ht="15.75" customHeight="1">
      <c r="A125" s="233"/>
      <c r="B125" s="233"/>
      <c r="C125" s="233"/>
      <c r="D125" s="233"/>
      <c r="E125" s="233"/>
      <c r="F125" s="233"/>
      <c r="G125" s="233"/>
      <c r="H125" s="233"/>
      <c r="I125" s="233"/>
      <c r="J125" s="403"/>
      <c r="K125" s="233"/>
      <c r="L125" s="233"/>
      <c r="M125" s="233"/>
      <c r="N125" s="233"/>
      <c r="P125" s="233"/>
      <c r="Q125" s="233"/>
      <c r="R125" s="344"/>
      <c r="S125" s="233"/>
      <c r="T125" s="48"/>
      <c r="U125" s="48"/>
      <c r="V125" s="48"/>
      <c r="W125" s="48"/>
      <c r="X125" s="48"/>
      <c r="Y125" s="48"/>
      <c r="Z125" s="48"/>
      <c r="AA125" s="48"/>
    </row>
    <row r="126" spans="1:27" ht="15.75" customHeight="1">
      <c r="A126" s="233"/>
      <c r="B126" s="233"/>
      <c r="C126" s="233"/>
      <c r="D126" s="233"/>
      <c r="E126" s="233"/>
      <c r="F126" s="233"/>
      <c r="G126" s="233"/>
      <c r="H126" s="233"/>
      <c r="I126" s="233"/>
      <c r="J126" s="403"/>
      <c r="K126" s="233"/>
      <c r="L126" s="233"/>
      <c r="M126" s="233"/>
      <c r="N126" s="233"/>
      <c r="P126" s="233"/>
      <c r="Q126" s="233"/>
      <c r="R126" s="344"/>
      <c r="S126" s="233"/>
      <c r="T126" s="48"/>
      <c r="U126" s="48"/>
      <c r="V126" s="48"/>
      <c r="W126" s="48"/>
      <c r="X126" s="48"/>
      <c r="Y126" s="48"/>
      <c r="Z126" s="48"/>
      <c r="AA126" s="48"/>
    </row>
    <row r="127" spans="1:27" ht="15.75" customHeight="1">
      <c r="A127" s="233"/>
      <c r="B127" s="233"/>
      <c r="C127" s="233"/>
      <c r="D127" s="233"/>
      <c r="E127" s="233"/>
      <c r="F127" s="233"/>
      <c r="G127" s="233"/>
      <c r="H127" s="233"/>
      <c r="I127" s="233"/>
      <c r="J127" s="403"/>
      <c r="K127" s="233"/>
      <c r="L127" s="233"/>
      <c r="M127" s="233"/>
      <c r="N127" s="233"/>
      <c r="P127" s="233"/>
      <c r="Q127" s="233"/>
      <c r="R127" s="344"/>
      <c r="S127" s="233"/>
      <c r="T127" s="48"/>
      <c r="U127" s="48"/>
      <c r="V127" s="48"/>
      <c r="W127" s="48"/>
      <c r="X127" s="48"/>
      <c r="Y127" s="48"/>
      <c r="Z127" s="48"/>
      <c r="AA127" s="48"/>
    </row>
    <row r="128" spans="1:27" ht="15.75" customHeight="1">
      <c r="A128" s="233"/>
      <c r="B128" s="233"/>
      <c r="C128" s="233"/>
      <c r="D128" s="233"/>
      <c r="E128" s="233"/>
      <c r="F128" s="233"/>
      <c r="G128" s="233"/>
      <c r="H128" s="233"/>
      <c r="I128" s="233"/>
      <c r="J128" s="403"/>
      <c r="K128" s="233"/>
      <c r="L128" s="233"/>
      <c r="M128" s="233"/>
      <c r="N128" s="233"/>
      <c r="P128" s="233"/>
      <c r="Q128" s="233"/>
      <c r="R128" s="344"/>
      <c r="S128" s="233"/>
      <c r="T128" s="48"/>
      <c r="U128" s="48"/>
      <c r="V128" s="48"/>
      <c r="W128" s="48"/>
      <c r="X128" s="48"/>
      <c r="Y128" s="48"/>
      <c r="Z128" s="48"/>
      <c r="AA128" s="48"/>
    </row>
    <row r="129" spans="1:27" ht="15.75" customHeight="1">
      <c r="A129" s="233"/>
      <c r="B129" s="233"/>
      <c r="C129" s="233"/>
      <c r="D129" s="233"/>
      <c r="E129" s="233"/>
      <c r="F129" s="233"/>
      <c r="G129" s="233"/>
      <c r="H129" s="233"/>
      <c r="I129" s="233"/>
      <c r="J129" s="403"/>
      <c r="K129" s="233"/>
      <c r="L129" s="233"/>
      <c r="M129" s="233"/>
      <c r="N129" s="233"/>
      <c r="P129" s="233"/>
      <c r="Q129" s="233"/>
      <c r="R129" s="344"/>
      <c r="S129" s="233"/>
      <c r="T129" s="48"/>
      <c r="U129" s="48"/>
      <c r="V129" s="48"/>
      <c r="W129" s="48"/>
      <c r="X129" s="48"/>
      <c r="Y129" s="48"/>
      <c r="Z129" s="48"/>
      <c r="AA129" s="48"/>
    </row>
    <row r="130" spans="1:27" ht="15.75" customHeight="1">
      <c r="A130" s="233"/>
      <c r="B130" s="233"/>
      <c r="C130" s="233"/>
      <c r="D130" s="233"/>
      <c r="E130" s="233"/>
      <c r="F130" s="233"/>
      <c r="G130" s="233"/>
      <c r="H130" s="233"/>
      <c r="I130" s="233"/>
      <c r="J130" s="403"/>
      <c r="K130" s="233"/>
      <c r="L130" s="233"/>
      <c r="M130" s="233"/>
      <c r="N130" s="233"/>
      <c r="P130" s="233"/>
      <c r="Q130" s="233"/>
      <c r="R130" s="344"/>
      <c r="S130" s="233"/>
      <c r="T130" s="48"/>
      <c r="U130" s="48"/>
      <c r="V130" s="48"/>
      <c r="W130" s="48"/>
      <c r="X130" s="48"/>
      <c r="Y130" s="48"/>
      <c r="Z130" s="48"/>
      <c r="AA130" s="48"/>
    </row>
    <row r="131" spans="1:27" ht="15.75" customHeight="1">
      <c r="A131" s="233"/>
      <c r="B131" s="233"/>
      <c r="C131" s="233"/>
      <c r="D131" s="233"/>
      <c r="E131" s="233"/>
      <c r="F131" s="233"/>
      <c r="G131" s="233"/>
      <c r="H131" s="233"/>
      <c r="I131" s="233"/>
      <c r="J131" s="403"/>
      <c r="K131" s="233"/>
      <c r="L131" s="233"/>
      <c r="M131" s="233"/>
      <c r="N131" s="233"/>
      <c r="P131" s="233"/>
      <c r="Q131" s="233"/>
      <c r="R131" s="344"/>
      <c r="S131" s="233"/>
      <c r="T131" s="48"/>
      <c r="U131" s="48"/>
      <c r="V131" s="48"/>
      <c r="W131" s="48"/>
      <c r="X131" s="48"/>
      <c r="Y131" s="48"/>
      <c r="Z131" s="48"/>
      <c r="AA131" s="48"/>
    </row>
    <row r="132" spans="1:27" ht="15.75" customHeight="1">
      <c r="A132" s="233"/>
      <c r="B132" s="233"/>
      <c r="C132" s="233"/>
      <c r="D132" s="233"/>
      <c r="E132" s="233"/>
      <c r="F132" s="233"/>
      <c r="G132" s="233"/>
      <c r="H132" s="233"/>
      <c r="I132" s="233"/>
      <c r="J132" s="403"/>
      <c r="K132" s="233"/>
      <c r="L132" s="233"/>
      <c r="M132" s="233"/>
      <c r="N132" s="233"/>
      <c r="P132" s="233"/>
      <c r="Q132" s="233"/>
      <c r="R132" s="344"/>
      <c r="S132" s="233"/>
      <c r="T132" s="48"/>
      <c r="U132" s="48"/>
      <c r="V132" s="48"/>
      <c r="W132" s="48"/>
      <c r="X132" s="48"/>
      <c r="Y132" s="48"/>
      <c r="Z132" s="48"/>
      <c r="AA132" s="48"/>
    </row>
    <row r="133" spans="1:27" ht="15.75" customHeight="1">
      <c r="A133" s="233"/>
      <c r="B133" s="233"/>
      <c r="C133" s="233"/>
      <c r="D133" s="233"/>
      <c r="E133" s="233"/>
      <c r="F133" s="233"/>
      <c r="G133" s="233"/>
      <c r="H133" s="233"/>
      <c r="I133" s="233"/>
      <c r="J133" s="403"/>
      <c r="K133" s="233"/>
      <c r="L133" s="233"/>
      <c r="M133" s="233"/>
      <c r="N133" s="233"/>
      <c r="P133" s="233"/>
      <c r="Q133" s="233"/>
      <c r="R133" s="344"/>
      <c r="S133" s="233"/>
      <c r="T133" s="48"/>
      <c r="U133" s="48"/>
      <c r="V133" s="48"/>
      <c r="W133" s="48"/>
      <c r="X133" s="48"/>
      <c r="Y133" s="48"/>
      <c r="Z133" s="48"/>
      <c r="AA133" s="48"/>
    </row>
    <row r="134" spans="1:27" ht="15.75" customHeight="1">
      <c r="A134" s="233"/>
      <c r="B134" s="233"/>
      <c r="C134" s="233"/>
      <c r="D134" s="233"/>
      <c r="E134" s="233"/>
      <c r="F134" s="233"/>
      <c r="G134" s="233"/>
      <c r="H134" s="233"/>
      <c r="I134" s="233"/>
      <c r="J134" s="403"/>
      <c r="K134" s="233"/>
      <c r="L134" s="233"/>
      <c r="M134" s="233"/>
      <c r="N134" s="233"/>
      <c r="P134" s="233"/>
      <c r="Q134" s="233"/>
      <c r="R134" s="344"/>
      <c r="S134" s="233"/>
      <c r="T134" s="48"/>
      <c r="U134" s="48"/>
      <c r="V134" s="48"/>
      <c r="W134" s="48"/>
      <c r="X134" s="48"/>
      <c r="Y134" s="48"/>
      <c r="Z134" s="48"/>
      <c r="AA134" s="48"/>
    </row>
    <row r="135" spans="1:27" ht="15.75" customHeight="1">
      <c r="A135" s="233"/>
      <c r="B135" s="233"/>
      <c r="C135" s="233"/>
      <c r="D135" s="233"/>
      <c r="E135" s="233"/>
      <c r="F135" s="233"/>
      <c r="G135" s="233"/>
      <c r="H135" s="233"/>
      <c r="I135" s="233"/>
      <c r="J135" s="403"/>
      <c r="K135" s="233"/>
      <c r="L135" s="233"/>
      <c r="M135" s="233"/>
      <c r="N135" s="233"/>
      <c r="P135" s="233"/>
      <c r="Q135" s="233"/>
      <c r="R135" s="344"/>
      <c r="S135" s="233"/>
      <c r="T135" s="48"/>
      <c r="U135" s="48"/>
      <c r="V135" s="48"/>
      <c r="W135" s="48"/>
      <c r="X135" s="48"/>
      <c r="Y135" s="48"/>
      <c r="Z135" s="48"/>
      <c r="AA135" s="48"/>
    </row>
    <row r="136" spans="1:27" ht="15.75" customHeight="1">
      <c r="A136" s="233"/>
      <c r="B136" s="233"/>
      <c r="C136" s="233"/>
      <c r="D136" s="233"/>
      <c r="E136" s="233"/>
      <c r="F136" s="233"/>
      <c r="G136" s="233"/>
      <c r="H136" s="233"/>
      <c r="I136" s="233"/>
      <c r="J136" s="403"/>
      <c r="K136" s="233"/>
      <c r="L136" s="233"/>
      <c r="M136" s="233"/>
      <c r="N136" s="233"/>
      <c r="P136" s="233"/>
      <c r="Q136" s="233"/>
      <c r="R136" s="344"/>
      <c r="S136" s="233"/>
      <c r="T136" s="48"/>
      <c r="U136" s="48"/>
      <c r="V136" s="48"/>
      <c r="W136" s="48"/>
      <c r="X136" s="48"/>
      <c r="Y136" s="48"/>
      <c r="Z136" s="48"/>
      <c r="AA136" s="48"/>
    </row>
    <row r="137" spans="1:27" ht="15.75" customHeight="1">
      <c r="A137" s="233"/>
      <c r="B137" s="233"/>
      <c r="C137" s="233"/>
      <c r="D137" s="233"/>
      <c r="E137" s="233"/>
      <c r="F137" s="233"/>
      <c r="G137" s="233"/>
      <c r="H137" s="233"/>
      <c r="I137" s="233"/>
      <c r="J137" s="403"/>
      <c r="K137" s="233"/>
      <c r="L137" s="233"/>
      <c r="M137" s="233"/>
      <c r="N137" s="233"/>
      <c r="P137" s="233"/>
      <c r="Q137" s="233"/>
      <c r="R137" s="344"/>
      <c r="S137" s="233"/>
      <c r="T137" s="48"/>
      <c r="U137" s="48"/>
      <c r="V137" s="48"/>
      <c r="W137" s="48"/>
      <c r="X137" s="48"/>
      <c r="Y137" s="48"/>
      <c r="Z137" s="48"/>
      <c r="AA137" s="48"/>
    </row>
    <row r="138" spans="1:27" ht="15.75" customHeight="1">
      <c r="A138" s="233"/>
      <c r="B138" s="233"/>
      <c r="C138" s="233"/>
      <c r="D138" s="233"/>
      <c r="E138" s="233"/>
      <c r="F138" s="233"/>
      <c r="G138" s="233"/>
      <c r="H138" s="233"/>
      <c r="I138" s="233"/>
      <c r="J138" s="403"/>
      <c r="K138" s="233"/>
      <c r="L138" s="233"/>
      <c r="M138" s="233"/>
      <c r="N138" s="233"/>
      <c r="P138" s="233"/>
      <c r="Q138" s="233"/>
      <c r="R138" s="344"/>
      <c r="S138" s="233"/>
      <c r="T138" s="48"/>
      <c r="U138" s="48"/>
      <c r="V138" s="48"/>
      <c r="W138" s="48"/>
      <c r="X138" s="48"/>
      <c r="Y138" s="48"/>
      <c r="Z138" s="48"/>
      <c r="AA138" s="48"/>
    </row>
    <row r="139" spans="1:27" ht="15.75" customHeight="1">
      <c r="A139" s="233"/>
      <c r="B139" s="233"/>
      <c r="C139" s="233"/>
      <c r="D139" s="233"/>
      <c r="E139" s="233"/>
      <c r="F139" s="233"/>
      <c r="G139" s="233"/>
      <c r="H139" s="233"/>
      <c r="I139" s="233"/>
      <c r="J139" s="403"/>
      <c r="K139" s="233"/>
      <c r="L139" s="233"/>
      <c r="M139" s="233"/>
      <c r="N139" s="233"/>
      <c r="P139" s="233"/>
      <c r="Q139" s="233"/>
      <c r="R139" s="344"/>
      <c r="S139" s="233"/>
      <c r="T139" s="48"/>
      <c r="U139" s="48"/>
      <c r="V139" s="48"/>
      <c r="W139" s="48"/>
      <c r="X139" s="48"/>
      <c r="Y139" s="48"/>
      <c r="Z139" s="48"/>
      <c r="AA139" s="48"/>
    </row>
    <row r="140" spans="1:27" ht="15.75" customHeight="1">
      <c r="A140" s="233"/>
      <c r="B140" s="233"/>
      <c r="C140" s="233"/>
      <c r="D140" s="233"/>
      <c r="E140" s="233"/>
      <c r="F140" s="233"/>
      <c r="G140" s="233"/>
      <c r="H140" s="233"/>
      <c r="I140" s="233"/>
      <c r="J140" s="403"/>
      <c r="K140" s="233"/>
      <c r="L140" s="233"/>
      <c r="M140" s="233"/>
      <c r="N140" s="233"/>
      <c r="P140" s="233"/>
      <c r="Q140" s="233"/>
      <c r="R140" s="344"/>
      <c r="S140" s="233"/>
      <c r="T140" s="48"/>
      <c r="U140" s="48"/>
      <c r="V140" s="48"/>
      <c r="W140" s="48"/>
      <c r="X140" s="48"/>
      <c r="Y140" s="48"/>
      <c r="Z140" s="48"/>
      <c r="AA140" s="48"/>
    </row>
    <row r="141" spans="1:27" ht="15.75" customHeight="1">
      <c r="A141" s="233"/>
      <c r="B141" s="233"/>
      <c r="C141" s="233"/>
      <c r="D141" s="233"/>
      <c r="E141" s="233"/>
      <c r="F141" s="233"/>
      <c r="G141" s="233"/>
      <c r="H141" s="233"/>
      <c r="I141" s="233"/>
      <c r="J141" s="403"/>
      <c r="K141" s="233"/>
      <c r="L141" s="233"/>
      <c r="M141" s="233"/>
      <c r="N141" s="233"/>
      <c r="P141" s="233"/>
      <c r="Q141" s="233"/>
      <c r="R141" s="344"/>
      <c r="S141" s="233"/>
      <c r="T141" s="48"/>
      <c r="U141" s="48"/>
      <c r="V141" s="48"/>
      <c r="W141" s="48"/>
      <c r="X141" s="48"/>
      <c r="Y141" s="48"/>
      <c r="Z141" s="48"/>
      <c r="AA141" s="48"/>
    </row>
    <row r="142" spans="1:27" ht="15.75" customHeight="1">
      <c r="A142" s="233"/>
      <c r="B142" s="233"/>
      <c r="C142" s="233"/>
      <c r="D142" s="233"/>
      <c r="E142" s="233"/>
      <c r="F142" s="233"/>
      <c r="G142" s="233"/>
      <c r="H142" s="233"/>
      <c r="I142" s="233"/>
      <c r="J142" s="403"/>
      <c r="K142" s="233"/>
      <c r="L142" s="233"/>
      <c r="M142" s="233"/>
      <c r="N142" s="233"/>
      <c r="P142" s="233"/>
      <c r="Q142" s="233"/>
      <c r="R142" s="344"/>
      <c r="S142" s="233"/>
      <c r="T142" s="48"/>
      <c r="U142" s="48"/>
      <c r="V142" s="48"/>
      <c r="W142" s="48"/>
      <c r="X142" s="48"/>
      <c r="Y142" s="48"/>
      <c r="Z142" s="48"/>
      <c r="AA142" s="48"/>
    </row>
    <row r="143" spans="1:27" ht="15.75" customHeight="1">
      <c r="A143" s="233"/>
      <c r="B143" s="233"/>
      <c r="C143" s="233"/>
      <c r="D143" s="233"/>
      <c r="E143" s="233"/>
      <c r="F143" s="233"/>
      <c r="G143" s="233"/>
      <c r="H143" s="233"/>
      <c r="I143" s="233"/>
      <c r="J143" s="403"/>
      <c r="K143" s="233"/>
      <c r="L143" s="233"/>
      <c r="M143" s="233"/>
      <c r="N143" s="233"/>
      <c r="P143" s="233"/>
      <c r="Q143" s="233"/>
      <c r="R143" s="344"/>
      <c r="S143" s="233"/>
      <c r="T143" s="48"/>
      <c r="U143" s="48"/>
      <c r="V143" s="48"/>
      <c r="W143" s="48"/>
      <c r="X143" s="48"/>
      <c r="Y143" s="48"/>
      <c r="Z143" s="48"/>
      <c r="AA143" s="48"/>
    </row>
    <row r="144" spans="1:27" ht="15.75" customHeight="1">
      <c r="A144" s="233"/>
      <c r="B144" s="233"/>
      <c r="C144" s="233"/>
      <c r="D144" s="233"/>
      <c r="E144" s="233"/>
      <c r="F144" s="233"/>
      <c r="G144" s="233"/>
      <c r="H144" s="233"/>
      <c r="I144" s="233"/>
      <c r="J144" s="403"/>
      <c r="K144" s="233"/>
      <c r="L144" s="233"/>
      <c r="M144" s="233"/>
      <c r="N144" s="233"/>
      <c r="P144" s="233"/>
      <c r="Q144" s="233"/>
      <c r="R144" s="344"/>
      <c r="S144" s="233"/>
      <c r="T144" s="48"/>
      <c r="U144" s="48"/>
      <c r="V144" s="48"/>
      <c r="W144" s="48"/>
      <c r="X144" s="48"/>
      <c r="Y144" s="48"/>
      <c r="Z144" s="48"/>
      <c r="AA144" s="48"/>
    </row>
    <row r="145" spans="1:27" ht="15.75" customHeight="1">
      <c r="A145" s="233"/>
      <c r="B145" s="233"/>
      <c r="C145" s="233"/>
      <c r="D145" s="233"/>
      <c r="E145" s="233"/>
      <c r="F145" s="233"/>
      <c r="G145" s="233"/>
      <c r="H145" s="233"/>
      <c r="I145" s="233"/>
      <c r="J145" s="403"/>
      <c r="K145" s="233"/>
      <c r="L145" s="233"/>
      <c r="M145" s="233"/>
      <c r="N145" s="233"/>
      <c r="P145" s="233"/>
      <c r="Q145" s="233"/>
      <c r="R145" s="344"/>
      <c r="S145" s="233"/>
      <c r="T145" s="48"/>
      <c r="U145" s="48"/>
      <c r="V145" s="48"/>
      <c r="W145" s="48"/>
      <c r="X145" s="48"/>
      <c r="Y145" s="48"/>
      <c r="Z145" s="48"/>
      <c r="AA145" s="48"/>
    </row>
    <row r="146" spans="1:27" ht="15.75" customHeight="1">
      <c r="A146" s="233"/>
      <c r="B146" s="233"/>
      <c r="C146" s="233"/>
      <c r="D146" s="233"/>
      <c r="E146" s="233"/>
      <c r="F146" s="233"/>
      <c r="G146" s="233"/>
      <c r="H146" s="233"/>
      <c r="I146" s="233"/>
      <c r="J146" s="403"/>
      <c r="K146" s="233"/>
      <c r="L146" s="233"/>
      <c r="M146" s="233"/>
      <c r="N146" s="233"/>
      <c r="P146" s="233"/>
      <c r="Q146" s="233"/>
      <c r="R146" s="344"/>
      <c r="S146" s="233"/>
      <c r="T146" s="48"/>
      <c r="U146" s="48"/>
      <c r="V146" s="48"/>
      <c r="W146" s="48"/>
      <c r="X146" s="48"/>
      <c r="Y146" s="48"/>
      <c r="Z146" s="48"/>
      <c r="AA146" s="48"/>
    </row>
    <row r="147" spans="1:27" ht="15.75" customHeight="1">
      <c r="A147" s="233"/>
      <c r="B147" s="233"/>
      <c r="C147" s="233"/>
      <c r="D147" s="233"/>
      <c r="E147" s="233"/>
      <c r="F147" s="233"/>
      <c r="G147" s="233"/>
      <c r="H147" s="233"/>
      <c r="I147" s="233"/>
      <c r="J147" s="403"/>
      <c r="K147" s="233"/>
      <c r="L147" s="233"/>
      <c r="M147" s="233"/>
      <c r="N147" s="233"/>
      <c r="P147" s="233"/>
      <c r="Q147" s="233"/>
      <c r="R147" s="344"/>
      <c r="S147" s="233"/>
      <c r="T147" s="48"/>
      <c r="U147" s="48"/>
      <c r="V147" s="48"/>
      <c r="W147" s="48"/>
      <c r="X147" s="48"/>
      <c r="Y147" s="48"/>
      <c r="Z147" s="48"/>
      <c r="AA147" s="48"/>
    </row>
    <row r="148" spans="1:27" ht="15.75" customHeight="1">
      <c r="A148" s="233"/>
      <c r="B148" s="233"/>
      <c r="C148" s="233"/>
      <c r="D148" s="233"/>
      <c r="E148" s="233"/>
      <c r="F148" s="233"/>
      <c r="G148" s="233"/>
      <c r="H148" s="233"/>
      <c r="I148" s="233"/>
      <c r="J148" s="403"/>
      <c r="K148" s="233"/>
      <c r="L148" s="233"/>
      <c r="M148" s="233"/>
      <c r="N148" s="233"/>
      <c r="P148" s="233"/>
      <c r="Q148" s="233"/>
      <c r="R148" s="344"/>
      <c r="S148" s="233"/>
      <c r="T148" s="48"/>
      <c r="U148" s="48"/>
      <c r="V148" s="48"/>
      <c r="W148" s="48"/>
      <c r="X148" s="48"/>
      <c r="Y148" s="48"/>
      <c r="Z148" s="48"/>
      <c r="AA148" s="48"/>
    </row>
    <row r="149" spans="1:27" ht="15.75" customHeight="1">
      <c r="A149" s="233"/>
      <c r="B149" s="233"/>
      <c r="C149" s="233"/>
      <c r="D149" s="233"/>
      <c r="E149" s="233"/>
      <c r="F149" s="233"/>
      <c r="G149" s="233"/>
      <c r="H149" s="233"/>
      <c r="I149" s="233"/>
      <c r="J149" s="403"/>
      <c r="K149" s="233"/>
      <c r="L149" s="233"/>
      <c r="M149" s="233"/>
      <c r="N149" s="233"/>
      <c r="P149" s="233"/>
      <c r="Q149" s="233"/>
      <c r="R149" s="344"/>
      <c r="S149" s="233"/>
      <c r="T149" s="48"/>
      <c r="U149" s="48"/>
      <c r="V149" s="48"/>
      <c r="W149" s="48"/>
      <c r="X149" s="48"/>
      <c r="Y149" s="48"/>
      <c r="Z149" s="48"/>
      <c r="AA149" s="48"/>
    </row>
    <row r="150" spans="1:27" ht="15.75" customHeight="1">
      <c r="A150" s="233"/>
      <c r="B150" s="233"/>
      <c r="C150" s="233"/>
      <c r="D150" s="233"/>
      <c r="E150" s="233"/>
      <c r="F150" s="233"/>
      <c r="G150" s="233"/>
      <c r="H150" s="233"/>
      <c r="I150" s="233"/>
      <c r="J150" s="403"/>
      <c r="K150" s="233"/>
      <c r="L150" s="233"/>
      <c r="M150" s="233"/>
      <c r="N150" s="233"/>
      <c r="P150" s="233"/>
      <c r="Q150" s="233"/>
      <c r="R150" s="344"/>
      <c r="S150" s="233"/>
      <c r="T150" s="48"/>
      <c r="U150" s="48"/>
      <c r="V150" s="48"/>
      <c r="W150" s="48"/>
      <c r="X150" s="48"/>
      <c r="Y150" s="48"/>
      <c r="Z150" s="48"/>
      <c r="AA150" s="48"/>
    </row>
    <row r="151" spans="1:27" ht="15.75" customHeight="1">
      <c r="A151" s="233"/>
      <c r="B151" s="233"/>
      <c r="C151" s="233"/>
      <c r="D151" s="233"/>
      <c r="E151" s="233"/>
      <c r="F151" s="233"/>
      <c r="G151" s="233"/>
      <c r="H151" s="233"/>
      <c r="I151" s="233"/>
      <c r="J151" s="403"/>
      <c r="K151" s="233"/>
      <c r="L151" s="233"/>
      <c r="M151" s="233"/>
      <c r="N151" s="233"/>
      <c r="P151" s="233"/>
      <c r="Q151" s="233"/>
      <c r="R151" s="344"/>
      <c r="S151" s="233"/>
      <c r="T151" s="48"/>
      <c r="U151" s="48"/>
      <c r="V151" s="48"/>
      <c r="W151" s="48"/>
      <c r="X151" s="48"/>
      <c r="Y151" s="48"/>
      <c r="Z151" s="48"/>
      <c r="AA151" s="48"/>
    </row>
    <row r="152" spans="1:27" ht="15.75" customHeight="1">
      <c r="A152" s="233"/>
      <c r="B152" s="233"/>
      <c r="C152" s="233"/>
      <c r="D152" s="233"/>
      <c r="E152" s="233"/>
      <c r="F152" s="233"/>
      <c r="G152" s="233"/>
      <c r="H152" s="233"/>
      <c r="I152" s="233"/>
      <c r="J152" s="403"/>
      <c r="K152" s="233"/>
      <c r="L152" s="233"/>
      <c r="M152" s="233"/>
      <c r="N152" s="233"/>
      <c r="P152" s="233"/>
      <c r="Q152" s="233"/>
      <c r="R152" s="344"/>
      <c r="S152" s="233"/>
      <c r="T152" s="48"/>
      <c r="U152" s="48"/>
      <c r="V152" s="48"/>
      <c r="W152" s="48"/>
      <c r="X152" s="48"/>
      <c r="Y152" s="48"/>
      <c r="Z152" s="48"/>
      <c r="AA152" s="48"/>
    </row>
    <row r="153" spans="1:27" ht="15.75" customHeight="1">
      <c r="A153" s="233"/>
      <c r="B153" s="233"/>
      <c r="C153" s="233"/>
      <c r="D153" s="233"/>
      <c r="E153" s="233"/>
      <c r="F153" s="233"/>
      <c r="G153" s="233"/>
      <c r="H153" s="233"/>
      <c r="I153" s="233"/>
      <c r="J153" s="403"/>
      <c r="K153" s="233"/>
      <c r="L153" s="233"/>
      <c r="M153" s="233"/>
      <c r="N153" s="233"/>
      <c r="P153" s="233"/>
      <c r="Q153" s="233"/>
      <c r="R153" s="344"/>
      <c r="S153" s="233"/>
      <c r="T153" s="48"/>
      <c r="U153" s="48"/>
      <c r="V153" s="48"/>
      <c r="W153" s="48"/>
      <c r="X153" s="48"/>
      <c r="Y153" s="48"/>
      <c r="Z153" s="48"/>
      <c r="AA153" s="48"/>
    </row>
    <row r="154" spans="1:27" ht="15.75" customHeight="1">
      <c r="A154" s="233"/>
      <c r="B154" s="233"/>
      <c r="C154" s="233"/>
      <c r="D154" s="233"/>
      <c r="E154" s="233"/>
      <c r="F154" s="233"/>
      <c r="G154" s="233"/>
      <c r="H154" s="233"/>
      <c r="I154" s="233"/>
      <c r="J154" s="403"/>
      <c r="K154" s="233"/>
      <c r="L154" s="233"/>
      <c r="M154" s="233"/>
      <c r="N154" s="233"/>
      <c r="P154" s="233"/>
      <c r="Q154" s="233"/>
      <c r="R154" s="344"/>
      <c r="S154" s="233"/>
      <c r="T154" s="48"/>
      <c r="U154" s="48"/>
      <c r="V154" s="48"/>
      <c r="W154" s="48"/>
      <c r="X154" s="48"/>
      <c r="Y154" s="48"/>
      <c r="Z154" s="48"/>
      <c r="AA154" s="48"/>
    </row>
    <row r="155" spans="1:27" ht="15.75" customHeight="1">
      <c r="A155" s="233"/>
      <c r="B155" s="233"/>
      <c r="C155" s="233"/>
      <c r="D155" s="233"/>
      <c r="E155" s="233"/>
      <c r="F155" s="233"/>
      <c r="G155" s="233"/>
      <c r="H155" s="233"/>
      <c r="I155" s="233"/>
      <c r="J155" s="403"/>
      <c r="K155" s="233"/>
      <c r="L155" s="233"/>
      <c r="M155" s="233"/>
      <c r="N155" s="233"/>
      <c r="P155" s="233"/>
      <c r="Q155" s="233"/>
      <c r="R155" s="344"/>
      <c r="S155" s="233"/>
      <c r="T155" s="48"/>
      <c r="U155" s="48"/>
      <c r="V155" s="48"/>
      <c r="W155" s="48"/>
      <c r="X155" s="48"/>
      <c r="Y155" s="48"/>
      <c r="Z155" s="48"/>
      <c r="AA155" s="48"/>
    </row>
    <row r="156" spans="1:27" ht="15.75" customHeight="1">
      <c r="A156" s="233"/>
      <c r="B156" s="233"/>
      <c r="C156" s="233"/>
      <c r="D156" s="233"/>
      <c r="E156" s="233"/>
      <c r="F156" s="233"/>
      <c r="G156" s="233"/>
      <c r="H156" s="233"/>
      <c r="I156" s="233"/>
      <c r="J156" s="403"/>
      <c r="K156" s="233"/>
      <c r="L156" s="233"/>
      <c r="M156" s="233"/>
      <c r="N156" s="233"/>
      <c r="P156" s="233"/>
      <c r="Q156" s="233"/>
      <c r="R156" s="344"/>
      <c r="S156" s="233"/>
      <c r="T156" s="48"/>
      <c r="U156" s="48"/>
      <c r="V156" s="48"/>
      <c r="W156" s="48"/>
      <c r="X156" s="48"/>
      <c r="Y156" s="48"/>
      <c r="Z156" s="48"/>
      <c r="AA156" s="48"/>
    </row>
    <row r="157" spans="1:27" ht="15.75" customHeight="1">
      <c r="A157" s="233"/>
      <c r="B157" s="233"/>
      <c r="C157" s="233"/>
      <c r="D157" s="233"/>
      <c r="E157" s="233"/>
      <c r="F157" s="233"/>
      <c r="G157" s="233"/>
      <c r="H157" s="233"/>
      <c r="I157" s="233"/>
      <c r="J157" s="403"/>
      <c r="K157" s="233"/>
      <c r="L157" s="233"/>
      <c r="M157" s="233"/>
      <c r="N157" s="233"/>
      <c r="P157" s="233"/>
      <c r="Q157" s="233"/>
      <c r="R157" s="344"/>
      <c r="S157" s="233"/>
      <c r="T157" s="48"/>
      <c r="U157" s="48"/>
      <c r="V157" s="48"/>
      <c r="W157" s="48"/>
      <c r="X157" s="48"/>
      <c r="Y157" s="48"/>
      <c r="Z157" s="48"/>
      <c r="AA157" s="48"/>
    </row>
    <row r="158" spans="1:27" ht="15.75" customHeight="1">
      <c r="A158" s="233"/>
      <c r="B158" s="233"/>
      <c r="C158" s="233"/>
      <c r="D158" s="233"/>
      <c r="E158" s="233"/>
      <c r="F158" s="233"/>
      <c r="G158" s="233"/>
      <c r="H158" s="233"/>
      <c r="I158" s="233"/>
      <c r="J158" s="403"/>
      <c r="K158" s="233"/>
      <c r="L158" s="233"/>
      <c r="M158" s="233"/>
      <c r="N158" s="233"/>
      <c r="P158" s="233"/>
      <c r="Q158" s="233"/>
      <c r="R158" s="344"/>
      <c r="S158" s="233"/>
      <c r="T158" s="48"/>
      <c r="U158" s="48"/>
      <c r="V158" s="48"/>
      <c r="W158" s="48"/>
      <c r="X158" s="48"/>
      <c r="Y158" s="48"/>
      <c r="Z158" s="48"/>
      <c r="AA158" s="48"/>
    </row>
    <row r="159" spans="1:27" ht="15.75" customHeight="1">
      <c r="A159" s="233"/>
      <c r="B159" s="233"/>
      <c r="C159" s="233"/>
      <c r="D159" s="233"/>
      <c r="E159" s="233"/>
      <c r="F159" s="233"/>
      <c r="G159" s="233"/>
      <c r="H159" s="233"/>
      <c r="I159" s="233"/>
      <c r="J159" s="403"/>
      <c r="K159" s="233"/>
      <c r="L159" s="233"/>
      <c r="M159" s="233"/>
      <c r="N159" s="233"/>
      <c r="P159" s="233"/>
      <c r="Q159" s="233"/>
      <c r="R159" s="344"/>
      <c r="S159" s="233"/>
      <c r="T159" s="48"/>
      <c r="U159" s="48"/>
      <c r="V159" s="48"/>
      <c r="W159" s="48"/>
      <c r="X159" s="48"/>
      <c r="Y159" s="48"/>
      <c r="Z159" s="48"/>
      <c r="AA159" s="48"/>
    </row>
    <row r="160" spans="1:27" ht="15.75" customHeight="1">
      <c r="A160" s="233"/>
      <c r="B160" s="233"/>
      <c r="C160" s="233"/>
      <c r="D160" s="233"/>
      <c r="E160" s="233"/>
      <c r="F160" s="233"/>
      <c r="G160" s="233"/>
      <c r="H160" s="233"/>
      <c r="I160" s="233"/>
      <c r="J160" s="403"/>
      <c r="K160" s="233"/>
      <c r="L160" s="233"/>
      <c r="M160" s="233"/>
      <c r="N160" s="233"/>
      <c r="P160" s="233"/>
      <c r="Q160" s="233"/>
      <c r="R160" s="344"/>
      <c r="S160" s="233"/>
      <c r="T160" s="48"/>
      <c r="U160" s="48"/>
      <c r="V160" s="48"/>
      <c r="W160" s="48"/>
      <c r="X160" s="48"/>
      <c r="Y160" s="48"/>
      <c r="Z160" s="48"/>
      <c r="AA160" s="48"/>
    </row>
    <row r="161" spans="1:27" ht="15.75" customHeight="1">
      <c r="A161" s="233"/>
      <c r="B161" s="233"/>
      <c r="C161" s="233"/>
      <c r="D161" s="233"/>
      <c r="E161" s="233"/>
      <c r="F161" s="233"/>
      <c r="G161" s="233"/>
      <c r="H161" s="233"/>
      <c r="I161" s="233"/>
      <c r="J161" s="403"/>
      <c r="K161" s="233"/>
      <c r="L161" s="233"/>
      <c r="M161" s="233"/>
      <c r="N161" s="233"/>
      <c r="P161" s="233"/>
      <c r="Q161" s="233"/>
      <c r="R161" s="344"/>
      <c r="S161" s="233"/>
      <c r="T161" s="48"/>
      <c r="U161" s="48"/>
      <c r="V161" s="48"/>
      <c r="W161" s="48"/>
      <c r="X161" s="48"/>
      <c r="Y161" s="48"/>
      <c r="Z161" s="48"/>
      <c r="AA161" s="48"/>
    </row>
    <row r="162" spans="1:27" ht="15.75" customHeight="1">
      <c r="A162" s="233"/>
      <c r="B162" s="233"/>
      <c r="C162" s="233"/>
      <c r="D162" s="233"/>
      <c r="E162" s="233"/>
      <c r="F162" s="233"/>
      <c r="G162" s="233"/>
      <c r="H162" s="233"/>
      <c r="I162" s="233"/>
      <c r="J162" s="403"/>
      <c r="K162" s="233"/>
      <c r="L162" s="233"/>
      <c r="M162" s="233"/>
      <c r="N162" s="233"/>
      <c r="P162" s="233"/>
      <c r="Q162" s="233"/>
      <c r="R162" s="344"/>
      <c r="S162" s="233"/>
      <c r="T162" s="48"/>
      <c r="U162" s="48"/>
      <c r="V162" s="48"/>
      <c r="W162" s="48"/>
      <c r="X162" s="48"/>
      <c r="Y162" s="48"/>
      <c r="Z162" s="48"/>
      <c r="AA162" s="48"/>
    </row>
    <row r="163" spans="1:27" ht="15.75" customHeight="1">
      <c r="A163" s="233"/>
      <c r="B163" s="233"/>
      <c r="C163" s="233"/>
      <c r="D163" s="233"/>
      <c r="E163" s="233"/>
      <c r="F163" s="233"/>
      <c r="G163" s="233"/>
      <c r="H163" s="233"/>
      <c r="I163" s="233"/>
      <c r="J163" s="403"/>
      <c r="K163" s="233"/>
      <c r="L163" s="233"/>
      <c r="M163" s="233"/>
      <c r="N163" s="233"/>
      <c r="P163" s="233"/>
      <c r="Q163" s="233"/>
      <c r="R163" s="344"/>
      <c r="S163" s="233"/>
      <c r="T163" s="48"/>
      <c r="U163" s="48"/>
      <c r="V163" s="48"/>
      <c r="W163" s="48"/>
      <c r="X163" s="48"/>
      <c r="Y163" s="48"/>
      <c r="Z163" s="48"/>
      <c r="AA163" s="48"/>
    </row>
    <row r="164" spans="1:27" ht="15.75" customHeight="1">
      <c r="A164" s="233"/>
      <c r="B164" s="233"/>
      <c r="C164" s="233"/>
      <c r="D164" s="233"/>
      <c r="E164" s="233"/>
      <c r="F164" s="233"/>
      <c r="G164" s="233"/>
      <c r="H164" s="233"/>
      <c r="I164" s="233"/>
      <c r="J164" s="403"/>
      <c r="K164" s="233"/>
      <c r="L164" s="233"/>
      <c r="M164" s="233"/>
      <c r="N164" s="233"/>
      <c r="P164" s="233"/>
      <c r="Q164" s="233"/>
      <c r="R164" s="344"/>
      <c r="S164" s="233"/>
      <c r="T164" s="48"/>
      <c r="U164" s="48"/>
      <c r="V164" s="48"/>
      <c r="W164" s="48"/>
      <c r="X164" s="48"/>
      <c r="Y164" s="48"/>
      <c r="Z164" s="48"/>
      <c r="AA164" s="48"/>
    </row>
    <row r="165" spans="1:27" ht="15.75" customHeight="1">
      <c r="A165" s="233"/>
      <c r="B165" s="233"/>
      <c r="C165" s="233"/>
      <c r="D165" s="233"/>
      <c r="E165" s="233"/>
      <c r="F165" s="233"/>
      <c r="G165" s="233"/>
      <c r="H165" s="233"/>
      <c r="I165" s="233"/>
      <c r="J165" s="403"/>
      <c r="K165" s="233"/>
      <c r="L165" s="233"/>
      <c r="M165" s="233"/>
      <c r="N165" s="233"/>
      <c r="P165" s="233"/>
      <c r="Q165" s="233"/>
      <c r="R165" s="344"/>
      <c r="S165" s="233"/>
      <c r="T165" s="48"/>
      <c r="U165" s="48"/>
      <c r="V165" s="48"/>
      <c r="W165" s="48"/>
      <c r="X165" s="48"/>
      <c r="Y165" s="48"/>
      <c r="Z165" s="48"/>
      <c r="AA165" s="48"/>
    </row>
    <row r="166" spans="1:27" ht="15.75" customHeight="1">
      <c r="A166" s="233"/>
      <c r="B166" s="233"/>
      <c r="C166" s="233"/>
      <c r="D166" s="233"/>
      <c r="E166" s="233"/>
      <c r="F166" s="233"/>
      <c r="G166" s="233"/>
      <c r="H166" s="233"/>
      <c r="I166" s="233"/>
      <c r="J166" s="403"/>
      <c r="K166" s="233"/>
      <c r="L166" s="233"/>
      <c r="M166" s="233"/>
      <c r="N166" s="233"/>
      <c r="P166" s="233"/>
      <c r="Q166" s="233"/>
      <c r="R166" s="344"/>
      <c r="S166" s="233"/>
      <c r="T166" s="48"/>
      <c r="U166" s="48"/>
      <c r="V166" s="48"/>
      <c r="W166" s="48"/>
      <c r="X166" s="48"/>
      <c r="Y166" s="48"/>
      <c r="Z166" s="48"/>
      <c r="AA166" s="48"/>
    </row>
    <row r="167" spans="1:27" ht="15.75" customHeight="1">
      <c r="A167" s="233"/>
      <c r="B167" s="233"/>
      <c r="C167" s="233"/>
      <c r="D167" s="233"/>
      <c r="E167" s="233"/>
      <c r="F167" s="233"/>
      <c r="G167" s="233"/>
      <c r="H167" s="233"/>
      <c r="I167" s="233"/>
      <c r="J167" s="403"/>
      <c r="K167" s="233"/>
      <c r="L167" s="233"/>
      <c r="M167" s="233"/>
      <c r="N167" s="233"/>
      <c r="P167" s="233"/>
      <c r="Q167" s="233"/>
      <c r="R167" s="344"/>
      <c r="S167" s="233"/>
      <c r="T167" s="48"/>
      <c r="U167" s="48"/>
      <c r="V167" s="48"/>
      <c r="W167" s="48"/>
      <c r="X167" s="48"/>
      <c r="Y167" s="48"/>
      <c r="Z167" s="48"/>
      <c r="AA167" s="48"/>
    </row>
    <row r="168" spans="1:27" ht="15.75" customHeight="1">
      <c r="A168" s="233"/>
      <c r="B168" s="233"/>
      <c r="C168" s="233"/>
      <c r="D168" s="233"/>
      <c r="E168" s="233"/>
      <c r="F168" s="233"/>
      <c r="G168" s="233"/>
      <c r="H168" s="233"/>
      <c r="I168" s="233"/>
      <c r="J168" s="403"/>
      <c r="K168" s="233"/>
      <c r="L168" s="233"/>
      <c r="M168" s="233"/>
      <c r="N168" s="233"/>
      <c r="P168" s="233"/>
      <c r="Q168" s="233"/>
      <c r="R168" s="344"/>
      <c r="S168" s="233"/>
      <c r="T168" s="48"/>
      <c r="U168" s="48"/>
      <c r="V168" s="48"/>
      <c r="W168" s="48"/>
      <c r="X168" s="48"/>
      <c r="Y168" s="48"/>
      <c r="Z168" s="48"/>
      <c r="AA168" s="48"/>
    </row>
    <row r="169" spans="1:27" ht="15.75" customHeight="1">
      <c r="A169" s="233"/>
      <c r="B169" s="233"/>
      <c r="C169" s="233"/>
      <c r="D169" s="233"/>
      <c r="E169" s="233"/>
      <c r="F169" s="233"/>
      <c r="G169" s="233"/>
      <c r="H169" s="233"/>
      <c r="I169" s="233"/>
      <c r="J169" s="403"/>
      <c r="K169" s="233"/>
      <c r="L169" s="233"/>
      <c r="M169" s="233"/>
      <c r="N169" s="233"/>
      <c r="P169" s="233"/>
      <c r="Q169" s="233"/>
      <c r="R169" s="344"/>
      <c r="S169" s="233"/>
      <c r="T169" s="48"/>
      <c r="U169" s="48"/>
      <c r="V169" s="48"/>
      <c r="W169" s="48"/>
      <c r="X169" s="48"/>
      <c r="Y169" s="48"/>
      <c r="Z169" s="48"/>
      <c r="AA169" s="48"/>
    </row>
    <row r="170" spans="1:27" ht="15.75" customHeight="1">
      <c r="A170" s="233"/>
      <c r="B170" s="233"/>
      <c r="C170" s="233"/>
      <c r="D170" s="233"/>
      <c r="E170" s="233"/>
      <c r="F170" s="233"/>
      <c r="G170" s="233"/>
      <c r="H170" s="233"/>
      <c r="I170" s="233"/>
      <c r="J170" s="403"/>
      <c r="K170" s="233"/>
      <c r="L170" s="233"/>
      <c r="M170" s="233"/>
      <c r="N170" s="233"/>
      <c r="P170" s="233"/>
      <c r="Q170" s="233"/>
      <c r="R170" s="344"/>
      <c r="S170" s="233"/>
      <c r="T170" s="48"/>
      <c r="U170" s="48"/>
      <c r="V170" s="48"/>
      <c r="W170" s="48"/>
      <c r="X170" s="48"/>
      <c r="Y170" s="48"/>
      <c r="Z170" s="48"/>
      <c r="AA170" s="48"/>
    </row>
    <row r="171" spans="1:27" ht="15.75" customHeight="1">
      <c r="A171" s="233"/>
      <c r="B171" s="233"/>
      <c r="C171" s="233"/>
      <c r="D171" s="233"/>
      <c r="E171" s="233"/>
      <c r="F171" s="233"/>
      <c r="G171" s="233"/>
      <c r="H171" s="233"/>
      <c r="I171" s="233"/>
      <c r="J171" s="403"/>
      <c r="K171" s="233"/>
      <c r="L171" s="233"/>
      <c r="M171" s="233"/>
      <c r="N171" s="233"/>
      <c r="P171" s="233"/>
      <c r="Q171" s="233"/>
      <c r="R171" s="344"/>
      <c r="S171" s="233"/>
      <c r="T171" s="48"/>
      <c r="U171" s="48"/>
      <c r="V171" s="48"/>
      <c r="W171" s="48"/>
      <c r="X171" s="48"/>
      <c r="Y171" s="48"/>
      <c r="Z171" s="48"/>
      <c r="AA171" s="48"/>
    </row>
    <row r="172" spans="1:27" ht="15.75" customHeight="1">
      <c r="A172" s="233"/>
      <c r="B172" s="233"/>
      <c r="C172" s="233"/>
      <c r="D172" s="233"/>
      <c r="E172" s="233"/>
      <c r="F172" s="233"/>
      <c r="G172" s="233"/>
      <c r="H172" s="233"/>
      <c r="I172" s="233"/>
      <c r="J172" s="403"/>
      <c r="K172" s="233"/>
      <c r="L172" s="233"/>
      <c r="M172" s="233"/>
      <c r="N172" s="233"/>
      <c r="P172" s="233"/>
      <c r="Q172" s="233"/>
      <c r="R172" s="344"/>
      <c r="S172" s="233"/>
      <c r="T172" s="48"/>
      <c r="U172" s="48"/>
      <c r="V172" s="48"/>
      <c r="W172" s="48"/>
      <c r="X172" s="48"/>
      <c r="Y172" s="48"/>
      <c r="Z172" s="48"/>
      <c r="AA172" s="48"/>
    </row>
    <row r="173" spans="1:27" ht="15.75" customHeight="1">
      <c r="A173" s="233"/>
      <c r="B173" s="233"/>
      <c r="C173" s="233"/>
      <c r="D173" s="233"/>
      <c r="E173" s="233"/>
      <c r="F173" s="233"/>
      <c r="G173" s="233"/>
      <c r="H173" s="233"/>
      <c r="I173" s="233"/>
      <c r="J173" s="403"/>
      <c r="K173" s="233"/>
      <c r="L173" s="233"/>
      <c r="M173" s="233"/>
      <c r="N173" s="233"/>
      <c r="P173" s="233"/>
      <c r="Q173" s="233"/>
      <c r="R173" s="344"/>
      <c r="S173" s="233"/>
      <c r="T173" s="48"/>
      <c r="U173" s="48"/>
      <c r="V173" s="48"/>
      <c r="W173" s="48"/>
      <c r="X173" s="48"/>
      <c r="Y173" s="48"/>
      <c r="Z173" s="48"/>
      <c r="AA173" s="48"/>
    </row>
    <row r="174" spans="1:27" ht="15.75" customHeight="1">
      <c r="A174" s="233"/>
      <c r="B174" s="233"/>
      <c r="C174" s="233"/>
      <c r="D174" s="233"/>
      <c r="E174" s="233"/>
      <c r="F174" s="233"/>
      <c r="G174" s="233"/>
      <c r="H174" s="233"/>
      <c r="I174" s="233"/>
      <c r="J174" s="403"/>
      <c r="K174" s="233"/>
      <c r="L174" s="233"/>
      <c r="M174" s="233"/>
      <c r="N174" s="233"/>
      <c r="P174" s="233"/>
      <c r="Q174" s="233"/>
      <c r="R174" s="344"/>
      <c r="S174" s="233"/>
      <c r="T174" s="48"/>
      <c r="U174" s="48"/>
      <c r="V174" s="48"/>
      <c r="W174" s="48"/>
      <c r="X174" s="48"/>
      <c r="Y174" s="48"/>
      <c r="Z174" s="48"/>
      <c r="AA174" s="48"/>
    </row>
    <row r="175" spans="1:27" ht="15.75" customHeight="1">
      <c r="A175" s="233"/>
      <c r="B175" s="233"/>
      <c r="C175" s="233"/>
      <c r="D175" s="233"/>
      <c r="E175" s="233"/>
      <c r="F175" s="233"/>
      <c r="G175" s="233"/>
      <c r="H175" s="233"/>
      <c r="I175" s="233"/>
      <c r="J175" s="403"/>
      <c r="K175" s="233"/>
      <c r="L175" s="233"/>
      <c r="M175" s="233"/>
      <c r="N175" s="233"/>
      <c r="P175" s="233"/>
      <c r="Q175" s="233"/>
      <c r="R175" s="344"/>
      <c r="S175" s="233"/>
      <c r="T175" s="48"/>
      <c r="U175" s="48"/>
      <c r="V175" s="48"/>
      <c r="W175" s="48"/>
      <c r="X175" s="48"/>
      <c r="Y175" s="48"/>
      <c r="Z175" s="48"/>
      <c r="AA175" s="48"/>
    </row>
    <row r="176" spans="1:27" ht="15.75" customHeight="1">
      <c r="A176" s="233"/>
      <c r="B176" s="233"/>
      <c r="C176" s="233"/>
      <c r="D176" s="233"/>
      <c r="E176" s="233"/>
      <c r="F176" s="233"/>
      <c r="G176" s="233"/>
      <c r="H176" s="233"/>
      <c r="I176" s="233"/>
      <c r="J176" s="403"/>
      <c r="K176" s="233"/>
      <c r="L176" s="233"/>
      <c r="M176" s="233"/>
      <c r="N176" s="233"/>
      <c r="P176" s="233"/>
      <c r="Q176" s="233"/>
      <c r="R176" s="344"/>
      <c r="S176" s="233"/>
      <c r="T176" s="48"/>
      <c r="U176" s="48"/>
      <c r="V176" s="48"/>
      <c r="W176" s="48"/>
      <c r="X176" s="48"/>
      <c r="Y176" s="48"/>
      <c r="Z176" s="48"/>
      <c r="AA176" s="48"/>
    </row>
    <row r="177" spans="1:27" ht="15.75" customHeight="1">
      <c r="A177" s="233"/>
      <c r="B177" s="233"/>
      <c r="C177" s="233"/>
      <c r="D177" s="233"/>
      <c r="E177" s="233"/>
      <c r="F177" s="233"/>
      <c r="G177" s="233"/>
      <c r="H177" s="233"/>
      <c r="I177" s="233"/>
      <c r="J177" s="403"/>
      <c r="K177" s="233"/>
      <c r="L177" s="233"/>
      <c r="M177" s="233"/>
      <c r="N177" s="233"/>
      <c r="P177" s="233"/>
      <c r="Q177" s="233"/>
      <c r="R177" s="344"/>
      <c r="S177" s="233"/>
      <c r="T177" s="48"/>
      <c r="U177" s="48"/>
      <c r="V177" s="48"/>
      <c r="W177" s="48"/>
      <c r="X177" s="48"/>
      <c r="Y177" s="48"/>
      <c r="Z177" s="48"/>
      <c r="AA177" s="48"/>
    </row>
    <row r="178" spans="1:27" ht="15.75" customHeight="1">
      <c r="A178" s="233"/>
      <c r="B178" s="233"/>
      <c r="C178" s="233"/>
      <c r="D178" s="233"/>
      <c r="E178" s="233"/>
      <c r="F178" s="233"/>
      <c r="G178" s="233"/>
      <c r="H178" s="233"/>
      <c r="I178" s="233"/>
      <c r="J178" s="403"/>
      <c r="K178" s="233"/>
      <c r="L178" s="233"/>
      <c r="M178" s="233"/>
      <c r="N178" s="233"/>
      <c r="P178" s="233"/>
      <c r="Q178" s="233"/>
      <c r="R178" s="344"/>
      <c r="S178" s="233"/>
      <c r="T178" s="48"/>
      <c r="U178" s="48"/>
      <c r="V178" s="48"/>
      <c r="W178" s="48"/>
      <c r="X178" s="48"/>
      <c r="Y178" s="48"/>
      <c r="Z178" s="48"/>
      <c r="AA178" s="48"/>
    </row>
    <row r="179" spans="1:27" ht="15.75" customHeight="1">
      <c r="A179" s="233"/>
      <c r="B179" s="233"/>
      <c r="C179" s="233"/>
      <c r="D179" s="233"/>
      <c r="E179" s="233"/>
      <c r="F179" s="233"/>
      <c r="G179" s="233"/>
      <c r="H179" s="233"/>
      <c r="I179" s="233"/>
      <c r="J179" s="403"/>
      <c r="K179" s="233"/>
      <c r="L179" s="233"/>
      <c r="M179" s="233"/>
      <c r="N179" s="233"/>
      <c r="P179" s="233"/>
      <c r="Q179" s="233"/>
      <c r="R179" s="344"/>
      <c r="S179" s="233"/>
      <c r="T179" s="48"/>
      <c r="U179" s="48"/>
      <c r="V179" s="48"/>
      <c r="W179" s="48"/>
      <c r="X179" s="48"/>
      <c r="Y179" s="48"/>
      <c r="Z179" s="48"/>
      <c r="AA179" s="48"/>
    </row>
    <row r="180" spans="1:27" ht="15.75" customHeight="1">
      <c r="A180" s="233"/>
      <c r="B180" s="233"/>
      <c r="C180" s="233"/>
      <c r="D180" s="233"/>
      <c r="E180" s="233"/>
      <c r="F180" s="233"/>
      <c r="G180" s="233"/>
      <c r="H180" s="233"/>
      <c r="I180" s="233"/>
      <c r="J180" s="403"/>
      <c r="K180" s="233"/>
      <c r="L180" s="233"/>
      <c r="M180" s="233"/>
      <c r="N180" s="233"/>
      <c r="P180" s="233"/>
      <c r="Q180" s="233"/>
      <c r="R180" s="344"/>
      <c r="S180" s="233"/>
      <c r="T180" s="48"/>
      <c r="U180" s="48"/>
      <c r="V180" s="48"/>
      <c r="W180" s="48"/>
      <c r="X180" s="48"/>
      <c r="Y180" s="48"/>
      <c r="Z180" s="48"/>
      <c r="AA180" s="48"/>
    </row>
    <row r="181" spans="1:27" ht="15.75" customHeight="1">
      <c r="A181" s="233"/>
      <c r="B181" s="233"/>
      <c r="C181" s="233"/>
      <c r="D181" s="233"/>
      <c r="E181" s="233"/>
      <c r="F181" s="233"/>
      <c r="G181" s="233"/>
      <c r="H181" s="233"/>
      <c r="I181" s="233"/>
      <c r="J181" s="403"/>
      <c r="K181" s="233"/>
      <c r="L181" s="233"/>
      <c r="M181" s="233"/>
      <c r="N181" s="233"/>
      <c r="P181" s="233"/>
      <c r="Q181" s="233"/>
      <c r="R181" s="344"/>
      <c r="S181" s="233"/>
      <c r="T181" s="48"/>
      <c r="U181" s="48"/>
      <c r="V181" s="48"/>
      <c r="W181" s="48"/>
      <c r="X181" s="48"/>
      <c r="Y181" s="48"/>
      <c r="Z181" s="48"/>
      <c r="AA181" s="48"/>
    </row>
    <row r="182" spans="1:27" ht="15.75" customHeight="1">
      <c r="A182" s="233"/>
      <c r="B182" s="233"/>
      <c r="C182" s="233"/>
      <c r="D182" s="233"/>
      <c r="E182" s="233"/>
      <c r="F182" s="233"/>
      <c r="G182" s="233"/>
      <c r="H182" s="233"/>
      <c r="I182" s="233"/>
      <c r="J182" s="403"/>
      <c r="K182" s="233"/>
      <c r="L182" s="233"/>
      <c r="M182" s="233"/>
      <c r="N182" s="233"/>
      <c r="P182" s="233"/>
      <c r="Q182" s="233"/>
      <c r="R182" s="344"/>
      <c r="S182" s="233"/>
      <c r="T182" s="48"/>
      <c r="U182" s="48"/>
      <c r="V182" s="48"/>
      <c r="W182" s="48"/>
      <c r="X182" s="48"/>
      <c r="Y182" s="48"/>
      <c r="Z182" s="48"/>
      <c r="AA182" s="48"/>
    </row>
    <row r="183" spans="1:27" ht="15.75" customHeight="1">
      <c r="A183" s="233"/>
      <c r="B183" s="233"/>
      <c r="C183" s="233"/>
      <c r="D183" s="233"/>
      <c r="E183" s="233"/>
      <c r="F183" s="233"/>
      <c r="G183" s="233"/>
      <c r="H183" s="233"/>
      <c r="I183" s="233"/>
      <c r="J183" s="403"/>
      <c r="K183" s="233"/>
      <c r="L183" s="233"/>
      <c r="M183" s="233"/>
      <c r="N183" s="233"/>
      <c r="P183" s="233"/>
      <c r="Q183" s="233"/>
      <c r="R183" s="344"/>
      <c r="S183" s="233"/>
      <c r="T183" s="48"/>
      <c r="U183" s="48"/>
      <c r="V183" s="48"/>
      <c r="W183" s="48"/>
      <c r="X183" s="48"/>
      <c r="Y183" s="48"/>
      <c r="Z183" s="48"/>
      <c r="AA183" s="48"/>
    </row>
    <row r="184" spans="1:27" ht="15.75" customHeight="1">
      <c r="A184" s="233"/>
      <c r="B184" s="233"/>
      <c r="C184" s="233"/>
      <c r="D184" s="233"/>
      <c r="E184" s="233"/>
      <c r="F184" s="233"/>
      <c r="G184" s="233"/>
      <c r="H184" s="233"/>
      <c r="I184" s="233"/>
      <c r="J184" s="403"/>
      <c r="K184" s="233"/>
      <c r="L184" s="233"/>
      <c r="M184" s="233"/>
      <c r="N184" s="233"/>
      <c r="P184" s="233"/>
      <c r="Q184" s="233"/>
      <c r="R184" s="344"/>
      <c r="S184" s="233"/>
      <c r="T184" s="48"/>
      <c r="U184" s="48"/>
      <c r="V184" s="48"/>
      <c r="W184" s="48"/>
      <c r="X184" s="48"/>
      <c r="Y184" s="48"/>
      <c r="Z184" s="48"/>
      <c r="AA184" s="48"/>
    </row>
    <row r="185" spans="1:27" ht="15.75" customHeight="1">
      <c r="A185" s="233"/>
      <c r="B185" s="233"/>
      <c r="C185" s="233"/>
      <c r="D185" s="233"/>
      <c r="E185" s="233"/>
      <c r="F185" s="233"/>
      <c r="G185" s="233"/>
      <c r="H185" s="233"/>
      <c r="I185" s="233"/>
      <c r="J185" s="403"/>
      <c r="K185" s="233"/>
      <c r="L185" s="233"/>
      <c r="M185" s="233"/>
      <c r="N185" s="233"/>
      <c r="P185" s="233"/>
      <c r="Q185" s="233"/>
      <c r="R185" s="344"/>
      <c r="S185" s="233"/>
      <c r="T185" s="48"/>
      <c r="U185" s="48"/>
      <c r="V185" s="48"/>
      <c r="W185" s="48"/>
      <c r="X185" s="48"/>
      <c r="Y185" s="48"/>
      <c r="Z185" s="48"/>
      <c r="AA185" s="48"/>
    </row>
    <row r="186" spans="1:27" ht="15.75" customHeight="1">
      <c r="A186" s="233"/>
      <c r="B186" s="233"/>
      <c r="C186" s="233"/>
      <c r="D186" s="233"/>
      <c r="E186" s="233"/>
      <c r="F186" s="233"/>
      <c r="G186" s="233"/>
      <c r="H186" s="233"/>
      <c r="I186" s="233"/>
      <c r="J186" s="403"/>
      <c r="K186" s="233"/>
      <c r="L186" s="233"/>
      <c r="M186" s="233"/>
      <c r="N186" s="233"/>
      <c r="P186" s="233"/>
      <c r="Q186" s="233"/>
      <c r="R186" s="344"/>
      <c r="S186" s="233"/>
      <c r="T186" s="48"/>
      <c r="U186" s="48"/>
      <c r="V186" s="48"/>
      <c r="W186" s="48"/>
      <c r="X186" s="48"/>
      <c r="Y186" s="48"/>
      <c r="Z186" s="48"/>
      <c r="AA186" s="48"/>
    </row>
    <row r="187" spans="1:27" ht="15.75" customHeight="1">
      <c r="A187" s="233"/>
      <c r="B187" s="233"/>
      <c r="C187" s="233"/>
      <c r="D187" s="233"/>
      <c r="E187" s="233"/>
      <c r="F187" s="233"/>
      <c r="G187" s="233"/>
      <c r="H187" s="233"/>
      <c r="I187" s="233"/>
      <c r="J187" s="403"/>
      <c r="K187" s="233"/>
      <c r="L187" s="233"/>
      <c r="M187" s="233"/>
      <c r="N187" s="233"/>
      <c r="P187" s="233"/>
      <c r="Q187" s="233"/>
      <c r="R187" s="344"/>
      <c r="S187" s="233"/>
      <c r="T187" s="48"/>
      <c r="U187" s="48"/>
      <c r="V187" s="48"/>
      <c r="W187" s="48"/>
      <c r="X187" s="48"/>
      <c r="Y187" s="48"/>
      <c r="Z187" s="48"/>
      <c r="AA187" s="48"/>
    </row>
    <row r="188" spans="1:27" ht="15.75" customHeight="1">
      <c r="A188" s="233"/>
      <c r="B188" s="233"/>
      <c r="C188" s="233"/>
      <c r="D188" s="233"/>
      <c r="E188" s="233"/>
      <c r="F188" s="233"/>
      <c r="G188" s="233"/>
      <c r="H188" s="233"/>
      <c r="I188" s="233"/>
      <c r="J188" s="403"/>
      <c r="K188" s="233"/>
      <c r="L188" s="233"/>
      <c r="M188" s="233"/>
      <c r="N188" s="233"/>
      <c r="P188" s="233"/>
      <c r="Q188" s="233"/>
      <c r="R188" s="344"/>
      <c r="S188" s="233"/>
      <c r="T188" s="48"/>
      <c r="U188" s="48"/>
      <c r="V188" s="48"/>
      <c r="W188" s="48"/>
      <c r="X188" s="48"/>
      <c r="Y188" s="48"/>
      <c r="Z188" s="48"/>
      <c r="AA188" s="48"/>
    </row>
    <row r="189" spans="1:27" ht="15.75" customHeight="1">
      <c r="A189" s="233"/>
      <c r="B189" s="233"/>
      <c r="C189" s="233"/>
      <c r="D189" s="233"/>
      <c r="E189" s="233"/>
      <c r="F189" s="233"/>
      <c r="G189" s="233"/>
      <c r="H189" s="233"/>
      <c r="I189" s="233"/>
      <c r="J189" s="403"/>
      <c r="K189" s="233"/>
      <c r="L189" s="233"/>
      <c r="M189" s="233"/>
      <c r="N189" s="233"/>
      <c r="P189" s="233"/>
      <c r="Q189" s="233"/>
      <c r="R189" s="344"/>
      <c r="S189" s="233"/>
      <c r="T189" s="48"/>
      <c r="U189" s="48"/>
      <c r="V189" s="48"/>
      <c r="W189" s="48"/>
      <c r="X189" s="48"/>
      <c r="Y189" s="48"/>
      <c r="Z189" s="48"/>
      <c r="AA189" s="48"/>
    </row>
    <row r="190" spans="1:27" ht="15.75" customHeight="1">
      <c r="A190" s="233"/>
      <c r="B190" s="233"/>
      <c r="C190" s="233"/>
      <c r="D190" s="233"/>
      <c r="E190" s="233"/>
      <c r="F190" s="233"/>
      <c r="G190" s="233"/>
      <c r="H190" s="233"/>
      <c r="I190" s="233"/>
      <c r="J190" s="403"/>
      <c r="K190" s="233"/>
      <c r="L190" s="233"/>
      <c r="M190" s="233"/>
      <c r="N190" s="233"/>
      <c r="P190" s="233"/>
      <c r="Q190" s="233"/>
      <c r="R190" s="344"/>
      <c r="S190" s="233"/>
      <c r="T190" s="48"/>
      <c r="U190" s="48"/>
      <c r="V190" s="48"/>
      <c r="W190" s="48"/>
      <c r="X190" s="48"/>
      <c r="Y190" s="48"/>
      <c r="Z190" s="48"/>
      <c r="AA190" s="48"/>
    </row>
    <row r="191" spans="1:27" ht="15.75" customHeight="1">
      <c r="A191" s="233"/>
      <c r="B191" s="233"/>
      <c r="C191" s="233"/>
      <c r="D191" s="233"/>
      <c r="E191" s="233"/>
      <c r="F191" s="233"/>
      <c r="G191" s="233"/>
      <c r="H191" s="233"/>
      <c r="I191" s="233"/>
      <c r="J191" s="403"/>
      <c r="K191" s="233"/>
      <c r="L191" s="233"/>
      <c r="M191" s="233"/>
      <c r="N191" s="233"/>
      <c r="P191" s="233"/>
      <c r="Q191" s="233"/>
      <c r="R191" s="344"/>
      <c r="S191" s="233"/>
      <c r="T191" s="48"/>
      <c r="U191" s="48"/>
      <c r="V191" s="48"/>
      <c r="W191" s="48"/>
      <c r="X191" s="48"/>
      <c r="Y191" s="48"/>
      <c r="Z191" s="48"/>
      <c r="AA191" s="48"/>
    </row>
    <row r="192" spans="1:27" ht="15.75" customHeight="1">
      <c r="A192" s="233"/>
      <c r="B192" s="233"/>
      <c r="C192" s="233"/>
      <c r="D192" s="233"/>
      <c r="E192" s="233"/>
      <c r="F192" s="233"/>
      <c r="G192" s="233"/>
      <c r="H192" s="233"/>
      <c r="I192" s="233"/>
      <c r="J192" s="403"/>
      <c r="K192" s="233"/>
      <c r="L192" s="233"/>
      <c r="M192" s="233"/>
      <c r="N192" s="233"/>
      <c r="P192" s="233"/>
      <c r="Q192" s="233"/>
      <c r="R192" s="344"/>
      <c r="S192" s="233"/>
      <c r="T192" s="48"/>
      <c r="U192" s="48"/>
      <c r="V192" s="48"/>
      <c r="W192" s="48"/>
      <c r="X192" s="48"/>
      <c r="Y192" s="48"/>
      <c r="Z192" s="48"/>
      <c r="AA192" s="48"/>
    </row>
    <row r="193" spans="1:27" ht="15.75" customHeight="1">
      <c r="A193" s="233"/>
      <c r="B193" s="233"/>
      <c r="C193" s="233"/>
      <c r="D193" s="233"/>
      <c r="E193" s="233"/>
      <c r="F193" s="233"/>
      <c r="G193" s="233"/>
      <c r="H193" s="233"/>
      <c r="I193" s="233"/>
      <c r="J193" s="403"/>
      <c r="K193" s="233"/>
      <c r="L193" s="233"/>
      <c r="M193" s="233"/>
      <c r="N193" s="233"/>
      <c r="P193" s="233"/>
      <c r="Q193" s="233"/>
      <c r="R193" s="344"/>
      <c r="S193" s="233"/>
      <c r="T193" s="48"/>
      <c r="U193" s="48"/>
      <c r="V193" s="48"/>
      <c r="W193" s="48"/>
      <c r="X193" s="48"/>
      <c r="Y193" s="48"/>
      <c r="Z193" s="48"/>
      <c r="AA193" s="48"/>
    </row>
    <row r="194" spans="1:27" ht="15.75" customHeight="1">
      <c r="A194" s="233"/>
      <c r="B194" s="233"/>
      <c r="C194" s="233"/>
      <c r="D194" s="233"/>
      <c r="E194" s="233"/>
      <c r="F194" s="233"/>
      <c r="G194" s="233"/>
      <c r="H194" s="233"/>
      <c r="I194" s="233"/>
      <c r="J194" s="403"/>
      <c r="K194" s="233"/>
      <c r="L194" s="233"/>
      <c r="M194" s="233"/>
      <c r="N194" s="233"/>
      <c r="P194" s="233"/>
      <c r="Q194" s="233"/>
      <c r="R194" s="344"/>
      <c r="S194" s="233"/>
      <c r="T194" s="48"/>
      <c r="U194" s="48"/>
      <c r="V194" s="48"/>
      <c r="W194" s="48"/>
      <c r="X194" s="48"/>
      <c r="Y194" s="48"/>
      <c r="Z194" s="48"/>
      <c r="AA194" s="48"/>
    </row>
    <row r="195" spans="1:27" ht="15.75" customHeight="1">
      <c r="A195" s="233"/>
      <c r="B195" s="233"/>
      <c r="C195" s="233"/>
      <c r="D195" s="233"/>
      <c r="E195" s="233"/>
      <c r="F195" s="233"/>
      <c r="G195" s="233"/>
      <c r="H195" s="233"/>
      <c r="I195" s="233"/>
      <c r="J195" s="403"/>
      <c r="K195" s="233"/>
      <c r="L195" s="233"/>
      <c r="M195" s="233"/>
      <c r="N195" s="233"/>
      <c r="P195" s="233"/>
      <c r="Q195" s="233"/>
      <c r="R195" s="344"/>
      <c r="S195" s="233"/>
      <c r="T195" s="48"/>
      <c r="U195" s="48"/>
      <c r="V195" s="48"/>
      <c r="W195" s="48"/>
      <c r="X195" s="48"/>
      <c r="Y195" s="48"/>
      <c r="Z195" s="48"/>
      <c r="AA195" s="48"/>
    </row>
    <row r="196" spans="1:27" ht="15.75" customHeight="1">
      <c r="A196" s="233"/>
      <c r="B196" s="233"/>
      <c r="C196" s="233"/>
      <c r="D196" s="233"/>
      <c r="E196" s="233"/>
      <c r="F196" s="233"/>
      <c r="G196" s="233"/>
      <c r="H196" s="233"/>
      <c r="I196" s="233"/>
      <c r="J196" s="403"/>
      <c r="K196" s="233"/>
      <c r="L196" s="233"/>
      <c r="M196" s="233"/>
      <c r="N196" s="233"/>
      <c r="P196" s="233"/>
      <c r="Q196" s="233"/>
      <c r="R196" s="344"/>
      <c r="S196" s="233"/>
      <c r="T196" s="48"/>
      <c r="U196" s="48"/>
      <c r="V196" s="48"/>
      <c r="W196" s="48"/>
      <c r="X196" s="48"/>
      <c r="Y196" s="48"/>
      <c r="Z196" s="48"/>
      <c r="AA196" s="48"/>
    </row>
    <row r="197" spans="1:27" ht="15.75" customHeight="1">
      <c r="A197" s="233"/>
      <c r="B197" s="233"/>
      <c r="C197" s="233"/>
      <c r="D197" s="233"/>
      <c r="E197" s="233"/>
      <c r="F197" s="233"/>
      <c r="G197" s="233"/>
      <c r="H197" s="233"/>
      <c r="I197" s="233"/>
      <c r="J197" s="403"/>
      <c r="K197" s="233"/>
      <c r="L197" s="233"/>
      <c r="M197" s="233"/>
      <c r="N197" s="233"/>
      <c r="P197" s="233"/>
      <c r="Q197" s="233"/>
      <c r="R197" s="344"/>
      <c r="S197" s="233"/>
      <c r="T197" s="48"/>
      <c r="U197" s="48"/>
      <c r="V197" s="48"/>
      <c r="W197" s="48"/>
      <c r="X197" s="48"/>
      <c r="Y197" s="48"/>
      <c r="Z197" s="48"/>
      <c r="AA197" s="48"/>
    </row>
    <row r="198" spans="1:27" ht="15.75" customHeight="1">
      <c r="A198" s="233"/>
      <c r="B198" s="233"/>
      <c r="C198" s="233"/>
      <c r="D198" s="233"/>
      <c r="E198" s="233"/>
      <c r="F198" s="233"/>
      <c r="G198" s="233"/>
      <c r="H198" s="233"/>
      <c r="I198" s="233"/>
      <c r="J198" s="403"/>
      <c r="K198" s="233"/>
      <c r="L198" s="233"/>
      <c r="M198" s="233"/>
      <c r="N198" s="233"/>
      <c r="P198" s="233"/>
      <c r="Q198" s="233"/>
      <c r="R198" s="344"/>
      <c r="S198" s="233"/>
      <c r="T198" s="48"/>
      <c r="U198" s="48"/>
      <c r="V198" s="48"/>
      <c r="W198" s="48"/>
      <c r="X198" s="48"/>
      <c r="Y198" s="48"/>
      <c r="Z198" s="48"/>
      <c r="AA198" s="48"/>
    </row>
    <row r="199" spans="1:27" ht="15.75" customHeight="1">
      <c r="A199" s="233"/>
      <c r="B199" s="233"/>
      <c r="C199" s="233"/>
      <c r="D199" s="233"/>
      <c r="E199" s="233"/>
      <c r="F199" s="233"/>
      <c r="G199" s="233"/>
      <c r="H199" s="233"/>
      <c r="I199" s="233"/>
      <c r="J199" s="403"/>
      <c r="K199" s="233"/>
      <c r="L199" s="233"/>
      <c r="M199" s="233"/>
      <c r="N199" s="233"/>
      <c r="P199" s="233"/>
      <c r="Q199" s="233"/>
      <c r="R199" s="344"/>
      <c r="S199" s="233"/>
      <c r="T199" s="48"/>
      <c r="U199" s="48"/>
      <c r="V199" s="48"/>
      <c r="W199" s="48"/>
      <c r="X199" s="48"/>
      <c r="Y199" s="48"/>
      <c r="Z199" s="48"/>
      <c r="AA199" s="48"/>
    </row>
    <row r="200" spans="1:27" ht="15.75" customHeight="1">
      <c r="A200" s="233"/>
      <c r="B200" s="233"/>
      <c r="C200" s="233"/>
      <c r="D200" s="233"/>
      <c r="E200" s="233"/>
      <c r="F200" s="233"/>
      <c r="G200" s="233"/>
      <c r="H200" s="233"/>
      <c r="I200" s="233"/>
      <c r="J200" s="403"/>
      <c r="K200" s="233"/>
      <c r="L200" s="233"/>
      <c r="M200" s="233"/>
      <c r="N200" s="233"/>
      <c r="P200" s="233"/>
      <c r="Q200" s="233"/>
      <c r="R200" s="344"/>
      <c r="S200" s="233"/>
      <c r="T200" s="48"/>
      <c r="U200" s="48"/>
      <c r="V200" s="48"/>
      <c r="W200" s="48"/>
      <c r="X200" s="48"/>
      <c r="Y200" s="48"/>
      <c r="Z200" s="48"/>
      <c r="AA200" s="48"/>
    </row>
    <row r="201" spans="1:27" ht="15.75" customHeight="1">
      <c r="A201" s="233"/>
      <c r="B201" s="233"/>
      <c r="C201" s="233"/>
      <c r="D201" s="233"/>
      <c r="E201" s="233"/>
      <c r="F201" s="233"/>
      <c r="G201" s="233"/>
      <c r="H201" s="233"/>
      <c r="I201" s="233"/>
      <c r="J201" s="403"/>
      <c r="K201" s="233"/>
      <c r="L201" s="233"/>
      <c r="M201" s="233"/>
      <c r="N201" s="233"/>
      <c r="P201" s="233"/>
      <c r="Q201" s="233"/>
      <c r="R201" s="344"/>
      <c r="S201" s="233"/>
      <c r="T201" s="48"/>
      <c r="U201" s="48"/>
      <c r="V201" s="48"/>
      <c r="W201" s="48"/>
      <c r="X201" s="48"/>
      <c r="Y201" s="48"/>
      <c r="Z201" s="48"/>
      <c r="AA201" s="48"/>
    </row>
    <row r="202" spans="1:27" ht="15.75" customHeight="1">
      <c r="A202" s="233"/>
      <c r="B202" s="233"/>
      <c r="C202" s="233"/>
      <c r="D202" s="233"/>
      <c r="E202" s="233"/>
      <c r="F202" s="233"/>
      <c r="G202" s="233"/>
      <c r="H202" s="233"/>
      <c r="I202" s="233"/>
      <c r="J202" s="403"/>
      <c r="K202" s="233"/>
      <c r="L202" s="233"/>
      <c r="M202" s="233"/>
      <c r="N202" s="233"/>
      <c r="P202" s="233"/>
      <c r="Q202" s="233"/>
      <c r="R202" s="344"/>
      <c r="S202" s="233"/>
      <c r="T202" s="48"/>
      <c r="U202" s="48"/>
      <c r="V202" s="48"/>
      <c r="W202" s="48"/>
      <c r="X202" s="48"/>
      <c r="Y202" s="48"/>
      <c r="Z202" s="48"/>
      <c r="AA202" s="48"/>
    </row>
    <row r="203" spans="1:27" ht="15.75" customHeight="1">
      <c r="A203" s="233"/>
      <c r="B203" s="233"/>
      <c r="C203" s="233"/>
      <c r="D203" s="233"/>
      <c r="E203" s="233"/>
      <c r="F203" s="233"/>
      <c r="G203" s="233"/>
      <c r="H203" s="233"/>
      <c r="I203" s="233"/>
      <c r="J203" s="403"/>
      <c r="K203" s="233"/>
      <c r="L203" s="233"/>
      <c r="M203" s="233"/>
      <c r="N203" s="233"/>
      <c r="P203" s="233"/>
      <c r="Q203" s="233"/>
      <c r="R203" s="344"/>
      <c r="S203" s="233"/>
      <c r="T203" s="48"/>
      <c r="U203" s="48"/>
      <c r="V203" s="48"/>
      <c r="W203" s="48"/>
      <c r="X203" s="48"/>
      <c r="Y203" s="48"/>
      <c r="Z203" s="48"/>
      <c r="AA203" s="48"/>
    </row>
    <row r="204" spans="1:27" ht="15.75" customHeight="1">
      <c r="A204" s="233"/>
      <c r="B204" s="233"/>
      <c r="C204" s="233"/>
      <c r="D204" s="233"/>
      <c r="E204" s="233"/>
      <c r="F204" s="233"/>
      <c r="G204" s="233"/>
      <c r="H204" s="233"/>
      <c r="I204" s="233"/>
      <c r="J204" s="403"/>
      <c r="K204" s="233"/>
      <c r="L204" s="233"/>
      <c r="M204" s="233"/>
      <c r="N204" s="233"/>
      <c r="P204" s="233"/>
      <c r="Q204" s="233"/>
      <c r="R204" s="344"/>
      <c r="S204" s="233"/>
      <c r="T204" s="48"/>
      <c r="U204" s="48"/>
      <c r="V204" s="48"/>
      <c r="W204" s="48"/>
      <c r="X204" s="48"/>
      <c r="Y204" s="48"/>
      <c r="Z204" s="48"/>
      <c r="AA204" s="48"/>
    </row>
    <row r="205" spans="1:27" ht="15.75" customHeight="1">
      <c r="A205" s="233"/>
      <c r="B205" s="233"/>
      <c r="C205" s="233"/>
      <c r="D205" s="233"/>
      <c r="E205" s="233"/>
      <c r="F205" s="233"/>
      <c r="G205" s="233"/>
      <c r="H205" s="233"/>
      <c r="I205" s="233"/>
      <c r="J205" s="403"/>
      <c r="K205" s="233"/>
      <c r="L205" s="233"/>
      <c r="M205" s="233"/>
      <c r="N205" s="233"/>
      <c r="P205" s="233"/>
      <c r="Q205" s="233"/>
      <c r="R205" s="344"/>
      <c r="S205" s="233"/>
      <c r="T205" s="48"/>
      <c r="U205" s="48"/>
      <c r="V205" s="48"/>
      <c r="W205" s="48"/>
      <c r="X205" s="48"/>
      <c r="Y205" s="48"/>
      <c r="Z205" s="48"/>
      <c r="AA205" s="48"/>
    </row>
    <row r="206" spans="1:27" ht="15.75" customHeight="1">
      <c r="A206" s="233"/>
      <c r="B206" s="233"/>
      <c r="C206" s="233"/>
      <c r="D206" s="233"/>
      <c r="E206" s="233"/>
      <c r="F206" s="233"/>
      <c r="G206" s="233"/>
      <c r="H206" s="233"/>
      <c r="I206" s="233"/>
      <c r="J206" s="403"/>
      <c r="K206" s="233"/>
      <c r="L206" s="233"/>
      <c r="M206" s="233"/>
      <c r="N206" s="233"/>
      <c r="P206" s="233"/>
      <c r="Q206" s="233"/>
      <c r="R206" s="344"/>
      <c r="S206" s="233"/>
      <c r="T206" s="48"/>
      <c r="U206" s="48"/>
      <c r="V206" s="48"/>
      <c r="W206" s="48"/>
      <c r="X206" s="48"/>
      <c r="Y206" s="48"/>
      <c r="Z206" s="48"/>
      <c r="AA206" s="48"/>
    </row>
    <row r="207" spans="1:27" ht="15.75" customHeight="1">
      <c r="A207" s="233"/>
      <c r="B207" s="233"/>
      <c r="C207" s="233"/>
      <c r="D207" s="233"/>
      <c r="E207" s="233"/>
      <c r="F207" s="233"/>
      <c r="G207" s="233"/>
      <c r="H207" s="233"/>
      <c r="I207" s="233"/>
      <c r="J207" s="403"/>
      <c r="K207" s="233"/>
      <c r="L207" s="233"/>
      <c r="M207" s="233"/>
      <c r="N207" s="233"/>
      <c r="P207" s="233"/>
      <c r="Q207" s="233"/>
      <c r="R207" s="344"/>
      <c r="S207" s="233"/>
      <c r="T207" s="48"/>
      <c r="U207" s="48"/>
      <c r="V207" s="48"/>
      <c r="W207" s="48"/>
      <c r="X207" s="48"/>
      <c r="Y207" s="48"/>
      <c r="Z207" s="48"/>
      <c r="AA207" s="48"/>
    </row>
    <row r="208" spans="1:27" ht="15.75" customHeight="1">
      <c r="A208" s="233"/>
      <c r="B208" s="233"/>
      <c r="C208" s="233"/>
      <c r="D208" s="233"/>
      <c r="E208" s="233"/>
      <c r="F208" s="233"/>
      <c r="G208" s="233"/>
      <c r="H208" s="233"/>
      <c r="I208" s="233"/>
      <c r="J208" s="403"/>
      <c r="K208" s="233"/>
      <c r="L208" s="233"/>
      <c r="M208" s="233"/>
      <c r="N208" s="233"/>
      <c r="P208" s="233"/>
      <c r="Q208" s="233"/>
      <c r="R208" s="344"/>
      <c r="S208" s="233"/>
      <c r="T208" s="48"/>
      <c r="U208" s="48"/>
      <c r="V208" s="48"/>
      <c r="W208" s="48"/>
      <c r="X208" s="48"/>
      <c r="Y208" s="48"/>
      <c r="Z208" s="48"/>
      <c r="AA208" s="48"/>
    </row>
    <row r="209" spans="1:27" ht="15.75" customHeight="1">
      <c r="A209" s="233"/>
      <c r="B209" s="233"/>
      <c r="C209" s="233"/>
      <c r="D209" s="233"/>
      <c r="E209" s="233"/>
      <c r="F209" s="233"/>
      <c r="G209" s="233"/>
      <c r="H209" s="233"/>
      <c r="I209" s="233"/>
      <c r="J209" s="403"/>
      <c r="K209" s="233"/>
      <c r="L209" s="233"/>
      <c r="M209" s="233"/>
      <c r="N209" s="233"/>
      <c r="P209" s="233"/>
      <c r="Q209" s="233"/>
      <c r="R209" s="344"/>
      <c r="S209" s="233"/>
      <c r="T209" s="48"/>
      <c r="U209" s="48"/>
      <c r="V209" s="48"/>
      <c r="W209" s="48"/>
      <c r="X209" s="48"/>
      <c r="Y209" s="48"/>
      <c r="Z209" s="48"/>
      <c r="AA209" s="48"/>
    </row>
    <row r="210" spans="1:27" ht="15.75" customHeight="1">
      <c r="A210" s="233"/>
      <c r="B210" s="233"/>
      <c r="C210" s="233"/>
      <c r="D210" s="233"/>
      <c r="E210" s="233"/>
      <c r="F210" s="233"/>
      <c r="G210" s="233"/>
      <c r="H210" s="233"/>
      <c r="I210" s="233"/>
      <c r="J210" s="403"/>
      <c r="K210" s="233"/>
      <c r="L210" s="233"/>
      <c r="M210" s="233"/>
      <c r="N210" s="233"/>
      <c r="P210" s="233"/>
      <c r="Q210" s="233"/>
      <c r="R210" s="344"/>
      <c r="S210" s="233"/>
      <c r="T210" s="48"/>
      <c r="U210" s="48"/>
      <c r="V210" s="48"/>
      <c r="W210" s="48"/>
      <c r="X210" s="48"/>
      <c r="Y210" s="48"/>
      <c r="Z210" s="48"/>
      <c r="AA210" s="48"/>
    </row>
    <row r="211" spans="1:27" ht="15.75" customHeight="1">
      <c r="A211" s="233"/>
      <c r="B211" s="233"/>
      <c r="C211" s="233"/>
      <c r="D211" s="233"/>
      <c r="E211" s="233"/>
      <c r="F211" s="233"/>
      <c r="G211" s="233"/>
      <c r="H211" s="233"/>
      <c r="I211" s="233"/>
      <c r="J211" s="403"/>
      <c r="K211" s="233"/>
      <c r="L211" s="233"/>
      <c r="M211" s="233"/>
      <c r="N211" s="233"/>
      <c r="P211" s="233"/>
      <c r="Q211" s="233"/>
      <c r="R211" s="344"/>
      <c r="S211" s="233"/>
      <c r="T211" s="48"/>
      <c r="U211" s="48"/>
      <c r="V211" s="48"/>
      <c r="W211" s="48"/>
      <c r="X211" s="48"/>
      <c r="Y211" s="48"/>
      <c r="Z211" s="48"/>
      <c r="AA211" s="48"/>
    </row>
    <row r="212" spans="1:27" ht="15.75" customHeight="1">
      <c r="A212" s="233"/>
      <c r="B212" s="233"/>
      <c r="C212" s="233"/>
      <c r="D212" s="233"/>
      <c r="E212" s="233"/>
      <c r="F212" s="233"/>
      <c r="G212" s="233"/>
      <c r="H212" s="233"/>
      <c r="I212" s="233"/>
      <c r="J212" s="403"/>
      <c r="K212" s="233"/>
      <c r="L212" s="233"/>
      <c r="M212" s="233"/>
      <c r="N212" s="233"/>
      <c r="P212" s="233"/>
      <c r="Q212" s="233"/>
      <c r="R212" s="344"/>
      <c r="S212" s="233"/>
      <c r="T212" s="48"/>
      <c r="U212" s="48"/>
      <c r="V212" s="48"/>
      <c r="W212" s="48"/>
      <c r="X212" s="48"/>
      <c r="Y212" s="48"/>
      <c r="Z212" s="48"/>
      <c r="AA212" s="48"/>
    </row>
    <row r="213" spans="1:27" ht="15.75" customHeight="1">
      <c r="A213" s="233"/>
      <c r="B213" s="233"/>
      <c r="C213" s="233"/>
      <c r="D213" s="233"/>
      <c r="E213" s="233"/>
      <c r="F213" s="233"/>
      <c r="G213" s="233"/>
      <c r="H213" s="233"/>
      <c r="I213" s="233"/>
      <c r="J213" s="403"/>
      <c r="K213" s="233"/>
      <c r="L213" s="233"/>
      <c r="M213" s="233"/>
      <c r="N213" s="233"/>
      <c r="P213" s="233"/>
      <c r="Q213" s="233"/>
      <c r="R213" s="344"/>
      <c r="S213" s="233"/>
      <c r="T213" s="48"/>
      <c r="U213" s="48"/>
      <c r="V213" s="48"/>
      <c r="W213" s="48"/>
      <c r="X213" s="48"/>
      <c r="Y213" s="48"/>
      <c r="Z213" s="48"/>
      <c r="AA213" s="48"/>
    </row>
    <row r="214" spans="1:27" ht="15.75" customHeight="1">
      <c r="A214" s="233"/>
      <c r="B214" s="233"/>
      <c r="C214" s="233"/>
      <c r="D214" s="233"/>
      <c r="E214" s="233"/>
      <c r="F214" s="233"/>
      <c r="G214" s="233"/>
      <c r="H214" s="233"/>
      <c r="I214" s="233"/>
      <c r="J214" s="403"/>
      <c r="K214" s="233"/>
      <c r="L214" s="233"/>
      <c r="M214" s="233"/>
      <c r="N214" s="233"/>
      <c r="P214" s="233"/>
      <c r="Q214" s="233"/>
      <c r="R214" s="344"/>
      <c r="S214" s="233"/>
      <c r="T214" s="48"/>
      <c r="U214" s="48"/>
      <c r="V214" s="48"/>
      <c r="W214" s="48"/>
      <c r="X214" s="48"/>
      <c r="Y214" s="48"/>
      <c r="Z214" s="48"/>
      <c r="AA214" s="48"/>
    </row>
    <row r="215" spans="1:27" ht="15.75" customHeight="1">
      <c r="A215" s="233"/>
      <c r="B215" s="233"/>
      <c r="C215" s="233"/>
      <c r="D215" s="233"/>
      <c r="E215" s="233"/>
      <c r="F215" s="233"/>
      <c r="G215" s="233"/>
      <c r="H215" s="233"/>
      <c r="I215" s="233"/>
      <c r="J215" s="403"/>
      <c r="K215" s="233"/>
      <c r="L215" s="233"/>
      <c r="M215" s="233"/>
      <c r="N215" s="233"/>
      <c r="P215" s="233"/>
      <c r="Q215" s="233"/>
      <c r="R215" s="344"/>
      <c r="S215" s="233"/>
      <c r="T215" s="48"/>
      <c r="U215" s="48"/>
      <c r="V215" s="48"/>
      <c r="W215" s="48"/>
      <c r="X215" s="48"/>
      <c r="Y215" s="48"/>
      <c r="Z215" s="48"/>
      <c r="AA215" s="48"/>
    </row>
    <row r="216" spans="1:27" ht="15.75" customHeight="1">
      <c r="A216" s="233"/>
      <c r="B216" s="233"/>
      <c r="C216" s="233"/>
      <c r="D216" s="233"/>
      <c r="E216" s="233"/>
      <c r="F216" s="233"/>
      <c r="G216" s="233"/>
      <c r="H216" s="233"/>
      <c r="I216" s="233"/>
      <c r="J216" s="403"/>
      <c r="K216" s="233"/>
      <c r="L216" s="233"/>
      <c r="M216" s="233"/>
      <c r="N216" s="233"/>
      <c r="P216" s="233"/>
      <c r="Q216" s="233"/>
      <c r="R216" s="344"/>
      <c r="S216" s="233"/>
      <c r="T216" s="48"/>
      <c r="U216" s="48"/>
      <c r="V216" s="48"/>
      <c r="W216" s="48"/>
      <c r="X216" s="48"/>
      <c r="Y216" s="48"/>
      <c r="Z216" s="48"/>
      <c r="AA216" s="48"/>
    </row>
    <row r="217" spans="1:27" ht="15.75" customHeight="1">
      <c r="A217" s="233"/>
      <c r="B217" s="233"/>
      <c r="C217" s="233"/>
      <c r="D217" s="233"/>
      <c r="E217" s="233"/>
      <c r="F217" s="233"/>
      <c r="G217" s="233"/>
      <c r="H217" s="233"/>
      <c r="I217" s="233"/>
      <c r="J217" s="403"/>
      <c r="K217" s="233"/>
      <c r="L217" s="233"/>
      <c r="M217" s="233"/>
      <c r="N217" s="233"/>
      <c r="P217" s="233"/>
      <c r="Q217" s="233"/>
      <c r="R217" s="344"/>
      <c r="S217" s="233"/>
      <c r="T217" s="48"/>
      <c r="U217" s="48"/>
      <c r="V217" s="48"/>
      <c r="W217" s="48"/>
      <c r="X217" s="48"/>
      <c r="Y217" s="48"/>
      <c r="Z217" s="48"/>
      <c r="AA217" s="48"/>
    </row>
    <row r="218" spans="1:27" ht="15.75" customHeight="1">
      <c r="A218" s="233"/>
      <c r="B218" s="233"/>
      <c r="C218" s="233"/>
      <c r="D218" s="233"/>
      <c r="E218" s="233"/>
      <c r="F218" s="233"/>
      <c r="G218" s="233"/>
      <c r="H218" s="233"/>
      <c r="I218" s="233"/>
      <c r="J218" s="403"/>
      <c r="K218" s="233"/>
      <c r="L218" s="233"/>
      <c r="M218" s="233"/>
      <c r="N218" s="233"/>
      <c r="P218" s="233"/>
      <c r="Q218" s="233"/>
      <c r="R218" s="344"/>
      <c r="S218" s="233"/>
      <c r="T218" s="48"/>
      <c r="U218" s="48"/>
      <c r="V218" s="48"/>
      <c r="W218" s="48"/>
      <c r="X218" s="48"/>
      <c r="Y218" s="48"/>
      <c r="Z218" s="48"/>
      <c r="AA218" s="48"/>
    </row>
    <row r="219" spans="1:27" ht="15.75" customHeight="1">
      <c r="A219" s="233"/>
      <c r="B219" s="233"/>
      <c r="C219" s="233"/>
      <c r="D219" s="233"/>
      <c r="E219" s="233"/>
      <c r="F219" s="233"/>
      <c r="G219" s="233"/>
      <c r="H219" s="233"/>
      <c r="I219" s="233"/>
      <c r="J219" s="403"/>
      <c r="K219" s="233"/>
      <c r="L219" s="233"/>
      <c r="M219" s="233"/>
      <c r="N219" s="233"/>
      <c r="P219" s="233"/>
      <c r="Q219" s="233"/>
      <c r="R219" s="344"/>
      <c r="S219" s="233"/>
      <c r="T219" s="48"/>
      <c r="U219" s="48"/>
      <c r="V219" s="48"/>
      <c r="W219" s="48"/>
      <c r="X219" s="48"/>
      <c r="Y219" s="48"/>
      <c r="Z219" s="48"/>
      <c r="AA219" s="48"/>
    </row>
    <row r="220" spans="1:27" ht="15.75" customHeight="1">
      <c r="A220" s="233"/>
      <c r="B220" s="233"/>
      <c r="C220" s="233"/>
      <c r="D220" s="233"/>
      <c r="E220" s="233"/>
      <c r="F220" s="233"/>
      <c r="G220" s="233"/>
      <c r="H220" s="233"/>
      <c r="I220" s="233"/>
      <c r="J220" s="403"/>
      <c r="K220" s="233"/>
      <c r="L220" s="233"/>
      <c r="M220" s="233"/>
      <c r="N220" s="233"/>
      <c r="P220" s="233"/>
      <c r="Q220" s="233"/>
      <c r="R220" s="344"/>
      <c r="S220" s="233"/>
      <c r="T220" s="48"/>
      <c r="U220" s="48"/>
      <c r="V220" s="48"/>
      <c r="W220" s="48"/>
      <c r="X220" s="48"/>
      <c r="Y220" s="48"/>
      <c r="Z220" s="48"/>
      <c r="AA220" s="48"/>
    </row>
    <row r="221" spans="1:27" ht="15.75" customHeight="1">
      <c r="A221" s="233"/>
      <c r="B221" s="233"/>
      <c r="C221" s="233"/>
      <c r="D221" s="233"/>
      <c r="E221" s="233"/>
      <c r="F221" s="233"/>
      <c r="G221" s="233"/>
      <c r="H221" s="233"/>
      <c r="I221" s="233"/>
      <c r="J221" s="403"/>
      <c r="K221" s="233"/>
      <c r="L221" s="233"/>
      <c r="M221" s="233"/>
      <c r="N221" s="233"/>
      <c r="P221" s="233"/>
      <c r="Q221" s="233"/>
      <c r="R221" s="344"/>
      <c r="S221" s="233"/>
      <c r="T221" s="48"/>
      <c r="U221" s="48"/>
      <c r="V221" s="48"/>
      <c r="W221" s="48"/>
      <c r="X221" s="48"/>
      <c r="Y221" s="48"/>
      <c r="Z221" s="48"/>
      <c r="AA221" s="48"/>
    </row>
    <row r="222" spans="1:27" ht="15.75" customHeight="1">
      <c r="A222" s="233"/>
      <c r="B222" s="233"/>
      <c r="C222" s="233"/>
      <c r="D222" s="233"/>
      <c r="E222" s="233"/>
      <c r="F222" s="233"/>
      <c r="G222" s="233"/>
      <c r="H222" s="233"/>
      <c r="I222" s="233"/>
      <c r="J222" s="403"/>
      <c r="K222" s="233"/>
      <c r="L222" s="233"/>
      <c r="M222" s="233"/>
      <c r="N222" s="233"/>
      <c r="P222" s="233"/>
      <c r="Q222" s="233"/>
      <c r="R222" s="344"/>
      <c r="S222" s="233"/>
      <c r="T222" s="48"/>
      <c r="U222" s="48"/>
      <c r="V222" s="48"/>
      <c r="W222" s="48"/>
      <c r="X222" s="48"/>
      <c r="Y222" s="48"/>
      <c r="Z222" s="48"/>
      <c r="AA222" s="48"/>
    </row>
    <row r="223" spans="1:27" ht="15.75" customHeight="1">
      <c r="A223" s="233"/>
      <c r="B223" s="233"/>
      <c r="C223" s="233"/>
      <c r="D223" s="233"/>
      <c r="E223" s="233"/>
      <c r="F223" s="233"/>
      <c r="G223" s="233"/>
      <c r="H223" s="233"/>
      <c r="I223" s="233"/>
      <c r="J223" s="403"/>
      <c r="K223" s="233"/>
      <c r="L223" s="233"/>
      <c r="M223" s="233"/>
      <c r="N223" s="233"/>
      <c r="P223" s="233"/>
      <c r="Q223" s="233"/>
      <c r="R223" s="344"/>
      <c r="S223" s="233"/>
      <c r="T223" s="48"/>
      <c r="U223" s="48"/>
      <c r="V223" s="48"/>
      <c r="W223" s="48"/>
      <c r="X223" s="48"/>
      <c r="Y223" s="48"/>
      <c r="Z223" s="48"/>
      <c r="AA223" s="48"/>
    </row>
    <row r="224" spans="1:27" ht="15.75" customHeight="1">
      <c r="A224" s="233"/>
      <c r="B224" s="233"/>
      <c r="C224" s="233"/>
      <c r="D224" s="233"/>
      <c r="E224" s="233"/>
      <c r="F224" s="233"/>
      <c r="G224" s="233"/>
      <c r="H224" s="233"/>
      <c r="I224" s="233"/>
      <c r="J224" s="403"/>
      <c r="K224" s="233"/>
      <c r="L224" s="233"/>
      <c r="M224" s="233"/>
      <c r="N224" s="233"/>
      <c r="P224" s="233"/>
      <c r="Q224" s="233"/>
      <c r="R224" s="344"/>
      <c r="S224" s="233"/>
      <c r="T224" s="48"/>
      <c r="U224" s="48"/>
      <c r="V224" s="48"/>
      <c r="W224" s="48"/>
      <c r="X224" s="48"/>
      <c r="Y224" s="48"/>
      <c r="Z224" s="48"/>
      <c r="AA224" s="48"/>
    </row>
    <row r="225" spans="1:27" ht="15.75" customHeight="1">
      <c r="A225" s="233"/>
      <c r="B225" s="233"/>
      <c r="C225" s="233"/>
      <c r="D225" s="233"/>
      <c r="E225" s="233"/>
      <c r="F225" s="233"/>
      <c r="G225" s="233"/>
      <c r="H225" s="233"/>
      <c r="I225" s="233"/>
      <c r="J225" s="403"/>
      <c r="K225" s="233"/>
      <c r="L225" s="233"/>
      <c r="M225" s="233"/>
      <c r="N225" s="233"/>
      <c r="P225" s="233"/>
      <c r="Q225" s="233"/>
      <c r="R225" s="344"/>
      <c r="S225" s="233"/>
      <c r="T225" s="48"/>
      <c r="U225" s="48"/>
      <c r="V225" s="48"/>
      <c r="W225" s="48"/>
      <c r="X225" s="48"/>
      <c r="Y225" s="48"/>
      <c r="Z225" s="48"/>
      <c r="AA225" s="48"/>
    </row>
    <row r="226" spans="1:27" ht="15.75" customHeight="1">
      <c r="A226" s="233"/>
      <c r="B226" s="233"/>
      <c r="C226" s="233"/>
      <c r="D226" s="233"/>
      <c r="E226" s="233"/>
      <c r="F226" s="233"/>
      <c r="G226" s="233"/>
      <c r="H226" s="233"/>
      <c r="I226" s="233"/>
      <c r="J226" s="403"/>
      <c r="K226" s="233"/>
      <c r="L226" s="233"/>
      <c r="M226" s="233"/>
      <c r="N226" s="233"/>
      <c r="P226" s="233"/>
      <c r="Q226" s="233"/>
      <c r="R226" s="344"/>
      <c r="S226" s="233"/>
      <c r="T226" s="48"/>
      <c r="U226" s="48"/>
      <c r="V226" s="48"/>
      <c r="W226" s="48"/>
      <c r="X226" s="48"/>
      <c r="Y226" s="48"/>
      <c r="Z226" s="48"/>
      <c r="AA226" s="48"/>
    </row>
    <row r="227" spans="1:27" ht="15.75" customHeight="1">
      <c r="A227" s="233"/>
      <c r="B227" s="233"/>
      <c r="C227" s="233"/>
      <c r="D227" s="233"/>
      <c r="E227" s="233"/>
      <c r="F227" s="233"/>
      <c r="G227" s="233"/>
      <c r="H227" s="233"/>
      <c r="I227" s="233"/>
      <c r="J227" s="403"/>
      <c r="K227" s="233"/>
      <c r="L227" s="233"/>
      <c r="M227" s="233"/>
      <c r="N227" s="233"/>
      <c r="P227" s="233"/>
      <c r="Q227" s="233"/>
      <c r="R227" s="344"/>
      <c r="S227" s="233"/>
      <c r="T227" s="48"/>
      <c r="U227" s="48"/>
      <c r="V227" s="48"/>
      <c r="W227" s="48"/>
      <c r="X227" s="48"/>
      <c r="Y227" s="48"/>
      <c r="Z227" s="48"/>
      <c r="AA227" s="48"/>
    </row>
    <row r="228" spans="1:27" ht="15.75" customHeight="1">
      <c r="A228" s="233"/>
      <c r="B228" s="233"/>
      <c r="C228" s="233"/>
      <c r="D228" s="233"/>
      <c r="E228" s="233"/>
      <c r="F228" s="233"/>
      <c r="G228" s="233"/>
      <c r="H228" s="233"/>
      <c r="I228" s="233"/>
      <c r="J228" s="403"/>
      <c r="K228" s="233"/>
      <c r="L228" s="233"/>
      <c r="M228" s="233"/>
      <c r="N228" s="233"/>
      <c r="P228" s="233"/>
      <c r="Q228" s="233"/>
      <c r="R228" s="344"/>
      <c r="S228" s="233"/>
      <c r="T228" s="48"/>
      <c r="U228" s="48"/>
      <c r="V228" s="48"/>
      <c r="W228" s="48"/>
      <c r="X228" s="48"/>
      <c r="Y228" s="48"/>
      <c r="Z228" s="48"/>
      <c r="AA228" s="48"/>
    </row>
    <row r="229" spans="1:27" ht="15.75" customHeight="1">
      <c r="A229" s="233"/>
      <c r="B229" s="233"/>
      <c r="C229" s="233"/>
      <c r="D229" s="233"/>
      <c r="E229" s="233"/>
      <c r="F229" s="233"/>
      <c r="G229" s="233"/>
      <c r="H229" s="233"/>
      <c r="I229" s="233"/>
      <c r="J229" s="403"/>
      <c r="K229" s="233"/>
      <c r="L229" s="233"/>
      <c r="M229" s="233"/>
      <c r="N229" s="233"/>
      <c r="P229" s="233"/>
      <c r="Q229" s="233"/>
      <c r="R229" s="344"/>
      <c r="S229" s="233"/>
      <c r="T229" s="48"/>
      <c r="U229" s="48"/>
      <c r="V229" s="48"/>
      <c r="W229" s="48"/>
      <c r="X229" s="48"/>
      <c r="Y229" s="48"/>
      <c r="Z229" s="48"/>
      <c r="AA229" s="48"/>
    </row>
    <row r="230" spans="1:27" ht="15.75" customHeight="1">
      <c r="A230" s="233"/>
      <c r="B230" s="233"/>
      <c r="C230" s="233"/>
      <c r="D230" s="233"/>
      <c r="E230" s="233"/>
      <c r="F230" s="233"/>
      <c r="G230" s="233"/>
      <c r="H230" s="233"/>
      <c r="I230" s="233"/>
      <c r="J230" s="403"/>
      <c r="K230" s="233"/>
      <c r="L230" s="233"/>
      <c r="M230" s="233"/>
      <c r="N230" s="233"/>
      <c r="P230" s="233"/>
      <c r="Q230" s="233"/>
      <c r="R230" s="344"/>
      <c r="S230" s="233"/>
      <c r="T230" s="48"/>
      <c r="U230" s="48"/>
      <c r="V230" s="48"/>
      <c r="W230" s="48"/>
      <c r="X230" s="48"/>
      <c r="Y230" s="48"/>
      <c r="Z230" s="48"/>
      <c r="AA230" s="48"/>
    </row>
    <row r="231" spans="1:27" ht="15.75" customHeight="1">
      <c r="A231" s="233"/>
      <c r="B231" s="233"/>
      <c r="C231" s="233"/>
      <c r="D231" s="233"/>
      <c r="E231" s="233"/>
      <c r="F231" s="233"/>
      <c r="G231" s="233"/>
      <c r="H231" s="233"/>
      <c r="I231" s="233"/>
      <c r="J231" s="403"/>
      <c r="K231" s="233"/>
      <c r="L231" s="233"/>
      <c r="M231" s="233"/>
      <c r="N231" s="233"/>
      <c r="P231" s="233"/>
      <c r="Q231" s="233"/>
      <c r="R231" s="344"/>
      <c r="S231" s="233"/>
      <c r="T231" s="48"/>
      <c r="U231" s="48"/>
      <c r="V231" s="48"/>
      <c r="W231" s="48"/>
      <c r="X231" s="48"/>
      <c r="Y231" s="48"/>
      <c r="Z231" s="48"/>
      <c r="AA231" s="48"/>
    </row>
    <row r="232" spans="1:27" ht="15.75" customHeight="1">
      <c r="A232" s="233"/>
      <c r="B232" s="233"/>
      <c r="C232" s="233"/>
      <c r="D232" s="233"/>
      <c r="E232" s="233"/>
      <c r="F232" s="233"/>
      <c r="G232" s="233"/>
      <c r="H232" s="233"/>
      <c r="I232" s="233"/>
      <c r="J232" s="403"/>
      <c r="K232" s="233"/>
      <c r="L232" s="233"/>
      <c r="M232" s="233"/>
      <c r="N232" s="233"/>
      <c r="P232" s="233"/>
      <c r="Q232" s="233"/>
      <c r="R232" s="344"/>
      <c r="S232" s="233"/>
      <c r="T232" s="48"/>
      <c r="U232" s="48"/>
      <c r="V232" s="48"/>
      <c r="W232" s="48"/>
      <c r="X232" s="48"/>
      <c r="Y232" s="48"/>
      <c r="Z232" s="48"/>
      <c r="AA232" s="48"/>
    </row>
    <row r="233" spans="1:27" ht="15.75" customHeight="1">
      <c r="A233" s="233"/>
      <c r="B233" s="233"/>
      <c r="C233" s="233"/>
      <c r="D233" s="233"/>
      <c r="E233" s="233"/>
      <c r="F233" s="233"/>
      <c r="G233" s="233"/>
      <c r="H233" s="233"/>
      <c r="I233" s="233"/>
      <c r="J233" s="403"/>
      <c r="K233" s="233"/>
      <c r="L233" s="233"/>
      <c r="M233" s="233"/>
      <c r="N233" s="233"/>
      <c r="P233" s="233"/>
      <c r="Q233" s="233"/>
      <c r="R233" s="344"/>
      <c r="S233" s="233"/>
      <c r="T233" s="48"/>
      <c r="U233" s="48"/>
      <c r="V233" s="48"/>
      <c r="W233" s="48"/>
      <c r="X233" s="48"/>
      <c r="Y233" s="48"/>
      <c r="Z233" s="48"/>
      <c r="AA233" s="48"/>
    </row>
    <row r="234" spans="1:27" ht="15.75" customHeight="1">
      <c r="A234" s="233"/>
      <c r="B234" s="233"/>
      <c r="C234" s="233"/>
      <c r="D234" s="233"/>
      <c r="E234" s="233"/>
      <c r="F234" s="233"/>
      <c r="G234" s="233"/>
      <c r="H234" s="233"/>
      <c r="I234" s="233"/>
      <c r="J234" s="403"/>
      <c r="K234" s="233"/>
      <c r="L234" s="233"/>
      <c r="M234" s="233"/>
      <c r="N234" s="233"/>
      <c r="P234" s="233"/>
      <c r="Q234" s="233"/>
      <c r="R234" s="344"/>
      <c r="S234" s="233"/>
      <c r="T234" s="48"/>
      <c r="U234" s="48"/>
      <c r="V234" s="48"/>
      <c r="W234" s="48"/>
      <c r="X234" s="48"/>
      <c r="Y234" s="48"/>
      <c r="Z234" s="48"/>
      <c r="AA234" s="48"/>
    </row>
    <row r="235" spans="1:27" ht="15.75" customHeight="1">
      <c r="A235" s="233"/>
      <c r="B235" s="233"/>
      <c r="C235" s="233"/>
      <c r="D235" s="233"/>
      <c r="E235" s="233"/>
      <c r="F235" s="233"/>
      <c r="G235" s="233"/>
      <c r="H235" s="233"/>
      <c r="I235" s="233"/>
      <c r="J235" s="403"/>
      <c r="K235" s="233"/>
      <c r="L235" s="233"/>
      <c r="M235" s="233"/>
      <c r="N235" s="233"/>
      <c r="P235" s="233"/>
      <c r="Q235" s="233"/>
      <c r="R235" s="344"/>
      <c r="S235" s="233"/>
      <c r="T235" s="48"/>
      <c r="U235" s="48"/>
      <c r="V235" s="48"/>
      <c r="W235" s="48"/>
      <c r="X235" s="48"/>
      <c r="Y235" s="48"/>
      <c r="Z235" s="48"/>
      <c r="AA235" s="48"/>
    </row>
    <row r="236" spans="1:27" ht="15.75" customHeight="1">
      <c r="A236" s="233"/>
      <c r="B236" s="233"/>
      <c r="C236" s="233"/>
      <c r="D236" s="233"/>
      <c r="E236" s="233"/>
      <c r="F236" s="233"/>
      <c r="G236" s="233"/>
      <c r="H236" s="233"/>
      <c r="I236" s="233"/>
      <c r="J236" s="403"/>
      <c r="K236" s="233"/>
      <c r="L236" s="233"/>
      <c r="M236" s="233"/>
      <c r="N236" s="233"/>
      <c r="P236" s="233"/>
      <c r="Q236" s="233"/>
      <c r="R236" s="344"/>
      <c r="S236" s="233"/>
      <c r="T236" s="48"/>
      <c r="U236" s="48"/>
      <c r="V236" s="48"/>
      <c r="W236" s="48"/>
      <c r="X236" s="48"/>
      <c r="Y236" s="48"/>
      <c r="Z236" s="48"/>
      <c r="AA236" s="48"/>
    </row>
    <row r="237" spans="1:27" ht="15.75" customHeight="1">
      <c r="A237" s="233"/>
      <c r="B237" s="233"/>
      <c r="C237" s="233"/>
      <c r="D237" s="233"/>
      <c r="E237" s="233"/>
      <c r="F237" s="233"/>
      <c r="G237" s="233"/>
      <c r="H237" s="233"/>
      <c r="I237" s="233"/>
      <c r="J237" s="403"/>
      <c r="K237" s="233"/>
      <c r="L237" s="233"/>
      <c r="M237" s="233"/>
      <c r="N237" s="233"/>
      <c r="P237" s="233"/>
      <c r="Q237" s="233"/>
      <c r="R237" s="344"/>
      <c r="S237" s="233"/>
      <c r="T237" s="48"/>
      <c r="U237" s="48"/>
      <c r="V237" s="48"/>
      <c r="W237" s="48"/>
      <c r="X237" s="48"/>
      <c r="Y237" s="48"/>
      <c r="Z237" s="48"/>
      <c r="AA237" s="48"/>
    </row>
    <row r="238" spans="1:27" ht="15.75" customHeight="1">
      <c r="A238" s="233"/>
      <c r="B238" s="233"/>
      <c r="C238" s="233"/>
      <c r="D238" s="233"/>
      <c r="E238" s="233"/>
      <c r="F238" s="233"/>
      <c r="G238" s="233"/>
      <c r="H238" s="233"/>
      <c r="I238" s="233"/>
      <c r="J238" s="403"/>
      <c r="K238" s="233"/>
      <c r="L238" s="233"/>
      <c r="M238" s="233"/>
      <c r="N238" s="233"/>
      <c r="P238" s="233"/>
      <c r="Q238" s="233"/>
      <c r="R238" s="344"/>
      <c r="S238" s="233"/>
      <c r="T238" s="48"/>
      <c r="U238" s="48"/>
      <c r="V238" s="48"/>
      <c r="W238" s="48"/>
      <c r="X238" s="48"/>
      <c r="Y238" s="48"/>
      <c r="Z238" s="48"/>
      <c r="AA238" s="48"/>
    </row>
    <row r="239" spans="1:27" ht="15.75" customHeight="1">
      <c r="A239" s="233"/>
      <c r="B239" s="233"/>
      <c r="C239" s="233"/>
      <c r="D239" s="233"/>
      <c r="E239" s="233"/>
      <c r="F239" s="233"/>
      <c r="G239" s="233"/>
      <c r="H239" s="233"/>
      <c r="I239" s="233"/>
      <c r="J239" s="403"/>
      <c r="K239" s="233"/>
      <c r="L239" s="233"/>
      <c r="M239" s="233"/>
      <c r="N239" s="233"/>
      <c r="P239" s="233"/>
      <c r="Q239" s="233"/>
      <c r="R239" s="344"/>
      <c r="S239" s="233"/>
      <c r="T239" s="48"/>
      <c r="U239" s="48"/>
      <c r="V239" s="48"/>
      <c r="W239" s="48"/>
      <c r="X239" s="48"/>
      <c r="Y239" s="48"/>
      <c r="Z239" s="48"/>
      <c r="AA239" s="48"/>
    </row>
    <row r="240" spans="1:27" ht="15.75" customHeight="1">
      <c r="A240" s="233"/>
      <c r="B240" s="233"/>
      <c r="C240" s="233"/>
      <c r="D240" s="233"/>
      <c r="E240" s="233"/>
      <c r="F240" s="233"/>
      <c r="G240" s="233"/>
      <c r="H240" s="233"/>
      <c r="I240" s="233"/>
      <c r="J240" s="403"/>
      <c r="K240" s="233"/>
      <c r="L240" s="233"/>
      <c r="M240" s="233"/>
      <c r="N240" s="233"/>
      <c r="P240" s="233"/>
      <c r="Q240" s="233"/>
      <c r="R240" s="344"/>
      <c r="S240" s="233"/>
      <c r="T240" s="48"/>
      <c r="U240" s="48"/>
      <c r="V240" s="48"/>
      <c r="W240" s="48"/>
      <c r="X240" s="48"/>
      <c r="Y240" s="48"/>
      <c r="Z240" s="48"/>
      <c r="AA240" s="48"/>
    </row>
    <row r="241" spans="1:27" ht="15.75" customHeight="1">
      <c r="A241" s="233"/>
      <c r="B241" s="233"/>
      <c r="C241" s="233"/>
      <c r="D241" s="233"/>
      <c r="E241" s="233"/>
      <c r="F241" s="233"/>
      <c r="G241" s="233"/>
      <c r="H241" s="233"/>
      <c r="I241" s="233"/>
      <c r="J241" s="403"/>
      <c r="K241" s="233"/>
      <c r="L241" s="233"/>
      <c r="M241" s="233"/>
      <c r="N241" s="233"/>
      <c r="P241" s="233"/>
      <c r="Q241" s="233"/>
      <c r="R241" s="344"/>
      <c r="S241" s="233"/>
      <c r="T241" s="48"/>
      <c r="U241" s="48"/>
      <c r="V241" s="48"/>
      <c r="W241" s="48"/>
      <c r="X241" s="48"/>
      <c r="Y241" s="48"/>
      <c r="Z241" s="48"/>
      <c r="AA241" s="48"/>
    </row>
    <row r="242" spans="1:27" ht="15.75" customHeight="1">
      <c r="A242" s="233"/>
      <c r="B242" s="233"/>
      <c r="C242" s="233"/>
      <c r="D242" s="233"/>
      <c r="E242" s="233"/>
      <c r="F242" s="233"/>
      <c r="G242" s="233"/>
      <c r="H242" s="233"/>
      <c r="I242" s="233"/>
      <c r="J242" s="403"/>
      <c r="K242" s="233"/>
      <c r="L242" s="233"/>
      <c r="M242" s="233"/>
      <c r="N242" s="233"/>
      <c r="P242" s="233"/>
      <c r="Q242" s="233"/>
      <c r="R242" s="344"/>
      <c r="S242" s="233"/>
      <c r="T242" s="48"/>
      <c r="U242" s="48"/>
      <c r="V242" s="48"/>
      <c r="W242" s="48"/>
      <c r="X242" s="48"/>
      <c r="Y242" s="48"/>
      <c r="Z242" s="48"/>
      <c r="AA242" s="48"/>
    </row>
    <row r="243" spans="1:27" ht="15.75" customHeight="1">
      <c r="A243" s="233"/>
      <c r="B243" s="233"/>
      <c r="C243" s="233"/>
      <c r="D243" s="233"/>
      <c r="E243" s="233"/>
      <c r="F243" s="233"/>
      <c r="G243" s="233"/>
      <c r="H243" s="233"/>
      <c r="I243" s="233"/>
      <c r="J243" s="403"/>
      <c r="K243" s="233"/>
      <c r="L243" s="233"/>
      <c r="M243" s="233"/>
      <c r="N243" s="233"/>
      <c r="P243" s="233"/>
      <c r="Q243" s="233"/>
      <c r="R243" s="344"/>
      <c r="S243" s="233"/>
      <c r="T243" s="48"/>
      <c r="U243" s="48"/>
      <c r="V243" s="48"/>
      <c r="W243" s="48"/>
      <c r="X243" s="48"/>
      <c r="Y243" s="48"/>
      <c r="Z243" s="48"/>
      <c r="AA243" s="48"/>
    </row>
    <row r="244" spans="1:27" ht="15.75" customHeight="1">
      <c r="A244" s="233"/>
      <c r="B244" s="233"/>
      <c r="C244" s="233"/>
      <c r="D244" s="233"/>
      <c r="E244" s="233"/>
      <c r="F244" s="233"/>
      <c r="G244" s="233"/>
      <c r="H244" s="233"/>
      <c r="I244" s="233"/>
      <c r="J244" s="403"/>
      <c r="K244" s="233"/>
      <c r="L244" s="233"/>
      <c r="M244" s="233"/>
      <c r="N244" s="233"/>
      <c r="P244" s="233"/>
      <c r="Q244" s="233"/>
      <c r="R244" s="344"/>
      <c r="S244" s="233"/>
      <c r="T244" s="48"/>
      <c r="U244" s="48"/>
      <c r="V244" s="48"/>
      <c r="W244" s="48"/>
      <c r="X244" s="48"/>
      <c r="Y244" s="48"/>
      <c r="Z244" s="48"/>
      <c r="AA244" s="48"/>
    </row>
    <row r="245" spans="1:27" ht="15.75" customHeight="1">
      <c r="A245" s="233"/>
      <c r="B245" s="233"/>
      <c r="C245" s="233"/>
      <c r="D245" s="233"/>
      <c r="E245" s="233"/>
      <c r="F245" s="233"/>
      <c r="G245" s="233"/>
      <c r="H245" s="233"/>
      <c r="I245" s="233"/>
      <c r="J245" s="403"/>
      <c r="K245" s="233"/>
      <c r="L245" s="233"/>
      <c r="M245" s="233"/>
      <c r="N245" s="233"/>
      <c r="P245" s="233"/>
      <c r="Q245" s="233"/>
      <c r="R245" s="344"/>
      <c r="S245" s="233"/>
      <c r="T245" s="48"/>
      <c r="U245" s="48"/>
      <c r="V245" s="48"/>
      <c r="W245" s="48"/>
      <c r="X245" s="48"/>
      <c r="Y245" s="48"/>
      <c r="Z245" s="48"/>
      <c r="AA245" s="48"/>
    </row>
    <row r="246" spans="1:27" ht="15.75" customHeight="1">
      <c r="A246" s="233"/>
      <c r="B246" s="233"/>
      <c r="C246" s="233"/>
      <c r="D246" s="233"/>
      <c r="E246" s="233"/>
      <c r="F246" s="233"/>
      <c r="G246" s="233"/>
      <c r="H246" s="233"/>
      <c r="I246" s="233"/>
      <c r="J246" s="403"/>
      <c r="K246" s="233"/>
      <c r="L246" s="233"/>
      <c r="M246" s="233"/>
      <c r="N246" s="233"/>
      <c r="P246" s="233"/>
      <c r="Q246" s="233"/>
      <c r="R246" s="344"/>
      <c r="S246" s="233"/>
      <c r="T246" s="48"/>
      <c r="U246" s="48"/>
      <c r="V246" s="48"/>
      <c r="W246" s="48"/>
      <c r="X246" s="48"/>
      <c r="Y246" s="48"/>
      <c r="Z246" s="48"/>
      <c r="AA246" s="48"/>
    </row>
    <row r="247" spans="1:27" ht="15.75" customHeight="1">
      <c r="A247" s="233"/>
      <c r="B247" s="233"/>
      <c r="C247" s="233"/>
      <c r="D247" s="233"/>
      <c r="E247" s="233"/>
      <c r="F247" s="233"/>
      <c r="G247" s="233"/>
      <c r="H247" s="233"/>
      <c r="I247" s="233"/>
      <c r="J247" s="403"/>
      <c r="K247" s="233"/>
      <c r="L247" s="233"/>
      <c r="M247" s="233"/>
      <c r="N247" s="233"/>
      <c r="P247" s="233"/>
      <c r="Q247" s="233"/>
      <c r="R247" s="344"/>
      <c r="S247" s="233"/>
      <c r="T247" s="48"/>
      <c r="U247" s="48"/>
      <c r="V247" s="48"/>
      <c r="W247" s="48"/>
      <c r="X247" s="48"/>
      <c r="Y247" s="48"/>
      <c r="Z247" s="48"/>
      <c r="AA247" s="48"/>
    </row>
    <row r="248" spans="1:27" ht="15.75" customHeight="1">
      <c r="A248" s="233"/>
      <c r="B248" s="233"/>
      <c r="C248" s="233"/>
      <c r="D248" s="233"/>
      <c r="E248" s="233"/>
      <c r="F248" s="233"/>
      <c r="G248" s="233"/>
      <c r="H248" s="233"/>
      <c r="I248" s="233"/>
      <c r="J248" s="403"/>
      <c r="K248" s="233"/>
      <c r="L248" s="233"/>
      <c r="M248" s="233"/>
      <c r="N248" s="233"/>
      <c r="P248" s="233"/>
      <c r="Q248" s="233"/>
      <c r="R248" s="344"/>
      <c r="S248" s="233"/>
      <c r="T248" s="48"/>
      <c r="U248" s="48"/>
      <c r="V248" s="48"/>
      <c r="W248" s="48"/>
      <c r="X248" s="48"/>
      <c r="Y248" s="48"/>
      <c r="Z248" s="48"/>
      <c r="AA248" s="48"/>
    </row>
    <row r="249" spans="1:27" ht="15.75" customHeight="1">
      <c r="A249" s="233"/>
      <c r="B249" s="233"/>
      <c r="C249" s="233"/>
      <c r="D249" s="233"/>
      <c r="E249" s="233"/>
      <c r="F249" s="233"/>
      <c r="G249" s="233"/>
      <c r="H249" s="233"/>
      <c r="I249" s="233"/>
      <c r="J249" s="403"/>
      <c r="K249" s="233"/>
      <c r="L249" s="233"/>
      <c r="M249" s="233"/>
      <c r="N249" s="233"/>
      <c r="P249" s="233"/>
      <c r="Q249" s="233"/>
      <c r="R249" s="344"/>
      <c r="S249" s="233"/>
      <c r="T249" s="48"/>
      <c r="U249" s="48"/>
      <c r="V249" s="48"/>
      <c r="W249" s="48"/>
      <c r="X249" s="48"/>
      <c r="Y249" s="48"/>
      <c r="Z249" s="48"/>
      <c r="AA249" s="48"/>
    </row>
    <row r="250" spans="1:27" ht="15.75" customHeight="1">
      <c r="A250" s="233"/>
      <c r="B250" s="233"/>
      <c r="C250" s="233"/>
      <c r="D250" s="233"/>
      <c r="E250" s="233"/>
      <c r="F250" s="233"/>
      <c r="G250" s="233"/>
      <c r="H250" s="233"/>
      <c r="I250" s="233"/>
      <c r="J250" s="403"/>
      <c r="K250" s="233"/>
      <c r="L250" s="233"/>
      <c r="M250" s="233"/>
      <c r="N250" s="233"/>
      <c r="P250" s="233"/>
      <c r="Q250" s="233"/>
      <c r="R250" s="344"/>
      <c r="S250" s="233"/>
      <c r="T250" s="48"/>
      <c r="U250" s="48"/>
      <c r="V250" s="48"/>
      <c r="W250" s="48"/>
      <c r="X250" s="48"/>
      <c r="Y250" s="48"/>
      <c r="Z250" s="48"/>
      <c r="AA250" s="48"/>
    </row>
    <row r="251" spans="1:27" ht="15.75" customHeight="1">
      <c r="A251" s="233"/>
      <c r="B251" s="233"/>
      <c r="C251" s="233"/>
      <c r="D251" s="233"/>
      <c r="E251" s="233"/>
      <c r="F251" s="233"/>
      <c r="G251" s="233"/>
      <c r="H251" s="233"/>
      <c r="I251" s="233"/>
      <c r="J251" s="403"/>
      <c r="K251" s="233"/>
      <c r="L251" s="233"/>
      <c r="M251" s="233"/>
      <c r="N251" s="233"/>
      <c r="P251" s="233"/>
      <c r="Q251" s="233"/>
      <c r="R251" s="344"/>
      <c r="S251" s="233"/>
      <c r="T251" s="48"/>
      <c r="U251" s="48"/>
      <c r="V251" s="48"/>
      <c r="W251" s="48"/>
      <c r="X251" s="48"/>
      <c r="Y251" s="48"/>
      <c r="Z251" s="48"/>
      <c r="AA251" s="48"/>
    </row>
    <row r="252" spans="1:27" ht="15.75" customHeight="1">
      <c r="A252" s="233"/>
      <c r="B252" s="233"/>
      <c r="C252" s="233"/>
      <c r="D252" s="233"/>
      <c r="E252" s="233"/>
      <c r="F252" s="233"/>
      <c r="G252" s="233"/>
      <c r="H252" s="233"/>
      <c r="I252" s="233"/>
      <c r="J252" s="403"/>
      <c r="K252" s="233"/>
      <c r="L252" s="233"/>
      <c r="M252" s="233"/>
      <c r="N252" s="233"/>
      <c r="P252" s="233"/>
      <c r="Q252" s="233"/>
      <c r="R252" s="344"/>
      <c r="S252" s="233"/>
      <c r="T252" s="48"/>
      <c r="U252" s="48"/>
      <c r="V252" s="48"/>
      <c r="W252" s="48"/>
      <c r="X252" s="48"/>
      <c r="Y252" s="48"/>
      <c r="Z252" s="48"/>
      <c r="AA252" s="48"/>
    </row>
    <row r="253" spans="1:27" ht="15.75" customHeight="1">
      <c r="A253" s="233"/>
      <c r="B253" s="233"/>
      <c r="C253" s="233"/>
      <c r="D253" s="233"/>
      <c r="E253" s="233"/>
      <c r="F253" s="233"/>
      <c r="G253" s="233"/>
      <c r="H253" s="233"/>
      <c r="I253" s="233"/>
      <c r="J253" s="403"/>
      <c r="K253" s="233"/>
      <c r="L253" s="233"/>
      <c r="M253" s="233"/>
      <c r="N253" s="233"/>
      <c r="P253" s="233"/>
      <c r="Q253" s="233"/>
      <c r="R253" s="344"/>
      <c r="S253" s="233"/>
      <c r="T253" s="48"/>
      <c r="U253" s="48"/>
      <c r="V253" s="48"/>
      <c r="W253" s="48"/>
      <c r="X253" s="48"/>
      <c r="Y253" s="48"/>
      <c r="Z253" s="48"/>
      <c r="AA253" s="48"/>
    </row>
    <row r="254" spans="1:27" ht="15.75" customHeight="1">
      <c r="A254" s="233"/>
      <c r="B254" s="233"/>
      <c r="C254" s="233"/>
      <c r="D254" s="233"/>
      <c r="E254" s="233"/>
      <c r="F254" s="233"/>
      <c r="G254" s="233"/>
      <c r="H254" s="233"/>
      <c r="I254" s="233"/>
      <c r="J254" s="403"/>
      <c r="K254" s="233"/>
      <c r="L254" s="233"/>
      <c r="M254" s="233"/>
      <c r="N254" s="233"/>
      <c r="P254" s="233"/>
      <c r="Q254" s="233"/>
      <c r="R254" s="344"/>
      <c r="S254" s="233"/>
      <c r="T254" s="48"/>
      <c r="U254" s="48"/>
      <c r="V254" s="48"/>
      <c r="W254" s="48"/>
      <c r="X254" s="48"/>
      <c r="Y254" s="48"/>
      <c r="Z254" s="48"/>
      <c r="AA254" s="48"/>
    </row>
    <row r="255" spans="1:27" ht="15.75" customHeight="1">
      <c r="A255" s="233"/>
      <c r="B255" s="233"/>
      <c r="C255" s="233"/>
      <c r="D255" s="233"/>
      <c r="E255" s="233"/>
      <c r="F255" s="233"/>
      <c r="G255" s="233"/>
      <c r="H255" s="233"/>
      <c r="I255" s="233"/>
      <c r="J255" s="403"/>
      <c r="K255" s="233"/>
      <c r="L255" s="233"/>
      <c r="M255" s="233"/>
      <c r="N255" s="233"/>
      <c r="P255" s="233"/>
      <c r="Q255" s="233"/>
      <c r="R255" s="344"/>
      <c r="S255" s="233"/>
      <c r="T255" s="48"/>
      <c r="U255" s="48"/>
      <c r="V255" s="48"/>
      <c r="W255" s="48"/>
      <c r="X255" s="48"/>
      <c r="Y255" s="48"/>
      <c r="Z255" s="48"/>
      <c r="AA255" s="48"/>
    </row>
    <row r="256" spans="1:27" ht="15.75" customHeight="1">
      <c r="A256" s="233"/>
      <c r="B256" s="233"/>
      <c r="C256" s="233"/>
      <c r="D256" s="233"/>
      <c r="E256" s="233"/>
      <c r="F256" s="233"/>
      <c r="G256" s="233"/>
      <c r="H256" s="233"/>
      <c r="I256" s="233"/>
      <c r="J256" s="403"/>
      <c r="K256" s="233"/>
      <c r="L256" s="233"/>
      <c r="M256" s="233"/>
      <c r="N256" s="233"/>
      <c r="P256" s="233"/>
      <c r="Q256" s="233"/>
      <c r="R256" s="344"/>
      <c r="S256" s="233"/>
      <c r="T256" s="48"/>
      <c r="U256" s="48"/>
      <c r="V256" s="48"/>
      <c r="W256" s="48"/>
      <c r="X256" s="48"/>
      <c r="Y256" s="48"/>
      <c r="Z256" s="48"/>
      <c r="AA256" s="48"/>
    </row>
    <row r="257" spans="1:27" ht="15.75" customHeight="1">
      <c r="A257" s="233"/>
      <c r="B257" s="233"/>
      <c r="C257" s="233"/>
      <c r="D257" s="233"/>
      <c r="E257" s="233"/>
      <c r="F257" s="233"/>
      <c r="G257" s="233"/>
      <c r="H257" s="233"/>
      <c r="I257" s="233"/>
      <c r="J257" s="403"/>
      <c r="K257" s="233"/>
      <c r="L257" s="233"/>
      <c r="M257" s="233"/>
      <c r="N257" s="233"/>
      <c r="P257" s="233"/>
      <c r="Q257" s="233"/>
      <c r="R257" s="344"/>
      <c r="S257" s="233"/>
      <c r="T257" s="48"/>
      <c r="U257" s="48"/>
      <c r="V257" s="48"/>
      <c r="W257" s="48"/>
      <c r="X257" s="48"/>
      <c r="Y257" s="48"/>
      <c r="Z257" s="48"/>
      <c r="AA257" s="48"/>
    </row>
    <row r="258" spans="1:27" ht="15.75" customHeight="1">
      <c r="A258" s="233"/>
      <c r="B258" s="233"/>
      <c r="C258" s="233"/>
      <c r="D258" s="233"/>
      <c r="E258" s="233"/>
      <c r="F258" s="233"/>
      <c r="G258" s="233"/>
      <c r="H258" s="233"/>
      <c r="I258" s="233"/>
      <c r="J258" s="403"/>
      <c r="K258" s="233"/>
      <c r="L258" s="233"/>
      <c r="M258" s="233"/>
      <c r="N258" s="233"/>
      <c r="P258" s="233"/>
      <c r="Q258" s="233"/>
      <c r="R258" s="344"/>
      <c r="S258" s="233"/>
      <c r="T258" s="48"/>
      <c r="U258" s="48"/>
      <c r="V258" s="48"/>
      <c r="W258" s="48"/>
      <c r="X258" s="48"/>
      <c r="Y258" s="48"/>
      <c r="Z258" s="48"/>
      <c r="AA258" s="48"/>
    </row>
    <row r="259" spans="1:27" ht="15.75" customHeight="1">
      <c r="A259" s="233"/>
      <c r="B259" s="233"/>
      <c r="C259" s="233"/>
      <c r="D259" s="233"/>
      <c r="E259" s="233"/>
      <c r="F259" s="233"/>
      <c r="G259" s="233"/>
      <c r="H259" s="233"/>
      <c r="I259" s="233"/>
      <c r="J259" s="403"/>
      <c r="K259" s="233"/>
      <c r="L259" s="233"/>
      <c r="M259" s="233"/>
      <c r="N259" s="233"/>
      <c r="P259" s="233"/>
      <c r="Q259" s="233"/>
      <c r="R259" s="344"/>
      <c r="S259" s="233"/>
      <c r="T259" s="48"/>
      <c r="U259" s="48"/>
      <c r="V259" s="48"/>
      <c r="W259" s="48"/>
      <c r="X259" s="48"/>
      <c r="Y259" s="48"/>
      <c r="Z259" s="48"/>
      <c r="AA259" s="48"/>
    </row>
    <row r="260" spans="1:27" ht="15.75" customHeight="1">
      <c r="A260" s="233"/>
      <c r="B260" s="233"/>
      <c r="C260" s="233"/>
      <c r="D260" s="233"/>
      <c r="E260" s="233"/>
      <c r="F260" s="233"/>
      <c r="G260" s="233"/>
      <c r="H260" s="233"/>
      <c r="I260" s="233"/>
      <c r="J260" s="403"/>
      <c r="K260" s="233"/>
      <c r="L260" s="233"/>
      <c r="M260" s="233"/>
      <c r="N260" s="233"/>
      <c r="P260" s="233"/>
      <c r="Q260" s="233"/>
      <c r="R260" s="344"/>
      <c r="S260" s="233"/>
      <c r="T260" s="48"/>
      <c r="U260" s="48"/>
      <c r="V260" s="48"/>
      <c r="W260" s="48"/>
      <c r="X260" s="48"/>
      <c r="Y260" s="48"/>
      <c r="Z260" s="48"/>
      <c r="AA260" s="48"/>
    </row>
    <row r="261" spans="1:27" ht="15.75" customHeight="1">
      <c r="A261" s="233"/>
      <c r="B261" s="233"/>
      <c r="C261" s="233"/>
      <c r="D261" s="233"/>
      <c r="E261" s="233"/>
      <c r="F261" s="233"/>
      <c r="G261" s="233"/>
      <c r="H261" s="233"/>
      <c r="I261" s="233"/>
      <c r="J261" s="403"/>
      <c r="K261" s="233"/>
      <c r="L261" s="233"/>
      <c r="M261" s="233"/>
      <c r="N261" s="233"/>
      <c r="P261" s="233"/>
      <c r="Q261" s="233"/>
      <c r="R261" s="344"/>
      <c r="S261" s="233"/>
      <c r="T261" s="48"/>
      <c r="U261" s="48"/>
      <c r="V261" s="48"/>
      <c r="W261" s="48"/>
      <c r="X261" s="48"/>
      <c r="Y261" s="48"/>
      <c r="Z261" s="48"/>
      <c r="AA261" s="48"/>
    </row>
    <row r="262" spans="1:27" ht="15.75" customHeight="1">
      <c r="A262" s="233"/>
      <c r="B262" s="233"/>
      <c r="C262" s="233"/>
      <c r="D262" s="233"/>
      <c r="E262" s="233"/>
      <c r="F262" s="233"/>
      <c r="G262" s="233"/>
      <c r="H262" s="233"/>
      <c r="I262" s="233"/>
      <c r="J262" s="403"/>
      <c r="K262" s="233"/>
      <c r="L262" s="233"/>
      <c r="M262" s="233"/>
      <c r="N262" s="233"/>
      <c r="P262" s="233"/>
      <c r="Q262" s="233"/>
      <c r="R262" s="344"/>
      <c r="S262" s="233"/>
      <c r="T262" s="48"/>
      <c r="U262" s="48"/>
      <c r="V262" s="48"/>
      <c r="W262" s="48"/>
      <c r="X262" s="48"/>
      <c r="Y262" s="48"/>
      <c r="Z262" s="48"/>
      <c r="AA262" s="48"/>
    </row>
    <row r="263" spans="1:27" ht="15.75" customHeight="1">
      <c r="A263" s="233"/>
      <c r="B263" s="233"/>
      <c r="C263" s="233"/>
      <c r="D263" s="233"/>
      <c r="E263" s="233"/>
      <c r="F263" s="233"/>
      <c r="G263" s="233"/>
      <c r="H263" s="233"/>
      <c r="I263" s="233"/>
      <c r="J263" s="403"/>
      <c r="K263" s="233"/>
      <c r="L263" s="233"/>
      <c r="M263" s="233"/>
      <c r="N263" s="233"/>
      <c r="P263" s="233"/>
      <c r="Q263" s="233"/>
      <c r="R263" s="344"/>
      <c r="S263" s="233"/>
      <c r="T263" s="48"/>
      <c r="U263" s="48"/>
      <c r="V263" s="48"/>
      <c r="W263" s="48"/>
      <c r="X263" s="48"/>
      <c r="Y263" s="48"/>
      <c r="Z263" s="48"/>
      <c r="AA263" s="48"/>
    </row>
    <row r="264" spans="1:27" ht="15.75" customHeight="1">
      <c r="A264" s="233"/>
      <c r="B264" s="233"/>
      <c r="C264" s="233"/>
      <c r="D264" s="233"/>
      <c r="E264" s="233"/>
      <c r="F264" s="233"/>
      <c r="G264" s="233"/>
      <c r="H264" s="233"/>
      <c r="I264" s="233"/>
      <c r="J264" s="403"/>
      <c r="K264" s="233"/>
      <c r="L264" s="233"/>
      <c r="M264" s="233"/>
      <c r="N264" s="233"/>
      <c r="P264" s="233"/>
      <c r="Q264" s="233"/>
      <c r="R264" s="344"/>
      <c r="S264" s="233"/>
      <c r="T264" s="48"/>
      <c r="U264" s="48"/>
      <c r="V264" s="48"/>
      <c r="W264" s="48"/>
      <c r="X264" s="48"/>
      <c r="Y264" s="48"/>
      <c r="Z264" s="48"/>
      <c r="AA264" s="48"/>
    </row>
    <row r="265" spans="1:27" ht="15.75" customHeight="1">
      <c r="A265" s="233"/>
      <c r="B265" s="233"/>
      <c r="C265" s="233"/>
      <c r="D265" s="233"/>
      <c r="E265" s="233"/>
      <c r="F265" s="233"/>
      <c r="G265" s="233"/>
      <c r="H265" s="233"/>
      <c r="I265" s="233"/>
      <c r="J265" s="403"/>
      <c r="K265" s="233"/>
      <c r="L265" s="233"/>
      <c r="M265" s="233"/>
      <c r="N265" s="233"/>
      <c r="P265" s="233"/>
      <c r="Q265" s="233"/>
      <c r="R265" s="344"/>
      <c r="S265" s="233"/>
      <c r="T265" s="48"/>
      <c r="U265" s="48"/>
      <c r="V265" s="48"/>
      <c r="W265" s="48"/>
      <c r="X265" s="48"/>
      <c r="Y265" s="48"/>
      <c r="Z265" s="48"/>
      <c r="AA265" s="48"/>
    </row>
    <row r="266" spans="1:27" ht="15.75" customHeight="1">
      <c r="A266" s="233"/>
      <c r="B266" s="233"/>
      <c r="C266" s="233"/>
      <c r="D266" s="233"/>
      <c r="E266" s="233"/>
      <c r="F266" s="233"/>
      <c r="G266" s="233"/>
      <c r="H266" s="233"/>
      <c r="I266" s="233"/>
      <c r="J266" s="403"/>
      <c r="K266" s="233"/>
      <c r="L266" s="233"/>
      <c r="M266" s="233"/>
      <c r="N266" s="233"/>
      <c r="P266" s="233"/>
      <c r="Q266" s="233"/>
      <c r="R266" s="344"/>
      <c r="S266" s="233"/>
      <c r="T266" s="48"/>
      <c r="U266" s="48"/>
      <c r="V266" s="48"/>
      <c r="W266" s="48"/>
      <c r="X266" s="48"/>
      <c r="Y266" s="48"/>
      <c r="Z266" s="48"/>
      <c r="AA266" s="48"/>
    </row>
    <row r="267" spans="1:27" ht="15.75" customHeight="1">
      <c r="A267" s="233"/>
      <c r="B267" s="233"/>
      <c r="C267" s="233"/>
      <c r="D267" s="233"/>
      <c r="E267" s="233"/>
      <c r="F267" s="233"/>
      <c r="G267" s="233"/>
      <c r="H267" s="233"/>
      <c r="I267" s="233"/>
      <c r="J267" s="403"/>
      <c r="K267" s="233"/>
      <c r="L267" s="233"/>
      <c r="M267" s="233"/>
      <c r="N267" s="233"/>
      <c r="P267" s="233"/>
      <c r="Q267" s="233"/>
      <c r="R267" s="344"/>
      <c r="S267" s="233"/>
      <c r="T267" s="48"/>
      <c r="U267" s="48"/>
      <c r="V267" s="48"/>
      <c r="W267" s="48"/>
      <c r="X267" s="48"/>
      <c r="Y267" s="48"/>
      <c r="Z267" s="48"/>
      <c r="AA267" s="48"/>
    </row>
    <row r="268" spans="1:27" ht="15.75" customHeight="1">
      <c r="A268" s="233"/>
      <c r="B268" s="233"/>
      <c r="C268" s="233"/>
      <c r="D268" s="233"/>
      <c r="E268" s="233"/>
      <c r="F268" s="233"/>
      <c r="G268" s="233"/>
      <c r="H268" s="233"/>
      <c r="I268" s="233"/>
      <c r="J268" s="403"/>
      <c r="K268" s="233"/>
      <c r="L268" s="233"/>
      <c r="M268" s="233"/>
      <c r="N268" s="233"/>
      <c r="P268" s="233"/>
      <c r="Q268" s="233"/>
      <c r="R268" s="344"/>
      <c r="S268" s="233"/>
      <c r="T268" s="48"/>
      <c r="U268" s="48"/>
      <c r="V268" s="48"/>
      <c r="W268" s="48"/>
      <c r="X268" s="48"/>
      <c r="Y268" s="48"/>
      <c r="Z268" s="48"/>
      <c r="AA268" s="48"/>
    </row>
    <row r="269" spans="1:27" ht="15.75" customHeight="1">
      <c r="A269" s="233"/>
      <c r="B269" s="233"/>
      <c r="C269" s="233"/>
      <c r="D269" s="233"/>
      <c r="E269" s="233"/>
      <c r="F269" s="233"/>
      <c r="G269" s="233"/>
      <c r="H269" s="233"/>
      <c r="I269" s="233"/>
      <c r="J269" s="403"/>
      <c r="K269" s="233"/>
      <c r="L269" s="233"/>
      <c r="M269" s="233"/>
      <c r="N269" s="233"/>
      <c r="P269" s="233"/>
      <c r="Q269" s="233"/>
      <c r="R269" s="344"/>
      <c r="S269" s="233"/>
      <c r="T269" s="48"/>
      <c r="U269" s="48"/>
      <c r="V269" s="48"/>
      <c r="W269" s="48"/>
      <c r="X269" s="48"/>
      <c r="Y269" s="48"/>
      <c r="Z269" s="48"/>
      <c r="AA269" s="48"/>
    </row>
    <row r="270" spans="1:27" ht="15.75" customHeight="1">
      <c r="A270" s="233"/>
      <c r="B270" s="233"/>
      <c r="C270" s="233"/>
      <c r="D270" s="233"/>
      <c r="E270" s="233"/>
      <c r="F270" s="233"/>
      <c r="G270" s="233"/>
      <c r="H270" s="233"/>
      <c r="I270" s="233"/>
      <c r="J270" s="403"/>
      <c r="K270" s="233"/>
      <c r="L270" s="233"/>
      <c r="M270" s="233"/>
      <c r="N270" s="233"/>
      <c r="P270" s="233"/>
      <c r="Q270" s="233"/>
      <c r="R270" s="344"/>
      <c r="S270" s="233"/>
      <c r="T270" s="48"/>
      <c r="U270" s="48"/>
      <c r="V270" s="48"/>
      <c r="W270" s="48"/>
      <c r="X270" s="48"/>
      <c r="Y270" s="48"/>
      <c r="Z270" s="48"/>
      <c r="AA270" s="48"/>
    </row>
    <row r="271" spans="1:27" ht="15.75" customHeight="1">
      <c r="A271" s="233"/>
      <c r="B271" s="233"/>
      <c r="C271" s="233"/>
      <c r="D271" s="233"/>
      <c r="E271" s="233"/>
      <c r="F271" s="233"/>
      <c r="G271" s="233"/>
      <c r="H271" s="233"/>
      <c r="I271" s="233"/>
      <c r="J271" s="403"/>
      <c r="K271" s="233"/>
      <c r="L271" s="233"/>
      <c r="M271" s="233"/>
      <c r="N271" s="233"/>
      <c r="P271" s="233"/>
      <c r="Q271" s="233"/>
      <c r="R271" s="344"/>
      <c r="S271" s="233"/>
      <c r="T271" s="48"/>
      <c r="U271" s="48"/>
      <c r="V271" s="48"/>
      <c r="W271" s="48"/>
      <c r="X271" s="48"/>
      <c r="Y271" s="48"/>
      <c r="Z271" s="48"/>
      <c r="AA271" s="48"/>
    </row>
    <row r="272" spans="1:27" ht="15.75" customHeight="1">
      <c r="A272" s="233"/>
      <c r="B272" s="233"/>
      <c r="C272" s="233"/>
      <c r="D272" s="233"/>
      <c r="E272" s="233"/>
      <c r="F272" s="233"/>
      <c r="G272" s="233"/>
      <c r="H272" s="233"/>
      <c r="I272" s="233"/>
      <c r="J272" s="403"/>
      <c r="K272" s="233"/>
      <c r="L272" s="233"/>
      <c r="M272" s="233"/>
      <c r="N272" s="233"/>
      <c r="P272" s="233"/>
      <c r="Q272" s="233"/>
      <c r="R272" s="344"/>
      <c r="S272" s="233"/>
      <c r="T272" s="48"/>
      <c r="U272" s="48"/>
      <c r="V272" s="48"/>
      <c r="W272" s="48"/>
      <c r="X272" s="48"/>
      <c r="Y272" s="48"/>
      <c r="Z272" s="48"/>
      <c r="AA272" s="48"/>
    </row>
    <row r="273" spans="1:27" ht="15.75" customHeight="1">
      <c r="A273" s="233"/>
      <c r="B273" s="233"/>
      <c r="C273" s="233"/>
      <c r="D273" s="233"/>
      <c r="E273" s="233"/>
      <c r="F273" s="233"/>
      <c r="G273" s="233"/>
      <c r="H273" s="233"/>
      <c r="I273" s="233"/>
      <c r="J273" s="403"/>
      <c r="K273" s="233"/>
      <c r="L273" s="233"/>
      <c r="M273" s="233"/>
      <c r="N273" s="233"/>
      <c r="P273" s="233"/>
      <c r="Q273" s="233"/>
      <c r="R273" s="344"/>
      <c r="S273" s="233"/>
      <c r="T273" s="48"/>
      <c r="U273" s="48"/>
      <c r="V273" s="48"/>
      <c r="W273" s="48"/>
      <c r="X273" s="48"/>
      <c r="Y273" s="48"/>
      <c r="Z273" s="48"/>
      <c r="AA273" s="48"/>
    </row>
    <row r="274" spans="1:27" ht="15.75" customHeight="1">
      <c r="A274" s="233"/>
      <c r="B274" s="233"/>
      <c r="C274" s="233"/>
      <c r="D274" s="233"/>
      <c r="E274" s="233"/>
      <c r="F274" s="233"/>
      <c r="G274" s="233"/>
      <c r="H274" s="233"/>
      <c r="I274" s="233"/>
      <c r="J274" s="403"/>
      <c r="K274" s="233"/>
      <c r="L274" s="233"/>
      <c r="M274" s="233"/>
      <c r="N274" s="233"/>
      <c r="P274" s="233"/>
      <c r="Q274" s="233"/>
      <c r="R274" s="344"/>
      <c r="S274" s="233"/>
      <c r="T274" s="48"/>
      <c r="U274" s="48"/>
      <c r="V274" s="48"/>
      <c r="W274" s="48"/>
      <c r="X274" s="48"/>
      <c r="Y274" s="48"/>
      <c r="Z274" s="48"/>
      <c r="AA274" s="48"/>
    </row>
    <row r="275" spans="1:27" ht="15.75" customHeight="1">
      <c r="A275" s="233"/>
      <c r="B275" s="233"/>
      <c r="C275" s="233"/>
      <c r="D275" s="233"/>
      <c r="E275" s="233"/>
      <c r="F275" s="233"/>
      <c r="G275" s="233"/>
      <c r="H275" s="233"/>
      <c r="I275" s="233"/>
      <c r="J275" s="403"/>
      <c r="K275" s="233"/>
      <c r="L275" s="233"/>
      <c r="M275" s="233"/>
      <c r="N275" s="233"/>
      <c r="P275" s="233"/>
      <c r="Q275" s="233"/>
      <c r="R275" s="344"/>
      <c r="S275" s="233"/>
      <c r="T275" s="48"/>
      <c r="U275" s="48"/>
      <c r="V275" s="48"/>
      <c r="W275" s="48"/>
      <c r="X275" s="48"/>
      <c r="Y275" s="48"/>
      <c r="Z275" s="48"/>
      <c r="AA275" s="48"/>
    </row>
    <row r="276" spans="1:27" ht="15.75" customHeight="1">
      <c r="A276" s="233"/>
      <c r="B276" s="233"/>
      <c r="C276" s="233"/>
      <c r="D276" s="233"/>
      <c r="E276" s="233"/>
      <c r="F276" s="233"/>
      <c r="G276" s="233"/>
      <c r="H276" s="233"/>
      <c r="I276" s="233"/>
      <c r="J276" s="403"/>
      <c r="K276" s="233"/>
      <c r="L276" s="233"/>
      <c r="M276" s="233"/>
      <c r="N276" s="233"/>
      <c r="P276" s="233"/>
      <c r="Q276" s="233"/>
      <c r="R276" s="344"/>
      <c r="S276" s="233"/>
      <c r="T276" s="48"/>
      <c r="U276" s="48"/>
      <c r="V276" s="48"/>
      <c r="W276" s="48"/>
      <c r="X276" s="48"/>
      <c r="Y276" s="48"/>
      <c r="Z276" s="48"/>
      <c r="AA276" s="48"/>
    </row>
    <row r="277" spans="1:27" ht="15.75" customHeight="1">
      <c r="A277" s="233"/>
      <c r="B277" s="233"/>
      <c r="C277" s="233"/>
      <c r="D277" s="233"/>
      <c r="E277" s="233"/>
      <c r="F277" s="233"/>
      <c r="G277" s="233"/>
      <c r="H277" s="233"/>
      <c r="I277" s="233"/>
      <c r="J277" s="403"/>
      <c r="K277" s="233"/>
      <c r="L277" s="233"/>
      <c r="M277" s="233"/>
      <c r="N277" s="233"/>
      <c r="P277" s="233"/>
      <c r="Q277" s="233"/>
      <c r="R277" s="344"/>
      <c r="S277" s="233"/>
      <c r="T277" s="48"/>
      <c r="U277" s="48"/>
      <c r="V277" s="48"/>
      <c r="W277" s="48"/>
      <c r="X277" s="48"/>
      <c r="Y277" s="48"/>
      <c r="Z277" s="48"/>
      <c r="AA277" s="48"/>
    </row>
    <row r="278" spans="1:27" ht="15.75" customHeight="1">
      <c r="A278" s="233"/>
      <c r="B278" s="233"/>
      <c r="C278" s="233"/>
      <c r="D278" s="233"/>
      <c r="E278" s="233"/>
      <c r="F278" s="233"/>
      <c r="G278" s="233"/>
      <c r="H278" s="233"/>
      <c r="I278" s="233"/>
      <c r="J278" s="403"/>
      <c r="K278" s="233"/>
      <c r="L278" s="233"/>
      <c r="M278" s="233"/>
      <c r="N278" s="233"/>
      <c r="P278" s="233"/>
      <c r="Q278" s="233"/>
      <c r="R278" s="344"/>
      <c r="S278" s="233"/>
      <c r="T278" s="48"/>
      <c r="U278" s="48"/>
      <c r="V278" s="48"/>
      <c r="W278" s="48"/>
      <c r="X278" s="48"/>
      <c r="Y278" s="48"/>
      <c r="Z278" s="48"/>
      <c r="AA278" s="48"/>
    </row>
    <row r="279" spans="1:27" ht="15.75" customHeight="1">
      <c r="A279" s="233"/>
      <c r="B279" s="233"/>
      <c r="C279" s="233"/>
      <c r="D279" s="233"/>
      <c r="E279" s="233"/>
      <c r="F279" s="233"/>
      <c r="G279" s="233"/>
      <c r="H279" s="233"/>
      <c r="I279" s="233"/>
      <c r="J279" s="403"/>
      <c r="K279" s="233"/>
      <c r="L279" s="233"/>
      <c r="M279" s="233"/>
      <c r="N279" s="233"/>
      <c r="P279" s="233"/>
      <c r="Q279" s="233"/>
      <c r="R279" s="344"/>
      <c r="S279" s="233"/>
      <c r="T279" s="48"/>
      <c r="U279" s="48"/>
      <c r="V279" s="48"/>
      <c r="W279" s="48"/>
      <c r="X279" s="48"/>
      <c r="Y279" s="48"/>
      <c r="Z279" s="48"/>
      <c r="AA279" s="48"/>
    </row>
    <row r="280" spans="1:27" ht="15.75" customHeight="1">
      <c r="A280" s="233"/>
      <c r="B280" s="233"/>
      <c r="C280" s="233"/>
      <c r="D280" s="233"/>
      <c r="E280" s="233"/>
      <c r="F280" s="233"/>
      <c r="G280" s="233"/>
      <c r="H280" s="233"/>
      <c r="I280" s="233"/>
      <c r="J280" s="403"/>
      <c r="K280" s="233"/>
      <c r="L280" s="233"/>
      <c r="M280" s="233"/>
      <c r="N280" s="233"/>
      <c r="P280" s="233"/>
      <c r="Q280" s="233"/>
      <c r="R280" s="344"/>
      <c r="S280" s="233"/>
      <c r="T280" s="48"/>
      <c r="U280" s="48"/>
      <c r="V280" s="48"/>
      <c r="W280" s="48"/>
      <c r="X280" s="48"/>
      <c r="Y280" s="48"/>
      <c r="Z280" s="48"/>
      <c r="AA280" s="48"/>
    </row>
    <row r="281" spans="1:27" ht="15.75" customHeight="1">
      <c r="A281" s="233"/>
      <c r="B281" s="233"/>
      <c r="C281" s="233"/>
      <c r="D281" s="233"/>
      <c r="E281" s="233"/>
      <c r="F281" s="233"/>
      <c r="G281" s="233"/>
      <c r="H281" s="233"/>
      <c r="I281" s="233"/>
      <c r="J281" s="403"/>
      <c r="K281" s="233"/>
      <c r="L281" s="233"/>
      <c r="M281" s="233"/>
      <c r="N281" s="233"/>
      <c r="P281" s="233"/>
      <c r="Q281" s="233"/>
      <c r="R281" s="344"/>
      <c r="S281" s="233"/>
      <c r="T281" s="48"/>
      <c r="U281" s="48"/>
      <c r="V281" s="48"/>
      <c r="W281" s="48"/>
      <c r="X281" s="48"/>
      <c r="Y281" s="48"/>
      <c r="Z281" s="48"/>
      <c r="AA281" s="48"/>
    </row>
    <row r="282" spans="1:27" ht="15.75" customHeight="1">
      <c r="A282" s="233"/>
      <c r="B282" s="233"/>
      <c r="C282" s="233"/>
      <c r="D282" s="233"/>
      <c r="E282" s="233"/>
      <c r="F282" s="233"/>
      <c r="G282" s="233"/>
      <c r="H282" s="233"/>
      <c r="I282" s="233"/>
      <c r="J282" s="403"/>
      <c r="K282" s="233"/>
      <c r="L282" s="233"/>
      <c r="M282" s="233"/>
      <c r="N282" s="233"/>
      <c r="P282" s="233"/>
      <c r="Q282" s="233"/>
      <c r="R282" s="344"/>
      <c r="S282" s="233"/>
      <c r="T282" s="48"/>
      <c r="U282" s="48"/>
      <c r="V282" s="48"/>
      <c r="W282" s="48"/>
      <c r="X282" s="48"/>
      <c r="Y282" s="48"/>
      <c r="Z282" s="48"/>
      <c r="AA282" s="48"/>
    </row>
    <row r="283" spans="1:27" ht="15.75" customHeight="1">
      <c r="A283" s="233"/>
      <c r="B283" s="233"/>
      <c r="C283" s="233"/>
      <c r="D283" s="233"/>
      <c r="E283" s="233"/>
      <c r="F283" s="233"/>
      <c r="G283" s="233"/>
      <c r="H283" s="233"/>
      <c r="I283" s="233"/>
      <c r="J283" s="403"/>
      <c r="K283" s="233"/>
      <c r="L283" s="233"/>
      <c r="M283" s="233"/>
      <c r="N283" s="233"/>
      <c r="P283" s="233"/>
      <c r="Q283" s="233"/>
      <c r="R283" s="344"/>
      <c r="S283" s="233"/>
      <c r="T283" s="48"/>
      <c r="U283" s="48"/>
      <c r="V283" s="48"/>
      <c r="W283" s="48"/>
      <c r="X283" s="48"/>
      <c r="Y283" s="48"/>
      <c r="Z283" s="48"/>
      <c r="AA283" s="48"/>
    </row>
    <row r="284" spans="1:27" ht="15.75" customHeight="1">
      <c r="A284" s="233"/>
      <c r="B284" s="233"/>
      <c r="C284" s="233"/>
      <c r="D284" s="233"/>
      <c r="E284" s="233"/>
      <c r="F284" s="233"/>
      <c r="G284" s="233"/>
      <c r="H284" s="233"/>
      <c r="I284" s="233"/>
      <c r="J284" s="403"/>
      <c r="K284" s="233"/>
      <c r="L284" s="233"/>
      <c r="M284" s="233"/>
      <c r="N284" s="233"/>
      <c r="P284" s="233"/>
      <c r="Q284" s="233"/>
      <c r="R284" s="344"/>
      <c r="S284" s="233"/>
      <c r="T284" s="48"/>
      <c r="U284" s="48"/>
      <c r="V284" s="48"/>
      <c r="W284" s="48"/>
      <c r="X284" s="48"/>
      <c r="Y284" s="48"/>
      <c r="Z284" s="48"/>
      <c r="AA284" s="48"/>
    </row>
    <row r="285" spans="1:27" ht="15.75" customHeight="1">
      <c r="A285" s="233"/>
      <c r="B285" s="233"/>
      <c r="C285" s="233"/>
      <c r="D285" s="233"/>
      <c r="E285" s="233"/>
      <c r="F285" s="233"/>
      <c r="G285" s="233"/>
      <c r="H285" s="233"/>
      <c r="I285" s="233"/>
      <c r="J285" s="403"/>
      <c r="K285" s="233"/>
      <c r="L285" s="233"/>
      <c r="M285" s="233"/>
      <c r="N285" s="233"/>
      <c r="P285" s="233"/>
      <c r="Q285" s="233"/>
      <c r="R285" s="344"/>
      <c r="S285" s="233"/>
      <c r="T285" s="48"/>
      <c r="U285" s="48"/>
      <c r="V285" s="48"/>
      <c r="W285" s="48"/>
      <c r="X285" s="48"/>
      <c r="Y285" s="48"/>
      <c r="Z285" s="48"/>
      <c r="AA285" s="48"/>
    </row>
    <row r="286" spans="1:27" ht="15.75" customHeight="1">
      <c r="A286" s="233"/>
      <c r="B286" s="233"/>
      <c r="C286" s="233"/>
      <c r="D286" s="233"/>
      <c r="E286" s="233"/>
      <c r="F286" s="233"/>
      <c r="G286" s="233"/>
      <c r="H286" s="233"/>
      <c r="I286" s="233"/>
      <c r="J286" s="403"/>
      <c r="K286" s="233"/>
      <c r="L286" s="233"/>
      <c r="M286" s="233"/>
      <c r="N286" s="233"/>
      <c r="P286" s="233"/>
      <c r="Q286" s="233"/>
      <c r="R286" s="344"/>
      <c r="S286" s="233"/>
      <c r="T286" s="48"/>
      <c r="U286" s="48"/>
      <c r="V286" s="48"/>
      <c r="W286" s="48"/>
      <c r="X286" s="48"/>
      <c r="Y286" s="48"/>
      <c r="Z286" s="48"/>
      <c r="AA286" s="48"/>
    </row>
    <row r="287" spans="1:27" ht="15.75" customHeight="1">
      <c r="A287" s="233"/>
      <c r="B287" s="233"/>
      <c r="C287" s="233"/>
      <c r="D287" s="233"/>
      <c r="E287" s="233"/>
      <c r="F287" s="233"/>
      <c r="G287" s="233"/>
      <c r="H287" s="233"/>
      <c r="I287" s="233"/>
      <c r="J287" s="403"/>
      <c r="K287" s="233"/>
      <c r="L287" s="233"/>
      <c r="M287" s="233"/>
      <c r="N287" s="233"/>
      <c r="P287" s="233"/>
      <c r="Q287" s="233"/>
      <c r="R287" s="344"/>
      <c r="S287" s="233"/>
      <c r="T287" s="48"/>
      <c r="U287" s="48"/>
      <c r="V287" s="48"/>
      <c r="W287" s="48"/>
      <c r="X287" s="48"/>
      <c r="Y287" s="48"/>
      <c r="Z287" s="48"/>
      <c r="AA287" s="48"/>
    </row>
    <row r="288" spans="1:27" ht="15.75" customHeight="1">
      <c r="A288" s="233"/>
      <c r="B288" s="233"/>
      <c r="C288" s="233"/>
      <c r="D288" s="233"/>
      <c r="E288" s="233"/>
      <c r="F288" s="233"/>
      <c r="G288" s="233"/>
      <c r="H288" s="233"/>
      <c r="I288" s="233"/>
      <c r="J288" s="403"/>
      <c r="K288" s="233"/>
      <c r="L288" s="233"/>
      <c r="M288" s="233"/>
      <c r="N288" s="233"/>
      <c r="P288" s="233"/>
      <c r="Q288" s="233"/>
      <c r="R288" s="344"/>
      <c r="S288" s="233"/>
      <c r="T288" s="48"/>
      <c r="U288" s="48"/>
      <c r="V288" s="48"/>
      <c r="W288" s="48"/>
      <c r="X288" s="48"/>
      <c r="Y288" s="48"/>
      <c r="Z288" s="48"/>
      <c r="AA288" s="48"/>
    </row>
    <row r="289" spans="1:27" ht="15.75" customHeight="1">
      <c r="A289" s="233"/>
      <c r="B289" s="233"/>
      <c r="C289" s="233"/>
      <c r="D289" s="233"/>
      <c r="E289" s="233"/>
      <c r="F289" s="233"/>
      <c r="G289" s="233"/>
      <c r="H289" s="233"/>
      <c r="I289" s="233"/>
      <c r="J289" s="403"/>
      <c r="K289" s="233"/>
      <c r="L289" s="233"/>
      <c r="M289" s="233"/>
      <c r="N289" s="233"/>
      <c r="P289" s="233"/>
      <c r="Q289" s="233"/>
      <c r="R289" s="344"/>
      <c r="S289" s="233"/>
      <c r="T289" s="48"/>
      <c r="U289" s="48"/>
      <c r="V289" s="48"/>
      <c r="W289" s="48"/>
      <c r="X289" s="48"/>
      <c r="Y289" s="48"/>
      <c r="Z289" s="48"/>
      <c r="AA289" s="48"/>
    </row>
    <row r="290" spans="1:27" ht="15.75" customHeight="1">
      <c r="A290" s="233"/>
      <c r="B290" s="233"/>
      <c r="C290" s="233"/>
      <c r="D290" s="233"/>
      <c r="E290" s="233"/>
      <c r="F290" s="233"/>
      <c r="G290" s="233"/>
      <c r="H290" s="233"/>
      <c r="I290" s="233"/>
      <c r="J290" s="403"/>
      <c r="K290" s="233"/>
      <c r="L290" s="233"/>
      <c r="M290" s="233"/>
      <c r="N290" s="233"/>
      <c r="P290" s="233"/>
      <c r="Q290" s="233"/>
      <c r="R290" s="344"/>
      <c r="S290" s="233"/>
      <c r="T290" s="48"/>
      <c r="U290" s="48"/>
      <c r="V290" s="48"/>
      <c r="W290" s="48"/>
      <c r="X290" s="48"/>
      <c r="Y290" s="48"/>
      <c r="Z290" s="48"/>
      <c r="AA290" s="48"/>
    </row>
    <row r="291" spans="1:27" ht="15.75" customHeight="1">
      <c r="A291" s="233"/>
      <c r="B291" s="233"/>
      <c r="C291" s="233"/>
      <c r="D291" s="233"/>
      <c r="E291" s="233"/>
      <c r="F291" s="233"/>
      <c r="G291" s="233"/>
      <c r="H291" s="233"/>
      <c r="I291" s="233"/>
      <c r="J291" s="403"/>
      <c r="K291" s="233"/>
      <c r="L291" s="233"/>
      <c r="M291" s="233"/>
      <c r="N291" s="233"/>
      <c r="P291" s="233"/>
      <c r="Q291" s="233"/>
      <c r="R291" s="344"/>
      <c r="S291" s="233"/>
      <c r="T291" s="48"/>
      <c r="U291" s="48"/>
      <c r="V291" s="48"/>
      <c r="W291" s="48"/>
      <c r="X291" s="48"/>
      <c r="Y291" s="48"/>
      <c r="Z291" s="48"/>
      <c r="AA291" s="48"/>
    </row>
    <row r="292" spans="1:27" ht="15.75" customHeight="1">
      <c r="A292" s="233"/>
      <c r="B292" s="233"/>
      <c r="C292" s="233"/>
      <c r="D292" s="233"/>
      <c r="E292" s="233"/>
      <c r="F292" s="233"/>
      <c r="G292" s="233"/>
      <c r="H292" s="233"/>
      <c r="I292" s="233"/>
      <c r="J292" s="403"/>
      <c r="K292" s="233"/>
      <c r="L292" s="233"/>
      <c r="M292" s="233"/>
      <c r="N292" s="233"/>
      <c r="P292" s="233"/>
      <c r="Q292" s="233"/>
      <c r="R292" s="344"/>
      <c r="S292" s="233"/>
      <c r="T292" s="48"/>
      <c r="U292" s="48"/>
      <c r="V292" s="48"/>
      <c r="W292" s="48"/>
      <c r="X292" s="48"/>
      <c r="Y292" s="48"/>
      <c r="Z292" s="48"/>
      <c r="AA292" s="48"/>
    </row>
    <row r="293" spans="1:27" ht="15.75" customHeight="1">
      <c r="A293" s="233"/>
      <c r="B293" s="233"/>
      <c r="C293" s="233"/>
      <c r="D293" s="233"/>
      <c r="E293" s="233"/>
      <c r="F293" s="233"/>
      <c r="G293" s="233"/>
      <c r="H293" s="233"/>
      <c r="I293" s="233"/>
      <c r="J293" s="403"/>
      <c r="K293" s="233"/>
      <c r="L293" s="233"/>
      <c r="M293" s="233"/>
      <c r="N293" s="233"/>
      <c r="P293" s="233"/>
      <c r="Q293" s="233"/>
      <c r="R293" s="344"/>
      <c r="S293" s="233"/>
      <c r="T293" s="48"/>
      <c r="U293" s="48"/>
      <c r="V293" s="48"/>
      <c r="W293" s="48"/>
      <c r="X293" s="48"/>
      <c r="Y293" s="48"/>
      <c r="Z293" s="48"/>
      <c r="AA293" s="48"/>
    </row>
    <row r="294" spans="1:27" ht="15.75" customHeight="1">
      <c r="A294" s="233"/>
      <c r="B294" s="233"/>
      <c r="C294" s="233"/>
      <c r="D294" s="233"/>
      <c r="E294" s="233"/>
      <c r="F294" s="233"/>
      <c r="G294" s="233"/>
      <c r="H294" s="233"/>
      <c r="I294" s="233"/>
      <c r="J294" s="403"/>
      <c r="K294" s="233"/>
      <c r="L294" s="233"/>
      <c r="M294" s="233"/>
      <c r="N294" s="233"/>
      <c r="P294" s="233"/>
      <c r="Q294" s="233"/>
      <c r="R294" s="344"/>
      <c r="S294" s="233"/>
      <c r="T294" s="48"/>
      <c r="U294" s="48"/>
      <c r="V294" s="48"/>
      <c r="W294" s="48"/>
      <c r="X294" s="48"/>
      <c r="Y294" s="48"/>
      <c r="Z294" s="48"/>
      <c r="AA294" s="48"/>
    </row>
    <row r="295" spans="1:27" ht="15.75" customHeight="1">
      <c r="A295" s="233"/>
      <c r="B295" s="233"/>
      <c r="C295" s="233"/>
      <c r="D295" s="233"/>
      <c r="E295" s="233"/>
      <c r="F295" s="233"/>
      <c r="G295" s="233"/>
      <c r="H295" s="233"/>
      <c r="I295" s="233"/>
      <c r="J295" s="403"/>
      <c r="K295" s="233"/>
      <c r="L295" s="233"/>
      <c r="M295" s="233"/>
      <c r="N295" s="233"/>
      <c r="P295" s="233"/>
      <c r="Q295" s="233"/>
      <c r="R295" s="344"/>
      <c r="S295" s="233"/>
      <c r="T295" s="48"/>
      <c r="U295" s="48"/>
      <c r="V295" s="48"/>
      <c r="W295" s="48"/>
      <c r="X295" s="48"/>
      <c r="Y295" s="48"/>
      <c r="Z295" s="48"/>
      <c r="AA295" s="48"/>
    </row>
    <row r="296" spans="1:27" ht="15.75" customHeight="1">
      <c r="A296" s="233"/>
      <c r="B296" s="233"/>
      <c r="C296" s="233"/>
      <c r="D296" s="233"/>
      <c r="E296" s="233"/>
      <c r="F296" s="233"/>
      <c r="G296" s="233"/>
      <c r="H296" s="233"/>
      <c r="I296" s="233"/>
      <c r="J296" s="403"/>
      <c r="K296" s="233"/>
      <c r="L296" s="233"/>
      <c r="M296" s="233"/>
      <c r="N296" s="233"/>
      <c r="P296" s="233"/>
      <c r="Q296" s="233"/>
      <c r="R296" s="344"/>
      <c r="S296" s="233"/>
      <c r="T296" s="48"/>
      <c r="U296" s="48"/>
      <c r="V296" s="48"/>
      <c r="W296" s="48"/>
      <c r="X296" s="48"/>
      <c r="Y296" s="48"/>
      <c r="Z296" s="48"/>
      <c r="AA296" s="48"/>
    </row>
    <row r="297" spans="1:27" ht="15.75" customHeight="1">
      <c r="A297" s="233"/>
      <c r="B297" s="233"/>
      <c r="C297" s="233"/>
      <c r="D297" s="233"/>
      <c r="E297" s="233"/>
      <c r="F297" s="233"/>
      <c r="G297" s="233"/>
      <c r="H297" s="233"/>
      <c r="I297" s="233"/>
      <c r="J297" s="403"/>
      <c r="K297" s="233"/>
      <c r="L297" s="233"/>
      <c r="M297" s="233"/>
      <c r="N297" s="233"/>
      <c r="P297" s="233"/>
      <c r="Q297" s="233"/>
      <c r="R297" s="344"/>
      <c r="S297" s="233"/>
      <c r="T297" s="48"/>
      <c r="U297" s="48"/>
      <c r="V297" s="48"/>
      <c r="W297" s="48"/>
      <c r="X297" s="48"/>
      <c r="Y297" s="48"/>
      <c r="Z297" s="48"/>
      <c r="AA297" s="48"/>
    </row>
    <row r="298" spans="1:27" ht="15.75" customHeight="1">
      <c r="A298" s="233"/>
      <c r="B298" s="233"/>
      <c r="C298" s="233"/>
      <c r="D298" s="233"/>
      <c r="E298" s="233"/>
      <c r="F298" s="233"/>
      <c r="G298" s="233"/>
      <c r="H298" s="233"/>
      <c r="I298" s="233"/>
      <c r="J298" s="403"/>
      <c r="K298" s="233"/>
      <c r="L298" s="233"/>
      <c r="M298" s="233"/>
      <c r="N298" s="233"/>
      <c r="P298" s="233"/>
      <c r="Q298" s="233"/>
      <c r="R298" s="344"/>
      <c r="S298" s="233"/>
      <c r="T298" s="48"/>
      <c r="U298" s="48"/>
      <c r="V298" s="48"/>
      <c r="W298" s="48"/>
      <c r="X298" s="48"/>
      <c r="Y298" s="48"/>
      <c r="Z298" s="48"/>
      <c r="AA298" s="48"/>
    </row>
    <row r="299" spans="1:27" ht="15.75" customHeight="1">
      <c r="A299" s="233"/>
      <c r="B299" s="233"/>
      <c r="C299" s="233"/>
      <c r="D299" s="233"/>
      <c r="E299" s="233"/>
      <c r="F299" s="233"/>
      <c r="G299" s="233"/>
      <c r="H299" s="233"/>
      <c r="I299" s="233"/>
      <c r="J299" s="403"/>
      <c r="K299" s="233"/>
      <c r="L299" s="233"/>
      <c r="M299" s="233"/>
      <c r="N299" s="233"/>
      <c r="P299" s="233"/>
      <c r="Q299" s="233"/>
      <c r="R299" s="344"/>
      <c r="S299" s="233"/>
      <c r="T299" s="48"/>
      <c r="U299" s="48"/>
      <c r="V299" s="48"/>
      <c r="W299" s="48"/>
      <c r="X299" s="48"/>
      <c r="Y299" s="48"/>
      <c r="Z299" s="48"/>
      <c r="AA299" s="48"/>
    </row>
    <row r="300" spans="1:27" ht="15.75" customHeight="1">
      <c r="A300" s="233"/>
      <c r="B300" s="233"/>
      <c r="C300" s="233"/>
      <c r="D300" s="233"/>
      <c r="E300" s="233"/>
      <c r="F300" s="233"/>
      <c r="G300" s="233"/>
      <c r="H300" s="233"/>
      <c r="I300" s="233"/>
      <c r="J300" s="403"/>
      <c r="K300" s="233"/>
      <c r="L300" s="233"/>
      <c r="M300" s="233"/>
      <c r="N300" s="233"/>
      <c r="P300" s="233"/>
      <c r="Q300" s="233"/>
      <c r="R300" s="344"/>
      <c r="S300" s="233"/>
      <c r="T300" s="48"/>
      <c r="U300" s="48"/>
      <c r="V300" s="48"/>
      <c r="W300" s="48"/>
      <c r="X300" s="48"/>
      <c r="Y300" s="48"/>
      <c r="Z300" s="48"/>
      <c r="AA300" s="48"/>
    </row>
    <row r="301" spans="1:27" ht="15.75" customHeight="1">
      <c r="A301" s="233"/>
      <c r="B301" s="233"/>
      <c r="C301" s="233"/>
      <c r="D301" s="233"/>
      <c r="E301" s="233"/>
      <c r="F301" s="233"/>
      <c r="G301" s="233"/>
      <c r="H301" s="233"/>
      <c r="I301" s="233"/>
      <c r="J301" s="403"/>
      <c r="K301" s="233"/>
      <c r="L301" s="233"/>
      <c r="M301" s="233"/>
      <c r="N301" s="233"/>
      <c r="P301" s="233"/>
      <c r="Q301" s="233"/>
      <c r="R301" s="344"/>
      <c r="S301" s="233"/>
      <c r="T301" s="48"/>
      <c r="U301" s="48"/>
      <c r="V301" s="48"/>
      <c r="W301" s="48"/>
      <c r="X301" s="48"/>
      <c r="Y301" s="48"/>
      <c r="Z301" s="48"/>
      <c r="AA301" s="48"/>
    </row>
    <row r="302" spans="1:27" ht="15.75" customHeight="1">
      <c r="A302" s="233"/>
      <c r="B302" s="233"/>
      <c r="C302" s="233"/>
      <c r="D302" s="233"/>
      <c r="E302" s="233"/>
      <c r="F302" s="233"/>
      <c r="G302" s="233"/>
      <c r="H302" s="233"/>
      <c r="I302" s="233"/>
      <c r="J302" s="403"/>
      <c r="K302" s="233"/>
      <c r="L302" s="233"/>
      <c r="M302" s="233"/>
      <c r="N302" s="233"/>
      <c r="P302" s="233"/>
      <c r="Q302" s="233"/>
      <c r="R302" s="344"/>
      <c r="S302" s="233"/>
      <c r="T302" s="48"/>
      <c r="U302" s="48"/>
      <c r="V302" s="48"/>
      <c r="W302" s="48"/>
      <c r="X302" s="48"/>
      <c r="Y302" s="48"/>
      <c r="Z302" s="48"/>
      <c r="AA302" s="48"/>
    </row>
    <row r="303" spans="1:27" ht="15.75" customHeight="1">
      <c r="A303" s="233"/>
      <c r="B303" s="233"/>
      <c r="C303" s="233"/>
      <c r="D303" s="233"/>
      <c r="E303" s="233"/>
      <c r="F303" s="233"/>
      <c r="G303" s="233"/>
      <c r="H303" s="233"/>
      <c r="I303" s="233"/>
      <c r="J303" s="403"/>
      <c r="K303" s="233"/>
      <c r="L303" s="233"/>
      <c r="M303" s="233"/>
      <c r="N303" s="233"/>
      <c r="P303" s="233"/>
      <c r="Q303" s="233"/>
      <c r="R303" s="344"/>
      <c r="S303" s="233"/>
      <c r="T303" s="48"/>
      <c r="U303" s="48"/>
      <c r="V303" s="48"/>
      <c r="W303" s="48"/>
      <c r="X303" s="48"/>
      <c r="Y303" s="48"/>
      <c r="Z303" s="48"/>
      <c r="AA303" s="48"/>
    </row>
    <row r="304" spans="1:27" ht="15.75" customHeight="1">
      <c r="A304" s="233"/>
      <c r="B304" s="233"/>
      <c r="C304" s="233"/>
      <c r="D304" s="233"/>
      <c r="E304" s="233"/>
      <c r="F304" s="233"/>
      <c r="G304" s="233"/>
      <c r="H304" s="233"/>
      <c r="I304" s="233"/>
      <c r="J304" s="403"/>
      <c r="K304" s="233"/>
      <c r="L304" s="233"/>
      <c r="M304" s="233"/>
      <c r="N304" s="233"/>
      <c r="P304" s="233"/>
      <c r="Q304" s="233"/>
      <c r="R304" s="344"/>
      <c r="S304" s="233"/>
      <c r="T304" s="48"/>
      <c r="U304" s="48"/>
      <c r="V304" s="48"/>
      <c r="W304" s="48"/>
      <c r="X304" s="48"/>
      <c r="Y304" s="48"/>
      <c r="Z304" s="48"/>
      <c r="AA304" s="48"/>
    </row>
    <row r="305" spans="1:27" ht="15.75" customHeight="1">
      <c r="A305" s="233"/>
      <c r="B305" s="233"/>
      <c r="C305" s="233"/>
      <c r="D305" s="233"/>
      <c r="E305" s="233"/>
      <c r="F305" s="233"/>
      <c r="G305" s="233"/>
      <c r="H305" s="233"/>
      <c r="I305" s="233"/>
      <c r="J305" s="403"/>
      <c r="K305" s="233"/>
      <c r="L305" s="233"/>
      <c r="M305" s="233"/>
      <c r="N305" s="233"/>
      <c r="P305" s="233"/>
      <c r="Q305" s="233"/>
      <c r="R305" s="344"/>
      <c r="S305" s="233"/>
      <c r="T305" s="48"/>
      <c r="U305" s="48"/>
      <c r="V305" s="48"/>
      <c r="W305" s="48"/>
      <c r="X305" s="48"/>
      <c r="Y305" s="48"/>
      <c r="Z305" s="48"/>
      <c r="AA305" s="48"/>
    </row>
    <row r="306" spans="1:27" ht="15.75" customHeight="1">
      <c r="A306" s="233"/>
      <c r="B306" s="233"/>
      <c r="C306" s="233"/>
      <c r="D306" s="233"/>
      <c r="E306" s="233"/>
      <c r="F306" s="233"/>
      <c r="G306" s="233"/>
      <c r="H306" s="233"/>
      <c r="I306" s="233"/>
      <c r="J306" s="403"/>
      <c r="K306" s="233"/>
      <c r="L306" s="233"/>
      <c r="M306" s="233"/>
      <c r="N306" s="233"/>
      <c r="P306" s="233"/>
      <c r="Q306" s="233"/>
      <c r="R306" s="344"/>
      <c r="S306" s="233"/>
      <c r="T306" s="48"/>
      <c r="U306" s="48"/>
      <c r="V306" s="48"/>
      <c r="W306" s="48"/>
      <c r="X306" s="48"/>
      <c r="Y306" s="48"/>
      <c r="Z306" s="48"/>
      <c r="AA306" s="48"/>
    </row>
    <row r="307" spans="1:27" ht="15.75" customHeight="1">
      <c r="A307" s="233"/>
      <c r="B307" s="233"/>
      <c r="C307" s="233"/>
      <c r="D307" s="233"/>
      <c r="E307" s="233"/>
      <c r="F307" s="233"/>
      <c r="G307" s="233"/>
      <c r="H307" s="233"/>
      <c r="I307" s="233"/>
      <c r="J307" s="403"/>
      <c r="K307" s="233"/>
      <c r="L307" s="233"/>
      <c r="M307" s="233"/>
      <c r="N307" s="233"/>
      <c r="P307" s="233"/>
      <c r="Q307" s="233"/>
      <c r="R307" s="344"/>
      <c r="S307" s="233"/>
      <c r="T307" s="48"/>
      <c r="U307" s="48"/>
      <c r="V307" s="48"/>
      <c r="W307" s="48"/>
      <c r="X307" s="48"/>
      <c r="Y307" s="48"/>
      <c r="Z307" s="48"/>
      <c r="AA307" s="48"/>
    </row>
    <row r="308" spans="1:27" ht="15.75" customHeight="1">
      <c r="A308" s="233"/>
      <c r="B308" s="233"/>
      <c r="C308" s="233"/>
      <c r="D308" s="233"/>
      <c r="E308" s="233"/>
      <c r="F308" s="233"/>
      <c r="G308" s="233"/>
      <c r="H308" s="233"/>
      <c r="I308" s="233"/>
      <c r="J308" s="403"/>
      <c r="K308" s="233"/>
      <c r="L308" s="233"/>
      <c r="M308" s="233"/>
      <c r="N308" s="233"/>
      <c r="P308" s="233"/>
      <c r="Q308" s="233"/>
      <c r="R308" s="344"/>
      <c r="S308" s="233"/>
      <c r="T308" s="48"/>
      <c r="U308" s="48"/>
      <c r="V308" s="48"/>
      <c r="W308" s="48"/>
      <c r="X308" s="48"/>
      <c r="Y308" s="48"/>
      <c r="Z308" s="48"/>
      <c r="AA308" s="48"/>
    </row>
    <row r="309" spans="1:27" ht="15.75" customHeight="1">
      <c r="A309" s="233"/>
      <c r="B309" s="233"/>
      <c r="C309" s="233"/>
      <c r="D309" s="233"/>
      <c r="E309" s="233"/>
      <c r="F309" s="233"/>
      <c r="G309" s="233"/>
      <c r="H309" s="233"/>
      <c r="I309" s="233"/>
      <c r="J309" s="403"/>
      <c r="K309" s="233"/>
      <c r="L309" s="233"/>
      <c r="M309" s="233"/>
      <c r="N309" s="233"/>
      <c r="P309" s="233"/>
      <c r="Q309" s="233"/>
      <c r="R309" s="344"/>
      <c r="S309" s="233"/>
      <c r="T309" s="48"/>
      <c r="U309" s="48"/>
      <c r="V309" s="48"/>
      <c r="W309" s="48"/>
      <c r="X309" s="48"/>
      <c r="Y309" s="48"/>
      <c r="Z309" s="48"/>
      <c r="AA309" s="48"/>
    </row>
    <row r="310" spans="1:27" ht="15.75" customHeight="1">
      <c r="A310" s="233"/>
      <c r="B310" s="233"/>
      <c r="C310" s="233"/>
      <c r="D310" s="233"/>
      <c r="E310" s="233"/>
      <c r="F310" s="233"/>
      <c r="G310" s="233"/>
      <c r="H310" s="233"/>
      <c r="I310" s="233"/>
      <c r="J310" s="403"/>
      <c r="K310" s="233"/>
      <c r="L310" s="233"/>
      <c r="M310" s="233"/>
      <c r="N310" s="233"/>
      <c r="P310" s="233"/>
      <c r="Q310" s="233"/>
      <c r="R310" s="344"/>
      <c r="S310" s="233"/>
      <c r="T310" s="48"/>
      <c r="U310" s="48"/>
      <c r="V310" s="48"/>
      <c r="W310" s="48"/>
      <c r="X310" s="48"/>
      <c r="Y310" s="48"/>
      <c r="Z310" s="48"/>
      <c r="AA310" s="48"/>
    </row>
    <row r="311" spans="1:27" ht="15.75" customHeight="1">
      <c r="A311" s="233"/>
      <c r="B311" s="233"/>
      <c r="C311" s="233"/>
      <c r="D311" s="233"/>
      <c r="E311" s="233"/>
      <c r="F311" s="233"/>
      <c r="G311" s="233"/>
      <c r="H311" s="233"/>
      <c r="I311" s="233"/>
      <c r="J311" s="403"/>
      <c r="K311" s="233"/>
      <c r="L311" s="233"/>
      <c r="M311" s="233"/>
      <c r="N311" s="233"/>
      <c r="P311" s="233"/>
      <c r="Q311" s="233"/>
      <c r="R311" s="344"/>
      <c r="S311" s="233"/>
      <c r="T311" s="48"/>
      <c r="U311" s="48"/>
      <c r="V311" s="48"/>
      <c r="W311" s="48"/>
      <c r="X311" s="48"/>
      <c r="Y311" s="48"/>
      <c r="Z311" s="48"/>
      <c r="AA311" s="48"/>
    </row>
    <row r="312" spans="1:27" ht="15.75" customHeight="1">
      <c r="A312" s="233"/>
      <c r="B312" s="233"/>
      <c r="C312" s="233"/>
      <c r="D312" s="233"/>
      <c r="E312" s="233"/>
      <c r="F312" s="233"/>
      <c r="G312" s="233"/>
      <c r="H312" s="233"/>
      <c r="I312" s="233"/>
      <c r="J312" s="403"/>
      <c r="K312" s="233"/>
      <c r="L312" s="233"/>
      <c r="M312" s="233"/>
      <c r="N312" s="233"/>
      <c r="P312" s="233"/>
      <c r="Q312" s="233"/>
      <c r="R312" s="344"/>
      <c r="S312" s="233"/>
      <c r="T312" s="48"/>
      <c r="U312" s="48"/>
      <c r="V312" s="48"/>
      <c r="W312" s="48"/>
      <c r="X312" s="48"/>
      <c r="Y312" s="48"/>
      <c r="Z312" s="48"/>
      <c r="AA312" s="48"/>
    </row>
    <row r="313" spans="1:27" ht="15.75" customHeight="1">
      <c r="A313" s="233"/>
      <c r="B313" s="233"/>
      <c r="C313" s="233"/>
      <c r="D313" s="233"/>
      <c r="E313" s="233"/>
      <c r="F313" s="233"/>
      <c r="G313" s="233"/>
      <c r="H313" s="233"/>
      <c r="I313" s="233"/>
      <c r="J313" s="403"/>
      <c r="K313" s="233"/>
      <c r="L313" s="233"/>
      <c r="M313" s="233"/>
      <c r="N313" s="233"/>
      <c r="P313" s="233"/>
      <c r="Q313" s="233"/>
      <c r="R313" s="344"/>
      <c r="S313" s="233"/>
      <c r="T313" s="48"/>
      <c r="U313" s="48"/>
      <c r="V313" s="48"/>
      <c r="W313" s="48"/>
      <c r="X313" s="48"/>
      <c r="Y313" s="48"/>
      <c r="Z313" s="48"/>
      <c r="AA313" s="48"/>
    </row>
    <row r="314" spans="1:27" ht="15.75" customHeight="1">
      <c r="A314" s="233"/>
      <c r="B314" s="233"/>
      <c r="C314" s="233"/>
      <c r="D314" s="233"/>
      <c r="E314" s="233"/>
      <c r="F314" s="233"/>
      <c r="G314" s="233"/>
      <c r="H314" s="233"/>
      <c r="I314" s="233"/>
      <c r="J314" s="403"/>
      <c r="K314" s="233"/>
      <c r="L314" s="233"/>
      <c r="M314" s="233"/>
      <c r="N314" s="233"/>
      <c r="P314" s="233"/>
      <c r="Q314" s="233"/>
      <c r="R314" s="344"/>
      <c r="S314" s="233"/>
      <c r="T314" s="48"/>
      <c r="U314" s="48"/>
      <c r="V314" s="48"/>
      <c r="W314" s="48"/>
      <c r="X314" s="48"/>
      <c r="Y314" s="48"/>
      <c r="Z314" s="48"/>
      <c r="AA314" s="48"/>
    </row>
    <row r="315" spans="1:27" ht="15.75" customHeight="1">
      <c r="A315" s="233"/>
      <c r="B315" s="233"/>
      <c r="C315" s="233"/>
      <c r="D315" s="233"/>
      <c r="E315" s="233"/>
      <c r="F315" s="233"/>
      <c r="G315" s="233"/>
      <c r="H315" s="233"/>
      <c r="I315" s="233"/>
      <c r="J315" s="403"/>
      <c r="K315" s="233"/>
      <c r="L315" s="233"/>
      <c r="M315" s="233"/>
      <c r="N315" s="233"/>
      <c r="P315" s="233"/>
      <c r="Q315" s="233"/>
      <c r="R315" s="344"/>
      <c r="S315" s="233"/>
      <c r="T315" s="48"/>
      <c r="U315" s="48"/>
      <c r="V315" s="48"/>
      <c r="W315" s="48"/>
      <c r="X315" s="48"/>
      <c r="Y315" s="48"/>
      <c r="Z315" s="48"/>
      <c r="AA315" s="48"/>
    </row>
    <row r="316" spans="1:27" ht="15.75" customHeight="1">
      <c r="A316" s="233"/>
      <c r="B316" s="233"/>
      <c r="C316" s="233"/>
      <c r="D316" s="233"/>
      <c r="E316" s="233"/>
      <c r="F316" s="233"/>
      <c r="G316" s="233"/>
      <c r="H316" s="233"/>
      <c r="I316" s="233"/>
      <c r="J316" s="403"/>
      <c r="K316" s="233"/>
      <c r="L316" s="233"/>
      <c r="M316" s="233"/>
      <c r="N316" s="233"/>
      <c r="P316" s="233"/>
      <c r="Q316" s="233"/>
      <c r="R316" s="344"/>
      <c r="S316" s="233"/>
      <c r="T316" s="48"/>
      <c r="U316" s="48"/>
      <c r="V316" s="48"/>
      <c r="W316" s="48"/>
      <c r="X316" s="48"/>
      <c r="Y316" s="48"/>
      <c r="Z316" s="48"/>
      <c r="AA316" s="48"/>
    </row>
    <row r="317" spans="1:27" ht="15.75" customHeight="1">
      <c r="A317" s="233"/>
      <c r="B317" s="233"/>
      <c r="C317" s="233"/>
      <c r="D317" s="233"/>
      <c r="E317" s="233"/>
      <c r="F317" s="233"/>
      <c r="G317" s="233"/>
      <c r="H317" s="233"/>
      <c r="I317" s="233"/>
      <c r="J317" s="403"/>
      <c r="K317" s="233"/>
      <c r="L317" s="233"/>
      <c r="M317" s="233"/>
      <c r="N317" s="233"/>
      <c r="P317" s="233"/>
      <c r="Q317" s="233"/>
      <c r="R317" s="344"/>
      <c r="S317" s="233"/>
      <c r="T317" s="48"/>
      <c r="U317" s="48"/>
      <c r="V317" s="48"/>
      <c r="W317" s="48"/>
      <c r="X317" s="48"/>
      <c r="Y317" s="48"/>
      <c r="Z317" s="48"/>
      <c r="AA317" s="48"/>
    </row>
    <row r="318" spans="1:27" ht="15.75" customHeight="1">
      <c r="A318" s="233"/>
      <c r="B318" s="233"/>
      <c r="C318" s="233"/>
      <c r="D318" s="233"/>
      <c r="E318" s="233"/>
      <c r="F318" s="233"/>
      <c r="G318" s="233"/>
      <c r="H318" s="233"/>
      <c r="I318" s="233"/>
      <c r="J318" s="403"/>
      <c r="K318" s="233"/>
      <c r="L318" s="233"/>
      <c r="M318" s="233"/>
      <c r="N318" s="233"/>
      <c r="P318" s="233"/>
      <c r="Q318" s="233"/>
      <c r="R318" s="344"/>
      <c r="S318" s="233"/>
      <c r="T318" s="48"/>
      <c r="U318" s="48"/>
      <c r="V318" s="48"/>
      <c r="W318" s="48"/>
      <c r="X318" s="48"/>
      <c r="Y318" s="48"/>
      <c r="Z318" s="48"/>
      <c r="AA318" s="48"/>
    </row>
    <row r="319" spans="1:27" ht="15.75" customHeight="1">
      <c r="A319" s="233"/>
      <c r="B319" s="233"/>
      <c r="C319" s="233"/>
      <c r="D319" s="233"/>
      <c r="E319" s="233"/>
      <c r="F319" s="233"/>
      <c r="G319" s="233"/>
      <c r="H319" s="233"/>
      <c r="I319" s="233"/>
      <c r="J319" s="403"/>
      <c r="K319" s="233"/>
      <c r="L319" s="233"/>
      <c r="M319" s="233"/>
      <c r="N319" s="233"/>
      <c r="P319" s="233"/>
      <c r="Q319" s="233"/>
      <c r="R319" s="344"/>
      <c r="S319" s="233"/>
      <c r="T319" s="48"/>
      <c r="U319" s="48"/>
      <c r="V319" s="48"/>
      <c r="W319" s="48"/>
      <c r="X319" s="48"/>
      <c r="Y319" s="48"/>
      <c r="Z319" s="48"/>
      <c r="AA319" s="48"/>
    </row>
    <row r="320" spans="1:27" ht="15.75" customHeight="1">
      <c r="A320" s="233"/>
      <c r="B320" s="233"/>
      <c r="C320" s="233"/>
      <c r="D320" s="233"/>
      <c r="E320" s="233"/>
      <c r="F320" s="233"/>
      <c r="G320" s="233"/>
      <c r="H320" s="233"/>
      <c r="I320" s="233"/>
      <c r="J320" s="403"/>
      <c r="K320" s="233"/>
      <c r="L320" s="233"/>
      <c r="M320" s="233"/>
      <c r="N320" s="233"/>
      <c r="P320" s="233"/>
      <c r="Q320" s="233"/>
      <c r="R320" s="344"/>
      <c r="S320" s="233"/>
      <c r="T320" s="48"/>
      <c r="U320" s="48"/>
      <c r="V320" s="48"/>
      <c r="W320" s="48"/>
      <c r="X320" s="48"/>
      <c r="Y320" s="48"/>
      <c r="Z320" s="48"/>
      <c r="AA320" s="48"/>
    </row>
    <row r="321" spans="1:27" ht="15.75" customHeight="1">
      <c r="A321" s="233"/>
      <c r="B321" s="233"/>
      <c r="C321" s="233"/>
      <c r="D321" s="233"/>
      <c r="E321" s="233"/>
      <c r="F321" s="233"/>
      <c r="G321" s="233"/>
      <c r="H321" s="233"/>
      <c r="I321" s="233"/>
      <c r="J321" s="403"/>
      <c r="K321" s="233"/>
      <c r="L321" s="233"/>
      <c r="M321" s="233"/>
      <c r="N321" s="233"/>
      <c r="P321" s="233"/>
      <c r="Q321" s="233"/>
      <c r="R321" s="344"/>
      <c r="S321" s="233"/>
      <c r="T321" s="48"/>
      <c r="U321" s="48"/>
      <c r="V321" s="48"/>
      <c r="W321" s="48"/>
      <c r="X321" s="48"/>
      <c r="Y321" s="48"/>
      <c r="Z321" s="48"/>
      <c r="AA321" s="48"/>
    </row>
    <row r="322" spans="1:27" ht="15.75" customHeight="1">
      <c r="A322" s="233"/>
      <c r="B322" s="233"/>
      <c r="C322" s="233"/>
      <c r="D322" s="233"/>
      <c r="E322" s="233"/>
      <c r="F322" s="233"/>
      <c r="G322" s="233"/>
      <c r="H322" s="233"/>
      <c r="I322" s="233"/>
      <c r="J322" s="403"/>
      <c r="K322" s="233"/>
      <c r="L322" s="233"/>
      <c r="M322" s="233"/>
      <c r="N322" s="233"/>
      <c r="P322" s="233"/>
      <c r="Q322" s="233"/>
      <c r="R322" s="344"/>
      <c r="S322" s="233"/>
      <c r="T322" s="48"/>
      <c r="U322" s="48"/>
      <c r="V322" s="48"/>
      <c r="W322" s="48"/>
      <c r="X322" s="48"/>
      <c r="Y322" s="48"/>
      <c r="Z322" s="48"/>
      <c r="AA322" s="48"/>
    </row>
    <row r="323" spans="1:27" ht="15.75" customHeight="1">
      <c r="A323" s="233"/>
      <c r="B323" s="233"/>
      <c r="C323" s="233"/>
      <c r="D323" s="233"/>
      <c r="E323" s="233"/>
      <c r="F323" s="233"/>
      <c r="G323" s="233"/>
      <c r="H323" s="233"/>
      <c r="I323" s="233"/>
      <c r="J323" s="403"/>
      <c r="K323" s="233"/>
      <c r="L323" s="233"/>
      <c r="M323" s="233"/>
      <c r="N323" s="233"/>
      <c r="P323" s="233"/>
      <c r="Q323" s="233"/>
      <c r="R323" s="344"/>
      <c r="S323" s="233"/>
      <c r="T323" s="48"/>
      <c r="U323" s="48"/>
      <c r="V323" s="48"/>
      <c r="W323" s="48"/>
      <c r="X323" s="48"/>
      <c r="Y323" s="48"/>
      <c r="Z323" s="48"/>
      <c r="AA323" s="48"/>
    </row>
    <row r="324" spans="1:27" ht="15.75" customHeight="1">
      <c r="A324" s="233"/>
      <c r="B324" s="233"/>
      <c r="C324" s="233"/>
      <c r="D324" s="233"/>
      <c r="E324" s="233"/>
      <c r="F324" s="233"/>
      <c r="G324" s="233"/>
      <c r="H324" s="233"/>
      <c r="I324" s="233"/>
      <c r="J324" s="403"/>
      <c r="K324" s="233"/>
      <c r="L324" s="233"/>
      <c r="M324" s="233"/>
      <c r="N324" s="233"/>
      <c r="P324" s="233"/>
      <c r="Q324" s="233"/>
      <c r="R324" s="344"/>
      <c r="S324" s="233"/>
      <c r="T324" s="48"/>
      <c r="U324" s="48"/>
      <c r="V324" s="48"/>
      <c r="W324" s="48"/>
      <c r="X324" s="48"/>
      <c r="Y324" s="48"/>
      <c r="Z324" s="48"/>
      <c r="AA324" s="48"/>
    </row>
    <row r="325" spans="1:27" ht="15.75" customHeight="1">
      <c r="A325" s="233"/>
      <c r="B325" s="233"/>
      <c r="C325" s="233"/>
      <c r="D325" s="233"/>
      <c r="E325" s="233"/>
      <c r="F325" s="233"/>
      <c r="G325" s="233"/>
      <c r="H325" s="233"/>
      <c r="I325" s="233"/>
      <c r="J325" s="403"/>
      <c r="K325" s="233"/>
      <c r="L325" s="233"/>
      <c r="M325" s="233"/>
      <c r="N325" s="233"/>
      <c r="P325" s="233"/>
      <c r="Q325" s="233"/>
      <c r="R325" s="344"/>
      <c r="S325" s="233"/>
      <c r="T325" s="48"/>
      <c r="U325" s="48"/>
      <c r="V325" s="48"/>
      <c r="W325" s="48"/>
      <c r="X325" s="48"/>
      <c r="Y325" s="48"/>
      <c r="Z325" s="48"/>
      <c r="AA325" s="48"/>
    </row>
    <row r="326" spans="1:27" ht="15.75" customHeight="1">
      <c r="A326" s="233"/>
      <c r="B326" s="233"/>
      <c r="C326" s="233"/>
      <c r="D326" s="233"/>
      <c r="E326" s="233"/>
      <c r="F326" s="233"/>
      <c r="G326" s="233"/>
      <c r="H326" s="233"/>
      <c r="I326" s="233"/>
      <c r="J326" s="403"/>
      <c r="K326" s="233"/>
      <c r="L326" s="233"/>
      <c r="M326" s="233"/>
      <c r="N326" s="233"/>
      <c r="P326" s="233"/>
      <c r="Q326" s="233"/>
      <c r="R326" s="344"/>
      <c r="S326" s="233"/>
      <c r="T326" s="48"/>
      <c r="U326" s="48"/>
      <c r="V326" s="48"/>
      <c r="W326" s="48"/>
      <c r="X326" s="48"/>
      <c r="Y326" s="48"/>
      <c r="Z326" s="48"/>
      <c r="AA326" s="48"/>
    </row>
    <row r="327" spans="1:27" ht="15.75" customHeight="1">
      <c r="A327" s="233"/>
      <c r="B327" s="233"/>
      <c r="C327" s="233"/>
      <c r="D327" s="233"/>
      <c r="E327" s="233"/>
      <c r="F327" s="233"/>
      <c r="G327" s="233"/>
      <c r="H327" s="233"/>
      <c r="I327" s="233"/>
      <c r="J327" s="403"/>
      <c r="K327" s="233"/>
      <c r="L327" s="233"/>
      <c r="M327" s="233"/>
      <c r="N327" s="233"/>
      <c r="P327" s="233"/>
      <c r="Q327" s="233"/>
      <c r="R327" s="344"/>
      <c r="S327" s="233"/>
      <c r="T327" s="48"/>
      <c r="U327" s="48"/>
      <c r="V327" s="48"/>
      <c r="W327" s="48"/>
      <c r="X327" s="48"/>
      <c r="Y327" s="48"/>
      <c r="Z327" s="48"/>
      <c r="AA327" s="48"/>
    </row>
    <row r="328" spans="1:27" ht="15.75" customHeight="1">
      <c r="A328" s="233"/>
      <c r="B328" s="233"/>
      <c r="C328" s="233"/>
      <c r="D328" s="233"/>
      <c r="E328" s="233"/>
      <c r="F328" s="233"/>
      <c r="G328" s="233"/>
      <c r="H328" s="233"/>
      <c r="I328" s="233"/>
      <c r="J328" s="403"/>
      <c r="K328" s="233"/>
      <c r="L328" s="233"/>
      <c r="M328" s="233"/>
      <c r="N328" s="233"/>
      <c r="P328" s="233"/>
      <c r="Q328" s="233"/>
      <c r="R328" s="344"/>
      <c r="S328" s="233"/>
      <c r="T328" s="48"/>
      <c r="U328" s="48"/>
      <c r="V328" s="48"/>
      <c r="W328" s="48"/>
      <c r="X328" s="48"/>
      <c r="Y328" s="48"/>
      <c r="Z328" s="48"/>
      <c r="AA328" s="48"/>
    </row>
    <row r="329" spans="1:27" ht="15.75" customHeight="1">
      <c r="A329" s="233"/>
      <c r="B329" s="233"/>
      <c r="C329" s="233"/>
      <c r="D329" s="233"/>
      <c r="E329" s="233"/>
      <c r="F329" s="233"/>
      <c r="G329" s="233"/>
      <c r="H329" s="233"/>
      <c r="I329" s="233"/>
      <c r="J329" s="403"/>
      <c r="K329" s="233"/>
      <c r="L329" s="233"/>
      <c r="M329" s="233"/>
      <c r="N329" s="233"/>
      <c r="P329" s="233"/>
      <c r="Q329" s="233"/>
      <c r="R329" s="344"/>
      <c r="S329" s="233"/>
      <c r="T329" s="48"/>
      <c r="U329" s="48"/>
      <c r="V329" s="48"/>
      <c r="W329" s="48"/>
      <c r="X329" s="48"/>
      <c r="Y329" s="48"/>
      <c r="Z329" s="48"/>
      <c r="AA329" s="48"/>
    </row>
    <row r="330" spans="1:27" ht="15.75" customHeight="1">
      <c r="A330" s="233"/>
      <c r="B330" s="233"/>
      <c r="C330" s="233"/>
      <c r="D330" s="233"/>
      <c r="E330" s="233"/>
      <c r="F330" s="233"/>
      <c r="G330" s="233"/>
      <c r="H330" s="233"/>
      <c r="I330" s="233"/>
      <c r="J330" s="403"/>
      <c r="K330" s="233"/>
      <c r="L330" s="233"/>
      <c r="M330" s="233"/>
      <c r="N330" s="233"/>
      <c r="P330" s="233"/>
      <c r="Q330" s="233"/>
      <c r="R330" s="344"/>
      <c r="S330" s="233"/>
      <c r="T330" s="48"/>
      <c r="U330" s="48"/>
      <c r="V330" s="48"/>
      <c r="W330" s="48"/>
      <c r="X330" s="48"/>
      <c r="Y330" s="48"/>
      <c r="Z330" s="48"/>
      <c r="AA330" s="48"/>
    </row>
    <row r="331" spans="1:27" ht="15.75" customHeight="1">
      <c r="A331" s="233"/>
      <c r="B331" s="233"/>
      <c r="C331" s="233"/>
      <c r="D331" s="233"/>
      <c r="E331" s="233"/>
      <c r="F331" s="233"/>
      <c r="G331" s="233"/>
      <c r="H331" s="233"/>
      <c r="I331" s="233"/>
      <c r="J331" s="403"/>
      <c r="K331" s="233"/>
      <c r="L331" s="233"/>
      <c r="M331" s="233"/>
      <c r="N331" s="233"/>
      <c r="P331" s="233"/>
      <c r="Q331" s="233"/>
      <c r="R331" s="344"/>
      <c r="S331" s="233"/>
      <c r="T331" s="48"/>
      <c r="U331" s="48"/>
      <c r="V331" s="48"/>
      <c r="W331" s="48"/>
      <c r="X331" s="48"/>
      <c r="Y331" s="48"/>
      <c r="Z331" s="48"/>
      <c r="AA331" s="48"/>
    </row>
    <row r="332" spans="1:27" ht="15.75" customHeight="1">
      <c r="A332" s="233"/>
      <c r="B332" s="233"/>
      <c r="C332" s="233"/>
      <c r="D332" s="233"/>
      <c r="E332" s="233"/>
      <c r="F332" s="233"/>
      <c r="G332" s="233"/>
      <c r="H332" s="233"/>
      <c r="I332" s="233"/>
      <c r="J332" s="403"/>
      <c r="K332" s="233"/>
      <c r="L332" s="233"/>
      <c r="M332" s="233"/>
      <c r="N332" s="233"/>
      <c r="P332" s="233"/>
      <c r="Q332" s="233"/>
      <c r="R332" s="344"/>
      <c r="S332" s="233"/>
      <c r="T332" s="48"/>
      <c r="U332" s="48"/>
      <c r="V332" s="48"/>
      <c r="W332" s="48"/>
      <c r="X332" s="48"/>
      <c r="Y332" s="48"/>
      <c r="Z332" s="48"/>
      <c r="AA332" s="48"/>
    </row>
    <row r="333" spans="1:27" ht="15.75" customHeight="1">
      <c r="A333" s="233"/>
      <c r="B333" s="233"/>
      <c r="C333" s="233"/>
      <c r="D333" s="233"/>
      <c r="E333" s="233"/>
      <c r="F333" s="233"/>
      <c r="G333" s="233"/>
      <c r="H333" s="233"/>
      <c r="I333" s="233"/>
      <c r="J333" s="403"/>
      <c r="K333" s="233"/>
      <c r="L333" s="233"/>
      <c r="M333" s="233"/>
      <c r="N333" s="233"/>
      <c r="P333" s="233"/>
      <c r="Q333" s="233"/>
      <c r="R333" s="344"/>
      <c r="S333" s="233"/>
      <c r="T333" s="48"/>
      <c r="U333" s="48"/>
      <c r="V333" s="48"/>
      <c r="W333" s="48"/>
      <c r="X333" s="48"/>
      <c r="Y333" s="48"/>
      <c r="Z333" s="48"/>
      <c r="AA333" s="48"/>
    </row>
    <row r="334" spans="1:27" ht="15.75" customHeight="1">
      <c r="A334" s="233"/>
      <c r="B334" s="233"/>
      <c r="C334" s="233"/>
      <c r="D334" s="233"/>
      <c r="E334" s="233"/>
      <c r="F334" s="233"/>
      <c r="G334" s="233"/>
      <c r="H334" s="233"/>
      <c r="I334" s="233"/>
      <c r="J334" s="403"/>
      <c r="K334" s="233"/>
      <c r="L334" s="233"/>
      <c r="M334" s="233"/>
      <c r="N334" s="233"/>
      <c r="P334" s="233"/>
      <c r="Q334" s="233"/>
      <c r="R334" s="344"/>
      <c r="S334" s="233"/>
      <c r="T334" s="48"/>
      <c r="U334" s="48"/>
      <c r="V334" s="48"/>
      <c r="W334" s="48"/>
      <c r="X334" s="48"/>
      <c r="Y334" s="48"/>
      <c r="Z334" s="48"/>
      <c r="AA334" s="48"/>
    </row>
    <row r="335" spans="1:27" ht="15.75" customHeight="1">
      <c r="A335" s="233"/>
      <c r="B335" s="233"/>
      <c r="C335" s="233"/>
      <c r="D335" s="233"/>
      <c r="E335" s="233"/>
      <c r="F335" s="233"/>
      <c r="G335" s="233"/>
      <c r="H335" s="233"/>
      <c r="I335" s="233"/>
      <c r="J335" s="403"/>
      <c r="K335" s="233"/>
      <c r="L335" s="233"/>
      <c r="M335" s="233"/>
      <c r="N335" s="233"/>
      <c r="P335" s="233"/>
      <c r="Q335" s="233"/>
      <c r="R335" s="344"/>
      <c r="S335" s="233"/>
      <c r="T335" s="48"/>
      <c r="U335" s="48"/>
      <c r="V335" s="48"/>
      <c r="W335" s="48"/>
      <c r="X335" s="48"/>
      <c r="Y335" s="48"/>
      <c r="Z335" s="48"/>
      <c r="AA335" s="48"/>
    </row>
    <row r="336" spans="1:27" ht="15.75" customHeight="1">
      <c r="A336" s="233"/>
      <c r="B336" s="233"/>
      <c r="C336" s="233"/>
      <c r="D336" s="233"/>
      <c r="E336" s="233"/>
      <c r="F336" s="233"/>
      <c r="G336" s="233"/>
      <c r="H336" s="233"/>
      <c r="I336" s="233"/>
      <c r="J336" s="403"/>
      <c r="K336" s="233"/>
      <c r="L336" s="233"/>
      <c r="M336" s="233"/>
      <c r="N336" s="233"/>
      <c r="P336" s="233"/>
      <c r="Q336" s="233"/>
      <c r="R336" s="344"/>
      <c r="S336" s="233"/>
      <c r="T336" s="48"/>
      <c r="U336" s="48"/>
      <c r="V336" s="48"/>
      <c r="W336" s="48"/>
      <c r="X336" s="48"/>
      <c r="Y336" s="48"/>
      <c r="Z336" s="48"/>
      <c r="AA336" s="48"/>
    </row>
    <row r="337" spans="1:27" ht="15.75" customHeight="1">
      <c r="A337" s="233"/>
      <c r="B337" s="233"/>
      <c r="C337" s="233"/>
      <c r="D337" s="233"/>
      <c r="E337" s="233"/>
      <c r="F337" s="233"/>
      <c r="G337" s="233"/>
      <c r="H337" s="233"/>
      <c r="I337" s="233"/>
      <c r="J337" s="403"/>
      <c r="K337" s="233"/>
      <c r="L337" s="233"/>
      <c r="M337" s="233"/>
      <c r="N337" s="233"/>
      <c r="P337" s="233"/>
      <c r="Q337" s="233"/>
      <c r="R337" s="344"/>
      <c r="S337" s="233"/>
      <c r="T337" s="48"/>
      <c r="U337" s="48"/>
      <c r="V337" s="48"/>
      <c r="W337" s="48"/>
      <c r="X337" s="48"/>
      <c r="Y337" s="48"/>
      <c r="Z337" s="48"/>
      <c r="AA337" s="48"/>
    </row>
    <row r="338" spans="1:27" ht="15.75" customHeight="1">
      <c r="A338" s="233"/>
      <c r="B338" s="233"/>
      <c r="C338" s="233"/>
      <c r="D338" s="233"/>
      <c r="E338" s="233"/>
      <c r="F338" s="233"/>
      <c r="G338" s="233"/>
      <c r="H338" s="233"/>
      <c r="I338" s="233"/>
      <c r="J338" s="403"/>
      <c r="K338" s="233"/>
      <c r="L338" s="233"/>
      <c r="M338" s="233"/>
      <c r="N338" s="233"/>
      <c r="P338" s="233"/>
      <c r="Q338" s="233"/>
      <c r="R338" s="344"/>
      <c r="S338" s="233"/>
      <c r="T338" s="48"/>
      <c r="U338" s="48"/>
      <c r="V338" s="48"/>
      <c r="W338" s="48"/>
      <c r="X338" s="48"/>
      <c r="Y338" s="48"/>
      <c r="Z338" s="48"/>
      <c r="AA338" s="48"/>
    </row>
    <row r="339" spans="1:27" ht="15.75" customHeight="1">
      <c r="A339" s="233"/>
      <c r="B339" s="233"/>
      <c r="C339" s="233"/>
      <c r="D339" s="233"/>
      <c r="E339" s="233"/>
      <c r="F339" s="233"/>
      <c r="G339" s="233"/>
      <c r="H339" s="233"/>
      <c r="I339" s="233"/>
      <c r="J339" s="403"/>
      <c r="K339" s="233"/>
      <c r="L339" s="233"/>
      <c r="M339" s="233"/>
      <c r="N339" s="233"/>
      <c r="P339" s="233"/>
      <c r="Q339" s="233"/>
      <c r="R339" s="344"/>
      <c r="S339" s="233"/>
      <c r="T339" s="48"/>
      <c r="U339" s="48"/>
      <c r="V339" s="48"/>
      <c r="W339" s="48"/>
      <c r="X339" s="48"/>
      <c r="Y339" s="48"/>
      <c r="Z339" s="48"/>
      <c r="AA339" s="48"/>
    </row>
    <row r="340" spans="1:27" ht="15.75" customHeight="1">
      <c r="A340" s="233"/>
      <c r="B340" s="233"/>
      <c r="C340" s="233"/>
      <c r="D340" s="233"/>
      <c r="E340" s="233"/>
      <c r="F340" s="233"/>
      <c r="G340" s="233"/>
      <c r="H340" s="233"/>
      <c r="I340" s="233"/>
      <c r="J340" s="403"/>
      <c r="K340" s="233"/>
      <c r="L340" s="233"/>
      <c r="M340" s="233"/>
      <c r="N340" s="233"/>
      <c r="P340" s="233"/>
      <c r="Q340" s="233"/>
      <c r="R340" s="344"/>
      <c r="S340" s="233"/>
      <c r="T340" s="48"/>
      <c r="U340" s="48"/>
      <c r="V340" s="48"/>
      <c r="W340" s="48"/>
      <c r="X340" s="48"/>
      <c r="Y340" s="48"/>
      <c r="Z340" s="48"/>
      <c r="AA340" s="48"/>
    </row>
    <row r="341" spans="1:27" ht="15.75" customHeight="1">
      <c r="A341" s="233"/>
      <c r="B341" s="233"/>
      <c r="C341" s="233"/>
      <c r="D341" s="233"/>
      <c r="E341" s="233"/>
      <c r="F341" s="233"/>
      <c r="G341" s="233"/>
      <c r="H341" s="233"/>
      <c r="I341" s="233"/>
      <c r="J341" s="403"/>
      <c r="K341" s="233"/>
      <c r="L341" s="233"/>
      <c r="M341" s="233"/>
      <c r="N341" s="233"/>
      <c r="P341" s="233"/>
      <c r="Q341" s="233"/>
      <c r="R341" s="344"/>
      <c r="S341" s="233"/>
      <c r="T341" s="48"/>
      <c r="U341" s="48"/>
      <c r="V341" s="48"/>
      <c r="W341" s="48"/>
      <c r="X341" s="48"/>
      <c r="Y341" s="48"/>
      <c r="Z341" s="48"/>
      <c r="AA341" s="48"/>
    </row>
    <row r="342" spans="1:27" ht="15.75" customHeight="1">
      <c r="A342" s="233"/>
      <c r="B342" s="233"/>
      <c r="C342" s="233"/>
      <c r="D342" s="233"/>
      <c r="E342" s="233"/>
      <c r="F342" s="233"/>
      <c r="G342" s="233"/>
      <c r="H342" s="233"/>
      <c r="I342" s="233"/>
      <c r="J342" s="403"/>
      <c r="K342" s="233"/>
      <c r="L342" s="233"/>
      <c r="M342" s="233"/>
      <c r="N342" s="233"/>
      <c r="P342" s="233"/>
      <c r="Q342" s="233"/>
      <c r="R342" s="344"/>
      <c r="S342" s="233"/>
      <c r="T342" s="48"/>
      <c r="U342" s="48"/>
      <c r="V342" s="48"/>
      <c r="W342" s="48"/>
      <c r="X342" s="48"/>
      <c r="Y342" s="48"/>
      <c r="Z342" s="48"/>
      <c r="AA342" s="48"/>
    </row>
    <row r="343" spans="1:27" ht="15.75" customHeight="1">
      <c r="A343" s="233"/>
      <c r="B343" s="233"/>
      <c r="C343" s="233"/>
      <c r="D343" s="233"/>
      <c r="E343" s="233"/>
      <c r="F343" s="233"/>
      <c r="G343" s="233"/>
      <c r="H343" s="233"/>
      <c r="I343" s="233"/>
      <c r="J343" s="403"/>
      <c r="K343" s="233"/>
      <c r="L343" s="233"/>
      <c r="M343" s="233"/>
      <c r="N343" s="233"/>
      <c r="P343" s="233"/>
      <c r="Q343" s="233"/>
      <c r="R343" s="344"/>
      <c r="S343" s="233"/>
      <c r="T343" s="48"/>
      <c r="U343" s="48"/>
      <c r="V343" s="48"/>
      <c r="W343" s="48"/>
      <c r="X343" s="48"/>
      <c r="Y343" s="48"/>
      <c r="Z343" s="48"/>
      <c r="AA343" s="48"/>
    </row>
    <row r="344" spans="1:27" ht="15.75" customHeight="1">
      <c r="A344" s="233"/>
      <c r="B344" s="233"/>
      <c r="C344" s="233"/>
      <c r="D344" s="233"/>
      <c r="E344" s="233"/>
      <c r="F344" s="233"/>
      <c r="G344" s="233"/>
      <c r="H344" s="233"/>
      <c r="I344" s="233"/>
      <c r="J344" s="403"/>
      <c r="K344" s="233"/>
      <c r="L344" s="233"/>
      <c r="M344" s="233"/>
      <c r="N344" s="233"/>
      <c r="P344" s="233"/>
      <c r="Q344" s="233"/>
      <c r="R344" s="344"/>
      <c r="S344" s="233"/>
      <c r="T344" s="48"/>
      <c r="U344" s="48"/>
      <c r="V344" s="48"/>
      <c r="W344" s="48"/>
      <c r="X344" s="48"/>
      <c r="Y344" s="48"/>
      <c r="Z344" s="48"/>
      <c r="AA344" s="48"/>
    </row>
    <row r="345" spans="1:27" ht="15.75" customHeight="1">
      <c r="A345" s="233"/>
      <c r="B345" s="233"/>
      <c r="C345" s="233"/>
      <c r="D345" s="233"/>
      <c r="E345" s="233"/>
      <c r="F345" s="233"/>
      <c r="G345" s="233"/>
      <c r="H345" s="233"/>
      <c r="I345" s="233"/>
      <c r="J345" s="403"/>
      <c r="K345" s="233"/>
      <c r="L345" s="233"/>
      <c r="M345" s="233"/>
      <c r="N345" s="233"/>
      <c r="P345" s="233"/>
      <c r="Q345" s="233"/>
      <c r="R345" s="344"/>
      <c r="S345" s="233"/>
      <c r="T345" s="48"/>
      <c r="U345" s="48"/>
      <c r="V345" s="48"/>
      <c r="W345" s="48"/>
      <c r="X345" s="48"/>
      <c r="Y345" s="48"/>
      <c r="Z345" s="48"/>
      <c r="AA345" s="48"/>
    </row>
    <row r="346" spans="1:27" ht="15.75" customHeight="1">
      <c r="A346" s="233"/>
      <c r="B346" s="233"/>
      <c r="C346" s="233"/>
      <c r="D346" s="233"/>
      <c r="E346" s="233"/>
      <c r="F346" s="233"/>
      <c r="G346" s="233"/>
      <c r="H346" s="233"/>
      <c r="I346" s="233"/>
      <c r="J346" s="403"/>
      <c r="K346" s="233"/>
      <c r="L346" s="233"/>
      <c r="M346" s="233"/>
      <c r="N346" s="233"/>
      <c r="P346" s="233"/>
      <c r="Q346" s="233"/>
      <c r="R346" s="344"/>
      <c r="S346" s="233"/>
      <c r="T346" s="48"/>
      <c r="U346" s="48"/>
      <c r="V346" s="48"/>
      <c r="W346" s="48"/>
      <c r="X346" s="48"/>
      <c r="Y346" s="48"/>
      <c r="Z346" s="48"/>
      <c r="AA346" s="48"/>
    </row>
    <row r="347" spans="1:27" ht="15.75" customHeight="1">
      <c r="A347" s="233"/>
      <c r="B347" s="233"/>
      <c r="C347" s="233"/>
      <c r="D347" s="233"/>
      <c r="E347" s="233"/>
      <c r="F347" s="233"/>
      <c r="G347" s="233"/>
      <c r="H347" s="233"/>
      <c r="I347" s="233"/>
      <c r="J347" s="403"/>
      <c r="K347" s="233"/>
      <c r="L347" s="233"/>
      <c r="M347" s="233"/>
      <c r="N347" s="233"/>
      <c r="P347" s="233"/>
      <c r="Q347" s="233"/>
      <c r="R347" s="344"/>
      <c r="S347" s="233"/>
      <c r="T347" s="48"/>
      <c r="U347" s="48"/>
      <c r="V347" s="48"/>
      <c r="W347" s="48"/>
      <c r="X347" s="48"/>
      <c r="Y347" s="48"/>
      <c r="Z347" s="48"/>
      <c r="AA347" s="48"/>
    </row>
    <row r="348" spans="1:27" ht="15.75" customHeight="1">
      <c r="A348" s="233"/>
      <c r="B348" s="233"/>
      <c r="C348" s="233"/>
      <c r="D348" s="233"/>
      <c r="E348" s="233"/>
      <c r="F348" s="233"/>
      <c r="G348" s="233"/>
      <c r="H348" s="233"/>
      <c r="I348" s="233"/>
      <c r="J348" s="403"/>
      <c r="K348" s="233"/>
      <c r="L348" s="233"/>
      <c r="M348" s="233"/>
      <c r="N348" s="233"/>
      <c r="P348" s="233"/>
      <c r="Q348" s="233"/>
      <c r="R348" s="344"/>
      <c r="S348" s="233"/>
      <c r="T348" s="48"/>
      <c r="U348" s="48"/>
      <c r="V348" s="48"/>
      <c r="W348" s="48"/>
      <c r="X348" s="48"/>
      <c r="Y348" s="48"/>
      <c r="Z348" s="48"/>
      <c r="AA348" s="48"/>
    </row>
    <row r="349" spans="1:27" ht="15.75" customHeight="1">
      <c r="A349" s="233"/>
      <c r="B349" s="233"/>
      <c r="C349" s="233"/>
      <c r="D349" s="233"/>
      <c r="E349" s="233"/>
      <c r="F349" s="233"/>
      <c r="G349" s="233"/>
      <c r="H349" s="233"/>
      <c r="I349" s="233"/>
      <c r="J349" s="403"/>
      <c r="K349" s="233"/>
      <c r="L349" s="233"/>
      <c r="M349" s="233"/>
      <c r="N349" s="233"/>
      <c r="P349" s="233"/>
      <c r="Q349" s="233"/>
      <c r="R349" s="344"/>
      <c r="S349" s="233"/>
      <c r="T349" s="48"/>
      <c r="U349" s="48"/>
      <c r="V349" s="48"/>
      <c r="W349" s="48"/>
      <c r="X349" s="48"/>
      <c r="Y349" s="48"/>
      <c r="Z349" s="48"/>
      <c r="AA349" s="48"/>
    </row>
    <row r="350" spans="1:27" ht="15.75" customHeight="1">
      <c r="A350" s="233"/>
      <c r="B350" s="233"/>
      <c r="C350" s="233"/>
      <c r="D350" s="233"/>
      <c r="E350" s="233"/>
      <c r="F350" s="233"/>
      <c r="G350" s="233"/>
      <c r="H350" s="233"/>
      <c r="I350" s="233"/>
      <c r="J350" s="403"/>
      <c r="K350" s="233"/>
      <c r="L350" s="233"/>
      <c r="M350" s="233"/>
      <c r="N350" s="233"/>
      <c r="P350" s="233"/>
      <c r="Q350" s="233"/>
      <c r="R350" s="344"/>
      <c r="S350" s="233"/>
      <c r="T350" s="48"/>
      <c r="U350" s="48"/>
      <c r="V350" s="48"/>
      <c r="W350" s="48"/>
      <c r="X350" s="48"/>
      <c r="Y350" s="48"/>
      <c r="Z350" s="48"/>
      <c r="AA350" s="48"/>
    </row>
    <row r="351" spans="1:27" ht="15.75" customHeight="1">
      <c r="A351" s="233"/>
      <c r="B351" s="233"/>
      <c r="C351" s="233"/>
      <c r="D351" s="233"/>
      <c r="E351" s="233"/>
      <c r="F351" s="233"/>
      <c r="G351" s="233"/>
      <c r="H351" s="233"/>
      <c r="I351" s="233"/>
      <c r="J351" s="403"/>
      <c r="K351" s="233"/>
      <c r="L351" s="233"/>
      <c r="M351" s="233"/>
      <c r="N351" s="233"/>
      <c r="P351" s="233"/>
      <c r="Q351" s="233"/>
      <c r="R351" s="344"/>
      <c r="S351" s="233"/>
      <c r="T351" s="48"/>
      <c r="U351" s="48"/>
      <c r="V351" s="48"/>
      <c r="W351" s="48"/>
      <c r="X351" s="48"/>
      <c r="Y351" s="48"/>
      <c r="Z351" s="48"/>
      <c r="AA351" s="48"/>
    </row>
    <row r="352" spans="1:27" ht="15.75" customHeight="1">
      <c r="A352" s="233"/>
      <c r="B352" s="233"/>
      <c r="C352" s="233"/>
      <c r="D352" s="233"/>
      <c r="E352" s="233"/>
      <c r="F352" s="233"/>
      <c r="G352" s="233"/>
      <c r="H352" s="233"/>
      <c r="I352" s="233"/>
      <c r="J352" s="403"/>
      <c r="K352" s="233"/>
      <c r="L352" s="233"/>
      <c r="M352" s="233"/>
      <c r="N352" s="233"/>
      <c r="P352" s="233"/>
      <c r="Q352" s="233"/>
      <c r="R352" s="344"/>
      <c r="S352" s="233"/>
      <c r="T352" s="48"/>
      <c r="U352" s="48"/>
      <c r="V352" s="48"/>
      <c r="W352" s="48"/>
      <c r="X352" s="48"/>
      <c r="Y352" s="48"/>
      <c r="Z352" s="48"/>
      <c r="AA352" s="48"/>
    </row>
    <row r="353" spans="1:27" ht="15.75" customHeight="1">
      <c r="A353" s="233"/>
      <c r="B353" s="233"/>
      <c r="C353" s="233"/>
      <c r="D353" s="233"/>
      <c r="E353" s="233"/>
      <c r="F353" s="233"/>
      <c r="G353" s="233"/>
      <c r="H353" s="233"/>
      <c r="I353" s="233"/>
      <c r="J353" s="403"/>
      <c r="K353" s="233"/>
      <c r="L353" s="233"/>
      <c r="M353" s="233"/>
      <c r="N353" s="233"/>
      <c r="P353" s="233"/>
      <c r="Q353" s="233"/>
      <c r="R353" s="344"/>
      <c r="S353" s="233"/>
      <c r="T353" s="48"/>
      <c r="U353" s="48"/>
      <c r="V353" s="48"/>
      <c r="W353" s="48"/>
      <c r="X353" s="48"/>
      <c r="Y353" s="48"/>
      <c r="Z353" s="48"/>
      <c r="AA353" s="48"/>
    </row>
    <row r="354" spans="1:27" ht="15.75" customHeight="1">
      <c r="A354" s="233"/>
      <c r="B354" s="233"/>
      <c r="C354" s="233"/>
      <c r="D354" s="233"/>
      <c r="E354" s="233"/>
      <c r="F354" s="233"/>
      <c r="G354" s="233"/>
      <c r="H354" s="233"/>
      <c r="I354" s="233"/>
      <c r="J354" s="403"/>
      <c r="K354" s="233"/>
      <c r="L354" s="233"/>
      <c r="M354" s="233"/>
      <c r="N354" s="233"/>
      <c r="P354" s="233"/>
      <c r="Q354" s="233"/>
      <c r="R354" s="344"/>
      <c r="S354" s="233"/>
      <c r="T354" s="48"/>
      <c r="U354" s="48"/>
      <c r="V354" s="48"/>
      <c r="W354" s="48"/>
      <c r="X354" s="48"/>
      <c r="Y354" s="48"/>
      <c r="Z354" s="48"/>
      <c r="AA354" s="48"/>
    </row>
    <row r="355" spans="1:27" ht="15.75" customHeight="1">
      <c r="A355" s="233"/>
      <c r="B355" s="233"/>
      <c r="C355" s="233"/>
      <c r="D355" s="233"/>
      <c r="E355" s="233"/>
      <c r="F355" s="233"/>
      <c r="G355" s="233"/>
      <c r="H355" s="233"/>
      <c r="I355" s="233"/>
      <c r="J355" s="403"/>
      <c r="K355" s="233"/>
      <c r="L355" s="233"/>
      <c r="M355" s="233"/>
      <c r="N355" s="233"/>
      <c r="P355" s="233"/>
      <c r="Q355" s="233"/>
      <c r="R355" s="344"/>
      <c r="S355" s="233"/>
      <c r="T355" s="48"/>
      <c r="U355" s="48"/>
      <c r="V355" s="48"/>
      <c r="W355" s="48"/>
      <c r="X355" s="48"/>
      <c r="Y355" s="48"/>
      <c r="Z355" s="48"/>
      <c r="AA355" s="48"/>
    </row>
    <row r="356" spans="1:27" ht="15.75" customHeight="1">
      <c r="A356" s="233"/>
      <c r="B356" s="233"/>
      <c r="C356" s="233"/>
      <c r="D356" s="233"/>
      <c r="E356" s="233"/>
      <c r="F356" s="233"/>
      <c r="G356" s="233"/>
      <c r="H356" s="233"/>
      <c r="I356" s="233"/>
      <c r="J356" s="403"/>
      <c r="K356" s="233"/>
      <c r="L356" s="233"/>
      <c r="M356" s="233"/>
      <c r="N356" s="233"/>
      <c r="P356" s="233"/>
      <c r="Q356" s="233"/>
      <c r="R356" s="344"/>
      <c r="S356" s="233"/>
      <c r="T356" s="48"/>
      <c r="U356" s="48"/>
      <c r="V356" s="48"/>
      <c r="W356" s="48"/>
      <c r="X356" s="48"/>
      <c r="Y356" s="48"/>
      <c r="Z356" s="48"/>
      <c r="AA356" s="48"/>
    </row>
    <row r="357" spans="1:27" ht="15.75" customHeight="1">
      <c r="A357" s="233"/>
      <c r="B357" s="233"/>
      <c r="C357" s="233"/>
      <c r="D357" s="233"/>
      <c r="E357" s="233"/>
      <c r="F357" s="233"/>
      <c r="G357" s="233"/>
      <c r="H357" s="233"/>
      <c r="I357" s="233"/>
      <c r="J357" s="403"/>
      <c r="K357" s="233"/>
      <c r="L357" s="233"/>
      <c r="M357" s="233"/>
      <c r="N357" s="233"/>
      <c r="P357" s="233"/>
      <c r="Q357" s="233"/>
      <c r="R357" s="344"/>
      <c r="S357" s="233"/>
      <c r="T357" s="48"/>
      <c r="U357" s="48"/>
      <c r="V357" s="48"/>
      <c r="W357" s="48"/>
      <c r="X357" s="48"/>
      <c r="Y357" s="48"/>
      <c r="Z357" s="48"/>
      <c r="AA357" s="48"/>
    </row>
    <row r="358" spans="1:27" ht="15.75" customHeight="1">
      <c r="A358" s="233"/>
      <c r="B358" s="233"/>
      <c r="C358" s="233"/>
      <c r="D358" s="233"/>
      <c r="E358" s="233"/>
      <c r="F358" s="233"/>
      <c r="G358" s="233"/>
      <c r="H358" s="233"/>
      <c r="I358" s="233"/>
      <c r="J358" s="403"/>
      <c r="K358" s="233"/>
      <c r="L358" s="233"/>
      <c r="M358" s="233"/>
      <c r="N358" s="233"/>
      <c r="P358" s="233"/>
      <c r="Q358" s="233"/>
      <c r="R358" s="344"/>
      <c r="S358" s="233"/>
      <c r="T358" s="48"/>
      <c r="U358" s="48"/>
      <c r="V358" s="48"/>
      <c r="W358" s="48"/>
      <c r="X358" s="48"/>
      <c r="Y358" s="48"/>
      <c r="Z358" s="48"/>
      <c r="AA358" s="48"/>
    </row>
    <row r="359" spans="1:27" ht="15.75" customHeight="1">
      <c r="A359" s="233"/>
      <c r="B359" s="233"/>
      <c r="C359" s="233"/>
      <c r="D359" s="233"/>
      <c r="E359" s="233"/>
      <c r="F359" s="233"/>
      <c r="G359" s="233"/>
      <c r="H359" s="233"/>
      <c r="I359" s="233"/>
      <c r="J359" s="403"/>
      <c r="K359" s="233"/>
      <c r="L359" s="233"/>
      <c r="M359" s="233"/>
      <c r="N359" s="233"/>
      <c r="P359" s="233"/>
      <c r="Q359" s="233"/>
      <c r="R359" s="344"/>
      <c r="S359" s="233"/>
      <c r="T359" s="48"/>
      <c r="U359" s="48"/>
      <c r="V359" s="48"/>
      <c r="W359" s="48"/>
      <c r="X359" s="48"/>
      <c r="Y359" s="48"/>
      <c r="Z359" s="48"/>
      <c r="AA359" s="48"/>
    </row>
    <row r="360" spans="1:27" ht="15.75" customHeight="1">
      <c r="A360" s="233"/>
      <c r="B360" s="233"/>
      <c r="C360" s="233"/>
      <c r="D360" s="233"/>
      <c r="E360" s="233"/>
      <c r="F360" s="233"/>
      <c r="G360" s="233"/>
      <c r="H360" s="233"/>
      <c r="I360" s="233"/>
      <c r="J360" s="403"/>
      <c r="K360" s="233"/>
      <c r="L360" s="233"/>
      <c r="M360" s="233"/>
      <c r="N360" s="233"/>
      <c r="P360" s="233"/>
      <c r="Q360" s="233"/>
      <c r="R360" s="344"/>
      <c r="S360" s="233"/>
      <c r="T360" s="48"/>
      <c r="U360" s="48"/>
      <c r="V360" s="48"/>
      <c r="W360" s="48"/>
      <c r="X360" s="48"/>
      <c r="Y360" s="48"/>
      <c r="Z360" s="48"/>
      <c r="AA360" s="48"/>
    </row>
    <row r="361" spans="1:27" ht="15.75" customHeight="1">
      <c r="A361" s="233"/>
      <c r="B361" s="233"/>
      <c r="C361" s="233"/>
      <c r="D361" s="233"/>
      <c r="E361" s="233"/>
      <c r="F361" s="233"/>
      <c r="G361" s="233"/>
      <c r="H361" s="233"/>
      <c r="I361" s="233"/>
      <c r="J361" s="403"/>
      <c r="K361" s="233"/>
      <c r="L361" s="233"/>
      <c r="M361" s="233"/>
      <c r="N361" s="233"/>
      <c r="P361" s="233"/>
      <c r="Q361" s="233"/>
      <c r="R361" s="344"/>
      <c r="S361" s="233"/>
      <c r="T361" s="48"/>
      <c r="U361" s="48"/>
      <c r="V361" s="48"/>
      <c r="W361" s="48"/>
      <c r="X361" s="48"/>
      <c r="Y361" s="48"/>
      <c r="Z361" s="48"/>
      <c r="AA361" s="48"/>
    </row>
    <row r="362" spans="1:27" ht="15.75" customHeight="1">
      <c r="A362" s="233"/>
      <c r="B362" s="233"/>
      <c r="C362" s="233"/>
      <c r="D362" s="233"/>
      <c r="E362" s="233"/>
      <c r="F362" s="233"/>
      <c r="G362" s="233"/>
      <c r="H362" s="233"/>
      <c r="I362" s="233"/>
      <c r="J362" s="403"/>
      <c r="K362" s="233"/>
      <c r="L362" s="233"/>
      <c r="M362" s="233"/>
      <c r="N362" s="233"/>
      <c r="P362" s="233"/>
      <c r="Q362" s="233"/>
      <c r="R362" s="344"/>
      <c r="S362" s="233"/>
      <c r="T362" s="48"/>
      <c r="U362" s="48"/>
      <c r="V362" s="48"/>
      <c r="W362" s="48"/>
      <c r="X362" s="48"/>
      <c r="Y362" s="48"/>
      <c r="Z362" s="48"/>
      <c r="AA362" s="48"/>
    </row>
    <row r="363" spans="1:27" ht="15.75" customHeight="1">
      <c r="A363" s="233"/>
      <c r="B363" s="233"/>
      <c r="C363" s="233"/>
      <c r="D363" s="233"/>
      <c r="E363" s="233"/>
      <c r="F363" s="233"/>
      <c r="G363" s="233"/>
      <c r="H363" s="233"/>
      <c r="I363" s="233"/>
      <c r="J363" s="403"/>
      <c r="K363" s="233"/>
      <c r="L363" s="233"/>
      <c r="M363" s="233"/>
      <c r="N363" s="233"/>
      <c r="P363" s="233"/>
      <c r="Q363" s="233"/>
      <c r="R363" s="344"/>
      <c r="S363" s="233"/>
      <c r="T363" s="48"/>
      <c r="U363" s="48"/>
      <c r="V363" s="48"/>
      <c r="W363" s="48"/>
      <c r="X363" s="48"/>
      <c r="Y363" s="48"/>
      <c r="Z363" s="48"/>
      <c r="AA363" s="48"/>
    </row>
    <row r="364" spans="1:27" ht="15.75" customHeight="1">
      <c r="A364" s="233"/>
      <c r="B364" s="233"/>
      <c r="C364" s="233"/>
      <c r="D364" s="233"/>
      <c r="E364" s="233"/>
      <c r="F364" s="233"/>
      <c r="G364" s="233"/>
      <c r="H364" s="233"/>
      <c r="I364" s="233"/>
      <c r="J364" s="403"/>
      <c r="K364" s="233"/>
      <c r="L364" s="233"/>
      <c r="M364" s="233"/>
      <c r="N364" s="233"/>
      <c r="P364" s="233"/>
      <c r="Q364" s="233"/>
      <c r="R364" s="344"/>
      <c r="S364" s="233"/>
      <c r="T364" s="48"/>
      <c r="U364" s="48"/>
      <c r="V364" s="48"/>
      <c r="W364" s="48"/>
      <c r="X364" s="48"/>
      <c r="Y364" s="48"/>
      <c r="Z364" s="48"/>
      <c r="AA364" s="48"/>
    </row>
    <row r="365" spans="1:27" ht="15.75" customHeight="1">
      <c r="A365" s="233"/>
      <c r="B365" s="233"/>
      <c r="C365" s="233"/>
      <c r="D365" s="233"/>
      <c r="E365" s="233"/>
      <c r="F365" s="233"/>
      <c r="G365" s="233"/>
      <c r="H365" s="233"/>
      <c r="I365" s="233"/>
      <c r="J365" s="403"/>
      <c r="K365" s="233"/>
      <c r="L365" s="233"/>
      <c r="M365" s="233"/>
      <c r="N365" s="233"/>
      <c r="P365" s="233"/>
      <c r="Q365" s="233"/>
      <c r="R365" s="344"/>
      <c r="S365" s="233"/>
      <c r="T365" s="48"/>
      <c r="U365" s="48"/>
      <c r="V365" s="48"/>
      <c r="W365" s="48"/>
      <c r="X365" s="48"/>
      <c r="Y365" s="48"/>
      <c r="Z365" s="48"/>
      <c r="AA365" s="48"/>
    </row>
    <row r="366" spans="1:27" ht="15.75" customHeight="1">
      <c r="A366" s="233"/>
      <c r="B366" s="233"/>
      <c r="C366" s="233"/>
      <c r="D366" s="233"/>
      <c r="E366" s="233"/>
      <c r="F366" s="233"/>
      <c r="G366" s="233"/>
      <c r="H366" s="233"/>
      <c r="I366" s="233"/>
      <c r="J366" s="403"/>
      <c r="K366" s="233"/>
      <c r="L366" s="233"/>
      <c r="M366" s="233"/>
      <c r="N366" s="233"/>
      <c r="P366" s="233"/>
      <c r="Q366" s="233"/>
      <c r="R366" s="344"/>
      <c r="S366" s="233"/>
      <c r="T366" s="48"/>
      <c r="U366" s="48"/>
      <c r="V366" s="48"/>
      <c r="W366" s="48"/>
      <c r="X366" s="48"/>
      <c r="Y366" s="48"/>
      <c r="Z366" s="48"/>
      <c r="AA366" s="48"/>
    </row>
    <row r="367" spans="1:27" ht="15.75" customHeight="1">
      <c r="A367" s="233"/>
      <c r="B367" s="233"/>
      <c r="C367" s="233"/>
      <c r="D367" s="233"/>
      <c r="E367" s="233"/>
      <c r="F367" s="233"/>
      <c r="G367" s="233"/>
      <c r="H367" s="233"/>
      <c r="I367" s="233"/>
      <c r="J367" s="403"/>
      <c r="K367" s="233"/>
      <c r="L367" s="233"/>
      <c r="M367" s="233"/>
      <c r="N367" s="233"/>
      <c r="P367" s="233"/>
      <c r="Q367" s="233"/>
      <c r="R367" s="344"/>
      <c r="S367" s="233"/>
      <c r="T367" s="48"/>
      <c r="U367" s="48"/>
      <c r="V367" s="48"/>
      <c r="W367" s="48"/>
      <c r="X367" s="48"/>
      <c r="Y367" s="48"/>
      <c r="Z367" s="48"/>
      <c r="AA367" s="48"/>
    </row>
    <row r="368" spans="1:27" ht="15.75" customHeight="1">
      <c r="A368" s="233"/>
      <c r="B368" s="233"/>
      <c r="C368" s="233"/>
      <c r="D368" s="233"/>
      <c r="E368" s="233"/>
      <c r="F368" s="233"/>
      <c r="G368" s="233"/>
      <c r="H368" s="233"/>
      <c r="I368" s="233"/>
      <c r="J368" s="403"/>
      <c r="K368" s="233"/>
      <c r="L368" s="233"/>
      <c r="M368" s="233"/>
      <c r="N368" s="233"/>
      <c r="P368" s="233"/>
      <c r="Q368" s="233"/>
      <c r="R368" s="344"/>
      <c r="S368" s="233"/>
      <c r="T368" s="48"/>
      <c r="U368" s="48"/>
      <c r="V368" s="48"/>
      <c r="W368" s="48"/>
      <c r="X368" s="48"/>
      <c r="Y368" s="48"/>
      <c r="Z368" s="48"/>
      <c r="AA368" s="48"/>
    </row>
    <row r="369" spans="1:27" ht="15.75" customHeight="1">
      <c r="A369" s="233"/>
      <c r="B369" s="233"/>
      <c r="C369" s="233"/>
      <c r="D369" s="233"/>
      <c r="E369" s="233"/>
      <c r="F369" s="233"/>
      <c r="G369" s="233"/>
      <c r="H369" s="233"/>
      <c r="I369" s="233"/>
      <c r="J369" s="403"/>
      <c r="K369" s="233"/>
      <c r="L369" s="233"/>
      <c r="M369" s="233"/>
      <c r="N369" s="233"/>
      <c r="P369" s="233"/>
      <c r="Q369" s="233"/>
      <c r="R369" s="344"/>
      <c r="S369" s="233"/>
      <c r="T369" s="48"/>
      <c r="U369" s="48"/>
      <c r="V369" s="48"/>
      <c r="W369" s="48"/>
      <c r="X369" s="48"/>
      <c r="Y369" s="48"/>
      <c r="Z369" s="48"/>
      <c r="AA369" s="48"/>
    </row>
    <row r="370" spans="1:27" ht="15.75" customHeight="1">
      <c r="A370" s="233"/>
      <c r="B370" s="233"/>
      <c r="C370" s="233"/>
      <c r="D370" s="233"/>
      <c r="E370" s="233"/>
      <c r="F370" s="233"/>
      <c r="G370" s="233"/>
      <c r="H370" s="233"/>
      <c r="I370" s="233"/>
      <c r="J370" s="403"/>
      <c r="K370" s="233"/>
      <c r="L370" s="233"/>
      <c r="M370" s="233"/>
      <c r="N370" s="233"/>
      <c r="P370" s="233"/>
      <c r="Q370" s="233"/>
      <c r="R370" s="344"/>
      <c r="S370" s="233"/>
      <c r="T370" s="48"/>
      <c r="U370" s="48"/>
      <c r="V370" s="48"/>
      <c r="W370" s="48"/>
      <c r="X370" s="48"/>
      <c r="Y370" s="48"/>
      <c r="Z370" s="48"/>
      <c r="AA370" s="48"/>
    </row>
    <row r="371" spans="1:27" ht="15.75" customHeight="1">
      <c r="A371" s="233"/>
      <c r="B371" s="233"/>
      <c r="C371" s="233"/>
      <c r="D371" s="233"/>
      <c r="E371" s="233"/>
      <c r="F371" s="233"/>
      <c r="G371" s="233"/>
      <c r="H371" s="233"/>
      <c r="I371" s="233"/>
      <c r="J371" s="403"/>
      <c r="K371" s="233"/>
      <c r="L371" s="233"/>
      <c r="M371" s="233"/>
      <c r="N371" s="233"/>
      <c r="P371" s="233"/>
      <c r="Q371" s="233"/>
      <c r="R371" s="344"/>
      <c r="S371" s="233"/>
      <c r="T371" s="48"/>
      <c r="U371" s="48"/>
      <c r="V371" s="48"/>
      <c r="W371" s="48"/>
      <c r="X371" s="48"/>
      <c r="Y371" s="48"/>
      <c r="Z371" s="48"/>
      <c r="AA371" s="48"/>
    </row>
    <row r="372" spans="1:27" ht="15.75" customHeight="1">
      <c r="A372" s="233"/>
      <c r="B372" s="233"/>
      <c r="C372" s="233"/>
      <c r="D372" s="233"/>
      <c r="E372" s="233"/>
      <c r="F372" s="233"/>
      <c r="G372" s="233"/>
      <c r="H372" s="233"/>
      <c r="I372" s="233"/>
      <c r="J372" s="403"/>
      <c r="K372" s="233"/>
      <c r="L372" s="233"/>
      <c r="M372" s="233"/>
      <c r="N372" s="233"/>
      <c r="P372" s="233"/>
      <c r="Q372" s="233"/>
      <c r="R372" s="344"/>
      <c r="S372" s="233"/>
      <c r="T372" s="48"/>
      <c r="U372" s="48"/>
      <c r="V372" s="48"/>
      <c r="W372" s="48"/>
      <c r="X372" s="48"/>
      <c r="Y372" s="48"/>
      <c r="Z372" s="48"/>
      <c r="AA372" s="48"/>
    </row>
    <row r="373" spans="1:27" ht="15.75" customHeight="1">
      <c r="A373" s="233"/>
      <c r="B373" s="233"/>
      <c r="C373" s="233"/>
      <c r="D373" s="233"/>
      <c r="E373" s="233"/>
      <c r="F373" s="233"/>
      <c r="G373" s="233"/>
      <c r="H373" s="233"/>
      <c r="I373" s="233"/>
      <c r="J373" s="403"/>
      <c r="K373" s="233"/>
      <c r="L373" s="233"/>
      <c r="M373" s="233"/>
      <c r="N373" s="233"/>
      <c r="P373" s="233"/>
      <c r="Q373" s="233"/>
      <c r="R373" s="344"/>
      <c r="S373" s="233"/>
      <c r="T373" s="48"/>
      <c r="U373" s="48"/>
      <c r="V373" s="48"/>
      <c r="W373" s="48"/>
      <c r="X373" s="48"/>
      <c r="Y373" s="48"/>
      <c r="Z373" s="48"/>
      <c r="AA373" s="48"/>
    </row>
    <row r="374" spans="1:27" ht="15.75" customHeight="1">
      <c r="A374" s="233"/>
      <c r="B374" s="233"/>
      <c r="C374" s="233"/>
      <c r="D374" s="233"/>
      <c r="E374" s="233"/>
      <c r="F374" s="233"/>
      <c r="G374" s="233"/>
      <c r="H374" s="233"/>
      <c r="I374" s="233"/>
      <c r="J374" s="403"/>
      <c r="K374" s="233"/>
      <c r="L374" s="233"/>
      <c r="M374" s="233"/>
      <c r="N374" s="233"/>
      <c r="P374" s="233"/>
      <c r="Q374" s="233"/>
      <c r="R374" s="344"/>
      <c r="S374" s="233"/>
      <c r="T374" s="48"/>
      <c r="U374" s="48"/>
      <c r="V374" s="48"/>
      <c r="W374" s="48"/>
      <c r="X374" s="48"/>
      <c r="Y374" s="48"/>
      <c r="Z374" s="48"/>
      <c r="AA374" s="48"/>
    </row>
    <row r="375" spans="1:27" ht="15.75" customHeight="1">
      <c r="A375" s="233"/>
      <c r="B375" s="233"/>
      <c r="C375" s="233"/>
      <c r="D375" s="233"/>
      <c r="E375" s="233"/>
      <c r="F375" s="233"/>
      <c r="G375" s="233"/>
      <c r="H375" s="233"/>
      <c r="I375" s="233"/>
      <c r="J375" s="403"/>
      <c r="K375" s="233"/>
      <c r="L375" s="233"/>
      <c r="M375" s="233"/>
      <c r="N375" s="233"/>
      <c r="P375" s="233"/>
      <c r="Q375" s="233"/>
      <c r="R375" s="344"/>
      <c r="S375" s="233"/>
      <c r="T375" s="48"/>
      <c r="U375" s="48"/>
      <c r="V375" s="48"/>
      <c r="W375" s="48"/>
      <c r="X375" s="48"/>
      <c r="Y375" s="48"/>
      <c r="Z375" s="48"/>
      <c r="AA375" s="48"/>
    </row>
    <row r="376" spans="1:27" ht="15.75" customHeight="1">
      <c r="A376" s="233"/>
      <c r="B376" s="233"/>
      <c r="C376" s="233"/>
      <c r="D376" s="233"/>
      <c r="E376" s="233"/>
      <c r="F376" s="233"/>
      <c r="G376" s="233"/>
      <c r="H376" s="233"/>
      <c r="I376" s="233"/>
      <c r="J376" s="403"/>
      <c r="K376" s="233"/>
      <c r="L376" s="233"/>
      <c r="M376" s="233"/>
      <c r="N376" s="233"/>
      <c r="P376" s="233"/>
      <c r="Q376" s="233"/>
      <c r="R376" s="344"/>
      <c r="S376" s="233"/>
      <c r="T376" s="48"/>
      <c r="U376" s="48"/>
      <c r="V376" s="48"/>
      <c r="W376" s="48"/>
      <c r="X376" s="48"/>
      <c r="Y376" s="48"/>
      <c r="Z376" s="48"/>
      <c r="AA376" s="48"/>
    </row>
    <row r="377" spans="1:27" ht="15.75" customHeight="1">
      <c r="A377" s="233"/>
      <c r="B377" s="233"/>
      <c r="C377" s="233"/>
      <c r="D377" s="233"/>
      <c r="E377" s="233"/>
      <c r="F377" s="233"/>
      <c r="G377" s="233"/>
      <c r="H377" s="233"/>
      <c r="I377" s="233"/>
      <c r="J377" s="403"/>
      <c r="K377" s="233"/>
      <c r="L377" s="233"/>
      <c r="M377" s="233"/>
      <c r="N377" s="233"/>
      <c r="P377" s="233"/>
      <c r="Q377" s="233"/>
      <c r="R377" s="344"/>
      <c r="S377" s="233"/>
      <c r="T377" s="48"/>
      <c r="U377" s="48"/>
      <c r="V377" s="48"/>
      <c r="W377" s="48"/>
      <c r="X377" s="48"/>
      <c r="Y377" s="48"/>
      <c r="Z377" s="48"/>
      <c r="AA377" s="48"/>
    </row>
    <row r="378" spans="1:27" ht="15.75" customHeight="1">
      <c r="A378" s="233"/>
      <c r="B378" s="233"/>
      <c r="C378" s="233"/>
      <c r="D378" s="233"/>
      <c r="E378" s="233"/>
      <c r="F378" s="233"/>
      <c r="G378" s="233"/>
      <c r="H378" s="233"/>
      <c r="I378" s="233"/>
      <c r="J378" s="403"/>
      <c r="K378" s="233"/>
      <c r="L378" s="233"/>
      <c r="M378" s="233"/>
      <c r="N378" s="233"/>
      <c r="P378" s="233"/>
      <c r="Q378" s="233"/>
      <c r="R378" s="344"/>
      <c r="S378" s="233"/>
      <c r="T378" s="48"/>
      <c r="U378" s="48"/>
      <c r="V378" s="48"/>
      <c r="W378" s="48"/>
      <c r="X378" s="48"/>
      <c r="Y378" s="48"/>
      <c r="Z378" s="48"/>
      <c r="AA378" s="48"/>
    </row>
    <row r="379" spans="1:27" ht="15.75" customHeight="1">
      <c r="A379" s="233"/>
      <c r="B379" s="233"/>
      <c r="C379" s="233"/>
      <c r="D379" s="233"/>
      <c r="E379" s="233"/>
      <c r="F379" s="233"/>
      <c r="G379" s="233"/>
      <c r="H379" s="233"/>
      <c r="I379" s="233"/>
      <c r="J379" s="403"/>
      <c r="K379" s="233"/>
      <c r="L379" s="233"/>
      <c r="M379" s="233"/>
      <c r="N379" s="233"/>
      <c r="P379" s="233"/>
      <c r="Q379" s="233"/>
      <c r="R379" s="344"/>
      <c r="S379" s="233"/>
      <c r="T379" s="48"/>
      <c r="U379" s="48"/>
      <c r="V379" s="48"/>
      <c r="W379" s="48"/>
      <c r="X379" s="48"/>
      <c r="Y379" s="48"/>
      <c r="Z379" s="48"/>
      <c r="AA379" s="48"/>
    </row>
    <row r="380" spans="1:27" ht="15.75" customHeight="1">
      <c r="A380" s="233"/>
      <c r="B380" s="233"/>
      <c r="C380" s="233"/>
      <c r="D380" s="233"/>
      <c r="E380" s="233"/>
      <c r="F380" s="233"/>
      <c r="G380" s="233"/>
      <c r="H380" s="233"/>
      <c r="I380" s="233"/>
      <c r="J380" s="403"/>
      <c r="K380" s="233"/>
      <c r="L380" s="233"/>
      <c r="M380" s="233"/>
      <c r="N380" s="233"/>
      <c r="P380" s="233"/>
      <c r="Q380" s="233"/>
      <c r="R380" s="344"/>
      <c r="S380" s="233"/>
      <c r="T380" s="48"/>
      <c r="U380" s="48"/>
      <c r="V380" s="48"/>
      <c r="W380" s="48"/>
      <c r="X380" s="48"/>
      <c r="Y380" s="48"/>
      <c r="Z380" s="48"/>
      <c r="AA380" s="48"/>
    </row>
    <row r="381" spans="1:27" ht="15.75" customHeight="1">
      <c r="A381" s="233"/>
      <c r="B381" s="233"/>
      <c r="C381" s="233"/>
      <c r="D381" s="233"/>
      <c r="E381" s="233"/>
      <c r="F381" s="233"/>
      <c r="G381" s="233"/>
      <c r="H381" s="233"/>
      <c r="I381" s="233"/>
      <c r="J381" s="403"/>
      <c r="K381" s="233"/>
      <c r="L381" s="233"/>
      <c r="M381" s="233"/>
      <c r="N381" s="233"/>
      <c r="P381" s="233"/>
      <c r="Q381" s="233"/>
      <c r="R381" s="344"/>
      <c r="S381" s="233"/>
      <c r="T381" s="48"/>
      <c r="U381" s="48"/>
      <c r="V381" s="48"/>
      <c r="W381" s="48"/>
      <c r="X381" s="48"/>
      <c r="Y381" s="48"/>
      <c r="Z381" s="48"/>
      <c r="AA381" s="48"/>
    </row>
    <row r="382" spans="1:27" ht="15.75" customHeight="1">
      <c r="A382" s="233"/>
      <c r="B382" s="233"/>
      <c r="C382" s="233"/>
      <c r="D382" s="233"/>
      <c r="E382" s="233"/>
      <c r="F382" s="233"/>
      <c r="G382" s="233"/>
      <c r="H382" s="233"/>
      <c r="I382" s="233"/>
      <c r="J382" s="403"/>
      <c r="K382" s="233"/>
      <c r="L382" s="233"/>
      <c r="M382" s="233"/>
      <c r="N382" s="233"/>
      <c r="P382" s="233"/>
      <c r="Q382" s="233"/>
      <c r="R382" s="344"/>
      <c r="S382" s="233"/>
      <c r="T382" s="48"/>
      <c r="U382" s="48"/>
      <c r="V382" s="48"/>
      <c r="W382" s="48"/>
      <c r="X382" s="48"/>
      <c r="Y382" s="48"/>
      <c r="Z382" s="48"/>
      <c r="AA382" s="48"/>
    </row>
    <row r="383" spans="1:27" ht="15.75" customHeight="1">
      <c r="A383" s="233"/>
      <c r="B383" s="233"/>
      <c r="C383" s="233"/>
      <c r="D383" s="233"/>
      <c r="E383" s="233"/>
      <c r="F383" s="233"/>
      <c r="G383" s="233"/>
      <c r="H383" s="233"/>
      <c r="I383" s="233"/>
      <c r="J383" s="403"/>
      <c r="K383" s="233"/>
      <c r="L383" s="233"/>
      <c r="M383" s="233"/>
      <c r="N383" s="233"/>
      <c r="P383" s="233"/>
      <c r="Q383" s="233"/>
      <c r="R383" s="344"/>
      <c r="S383" s="233"/>
      <c r="T383" s="48"/>
      <c r="U383" s="48"/>
      <c r="V383" s="48"/>
      <c r="W383" s="48"/>
      <c r="X383" s="48"/>
      <c r="Y383" s="48"/>
      <c r="Z383" s="48"/>
      <c r="AA383" s="48"/>
    </row>
    <row r="384" spans="1:27" ht="15.75" customHeight="1">
      <c r="A384" s="233"/>
      <c r="B384" s="233"/>
      <c r="C384" s="233"/>
      <c r="D384" s="233"/>
      <c r="E384" s="233"/>
      <c r="F384" s="233"/>
      <c r="G384" s="233"/>
      <c r="H384" s="233"/>
      <c r="I384" s="233"/>
      <c r="J384" s="403"/>
      <c r="K384" s="233"/>
      <c r="L384" s="233"/>
      <c r="M384" s="233"/>
      <c r="N384" s="233"/>
      <c r="P384" s="233"/>
      <c r="Q384" s="233"/>
      <c r="R384" s="344"/>
      <c r="S384" s="233"/>
      <c r="T384" s="48"/>
      <c r="U384" s="48"/>
      <c r="V384" s="48"/>
      <c r="W384" s="48"/>
      <c r="X384" s="48"/>
      <c r="Y384" s="48"/>
      <c r="Z384" s="48"/>
      <c r="AA384" s="48"/>
    </row>
    <row r="385" spans="1:27" ht="15.75" customHeight="1">
      <c r="A385" s="233"/>
      <c r="B385" s="233"/>
      <c r="C385" s="233"/>
      <c r="D385" s="233"/>
      <c r="E385" s="233"/>
      <c r="F385" s="233"/>
      <c r="G385" s="233"/>
      <c r="H385" s="233"/>
      <c r="I385" s="233"/>
      <c r="J385" s="403"/>
      <c r="K385" s="233"/>
      <c r="L385" s="233"/>
      <c r="M385" s="233"/>
      <c r="N385" s="233"/>
      <c r="P385" s="233"/>
      <c r="Q385" s="233"/>
      <c r="R385" s="344"/>
      <c r="S385" s="233"/>
      <c r="T385" s="48"/>
      <c r="U385" s="48"/>
      <c r="V385" s="48"/>
      <c r="W385" s="48"/>
      <c r="X385" s="48"/>
      <c r="Y385" s="48"/>
      <c r="Z385" s="48"/>
      <c r="AA385" s="48"/>
    </row>
    <row r="386" spans="1:27" ht="15.75" customHeight="1">
      <c r="A386" s="233"/>
      <c r="B386" s="233"/>
      <c r="C386" s="233"/>
      <c r="D386" s="233"/>
      <c r="E386" s="233"/>
      <c r="F386" s="233"/>
      <c r="G386" s="233"/>
      <c r="H386" s="233"/>
      <c r="I386" s="233"/>
      <c r="J386" s="403"/>
      <c r="K386" s="233"/>
      <c r="L386" s="233"/>
      <c r="M386" s="233"/>
      <c r="N386" s="233"/>
      <c r="P386" s="233"/>
      <c r="Q386" s="233"/>
      <c r="R386" s="344"/>
      <c r="S386" s="233"/>
      <c r="T386" s="48"/>
      <c r="U386" s="48"/>
      <c r="V386" s="48"/>
      <c r="W386" s="48"/>
      <c r="X386" s="48"/>
      <c r="Y386" s="48"/>
      <c r="Z386" s="48"/>
      <c r="AA386" s="48"/>
    </row>
    <row r="387" spans="1:27" ht="15.75" customHeight="1">
      <c r="A387" s="233"/>
      <c r="B387" s="233"/>
      <c r="C387" s="233"/>
      <c r="D387" s="233"/>
      <c r="E387" s="233"/>
      <c r="F387" s="233"/>
      <c r="G387" s="233"/>
      <c r="H387" s="233"/>
      <c r="I387" s="233"/>
      <c r="J387" s="403"/>
      <c r="K387" s="233"/>
      <c r="L387" s="233"/>
      <c r="M387" s="233"/>
      <c r="N387" s="233"/>
      <c r="P387" s="233"/>
      <c r="Q387" s="233"/>
      <c r="R387" s="344"/>
      <c r="S387" s="233"/>
      <c r="T387" s="48"/>
      <c r="U387" s="48"/>
      <c r="V387" s="48"/>
      <c r="W387" s="48"/>
      <c r="X387" s="48"/>
      <c r="Y387" s="48"/>
      <c r="Z387" s="48"/>
      <c r="AA387" s="48"/>
    </row>
    <row r="388" spans="1:27" ht="15.75" customHeight="1">
      <c r="A388" s="233"/>
      <c r="B388" s="233"/>
      <c r="C388" s="233"/>
      <c r="D388" s="233"/>
      <c r="E388" s="233"/>
      <c r="F388" s="233"/>
      <c r="G388" s="233"/>
      <c r="H388" s="233"/>
      <c r="I388" s="233"/>
      <c r="J388" s="403"/>
      <c r="K388" s="233"/>
      <c r="L388" s="233"/>
      <c r="M388" s="233"/>
      <c r="N388" s="233"/>
      <c r="P388" s="233"/>
      <c r="Q388" s="233"/>
      <c r="R388" s="344"/>
      <c r="S388" s="233"/>
      <c r="T388" s="48"/>
      <c r="U388" s="48"/>
      <c r="V388" s="48"/>
      <c r="W388" s="48"/>
      <c r="X388" s="48"/>
      <c r="Y388" s="48"/>
      <c r="Z388" s="48"/>
      <c r="AA388" s="48"/>
    </row>
    <row r="389" spans="1:27" ht="15.75" customHeight="1">
      <c r="A389" s="233"/>
      <c r="B389" s="233"/>
      <c r="C389" s="233"/>
      <c r="D389" s="233"/>
      <c r="E389" s="233"/>
      <c r="F389" s="233"/>
      <c r="G389" s="233"/>
      <c r="H389" s="233"/>
      <c r="I389" s="233"/>
      <c r="J389" s="403"/>
      <c r="K389" s="233"/>
      <c r="L389" s="233"/>
      <c r="M389" s="233"/>
      <c r="N389" s="233"/>
      <c r="P389" s="233"/>
      <c r="Q389" s="233"/>
      <c r="R389" s="344"/>
      <c r="S389" s="233"/>
      <c r="T389" s="48"/>
      <c r="U389" s="48"/>
      <c r="V389" s="48"/>
      <c r="W389" s="48"/>
      <c r="X389" s="48"/>
      <c r="Y389" s="48"/>
      <c r="Z389" s="48"/>
      <c r="AA389" s="48"/>
    </row>
    <row r="390" spans="1:27" ht="15.75" customHeight="1">
      <c r="A390" s="233"/>
      <c r="B390" s="233"/>
      <c r="C390" s="233"/>
      <c r="D390" s="233"/>
      <c r="E390" s="233"/>
      <c r="F390" s="233"/>
      <c r="G390" s="233"/>
      <c r="H390" s="233"/>
      <c r="I390" s="233"/>
      <c r="J390" s="403"/>
      <c r="K390" s="233"/>
      <c r="L390" s="233"/>
      <c r="M390" s="233"/>
      <c r="N390" s="233"/>
      <c r="P390" s="233"/>
      <c r="Q390" s="233"/>
      <c r="R390" s="344"/>
      <c r="S390" s="233"/>
      <c r="T390" s="48"/>
      <c r="U390" s="48"/>
      <c r="V390" s="48"/>
      <c r="W390" s="48"/>
      <c r="X390" s="48"/>
      <c r="Y390" s="48"/>
      <c r="Z390" s="48"/>
      <c r="AA390" s="48"/>
    </row>
    <row r="391" spans="1:27" ht="15.75" customHeight="1">
      <c r="A391" s="233"/>
      <c r="B391" s="233"/>
      <c r="C391" s="233"/>
      <c r="D391" s="233"/>
      <c r="E391" s="233"/>
      <c r="F391" s="233"/>
      <c r="G391" s="233"/>
      <c r="H391" s="233"/>
      <c r="I391" s="233"/>
      <c r="J391" s="403"/>
      <c r="K391" s="233"/>
      <c r="L391" s="233"/>
      <c r="M391" s="233"/>
      <c r="N391" s="233"/>
      <c r="P391" s="233"/>
      <c r="Q391" s="233"/>
      <c r="R391" s="344"/>
      <c r="S391" s="233"/>
      <c r="T391" s="48"/>
      <c r="U391" s="48"/>
      <c r="V391" s="48"/>
      <c r="W391" s="48"/>
      <c r="X391" s="48"/>
      <c r="Y391" s="48"/>
      <c r="Z391" s="48"/>
      <c r="AA391" s="48"/>
    </row>
    <row r="392" spans="1:27" ht="15.75" customHeight="1">
      <c r="A392" s="233"/>
      <c r="B392" s="233"/>
      <c r="C392" s="233"/>
      <c r="D392" s="233"/>
      <c r="E392" s="233"/>
      <c r="F392" s="233"/>
      <c r="G392" s="233"/>
      <c r="H392" s="233"/>
      <c r="I392" s="233"/>
      <c r="J392" s="403"/>
      <c r="K392" s="233"/>
      <c r="L392" s="233"/>
      <c r="M392" s="233"/>
      <c r="N392" s="233"/>
      <c r="P392" s="233"/>
      <c r="Q392" s="233"/>
      <c r="R392" s="344"/>
      <c r="S392" s="233"/>
      <c r="T392" s="48"/>
      <c r="U392" s="48"/>
      <c r="V392" s="48"/>
      <c r="W392" s="48"/>
      <c r="X392" s="48"/>
      <c r="Y392" s="48"/>
      <c r="Z392" s="48"/>
      <c r="AA392" s="48"/>
    </row>
    <row r="393" spans="1:27" ht="15.75" customHeight="1">
      <c r="A393" s="233"/>
      <c r="B393" s="233"/>
      <c r="C393" s="233"/>
      <c r="D393" s="233"/>
      <c r="E393" s="233"/>
      <c r="F393" s="233"/>
      <c r="G393" s="233"/>
      <c r="H393" s="233"/>
      <c r="I393" s="233"/>
      <c r="J393" s="403"/>
      <c r="K393" s="233"/>
      <c r="L393" s="233"/>
      <c r="M393" s="233"/>
      <c r="N393" s="233"/>
      <c r="P393" s="233"/>
      <c r="Q393" s="233"/>
      <c r="R393" s="344"/>
      <c r="S393" s="233"/>
      <c r="T393" s="48"/>
      <c r="U393" s="48"/>
      <c r="V393" s="48"/>
      <c r="W393" s="48"/>
      <c r="X393" s="48"/>
      <c r="Y393" s="48"/>
      <c r="Z393" s="48"/>
      <c r="AA393" s="48"/>
    </row>
    <row r="394" spans="1:27" ht="15.75" customHeight="1">
      <c r="A394" s="233"/>
      <c r="B394" s="233"/>
      <c r="C394" s="233"/>
      <c r="D394" s="233"/>
      <c r="E394" s="233"/>
      <c r="F394" s="233"/>
      <c r="G394" s="233"/>
      <c r="H394" s="233"/>
      <c r="I394" s="233"/>
      <c r="J394" s="403"/>
      <c r="K394" s="233"/>
      <c r="L394" s="233"/>
      <c r="M394" s="233"/>
      <c r="N394" s="233"/>
      <c r="P394" s="233"/>
      <c r="Q394" s="233"/>
      <c r="R394" s="344"/>
      <c r="S394" s="233"/>
      <c r="T394" s="48"/>
      <c r="U394" s="48"/>
      <c r="V394" s="48"/>
      <c r="W394" s="48"/>
      <c r="X394" s="48"/>
      <c r="Y394" s="48"/>
      <c r="Z394" s="48"/>
      <c r="AA394" s="48"/>
    </row>
    <row r="395" spans="1:27" ht="15.75" customHeight="1">
      <c r="A395" s="233"/>
      <c r="B395" s="233"/>
      <c r="C395" s="233"/>
      <c r="D395" s="233"/>
      <c r="E395" s="233"/>
      <c r="F395" s="233"/>
      <c r="G395" s="233"/>
      <c r="H395" s="233"/>
      <c r="I395" s="233"/>
      <c r="J395" s="403"/>
      <c r="K395" s="233"/>
      <c r="L395" s="233"/>
      <c r="M395" s="233"/>
      <c r="N395" s="233"/>
      <c r="P395" s="233"/>
      <c r="Q395" s="233"/>
      <c r="R395" s="344"/>
      <c r="S395" s="233"/>
      <c r="T395" s="48"/>
      <c r="U395" s="48"/>
      <c r="V395" s="48"/>
      <c r="W395" s="48"/>
      <c r="X395" s="48"/>
      <c r="Y395" s="48"/>
      <c r="Z395" s="48"/>
      <c r="AA395" s="48"/>
    </row>
    <row r="396" spans="1:27" ht="15.75" customHeight="1">
      <c r="A396" s="233"/>
      <c r="B396" s="233"/>
      <c r="C396" s="233"/>
      <c r="D396" s="233"/>
      <c r="E396" s="233"/>
      <c r="F396" s="233"/>
      <c r="G396" s="233"/>
      <c r="H396" s="233"/>
      <c r="I396" s="233"/>
      <c r="J396" s="403"/>
      <c r="K396" s="233"/>
      <c r="L396" s="233"/>
      <c r="M396" s="233"/>
      <c r="N396" s="233"/>
      <c r="P396" s="233"/>
      <c r="Q396" s="233"/>
      <c r="R396" s="344"/>
      <c r="S396" s="233"/>
      <c r="T396" s="48"/>
      <c r="U396" s="48"/>
      <c r="V396" s="48"/>
      <c r="W396" s="48"/>
      <c r="X396" s="48"/>
      <c r="Y396" s="48"/>
      <c r="Z396" s="48"/>
      <c r="AA396" s="48"/>
    </row>
    <row r="397" spans="1:27" ht="15.75" customHeight="1">
      <c r="A397" s="233"/>
      <c r="B397" s="233"/>
      <c r="C397" s="233"/>
      <c r="D397" s="233"/>
      <c r="E397" s="233"/>
      <c r="F397" s="233"/>
      <c r="G397" s="233"/>
      <c r="H397" s="233"/>
      <c r="I397" s="233"/>
      <c r="J397" s="403"/>
      <c r="K397" s="233"/>
      <c r="L397" s="233"/>
      <c r="M397" s="233"/>
      <c r="N397" s="233"/>
      <c r="P397" s="233"/>
      <c r="Q397" s="233"/>
      <c r="R397" s="344"/>
      <c r="S397" s="233"/>
      <c r="T397" s="48"/>
      <c r="U397" s="48"/>
      <c r="V397" s="48"/>
      <c r="W397" s="48"/>
      <c r="X397" s="48"/>
      <c r="Y397" s="48"/>
      <c r="Z397" s="48"/>
      <c r="AA397" s="48"/>
    </row>
    <row r="398" spans="1:27" ht="15.75" customHeight="1">
      <c r="A398" s="233"/>
      <c r="B398" s="233"/>
      <c r="C398" s="233"/>
      <c r="D398" s="233"/>
      <c r="E398" s="233"/>
      <c r="F398" s="233"/>
      <c r="G398" s="233"/>
      <c r="H398" s="233"/>
      <c r="I398" s="233"/>
      <c r="J398" s="403"/>
      <c r="K398" s="233"/>
      <c r="L398" s="233"/>
      <c r="M398" s="233"/>
      <c r="N398" s="233"/>
      <c r="P398" s="233"/>
      <c r="Q398" s="233"/>
      <c r="R398" s="344"/>
      <c r="S398" s="233"/>
      <c r="T398" s="48"/>
      <c r="U398" s="48"/>
      <c r="V398" s="48"/>
      <c r="W398" s="48"/>
      <c r="X398" s="48"/>
      <c r="Y398" s="48"/>
      <c r="Z398" s="48"/>
      <c r="AA398" s="48"/>
    </row>
    <row r="399" spans="1:27" ht="15.75" customHeight="1">
      <c r="A399" s="233"/>
      <c r="B399" s="233"/>
      <c r="C399" s="233"/>
      <c r="D399" s="233"/>
      <c r="E399" s="233"/>
      <c r="F399" s="233"/>
      <c r="G399" s="233"/>
      <c r="H399" s="233"/>
      <c r="I399" s="233"/>
      <c r="J399" s="403"/>
      <c r="K399" s="233"/>
      <c r="L399" s="233"/>
      <c r="M399" s="233"/>
      <c r="N399" s="233"/>
      <c r="P399" s="233"/>
      <c r="Q399" s="233"/>
      <c r="R399" s="344"/>
      <c r="S399" s="233"/>
      <c r="T399" s="48"/>
      <c r="U399" s="48"/>
      <c r="V399" s="48"/>
      <c r="W399" s="48"/>
      <c r="X399" s="48"/>
      <c r="Y399" s="48"/>
      <c r="Z399" s="48"/>
      <c r="AA399" s="48"/>
    </row>
    <row r="400" spans="1:27" ht="15.75" customHeight="1">
      <c r="A400" s="233"/>
      <c r="B400" s="233"/>
      <c r="C400" s="233"/>
      <c r="D400" s="233"/>
      <c r="E400" s="233"/>
      <c r="F400" s="233"/>
      <c r="G400" s="233"/>
      <c r="H400" s="233"/>
      <c r="I400" s="233"/>
      <c r="J400" s="403"/>
      <c r="K400" s="233"/>
      <c r="L400" s="233"/>
      <c r="M400" s="233"/>
      <c r="N400" s="233"/>
      <c r="P400" s="233"/>
      <c r="Q400" s="233"/>
      <c r="R400" s="344"/>
      <c r="S400" s="233"/>
      <c r="T400" s="48"/>
      <c r="U400" s="48"/>
      <c r="V400" s="48"/>
      <c r="W400" s="48"/>
      <c r="X400" s="48"/>
      <c r="Y400" s="48"/>
      <c r="Z400" s="48"/>
      <c r="AA400" s="48"/>
    </row>
    <row r="401" spans="1:27" ht="15.75" customHeight="1">
      <c r="A401" s="233"/>
      <c r="B401" s="233"/>
      <c r="C401" s="233"/>
      <c r="D401" s="233"/>
      <c r="E401" s="233"/>
      <c r="F401" s="233"/>
      <c r="G401" s="233"/>
      <c r="H401" s="233"/>
      <c r="I401" s="233"/>
      <c r="J401" s="403"/>
      <c r="K401" s="233"/>
      <c r="L401" s="233"/>
      <c r="M401" s="233"/>
      <c r="N401" s="233"/>
      <c r="P401" s="233"/>
      <c r="Q401" s="233"/>
      <c r="R401" s="344"/>
      <c r="S401" s="233"/>
      <c r="T401" s="48"/>
      <c r="U401" s="48"/>
      <c r="V401" s="48"/>
      <c r="W401" s="48"/>
      <c r="X401" s="48"/>
      <c r="Y401" s="48"/>
      <c r="Z401" s="48"/>
      <c r="AA401" s="48"/>
    </row>
    <row r="402" spans="1:27" ht="15.75" customHeight="1">
      <c r="A402" s="233"/>
      <c r="B402" s="233"/>
      <c r="C402" s="233"/>
      <c r="D402" s="233"/>
      <c r="E402" s="233"/>
      <c r="F402" s="233"/>
      <c r="G402" s="233"/>
      <c r="H402" s="233"/>
      <c r="I402" s="233"/>
      <c r="J402" s="403"/>
      <c r="K402" s="233"/>
      <c r="L402" s="233"/>
      <c r="M402" s="233"/>
      <c r="N402" s="233"/>
      <c r="P402" s="233"/>
      <c r="Q402" s="233"/>
      <c r="R402" s="344"/>
      <c r="S402" s="233"/>
      <c r="T402" s="48"/>
      <c r="U402" s="48"/>
      <c r="V402" s="48"/>
      <c r="W402" s="48"/>
      <c r="X402" s="48"/>
      <c r="Y402" s="48"/>
      <c r="Z402" s="48"/>
      <c r="AA402" s="48"/>
    </row>
    <row r="403" spans="1:27" ht="15.75" customHeight="1">
      <c r="A403" s="233"/>
      <c r="B403" s="233"/>
      <c r="C403" s="233"/>
      <c r="D403" s="233"/>
      <c r="E403" s="233"/>
      <c r="F403" s="233"/>
      <c r="G403" s="233"/>
      <c r="H403" s="233"/>
      <c r="I403" s="233"/>
      <c r="J403" s="403"/>
      <c r="K403" s="233"/>
      <c r="L403" s="233"/>
      <c r="M403" s="233"/>
      <c r="N403" s="233"/>
      <c r="P403" s="233"/>
      <c r="Q403" s="233"/>
      <c r="R403" s="344"/>
      <c r="S403" s="233"/>
      <c r="T403" s="48"/>
      <c r="U403" s="48"/>
      <c r="V403" s="48"/>
      <c r="W403" s="48"/>
      <c r="X403" s="48"/>
      <c r="Y403" s="48"/>
      <c r="Z403" s="48"/>
      <c r="AA403" s="48"/>
    </row>
    <row r="404" spans="1:27" ht="15.75" customHeight="1">
      <c r="A404" s="233"/>
      <c r="B404" s="233"/>
      <c r="C404" s="233"/>
      <c r="D404" s="233"/>
      <c r="E404" s="233"/>
      <c r="F404" s="233"/>
      <c r="G404" s="233"/>
      <c r="H404" s="233"/>
      <c r="I404" s="233"/>
      <c r="J404" s="403"/>
      <c r="K404" s="233"/>
      <c r="L404" s="233"/>
      <c r="M404" s="233"/>
      <c r="N404" s="233"/>
      <c r="P404" s="233"/>
      <c r="Q404" s="233"/>
      <c r="R404" s="344"/>
      <c r="S404" s="233"/>
      <c r="T404" s="48"/>
      <c r="U404" s="48"/>
      <c r="V404" s="48"/>
      <c r="W404" s="48"/>
      <c r="X404" s="48"/>
      <c r="Y404" s="48"/>
      <c r="Z404" s="48"/>
      <c r="AA404" s="48"/>
    </row>
    <row r="405" spans="1:27" ht="15.75" customHeight="1">
      <c r="A405" s="233"/>
      <c r="B405" s="233"/>
      <c r="C405" s="233"/>
      <c r="D405" s="233"/>
      <c r="E405" s="233"/>
      <c r="F405" s="233"/>
      <c r="G405" s="233"/>
      <c r="H405" s="233"/>
      <c r="I405" s="233"/>
      <c r="J405" s="403"/>
      <c r="K405" s="233"/>
      <c r="L405" s="233"/>
      <c r="M405" s="233"/>
      <c r="N405" s="233"/>
      <c r="P405" s="233"/>
      <c r="Q405" s="233"/>
      <c r="R405" s="344"/>
      <c r="S405" s="233"/>
      <c r="T405" s="48"/>
      <c r="U405" s="48"/>
      <c r="V405" s="48"/>
      <c r="W405" s="48"/>
      <c r="X405" s="48"/>
      <c r="Y405" s="48"/>
      <c r="Z405" s="48"/>
      <c r="AA405" s="48"/>
    </row>
    <row r="406" spans="1:27" ht="15.75" customHeight="1">
      <c r="A406" s="233"/>
      <c r="B406" s="233"/>
      <c r="C406" s="233"/>
      <c r="D406" s="233"/>
      <c r="E406" s="233"/>
      <c r="F406" s="233"/>
      <c r="G406" s="233"/>
      <c r="H406" s="233"/>
      <c r="I406" s="233"/>
      <c r="J406" s="403"/>
      <c r="K406" s="233"/>
      <c r="L406" s="233"/>
      <c r="M406" s="233"/>
      <c r="N406" s="233"/>
      <c r="P406" s="233"/>
      <c r="Q406" s="233"/>
      <c r="R406" s="344"/>
      <c r="S406" s="233"/>
      <c r="T406" s="48"/>
      <c r="U406" s="48"/>
      <c r="V406" s="48"/>
      <c r="W406" s="48"/>
      <c r="X406" s="48"/>
      <c r="Y406" s="48"/>
      <c r="Z406" s="48"/>
      <c r="AA406" s="48"/>
    </row>
    <row r="407" spans="1:27" ht="15.75" customHeight="1">
      <c r="A407" s="233"/>
      <c r="B407" s="233"/>
      <c r="C407" s="233"/>
      <c r="D407" s="233"/>
      <c r="E407" s="233"/>
      <c r="F407" s="233"/>
      <c r="G407" s="233"/>
      <c r="H407" s="233"/>
      <c r="I407" s="233"/>
      <c r="J407" s="403"/>
      <c r="K407" s="233"/>
      <c r="L407" s="233"/>
      <c r="M407" s="233"/>
      <c r="N407" s="233"/>
      <c r="P407" s="233"/>
      <c r="Q407" s="233"/>
      <c r="R407" s="344"/>
      <c r="S407" s="233"/>
      <c r="T407" s="48"/>
      <c r="U407" s="48"/>
      <c r="V407" s="48"/>
      <c r="W407" s="48"/>
      <c r="X407" s="48"/>
      <c r="Y407" s="48"/>
      <c r="Z407" s="48"/>
      <c r="AA407" s="48"/>
    </row>
    <row r="408" spans="1:27" ht="15.75" customHeight="1">
      <c r="A408" s="233"/>
      <c r="B408" s="233"/>
      <c r="C408" s="233"/>
      <c r="D408" s="233"/>
      <c r="E408" s="233"/>
      <c r="F408" s="233"/>
      <c r="G408" s="233"/>
      <c r="H408" s="233"/>
      <c r="I408" s="233"/>
      <c r="J408" s="403"/>
      <c r="K408" s="233"/>
      <c r="L408" s="233"/>
      <c r="M408" s="233"/>
      <c r="N408" s="233"/>
      <c r="P408" s="233"/>
      <c r="Q408" s="233"/>
      <c r="R408" s="344"/>
      <c r="S408" s="233"/>
      <c r="T408" s="48"/>
      <c r="U408" s="48"/>
      <c r="V408" s="48"/>
      <c r="W408" s="48"/>
      <c r="X408" s="48"/>
      <c r="Y408" s="48"/>
      <c r="Z408" s="48"/>
      <c r="AA408" s="48"/>
    </row>
    <row r="409" spans="1:27" ht="15.75" customHeight="1">
      <c r="A409" s="233"/>
      <c r="B409" s="233"/>
      <c r="C409" s="233"/>
      <c r="D409" s="233"/>
      <c r="E409" s="233"/>
      <c r="F409" s="233"/>
      <c r="G409" s="233"/>
      <c r="H409" s="233"/>
      <c r="I409" s="233"/>
      <c r="J409" s="403"/>
      <c r="K409" s="233"/>
      <c r="L409" s="233"/>
      <c r="M409" s="233"/>
      <c r="N409" s="233"/>
      <c r="P409" s="233"/>
      <c r="Q409" s="233"/>
      <c r="R409" s="344"/>
      <c r="S409" s="233"/>
      <c r="T409" s="48"/>
      <c r="U409" s="48"/>
      <c r="V409" s="48"/>
      <c r="W409" s="48"/>
      <c r="X409" s="48"/>
      <c r="Y409" s="48"/>
      <c r="Z409" s="48"/>
      <c r="AA409" s="48"/>
    </row>
    <row r="410" spans="1:27" ht="15.75" customHeight="1">
      <c r="A410" s="233"/>
      <c r="B410" s="233"/>
      <c r="C410" s="233"/>
      <c r="D410" s="233"/>
      <c r="E410" s="233"/>
      <c r="F410" s="233"/>
      <c r="G410" s="233"/>
      <c r="H410" s="233"/>
      <c r="I410" s="233"/>
      <c r="J410" s="403"/>
      <c r="K410" s="233"/>
      <c r="L410" s="233"/>
      <c r="M410" s="233"/>
      <c r="N410" s="233"/>
      <c r="P410" s="233"/>
      <c r="Q410" s="233"/>
      <c r="R410" s="344"/>
      <c r="S410" s="233"/>
      <c r="T410" s="48"/>
      <c r="U410" s="48"/>
      <c r="V410" s="48"/>
      <c r="W410" s="48"/>
      <c r="X410" s="48"/>
      <c r="Y410" s="48"/>
      <c r="Z410" s="48"/>
      <c r="AA410" s="48"/>
    </row>
    <row r="411" spans="1:27" ht="15.75" customHeight="1">
      <c r="A411" s="233"/>
      <c r="B411" s="233"/>
      <c r="C411" s="233"/>
      <c r="D411" s="233"/>
      <c r="E411" s="233"/>
      <c r="F411" s="233"/>
      <c r="G411" s="233"/>
      <c r="H411" s="233"/>
      <c r="I411" s="233"/>
      <c r="J411" s="403"/>
      <c r="K411" s="233"/>
      <c r="L411" s="233"/>
      <c r="M411" s="233"/>
      <c r="N411" s="233"/>
      <c r="P411" s="233"/>
      <c r="Q411" s="233"/>
      <c r="R411" s="344"/>
      <c r="S411" s="233"/>
      <c r="T411" s="48"/>
      <c r="U411" s="48"/>
      <c r="V411" s="48"/>
      <c r="W411" s="48"/>
      <c r="X411" s="48"/>
      <c r="Y411" s="48"/>
      <c r="Z411" s="48"/>
      <c r="AA411" s="48"/>
    </row>
    <row r="412" spans="1:27" ht="15.75" customHeight="1">
      <c r="A412" s="233"/>
      <c r="B412" s="233"/>
      <c r="C412" s="233"/>
      <c r="D412" s="233"/>
      <c r="E412" s="233"/>
      <c r="F412" s="233"/>
      <c r="G412" s="233"/>
      <c r="H412" s="233"/>
      <c r="I412" s="233"/>
      <c r="J412" s="403"/>
      <c r="K412" s="233"/>
      <c r="L412" s="233"/>
      <c r="M412" s="233"/>
      <c r="N412" s="233"/>
      <c r="P412" s="233"/>
      <c r="Q412" s="233"/>
      <c r="R412" s="344"/>
      <c r="S412" s="233"/>
      <c r="T412" s="48"/>
      <c r="U412" s="48"/>
      <c r="V412" s="48"/>
      <c r="W412" s="48"/>
      <c r="X412" s="48"/>
      <c r="Y412" s="48"/>
      <c r="Z412" s="48"/>
      <c r="AA412" s="48"/>
    </row>
    <row r="413" spans="1:27" ht="15.75" customHeight="1">
      <c r="A413" s="233"/>
      <c r="B413" s="233"/>
      <c r="C413" s="233"/>
      <c r="D413" s="233"/>
      <c r="E413" s="233"/>
      <c r="F413" s="233"/>
      <c r="G413" s="233"/>
      <c r="H413" s="233"/>
      <c r="I413" s="233"/>
      <c r="J413" s="403"/>
      <c r="K413" s="233"/>
      <c r="L413" s="233"/>
      <c r="M413" s="233"/>
      <c r="N413" s="233"/>
      <c r="P413" s="233"/>
      <c r="Q413" s="233"/>
      <c r="R413" s="344"/>
      <c r="S413" s="233"/>
      <c r="T413" s="48"/>
      <c r="U413" s="48"/>
      <c r="V413" s="48"/>
      <c r="W413" s="48"/>
      <c r="X413" s="48"/>
      <c r="Y413" s="48"/>
      <c r="Z413" s="48"/>
      <c r="AA413" s="48"/>
    </row>
    <row r="414" spans="1:27" ht="15.75" customHeight="1">
      <c r="A414" s="233"/>
      <c r="B414" s="233"/>
      <c r="C414" s="233"/>
      <c r="D414" s="233"/>
      <c r="E414" s="233"/>
      <c r="F414" s="233"/>
      <c r="G414" s="233"/>
      <c r="H414" s="233"/>
      <c r="I414" s="233"/>
      <c r="J414" s="403"/>
      <c r="K414" s="233"/>
      <c r="L414" s="233"/>
      <c r="M414" s="233"/>
      <c r="N414" s="233"/>
      <c r="P414" s="233"/>
      <c r="Q414" s="233"/>
      <c r="R414" s="344"/>
      <c r="S414" s="233"/>
      <c r="T414" s="48"/>
      <c r="U414" s="48"/>
      <c r="V414" s="48"/>
      <c r="W414" s="48"/>
      <c r="X414" s="48"/>
      <c r="Y414" s="48"/>
      <c r="Z414" s="48"/>
      <c r="AA414" s="48"/>
    </row>
    <row r="415" spans="1:27" ht="15.75" customHeight="1">
      <c r="A415" s="233"/>
      <c r="B415" s="233"/>
      <c r="C415" s="233"/>
      <c r="D415" s="233"/>
      <c r="E415" s="233"/>
      <c r="F415" s="233"/>
      <c r="G415" s="233"/>
      <c r="H415" s="233"/>
      <c r="I415" s="233"/>
      <c r="J415" s="403"/>
      <c r="K415" s="233"/>
      <c r="L415" s="233"/>
      <c r="M415" s="233"/>
      <c r="N415" s="233"/>
      <c r="P415" s="233"/>
      <c r="Q415" s="233"/>
      <c r="R415" s="344"/>
      <c r="S415" s="233"/>
      <c r="T415" s="48"/>
      <c r="U415" s="48"/>
      <c r="V415" s="48"/>
      <c r="W415" s="48"/>
      <c r="X415" s="48"/>
      <c r="Y415" s="48"/>
      <c r="Z415" s="48"/>
      <c r="AA415" s="48"/>
    </row>
    <row r="416" spans="1:27" ht="15.75" customHeight="1">
      <c r="A416" s="233"/>
      <c r="B416" s="233"/>
      <c r="C416" s="233"/>
      <c r="D416" s="233"/>
      <c r="E416" s="233"/>
      <c r="F416" s="233"/>
      <c r="G416" s="233"/>
      <c r="H416" s="233"/>
      <c r="I416" s="233"/>
      <c r="J416" s="403"/>
      <c r="K416" s="233"/>
      <c r="L416" s="233"/>
      <c r="M416" s="233"/>
      <c r="N416" s="233"/>
      <c r="P416" s="233"/>
      <c r="Q416" s="233"/>
      <c r="R416" s="344"/>
      <c r="S416" s="233"/>
      <c r="T416" s="48"/>
      <c r="U416" s="48"/>
      <c r="V416" s="48"/>
      <c r="W416" s="48"/>
      <c r="X416" s="48"/>
      <c r="Y416" s="48"/>
      <c r="Z416" s="48"/>
      <c r="AA416" s="48"/>
    </row>
    <row r="417" spans="1:27" ht="15.75" customHeight="1">
      <c r="A417" s="233"/>
      <c r="B417" s="233"/>
      <c r="C417" s="233"/>
      <c r="D417" s="233"/>
      <c r="E417" s="233"/>
      <c r="F417" s="233"/>
      <c r="G417" s="233"/>
      <c r="H417" s="233"/>
      <c r="I417" s="233"/>
      <c r="J417" s="403"/>
      <c r="K417" s="233"/>
      <c r="L417" s="233"/>
      <c r="M417" s="233"/>
      <c r="N417" s="233"/>
      <c r="P417" s="233"/>
      <c r="Q417" s="233"/>
      <c r="R417" s="344"/>
      <c r="S417" s="233"/>
      <c r="T417" s="48"/>
      <c r="U417" s="48"/>
      <c r="V417" s="48"/>
      <c r="W417" s="48"/>
      <c r="X417" s="48"/>
      <c r="Y417" s="48"/>
      <c r="Z417" s="48"/>
      <c r="AA417" s="48"/>
    </row>
    <row r="418" spans="1:27" ht="15.75" customHeight="1">
      <c r="A418" s="233"/>
      <c r="B418" s="233"/>
      <c r="C418" s="233"/>
      <c r="D418" s="233"/>
      <c r="E418" s="233"/>
      <c r="F418" s="233"/>
      <c r="G418" s="233"/>
      <c r="H418" s="233"/>
      <c r="I418" s="233"/>
      <c r="J418" s="403"/>
      <c r="K418" s="233"/>
      <c r="L418" s="233"/>
      <c r="M418" s="233"/>
      <c r="N418" s="233"/>
      <c r="P418" s="233"/>
      <c r="Q418" s="233"/>
      <c r="R418" s="344"/>
      <c r="S418" s="233"/>
      <c r="T418" s="48"/>
      <c r="U418" s="48"/>
      <c r="V418" s="48"/>
      <c r="W418" s="48"/>
      <c r="X418" s="48"/>
      <c r="Y418" s="48"/>
      <c r="Z418" s="48"/>
      <c r="AA418" s="48"/>
    </row>
    <row r="419" spans="1:27" ht="15.75" customHeight="1">
      <c r="A419" s="233"/>
      <c r="B419" s="233"/>
      <c r="C419" s="233"/>
      <c r="D419" s="233"/>
      <c r="E419" s="233"/>
      <c r="F419" s="233"/>
      <c r="G419" s="233"/>
      <c r="H419" s="233"/>
      <c r="I419" s="233"/>
      <c r="J419" s="403"/>
      <c r="K419" s="233"/>
      <c r="L419" s="233"/>
      <c r="M419" s="233"/>
      <c r="N419" s="233"/>
      <c r="P419" s="233"/>
      <c r="Q419" s="233"/>
      <c r="R419" s="344"/>
      <c r="S419" s="233"/>
      <c r="T419" s="48"/>
      <c r="U419" s="48"/>
      <c r="V419" s="48"/>
      <c r="W419" s="48"/>
      <c r="X419" s="48"/>
      <c r="Y419" s="48"/>
      <c r="Z419" s="48"/>
      <c r="AA419" s="48"/>
    </row>
    <row r="420" spans="1:27" ht="15.75" customHeight="1">
      <c r="A420" s="233"/>
      <c r="B420" s="233"/>
      <c r="C420" s="233"/>
      <c r="D420" s="233"/>
      <c r="E420" s="233"/>
      <c r="F420" s="233"/>
      <c r="G420" s="233"/>
      <c r="H420" s="233"/>
      <c r="I420" s="233"/>
      <c r="J420" s="403"/>
      <c r="K420" s="233"/>
      <c r="L420" s="233"/>
      <c r="M420" s="233"/>
      <c r="N420" s="233"/>
      <c r="P420" s="233"/>
      <c r="Q420" s="233"/>
      <c r="R420" s="344"/>
      <c r="S420" s="233"/>
      <c r="T420" s="48"/>
      <c r="U420" s="48"/>
      <c r="V420" s="48"/>
      <c r="W420" s="48"/>
      <c r="X420" s="48"/>
      <c r="Y420" s="48"/>
      <c r="Z420" s="48"/>
      <c r="AA420" s="48"/>
    </row>
    <row r="421" spans="1:27" ht="15.75" customHeight="1">
      <c r="A421" s="233"/>
      <c r="B421" s="233"/>
      <c r="C421" s="233"/>
      <c r="D421" s="233"/>
      <c r="E421" s="233"/>
      <c r="F421" s="233"/>
      <c r="G421" s="233"/>
      <c r="H421" s="233"/>
      <c r="I421" s="233"/>
      <c r="J421" s="403"/>
      <c r="K421" s="233"/>
      <c r="L421" s="233"/>
      <c r="M421" s="233"/>
      <c r="N421" s="233"/>
      <c r="P421" s="233"/>
      <c r="Q421" s="233"/>
      <c r="R421" s="344"/>
      <c r="S421" s="233"/>
      <c r="T421" s="48"/>
      <c r="U421" s="48"/>
      <c r="V421" s="48"/>
      <c r="W421" s="48"/>
      <c r="X421" s="48"/>
      <c r="Y421" s="48"/>
      <c r="Z421" s="48"/>
      <c r="AA421" s="48"/>
    </row>
    <row r="422" spans="1:27" ht="15.75" customHeight="1">
      <c r="A422" s="233"/>
      <c r="B422" s="233"/>
      <c r="C422" s="233"/>
      <c r="D422" s="233"/>
      <c r="E422" s="233"/>
      <c r="F422" s="233"/>
      <c r="G422" s="233"/>
      <c r="H422" s="233"/>
      <c r="I422" s="233"/>
      <c r="J422" s="403"/>
      <c r="K422" s="233"/>
      <c r="L422" s="233"/>
      <c r="M422" s="233"/>
      <c r="N422" s="233"/>
      <c r="P422" s="233"/>
      <c r="Q422" s="233"/>
      <c r="R422" s="344"/>
      <c r="S422" s="233"/>
      <c r="T422" s="48"/>
      <c r="U422" s="48"/>
      <c r="V422" s="48"/>
      <c r="W422" s="48"/>
      <c r="X422" s="48"/>
      <c r="Y422" s="48"/>
      <c r="Z422" s="48"/>
      <c r="AA422" s="48"/>
    </row>
    <row r="423" spans="1:27" ht="15.75" customHeight="1">
      <c r="A423" s="233"/>
      <c r="B423" s="233"/>
      <c r="C423" s="233"/>
      <c r="D423" s="233"/>
      <c r="E423" s="233"/>
      <c r="F423" s="233"/>
      <c r="G423" s="233"/>
      <c r="H423" s="233"/>
      <c r="I423" s="233"/>
      <c r="J423" s="403"/>
      <c r="K423" s="233"/>
      <c r="L423" s="233"/>
      <c r="M423" s="233"/>
      <c r="N423" s="233"/>
      <c r="P423" s="233"/>
      <c r="Q423" s="233"/>
      <c r="R423" s="344"/>
      <c r="S423" s="233"/>
      <c r="T423" s="48"/>
      <c r="U423" s="48"/>
      <c r="V423" s="48"/>
      <c r="W423" s="48"/>
      <c r="X423" s="48"/>
      <c r="Y423" s="48"/>
      <c r="Z423" s="48"/>
      <c r="AA423" s="48"/>
    </row>
    <row r="424" spans="1:27" ht="15.75" customHeight="1">
      <c r="A424" s="233"/>
      <c r="B424" s="233"/>
      <c r="C424" s="233"/>
      <c r="D424" s="233"/>
      <c r="E424" s="233"/>
      <c r="F424" s="233"/>
      <c r="G424" s="233"/>
      <c r="H424" s="233"/>
      <c r="I424" s="233"/>
      <c r="J424" s="403"/>
      <c r="K424" s="233"/>
      <c r="L424" s="233"/>
      <c r="M424" s="233"/>
      <c r="N424" s="233"/>
      <c r="P424" s="233"/>
      <c r="Q424" s="233"/>
      <c r="R424" s="344"/>
      <c r="S424" s="233"/>
      <c r="T424" s="48"/>
      <c r="U424" s="48"/>
      <c r="V424" s="48"/>
      <c r="W424" s="48"/>
      <c r="X424" s="48"/>
      <c r="Y424" s="48"/>
      <c r="Z424" s="48"/>
      <c r="AA424" s="48"/>
    </row>
    <row r="425" spans="1:27" ht="15.75" customHeight="1">
      <c r="A425" s="233"/>
      <c r="B425" s="233"/>
      <c r="C425" s="233"/>
      <c r="D425" s="233"/>
      <c r="E425" s="233"/>
      <c r="F425" s="233"/>
      <c r="G425" s="233"/>
      <c r="H425" s="233"/>
      <c r="I425" s="233"/>
      <c r="J425" s="403"/>
      <c r="K425" s="233"/>
      <c r="L425" s="233"/>
      <c r="M425" s="233"/>
      <c r="N425" s="233"/>
      <c r="P425" s="233"/>
      <c r="Q425" s="233"/>
      <c r="R425" s="344"/>
      <c r="S425" s="233"/>
      <c r="T425" s="48"/>
      <c r="U425" s="48"/>
      <c r="V425" s="48"/>
      <c r="W425" s="48"/>
      <c r="X425" s="48"/>
      <c r="Y425" s="48"/>
      <c r="Z425" s="48"/>
      <c r="AA425" s="48"/>
    </row>
    <row r="426" spans="1:27" ht="15.75" customHeight="1">
      <c r="A426" s="233"/>
      <c r="B426" s="233"/>
      <c r="C426" s="233"/>
      <c r="D426" s="233"/>
      <c r="E426" s="233"/>
      <c r="F426" s="233"/>
      <c r="G426" s="233"/>
      <c r="H426" s="233"/>
      <c r="I426" s="233"/>
      <c r="J426" s="403"/>
      <c r="K426" s="233"/>
      <c r="L426" s="233"/>
      <c r="M426" s="233"/>
      <c r="N426" s="233"/>
      <c r="P426" s="233"/>
      <c r="Q426" s="233"/>
      <c r="R426" s="344"/>
      <c r="S426" s="233"/>
      <c r="T426" s="48"/>
      <c r="U426" s="48"/>
      <c r="V426" s="48"/>
      <c r="W426" s="48"/>
      <c r="X426" s="48"/>
      <c r="Y426" s="48"/>
      <c r="Z426" s="48"/>
      <c r="AA426" s="48"/>
    </row>
    <row r="427" spans="1:27" ht="15.75" customHeight="1">
      <c r="A427" s="233"/>
      <c r="B427" s="233"/>
      <c r="C427" s="233"/>
      <c r="D427" s="233"/>
      <c r="E427" s="233"/>
      <c r="F427" s="233"/>
      <c r="G427" s="233"/>
      <c r="H427" s="233"/>
      <c r="I427" s="233"/>
      <c r="J427" s="403"/>
      <c r="K427" s="233"/>
      <c r="L427" s="233"/>
      <c r="M427" s="233"/>
      <c r="N427" s="233"/>
      <c r="P427" s="233"/>
      <c r="Q427" s="233"/>
      <c r="R427" s="344"/>
      <c r="S427" s="233"/>
      <c r="T427" s="48"/>
      <c r="U427" s="48"/>
      <c r="V427" s="48"/>
      <c r="W427" s="48"/>
      <c r="X427" s="48"/>
      <c r="Y427" s="48"/>
      <c r="Z427" s="48"/>
      <c r="AA427" s="48"/>
    </row>
    <row r="428" spans="1:27" ht="15.75" customHeight="1">
      <c r="A428" s="233"/>
      <c r="B428" s="233"/>
      <c r="C428" s="233"/>
      <c r="D428" s="233"/>
      <c r="E428" s="233"/>
      <c r="F428" s="233"/>
      <c r="G428" s="233"/>
      <c r="H428" s="233"/>
      <c r="I428" s="233"/>
      <c r="J428" s="403"/>
      <c r="K428" s="233"/>
      <c r="L428" s="233"/>
      <c r="M428" s="233"/>
      <c r="N428" s="233"/>
      <c r="P428" s="233"/>
      <c r="Q428" s="233"/>
      <c r="R428" s="344"/>
      <c r="S428" s="233"/>
      <c r="T428" s="48"/>
      <c r="U428" s="48"/>
      <c r="V428" s="48"/>
      <c r="W428" s="48"/>
      <c r="X428" s="48"/>
      <c r="Y428" s="48"/>
      <c r="Z428" s="48"/>
      <c r="AA428" s="48"/>
    </row>
    <row r="429" spans="1:27" ht="15.75" customHeight="1">
      <c r="A429" s="233"/>
      <c r="B429" s="233"/>
      <c r="C429" s="233"/>
      <c r="D429" s="233"/>
      <c r="E429" s="233"/>
      <c r="F429" s="233"/>
      <c r="G429" s="233"/>
      <c r="H429" s="233"/>
      <c r="I429" s="233"/>
      <c r="J429" s="403"/>
      <c r="K429" s="233"/>
      <c r="L429" s="233"/>
      <c r="M429" s="233"/>
      <c r="N429" s="233"/>
      <c r="P429" s="233"/>
      <c r="Q429" s="233"/>
      <c r="R429" s="344"/>
      <c r="S429" s="233"/>
      <c r="T429" s="48"/>
      <c r="U429" s="48"/>
      <c r="V429" s="48"/>
      <c r="W429" s="48"/>
      <c r="X429" s="48"/>
      <c r="Y429" s="48"/>
      <c r="Z429" s="48"/>
      <c r="AA429" s="48"/>
    </row>
    <row r="430" spans="1:27" ht="15.75" customHeight="1">
      <c r="A430" s="233"/>
      <c r="B430" s="233"/>
      <c r="C430" s="233"/>
      <c r="D430" s="233"/>
      <c r="E430" s="233"/>
      <c r="F430" s="233"/>
      <c r="G430" s="233"/>
      <c r="H430" s="233"/>
      <c r="I430" s="233"/>
      <c r="J430" s="403"/>
      <c r="K430" s="233"/>
      <c r="L430" s="233"/>
      <c r="M430" s="233"/>
      <c r="N430" s="233"/>
      <c r="P430" s="233"/>
      <c r="Q430" s="233"/>
      <c r="R430" s="344"/>
      <c r="S430" s="233"/>
      <c r="T430" s="48"/>
      <c r="U430" s="48"/>
      <c r="V430" s="48"/>
      <c r="W430" s="48"/>
      <c r="X430" s="48"/>
      <c r="Y430" s="48"/>
      <c r="Z430" s="48"/>
      <c r="AA430" s="48"/>
    </row>
    <row r="431" spans="1:27" ht="15.75" customHeight="1">
      <c r="A431" s="233"/>
      <c r="B431" s="233"/>
      <c r="C431" s="233"/>
      <c r="D431" s="233"/>
      <c r="E431" s="233"/>
      <c r="F431" s="233"/>
      <c r="G431" s="233"/>
      <c r="H431" s="233"/>
      <c r="I431" s="233"/>
      <c r="J431" s="403"/>
      <c r="K431" s="233"/>
      <c r="L431" s="233"/>
      <c r="M431" s="233"/>
      <c r="N431" s="233"/>
      <c r="P431" s="233"/>
      <c r="Q431" s="233"/>
      <c r="R431" s="344"/>
      <c r="S431" s="233"/>
      <c r="T431" s="48"/>
      <c r="U431" s="48"/>
      <c r="V431" s="48"/>
      <c r="W431" s="48"/>
      <c r="X431" s="48"/>
      <c r="Y431" s="48"/>
      <c r="Z431" s="48"/>
      <c r="AA431" s="48"/>
    </row>
    <row r="432" spans="1:27" ht="15.75" customHeight="1">
      <c r="A432" s="233"/>
      <c r="B432" s="233"/>
      <c r="C432" s="233"/>
      <c r="D432" s="233"/>
      <c r="E432" s="233"/>
      <c r="F432" s="233"/>
      <c r="G432" s="233"/>
      <c r="H432" s="233"/>
      <c r="I432" s="233"/>
      <c r="J432" s="403"/>
      <c r="K432" s="233"/>
      <c r="L432" s="233"/>
      <c r="M432" s="233"/>
      <c r="N432" s="233"/>
      <c r="P432" s="233"/>
      <c r="Q432" s="233"/>
      <c r="R432" s="344"/>
      <c r="S432" s="233"/>
      <c r="T432" s="48"/>
      <c r="U432" s="48"/>
      <c r="V432" s="48"/>
      <c r="W432" s="48"/>
      <c r="X432" s="48"/>
      <c r="Y432" s="48"/>
      <c r="Z432" s="48"/>
      <c r="AA432" s="48"/>
    </row>
    <row r="433" spans="1:27" ht="15.75" customHeight="1">
      <c r="A433" s="233"/>
      <c r="B433" s="233"/>
      <c r="C433" s="233"/>
      <c r="D433" s="233"/>
      <c r="E433" s="233"/>
      <c r="F433" s="233"/>
      <c r="G433" s="233"/>
      <c r="H433" s="233"/>
      <c r="I433" s="233"/>
      <c r="J433" s="403"/>
      <c r="K433" s="233"/>
      <c r="L433" s="233"/>
      <c r="M433" s="233"/>
      <c r="N433" s="233"/>
      <c r="P433" s="233"/>
      <c r="Q433" s="233"/>
      <c r="R433" s="344"/>
      <c r="S433" s="233"/>
      <c r="T433" s="48"/>
      <c r="U433" s="48"/>
      <c r="V433" s="48"/>
      <c r="W433" s="48"/>
      <c r="X433" s="48"/>
      <c r="Y433" s="48"/>
      <c r="Z433" s="48"/>
      <c r="AA433" s="48"/>
    </row>
    <row r="434" spans="1:27" ht="15.75" customHeight="1">
      <c r="A434" s="233"/>
      <c r="B434" s="233"/>
      <c r="C434" s="233"/>
      <c r="D434" s="233"/>
      <c r="E434" s="233"/>
      <c r="F434" s="233"/>
      <c r="G434" s="233"/>
      <c r="H434" s="233"/>
      <c r="I434" s="233"/>
      <c r="J434" s="403"/>
      <c r="K434" s="233"/>
      <c r="L434" s="233"/>
      <c r="M434" s="233"/>
      <c r="N434" s="233"/>
      <c r="P434" s="233"/>
      <c r="Q434" s="233"/>
      <c r="R434" s="344"/>
      <c r="S434" s="233"/>
      <c r="T434" s="48"/>
      <c r="U434" s="48"/>
      <c r="V434" s="48"/>
      <c r="W434" s="48"/>
      <c r="X434" s="48"/>
      <c r="Y434" s="48"/>
      <c r="Z434" s="48"/>
      <c r="AA434" s="48"/>
    </row>
    <row r="435" spans="1:27" ht="15.75" customHeight="1">
      <c r="A435" s="233"/>
      <c r="B435" s="233"/>
      <c r="C435" s="233"/>
      <c r="D435" s="233"/>
      <c r="E435" s="233"/>
      <c r="F435" s="233"/>
      <c r="G435" s="233"/>
      <c r="H435" s="233"/>
      <c r="I435" s="233"/>
      <c r="J435" s="403"/>
      <c r="K435" s="233"/>
      <c r="L435" s="233"/>
      <c r="M435" s="233"/>
      <c r="N435" s="233"/>
      <c r="P435" s="233"/>
      <c r="Q435" s="233"/>
      <c r="R435" s="344"/>
      <c r="S435" s="233"/>
      <c r="T435" s="48"/>
      <c r="U435" s="48"/>
      <c r="V435" s="48"/>
      <c r="W435" s="48"/>
      <c r="X435" s="48"/>
      <c r="Y435" s="48"/>
      <c r="Z435" s="48"/>
      <c r="AA435" s="48"/>
    </row>
    <row r="436" spans="1:27" ht="15.75" customHeight="1">
      <c r="A436" s="233"/>
      <c r="B436" s="233"/>
      <c r="C436" s="233"/>
      <c r="D436" s="233"/>
      <c r="E436" s="233"/>
      <c r="F436" s="233"/>
      <c r="G436" s="233"/>
      <c r="H436" s="233"/>
      <c r="I436" s="233"/>
      <c r="J436" s="403"/>
      <c r="K436" s="233"/>
      <c r="L436" s="233"/>
      <c r="M436" s="233"/>
      <c r="N436" s="233"/>
      <c r="P436" s="233"/>
      <c r="Q436" s="233"/>
      <c r="R436" s="344"/>
      <c r="S436" s="233"/>
      <c r="T436" s="48"/>
      <c r="U436" s="48"/>
      <c r="V436" s="48"/>
      <c r="W436" s="48"/>
      <c r="X436" s="48"/>
      <c r="Y436" s="48"/>
      <c r="Z436" s="48"/>
      <c r="AA436" s="48"/>
    </row>
    <row r="437" spans="1:27" ht="15.75" customHeight="1">
      <c r="A437" s="233"/>
      <c r="B437" s="233"/>
      <c r="C437" s="233"/>
      <c r="D437" s="233"/>
      <c r="E437" s="233"/>
      <c r="F437" s="233"/>
      <c r="G437" s="233"/>
      <c r="H437" s="233"/>
      <c r="I437" s="233"/>
      <c r="J437" s="403"/>
      <c r="K437" s="233"/>
      <c r="L437" s="233"/>
      <c r="M437" s="233"/>
      <c r="N437" s="233"/>
      <c r="P437" s="233"/>
      <c r="Q437" s="233"/>
      <c r="R437" s="344"/>
      <c r="S437" s="233"/>
      <c r="T437" s="48"/>
      <c r="U437" s="48"/>
      <c r="V437" s="48"/>
      <c r="W437" s="48"/>
      <c r="X437" s="48"/>
      <c r="Y437" s="48"/>
      <c r="Z437" s="48"/>
      <c r="AA437" s="48"/>
    </row>
    <row r="438" spans="1:27" ht="15.75" customHeight="1">
      <c r="A438" s="233"/>
      <c r="B438" s="233"/>
      <c r="C438" s="233"/>
      <c r="D438" s="233"/>
      <c r="E438" s="233"/>
      <c r="F438" s="233"/>
      <c r="G438" s="233"/>
      <c r="H438" s="233"/>
      <c r="I438" s="233"/>
      <c r="J438" s="403"/>
      <c r="K438" s="233"/>
      <c r="L438" s="233"/>
      <c r="M438" s="233"/>
      <c r="N438" s="233"/>
      <c r="P438" s="233"/>
      <c r="Q438" s="233"/>
      <c r="R438" s="344"/>
      <c r="S438" s="233"/>
      <c r="T438" s="48"/>
      <c r="U438" s="48"/>
      <c r="V438" s="48"/>
      <c r="W438" s="48"/>
      <c r="X438" s="48"/>
      <c r="Y438" s="48"/>
      <c r="Z438" s="48"/>
      <c r="AA438" s="48"/>
    </row>
    <row r="439" spans="1:27" ht="15.75" customHeight="1">
      <c r="A439" s="233"/>
      <c r="B439" s="233"/>
      <c r="C439" s="233"/>
      <c r="D439" s="233"/>
      <c r="E439" s="233"/>
      <c r="F439" s="233"/>
      <c r="G439" s="233"/>
      <c r="H439" s="233"/>
      <c r="I439" s="233"/>
      <c r="J439" s="403"/>
      <c r="K439" s="233"/>
      <c r="L439" s="233"/>
      <c r="M439" s="233"/>
      <c r="N439" s="233"/>
      <c r="P439" s="233"/>
      <c r="Q439" s="233"/>
      <c r="R439" s="344"/>
      <c r="S439" s="233"/>
      <c r="T439" s="48"/>
      <c r="U439" s="48"/>
      <c r="V439" s="48"/>
      <c r="W439" s="48"/>
      <c r="X439" s="48"/>
      <c r="Y439" s="48"/>
      <c r="Z439" s="48"/>
      <c r="AA439" s="48"/>
    </row>
    <row r="440" spans="1:27" ht="15.75" customHeight="1">
      <c r="A440" s="233"/>
      <c r="B440" s="233"/>
      <c r="C440" s="233"/>
      <c r="D440" s="233"/>
      <c r="E440" s="233"/>
      <c r="F440" s="233"/>
      <c r="G440" s="233"/>
      <c r="H440" s="233"/>
      <c r="I440" s="233"/>
      <c r="J440" s="403"/>
      <c r="K440" s="233"/>
      <c r="L440" s="233"/>
      <c r="M440" s="233"/>
      <c r="N440" s="233"/>
      <c r="P440" s="233"/>
      <c r="Q440" s="233"/>
      <c r="R440" s="344"/>
      <c r="S440" s="233"/>
      <c r="T440" s="48"/>
      <c r="U440" s="48"/>
      <c r="V440" s="48"/>
      <c r="W440" s="48"/>
      <c r="X440" s="48"/>
      <c r="Y440" s="48"/>
      <c r="Z440" s="48"/>
      <c r="AA440" s="48"/>
    </row>
    <row r="441" spans="1:27" ht="15.75" customHeight="1">
      <c r="A441" s="233"/>
      <c r="B441" s="233"/>
      <c r="C441" s="233"/>
      <c r="D441" s="233"/>
      <c r="E441" s="233"/>
      <c r="F441" s="233"/>
      <c r="G441" s="233"/>
      <c r="H441" s="233"/>
      <c r="I441" s="233"/>
      <c r="J441" s="403"/>
      <c r="K441" s="233"/>
      <c r="L441" s="233"/>
      <c r="M441" s="233"/>
      <c r="N441" s="233"/>
      <c r="P441" s="233"/>
      <c r="Q441" s="233"/>
      <c r="R441" s="344"/>
      <c r="S441" s="233"/>
      <c r="T441" s="48"/>
      <c r="U441" s="48"/>
      <c r="V441" s="48"/>
      <c r="W441" s="48"/>
      <c r="X441" s="48"/>
      <c r="Y441" s="48"/>
      <c r="Z441" s="48"/>
      <c r="AA441" s="48"/>
    </row>
    <row r="442" spans="1:27" ht="15.75" customHeight="1">
      <c r="A442" s="233"/>
      <c r="B442" s="233"/>
      <c r="C442" s="233"/>
      <c r="D442" s="233"/>
      <c r="E442" s="233"/>
      <c r="F442" s="233"/>
      <c r="G442" s="233"/>
      <c r="H442" s="233"/>
      <c r="I442" s="233"/>
      <c r="J442" s="403"/>
      <c r="K442" s="233"/>
      <c r="L442" s="233"/>
      <c r="M442" s="233"/>
      <c r="N442" s="233"/>
      <c r="P442" s="233"/>
      <c r="Q442" s="233"/>
      <c r="R442" s="344"/>
      <c r="S442" s="233"/>
      <c r="T442" s="48"/>
      <c r="U442" s="48"/>
      <c r="V442" s="48"/>
      <c r="W442" s="48"/>
      <c r="X442" s="48"/>
      <c r="Y442" s="48"/>
      <c r="Z442" s="48"/>
      <c r="AA442" s="48"/>
    </row>
    <row r="443" spans="1:27" ht="15.75" customHeight="1">
      <c r="A443" s="233"/>
      <c r="B443" s="233"/>
      <c r="C443" s="233"/>
      <c r="D443" s="233"/>
      <c r="E443" s="233"/>
      <c r="F443" s="233"/>
      <c r="G443" s="233"/>
      <c r="H443" s="233"/>
      <c r="I443" s="233"/>
      <c r="J443" s="403"/>
      <c r="K443" s="233"/>
      <c r="L443" s="233"/>
      <c r="M443" s="233"/>
      <c r="N443" s="233"/>
      <c r="P443" s="233"/>
      <c r="Q443" s="233"/>
      <c r="R443" s="344"/>
      <c r="S443" s="233"/>
      <c r="T443" s="48"/>
      <c r="U443" s="48"/>
      <c r="V443" s="48"/>
      <c r="W443" s="48"/>
      <c r="X443" s="48"/>
      <c r="Y443" s="48"/>
      <c r="Z443" s="48"/>
      <c r="AA443" s="48"/>
    </row>
    <row r="444" spans="1:27" ht="15.75" customHeight="1">
      <c r="A444" s="233"/>
      <c r="B444" s="233"/>
      <c r="C444" s="233"/>
      <c r="D444" s="233"/>
      <c r="E444" s="233"/>
      <c r="F444" s="233"/>
      <c r="G444" s="233"/>
      <c r="H444" s="233"/>
      <c r="I444" s="233"/>
      <c r="J444" s="403"/>
      <c r="K444" s="233"/>
      <c r="L444" s="233"/>
      <c r="M444" s="233"/>
      <c r="N444" s="233"/>
      <c r="P444" s="233"/>
      <c r="Q444" s="233"/>
      <c r="R444" s="344"/>
      <c r="S444" s="233"/>
      <c r="T444" s="48"/>
      <c r="U444" s="48"/>
      <c r="V444" s="48"/>
      <c r="W444" s="48"/>
      <c r="X444" s="48"/>
      <c r="Y444" s="48"/>
      <c r="Z444" s="48"/>
      <c r="AA444" s="48"/>
    </row>
    <row r="445" spans="1:27" ht="15.75" customHeight="1">
      <c r="A445" s="233"/>
      <c r="B445" s="233"/>
      <c r="C445" s="233"/>
      <c r="D445" s="233"/>
      <c r="E445" s="233"/>
      <c r="F445" s="233"/>
      <c r="G445" s="233"/>
      <c r="H445" s="233"/>
      <c r="I445" s="233"/>
      <c r="J445" s="403"/>
      <c r="K445" s="233"/>
      <c r="L445" s="233"/>
      <c r="M445" s="233"/>
      <c r="N445" s="233"/>
      <c r="P445" s="233"/>
      <c r="Q445" s="233"/>
      <c r="R445" s="344"/>
      <c r="S445" s="233"/>
      <c r="T445" s="48"/>
      <c r="U445" s="48"/>
      <c r="V445" s="48"/>
      <c r="W445" s="48"/>
      <c r="X445" s="48"/>
      <c r="Y445" s="48"/>
      <c r="Z445" s="48"/>
      <c r="AA445" s="48"/>
    </row>
    <row r="446" spans="1:27" ht="15.75" customHeight="1">
      <c r="A446" s="233"/>
      <c r="B446" s="233"/>
      <c r="C446" s="233"/>
      <c r="D446" s="233"/>
      <c r="E446" s="233"/>
      <c r="F446" s="233"/>
      <c r="G446" s="233"/>
      <c r="H446" s="233"/>
      <c r="I446" s="233"/>
      <c r="J446" s="403"/>
      <c r="K446" s="233"/>
      <c r="L446" s="233"/>
      <c r="M446" s="233"/>
      <c r="N446" s="233"/>
      <c r="P446" s="233"/>
      <c r="Q446" s="233"/>
      <c r="R446" s="344"/>
      <c r="S446" s="233"/>
      <c r="T446" s="48"/>
      <c r="U446" s="48"/>
      <c r="V446" s="48"/>
      <c r="W446" s="48"/>
      <c r="X446" s="48"/>
      <c r="Y446" s="48"/>
      <c r="Z446" s="48"/>
      <c r="AA446" s="48"/>
    </row>
    <row r="447" spans="1:27" ht="15.75" customHeight="1">
      <c r="A447" s="233"/>
      <c r="B447" s="233"/>
      <c r="C447" s="233"/>
      <c r="D447" s="233"/>
      <c r="E447" s="233"/>
      <c r="F447" s="233"/>
      <c r="G447" s="233"/>
      <c r="H447" s="233"/>
      <c r="I447" s="233"/>
      <c r="J447" s="403"/>
      <c r="K447" s="233"/>
      <c r="L447" s="233"/>
      <c r="M447" s="233"/>
      <c r="N447" s="233"/>
      <c r="P447" s="233"/>
      <c r="Q447" s="233"/>
      <c r="R447" s="344"/>
      <c r="S447" s="233"/>
      <c r="T447" s="48"/>
      <c r="U447" s="48"/>
      <c r="V447" s="48"/>
      <c r="W447" s="48"/>
      <c r="X447" s="48"/>
      <c r="Y447" s="48"/>
      <c r="Z447" s="48"/>
      <c r="AA447" s="48"/>
    </row>
    <row r="448" spans="1:27" ht="15.75" customHeight="1">
      <c r="A448" s="233"/>
      <c r="B448" s="233"/>
      <c r="C448" s="233"/>
      <c r="D448" s="233"/>
      <c r="E448" s="233"/>
      <c r="F448" s="233"/>
      <c r="G448" s="233"/>
      <c r="H448" s="233"/>
      <c r="I448" s="233"/>
      <c r="J448" s="403"/>
      <c r="K448" s="233"/>
      <c r="L448" s="233"/>
      <c r="M448" s="233"/>
      <c r="N448" s="233"/>
      <c r="P448" s="233"/>
      <c r="Q448" s="233"/>
      <c r="R448" s="344"/>
      <c r="S448" s="233"/>
      <c r="T448" s="48"/>
      <c r="U448" s="48"/>
      <c r="V448" s="48"/>
      <c r="W448" s="48"/>
      <c r="X448" s="48"/>
      <c r="Y448" s="48"/>
      <c r="Z448" s="48"/>
      <c r="AA448" s="48"/>
    </row>
    <row r="449" spans="1:27" ht="15.75" customHeight="1">
      <c r="A449" s="233"/>
      <c r="B449" s="233"/>
      <c r="C449" s="233"/>
      <c r="D449" s="233"/>
      <c r="E449" s="233"/>
      <c r="F449" s="233"/>
      <c r="G449" s="233"/>
      <c r="H449" s="233"/>
      <c r="I449" s="233"/>
      <c r="J449" s="403"/>
      <c r="K449" s="233"/>
      <c r="L449" s="233"/>
      <c r="M449" s="233"/>
      <c r="N449" s="233"/>
      <c r="P449" s="233"/>
      <c r="Q449" s="233"/>
      <c r="R449" s="344"/>
      <c r="S449" s="233"/>
      <c r="T449" s="48"/>
      <c r="U449" s="48"/>
      <c r="V449" s="48"/>
      <c r="W449" s="48"/>
      <c r="X449" s="48"/>
      <c r="Y449" s="48"/>
      <c r="Z449" s="48"/>
      <c r="AA449" s="48"/>
    </row>
    <row r="450" spans="1:27" ht="15.75" customHeight="1">
      <c r="A450" s="233"/>
      <c r="B450" s="233"/>
      <c r="C450" s="233"/>
      <c r="D450" s="233"/>
      <c r="E450" s="233"/>
      <c r="F450" s="233"/>
      <c r="G450" s="233"/>
      <c r="H450" s="233"/>
      <c r="I450" s="233"/>
      <c r="J450" s="403"/>
      <c r="K450" s="233"/>
      <c r="L450" s="233"/>
      <c r="M450" s="233"/>
      <c r="N450" s="233"/>
      <c r="P450" s="233"/>
      <c r="Q450" s="233"/>
      <c r="R450" s="344"/>
      <c r="S450" s="233"/>
      <c r="T450" s="48"/>
      <c r="U450" s="48"/>
      <c r="V450" s="48"/>
      <c r="W450" s="48"/>
      <c r="X450" s="48"/>
      <c r="Y450" s="48"/>
      <c r="Z450" s="48"/>
      <c r="AA450" s="48"/>
    </row>
    <row r="451" spans="1:27" ht="15.75" customHeight="1">
      <c r="A451" s="233"/>
      <c r="B451" s="233"/>
      <c r="C451" s="233"/>
      <c r="D451" s="233"/>
      <c r="E451" s="233"/>
      <c r="F451" s="233"/>
      <c r="G451" s="233"/>
      <c r="H451" s="233"/>
      <c r="I451" s="233"/>
      <c r="J451" s="403"/>
      <c r="K451" s="233"/>
      <c r="L451" s="233"/>
      <c r="M451" s="233"/>
      <c r="N451" s="233"/>
      <c r="P451" s="233"/>
      <c r="Q451" s="233"/>
      <c r="R451" s="344"/>
      <c r="S451" s="233"/>
      <c r="T451" s="48"/>
      <c r="U451" s="48"/>
      <c r="V451" s="48"/>
      <c r="W451" s="48"/>
      <c r="X451" s="48"/>
      <c r="Y451" s="48"/>
      <c r="Z451" s="48"/>
      <c r="AA451" s="48"/>
    </row>
    <row r="452" spans="1:27" ht="15.75" customHeight="1">
      <c r="A452" s="233"/>
      <c r="B452" s="233"/>
      <c r="C452" s="233"/>
      <c r="D452" s="233"/>
      <c r="E452" s="233"/>
      <c r="F452" s="233"/>
      <c r="G452" s="233"/>
      <c r="H452" s="233"/>
      <c r="I452" s="233"/>
      <c r="J452" s="403"/>
      <c r="K452" s="233"/>
      <c r="L452" s="233"/>
      <c r="M452" s="233"/>
      <c r="N452" s="233"/>
      <c r="P452" s="233"/>
      <c r="Q452" s="233"/>
      <c r="R452" s="344"/>
      <c r="S452" s="233"/>
      <c r="T452" s="48"/>
      <c r="U452" s="48"/>
      <c r="V452" s="48"/>
      <c r="W452" s="48"/>
      <c r="X452" s="48"/>
      <c r="Y452" s="48"/>
      <c r="Z452" s="48"/>
      <c r="AA452" s="48"/>
    </row>
    <row r="453" spans="1:27" ht="15.75" customHeight="1">
      <c r="A453" s="233"/>
      <c r="B453" s="233"/>
      <c r="C453" s="233"/>
      <c r="D453" s="233"/>
      <c r="E453" s="233"/>
      <c r="F453" s="233"/>
      <c r="G453" s="233"/>
      <c r="H453" s="233"/>
      <c r="I453" s="233"/>
      <c r="J453" s="403"/>
      <c r="K453" s="233"/>
      <c r="L453" s="233"/>
      <c r="M453" s="233"/>
      <c r="N453" s="233"/>
      <c r="P453" s="233"/>
      <c r="Q453" s="233"/>
      <c r="R453" s="344"/>
      <c r="S453" s="233"/>
      <c r="T453" s="48"/>
      <c r="U453" s="48"/>
      <c r="V453" s="48"/>
      <c r="W453" s="48"/>
      <c r="X453" s="48"/>
      <c r="Y453" s="48"/>
      <c r="Z453" s="48"/>
      <c r="AA453" s="48"/>
    </row>
    <row r="454" spans="1:27" ht="15.75" customHeight="1">
      <c r="A454" s="233"/>
      <c r="B454" s="233"/>
      <c r="C454" s="233"/>
      <c r="D454" s="233"/>
      <c r="E454" s="233"/>
      <c r="F454" s="233"/>
      <c r="G454" s="233"/>
      <c r="H454" s="233"/>
      <c r="I454" s="233"/>
      <c r="J454" s="403"/>
      <c r="K454" s="233"/>
      <c r="L454" s="233"/>
      <c r="M454" s="233"/>
      <c r="N454" s="233"/>
      <c r="P454" s="233"/>
      <c r="Q454" s="233"/>
      <c r="R454" s="344"/>
      <c r="S454" s="233"/>
      <c r="T454" s="48"/>
      <c r="U454" s="48"/>
      <c r="V454" s="48"/>
      <c r="W454" s="48"/>
      <c r="X454" s="48"/>
      <c r="Y454" s="48"/>
      <c r="Z454" s="48"/>
      <c r="AA454" s="48"/>
    </row>
    <row r="455" spans="1:27" ht="15.75" customHeight="1">
      <c r="A455" s="233"/>
      <c r="B455" s="233"/>
      <c r="C455" s="233"/>
      <c r="D455" s="233"/>
      <c r="E455" s="233"/>
      <c r="F455" s="233"/>
      <c r="G455" s="233"/>
      <c r="H455" s="233"/>
      <c r="I455" s="233"/>
      <c r="J455" s="403"/>
      <c r="K455" s="233"/>
      <c r="L455" s="233"/>
      <c r="M455" s="233"/>
      <c r="N455" s="233"/>
      <c r="P455" s="233"/>
      <c r="Q455" s="233"/>
      <c r="R455" s="344"/>
      <c r="S455" s="233"/>
      <c r="T455" s="48"/>
      <c r="U455" s="48"/>
      <c r="V455" s="48"/>
      <c r="W455" s="48"/>
      <c r="X455" s="48"/>
      <c r="Y455" s="48"/>
      <c r="Z455" s="48"/>
      <c r="AA455" s="48"/>
    </row>
    <row r="456" spans="1:27" ht="15.75" customHeight="1">
      <c r="A456" s="233"/>
      <c r="B456" s="233"/>
      <c r="C456" s="233"/>
      <c r="D456" s="233"/>
      <c r="E456" s="233"/>
      <c r="F456" s="233"/>
      <c r="G456" s="233"/>
      <c r="H456" s="233"/>
      <c r="I456" s="233"/>
      <c r="J456" s="403"/>
      <c r="K456" s="233"/>
      <c r="L456" s="233"/>
      <c r="M456" s="233"/>
      <c r="N456" s="233"/>
      <c r="P456" s="233"/>
      <c r="Q456" s="233"/>
      <c r="R456" s="344"/>
      <c r="S456" s="233"/>
      <c r="T456" s="48"/>
      <c r="U456" s="48"/>
      <c r="V456" s="48"/>
      <c r="W456" s="48"/>
      <c r="X456" s="48"/>
      <c r="Y456" s="48"/>
      <c r="Z456" s="48"/>
      <c r="AA456" s="48"/>
    </row>
    <row r="457" spans="1:27" ht="15.75" customHeight="1">
      <c r="A457" s="233"/>
      <c r="B457" s="233"/>
      <c r="C457" s="233"/>
      <c r="D457" s="233"/>
      <c r="E457" s="233"/>
      <c r="F457" s="233"/>
      <c r="G457" s="233"/>
      <c r="H457" s="233"/>
      <c r="I457" s="233"/>
      <c r="J457" s="403"/>
      <c r="K457" s="233"/>
      <c r="L457" s="233"/>
      <c r="M457" s="233"/>
      <c r="N457" s="233"/>
      <c r="P457" s="233"/>
      <c r="Q457" s="233"/>
      <c r="R457" s="344"/>
      <c r="S457" s="233"/>
      <c r="T457" s="48"/>
      <c r="U457" s="48"/>
      <c r="V457" s="48"/>
      <c r="W457" s="48"/>
      <c r="X457" s="48"/>
      <c r="Y457" s="48"/>
      <c r="Z457" s="48"/>
      <c r="AA457" s="48"/>
    </row>
    <row r="458" spans="1:27" ht="15.75" customHeight="1">
      <c r="A458" s="233"/>
      <c r="B458" s="233"/>
      <c r="C458" s="233"/>
      <c r="D458" s="233"/>
      <c r="E458" s="233"/>
      <c r="F458" s="233"/>
      <c r="G458" s="233"/>
      <c r="H458" s="233"/>
      <c r="I458" s="233"/>
      <c r="J458" s="403"/>
      <c r="K458" s="233"/>
      <c r="L458" s="233"/>
      <c r="M458" s="233"/>
      <c r="N458" s="233"/>
      <c r="P458" s="233"/>
      <c r="Q458" s="233"/>
      <c r="R458" s="344"/>
      <c r="S458" s="233"/>
      <c r="T458" s="48"/>
      <c r="U458" s="48"/>
      <c r="V458" s="48"/>
      <c r="W458" s="48"/>
      <c r="X458" s="48"/>
      <c r="Y458" s="48"/>
      <c r="Z458" s="48"/>
      <c r="AA458" s="48"/>
    </row>
    <row r="459" spans="1:27" ht="15.75" customHeight="1">
      <c r="A459" s="233"/>
      <c r="B459" s="233"/>
      <c r="C459" s="233"/>
      <c r="D459" s="233"/>
      <c r="E459" s="233"/>
      <c r="F459" s="233"/>
      <c r="G459" s="233"/>
      <c r="H459" s="233"/>
      <c r="I459" s="233"/>
      <c r="J459" s="403"/>
      <c r="K459" s="233"/>
      <c r="L459" s="233"/>
      <c r="M459" s="233"/>
      <c r="N459" s="233"/>
      <c r="P459" s="233"/>
      <c r="Q459" s="233"/>
      <c r="R459" s="344"/>
      <c r="S459" s="233"/>
      <c r="T459" s="48"/>
      <c r="U459" s="48"/>
      <c r="V459" s="48"/>
      <c r="W459" s="48"/>
      <c r="X459" s="48"/>
      <c r="Y459" s="48"/>
      <c r="Z459" s="48"/>
      <c r="AA459" s="48"/>
    </row>
    <row r="460" spans="1:27" ht="15.75" customHeight="1">
      <c r="A460" s="233"/>
      <c r="B460" s="233"/>
      <c r="C460" s="233"/>
      <c r="D460" s="233"/>
      <c r="E460" s="233"/>
      <c r="F460" s="233"/>
      <c r="G460" s="233"/>
      <c r="H460" s="233"/>
      <c r="I460" s="233"/>
      <c r="J460" s="403"/>
      <c r="K460" s="233"/>
      <c r="L460" s="233"/>
      <c r="M460" s="233"/>
      <c r="N460" s="233"/>
      <c r="P460" s="233"/>
      <c r="Q460" s="233"/>
      <c r="R460" s="344"/>
      <c r="S460" s="233"/>
      <c r="T460" s="48"/>
      <c r="U460" s="48"/>
      <c r="V460" s="48"/>
      <c r="W460" s="48"/>
      <c r="X460" s="48"/>
      <c r="Y460" s="48"/>
      <c r="Z460" s="48"/>
      <c r="AA460" s="48"/>
    </row>
    <row r="461" spans="1:27" ht="15.75" customHeight="1">
      <c r="A461" s="233"/>
      <c r="B461" s="233"/>
      <c r="C461" s="233"/>
      <c r="D461" s="233"/>
      <c r="E461" s="233"/>
      <c r="F461" s="233"/>
      <c r="G461" s="233"/>
      <c r="H461" s="233"/>
      <c r="I461" s="233"/>
      <c r="J461" s="403"/>
      <c r="K461" s="233"/>
      <c r="L461" s="233"/>
      <c r="M461" s="233"/>
      <c r="N461" s="233"/>
      <c r="P461" s="233"/>
      <c r="Q461" s="233"/>
      <c r="R461" s="344"/>
      <c r="S461" s="233"/>
      <c r="T461" s="48"/>
      <c r="U461" s="48"/>
      <c r="V461" s="48"/>
      <c r="W461" s="48"/>
      <c r="X461" s="48"/>
      <c r="Y461" s="48"/>
      <c r="Z461" s="48"/>
      <c r="AA461" s="48"/>
    </row>
    <row r="462" spans="1:27" ht="15.75" customHeight="1">
      <c r="A462" s="233"/>
      <c r="B462" s="233"/>
      <c r="C462" s="233"/>
      <c r="D462" s="233"/>
      <c r="E462" s="233"/>
      <c r="F462" s="233"/>
      <c r="G462" s="233"/>
      <c r="H462" s="233"/>
      <c r="I462" s="233"/>
      <c r="J462" s="403"/>
      <c r="K462" s="233"/>
      <c r="L462" s="233"/>
      <c r="M462" s="233"/>
      <c r="N462" s="233"/>
      <c r="P462" s="233"/>
      <c r="Q462" s="233"/>
      <c r="R462" s="344"/>
      <c r="S462" s="233"/>
      <c r="T462" s="48"/>
      <c r="U462" s="48"/>
      <c r="V462" s="48"/>
      <c r="W462" s="48"/>
      <c r="X462" s="48"/>
      <c r="Y462" s="48"/>
      <c r="Z462" s="48"/>
      <c r="AA462" s="48"/>
    </row>
    <row r="463" spans="1:27" ht="15.75" customHeight="1">
      <c r="A463" s="233"/>
      <c r="B463" s="233"/>
      <c r="C463" s="233"/>
      <c r="D463" s="233"/>
      <c r="E463" s="233"/>
      <c r="F463" s="233"/>
      <c r="G463" s="233"/>
      <c r="H463" s="233"/>
      <c r="I463" s="233"/>
      <c r="J463" s="403"/>
      <c r="K463" s="233"/>
      <c r="L463" s="233"/>
      <c r="M463" s="233"/>
      <c r="N463" s="233"/>
      <c r="P463" s="233"/>
      <c r="Q463" s="233"/>
      <c r="R463" s="344"/>
      <c r="S463" s="233"/>
      <c r="T463" s="48"/>
      <c r="U463" s="48"/>
      <c r="V463" s="48"/>
      <c r="W463" s="48"/>
      <c r="X463" s="48"/>
      <c r="Y463" s="48"/>
      <c r="Z463" s="48"/>
      <c r="AA463" s="48"/>
    </row>
    <row r="464" spans="1:27" ht="15.75" customHeight="1">
      <c r="A464" s="233"/>
      <c r="B464" s="233"/>
      <c r="C464" s="233"/>
      <c r="D464" s="233"/>
      <c r="E464" s="233"/>
      <c r="F464" s="233"/>
      <c r="G464" s="233"/>
      <c r="H464" s="233"/>
      <c r="I464" s="233"/>
      <c r="J464" s="403"/>
      <c r="K464" s="233"/>
      <c r="L464" s="233"/>
      <c r="M464" s="233"/>
      <c r="N464" s="233"/>
      <c r="P464" s="233"/>
      <c r="Q464" s="233"/>
      <c r="R464" s="344"/>
      <c r="S464" s="233"/>
      <c r="T464" s="48"/>
      <c r="U464" s="48"/>
      <c r="V464" s="48"/>
      <c r="W464" s="48"/>
      <c r="X464" s="48"/>
      <c r="Y464" s="48"/>
      <c r="Z464" s="48"/>
      <c r="AA464" s="48"/>
    </row>
    <row r="465" spans="1:27" ht="15.75" customHeight="1">
      <c r="A465" s="233"/>
      <c r="B465" s="233"/>
      <c r="C465" s="233"/>
      <c r="D465" s="233"/>
      <c r="E465" s="233"/>
      <c r="F465" s="233"/>
      <c r="G465" s="233"/>
      <c r="H465" s="233"/>
      <c r="I465" s="233"/>
      <c r="J465" s="403"/>
      <c r="K465" s="233"/>
      <c r="L465" s="233"/>
      <c r="M465" s="233"/>
      <c r="N465" s="233"/>
      <c r="P465" s="233"/>
      <c r="Q465" s="233"/>
      <c r="R465" s="344"/>
      <c r="S465" s="233"/>
      <c r="T465" s="48"/>
      <c r="U465" s="48"/>
      <c r="V465" s="48"/>
      <c r="W465" s="48"/>
      <c r="X465" s="48"/>
      <c r="Y465" s="48"/>
      <c r="Z465" s="48"/>
      <c r="AA465" s="48"/>
    </row>
    <row r="466" spans="1:27" ht="15.75" customHeight="1">
      <c r="A466" s="233"/>
      <c r="B466" s="233"/>
      <c r="C466" s="233"/>
      <c r="D466" s="233"/>
      <c r="E466" s="233"/>
      <c r="F466" s="233"/>
      <c r="G466" s="233"/>
      <c r="H466" s="233"/>
      <c r="I466" s="233"/>
      <c r="J466" s="403"/>
      <c r="K466" s="233"/>
      <c r="L466" s="233"/>
      <c r="M466" s="233"/>
      <c r="N466" s="233"/>
      <c r="P466" s="233"/>
      <c r="Q466" s="233"/>
      <c r="R466" s="344"/>
      <c r="S466" s="233"/>
      <c r="T466" s="48"/>
      <c r="U466" s="48"/>
      <c r="V466" s="48"/>
      <c r="W466" s="48"/>
      <c r="X466" s="48"/>
      <c r="Y466" s="48"/>
      <c r="Z466" s="48"/>
      <c r="AA466" s="48"/>
    </row>
    <row r="467" spans="1:27" ht="15.75" customHeight="1">
      <c r="A467" s="233"/>
      <c r="B467" s="233"/>
      <c r="C467" s="233"/>
      <c r="D467" s="233"/>
      <c r="E467" s="233"/>
      <c r="F467" s="233"/>
      <c r="G467" s="233"/>
      <c r="H467" s="233"/>
      <c r="I467" s="233"/>
      <c r="J467" s="403"/>
      <c r="K467" s="233"/>
      <c r="L467" s="233"/>
      <c r="M467" s="233"/>
      <c r="N467" s="233"/>
      <c r="P467" s="233"/>
      <c r="Q467" s="233"/>
      <c r="R467" s="344"/>
      <c r="S467" s="233"/>
      <c r="T467" s="48"/>
      <c r="U467" s="48"/>
      <c r="V467" s="48"/>
      <c r="W467" s="48"/>
      <c r="X467" s="48"/>
      <c r="Y467" s="48"/>
      <c r="Z467" s="48"/>
      <c r="AA467" s="48"/>
    </row>
    <row r="468" spans="1:27" ht="15.75" customHeight="1">
      <c r="A468" s="233"/>
      <c r="B468" s="233"/>
      <c r="C468" s="233"/>
      <c r="D468" s="233"/>
      <c r="E468" s="233"/>
      <c r="F468" s="233"/>
      <c r="G468" s="233"/>
      <c r="H468" s="233"/>
      <c r="I468" s="233"/>
      <c r="J468" s="403"/>
      <c r="K468" s="233"/>
      <c r="L468" s="233"/>
      <c r="M468" s="233"/>
      <c r="N468" s="233"/>
      <c r="P468" s="233"/>
      <c r="Q468" s="233"/>
      <c r="R468" s="344"/>
      <c r="S468" s="233"/>
      <c r="T468" s="48"/>
      <c r="U468" s="48"/>
      <c r="V468" s="48"/>
      <c r="W468" s="48"/>
      <c r="X468" s="48"/>
      <c r="Y468" s="48"/>
      <c r="Z468" s="48"/>
      <c r="AA468" s="48"/>
    </row>
    <row r="469" spans="1:27" ht="15.75" customHeight="1">
      <c r="A469" s="233"/>
      <c r="B469" s="233"/>
      <c r="C469" s="233"/>
      <c r="D469" s="233"/>
      <c r="E469" s="233"/>
      <c r="F469" s="233"/>
      <c r="G469" s="233"/>
      <c r="H469" s="233"/>
      <c r="I469" s="233"/>
      <c r="J469" s="403"/>
      <c r="K469" s="233"/>
      <c r="L469" s="233"/>
      <c r="M469" s="233"/>
      <c r="N469" s="233"/>
      <c r="P469" s="233"/>
      <c r="Q469" s="233"/>
      <c r="R469" s="344"/>
      <c r="S469" s="233"/>
      <c r="T469" s="48"/>
      <c r="U469" s="48"/>
      <c r="V469" s="48"/>
      <c r="W469" s="48"/>
      <c r="X469" s="48"/>
      <c r="Y469" s="48"/>
      <c r="Z469" s="48"/>
      <c r="AA469" s="48"/>
    </row>
    <row r="470" spans="1:27" ht="15.75" customHeight="1">
      <c r="A470" s="233"/>
      <c r="B470" s="233"/>
      <c r="C470" s="233"/>
      <c r="D470" s="233"/>
      <c r="E470" s="233"/>
      <c r="F470" s="233"/>
      <c r="G470" s="233"/>
      <c r="H470" s="233"/>
      <c r="I470" s="233"/>
      <c r="J470" s="403"/>
      <c r="K470" s="233"/>
      <c r="L470" s="233"/>
      <c r="M470" s="233"/>
      <c r="N470" s="233"/>
      <c r="P470" s="233"/>
      <c r="Q470" s="233"/>
      <c r="R470" s="344"/>
      <c r="S470" s="233"/>
      <c r="T470" s="48"/>
      <c r="U470" s="48"/>
      <c r="V470" s="48"/>
      <c r="W470" s="48"/>
      <c r="X470" s="48"/>
      <c r="Y470" s="48"/>
      <c r="Z470" s="48"/>
      <c r="AA470" s="48"/>
    </row>
    <row r="471" spans="1:27" ht="15.75" customHeight="1">
      <c r="A471" s="233"/>
      <c r="B471" s="233"/>
      <c r="C471" s="233"/>
      <c r="D471" s="233"/>
      <c r="E471" s="233"/>
      <c r="F471" s="233"/>
      <c r="G471" s="233"/>
      <c r="H471" s="233"/>
      <c r="I471" s="233"/>
      <c r="J471" s="403"/>
      <c r="K471" s="233"/>
      <c r="L471" s="233"/>
      <c r="M471" s="233"/>
      <c r="N471" s="233"/>
      <c r="P471" s="233"/>
      <c r="Q471" s="233"/>
      <c r="R471" s="344"/>
      <c r="S471" s="233"/>
      <c r="T471" s="48"/>
      <c r="U471" s="48"/>
      <c r="V471" s="48"/>
      <c r="W471" s="48"/>
      <c r="X471" s="48"/>
      <c r="Y471" s="48"/>
      <c r="Z471" s="48"/>
      <c r="AA471" s="48"/>
    </row>
    <row r="472" spans="1:27" ht="15.75" customHeight="1">
      <c r="A472" s="233"/>
      <c r="B472" s="233"/>
      <c r="C472" s="233"/>
      <c r="D472" s="233"/>
      <c r="E472" s="233"/>
      <c r="F472" s="233"/>
      <c r="G472" s="233"/>
      <c r="H472" s="233"/>
      <c r="I472" s="233"/>
      <c r="J472" s="403"/>
      <c r="K472" s="233"/>
      <c r="L472" s="233"/>
      <c r="M472" s="233"/>
      <c r="N472" s="233"/>
      <c r="P472" s="233"/>
      <c r="Q472" s="233"/>
      <c r="R472" s="344"/>
      <c r="S472" s="233"/>
      <c r="T472" s="48"/>
      <c r="U472" s="48"/>
      <c r="V472" s="48"/>
      <c r="W472" s="48"/>
      <c r="X472" s="48"/>
      <c r="Y472" s="48"/>
      <c r="Z472" s="48"/>
      <c r="AA472" s="48"/>
    </row>
    <row r="473" spans="1:27" ht="15.75" customHeight="1">
      <c r="A473" s="233"/>
      <c r="B473" s="233"/>
      <c r="C473" s="233"/>
      <c r="D473" s="233"/>
      <c r="E473" s="233"/>
      <c r="F473" s="233"/>
      <c r="G473" s="233"/>
      <c r="H473" s="233"/>
      <c r="I473" s="233"/>
      <c r="J473" s="403"/>
      <c r="K473" s="233"/>
      <c r="L473" s="233"/>
      <c r="M473" s="233"/>
      <c r="N473" s="233"/>
      <c r="P473" s="233"/>
      <c r="Q473" s="233"/>
      <c r="R473" s="344"/>
      <c r="S473" s="233"/>
      <c r="T473" s="48"/>
      <c r="U473" s="48"/>
      <c r="V473" s="48"/>
      <c r="W473" s="48"/>
      <c r="X473" s="48"/>
      <c r="Y473" s="48"/>
      <c r="Z473" s="48"/>
      <c r="AA473" s="48"/>
    </row>
    <row r="474" spans="1:27" ht="15.75" customHeight="1">
      <c r="A474" s="233"/>
      <c r="B474" s="233"/>
      <c r="C474" s="233"/>
      <c r="D474" s="233"/>
      <c r="E474" s="233"/>
      <c r="F474" s="233"/>
      <c r="G474" s="233"/>
      <c r="H474" s="233"/>
      <c r="I474" s="233"/>
      <c r="J474" s="403"/>
      <c r="K474" s="233"/>
      <c r="L474" s="233"/>
      <c r="M474" s="233"/>
      <c r="N474" s="233"/>
      <c r="P474" s="233"/>
      <c r="Q474" s="233"/>
      <c r="R474" s="344"/>
      <c r="S474" s="233"/>
      <c r="T474" s="48"/>
      <c r="U474" s="48"/>
      <c r="V474" s="48"/>
      <c r="W474" s="48"/>
      <c r="X474" s="48"/>
      <c r="Y474" s="48"/>
      <c r="Z474" s="48"/>
      <c r="AA474" s="48"/>
    </row>
    <row r="475" spans="1:27" ht="15.75" customHeight="1">
      <c r="A475" s="233"/>
      <c r="B475" s="233"/>
      <c r="C475" s="233"/>
      <c r="D475" s="233"/>
      <c r="E475" s="233"/>
      <c r="F475" s="233"/>
      <c r="G475" s="233"/>
      <c r="H475" s="233"/>
      <c r="I475" s="233"/>
      <c r="J475" s="403"/>
      <c r="K475" s="233"/>
      <c r="L475" s="233"/>
      <c r="M475" s="233"/>
      <c r="N475" s="233"/>
      <c r="P475" s="233"/>
      <c r="Q475" s="233"/>
      <c r="R475" s="344"/>
      <c r="S475" s="233"/>
      <c r="T475" s="48"/>
      <c r="U475" s="48"/>
      <c r="V475" s="48"/>
      <c r="W475" s="48"/>
      <c r="X475" s="48"/>
      <c r="Y475" s="48"/>
      <c r="Z475" s="48"/>
      <c r="AA475" s="48"/>
    </row>
    <row r="476" spans="1:27" ht="15.75" customHeight="1">
      <c r="A476" s="233"/>
      <c r="B476" s="233"/>
      <c r="C476" s="233"/>
      <c r="D476" s="233"/>
      <c r="E476" s="233"/>
      <c r="F476" s="233"/>
      <c r="G476" s="233"/>
      <c r="H476" s="233"/>
      <c r="I476" s="233"/>
      <c r="J476" s="403"/>
      <c r="K476" s="233"/>
      <c r="L476" s="233"/>
      <c r="M476" s="233"/>
      <c r="N476" s="233"/>
      <c r="P476" s="233"/>
      <c r="Q476" s="233"/>
      <c r="R476" s="344"/>
      <c r="S476" s="233"/>
      <c r="T476" s="48"/>
      <c r="U476" s="48"/>
      <c r="V476" s="48"/>
      <c r="W476" s="48"/>
      <c r="X476" s="48"/>
      <c r="Y476" s="48"/>
      <c r="Z476" s="48"/>
      <c r="AA476" s="48"/>
    </row>
    <row r="477" spans="1:27" ht="15.75" customHeight="1">
      <c r="A477" s="233"/>
      <c r="B477" s="233"/>
      <c r="C477" s="233"/>
      <c r="D477" s="233"/>
      <c r="E477" s="233"/>
      <c r="F477" s="233"/>
      <c r="G477" s="233"/>
      <c r="H477" s="233"/>
      <c r="I477" s="233"/>
      <c r="J477" s="403"/>
      <c r="K477" s="233"/>
      <c r="L477" s="233"/>
      <c r="M477" s="233"/>
      <c r="N477" s="233"/>
      <c r="P477" s="233"/>
      <c r="Q477" s="233"/>
      <c r="R477" s="344"/>
      <c r="S477" s="233"/>
      <c r="T477" s="48"/>
      <c r="U477" s="48"/>
      <c r="V477" s="48"/>
      <c r="W477" s="48"/>
      <c r="X477" s="48"/>
      <c r="Y477" s="48"/>
      <c r="Z477" s="48"/>
      <c r="AA477" s="48"/>
    </row>
    <row r="478" spans="1:27" ht="15.75" customHeight="1">
      <c r="A478" s="233"/>
      <c r="B478" s="233"/>
      <c r="C478" s="233"/>
      <c r="D478" s="233"/>
      <c r="E478" s="233"/>
      <c r="F478" s="233"/>
      <c r="G478" s="233"/>
      <c r="H478" s="233"/>
      <c r="I478" s="233"/>
      <c r="J478" s="403"/>
      <c r="K478" s="233"/>
      <c r="L478" s="233"/>
      <c r="M478" s="233"/>
      <c r="N478" s="233"/>
      <c r="P478" s="233"/>
      <c r="Q478" s="233"/>
      <c r="R478" s="344"/>
      <c r="S478" s="233"/>
      <c r="T478" s="48"/>
      <c r="U478" s="48"/>
      <c r="V478" s="48"/>
      <c r="W478" s="48"/>
      <c r="X478" s="48"/>
      <c r="Y478" s="48"/>
      <c r="Z478" s="48"/>
      <c r="AA478" s="48"/>
    </row>
    <row r="479" spans="1:27" ht="15.75" customHeight="1">
      <c r="A479" s="233"/>
      <c r="B479" s="233"/>
      <c r="C479" s="233"/>
      <c r="D479" s="233"/>
      <c r="E479" s="233"/>
      <c r="F479" s="233"/>
      <c r="G479" s="233"/>
      <c r="H479" s="233"/>
      <c r="I479" s="233"/>
      <c r="J479" s="403"/>
      <c r="K479" s="233"/>
      <c r="L479" s="233"/>
      <c r="M479" s="233"/>
      <c r="N479" s="233"/>
      <c r="P479" s="233"/>
      <c r="Q479" s="233"/>
      <c r="R479" s="344"/>
      <c r="S479" s="233"/>
      <c r="T479" s="48"/>
      <c r="U479" s="48"/>
      <c r="V479" s="48"/>
      <c r="W479" s="48"/>
      <c r="X479" s="48"/>
      <c r="Y479" s="48"/>
      <c r="Z479" s="48"/>
      <c r="AA479" s="48"/>
    </row>
    <row r="480" spans="1:27" ht="15.75" customHeight="1">
      <c r="A480" s="233"/>
      <c r="B480" s="233"/>
      <c r="C480" s="233"/>
      <c r="D480" s="233"/>
      <c r="E480" s="233"/>
      <c r="F480" s="233"/>
      <c r="G480" s="233"/>
      <c r="H480" s="233"/>
      <c r="I480" s="233"/>
      <c r="J480" s="403"/>
      <c r="K480" s="233"/>
      <c r="L480" s="233"/>
      <c r="M480" s="233"/>
      <c r="N480" s="233"/>
      <c r="P480" s="233"/>
      <c r="Q480" s="233"/>
      <c r="R480" s="344"/>
      <c r="S480" s="233"/>
      <c r="T480" s="48"/>
      <c r="U480" s="48"/>
      <c r="V480" s="48"/>
      <c r="W480" s="48"/>
      <c r="X480" s="48"/>
      <c r="Y480" s="48"/>
      <c r="Z480" s="48"/>
      <c r="AA480" s="48"/>
    </row>
    <row r="481" spans="1:27" ht="15.75" customHeight="1">
      <c r="A481" s="233"/>
      <c r="B481" s="233"/>
      <c r="C481" s="233"/>
      <c r="D481" s="233"/>
      <c r="E481" s="233"/>
      <c r="F481" s="233"/>
      <c r="G481" s="233"/>
      <c r="H481" s="233"/>
      <c r="I481" s="233"/>
      <c r="J481" s="403"/>
      <c r="K481" s="233"/>
      <c r="L481" s="233"/>
      <c r="M481" s="233"/>
      <c r="N481" s="233"/>
      <c r="P481" s="233"/>
      <c r="Q481" s="233"/>
      <c r="R481" s="344"/>
      <c r="S481" s="233"/>
      <c r="T481" s="48"/>
      <c r="U481" s="48"/>
      <c r="V481" s="48"/>
      <c r="W481" s="48"/>
      <c r="X481" s="48"/>
      <c r="Y481" s="48"/>
      <c r="Z481" s="48"/>
      <c r="AA481" s="48"/>
    </row>
    <row r="482" spans="1:27" ht="15.75" customHeight="1">
      <c r="A482" s="233"/>
      <c r="B482" s="233"/>
      <c r="C482" s="233"/>
      <c r="D482" s="233"/>
      <c r="E482" s="233"/>
      <c r="F482" s="233"/>
      <c r="G482" s="233"/>
      <c r="H482" s="233"/>
      <c r="I482" s="233"/>
      <c r="J482" s="403"/>
      <c r="K482" s="233"/>
      <c r="L482" s="233"/>
      <c r="M482" s="233"/>
      <c r="N482" s="233"/>
      <c r="P482" s="233"/>
      <c r="Q482" s="233"/>
      <c r="R482" s="344"/>
      <c r="S482" s="233"/>
      <c r="T482" s="48"/>
      <c r="U482" s="48"/>
      <c r="V482" s="48"/>
      <c r="W482" s="48"/>
      <c r="X482" s="48"/>
      <c r="Y482" s="48"/>
      <c r="Z482" s="48"/>
      <c r="AA482" s="48"/>
    </row>
    <row r="483" spans="1:27" ht="15.75" customHeight="1">
      <c r="A483" s="233"/>
      <c r="B483" s="233"/>
      <c r="C483" s="233"/>
      <c r="D483" s="233"/>
      <c r="E483" s="233"/>
      <c r="F483" s="233"/>
      <c r="G483" s="233"/>
      <c r="H483" s="233"/>
      <c r="I483" s="233"/>
      <c r="J483" s="403"/>
      <c r="K483" s="233"/>
      <c r="L483" s="233"/>
      <c r="M483" s="233"/>
      <c r="N483" s="233"/>
      <c r="P483" s="233"/>
      <c r="Q483" s="233"/>
      <c r="R483" s="344"/>
      <c r="S483" s="233"/>
      <c r="T483" s="48"/>
      <c r="U483" s="48"/>
      <c r="V483" s="48"/>
      <c r="W483" s="48"/>
      <c r="X483" s="48"/>
      <c r="Y483" s="48"/>
      <c r="Z483" s="48"/>
      <c r="AA483" s="48"/>
    </row>
    <row r="484" spans="1:27" ht="15.75" customHeight="1">
      <c r="A484" s="233"/>
      <c r="B484" s="233"/>
      <c r="C484" s="233"/>
      <c r="D484" s="233"/>
      <c r="E484" s="233"/>
      <c r="F484" s="233"/>
      <c r="G484" s="233"/>
      <c r="H484" s="233"/>
      <c r="I484" s="233"/>
      <c r="J484" s="403"/>
      <c r="K484" s="233"/>
      <c r="L484" s="233"/>
      <c r="M484" s="233"/>
      <c r="N484" s="233"/>
      <c r="P484" s="233"/>
      <c r="Q484" s="233"/>
      <c r="R484" s="344"/>
      <c r="S484" s="233"/>
      <c r="T484" s="48"/>
      <c r="U484" s="48"/>
      <c r="V484" s="48"/>
      <c r="W484" s="48"/>
      <c r="X484" s="48"/>
      <c r="Y484" s="48"/>
      <c r="Z484" s="48"/>
      <c r="AA484" s="48"/>
    </row>
    <row r="485" spans="1:27" ht="15.75" customHeight="1">
      <c r="A485" s="233"/>
      <c r="B485" s="233"/>
      <c r="C485" s="233"/>
      <c r="D485" s="233"/>
      <c r="E485" s="233"/>
      <c r="F485" s="233"/>
      <c r="G485" s="233"/>
      <c r="H485" s="233"/>
      <c r="I485" s="233"/>
      <c r="J485" s="403"/>
      <c r="K485" s="233"/>
      <c r="L485" s="233"/>
      <c r="M485" s="233"/>
      <c r="N485" s="233"/>
      <c r="P485" s="233"/>
      <c r="Q485" s="233"/>
      <c r="R485" s="344"/>
      <c r="S485" s="233"/>
      <c r="T485" s="48"/>
      <c r="U485" s="48"/>
      <c r="V485" s="48"/>
      <c r="W485" s="48"/>
      <c r="X485" s="48"/>
      <c r="Y485" s="48"/>
      <c r="Z485" s="48"/>
      <c r="AA485" s="48"/>
    </row>
    <row r="486" spans="1:27" ht="15.75" customHeight="1">
      <c r="A486" s="233"/>
      <c r="B486" s="233"/>
      <c r="C486" s="233"/>
      <c r="D486" s="233"/>
      <c r="E486" s="233"/>
      <c r="F486" s="233"/>
      <c r="G486" s="233"/>
      <c r="H486" s="233"/>
      <c r="I486" s="233"/>
      <c r="J486" s="403"/>
      <c r="K486" s="233"/>
      <c r="L486" s="233"/>
      <c r="M486" s="233"/>
      <c r="N486" s="233"/>
      <c r="P486" s="233"/>
      <c r="Q486" s="233"/>
      <c r="R486" s="344"/>
      <c r="S486" s="233"/>
      <c r="T486" s="48"/>
      <c r="U486" s="48"/>
      <c r="V486" s="48"/>
      <c r="W486" s="48"/>
      <c r="X486" s="48"/>
      <c r="Y486" s="48"/>
      <c r="Z486" s="48"/>
      <c r="AA486" s="48"/>
    </row>
    <row r="487" spans="1:27" ht="15.75" customHeight="1">
      <c r="A487" s="233"/>
      <c r="B487" s="233"/>
      <c r="C487" s="233"/>
      <c r="D487" s="233"/>
      <c r="E487" s="233"/>
      <c r="F487" s="233"/>
      <c r="G487" s="233"/>
      <c r="H487" s="233"/>
      <c r="I487" s="233"/>
      <c r="J487" s="403"/>
      <c r="K487" s="233"/>
      <c r="L487" s="233"/>
      <c r="M487" s="233"/>
      <c r="N487" s="233"/>
      <c r="P487" s="233"/>
      <c r="Q487" s="233"/>
      <c r="R487" s="344"/>
      <c r="S487" s="233"/>
      <c r="T487" s="48"/>
      <c r="U487" s="48"/>
      <c r="V487" s="48"/>
      <c r="W487" s="48"/>
      <c r="X487" s="48"/>
      <c r="Y487" s="48"/>
      <c r="Z487" s="48"/>
      <c r="AA487" s="48"/>
    </row>
    <row r="488" spans="1:27" ht="15.75" customHeight="1">
      <c r="A488" s="233"/>
      <c r="B488" s="233"/>
      <c r="C488" s="233"/>
      <c r="D488" s="233"/>
      <c r="E488" s="233"/>
      <c r="F488" s="233"/>
      <c r="G488" s="233"/>
      <c r="H488" s="233"/>
      <c r="I488" s="233"/>
      <c r="J488" s="403"/>
      <c r="K488" s="233"/>
      <c r="L488" s="233"/>
      <c r="M488" s="233"/>
      <c r="N488" s="233"/>
      <c r="P488" s="233"/>
      <c r="Q488" s="233"/>
      <c r="R488" s="344"/>
      <c r="S488" s="233"/>
      <c r="T488" s="48"/>
      <c r="U488" s="48"/>
      <c r="V488" s="48"/>
      <c r="W488" s="48"/>
      <c r="X488" s="48"/>
      <c r="Y488" s="48"/>
      <c r="Z488" s="48"/>
      <c r="AA488" s="48"/>
    </row>
    <row r="489" spans="1:27" ht="15.75" customHeight="1">
      <c r="A489" s="233"/>
      <c r="B489" s="233"/>
      <c r="C489" s="233"/>
      <c r="D489" s="233"/>
      <c r="E489" s="233"/>
      <c r="F489" s="233"/>
      <c r="G489" s="233"/>
      <c r="H489" s="233"/>
      <c r="I489" s="233"/>
      <c r="J489" s="403"/>
      <c r="K489" s="233"/>
      <c r="L489" s="233"/>
      <c r="M489" s="233"/>
      <c r="N489" s="233"/>
      <c r="P489" s="233"/>
      <c r="Q489" s="233"/>
      <c r="R489" s="344"/>
      <c r="S489" s="233"/>
      <c r="T489" s="48"/>
      <c r="U489" s="48"/>
      <c r="V489" s="48"/>
      <c r="W489" s="48"/>
      <c r="X489" s="48"/>
      <c r="Y489" s="48"/>
      <c r="Z489" s="48"/>
      <c r="AA489" s="48"/>
    </row>
    <row r="490" spans="1:27" ht="15.75" customHeight="1">
      <c r="A490" s="233"/>
      <c r="B490" s="233"/>
      <c r="C490" s="233"/>
      <c r="D490" s="233"/>
      <c r="E490" s="233"/>
      <c r="F490" s="233"/>
      <c r="G490" s="233"/>
      <c r="H490" s="233"/>
      <c r="I490" s="233"/>
      <c r="J490" s="403"/>
      <c r="K490" s="233"/>
      <c r="L490" s="233"/>
      <c r="M490" s="233"/>
      <c r="N490" s="233"/>
      <c r="P490" s="233"/>
      <c r="Q490" s="233"/>
      <c r="R490" s="344"/>
      <c r="S490" s="233"/>
      <c r="T490" s="48"/>
      <c r="U490" s="48"/>
      <c r="V490" s="48"/>
      <c r="W490" s="48"/>
      <c r="X490" s="48"/>
      <c r="Y490" s="48"/>
      <c r="Z490" s="48"/>
      <c r="AA490" s="48"/>
    </row>
    <row r="491" spans="1:27" ht="15.75" customHeight="1">
      <c r="A491" s="233"/>
      <c r="B491" s="233"/>
      <c r="C491" s="233"/>
      <c r="D491" s="233"/>
      <c r="E491" s="233"/>
      <c r="F491" s="233"/>
      <c r="G491" s="233"/>
      <c r="H491" s="233"/>
      <c r="I491" s="233"/>
      <c r="J491" s="403"/>
      <c r="K491" s="233"/>
      <c r="L491" s="233"/>
      <c r="M491" s="233"/>
      <c r="N491" s="233"/>
      <c r="P491" s="233"/>
      <c r="Q491" s="233"/>
      <c r="R491" s="344"/>
      <c r="S491" s="233"/>
      <c r="T491" s="48"/>
      <c r="U491" s="48"/>
      <c r="V491" s="48"/>
      <c r="W491" s="48"/>
      <c r="X491" s="48"/>
      <c r="Y491" s="48"/>
      <c r="Z491" s="48"/>
      <c r="AA491" s="48"/>
    </row>
    <row r="492" spans="1:27" ht="15.75" customHeight="1">
      <c r="A492" s="233"/>
      <c r="B492" s="233"/>
      <c r="C492" s="233"/>
      <c r="D492" s="233"/>
      <c r="E492" s="233"/>
      <c r="F492" s="233"/>
      <c r="G492" s="233"/>
      <c r="H492" s="233"/>
      <c r="I492" s="233"/>
      <c r="J492" s="403"/>
      <c r="K492" s="233"/>
      <c r="L492" s="233"/>
      <c r="M492" s="233"/>
      <c r="N492" s="233"/>
      <c r="P492" s="233"/>
      <c r="Q492" s="233"/>
      <c r="R492" s="344"/>
      <c r="S492" s="233"/>
      <c r="T492" s="48"/>
      <c r="U492" s="48"/>
      <c r="V492" s="48"/>
      <c r="W492" s="48"/>
      <c r="X492" s="48"/>
      <c r="Y492" s="48"/>
      <c r="Z492" s="48"/>
      <c r="AA492" s="48"/>
    </row>
    <row r="493" spans="1:27" ht="15.75" customHeight="1">
      <c r="A493" s="233"/>
      <c r="B493" s="233"/>
      <c r="C493" s="233"/>
      <c r="D493" s="233"/>
      <c r="E493" s="233"/>
      <c r="F493" s="233"/>
      <c r="G493" s="233"/>
      <c r="H493" s="233"/>
      <c r="I493" s="233"/>
      <c r="J493" s="403"/>
      <c r="K493" s="233"/>
      <c r="L493" s="233"/>
      <c r="M493" s="233"/>
      <c r="N493" s="233"/>
      <c r="P493" s="233"/>
      <c r="Q493" s="233"/>
      <c r="R493" s="344"/>
      <c r="S493" s="233"/>
      <c r="T493" s="48"/>
      <c r="U493" s="48"/>
      <c r="V493" s="48"/>
      <c r="W493" s="48"/>
      <c r="X493" s="48"/>
      <c r="Y493" s="48"/>
      <c r="Z493" s="48"/>
      <c r="AA493" s="48"/>
    </row>
    <row r="494" spans="1:27" ht="15.75" customHeight="1">
      <c r="A494" s="233"/>
      <c r="B494" s="233"/>
      <c r="C494" s="233"/>
      <c r="D494" s="233"/>
      <c r="E494" s="233"/>
      <c r="F494" s="233"/>
      <c r="G494" s="233"/>
      <c r="H494" s="233"/>
      <c r="I494" s="233"/>
      <c r="J494" s="403"/>
      <c r="K494" s="233"/>
      <c r="L494" s="233"/>
      <c r="M494" s="233"/>
      <c r="N494" s="233"/>
      <c r="P494" s="233"/>
      <c r="Q494" s="233"/>
      <c r="R494" s="344"/>
      <c r="S494" s="233"/>
      <c r="T494" s="48"/>
      <c r="U494" s="48"/>
      <c r="V494" s="48"/>
      <c r="W494" s="48"/>
      <c r="X494" s="48"/>
      <c r="Y494" s="48"/>
      <c r="Z494" s="48"/>
      <c r="AA494" s="48"/>
    </row>
    <row r="495" spans="1:27" ht="15.75" customHeight="1">
      <c r="A495" s="233"/>
      <c r="B495" s="233"/>
      <c r="C495" s="233"/>
      <c r="D495" s="233"/>
      <c r="E495" s="233"/>
      <c r="F495" s="233"/>
      <c r="G495" s="233"/>
      <c r="H495" s="233"/>
      <c r="I495" s="233"/>
      <c r="J495" s="403"/>
      <c r="K495" s="233"/>
      <c r="L495" s="233"/>
      <c r="M495" s="233"/>
      <c r="N495" s="233"/>
      <c r="P495" s="233"/>
      <c r="Q495" s="233"/>
      <c r="R495" s="344"/>
      <c r="S495" s="233"/>
      <c r="T495" s="48"/>
      <c r="U495" s="48"/>
      <c r="V495" s="48"/>
      <c r="W495" s="48"/>
      <c r="X495" s="48"/>
      <c r="Y495" s="48"/>
      <c r="Z495" s="48"/>
      <c r="AA495" s="48"/>
    </row>
    <row r="496" spans="1:27" ht="15.75" customHeight="1">
      <c r="A496" s="233"/>
      <c r="B496" s="233"/>
      <c r="C496" s="233"/>
      <c r="D496" s="233"/>
      <c r="E496" s="233"/>
      <c r="F496" s="233"/>
      <c r="G496" s="233"/>
      <c r="H496" s="233"/>
      <c r="I496" s="233"/>
      <c r="J496" s="403"/>
      <c r="K496" s="233"/>
      <c r="L496" s="233"/>
      <c r="M496" s="233"/>
      <c r="N496" s="233"/>
      <c r="P496" s="233"/>
      <c r="Q496" s="233"/>
      <c r="R496" s="344"/>
      <c r="S496" s="233"/>
      <c r="T496" s="48"/>
      <c r="U496" s="48"/>
      <c r="V496" s="48"/>
      <c r="W496" s="48"/>
      <c r="X496" s="48"/>
      <c r="Y496" s="48"/>
      <c r="Z496" s="48"/>
      <c r="AA496" s="48"/>
    </row>
    <row r="497" spans="1:27" ht="15.75" customHeight="1">
      <c r="A497" s="233"/>
      <c r="B497" s="233"/>
      <c r="C497" s="233"/>
      <c r="D497" s="233"/>
      <c r="E497" s="233"/>
      <c r="F497" s="233"/>
      <c r="G497" s="233"/>
      <c r="H497" s="233"/>
      <c r="I497" s="233"/>
      <c r="J497" s="403"/>
      <c r="K497" s="233"/>
      <c r="L497" s="233"/>
      <c r="M497" s="233"/>
      <c r="N497" s="233"/>
      <c r="P497" s="233"/>
      <c r="Q497" s="233"/>
      <c r="R497" s="344"/>
      <c r="S497" s="233"/>
      <c r="T497" s="48"/>
      <c r="U497" s="48"/>
      <c r="V497" s="48"/>
      <c r="W497" s="48"/>
      <c r="X497" s="48"/>
      <c r="Y497" s="48"/>
      <c r="Z497" s="48"/>
      <c r="AA497" s="48"/>
    </row>
    <row r="498" spans="1:27" ht="15.75" customHeight="1">
      <c r="A498" s="233"/>
      <c r="B498" s="233"/>
      <c r="C498" s="233"/>
      <c r="D498" s="233"/>
      <c r="E498" s="233"/>
      <c r="F498" s="233"/>
      <c r="G498" s="233"/>
      <c r="H498" s="233"/>
      <c r="I498" s="233"/>
      <c r="J498" s="403"/>
      <c r="K498" s="233"/>
      <c r="L498" s="233"/>
      <c r="M498" s="233"/>
      <c r="N498" s="233"/>
      <c r="P498" s="233"/>
      <c r="Q498" s="233"/>
      <c r="R498" s="344"/>
      <c r="S498" s="233"/>
      <c r="T498" s="48"/>
      <c r="U498" s="48"/>
      <c r="V498" s="48"/>
      <c r="W498" s="48"/>
      <c r="X498" s="48"/>
      <c r="Y498" s="48"/>
      <c r="Z498" s="48"/>
      <c r="AA498" s="48"/>
    </row>
    <row r="499" spans="1:27" ht="15.75" customHeight="1">
      <c r="A499" s="233"/>
      <c r="B499" s="233"/>
      <c r="C499" s="233"/>
      <c r="D499" s="233"/>
      <c r="E499" s="233"/>
      <c r="F499" s="233"/>
      <c r="G499" s="233"/>
      <c r="H499" s="233"/>
      <c r="I499" s="233"/>
      <c r="J499" s="403"/>
      <c r="K499" s="233"/>
      <c r="L499" s="233"/>
      <c r="M499" s="233"/>
      <c r="N499" s="233"/>
      <c r="P499" s="233"/>
      <c r="Q499" s="233"/>
      <c r="R499" s="344"/>
      <c r="S499" s="233"/>
      <c r="T499" s="48"/>
      <c r="U499" s="48"/>
      <c r="V499" s="48"/>
      <c r="W499" s="48"/>
      <c r="X499" s="48"/>
      <c r="Y499" s="48"/>
      <c r="Z499" s="48"/>
      <c r="AA499" s="48"/>
    </row>
    <row r="500" spans="1:27" ht="15.75" customHeight="1">
      <c r="A500" s="233"/>
      <c r="B500" s="233"/>
      <c r="C500" s="233"/>
      <c r="D500" s="233"/>
      <c r="E500" s="233"/>
      <c r="F500" s="233"/>
      <c r="G500" s="233"/>
      <c r="H500" s="233"/>
      <c r="I500" s="233"/>
      <c r="J500" s="403"/>
      <c r="K500" s="233"/>
      <c r="L500" s="233"/>
      <c r="M500" s="233"/>
      <c r="N500" s="233"/>
      <c r="P500" s="233"/>
      <c r="Q500" s="233"/>
      <c r="R500" s="344"/>
      <c r="S500" s="233"/>
      <c r="T500" s="48"/>
      <c r="U500" s="48"/>
      <c r="V500" s="48"/>
      <c r="W500" s="48"/>
      <c r="X500" s="48"/>
      <c r="Y500" s="48"/>
      <c r="Z500" s="48"/>
      <c r="AA500" s="48"/>
    </row>
    <row r="501" spans="1:27" ht="15.75" customHeight="1">
      <c r="A501" s="233"/>
      <c r="B501" s="233"/>
      <c r="C501" s="233"/>
      <c r="D501" s="233"/>
      <c r="E501" s="233"/>
      <c r="F501" s="233"/>
      <c r="G501" s="233"/>
      <c r="H501" s="233"/>
      <c r="I501" s="233"/>
      <c r="J501" s="403"/>
      <c r="K501" s="233"/>
      <c r="L501" s="233"/>
      <c r="M501" s="233"/>
      <c r="N501" s="233"/>
      <c r="P501" s="233"/>
      <c r="Q501" s="233"/>
      <c r="R501" s="344"/>
      <c r="S501" s="233"/>
      <c r="T501" s="48"/>
      <c r="U501" s="48"/>
      <c r="V501" s="48"/>
      <c r="W501" s="48"/>
      <c r="X501" s="48"/>
      <c r="Y501" s="48"/>
      <c r="Z501" s="48"/>
      <c r="AA501" s="48"/>
    </row>
    <row r="502" spans="1:27" ht="15.75" customHeight="1">
      <c r="A502" s="233"/>
      <c r="B502" s="233"/>
      <c r="C502" s="233"/>
      <c r="D502" s="233"/>
      <c r="E502" s="233"/>
      <c r="F502" s="233"/>
      <c r="G502" s="233"/>
      <c r="H502" s="233"/>
      <c r="I502" s="233"/>
      <c r="J502" s="403"/>
      <c r="K502" s="233"/>
      <c r="L502" s="233"/>
      <c r="M502" s="233"/>
      <c r="N502" s="233"/>
      <c r="P502" s="233"/>
      <c r="Q502" s="233"/>
      <c r="R502" s="344"/>
      <c r="S502" s="233"/>
      <c r="T502" s="48"/>
      <c r="U502" s="48"/>
      <c r="V502" s="48"/>
      <c r="W502" s="48"/>
      <c r="X502" s="48"/>
      <c r="Y502" s="48"/>
      <c r="Z502" s="48"/>
      <c r="AA502" s="48"/>
    </row>
    <row r="503" spans="1:27" ht="15.75" customHeight="1">
      <c r="A503" s="233"/>
      <c r="B503" s="233"/>
      <c r="C503" s="233"/>
      <c r="D503" s="233"/>
      <c r="E503" s="233"/>
      <c r="F503" s="233"/>
      <c r="G503" s="233"/>
      <c r="H503" s="233"/>
      <c r="I503" s="233"/>
      <c r="J503" s="403"/>
      <c r="K503" s="233"/>
      <c r="L503" s="233"/>
      <c r="M503" s="233"/>
      <c r="N503" s="233"/>
      <c r="P503" s="233"/>
      <c r="Q503" s="233"/>
      <c r="R503" s="344"/>
      <c r="S503" s="233"/>
      <c r="T503" s="48"/>
      <c r="U503" s="48"/>
      <c r="V503" s="48"/>
      <c r="W503" s="48"/>
      <c r="X503" s="48"/>
      <c r="Y503" s="48"/>
      <c r="Z503" s="48"/>
      <c r="AA503" s="48"/>
    </row>
    <row r="504" spans="1:27" ht="15.75" customHeight="1">
      <c r="A504" s="233"/>
      <c r="B504" s="233"/>
      <c r="C504" s="233"/>
      <c r="D504" s="233"/>
      <c r="E504" s="233"/>
      <c r="F504" s="233"/>
      <c r="G504" s="233"/>
      <c r="H504" s="233"/>
      <c r="I504" s="233"/>
      <c r="J504" s="403"/>
      <c r="K504" s="233"/>
      <c r="L504" s="233"/>
      <c r="M504" s="233"/>
      <c r="N504" s="233"/>
      <c r="P504" s="233"/>
      <c r="Q504" s="233"/>
      <c r="R504" s="344"/>
      <c r="S504" s="233"/>
      <c r="T504" s="48"/>
      <c r="U504" s="48"/>
      <c r="V504" s="48"/>
      <c r="W504" s="48"/>
      <c r="X504" s="48"/>
      <c r="Y504" s="48"/>
      <c r="Z504" s="48"/>
      <c r="AA504" s="48"/>
    </row>
    <row r="505" spans="1:27" ht="15.75" customHeight="1">
      <c r="A505" s="233"/>
      <c r="B505" s="233"/>
      <c r="C505" s="233"/>
      <c r="D505" s="233"/>
      <c r="E505" s="233"/>
      <c r="F505" s="233"/>
      <c r="G505" s="233"/>
      <c r="H505" s="233"/>
      <c r="I505" s="233"/>
      <c r="J505" s="403"/>
      <c r="K505" s="233"/>
      <c r="L505" s="233"/>
      <c r="M505" s="233"/>
      <c r="N505" s="233"/>
      <c r="P505" s="233"/>
      <c r="Q505" s="233"/>
      <c r="R505" s="344"/>
      <c r="S505" s="233"/>
      <c r="T505" s="48"/>
      <c r="U505" s="48"/>
      <c r="V505" s="48"/>
      <c r="W505" s="48"/>
      <c r="X505" s="48"/>
      <c r="Y505" s="48"/>
      <c r="Z505" s="48"/>
      <c r="AA505" s="48"/>
    </row>
    <row r="506" spans="1:27" ht="15.75" customHeight="1">
      <c r="A506" s="233"/>
      <c r="B506" s="233"/>
      <c r="C506" s="233"/>
      <c r="D506" s="233"/>
      <c r="E506" s="233"/>
      <c r="F506" s="233"/>
      <c r="G506" s="233"/>
      <c r="H506" s="233"/>
      <c r="I506" s="233"/>
      <c r="J506" s="403"/>
      <c r="K506" s="233"/>
      <c r="L506" s="233"/>
      <c r="M506" s="233"/>
      <c r="N506" s="233"/>
      <c r="P506" s="233"/>
      <c r="Q506" s="233"/>
      <c r="R506" s="344"/>
      <c r="S506" s="233"/>
      <c r="T506" s="48"/>
      <c r="U506" s="48"/>
      <c r="V506" s="48"/>
      <c r="W506" s="48"/>
      <c r="X506" s="48"/>
      <c r="Y506" s="48"/>
      <c r="Z506" s="48"/>
      <c r="AA506" s="48"/>
    </row>
    <row r="507" spans="1:27" ht="15.75" customHeight="1">
      <c r="A507" s="233"/>
      <c r="B507" s="233"/>
      <c r="C507" s="233"/>
      <c r="D507" s="233"/>
      <c r="E507" s="233"/>
      <c r="F507" s="233"/>
      <c r="G507" s="233"/>
      <c r="H507" s="233"/>
      <c r="I507" s="233"/>
      <c r="J507" s="403"/>
      <c r="K507" s="233"/>
      <c r="L507" s="233"/>
      <c r="M507" s="233"/>
      <c r="N507" s="233"/>
      <c r="P507" s="233"/>
      <c r="Q507" s="233"/>
      <c r="R507" s="344"/>
      <c r="S507" s="233"/>
      <c r="T507" s="48"/>
      <c r="U507" s="48"/>
      <c r="V507" s="48"/>
      <c r="W507" s="48"/>
      <c r="X507" s="48"/>
      <c r="Y507" s="48"/>
      <c r="Z507" s="48"/>
      <c r="AA507" s="48"/>
    </row>
    <row r="508" spans="1:27" ht="15.75" customHeight="1">
      <c r="A508" s="233"/>
      <c r="B508" s="233"/>
      <c r="C508" s="233"/>
      <c r="D508" s="233"/>
      <c r="E508" s="233"/>
      <c r="F508" s="233"/>
      <c r="G508" s="233"/>
      <c r="H508" s="233"/>
      <c r="I508" s="233"/>
      <c r="J508" s="403"/>
      <c r="K508" s="233"/>
      <c r="L508" s="233"/>
      <c r="M508" s="233"/>
      <c r="N508" s="233"/>
      <c r="P508" s="233"/>
      <c r="Q508" s="233"/>
      <c r="R508" s="344"/>
      <c r="S508" s="233"/>
      <c r="T508" s="48"/>
      <c r="U508" s="48"/>
      <c r="V508" s="48"/>
      <c r="W508" s="48"/>
      <c r="X508" s="48"/>
      <c r="Y508" s="48"/>
      <c r="Z508" s="48"/>
      <c r="AA508" s="48"/>
    </row>
    <row r="509" spans="1:27" ht="15.75" customHeight="1">
      <c r="A509" s="233"/>
      <c r="B509" s="233"/>
      <c r="C509" s="233"/>
      <c r="D509" s="233"/>
      <c r="E509" s="233"/>
      <c r="F509" s="233"/>
      <c r="G509" s="233"/>
      <c r="H509" s="233"/>
      <c r="I509" s="233"/>
      <c r="J509" s="403"/>
      <c r="K509" s="233"/>
      <c r="L509" s="233"/>
      <c r="M509" s="233"/>
      <c r="N509" s="233"/>
      <c r="P509" s="233"/>
      <c r="Q509" s="233"/>
      <c r="R509" s="344"/>
      <c r="S509" s="233"/>
      <c r="T509" s="48"/>
      <c r="U509" s="48"/>
      <c r="V509" s="48"/>
      <c r="W509" s="48"/>
      <c r="X509" s="48"/>
      <c r="Y509" s="48"/>
      <c r="Z509" s="48"/>
      <c r="AA509" s="48"/>
    </row>
    <row r="510" spans="1:27" ht="15.75" customHeight="1">
      <c r="A510" s="233"/>
      <c r="B510" s="233"/>
      <c r="C510" s="233"/>
      <c r="D510" s="233"/>
      <c r="E510" s="233"/>
      <c r="F510" s="233"/>
      <c r="G510" s="233"/>
      <c r="H510" s="233"/>
      <c r="I510" s="233"/>
      <c r="J510" s="403"/>
      <c r="K510" s="233"/>
      <c r="L510" s="233"/>
      <c r="M510" s="233"/>
      <c r="N510" s="233"/>
      <c r="P510" s="233"/>
      <c r="Q510" s="233"/>
      <c r="R510" s="344"/>
      <c r="S510" s="233"/>
      <c r="T510" s="48"/>
      <c r="U510" s="48"/>
      <c r="V510" s="48"/>
      <c r="W510" s="48"/>
      <c r="X510" s="48"/>
      <c r="Y510" s="48"/>
      <c r="Z510" s="48"/>
      <c r="AA510" s="48"/>
    </row>
    <row r="511" spans="1:27" ht="15.75" customHeight="1">
      <c r="A511" s="233"/>
      <c r="B511" s="233"/>
      <c r="C511" s="233"/>
      <c r="D511" s="233"/>
      <c r="E511" s="233"/>
      <c r="F511" s="233"/>
      <c r="G511" s="233"/>
      <c r="H511" s="233"/>
      <c r="I511" s="233"/>
      <c r="J511" s="403"/>
      <c r="K511" s="233"/>
      <c r="L511" s="233"/>
      <c r="M511" s="233"/>
      <c r="N511" s="233"/>
      <c r="P511" s="233"/>
      <c r="Q511" s="233"/>
      <c r="R511" s="344"/>
      <c r="S511" s="233"/>
      <c r="T511" s="48"/>
      <c r="U511" s="48"/>
      <c r="V511" s="48"/>
      <c r="W511" s="48"/>
      <c r="X511" s="48"/>
      <c r="Y511" s="48"/>
      <c r="Z511" s="48"/>
      <c r="AA511" s="48"/>
    </row>
    <row r="512" spans="1:27" ht="15.75" customHeight="1">
      <c r="A512" s="233"/>
      <c r="B512" s="233"/>
      <c r="C512" s="233"/>
      <c r="D512" s="233"/>
      <c r="E512" s="233"/>
      <c r="F512" s="233"/>
      <c r="G512" s="233"/>
      <c r="H512" s="233"/>
      <c r="I512" s="233"/>
      <c r="J512" s="403"/>
      <c r="K512" s="233"/>
      <c r="L512" s="233"/>
      <c r="M512" s="233"/>
      <c r="N512" s="233"/>
      <c r="P512" s="233"/>
      <c r="Q512" s="233"/>
      <c r="R512" s="344"/>
      <c r="S512" s="233"/>
      <c r="T512" s="48"/>
      <c r="U512" s="48"/>
      <c r="V512" s="48"/>
      <c r="W512" s="48"/>
      <c r="X512" s="48"/>
      <c r="Y512" s="48"/>
      <c r="Z512" s="48"/>
      <c r="AA512" s="48"/>
    </row>
    <row r="513" spans="1:27" ht="15.75" customHeight="1">
      <c r="A513" s="233"/>
      <c r="B513" s="233"/>
      <c r="C513" s="233"/>
      <c r="D513" s="233"/>
      <c r="E513" s="233"/>
      <c r="F513" s="233"/>
      <c r="G513" s="233"/>
      <c r="H513" s="233"/>
      <c r="I513" s="233"/>
      <c r="J513" s="403"/>
      <c r="K513" s="233"/>
      <c r="L513" s="233"/>
      <c r="M513" s="233"/>
      <c r="N513" s="233"/>
      <c r="P513" s="233"/>
      <c r="Q513" s="233"/>
      <c r="R513" s="344"/>
      <c r="S513" s="233"/>
      <c r="T513" s="48"/>
      <c r="U513" s="48"/>
      <c r="V513" s="48"/>
      <c r="W513" s="48"/>
      <c r="X513" s="48"/>
      <c r="Y513" s="48"/>
      <c r="Z513" s="48"/>
      <c r="AA513" s="48"/>
    </row>
    <row r="514" spans="1:27" ht="15.75" customHeight="1">
      <c r="A514" s="233"/>
      <c r="B514" s="233"/>
      <c r="C514" s="233"/>
      <c r="D514" s="233"/>
      <c r="E514" s="233"/>
      <c r="F514" s="233"/>
      <c r="G514" s="233"/>
      <c r="H514" s="233"/>
      <c r="I514" s="233"/>
      <c r="J514" s="403"/>
      <c r="K514" s="233"/>
      <c r="L514" s="233"/>
      <c r="M514" s="233"/>
      <c r="N514" s="233"/>
      <c r="P514" s="233"/>
      <c r="Q514" s="233"/>
      <c r="R514" s="344"/>
      <c r="S514" s="233"/>
      <c r="T514" s="48"/>
      <c r="U514" s="48"/>
      <c r="V514" s="48"/>
      <c r="W514" s="48"/>
      <c r="X514" s="48"/>
      <c r="Y514" s="48"/>
      <c r="Z514" s="48"/>
      <c r="AA514" s="48"/>
    </row>
    <row r="515" spans="1:27" ht="15.75" customHeight="1">
      <c r="A515" s="233"/>
      <c r="B515" s="233"/>
      <c r="C515" s="233"/>
      <c r="D515" s="233"/>
      <c r="E515" s="233"/>
      <c r="F515" s="233"/>
      <c r="G515" s="233"/>
      <c r="H515" s="233"/>
      <c r="I515" s="233"/>
      <c r="J515" s="403"/>
      <c r="K515" s="233"/>
      <c r="L515" s="233"/>
      <c r="M515" s="233"/>
      <c r="N515" s="233"/>
      <c r="P515" s="233"/>
      <c r="Q515" s="233"/>
      <c r="R515" s="344"/>
      <c r="S515" s="233"/>
      <c r="T515" s="48"/>
      <c r="U515" s="48"/>
      <c r="V515" s="48"/>
      <c r="W515" s="48"/>
      <c r="X515" s="48"/>
      <c r="Y515" s="48"/>
      <c r="Z515" s="48"/>
      <c r="AA515" s="48"/>
    </row>
    <row r="516" spans="1:27" ht="15.75" customHeight="1">
      <c r="A516" s="233"/>
      <c r="B516" s="233"/>
      <c r="C516" s="233"/>
      <c r="D516" s="233"/>
      <c r="E516" s="233"/>
      <c r="F516" s="233"/>
      <c r="G516" s="233"/>
      <c r="H516" s="233"/>
      <c r="I516" s="233"/>
      <c r="J516" s="403"/>
      <c r="K516" s="233"/>
      <c r="L516" s="233"/>
      <c r="M516" s="233"/>
      <c r="N516" s="233"/>
      <c r="P516" s="233"/>
      <c r="Q516" s="233"/>
      <c r="R516" s="344"/>
      <c r="S516" s="233"/>
      <c r="T516" s="48"/>
      <c r="U516" s="48"/>
      <c r="V516" s="48"/>
      <c r="W516" s="48"/>
      <c r="X516" s="48"/>
      <c r="Y516" s="48"/>
      <c r="Z516" s="48"/>
      <c r="AA516" s="48"/>
    </row>
    <row r="517" spans="1:27" ht="15.75" customHeight="1">
      <c r="A517" s="233"/>
      <c r="B517" s="233"/>
      <c r="C517" s="233"/>
      <c r="D517" s="233"/>
      <c r="E517" s="233"/>
      <c r="F517" s="233"/>
      <c r="G517" s="233"/>
      <c r="H517" s="233"/>
      <c r="I517" s="233"/>
      <c r="J517" s="403"/>
      <c r="K517" s="233"/>
      <c r="L517" s="233"/>
      <c r="M517" s="233"/>
      <c r="N517" s="233"/>
      <c r="P517" s="233"/>
      <c r="Q517" s="233"/>
      <c r="R517" s="344"/>
      <c r="S517" s="233"/>
      <c r="T517" s="48"/>
      <c r="U517" s="48"/>
      <c r="V517" s="48"/>
      <c r="W517" s="48"/>
      <c r="X517" s="48"/>
      <c r="Y517" s="48"/>
      <c r="Z517" s="48"/>
      <c r="AA517" s="48"/>
    </row>
    <row r="518" spans="1:27" ht="15.75" customHeight="1">
      <c r="A518" s="233"/>
      <c r="B518" s="233"/>
      <c r="C518" s="233"/>
      <c r="D518" s="233"/>
      <c r="E518" s="233"/>
      <c r="F518" s="233"/>
      <c r="G518" s="233"/>
      <c r="H518" s="233"/>
      <c r="I518" s="233"/>
      <c r="J518" s="403"/>
      <c r="K518" s="233"/>
      <c r="L518" s="233"/>
      <c r="M518" s="233"/>
      <c r="N518" s="233"/>
      <c r="P518" s="233"/>
      <c r="Q518" s="233"/>
      <c r="R518" s="344"/>
      <c r="S518" s="233"/>
      <c r="T518" s="48"/>
      <c r="U518" s="48"/>
      <c r="V518" s="48"/>
      <c r="W518" s="48"/>
      <c r="X518" s="48"/>
      <c r="Y518" s="48"/>
      <c r="Z518" s="48"/>
      <c r="AA518" s="48"/>
    </row>
    <row r="519" spans="1:27" ht="15.75" customHeight="1">
      <c r="A519" s="233"/>
      <c r="B519" s="233"/>
      <c r="C519" s="233"/>
      <c r="D519" s="233"/>
      <c r="E519" s="233"/>
      <c r="F519" s="233"/>
      <c r="G519" s="233"/>
      <c r="H519" s="233"/>
      <c r="I519" s="233"/>
      <c r="J519" s="403"/>
      <c r="K519" s="233"/>
      <c r="L519" s="233"/>
      <c r="M519" s="233"/>
      <c r="N519" s="233"/>
      <c r="P519" s="233"/>
      <c r="Q519" s="233"/>
      <c r="R519" s="344"/>
      <c r="S519" s="233"/>
      <c r="T519" s="48"/>
      <c r="U519" s="48"/>
      <c r="V519" s="48"/>
      <c r="W519" s="48"/>
      <c r="X519" s="48"/>
      <c r="Y519" s="48"/>
      <c r="Z519" s="48"/>
      <c r="AA519" s="48"/>
    </row>
    <row r="520" spans="1:27" ht="15.75" customHeight="1">
      <c r="A520" s="233"/>
      <c r="B520" s="233"/>
      <c r="C520" s="233"/>
      <c r="D520" s="233"/>
      <c r="E520" s="233"/>
      <c r="F520" s="233"/>
      <c r="G520" s="233"/>
      <c r="H520" s="233"/>
      <c r="I520" s="233"/>
      <c r="J520" s="403"/>
      <c r="K520" s="233"/>
      <c r="L520" s="233"/>
      <c r="M520" s="233"/>
      <c r="N520" s="233"/>
      <c r="P520" s="233"/>
      <c r="Q520" s="233"/>
      <c r="R520" s="344"/>
      <c r="S520" s="233"/>
      <c r="T520" s="48"/>
      <c r="U520" s="48"/>
      <c r="V520" s="48"/>
      <c r="W520" s="48"/>
      <c r="X520" s="48"/>
      <c r="Y520" s="48"/>
      <c r="Z520" s="48"/>
      <c r="AA520" s="48"/>
    </row>
    <row r="521" spans="1:27" ht="15.75" customHeight="1">
      <c r="A521" s="233"/>
      <c r="B521" s="233"/>
      <c r="C521" s="233"/>
      <c r="D521" s="233"/>
      <c r="E521" s="233"/>
      <c r="F521" s="233"/>
      <c r="G521" s="233"/>
      <c r="H521" s="233"/>
      <c r="I521" s="233"/>
      <c r="J521" s="403"/>
      <c r="K521" s="233"/>
      <c r="L521" s="233"/>
      <c r="M521" s="233"/>
      <c r="N521" s="233"/>
      <c r="P521" s="233"/>
      <c r="Q521" s="233"/>
      <c r="R521" s="344"/>
      <c r="S521" s="233"/>
      <c r="T521" s="48"/>
      <c r="U521" s="48"/>
      <c r="V521" s="48"/>
      <c r="W521" s="48"/>
      <c r="X521" s="48"/>
      <c r="Y521" s="48"/>
      <c r="Z521" s="48"/>
      <c r="AA521" s="48"/>
    </row>
    <row r="522" spans="1:27" ht="15.75" customHeight="1">
      <c r="A522" s="233"/>
      <c r="B522" s="233"/>
      <c r="C522" s="233"/>
      <c r="D522" s="233"/>
      <c r="E522" s="233"/>
      <c r="F522" s="233"/>
      <c r="G522" s="233"/>
      <c r="H522" s="233"/>
      <c r="I522" s="233"/>
      <c r="J522" s="403"/>
      <c r="K522" s="233"/>
      <c r="L522" s="233"/>
      <c r="M522" s="233"/>
      <c r="N522" s="233"/>
      <c r="P522" s="233"/>
      <c r="Q522" s="233"/>
      <c r="R522" s="344"/>
      <c r="S522" s="233"/>
      <c r="T522" s="48"/>
      <c r="U522" s="48"/>
      <c r="V522" s="48"/>
      <c r="W522" s="48"/>
      <c r="X522" s="48"/>
      <c r="Y522" s="48"/>
      <c r="Z522" s="48"/>
      <c r="AA522" s="48"/>
    </row>
    <row r="523" spans="1:27" ht="15.75" customHeight="1">
      <c r="A523" s="233"/>
      <c r="B523" s="233"/>
      <c r="C523" s="233"/>
      <c r="D523" s="233"/>
      <c r="E523" s="233"/>
      <c r="F523" s="233"/>
      <c r="G523" s="233"/>
      <c r="H523" s="233"/>
      <c r="I523" s="233"/>
      <c r="J523" s="403"/>
      <c r="K523" s="233"/>
      <c r="L523" s="233"/>
      <c r="M523" s="233"/>
      <c r="N523" s="233"/>
      <c r="P523" s="233"/>
      <c r="Q523" s="233"/>
      <c r="R523" s="344"/>
      <c r="S523" s="233"/>
      <c r="T523" s="48"/>
      <c r="U523" s="48"/>
      <c r="V523" s="48"/>
      <c r="W523" s="48"/>
      <c r="X523" s="48"/>
      <c r="Y523" s="48"/>
      <c r="Z523" s="48"/>
      <c r="AA523" s="48"/>
    </row>
    <row r="524" spans="1:27" ht="15.75" customHeight="1">
      <c r="A524" s="233"/>
      <c r="B524" s="233"/>
      <c r="C524" s="233"/>
      <c r="D524" s="233"/>
      <c r="E524" s="233"/>
      <c r="F524" s="233"/>
      <c r="G524" s="233"/>
      <c r="H524" s="233"/>
      <c r="I524" s="233"/>
      <c r="J524" s="403"/>
      <c r="K524" s="233"/>
      <c r="L524" s="233"/>
      <c r="M524" s="233"/>
      <c r="N524" s="233"/>
      <c r="P524" s="233"/>
      <c r="Q524" s="233"/>
      <c r="R524" s="344"/>
      <c r="S524" s="233"/>
      <c r="T524" s="48"/>
      <c r="U524" s="48"/>
      <c r="V524" s="48"/>
      <c r="W524" s="48"/>
      <c r="X524" s="48"/>
      <c r="Y524" s="48"/>
      <c r="Z524" s="48"/>
      <c r="AA524" s="48"/>
    </row>
    <row r="525" spans="1:27" ht="15.75" customHeight="1">
      <c r="A525" s="233"/>
      <c r="B525" s="233"/>
      <c r="C525" s="233"/>
      <c r="D525" s="233"/>
      <c r="E525" s="233"/>
      <c r="F525" s="233"/>
      <c r="G525" s="233"/>
      <c r="H525" s="233"/>
      <c r="I525" s="233"/>
      <c r="J525" s="403"/>
      <c r="K525" s="233"/>
      <c r="L525" s="233"/>
      <c r="M525" s="233"/>
      <c r="N525" s="233"/>
      <c r="P525" s="233"/>
      <c r="Q525" s="233"/>
      <c r="R525" s="344"/>
      <c r="S525" s="233"/>
      <c r="T525" s="48"/>
      <c r="U525" s="48"/>
      <c r="V525" s="48"/>
      <c r="W525" s="48"/>
      <c r="X525" s="48"/>
      <c r="Y525" s="48"/>
      <c r="Z525" s="48"/>
      <c r="AA525" s="48"/>
    </row>
    <row r="526" spans="1:27" ht="15.75" customHeight="1">
      <c r="A526" s="233"/>
      <c r="B526" s="233"/>
      <c r="C526" s="233"/>
      <c r="D526" s="233"/>
      <c r="E526" s="233"/>
      <c r="F526" s="233"/>
      <c r="G526" s="233"/>
      <c r="H526" s="233"/>
      <c r="I526" s="233"/>
      <c r="J526" s="403"/>
      <c r="K526" s="233"/>
      <c r="L526" s="233"/>
      <c r="M526" s="233"/>
      <c r="N526" s="233"/>
      <c r="P526" s="233"/>
      <c r="Q526" s="233"/>
      <c r="R526" s="344"/>
      <c r="S526" s="233"/>
      <c r="T526" s="48"/>
      <c r="U526" s="48"/>
      <c r="V526" s="48"/>
      <c r="W526" s="48"/>
      <c r="X526" s="48"/>
      <c r="Y526" s="48"/>
      <c r="Z526" s="48"/>
      <c r="AA526" s="48"/>
    </row>
    <row r="527" spans="1:27" ht="15.75" customHeight="1">
      <c r="A527" s="233"/>
      <c r="B527" s="233"/>
      <c r="C527" s="233"/>
      <c r="D527" s="233"/>
      <c r="E527" s="233"/>
      <c r="F527" s="233"/>
      <c r="G527" s="233"/>
      <c r="H527" s="233"/>
      <c r="I527" s="233"/>
      <c r="J527" s="403"/>
      <c r="K527" s="233"/>
      <c r="L527" s="233"/>
      <c r="M527" s="233"/>
      <c r="N527" s="233"/>
      <c r="P527" s="233"/>
      <c r="Q527" s="233"/>
      <c r="R527" s="344"/>
      <c r="S527" s="233"/>
      <c r="T527" s="48"/>
      <c r="U527" s="48"/>
      <c r="V527" s="48"/>
      <c r="W527" s="48"/>
      <c r="X527" s="48"/>
      <c r="Y527" s="48"/>
      <c r="Z527" s="48"/>
      <c r="AA527" s="48"/>
    </row>
    <row r="528" spans="1:27" ht="15.75" customHeight="1">
      <c r="A528" s="233"/>
      <c r="B528" s="233"/>
      <c r="C528" s="233"/>
      <c r="D528" s="233"/>
      <c r="E528" s="233"/>
      <c r="F528" s="233"/>
      <c r="G528" s="233"/>
      <c r="H528" s="233"/>
      <c r="I528" s="233"/>
      <c r="J528" s="403"/>
      <c r="K528" s="233"/>
      <c r="L528" s="233"/>
      <c r="M528" s="233"/>
      <c r="N528" s="233"/>
      <c r="P528" s="233"/>
      <c r="Q528" s="233"/>
      <c r="R528" s="344"/>
      <c r="S528" s="233"/>
      <c r="T528" s="48"/>
      <c r="U528" s="48"/>
      <c r="V528" s="48"/>
      <c r="W528" s="48"/>
      <c r="X528" s="48"/>
      <c r="Y528" s="48"/>
      <c r="Z528" s="48"/>
      <c r="AA528" s="48"/>
    </row>
    <row r="529" spans="1:27" ht="15.75" customHeight="1">
      <c r="A529" s="233"/>
      <c r="B529" s="233"/>
      <c r="C529" s="233"/>
      <c r="D529" s="233"/>
      <c r="E529" s="233"/>
      <c r="F529" s="233"/>
      <c r="G529" s="233"/>
      <c r="H529" s="233"/>
      <c r="I529" s="233"/>
      <c r="J529" s="403"/>
      <c r="K529" s="233"/>
      <c r="L529" s="233"/>
      <c r="M529" s="233"/>
      <c r="N529" s="233"/>
      <c r="P529" s="233"/>
      <c r="Q529" s="233"/>
      <c r="R529" s="344"/>
      <c r="S529" s="233"/>
      <c r="T529" s="48"/>
      <c r="U529" s="48"/>
      <c r="V529" s="48"/>
      <c r="W529" s="48"/>
      <c r="X529" s="48"/>
      <c r="Y529" s="48"/>
      <c r="Z529" s="48"/>
      <c r="AA529" s="48"/>
    </row>
    <row r="530" spans="1:27" ht="15.75" customHeight="1">
      <c r="A530" s="233"/>
      <c r="B530" s="233"/>
      <c r="C530" s="233"/>
      <c r="D530" s="233"/>
      <c r="E530" s="233"/>
      <c r="F530" s="233"/>
      <c r="G530" s="233"/>
      <c r="H530" s="233"/>
      <c r="I530" s="233"/>
      <c r="J530" s="403"/>
      <c r="K530" s="233"/>
      <c r="L530" s="233"/>
      <c r="M530" s="233"/>
      <c r="N530" s="233"/>
      <c r="P530" s="233"/>
      <c r="Q530" s="233"/>
      <c r="R530" s="344"/>
      <c r="S530" s="233"/>
      <c r="T530" s="48"/>
      <c r="U530" s="48"/>
      <c r="V530" s="48"/>
      <c r="W530" s="48"/>
      <c r="X530" s="48"/>
      <c r="Y530" s="48"/>
      <c r="Z530" s="48"/>
      <c r="AA530" s="48"/>
    </row>
    <row r="531" spans="1:27" ht="15.75" customHeight="1">
      <c r="A531" s="233"/>
      <c r="B531" s="233"/>
      <c r="C531" s="233"/>
      <c r="D531" s="233"/>
      <c r="E531" s="233"/>
      <c r="F531" s="233"/>
      <c r="G531" s="233"/>
      <c r="H531" s="233"/>
      <c r="I531" s="233"/>
      <c r="J531" s="403"/>
      <c r="K531" s="233"/>
      <c r="L531" s="233"/>
      <c r="M531" s="233"/>
      <c r="N531" s="233"/>
      <c r="P531" s="233"/>
      <c r="Q531" s="233"/>
      <c r="R531" s="344"/>
      <c r="S531" s="233"/>
      <c r="T531" s="48"/>
      <c r="U531" s="48"/>
      <c r="V531" s="48"/>
      <c r="W531" s="48"/>
      <c r="X531" s="48"/>
      <c r="Y531" s="48"/>
      <c r="Z531" s="48"/>
      <c r="AA531" s="48"/>
    </row>
    <row r="532" spans="1:27" ht="15.75" customHeight="1">
      <c r="A532" s="233"/>
      <c r="B532" s="233"/>
      <c r="C532" s="233"/>
      <c r="D532" s="233"/>
      <c r="E532" s="233"/>
      <c r="F532" s="233"/>
      <c r="G532" s="233"/>
      <c r="H532" s="233"/>
      <c r="I532" s="233"/>
      <c r="J532" s="403"/>
      <c r="K532" s="233"/>
      <c r="L532" s="233"/>
      <c r="M532" s="233"/>
      <c r="N532" s="233"/>
      <c r="P532" s="233"/>
      <c r="Q532" s="233"/>
      <c r="R532" s="344"/>
      <c r="S532" s="233"/>
      <c r="T532" s="48"/>
      <c r="U532" s="48"/>
      <c r="V532" s="48"/>
      <c r="W532" s="48"/>
      <c r="X532" s="48"/>
      <c r="Y532" s="48"/>
      <c r="Z532" s="48"/>
      <c r="AA532" s="48"/>
    </row>
    <row r="533" spans="1:27" ht="15.75" customHeight="1">
      <c r="A533" s="233"/>
      <c r="B533" s="233"/>
      <c r="C533" s="233"/>
      <c r="D533" s="233"/>
      <c r="E533" s="233"/>
      <c r="F533" s="233"/>
      <c r="G533" s="233"/>
      <c r="H533" s="233"/>
      <c r="I533" s="233"/>
      <c r="J533" s="403"/>
      <c r="K533" s="233"/>
      <c r="L533" s="233"/>
      <c r="M533" s="233"/>
      <c r="N533" s="233"/>
      <c r="P533" s="233"/>
      <c r="Q533" s="233"/>
      <c r="R533" s="344"/>
      <c r="S533" s="233"/>
      <c r="T533" s="48"/>
      <c r="U533" s="48"/>
      <c r="V533" s="48"/>
      <c r="W533" s="48"/>
      <c r="X533" s="48"/>
      <c r="Y533" s="48"/>
      <c r="Z533" s="48"/>
      <c r="AA533" s="48"/>
    </row>
    <row r="534" spans="1:27" ht="15.75" customHeight="1">
      <c r="A534" s="233"/>
      <c r="B534" s="233"/>
      <c r="C534" s="233"/>
      <c r="D534" s="233"/>
      <c r="E534" s="233"/>
      <c r="F534" s="233"/>
      <c r="G534" s="233"/>
      <c r="H534" s="233"/>
      <c r="I534" s="233"/>
      <c r="J534" s="403"/>
      <c r="K534" s="233"/>
      <c r="L534" s="233"/>
      <c r="M534" s="233"/>
      <c r="N534" s="233"/>
      <c r="P534" s="233"/>
      <c r="Q534" s="233"/>
      <c r="R534" s="344"/>
      <c r="S534" s="233"/>
      <c r="T534" s="48"/>
      <c r="U534" s="48"/>
      <c r="V534" s="48"/>
      <c r="W534" s="48"/>
      <c r="X534" s="48"/>
      <c r="Y534" s="48"/>
      <c r="Z534" s="48"/>
      <c r="AA534" s="48"/>
    </row>
    <row r="535" spans="1:27" ht="15.75" customHeight="1">
      <c r="A535" s="233"/>
      <c r="B535" s="233"/>
      <c r="C535" s="233"/>
      <c r="D535" s="233"/>
      <c r="E535" s="233"/>
      <c r="F535" s="233"/>
      <c r="G535" s="233"/>
      <c r="H535" s="233"/>
      <c r="I535" s="233"/>
      <c r="J535" s="403"/>
      <c r="K535" s="233"/>
      <c r="L535" s="233"/>
      <c r="M535" s="233"/>
      <c r="N535" s="233"/>
      <c r="P535" s="233"/>
      <c r="Q535" s="233"/>
      <c r="R535" s="344"/>
      <c r="S535" s="233"/>
      <c r="T535" s="48"/>
      <c r="U535" s="48"/>
      <c r="V535" s="48"/>
      <c r="W535" s="48"/>
      <c r="X535" s="48"/>
      <c r="Y535" s="48"/>
      <c r="Z535" s="48"/>
      <c r="AA535" s="48"/>
    </row>
    <row r="536" spans="1:27" ht="15.75" customHeight="1">
      <c r="A536" s="233"/>
      <c r="B536" s="233"/>
      <c r="C536" s="233"/>
      <c r="D536" s="233"/>
      <c r="E536" s="233"/>
      <c r="F536" s="233"/>
      <c r="G536" s="233"/>
      <c r="H536" s="233"/>
      <c r="I536" s="233"/>
      <c r="J536" s="403"/>
      <c r="K536" s="233"/>
      <c r="L536" s="233"/>
      <c r="M536" s="233"/>
      <c r="N536" s="233"/>
      <c r="P536" s="233"/>
      <c r="Q536" s="233"/>
      <c r="R536" s="344"/>
      <c r="S536" s="233"/>
      <c r="T536" s="48"/>
      <c r="U536" s="48"/>
      <c r="V536" s="48"/>
      <c r="W536" s="48"/>
      <c r="X536" s="48"/>
      <c r="Y536" s="48"/>
      <c r="Z536" s="48"/>
      <c r="AA536" s="48"/>
    </row>
    <row r="537" spans="1:27" ht="15.75" customHeight="1">
      <c r="A537" s="233"/>
      <c r="B537" s="233"/>
      <c r="C537" s="233"/>
      <c r="D537" s="233"/>
      <c r="E537" s="233"/>
      <c r="F537" s="233"/>
      <c r="G537" s="233"/>
      <c r="H537" s="233"/>
      <c r="I537" s="233"/>
      <c r="J537" s="403"/>
      <c r="K537" s="233"/>
      <c r="L537" s="233"/>
      <c r="M537" s="233"/>
      <c r="N537" s="233"/>
      <c r="P537" s="233"/>
      <c r="Q537" s="233"/>
      <c r="R537" s="344"/>
      <c r="S537" s="233"/>
      <c r="T537" s="48"/>
      <c r="U537" s="48"/>
      <c r="V537" s="48"/>
      <c r="W537" s="48"/>
      <c r="X537" s="48"/>
      <c r="Y537" s="48"/>
      <c r="Z537" s="48"/>
      <c r="AA537" s="48"/>
    </row>
    <row r="538" spans="1:27" ht="15.75" customHeight="1">
      <c r="A538" s="233"/>
      <c r="B538" s="233"/>
      <c r="C538" s="233"/>
      <c r="D538" s="233"/>
      <c r="E538" s="233"/>
      <c r="F538" s="233"/>
      <c r="G538" s="233"/>
      <c r="H538" s="233"/>
      <c r="I538" s="233"/>
      <c r="J538" s="403"/>
      <c r="K538" s="233"/>
      <c r="L538" s="233"/>
      <c r="M538" s="233"/>
      <c r="N538" s="233"/>
      <c r="P538" s="233"/>
      <c r="Q538" s="233"/>
      <c r="R538" s="344"/>
      <c r="S538" s="233"/>
      <c r="T538" s="48"/>
      <c r="U538" s="48"/>
      <c r="V538" s="48"/>
      <c r="W538" s="48"/>
      <c r="X538" s="48"/>
      <c r="Y538" s="48"/>
      <c r="Z538" s="48"/>
      <c r="AA538" s="48"/>
    </row>
    <row r="539" spans="1:27" ht="15.75" customHeight="1">
      <c r="A539" s="233"/>
      <c r="B539" s="233"/>
      <c r="C539" s="233"/>
      <c r="D539" s="233"/>
      <c r="E539" s="233"/>
      <c r="F539" s="233"/>
      <c r="G539" s="233"/>
      <c r="H539" s="233"/>
      <c r="I539" s="233"/>
      <c r="J539" s="403"/>
      <c r="K539" s="233"/>
      <c r="L539" s="233"/>
      <c r="M539" s="233"/>
      <c r="N539" s="233"/>
      <c r="P539" s="233"/>
      <c r="Q539" s="233"/>
      <c r="R539" s="344"/>
      <c r="S539" s="233"/>
      <c r="T539" s="48"/>
      <c r="U539" s="48"/>
      <c r="V539" s="48"/>
      <c r="W539" s="48"/>
      <c r="X539" s="48"/>
      <c r="Y539" s="48"/>
      <c r="Z539" s="48"/>
      <c r="AA539" s="48"/>
    </row>
    <row r="540" spans="1:27" ht="15.75" customHeight="1">
      <c r="A540" s="233"/>
      <c r="B540" s="233"/>
      <c r="C540" s="233"/>
      <c r="D540" s="233"/>
      <c r="E540" s="233"/>
      <c r="F540" s="233"/>
      <c r="G540" s="233"/>
      <c r="H540" s="233"/>
      <c r="I540" s="233"/>
      <c r="J540" s="403"/>
      <c r="K540" s="233"/>
      <c r="L540" s="233"/>
      <c r="M540" s="233"/>
      <c r="N540" s="233"/>
      <c r="P540" s="233"/>
      <c r="Q540" s="233"/>
      <c r="R540" s="344"/>
      <c r="S540" s="233"/>
      <c r="T540" s="48"/>
      <c r="U540" s="48"/>
      <c r="V540" s="48"/>
      <c r="W540" s="48"/>
      <c r="X540" s="48"/>
      <c r="Y540" s="48"/>
      <c r="Z540" s="48"/>
      <c r="AA540" s="48"/>
    </row>
    <row r="541" spans="1:27" ht="15.75" customHeight="1">
      <c r="A541" s="233"/>
      <c r="B541" s="233"/>
      <c r="C541" s="233"/>
      <c r="D541" s="233"/>
      <c r="E541" s="233"/>
      <c r="F541" s="233"/>
      <c r="G541" s="233"/>
      <c r="H541" s="233"/>
      <c r="I541" s="233"/>
      <c r="J541" s="403"/>
      <c r="K541" s="233"/>
      <c r="L541" s="233"/>
      <c r="M541" s="233"/>
      <c r="N541" s="233"/>
      <c r="P541" s="233"/>
      <c r="Q541" s="233"/>
      <c r="R541" s="344"/>
      <c r="S541" s="233"/>
      <c r="T541" s="48"/>
      <c r="U541" s="48"/>
      <c r="V541" s="48"/>
      <c r="W541" s="48"/>
      <c r="X541" s="48"/>
      <c r="Y541" s="48"/>
      <c r="Z541" s="48"/>
      <c r="AA541" s="48"/>
    </row>
    <row r="542" spans="1:27" ht="15.75" customHeight="1">
      <c r="A542" s="233"/>
      <c r="B542" s="233"/>
      <c r="C542" s="233"/>
      <c r="D542" s="233"/>
      <c r="E542" s="233"/>
      <c r="F542" s="233"/>
      <c r="G542" s="233"/>
      <c r="H542" s="233"/>
      <c r="I542" s="233"/>
      <c r="J542" s="403"/>
      <c r="K542" s="233"/>
      <c r="L542" s="233"/>
      <c r="M542" s="233"/>
      <c r="N542" s="233"/>
      <c r="P542" s="233"/>
      <c r="Q542" s="233"/>
      <c r="R542" s="344"/>
      <c r="S542" s="233"/>
      <c r="T542" s="48"/>
      <c r="U542" s="48"/>
      <c r="V542" s="48"/>
      <c r="W542" s="48"/>
      <c r="X542" s="48"/>
      <c r="Y542" s="48"/>
      <c r="Z542" s="48"/>
      <c r="AA542" s="48"/>
    </row>
    <row r="543" spans="1:27" ht="15.75" customHeight="1">
      <c r="A543" s="233"/>
      <c r="B543" s="233"/>
      <c r="C543" s="233"/>
      <c r="D543" s="233"/>
      <c r="E543" s="233"/>
      <c r="F543" s="233"/>
      <c r="G543" s="233"/>
      <c r="H543" s="233"/>
      <c r="I543" s="233"/>
      <c r="J543" s="403"/>
      <c r="K543" s="233"/>
      <c r="L543" s="233"/>
      <c r="M543" s="233"/>
      <c r="N543" s="233"/>
      <c r="P543" s="233"/>
      <c r="Q543" s="233"/>
      <c r="R543" s="344"/>
      <c r="S543" s="233"/>
      <c r="T543" s="48"/>
      <c r="U543" s="48"/>
      <c r="V543" s="48"/>
      <c r="W543" s="48"/>
      <c r="X543" s="48"/>
      <c r="Y543" s="48"/>
      <c r="Z543" s="48"/>
      <c r="AA543" s="48"/>
    </row>
    <row r="544" spans="1:27" ht="15.75" customHeight="1">
      <c r="A544" s="233"/>
      <c r="B544" s="233"/>
      <c r="C544" s="233"/>
      <c r="D544" s="233"/>
      <c r="E544" s="233"/>
      <c r="F544" s="233"/>
      <c r="G544" s="233"/>
      <c r="H544" s="233"/>
      <c r="I544" s="233"/>
      <c r="J544" s="403"/>
      <c r="K544" s="233"/>
      <c r="L544" s="233"/>
      <c r="M544" s="233"/>
      <c r="N544" s="233"/>
      <c r="P544" s="233"/>
      <c r="Q544" s="233"/>
      <c r="R544" s="344"/>
      <c r="S544" s="233"/>
      <c r="T544" s="48"/>
      <c r="U544" s="48"/>
      <c r="V544" s="48"/>
      <c r="W544" s="48"/>
      <c r="X544" s="48"/>
      <c r="Y544" s="48"/>
      <c r="Z544" s="48"/>
      <c r="AA544" s="48"/>
    </row>
    <row r="545" spans="1:27" ht="15.75" customHeight="1">
      <c r="A545" s="233"/>
      <c r="B545" s="233"/>
      <c r="C545" s="233"/>
      <c r="D545" s="233"/>
      <c r="E545" s="233"/>
      <c r="F545" s="233"/>
      <c r="G545" s="233"/>
      <c r="H545" s="233"/>
      <c r="I545" s="233"/>
      <c r="J545" s="403"/>
      <c r="K545" s="233"/>
      <c r="L545" s="233"/>
      <c r="M545" s="233"/>
      <c r="N545" s="233"/>
      <c r="P545" s="233"/>
      <c r="Q545" s="233"/>
      <c r="R545" s="344"/>
      <c r="S545" s="233"/>
      <c r="T545" s="48"/>
      <c r="U545" s="48"/>
      <c r="V545" s="48"/>
      <c r="W545" s="48"/>
      <c r="X545" s="48"/>
      <c r="Y545" s="48"/>
      <c r="Z545" s="48"/>
      <c r="AA545" s="48"/>
    </row>
    <row r="546" spans="1:27" ht="15.75" customHeight="1">
      <c r="A546" s="233"/>
      <c r="B546" s="233"/>
      <c r="C546" s="233"/>
      <c r="D546" s="233"/>
      <c r="E546" s="233"/>
      <c r="F546" s="233"/>
      <c r="G546" s="233"/>
      <c r="H546" s="233"/>
      <c r="I546" s="233"/>
      <c r="J546" s="403"/>
      <c r="K546" s="233"/>
      <c r="L546" s="233"/>
      <c r="M546" s="233"/>
      <c r="N546" s="233"/>
      <c r="P546" s="233"/>
      <c r="Q546" s="233"/>
      <c r="R546" s="344"/>
      <c r="S546" s="233"/>
      <c r="T546" s="48"/>
      <c r="U546" s="48"/>
      <c r="V546" s="48"/>
      <c r="W546" s="48"/>
      <c r="X546" s="48"/>
      <c r="Y546" s="48"/>
      <c r="Z546" s="48"/>
      <c r="AA546" s="48"/>
    </row>
    <row r="547" spans="1:27" ht="15.75" customHeight="1">
      <c r="A547" s="233"/>
      <c r="B547" s="233"/>
      <c r="C547" s="233"/>
      <c r="D547" s="233"/>
      <c r="E547" s="233"/>
      <c r="F547" s="233"/>
      <c r="G547" s="233"/>
      <c r="H547" s="233"/>
      <c r="I547" s="233"/>
      <c r="J547" s="403"/>
      <c r="K547" s="233"/>
      <c r="L547" s="233"/>
      <c r="M547" s="233"/>
      <c r="N547" s="233"/>
      <c r="P547" s="233"/>
      <c r="Q547" s="233"/>
      <c r="R547" s="344"/>
      <c r="S547" s="233"/>
      <c r="T547" s="48"/>
      <c r="U547" s="48"/>
      <c r="V547" s="48"/>
      <c r="W547" s="48"/>
      <c r="X547" s="48"/>
      <c r="Y547" s="48"/>
      <c r="Z547" s="48"/>
      <c r="AA547" s="48"/>
    </row>
    <row r="548" spans="1:27" ht="15.75" customHeight="1">
      <c r="A548" s="233"/>
      <c r="B548" s="233"/>
      <c r="C548" s="233"/>
      <c r="D548" s="233"/>
      <c r="E548" s="233"/>
      <c r="F548" s="233"/>
      <c r="G548" s="233"/>
      <c r="H548" s="233"/>
      <c r="I548" s="233"/>
      <c r="J548" s="403"/>
      <c r="K548" s="233"/>
      <c r="L548" s="233"/>
      <c r="M548" s="233"/>
      <c r="N548" s="233"/>
      <c r="P548" s="233"/>
      <c r="Q548" s="233"/>
      <c r="R548" s="344"/>
      <c r="S548" s="233"/>
      <c r="T548" s="48"/>
      <c r="U548" s="48"/>
      <c r="V548" s="48"/>
      <c r="W548" s="48"/>
      <c r="X548" s="48"/>
      <c r="Y548" s="48"/>
      <c r="Z548" s="48"/>
      <c r="AA548" s="48"/>
    </row>
    <row r="549" spans="1:27" ht="15.75" customHeight="1">
      <c r="A549" s="233"/>
      <c r="B549" s="233"/>
      <c r="C549" s="233"/>
      <c r="D549" s="233"/>
      <c r="E549" s="233"/>
      <c r="F549" s="233"/>
      <c r="G549" s="233"/>
      <c r="H549" s="233"/>
      <c r="I549" s="233"/>
      <c r="J549" s="403"/>
      <c r="K549" s="233"/>
      <c r="L549" s="233"/>
      <c r="M549" s="233"/>
      <c r="N549" s="233"/>
      <c r="P549" s="233"/>
      <c r="Q549" s="233"/>
      <c r="R549" s="344"/>
      <c r="S549" s="233"/>
      <c r="T549" s="48"/>
      <c r="U549" s="48"/>
      <c r="V549" s="48"/>
      <c r="W549" s="48"/>
      <c r="X549" s="48"/>
      <c r="Y549" s="48"/>
      <c r="Z549" s="48"/>
      <c r="AA549" s="48"/>
    </row>
    <row r="550" spans="1:27" ht="15.75" customHeight="1">
      <c r="A550" s="233"/>
      <c r="B550" s="233"/>
      <c r="C550" s="233"/>
      <c r="D550" s="233"/>
      <c r="E550" s="233"/>
      <c r="F550" s="233"/>
      <c r="G550" s="233"/>
      <c r="H550" s="233"/>
      <c r="I550" s="233"/>
      <c r="J550" s="403"/>
      <c r="K550" s="233"/>
      <c r="L550" s="233"/>
      <c r="M550" s="233"/>
      <c r="N550" s="233"/>
      <c r="P550" s="233"/>
      <c r="Q550" s="233"/>
      <c r="R550" s="344"/>
      <c r="S550" s="233"/>
      <c r="T550" s="48"/>
      <c r="U550" s="48"/>
      <c r="V550" s="48"/>
      <c r="W550" s="48"/>
      <c r="X550" s="48"/>
      <c r="Y550" s="48"/>
      <c r="Z550" s="48"/>
      <c r="AA550" s="48"/>
    </row>
    <row r="551" spans="1:27" ht="15.75" customHeight="1">
      <c r="A551" s="233"/>
      <c r="B551" s="233"/>
      <c r="C551" s="233"/>
      <c r="D551" s="233"/>
      <c r="E551" s="233"/>
      <c r="F551" s="233"/>
      <c r="G551" s="233"/>
      <c r="H551" s="233"/>
      <c r="I551" s="233"/>
      <c r="J551" s="403"/>
      <c r="K551" s="233"/>
      <c r="L551" s="233"/>
      <c r="M551" s="233"/>
      <c r="N551" s="233"/>
      <c r="P551" s="233"/>
      <c r="Q551" s="233"/>
      <c r="R551" s="344"/>
      <c r="S551" s="233"/>
      <c r="T551" s="48"/>
      <c r="U551" s="48"/>
      <c r="V551" s="48"/>
      <c r="W551" s="48"/>
      <c r="X551" s="48"/>
      <c r="Y551" s="48"/>
      <c r="Z551" s="48"/>
      <c r="AA551" s="48"/>
    </row>
    <row r="552" spans="1:27" ht="15.75" customHeight="1">
      <c r="A552" s="233"/>
      <c r="B552" s="233"/>
      <c r="C552" s="233"/>
      <c r="D552" s="233"/>
      <c r="E552" s="233"/>
      <c r="F552" s="233"/>
      <c r="G552" s="233"/>
      <c r="H552" s="233"/>
      <c r="I552" s="233"/>
      <c r="J552" s="403"/>
      <c r="K552" s="233"/>
      <c r="L552" s="233"/>
      <c r="M552" s="233"/>
      <c r="N552" s="233"/>
      <c r="P552" s="233"/>
      <c r="Q552" s="233"/>
      <c r="R552" s="344"/>
      <c r="S552" s="233"/>
      <c r="T552" s="48"/>
      <c r="U552" s="48"/>
      <c r="V552" s="48"/>
      <c r="W552" s="48"/>
      <c r="X552" s="48"/>
      <c r="Y552" s="48"/>
      <c r="Z552" s="48"/>
      <c r="AA552" s="48"/>
    </row>
    <row r="553" spans="1:27" ht="15.75" customHeight="1">
      <c r="A553" s="233"/>
      <c r="B553" s="233"/>
      <c r="C553" s="233"/>
      <c r="D553" s="233"/>
      <c r="E553" s="233"/>
      <c r="F553" s="233"/>
      <c r="G553" s="233"/>
      <c r="H553" s="233"/>
      <c r="I553" s="233"/>
      <c r="J553" s="403"/>
      <c r="K553" s="233"/>
      <c r="L553" s="233"/>
      <c r="M553" s="233"/>
      <c r="N553" s="233"/>
      <c r="P553" s="233"/>
      <c r="Q553" s="233"/>
      <c r="R553" s="344"/>
      <c r="S553" s="233"/>
      <c r="T553" s="48"/>
      <c r="U553" s="48"/>
      <c r="V553" s="48"/>
      <c r="W553" s="48"/>
      <c r="X553" s="48"/>
      <c r="Y553" s="48"/>
      <c r="Z553" s="48"/>
      <c r="AA553" s="48"/>
    </row>
    <row r="554" spans="1:27" ht="15.75" customHeight="1">
      <c r="A554" s="233"/>
      <c r="B554" s="233"/>
      <c r="C554" s="233"/>
      <c r="D554" s="233"/>
      <c r="E554" s="233"/>
      <c r="F554" s="233"/>
      <c r="G554" s="233"/>
      <c r="H554" s="233"/>
      <c r="I554" s="233"/>
      <c r="J554" s="403"/>
      <c r="K554" s="233"/>
      <c r="L554" s="233"/>
      <c r="M554" s="233"/>
      <c r="N554" s="233"/>
      <c r="P554" s="233"/>
      <c r="Q554" s="233"/>
      <c r="R554" s="344"/>
      <c r="S554" s="233"/>
      <c r="T554" s="48"/>
      <c r="U554" s="48"/>
      <c r="V554" s="48"/>
      <c r="W554" s="48"/>
      <c r="X554" s="48"/>
      <c r="Y554" s="48"/>
      <c r="Z554" s="48"/>
      <c r="AA554" s="48"/>
    </row>
    <row r="555" spans="1:27" ht="15.75" customHeight="1">
      <c r="A555" s="233"/>
      <c r="B555" s="233"/>
      <c r="C555" s="233"/>
      <c r="D555" s="233"/>
      <c r="E555" s="233"/>
      <c r="F555" s="233"/>
      <c r="G555" s="233"/>
      <c r="H555" s="233"/>
      <c r="I555" s="233"/>
      <c r="J555" s="403"/>
      <c r="K555" s="233"/>
      <c r="L555" s="233"/>
      <c r="M555" s="233"/>
      <c r="N555" s="233"/>
      <c r="P555" s="233"/>
      <c r="Q555" s="233"/>
      <c r="R555" s="344"/>
      <c r="S555" s="233"/>
      <c r="T555" s="48"/>
      <c r="U555" s="48"/>
      <c r="V555" s="48"/>
      <c r="W555" s="48"/>
      <c r="X555" s="48"/>
      <c r="Y555" s="48"/>
      <c r="Z555" s="48"/>
      <c r="AA555" s="48"/>
    </row>
    <row r="556" spans="1:27" ht="15.75" customHeight="1">
      <c r="A556" s="233"/>
      <c r="B556" s="233"/>
      <c r="C556" s="233"/>
      <c r="D556" s="233"/>
      <c r="E556" s="233"/>
      <c r="F556" s="233"/>
      <c r="G556" s="233"/>
      <c r="H556" s="233"/>
      <c r="I556" s="233"/>
      <c r="J556" s="403"/>
      <c r="K556" s="233"/>
      <c r="L556" s="233"/>
      <c r="M556" s="233"/>
      <c r="N556" s="233"/>
      <c r="P556" s="233"/>
      <c r="Q556" s="233"/>
      <c r="R556" s="344"/>
      <c r="S556" s="233"/>
      <c r="T556" s="48"/>
      <c r="U556" s="48"/>
      <c r="V556" s="48"/>
      <c r="W556" s="48"/>
      <c r="X556" s="48"/>
      <c r="Y556" s="48"/>
      <c r="Z556" s="48"/>
      <c r="AA556" s="48"/>
    </row>
    <row r="557" spans="1:27" ht="15.75" customHeight="1">
      <c r="A557" s="233"/>
      <c r="B557" s="233"/>
      <c r="C557" s="233"/>
      <c r="D557" s="233"/>
      <c r="E557" s="233"/>
      <c r="F557" s="233"/>
      <c r="G557" s="233"/>
      <c r="H557" s="233"/>
      <c r="I557" s="233"/>
      <c r="J557" s="403"/>
      <c r="K557" s="233"/>
      <c r="L557" s="233"/>
      <c r="M557" s="233"/>
      <c r="N557" s="233"/>
      <c r="P557" s="233"/>
      <c r="Q557" s="233"/>
      <c r="R557" s="344"/>
      <c r="S557" s="233"/>
      <c r="T557" s="48"/>
      <c r="U557" s="48"/>
      <c r="V557" s="48"/>
      <c r="W557" s="48"/>
      <c r="X557" s="48"/>
      <c r="Y557" s="48"/>
      <c r="Z557" s="48"/>
      <c r="AA557" s="48"/>
    </row>
    <row r="558" spans="1:27" ht="15.75" customHeight="1">
      <c r="A558" s="233"/>
      <c r="B558" s="233"/>
      <c r="C558" s="233"/>
      <c r="D558" s="233"/>
      <c r="E558" s="233"/>
      <c r="F558" s="233"/>
      <c r="G558" s="233"/>
      <c r="H558" s="233"/>
      <c r="I558" s="233"/>
      <c r="J558" s="403"/>
      <c r="K558" s="233"/>
      <c r="L558" s="233"/>
      <c r="M558" s="233"/>
      <c r="N558" s="233"/>
      <c r="P558" s="233"/>
      <c r="Q558" s="233"/>
      <c r="R558" s="344"/>
      <c r="S558" s="233"/>
      <c r="T558" s="48"/>
      <c r="U558" s="48"/>
      <c r="V558" s="48"/>
      <c r="W558" s="48"/>
      <c r="X558" s="48"/>
      <c r="Y558" s="48"/>
      <c r="Z558" s="48"/>
      <c r="AA558" s="48"/>
    </row>
    <row r="559" spans="1:27" ht="15.75" customHeight="1">
      <c r="A559" s="233"/>
      <c r="B559" s="233"/>
      <c r="C559" s="233"/>
      <c r="D559" s="233"/>
      <c r="E559" s="233"/>
      <c r="F559" s="233"/>
      <c r="G559" s="233"/>
      <c r="H559" s="233"/>
      <c r="I559" s="233"/>
      <c r="J559" s="403"/>
      <c r="K559" s="233"/>
      <c r="L559" s="233"/>
      <c r="M559" s="233"/>
      <c r="N559" s="233"/>
      <c r="P559" s="233"/>
      <c r="Q559" s="233"/>
      <c r="R559" s="344"/>
      <c r="S559" s="233"/>
      <c r="T559" s="48"/>
      <c r="U559" s="48"/>
      <c r="V559" s="48"/>
      <c r="W559" s="48"/>
      <c r="X559" s="48"/>
      <c r="Y559" s="48"/>
      <c r="Z559" s="48"/>
      <c r="AA559" s="48"/>
    </row>
    <row r="560" spans="1:27" ht="15.75" customHeight="1">
      <c r="A560" s="233"/>
      <c r="B560" s="233"/>
      <c r="C560" s="233"/>
      <c r="D560" s="233"/>
      <c r="E560" s="233"/>
      <c r="F560" s="233"/>
      <c r="G560" s="233"/>
      <c r="H560" s="233"/>
      <c r="I560" s="233"/>
      <c r="J560" s="403"/>
      <c r="K560" s="233"/>
      <c r="L560" s="233"/>
      <c r="M560" s="233"/>
      <c r="N560" s="233"/>
      <c r="P560" s="233"/>
      <c r="Q560" s="233"/>
      <c r="R560" s="344"/>
      <c r="S560" s="233"/>
      <c r="T560" s="48"/>
      <c r="U560" s="48"/>
      <c r="V560" s="48"/>
      <c r="W560" s="48"/>
      <c r="X560" s="48"/>
      <c r="Y560" s="48"/>
      <c r="Z560" s="48"/>
      <c r="AA560" s="48"/>
    </row>
    <row r="561" spans="1:27" ht="15.75" customHeight="1">
      <c r="A561" s="233"/>
      <c r="B561" s="233"/>
      <c r="C561" s="233"/>
      <c r="D561" s="233"/>
      <c r="E561" s="233"/>
      <c r="F561" s="233"/>
      <c r="G561" s="233"/>
      <c r="H561" s="233"/>
      <c r="I561" s="233"/>
      <c r="J561" s="403"/>
      <c r="K561" s="233"/>
      <c r="L561" s="233"/>
      <c r="M561" s="233"/>
      <c r="N561" s="233"/>
      <c r="P561" s="233"/>
      <c r="Q561" s="233"/>
      <c r="R561" s="344"/>
      <c r="S561" s="233"/>
      <c r="T561" s="48"/>
      <c r="U561" s="48"/>
      <c r="V561" s="48"/>
      <c r="W561" s="48"/>
      <c r="X561" s="48"/>
      <c r="Y561" s="48"/>
      <c r="Z561" s="48"/>
      <c r="AA561" s="48"/>
    </row>
    <row r="562" spans="1:27" ht="15.75" customHeight="1">
      <c r="A562" s="233"/>
      <c r="B562" s="233"/>
      <c r="C562" s="233"/>
      <c r="D562" s="233"/>
      <c r="E562" s="233"/>
      <c r="F562" s="233"/>
      <c r="G562" s="233"/>
      <c r="H562" s="233"/>
      <c r="I562" s="233"/>
      <c r="J562" s="403"/>
      <c r="K562" s="233"/>
      <c r="L562" s="233"/>
      <c r="M562" s="233"/>
      <c r="N562" s="233"/>
      <c r="P562" s="233"/>
      <c r="Q562" s="233"/>
      <c r="R562" s="344"/>
      <c r="S562" s="233"/>
      <c r="T562" s="48"/>
      <c r="U562" s="48"/>
      <c r="V562" s="48"/>
      <c r="W562" s="48"/>
      <c r="X562" s="48"/>
      <c r="Y562" s="48"/>
      <c r="Z562" s="48"/>
      <c r="AA562" s="48"/>
    </row>
    <row r="563" spans="1:27" ht="15.75" customHeight="1">
      <c r="A563" s="233"/>
      <c r="B563" s="233"/>
      <c r="C563" s="233"/>
      <c r="D563" s="233"/>
      <c r="E563" s="233"/>
      <c r="F563" s="233"/>
      <c r="G563" s="233"/>
      <c r="H563" s="233"/>
      <c r="I563" s="233"/>
      <c r="J563" s="403"/>
      <c r="K563" s="233"/>
      <c r="L563" s="233"/>
      <c r="M563" s="233"/>
      <c r="N563" s="233"/>
      <c r="P563" s="233"/>
      <c r="Q563" s="233"/>
      <c r="R563" s="344"/>
      <c r="S563" s="233"/>
      <c r="T563" s="48"/>
      <c r="U563" s="48"/>
      <c r="V563" s="48"/>
      <c r="W563" s="48"/>
      <c r="X563" s="48"/>
      <c r="Y563" s="48"/>
      <c r="Z563" s="48"/>
      <c r="AA563" s="48"/>
    </row>
    <row r="564" spans="1:27" ht="15.75" customHeight="1">
      <c r="A564" s="233"/>
      <c r="B564" s="233"/>
      <c r="C564" s="233"/>
      <c r="D564" s="233"/>
      <c r="E564" s="233"/>
      <c r="F564" s="233"/>
      <c r="G564" s="233"/>
      <c r="H564" s="233"/>
      <c r="I564" s="233"/>
      <c r="J564" s="403"/>
      <c r="K564" s="233"/>
      <c r="L564" s="233"/>
      <c r="M564" s="233"/>
      <c r="N564" s="233"/>
      <c r="P564" s="233"/>
      <c r="Q564" s="233"/>
      <c r="R564" s="344"/>
      <c r="S564" s="233"/>
      <c r="T564" s="48"/>
      <c r="U564" s="48"/>
      <c r="V564" s="48"/>
      <c r="W564" s="48"/>
      <c r="X564" s="48"/>
      <c r="Y564" s="48"/>
      <c r="Z564" s="48"/>
      <c r="AA564" s="48"/>
    </row>
    <row r="565" spans="1:27" ht="15.75" customHeight="1">
      <c r="A565" s="233"/>
      <c r="B565" s="233"/>
      <c r="C565" s="233"/>
      <c r="D565" s="233"/>
      <c r="E565" s="233"/>
      <c r="F565" s="233"/>
      <c r="G565" s="233"/>
      <c r="H565" s="233"/>
      <c r="I565" s="233"/>
      <c r="J565" s="403"/>
      <c r="K565" s="233"/>
      <c r="L565" s="233"/>
      <c r="M565" s="233"/>
      <c r="N565" s="233"/>
      <c r="P565" s="233"/>
      <c r="Q565" s="233"/>
      <c r="R565" s="344"/>
      <c r="S565" s="233"/>
      <c r="T565" s="48"/>
      <c r="U565" s="48"/>
      <c r="V565" s="48"/>
      <c r="W565" s="48"/>
      <c r="X565" s="48"/>
      <c r="Y565" s="48"/>
      <c r="Z565" s="48"/>
      <c r="AA565" s="48"/>
    </row>
    <row r="566" spans="1:27" ht="15.75" customHeight="1">
      <c r="A566" s="233"/>
      <c r="B566" s="233"/>
      <c r="C566" s="233"/>
      <c r="D566" s="233"/>
      <c r="E566" s="233"/>
      <c r="F566" s="233"/>
      <c r="G566" s="233"/>
      <c r="H566" s="233"/>
      <c r="I566" s="233"/>
      <c r="J566" s="403"/>
      <c r="K566" s="233"/>
      <c r="L566" s="233"/>
      <c r="M566" s="233"/>
      <c r="N566" s="233"/>
      <c r="P566" s="233"/>
      <c r="Q566" s="233"/>
      <c r="R566" s="344"/>
      <c r="S566" s="233"/>
      <c r="T566" s="48"/>
      <c r="U566" s="48"/>
      <c r="V566" s="48"/>
      <c r="W566" s="48"/>
      <c r="X566" s="48"/>
      <c r="Y566" s="48"/>
      <c r="Z566" s="48"/>
      <c r="AA566" s="48"/>
    </row>
    <row r="567" spans="1:27" ht="15.75" customHeight="1">
      <c r="A567" s="233"/>
      <c r="B567" s="233"/>
      <c r="C567" s="233"/>
      <c r="D567" s="233"/>
      <c r="E567" s="233"/>
      <c r="F567" s="233"/>
      <c r="G567" s="233"/>
      <c r="H567" s="233"/>
      <c r="I567" s="233"/>
      <c r="J567" s="403"/>
      <c r="K567" s="233"/>
      <c r="L567" s="233"/>
      <c r="M567" s="233"/>
      <c r="N567" s="233"/>
      <c r="P567" s="233"/>
      <c r="Q567" s="233"/>
      <c r="R567" s="344"/>
      <c r="S567" s="233"/>
      <c r="T567" s="48"/>
      <c r="U567" s="48"/>
      <c r="V567" s="48"/>
      <c r="W567" s="48"/>
      <c r="X567" s="48"/>
      <c r="Y567" s="48"/>
      <c r="Z567" s="48"/>
      <c r="AA567" s="48"/>
    </row>
    <row r="568" spans="1:27" ht="15.75" customHeight="1">
      <c r="A568" s="233"/>
      <c r="B568" s="233"/>
      <c r="C568" s="233"/>
      <c r="D568" s="233"/>
      <c r="E568" s="233"/>
      <c r="F568" s="233"/>
      <c r="G568" s="233"/>
      <c r="H568" s="233"/>
      <c r="I568" s="233"/>
      <c r="J568" s="403"/>
      <c r="K568" s="233"/>
      <c r="L568" s="233"/>
      <c r="M568" s="233"/>
      <c r="N568" s="233"/>
      <c r="P568" s="233"/>
      <c r="Q568" s="233"/>
      <c r="R568" s="344"/>
      <c r="S568" s="233"/>
      <c r="T568" s="48"/>
      <c r="U568" s="48"/>
      <c r="V568" s="48"/>
      <c r="W568" s="48"/>
      <c r="X568" s="48"/>
      <c r="Y568" s="48"/>
      <c r="Z568" s="48"/>
      <c r="AA568" s="48"/>
    </row>
    <row r="569" spans="1:27" ht="15.75" customHeight="1">
      <c r="A569" s="233"/>
      <c r="B569" s="233"/>
      <c r="C569" s="233"/>
      <c r="D569" s="233"/>
      <c r="E569" s="233"/>
      <c r="F569" s="233"/>
      <c r="G569" s="233"/>
      <c r="H569" s="233"/>
      <c r="I569" s="233"/>
      <c r="J569" s="403"/>
      <c r="K569" s="233"/>
      <c r="L569" s="233"/>
      <c r="M569" s="233"/>
      <c r="N569" s="233"/>
      <c r="P569" s="233"/>
      <c r="Q569" s="233"/>
      <c r="R569" s="344"/>
      <c r="S569" s="233"/>
      <c r="T569" s="48"/>
      <c r="U569" s="48"/>
      <c r="V569" s="48"/>
      <c r="W569" s="48"/>
      <c r="X569" s="48"/>
      <c r="Y569" s="48"/>
      <c r="Z569" s="48"/>
      <c r="AA569" s="48"/>
    </row>
    <row r="570" spans="1:27" ht="15.75" customHeight="1">
      <c r="A570" s="233"/>
      <c r="B570" s="233"/>
      <c r="C570" s="233"/>
      <c r="D570" s="233"/>
      <c r="E570" s="233"/>
      <c r="F570" s="233"/>
      <c r="G570" s="233"/>
      <c r="H570" s="233"/>
      <c r="I570" s="233"/>
      <c r="J570" s="403"/>
      <c r="K570" s="233"/>
      <c r="L570" s="233"/>
      <c r="M570" s="233"/>
      <c r="N570" s="233"/>
      <c r="P570" s="233"/>
      <c r="Q570" s="233"/>
      <c r="R570" s="344"/>
      <c r="S570" s="233"/>
      <c r="T570" s="48"/>
      <c r="U570" s="48"/>
      <c r="V570" s="48"/>
      <c r="W570" s="48"/>
      <c r="X570" s="48"/>
      <c r="Y570" s="48"/>
      <c r="Z570" s="48"/>
      <c r="AA570" s="48"/>
    </row>
    <row r="571" spans="1:27" ht="15.75" customHeight="1">
      <c r="A571" s="233"/>
      <c r="B571" s="233"/>
      <c r="C571" s="233"/>
      <c r="D571" s="233"/>
      <c r="E571" s="233"/>
      <c r="F571" s="233"/>
      <c r="G571" s="233"/>
      <c r="H571" s="233"/>
      <c r="I571" s="233"/>
      <c r="J571" s="403"/>
      <c r="K571" s="233"/>
      <c r="L571" s="233"/>
      <c r="M571" s="233"/>
      <c r="N571" s="233"/>
      <c r="P571" s="233"/>
      <c r="Q571" s="233"/>
      <c r="R571" s="344"/>
      <c r="S571" s="233"/>
      <c r="T571" s="48"/>
      <c r="U571" s="48"/>
      <c r="V571" s="48"/>
      <c r="W571" s="48"/>
      <c r="X571" s="48"/>
      <c r="Y571" s="48"/>
      <c r="Z571" s="48"/>
      <c r="AA571" s="48"/>
    </row>
    <row r="572" spans="1:27" ht="15.75" customHeight="1">
      <c r="A572" s="233"/>
      <c r="B572" s="233"/>
      <c r="C572" s="233"/>
      <c r="D572" s="233"/>
      <c r="E572" s="233"/>
      <c r="F572" s="233"/>
      <c r="G572" s="233"/>
      <c r="H572" s="233"/>
      <c r="I572" s="233"/>
      <c r="J572" s="403"/>
      <c r="K572" s="233"/>
      <c r="L572" s="233"/>
      <c r="M572" s="233"/>
      <c r="N572" s="233"/>
      <c r="P572" s="233"/>
      <c r="Q572" s="233"/>
      <c r="R572" s="344"/>
      <c r="S572" s="233"/>
      <c r="T572" s="48"/>
      <c r="U572" s="48"/>
      <c r="V572" s="48"/>
      <c r="W572" s="48"/>
      <c r="X572" s="48"/>
      <c r="Y572" s="48"/>
      <c r="Z572" s="48"/>
      <c r="AA572" s="48"/>
    </row>
    <row r="573" spans="1:27" ht="15.75" customHeight="1">
      <c r="A573" s="233"/>
      <c r="B573" s="233"/>
      <c r="C573" s="233"/>
      <c r="D573" s="233"/>
      <c r="E573" s="233"/>
      <c r="F573" s="233"/>
      <c r="G573" s="233"/>
      <c r="H573" s="233"/>
      <c r="I573" s="233"/>
      <c r="J573" s="403"/>
      <c r="K573" s="233"/>
      <c r="L573" s="233"/>
      <c r="M573" s="233"/>
      <c r="N573" s="233"/>
      <c r="P573" s="233"/>
      <c r="Q573" s="233"/>
      <c r="R573" s="344"/>
      <c r="S573" s="233"/>
      <c r="T573" s="48"/>
      <c r="U573" s="48"/>
      <c r="V573" s="48"/>
      <c r="W573" s="48"/>
      <c r="X573" s="48"/>
      <c r="Y573" s="48"/>
      <c r="Z573" s="48"/>
      <c r="AA573" s="48"/>
    </row>
    <row r="574" spans="1:27" ht="15.75" customHeight="1">
      <c r="A574" s="233"/>
      <c r="B574" s="233"/>
      <c r="C574" s="233"/>
      <c r="D574" s="233"/>
      <c r="E574" s="233"/>
      <c r="F574" s="233"/>
      <c r="G574" s="233"/>
      <c r="H574" s="233"/>
      <c r="I574" s="233"/>
      <c r="J574" s="403"/>
      <c r="K574" s="233"/>
      <c r="L574" s="233"/>
      <c r="M574" s="233"/>
      <c r="N574" s="233"/>
      <c r="P574" s="233"/>
      <c r="Q574" s="233"/>
      <c r="R574" s="344"/>
      <c r="S574" s="233"/>
      <c r="T574" s="48"/>
      <c r="U574" s="48"/>
      <c r="V574" s="48"/>
      <c r="W574" s="48"/>
      <c r="X574" s="48"/>
      <c r="Y574" s="48"/>
      <c r="Z574" s="48"/>
      <c r="AA574" s="48"/>
    </row>
    <row r="575" spans="1:27" ht="15.75" customHeight="1">
      <c r="A575" s="233"/>
      <c r="B575" s="233"/>
      <c r="C575" s="233"/>
      <c r="D575" s="233"/>
      <c r="E575" s="233"/>
      <c r="F575" s="233"/>
      <c r="G575" s="233"/>
      <c r="H575" s="233"/>
      <c r="I575" s="233"/>
      <c r="J575" s="403"/>
      <c r="K575" s="233"/>
      <c r="L575" s="233"/>
      <c r="M575" s="233"/>
      <c r="N575" s="233"/>
      <c r="P575" s="233"/>
      <c r="Q575" s="233"/>
      <c r="R575" s="344"/>
      <c r="S575" s="233"/>
      <c r="T575" s="48"/>
      <c r="U575" s="48"/>
      <c r="V575" s="48"/>
      <c r="W575" s="48"/>
      <c r="X575" s="48"/>
      <c r="Y575" s="48"/>
      <c r="Z575" s="48"/>
      <c r="AA575" s="48"/>
    </row>
    <row r="576" spans="1:27" ht="15.75" customHeight="1">
      <c r="A576" s="233"/>
      <c r="B576" s="233"/>
      <c r="C576" s="233"/>
      <c r="D576" s="233"/>
      <c r="E576" s="233"/>
      <c r="F576" s="233"/>
      <c r="G576" s="233"/>
      <c r="H576" s="233"/>
      <c r="I576" s="233"/>
      <c r="J576" s="403"/>
      <c r="K576" s="233"/>
      <c r="L576" s="233"/>
      <c r="M576" s="233"/>
      <c r="N576" s="233"/>
      <c r="P576" s="233"/>
      <c r="Q576" s="233"/>
      <c r="R576" s="344"/>
      <c r="S576" s="233"/>
      <c r="T576" s="48"/>
      <c r="U576" s="48"/>
      <c r="V576" s="48"/>
      <c r="W576" s="48"/>
      <c r="X576" s="48"/>
      <c r="Y576" s="48"/>
      <c r="Z576" s="48"/>
      <c r="AA576" s="48"/>
    </row>
    <row r="577" spans="1:27" ht="15.75" customHeight="1">
      <c r="A577" s="233"/>
      <c r="B577" s="233"/>
      <c r="C577" s="233"/>
      <c r="D577" s="233"/>
      <c r="E577" s="233"/>
      <c r="F577" s="233"/>
      <c r="G577" s="233"/>
      <c r="H577" s="233"/>
      <c r="I577" s="233"/>
      <c r="J577" s="403"/>
      <c r="K577" s="233"/>
      <c r="L577" s="233"/>
      <c r="M577" s="233"/>
      <c r="N577" s="233"/>
      <c r="P577" s="233"/>
      <c r="Q577" s="233"/>
      <c r="R577" s="344"/>
      <c r="S577" s="233"/>
      <c r="T577" s="48"/>
      <c r="U577" s="48"/>
      <c r="V577" s="48"/>
      <c r="W577" s="48"/>
      <c r="X577" s="48"/>
      <c r="Y577" s="48"/>
      <c r="Z577" s="48"/>
      <c r="AA577" s="48"/>
    </row>
    <row r="578" spans="1:27" ht="15.75" customHeight="1">
      <c r="A578" s="233"/>
      <c r="B578" s="233"/>
      <c r="C578" s="233"/>
      <c r="D578" s="233"/>
      <c r="E578" s="233"/>
      <c r="F578" s="233"/>
      <c r="G578" s="233"/>
      <c r="H578" s="233"/>
      <c r="I578" s="233"/>
      <c r="J578" s="403"/>
      <c r="K578" s="233"/>
      <c r="L578" s="233"/>
      <c r="M578" s="233"/>
      <c r="N578" s="233"/>
      <c r="P578" s="233"/>
      <c r="Q578" s="233"/>
      <c r="R578" s="344"/>
      <c r="S578" s="233"/>
      <c r="T578" s="48"/>
      <c r="U578" s="48"/>
      <c r="V578" s="48"/>
      <c r="W578" s="48"/>
      <c r="X578" s="48"/>
      <c r="Y578" s="48"/>
      <c r="Z578" s="48"/>
      <c r="AA578" s="48"/>
    </row>
    <row r="579" spans="1:27" ht="15.75" customHeight="1">
      <c r="A579" s="233"/>
      <c r="B579" s="233"/>
      <c r="C579" s="233"/>
      <c r="D579" s="233"/>
      <c r="E579" s="233"/>
      <c r="F579" s="233"/>
      <c r="G579" s="233"/>
      <c r="H579" s="233"/>
      <c r="I579" s="233"/>
      <c r="J579" s="403"/>
      <c r="K579" s="233"/>
      <c r="L579" s="233"/>
      <c r="M579" s="233"/>
      <c r="N579" s="233"/>
      <c r="P579" s="233"/>
      <c r="Q579" s="233"/>
      <c r="R579" s="344"/>
      <c r="S579" s="233"/>
      <c r="T579" s="48"/>
      <c r="U579" s="48"/>
      <c r="V579" s="48"/>
      <c r="W579" s="48"/>
      <c r="X579" s="48"/>
      <c r="Y579" s="48"/>
      <c r="Z579" s="48"/>
      <c r="AA579" s="48"/>
    </row>
    <row r="580" spans="1:27" ht="15.75" customHeight="1">
      <c r="A580" s="233"/>
      <c r="B580" s="233"/>
      <c r="C580" s="233"/>
      <c r="D580" s="233"/>
      <c r="E580" s="233"/>
      <c r="F580" s="233"/>
      <c r="G580" s="233"/>
      <c r="H580" s="233"/>
      <c r="I580" s="233"/>
      <c r="J580" s="403"/>
      <c r="K580" s="233"/>
      <c r="L580" s="233"/>
      <c r="M580" s="233"/>
      <c r="N580" s="233"/>
      <c r="P580" s="233"/>
      <c r="Q580" s="233"/>
      <c r="R580" s="344"/>
      <c r="S580" s="233"/>
      <c r="T580" s="48"/>
      <c r="U580" s="48"/>
      <c r="V580" s="48"/>
      <c r="W580" s="48"/>
      <c r="X580" s="48"/>
      <c r="Y580" s="48"/>
      <c r="Z580" s="48"/>
      <c r="AA580" s="48"/>
    </row>
    <row r="581" spans="1:27" ht="15.75" customHeight="1">
      <c r="A581" s="233"/>
      <c r="B581" s="233"/>
      <c r="C581" s="233"/>
      <c r="D581" s="233"/>
      <c r="E581" s="233"/>
      <c r="F581" s="233"/>
      <c r="G581" s="233"/>
      <c r="H581" s="233"/>
      <c r="I581" s="233"/>
      <c r="J581" s="403"/>
      <c r="K581" s="233"/>
      <c r="L581" s="233"/>
      <c r="M581" s="233"/>
      <c r="N581" s="233"/>
      <c r="P581" s="233"/>
      <c r="Q581" s="233"/>
      <c r="R581" s="344"/>
      <c r="S581" s="233"/>
      <c r="T581" s="48"/>
      <c r="U581" s="48"/>
      <c r="V581" s="48"/>
      <c r="W581" s="48"/>
      <c r="X581" s="48"/>
      <c r="Y581" s="48"/>
      <c r="Z581" s="48"/>
      <c r="AA581" s="48"/>
    </row>
    <row r="582" spans="1:27" ht="15.75" customHeight="1">
      <c r="A582" s="233"/>
      <c r="B582" s="233"/>
      <c r="C582" s="233"/>
      <c r="D582" s="233"/>
      <c r="E582" s="233"/>
      <c r="F582" s="233"/>
      <c r="G582" s="233"/>
      <c r="H582" s="233"/>
      <c r="I582" s="233"/>
      <c r="J582" s="403"/>
      <c r="K582" s="233"/>
      <c r="L582" s="233"/>
      <c r="M582" s="233"/>
      <c r="N582" s="233"/>
      <c r="P582" s="233"/>
      <c r="Q582" s="233"/>
      <c r="R582" s="344"/>
      <c r="S582" s="233"/>
      <c r="T582" s="48"/>
      <c r="U582" s="48"/>
      <c r="V582" s="48"/>
      <c r="W582" s="48"/>
      <c r="X582" s="48"/>
      <c r="Y582" s="48"/>
      <c r="Z582" s="48"/>
      <c r="AA582" s="48"/>
    </row>
    <row r="583" spans="1:27" ht="15.75" customHeight="1">
      <c r="A583" s="233"/>
      <c r="B583" s="233"/>
      <c r="C583" s="233"/>
      <c r="D583" s="233"/>
      <c r="E583" s="233"/>
      <c r="F583" s="233"/>
      <c r="G583" s="233"/>
      <c r="H583" s="233"/>
      <c r="I583" s="233"/>
      <c r="J583" s="403"/>
      <c r="K583" s="233"/>
      <c r="L583" s="233"/>
      <c r="M583" s="233"/>
      <c r="N583" s="233"/>
      <c r="P583" s="233"/>
      <c r="Q583" s="233"/>
      <c r="R583" s="344"/>
      <c r="S583" s="233"/>
      <c r="T583" s="48"/>
      <c r="U583" s="48"/>
      <c r="V583" s="48"/>
      <c r="W583" s="48"/>
      <c r="X583" s="48"/>
      <c r="Y583" s="48"/>
      <c r="Z583" s="48"/>
      <c r="AA583" s="48"/>
    </row>
    <row r="584" spans="1:27" ht="15.75" customHeight="1">
      <c r="A584" s="233"/>
      <c r="B584" s="233"/>
      <c r="C584" s="233"/>
      <c r="D584" s="233"/>
      <c r="E584" s="233"/>
      <c r="F584" s="233"/>
      <c r="G584" s="233"/>
      <c r="H584" s="233"/>
      <c r="I584" s="233"/>
      <c r="J584" s="403"/>
      <c r="K584" s="233"/>
      <c r="L584" s="233"/>
      <c r="M584" s="233"/>
      <c r="N584" s="233"/>
      <c r="P584" s="233"/>
      <c r="Q584" s="233"/>
      <c r="R584" s="344"/>
      <c r="S584" s="233"/>
      <c r="T584" s="48"/>
      <c r="U584" s="48"/>
      <c r="V584" s="48"/>
      <c r="W584" s="48"/>
      <c r="X584" s="48"/>
      <c r="Y584" s="48"/>
      <c r="Z584" s="48"/>
      <c r="AA584" s="48"/>
    </row>
    <row r="585" spans="1:27" ht="15.75" customHeight="1">
      <c r="A585" s="233"/>
      <c r="B585" s="233"/>
      <c r="C585" s="233"/>
      <c r="D585" s="233"/>
      <c r="E585" s="233"/>
      <c r="F585" s="233"/>
      <c r="G585" s="233"/>
      <c r="H585" s="233"/>
      <c r="I585" s="233"/>
      <c r="J585" s="403"/>
      <c r="K585" s="233"/>
      <c r="L585" s="233"/>
      <c r="M585" s="233"/>
      <c r="N585" s="233"/>
      <c r="P585" s="233"/>
      <c r="Q585" s="233"/>
      <c r="R585" s="344"/>
      <c r="S585" s="233"/>
      <c r="T585" s="48"/>
      <c r="U585" s="48"/>
      <c r="V585" s="48"/>
      <c r="W585" s="48"/>
      <c r="X585" s="48"/>
      <c r="Y585" s="48"/>
      <c r="Z585" s="48"/>
      <c r="AA585" s="48"/>
    </row>
    <row r="586" spans="1:27" ht="15.75" customHeight="1">
      <c r="A586" s="233"/>
      <c r="B586" s="233"/>
      <c r="C586" s="233"/>
      <c r="D586" s="233"/>
      <c r="E586" s="233"/>
      <c r="F586" s="233"/>
      <c r="G586" s="233"/>
      <c r="H586" s="233"/>
      <c r="I586" s="233"/>
      <c r="J586" s="403"/>
      <c r="K586" s="233"/>
      <c r="L586" s="233"/>
      <c r="M586" s="233"/>
      <c r="N586" s="233"/>
      <c r="P586" s="233"/>
      <c r="Q586" s="233"/>
      <c r="R586" s="344"/>
      <c r="S586" s="233"/>
      <c r="T586" s="48"/>
      <c r="U586" s="48"/>
      <c r="V586" s="48"/>
      <c r="W586" s="48"/>
      <c r="X586" s="48"/>
      <c r="Y586" s="48"/>
      <c r="Z586" s="48"/>
      <c r="AA586" s="48"/>
    </row>
    <row r="587" spans="1:27" ht="15.75" customHeight="1">
      <c r="A587" s="233"/>
      <c r="B587" s="233"/>
      <c r="C587" s="233"/>
      <c r="D587" s="233"/>
      <c r="E587" s="233"/>
      <c r="F587" s="233"/>
      <c r="G587" s="233"/>
      <c r="H587" s="233"/>
      <c r="I587" s="233"/>
      <c r="J587" s="403"/>
      <c r="K587" s="233"/>
      <c r="L587" s="233"/>
      <c r="M587" s="233"/>
      <c r="N587" s="233"/>
      <c r="P587" s="233"/>
      <c r="Q587" s="233"/>
      <c r="R587" s="344"/>
      <c r="S587" s="233"/>
      <c r="T587" s="48"/>
      <c r="U587" s="48"/>
      <c r="V587" s="48"/>
      <c r="W587" s="48"/>
      <c r="X587" s="48"/>
      <c r="Y587" s="48"/>
      <c r="Z587" s="48"/>
      <c r="AA587" s="48"/>
    </row>
    <row r="588" spans="1:27" ht="15.75" customHeight="1">
      <c r="A588" s="233"/>
      <c r="B588" s="233"/>
      <c r="C588" s="233"/>
      <c r="D588" s="233"/>
      <c r="E588" s="233"/>
      <c r="F588" s="233"/>
      <c r="G588" s="233"/>
      <c r="H588" s="233"/>
      <c r="I588" s="233"/>
      <c r="J588" s="403"/>
      <c r="K588" s="233"/>
      <c r="L588" s="233"/>
      <c r="M588" s="233"/>
      <c r="N588" s="233"/>
      <c r="P588" s="233"/>
      <c r="Q588" s="233"/>
      <c r="R588" s="344"/>
      <c r="S588" s="233"/>
      <c r="T588" s="48"/>
      <c r="U588" s="48"/>
      <c r="V588" s="48"/>
      <c r="W588" s="48"/>
      <c r="X588" s="48"/>
      <c r="Y588" s="48"/>
      <c r="Z588" s="48"/>
      <c r="AA588" s="48"/>
    </row>
    <row r="589" spans="1:27" ht="15.75" customHeight="1">
      <c r="A589" s="233"/>
      <c r="B589" s="233"/>
      <c r="C589" s="233"/>
      <c r="D589" s="233"/>
      <c r="E589" s="233"/>
      <c r="F589" s="233"/>
      <c r="G589" s="233"/>
      <c r="H589" s="233"/>
      <c r="I589" s="233"/>
      <c r="J589" s="403"/>
      <c r="K589" s="233"/>
      <c r="L589" s="233"/>
      <c r="M589" s="233"/>
      <c r="N589" s="233"/>
      <c r="P589" s="233"/>
      <c r="Q589" s="233"/>
      <c r="R589" s="344"/>
      <c r="S589" s="233"/>
      <c r="T589" s="48"/>
      <c r="U589" s="48"/>
      <c r="V589" s="48"/>
      <c r="W589" s="48"/>
      <c r="X589" s="48"/>
      <c r="Y589" s="48"/>
      <c r="Z589" s="48"/>
      <c r="AA589" s="48"/>
    </row>
    <row r="590" spans="1:27" ht="15.75" customHeight="1">
      <c r="A590" s="233"/>
      <c r="B590" s="233"/>
      <c r="C590" s="233"/>
      <c r="D590" s="233"/>
      <c r="E590" s="233"/>
      <c r="F590" s="233"/>
      <c r="G590" s="233"/>
      <c r="H590" s="233"/>
      <c r="I590" s="233"/>
      <c r="J590" s="403"/>
      <c r="K590" s="233"/>
      <c r="L590" s="233"/>
      <c r="M590" s="233"/>
      <c r="N590" s="233"/>
      <c r="P590" s="233"/>
      <c r="Q590" s="233"/>
      <c r="R590" s="344"/>
      <c r="S590" s="233"/>
      <c r="T590" s="48"/>
      <c r="U590" s="48"/>
      <c r="V590" s="48"/>
      <c r="W590" s="48"/>
      <c r="X590" s="48"/>
      <c r="Y590" s="48"/>
      <c r="Z590" s="48"/>
      <c r="AA590" s="48"/>
    </row>
    <row r="591" spans="1:27" ht="15.75" customHeight="1">
      <c r="A591" s="233"/>
      <c r="B591" s="233"/>
      <c r="C591" s="233"/>
      <c r="D591" s="233"/>
      <c r="E591" s="233"/>
      <c r="F591" s="233"/>
      <c r="G591" s="233"/>
      <c r="H591" s="233"/>
      <c r="I591" s="233"/>
      <c r="J591" s="403"/>
      <c r="K591" s="233"/>
      <c r="L591" s="233"/>
      <c r="M591" s="233"/>
      <c r="N591" s="233"/>
      <c r="P591" s="233"/>
      <c r="Q591" s="233"/>
      <c r="R591" s="344"/>
      <c r="S591" s="233"/>
      <c r="T591" s="48"/>
      <c r="U591" s="48"/>
      <c r="V591" s="48"/>
      <c r="W591" s="48"/>
      <c r="X591" s="48"/>
      <c r="Y591" s="48"/>
      <c r="Z591" s="48"/>
      <c r="AA591" s="48"/>
    </row>
    <row r="592" spans="1:27" ht="15.75" customHeight="1">
      <c r="A592" s="233"/>
      <c r="B592" s="233"/>
      <c r="C592" s="233"/>
      <c r="D592" s="233"/>
      <c r="E592" s="233"/>
      <c r="F592" s="233"/>
      <c r="G592" s="233"/>
      <c r="H592" s="233"/>
      <c r="I592" s="233"/>
      <c r="J592" s="403"/>
      <c r="K592" s="233"/>
      <c r="L592" s="233"/>
      <c r="M592" s="233"/>
      <c r="N592" s="233"/>
      <c r="P592" s="233"/>
      <c r="Q592" s="233"/>
      <c r="R592" s="344"/>
      <c r="S592" s="233"/>
      <c r="T592" s="48"/>
      <c r="U592" s="48"/>
      <c r="V592" s="48"/>
      <c r="W592" s="48"/>
      <c r="X592" s="48"/>
      <c r="Y592" s="48"/>
      <c r="Z592" s="48"/>
      <c r="AA592" s="48"/>
    </row>
    <row r="593" spans="1:27" ht="15.75" customHeight="1">
      <c r="A593" s="233"/>
      <c r="B593" s="233"/>
      <c r="C593" s="233"/>
      <c r="D593" s="233"/>
      <c r="E593" s="233"/>
      <c r="F593" s="233"/>
      <c r="G593" s="233"/>
      <c r="H593" s="233"/>
      <c r="I593" s="233"/>
      <c r="J593" s="403"/>
      <c r="K593" s="233"/>
      <c r="L593" s="233"/>
      <c r="M593" s="233"/>
      <c r="N593" s="233"/>
      <c r="P593" s="233"/>
      <c r="Q593" s="233"/>
      <c r="R593" s="344"/>
      <c r="S593" s="233"/>
      <c r="T593" s="48"/>
      <c r="U593" s="48"/>
      <c r="V593" s="48"/>
      <c r="W593" s="48"/>
      <c r="X593" s="48"/>
      <c r="Y593" s="48"/>
      <c r="Z593" s="48"/>
      <c r="AA593" s="48"/>
    </row>
    <row r="594" spans="1:27" ht="15.75" customHeight="1">
      <c r="A594" s="233"/>
      <c r="B594" s="233"/>
      <c r="C594" s="233"/>
      <c r="D594" s="233"/>
      <c r="E594" s="233"/>
      <c r="F594" s="233"/>
      <c r="G594" s="233"/>
      <c r="H594" s="233"/>
      <c r="I594" s="233"/>
      <c r="J594" s="403"/>
      <c r="K594" s="233"/>
      <c r="L594" s="233"/>
      <c r="M594" s="233"/>
      <c r="N594" s="233"/>
      <c r="P594" s="233"/>
      <c r="Q594" s="233"/>
      <c r="R594" s="344"/>
      <c r="S594" s="233"/>
      <c r="T594" s="48"/>
      <c r="U594" s="48"/>
      <c r="V594" s="48"/>
      <c r="W594" s="48"/>
      <c r="X594" s="48"/>
      <c r="Y594" s="48"/>
      <c r="Z594" s="48"/>
      <c r="AA594" s="48"/>
    </row>
    <row r="595" spans="1:27" ht="15.75" customHeight="1">
      <c r="A595" s="233"/>
      <c r="B595" s="233"/>
      <c r="C595" s="233"/>
      <c r="D595" s="233"/>
      <c r="E595" s="233"/>
      <c r="F595" s="233"/>
      <c r="G595" s="233"/>
      <c r="H595" s="233"/>
      <c r="I595" s="233"/>
      <c r="J595" s="403"/>
      <c r="K595" s="233"/>
      <c r="L595" s="233"/>
      <c r="M595" s="233"/>
      <c r="N595" s="233"/>
      <c r="P595" s="233"/>
      <c r="Q595" s="233"/>
      <c r="R595" s="344"/>
      <c r="S595" s="233"/>
      <c r="T595" s="48"/>
      <c r="U595" s="48"/>
      <c r="V595" s="48"/>
      <c r="W595" s="48"/>
      <c r="X595" s="48"/>
      <c r="Y595" s="48"/>
      <c r="Z595" s="48"/>
      <c r="AA595" s="48"/>
    </row>
    <row r="596" spans="1:27" ht="15.75" customHeight="1">
      <c r="A596" s="233"/>
      <c r="B596" s="233"/>
      <c r="C596" s="233"/>
      <c r="D596" s="233"/>
      <c r="E596" s="233"/>
      <c r="F596" s="233"/>
      <c r="G596" s="233"/>
      <c r="H596" s="233"/>
      <c r="I596" s="233"/>
      <c r="J596" s="403"/>
      <c r="K596" s="233"/>
      <c r="L596" s="233"/>
      <c r="M596" s="233"/>
      <c r="N596" s="233"/>
      <c r="P596" s="233"/>
      <c r="Q596" s="233"/>
      <c r="R596" s="344"/>
      <c r="S596" s="233"/>
      <c r="T596" s="48"/>
      <c r="U596" s="48"/>
      <c r="V596" s="48"/>
      <c r="W596" s="48"/>
      <c r="X596" s="48"/>
      <c r="Y596" s="48"/>
      <c r="Z596" s="48"/>
      <c r="AA596" s="48"/>
    </row>
    <row r="597" spans="1:27" ht="15.75" customHeight="1">
      <c r="A597" s="233"/>
      <c r="B597" s="233"/>
      <c r="C597" s="233"/>
      <c r="D597" s="233"/>
      <c r="E597" s="233"/>
      <c r="F597" s="233"/>
      <c r="G597" s="233"/>
      <c r="H597" s="233"/>
      <c r="I597" s="233"/>
      <c r="J597" s="403"/>
      <c r="K597" s="233"/>
      <c r="L597" s="233"/>
      <c r="M597" s="233"/>
      <c r="N597" s="233"/>
      <c r="P597" s="233"/>
      <c r="Q597" s="233"/>
      <c r="R597" s="344"/>
      <c r="S597" s="233"/>
      <c r="T597" s="48"/>
      <c r="U597" s="48"/>
      <c r="V597" s="48"/>
      <c r="W597" s="48"/>
      <c r="X597" s="48"/>
      <c r="Y597" s="48"/>
      <c r="Z597" s="48"/>
      <c r="AA597" s="48"/>
    </row>
    <row r="598" spans="1:27" ht="15.75" customHeight="1">
      <c r="A598" s="233"/>
      <c r="B598" s="233"/>
      <c r="C598" s="233"/>
      <c r="D598" s="233"/>
      <c r="E598" s="233"/>
      <c r="F598" s="233"/>
      <c r="G598" s="233"/>
      <c r="H598" s="233"/>
      <c r="I598" s="233"/>
      <c r="J598" s="403"/>
      <c r="K598" s="233"/>
      <c r="L598" s="233"/>
      <c r="M598" s="233"/>
      <c r="N598" s="233"/>
      <c r="P598" s="233"/>
      <c r="Q598" s="233"/>
      <c r="R598" s="344"/>
      <c r="S598" s="233"/>
      <c r="T598" s="48"/>
      <c r="U598" s="48"/>
      <c r="V598" s="48"/>
      <c r="W598" s="48"/>
      <c r="X598" s="48"/>
      <c r="Y598" s="48"/>
      <c r="Z598" s="48"/>
      <c r="AA598" s="48"/>
    </row>
    <row r="599" spans="1:27" ht="15.75" customHeight="1">
      <c r="A599" s="233"/>
      <c r="B599" s="233"/>
      <c r="C599" s="233"/>
      <c r="D599" s="233"/>
      <c r="E599" s="233"/>
      <c r="F599" s="233"/>
      <c r="G599" s="233"/>
      <c r="H599" s="233"/>
      <c r="I599" s="233"/>
      <c r="J599" s="403"/>
      <c r="K599" s="233"/>
      <c r="L599" s="233"/>
      <c r="M599" s="233"/>
      <c r="N599" s="233"/>
      <c r="P599" s="233"/>
      <c r="Q599" s="233"/>
      <c r="R599" s="344"/>
      <c r="S599" s="233"/>
      <c r="T599" s="48"/>
      <c r="U599" s="48"/>
      <c r="V599" s="48"/>
      <c r="W599" s="48"/>
      <c r="X599" s="48"/>
      <c r="Y599" s="48"/>
      <c r="Z599" s="48"/>
      <c r="AA599" s="48"/>
    </row>
    <row r="600" spans="1:27" ht="15.75" customHeight="1">
      <c r="A600" s="233"/>
      <c r="B600" s="233"/>
      <c r="C600" s="233"/>
      <c r="D600" s="233"/>
      <c r="E600" s="233"/>
      <c r="F600" s="233"/>
      <c r="G600" s="233"/>
      <c r="H600" s="233"/>
      <c r="I600" s="233"/>
      <c r="J600" s="403"/>
      <c r="K600" s="233"/>
      <c r="L600" s="233"/>
      <c r="M600" s="233"/>
      <c r="N600" s="233"/>
      <c r="P600" s="233"/>
      <c r="Q600" s="233"/>
      <c r="R600" s="344"/>
      <c r="S600" s="233"/>
      <c r="T600" s="48"/>
      <c r="U600" s="48"/>
      <c r="V600" s="48"/>
      <c r="W600" s="48"/>
      <c r="X600" s="48"/>
      <c r="Y600" s="48"/>
      <c r="Z600" s="48"/>
      <c r="AA600" s="48"/>
    </row>
    <row r="601" spans="1:27" ht="15.75" customHeight="1">
      <c r="A601" s="233"/>
      <c r="B601" s="233"/>
      <c r="C601" s="233"/>
      <c r="D601" s="233"/>
      <c r="E601" s="233"/>
      <c r="F601" s="233"/>
      <c r="G601" s="233"/>
      <c r="H601" s="233"/>
      <c r="I601" s="233"/>
      <c r="J601" s="403"/>
      <c r="K601" s="233"/>
      <c r="L601" s="233"/>
      <c r="M601" s="233"/>
      <c r="N601" s="233"/>
      <c r="P601" s="233"/>
      <c r="Q601" s="233"/>
      <c r="R601" s="344"/>
      <c r="S601" s="233"/>
      <c r="T601" s="48"/>
      <c r="U601" s="48"/>
      <c r="V601" s="48"/>
      <c r="W601" s="48"/>
      <c r="X601" s="48"/>
      <c r="Y601" s="48"/>
      <c r="Z601" s="48"/>
      <c r="AA601" s="48"/>
    </row>
    <row r="602" spans="1:27" ht="15.75" customHeight="1">
      <c r="A602" s="233"/>
      <c r="B602" s="233"/>
      <c r="C602" s="233"/>
      <c r="D602" s="233"/>
      <c r="E602" s="233"/>
      <c r="F602" s="233"/>
      <c r="G602" s="233"/>
      <c r="H602" s="233"/>
      <c r="I602" s="233"/>
      <c r="J602" s="403"/>
      <c r="K602" s="233"/>
      <c r="L602" s="233"/>
      <c r="M602" s="233"/>
      <c r="N602" s="233"/>
      <c r="P602" s="233"/>
      <c r="Q602" s="233"/>
      <c r="R602" s="344"/>
      <c r="S602" s="233"/>
      <c r="T602" s="48"/>
      <c r="U602" s="48"/>
      <c r="V602" s="48"/>
      <c r="W602" s="48"/>
      <c r="X602" s="48"/>
      <c r="Y602" s="48"/>
      <c r="Z602" s="48"/>
      <c r="AA602" s="48"/>
    </row>
    <row r="603" spans="1:27" ht="15.75" customHeight="1">
      <c r="A603" s="233"/>
      <c r="B603" s="233"/>
      <c r="C603" s="233"/>
      <c r="D603" s="233"/>
      <c r="E603" s="233"/>
      <c r="F603" s="233"/>
      <c r="G603" s="233"/>
      <c r="H603" s="233"/>
      <c r="I603" s="233"/>
      <c r="J603" s="403"/>
      <c r="K603" s="233"/>
      <c r="L603" s="233"/>
      <c r="M603" s="233"/>
      <c r="N603" s="233"/>
      <c r="P603" s="233"/>
      <c r="Q603" s="233"/>
      <c r="R603" s="344"/>
      <c r="S603" s="233"/>
      <c r="T603" s="48"/>
      <c r="U603" s="48"/>
      <c r="V603" s="48"/>
      <c r="W603" s="48"/>
      <c r="X603" s="48"/>
      <c r="Y603" s="48"/>
      <c r="Z603" s="48"/>
      <c r="AA603" s="48"/>
    </row>
    <row r="604" spans="1:27" ht="15.75" customHeight="1">
      <c r="A604" s="233"/>
      <c r="B604" s="233"/>
      <c r="C604" s="233"/>
      <c r="D604" s="233"/>
      <c r="E604" s="233"/>
      <c r="F604" s="233"/>
      <c r="G604" s="233"/>
      <c r="H604" s="233"/>
      <c r="I604" s="233"/>
      <c r="J604" s="403"/>
      <c r="K604" s="233"/>
      <c r="L604" s="233"/>
      <c r="M604" s="233"/>
      <c r="N604" s="233"/>
      <c r="P604" s="233"/>
      <c r="Q604" s="233"/>
      <c r="R604" s="344"/>
      <c r="S604" s="233"/>
      <c r="T604" s="48"/>
      <c r="U604" s="48"/>
      <c r="V604" s="48"/>
      <c r="W604" s="48"/>
      <c r="X604" s="48"/>
      <c r="Y604" s="48"/>
      <c r="Z604" s="48"/>
      <c r="AA604" s="48"/>
    </row>
    <row r="605" spans="1:27" ht="15.75" customHeight="1">
      <c r="A605" s="233"/>
      <c r="B605" s="233"/>
      <c r="C605" s="233"/>
      <c r="D605" s="233"/>
      <c r="E605" s="233"/>
      <c r="F605" s="233"/>
      <c r="G605" s="233"/>
      <c r="H605" s="233"/>
      <c r="I605" s="233"/>
      <c r="J605" s="403"/>
      <c r="K605" s="233"/>
      <c r="L605" s="233"/>
      <c r="M605" s="233"/>
      <c r="N605" s="233"/>
      <c r="P605" s="233"/>
      <c r="Q605" s="233"/>
      <c r="R605" s="344"/>
      <c r="S605" s="233"/>
      <c r="T605" s="48"/>
      <c r="U605" s="48"/>
      <c r="V605" s="48"/>
      <c r="W605" s="48"/>
      <c r="X605" s="48"/>
      <c r="Y605" s="48"/>
      <c r="Z605" s="48"/>
      <c r="AA605" s="48"/>
    </row>
    <row r="606" spans="1:27" ht="15.75" customHeight="1">
      <c r="A606" s="233"/>
      <c r="B606" s="233"/>
      <c r="C606" s="233"/>
      <c r="D606" s="233"/>
      <c r="E606" s="233"/>
      <c r="F606" s="233"/>
      <c r="G606" s="233"/>
      <c r="H606" s="233"/>
      <c r="I606" s="233"/>
      <c r="J606" s="403"/>
      <c r="K606" s="233"/>
      <c r="L606" s="233"/>
      <c r="M606" s="233"/>
      <c r="N606" s="233"/>
      <c r="P606" s="233"/>
      <c r="Q606" s="233"/>
      <c r="R606" s="344"/>
      <c r="S606" s="233"/>
      <c r="T606" s="48"/>
      <c r="U606" s="48"/>
      <c r="V606" s="48"/>
      <c r="W606" s="48"/>
      <c r="X606" s="48"/>
      <c r="Y606" s="48"/>
      <c r="Z606" s="48"/>
      <c r="AA606" s="48"/>
    </row>
    <row r="607" spans="1:27" ht="15.75" customHeight="1">
      <c r="A607" s="233"/>
      <c r="B607" s="233"/>
      <c r="C607" s="233"/>
      <c r="D607" s="233"/>
      <c r="E607" s="233"/>
      <c r="F607" s="233"/>
      <c r="G607" s="233"/>
      <c r="H607" s="233"/>
      <c r="I607" s="233"/>
      <c r="J607" s="403"/>
      <c r="K607" s="233"/>
      <c r="L607" s="233"/>
      <c r="M607" s="233"/>
      <c r="N607" s="233"/>
      <c r="P607" s="233"/>
      <c r="Q607" s="233"/>
      <c r="R607" s="344"/>
      <c r="S607" s="233"/>
      <c r="T607" s="48"/>
      <c r="U607" s="48"/>
      <c r="V607" s="48"/>
      <c r="W607" s="48"/>
      <c r="X607" s="48"/>
      <c r="Y607" s="48"/>
      <c r="Z607" s="48"/>
      <c r="AA607" s="48"/>
    </row>
    <row r="608" spans="1:27" ht="15.75" customHeight="1">
      <c r="A608" s="233"/>
      <c r="B608" s="233"/>
      <c r="C608" s="233"/>
      <c r="D608" s="233"/>
      <c r="E608" s="233"/>
      <c r="F608" s="233"/>
      <c r="G608" s="233"/>
      <c r="H608" s="233"/>
      <c r="I608" s="233"/>
      <c r="J608" s="403"/>
      <c r="K608" s="233"/>
      <c r="L608" s="233"/>
      <c r="M608" s="233"/>
      <c r="N608" s="233"/>
      <c r="P608" s="233"/>
      <c r="Q608" s="233"/>
      <c r="R608" s="344"/>
      <c r="S608" s="233"/>
      <c r="T608" s="48"/>
      <c r="U608" s="48"/>
      <c r="V608" s="48"/>
      <c r="W608" s="48"/>
      <c r="X608" s="48"/>
      <c r="Y608" s="48"/>
      <c r="Z608" s="48"/>
      <c r="AA608" s="48"/>
    </row>
    <row r="609" spans="1:27" ht="15.75" customHeight="1">
      <c r="A609" s="233"/>
      <c r="B609" s="233"/>
      <c r="C609" s="233"/>
      <c r="D609" s="233"/>
      <c r="E609" s="233"/>
      <c r="F609" s="233"/>
      <c r="G609" s="233"/>
      <c r="H609" s="233"/>
      <c r="I609" s="233"/>
      <c r="J609" s="403"/>
      <c r="K609" s="233"/>
      <c r="L609" s="233"/>
      <c r="M609" s="233"/>
      <c r="N609" s="233"/>
      <c r="P609" s="233"/>
      <c r="Q609" s="233"/>
      <c r="R609" s="344"/>
      <c r="S609" s="233"/>
      <c r="T609" s="48"/>
      <c r="U609" s="48"/>
      <c r="V609" s="48"/>
      <c r="W609" s="48"/>
      <c r="X609" s="48"/>
      <c r="Y609" s="48"/>
      <c r="Z609" s="48"/>
      <c r="AA609" s="48"/>
    </row>
    <row r="610" spans="1:27" ht="15.75" customHeight="1">
      <c r="A610" s="233"/>
      <c r="B610" s="233"/>
      <c r="C610" s="233"/>
      <c r="D610" s="233"/>
      <c r="E610" s="233"/>
      <c r="F610" s="233"/>
      <c r="G610" s="233"/>
      <c r="H610" s="233"/>
      <c r="I610" s="233"/>
      <c r="J610" s="403"/>
      <c r="K610" s="233"/>
      <c r="L610" s="233"/>
      <c r="M610" s="233"/>
      <c r="N610" s="233"/>
      <c r="P610" s="233"/>
      <c r="Q610" s="233"/>
      <c r="R610" s="344"/>
      <c r="S610" s="233"/>
      <c r="T610" s="48"/>
      <c r="U610" s="48"/>
      <c r="V610" s="48"/>
      <c r="W610" s="48"/>
      <c r="X610" s="48"/>
      <c r="Y610" s="48"/>
      <c r="Z610" s="48"/>
      <c r="AA610" s="48"/>
    </row>
    <row r="611" spans="1:27" ht="15.75" customHeight="1">
      <c r="A611" s="233"/>
      <c r="B611" s="233"/>
      <c r="C611" s="233"/>
      <c r="D611" s="233"/>
      <c r="E611" s="233"/>
      <c r="F611" s="233"/>
      <c r="G611" s="233"/>
      <c r="H611" s="233"/>
      <c r="I611" s="233"/>
      <c r="J611" s="403"/>
      <c r="K611" s="233"/>
      <c r="L611" s="233"/>
      <c r="M611" s="233"/>
      <c r="N611" s="233"/>
      <c r="P611" s="233"/>
      <c r="Q611" s="233"/>
      <c r="R611" s="344"/>
      <c r="S611" s="233"/>
      <c r="T611" s="48"/>
      <c r="U611" s="48"/>
      <c r="V611" s="48"/>
      <c r="W611" s="48"/>
      <c r="X611" s="48"/>
      <c r="Y611" s="48"/>
      <c r="Z611" s="48"/>
      <c r="AA611" s="48"/>
    </row>
    <row r="612" spans="1:27" ht="15.75" customHeight="1">
      <c r="A612" s="233"/>
      <c r="B612" s="233"/>
      <c r="C612" s="233"/>
      <c r="D612" s="233"/>
      <c r="E612" s="233"/>
      <c r="F612" s="233"/>
      <c r="G612" s="233"/>
      <c r="H612" s="233"/>
      <c r="I612" s="233"/>
      <c r="J612" s="403"/>
      <c r="K612" s="233"/>
      <c r="L612" s="233"/>
      <c r="M612" s="233"/>
      <c r="N612" s="233"/>
      <c r="P612" s="233"/>
      <c r="Q612" s="233"/>
      <c r="R612" s="344"/>
      <c r="S612" s="233"/>
      <c r="T612" s="48"/>
      <c r="U612" s="48"/>
      <c r="V612" s="48"/>
      <c r="W612" s="48"/>
      <c r="X612" s="48"/>
      <c r="Y612" s="48"/>
      <c r="Z612" s="48"/>
      <c r="AA612" s="48"/>
    </row>
    <row r="613" spans="1:27" ht="15.75" customHeight="1">
      <c r="A613" s="233"/>
      <c r="B613" s="233"/>
      <c r="C613" s="233"/>
      <c r="D613" s="233"/>
      <c r="E613" s="233"/>
      <c r="F613" s="233"/>
      <c r="G613" s="233"/>
      <c r="H613" s="233"/>
      <c r="I613" s="233"/>
      <c r="J613" s="403"/>
      <c r="K613" s="233"/>
      <c r="L613" s="233"/>
      <c r="M613" s="233"/>
      <c r="N613" s="233"/>
      <c r="P613" s="233"/>
      <c r="Q613" s="233"/>
      <c r="R613" s="344"/>
      <c r="S613" s="233"/>
      <c r="T613" s="48"/>
      <c r="U613" s="48"/>
      <c r="V613" s="48"/>
      <c r="W613" s="48"/>
      <c r="X613" s="48"/>
      <c r="Y613" s="48"/>
      <c r="Z613" s="48"/>
      <c r="AA613" s="48"/>
    </row>
    <row r="614" spans="1:27" ht="15.75" customHeight="1">
      <c r="A614" s="233"/>
      <c r="B614" s="233"/>
      <c r="C614" s="233"/>
      <c r="D614" s="233"/>
      <c r="E614" s="233"/>
      <c r="F614" s="233"/>
      <c r="G614" s="233"/>
      <c r="H614" s="233"/>
      <c r="I614" s="233"/>
      <c r="J614" s="403"/>
      <c r="K614" s="233"/>
      <c r="L614" s="233"/>
      <c r="M614" s="233"/>
      <c r="N614" s="233"/>
      <c r="P614" s="233"/>
      <c r="Q614" s="233"/>
      <c r="R614" s="344"/>
      <c r="S614" s="233"/>
      <c r="T614" s="48"/>
      <c r="U614" s="48"/>
      <c r="V614" s="48"/>
      <c r="W614" s="48"/>
      <c r="X614" s="48"/>
      <c r="Y614" s="48"/>
      <c r="Z614" s="48"/>
      <c r="AA614" s="48"/>
    </row>
    <row r="615" spans="1:27" ht="15.75" customHeight="1">
      <c r="A615" s="233"/>
      <c r="B615" s="233"/>
      <c r="C615" s="233"/>
      <c r="D615" s="233"/>
      <c r="E615" s="233"/>
      <c r="F615" s="233"/>
      <c r="G615" s="233"/>
      <c r="H615" s="233"/>
      <c r="I615" s="233"/>
      <c r="J615" s="403"/>
      <c r="K615" s="233"/>
      <c r="L615" s="233"/>
      <c r="M615" s="233"/>
      <c r="N615" s="233"/>
      <c r="P615" s="233"/>
      <c r="Q615" s="233"/>
      <c r="R615" s="344"/>
      <c r="S615" s="233"/>
      <c r="T615" s="48"/>
      <c r="U615" s="48"/>
      <c r="V615" s="48"/>
      <c r="W615" s="48"/>
      <c r="X615" s="48"/>
      <c r="Y615" s="48"/>
      <c r="Z615" s="48"/>
      <c r="AA615" s="48"/>
    </row>
    <row r="616" spans="1:27" ht="15.75" customHeight="1">
      <c r="A616" s="233"/>
      <c r="B616" s="233"/>
      <c r="C616" s="233"/>
      <c r="D616" s="233"/>
      <c r="E616" s="233"/>
      <c r="F616" s="233"/>
      <c r="G616" s="233"/>
      <c r="H616" s="233"/>
      <c r="I616" s="233"/>
      <c r="J616" s="403"/>
      <c r="K616" s="233"/>
      <c r="L616" s="233"/>
      <c r="M616" s="233"/>
      <c r="N616" s="233"/>
      <c r="P616" s="233"/>
      <c r="Q616" s="233"/>
      <c r="R616" s="344"/>
      <c r="S616" s="233"/>
      <c r="T616" s="48"/>
      <c r="U616" s="48"/>
      <c r="V616" s="48"/>
      <c r="W616" s="48"/>
      <c r="X616" s="48"/>
      <c r="Y616" s="48"/>
      <c r="Z616" s="48"/>
      <c r="AA616" s="48"/>
    </row>
    <row r="617" spans="1:27" ht="15.75" customHeight="1">
      <c r="A617" s="233"/>
      <c r="B617" s="233"/>
      <c r="C617" s="233"/>
      <c r="D617" s="233"/>
      <c r="E617" s="233"/>
      <c r="F617" s="233"/>
      <c r="G617" s="233"/>
      <c r="H617" s="233"/>
      <c r="I617" s="233"/>
      <c r="J617" s="403"/>
      <c r="K617" s="233"/>
      <c r="L617" s="233"/>
      <c r="M617" s="233"/>
      <c r="N617" s="233"/>
      <c r="P617" s="233"/>
      <c r="Q617" s="233"/>
      <c r="R617" s="344"/>
      <c r="S617" s="233"/>
      <c r="T617" s="48"/>
      <c r="U617" s="48"/>
      <c r="V617" s="48"/>
      <c r="W617" s="48"/>
      <c r="X617" s="48"/>
      <c r="Y617" s="48"/>
      <c r="Z617" s="48"/>
      <c r="AA617" s="48"/>
    </row>
    <row r="618" spans="1:27" ht="15.75" customHeight="1">
      <c r="A618" s="233"/>
      <c r="B618" s="233"/>
      <c r="C618" s="233"/>
      <c r="D618" s="233"/>
      <c r="E618" s="233"/>
      <c r="F618" s="233"/>
      <c r="G618" s="233"/>
      <c r="H618" s="233"/>
      <c r="I618" s="233"/>
      <c r="J618" s="403"/>
      <c r="K618" s="233"/>
      <c r="L618" s="233"/>
      <c r="M618" s="233"/>
      <c r="N618" s="233"/>
      <c r="P618" s="233"/>
      <c r="Q618" s="233"/>
      <c r="R618" s="344"/>
      <c r="S618" s="233"/>
      <c r="T618" s="48"/>
      <c r="U618" s="48"/>
      <c r="V618" s="48"/>
      <c r="W618" s="48"/>
      <c r="X618" s="48"/>
      <c r="Y618" s="48"/>
      <c r="Z618" s="48"/>
      <c r="AA618" s="48"/>
    </row>
    <row r="619" spans="1:27" ht="15.75" customHeight="1">
      <c r="A619" s="233"/>
      <c r="B619" s="233"/>
      <c r="C619" s="233"/>
      <c r="D619" s="233"/>
      <c r="E619" s="233"/>
      <c r="F619" s="233"/>
      <c r="G619" s="233"/>
      <c r="H619" s="233"/>
      <c r="I619" s="233"/>
      <c r="J619" s="403"/>
      <c r="K619" s="233"/>
      <c r="L619" s="233"/>
      <c r="M619" s="233"/>
      <c r="N619" s="233"/>
      <c r="P619" s="233"/>
      <c r="Q619" s="233"/>
      <c r="R619" s="344"/>
      <c r="S619" s="233"/>
      <c r="T619" s="48"/>
      <c r="U619" s="48"/>
      <c r="V619" s="48"/>
      <c r="W619" s="48"/>
      <c r="X619" s="48"/>
      <c r="Y619" s="48"/>
      <c r="Z619" s="48"/>
      <c r="AA619" s="48"/>
    </row>
    <row r="620" spans="1:27" ht="15.75" customHeight="1">
      <c r="A620" s="233"/>
      <c r="B620" s="233"/>
      <c r="C620" s="233"/>
      <c r="D620" s="233"/>
      <c r="E620" s="233"/>
      <c r="F620" s="233"/>
      <c r="G620" s="233"/>
      <c r="H620" s="233"/>
      <c r="I620" s="233"/>
      <c r="J620" s="403"/>
      <c r="K620" s="233"/>
      <c r="L620" s="233"/>
      <c r="M620" s="233"/>
      <c r="N620" s="233"/>
      <c r="P620" s="233"/>
      <c r="Q620" s="233"/>
      <c r="R620" s="344"/>
      <c r="S620" s="233"/>
      <c r="T620" s="48"/>
      <c r="U620" s="48"/>
      <c r="V620" s="48"/>
      <c r="W620" s="48"/>
      <c r="X620" s="48"/>
      <c r="Y620" s="48"/>
      <c r="Z620" s="48"/>
      <c r="AA620" s="48"/>
    </row>
    <row r="621" spans="1:27" ht="15.75" customHeight="1">
      <c r="A621" s="233"/>
      <c r="B621" s="233"/>
      <c r="C621" s="233"/>
      <c r="D621" s="233"/>
      <c r="E621" s="233"/>
      <c r="F621" s="233"/>
      <c r="G621" s="233"/>
      <c r="H621" s="233"/>
      <c r="I621" s="233"/>
      <c r="J621" s="403"/>
      <c r="K621" s="233"/>
      <c r="L621" s="233"/>
      <c r="M621" s="233"/>
      <c r="N621" s="233"/>
      <c r="P621" s="233"/>
      <c r="Q621" s="233"/>
      <c r="R621" s="344"/>
      <c r="S621" s="233"/>
      <c r="T621" s="48"/>
      <c r="U621" s="48"/>
      <c r="V621" s="48"/>
      <c r="W621" s="48"/>
      <c r="X621" s="48"/>
      <c r="Y621" s="48"/>
      <c r="Z621" s="48"/>
      <c r="AA621" s="48"/>
    </row>
    <row r="622" spans="1:27" ht="15.75" customHeight="1">
      <c r="A622" s="233"/>
      <c r="B622" s="233"/>
      <c r="C622" s="233"/>
      <c r="D622" s="233"/>
      <c r="E622" s="233"/>
      <c r="F622" s="233"/>
      <c r="G622" s="233"/>
      <c r="H622" s="233"/>
      <c r="I622" s="233"/>
      <c r="J622" s="403"/>
      <c r="K622" s="233"/>
      <c r="L622" s="233"/>
      <c r="M622" s="233"/>
      <c r="N622" s="233"/>
      <c r="P622" s="233"/>
      <c r="Q622" s="233"/>
      <c r="R622" s="344"/>
      <c r="S622" s="233"/>
      <c r="T622" s="48"/>
      <c r="U622" s="48"/>
      <c r="V622" s="48"/>
      <c r="W622" s="48"/>
      <c r="X622" s="48"/>
      <c r="Y622" s="48"/>
      <c r="Z622" s="48"/>
      <c r="AA622" s="48"/>
    </row>
    <row r="623" spans="1:27" ht="15.75" customHeight="1">
      <c r="A623" s="233"/>
      <c r="B623" s="233"/>
      <c r="C623" s="233"/>
      <c r="D623" s="233"/>
      <c r="E623" s="233"/>
      <c r="F623" s="233"/>
      <c r="G623" s="233"/>
      <c r="H623" s="233"/>
      <c r="I623" s="233"/>
      <c r="J623" s="403"/>
      <c r="K623" s="233"/>
      <c r="L623" s="233"/>
      <c r="M623" s="233"/>
      <c r="N623" s="233"/>
      <c r="P623" s="233"/>
      <c r="Q623" s="233"/>
      <c r="R623" s="344"/>
      <c r="S623" s="233"/>
      <c r="T623" s="48"/>
      <c r="U623" s="48"/>
      <c r="V623" s="48"/>
      <c r="W623" s="48"/>
      <c r="X623" s="48"/>
      <c r="Y623" s="48"/>
      <c r="Z623" s="48"/>
      <c r="AA623" s="48"/>
    </row>
    <row r="624" spans="1:27" ht="15.75" customHeight="1">
      <c r="A624" s="233"/>
      <c r="B624" s="233"/>
      <c r="C624" s="233"/>
      <c r="D624" s="233"/>
      <c r="E624" s="233"/>
      <c r="F624" s="233"/>
      <c r="G624" s="233"/>
      <c r="H624" s="233"/>
      <c r="I624" s="233"/>
      <c r="J624" s="403"/>
      <c r="K624" s="233"/>
      <c r="L624" s="233"/>
      <c r="M624" s="233"/>
      <c r="N624" s="233"/>
      <c r="P624" s="233"/>
      <c r="Q624" s="233"/>
      <c r="R624" s="344"/>
      <c r="S624" s="233"/>
      <c r="T624" s="48"/>
      <c r="U624" s="48"/>
      <c r="V624" s="48"/>
      <c r="W624" s="48"/>
      <c r="X624" s="48"/>
      <c r="Y624" s="48"/>
      <c r="Z624" s="48"/>
      <c r="AA624" s="48"/>
    </row>
    <row r="625" spans="1:27" ht="15.75" customHeight="1">
      <c r="A625" s="233"/>
      <c r="B625" s="233"/>
      <c r="C625" s="233"/>
      <c r="D625" s="233"/>
      <c r="E625" s="233"/>
      <c r="F625" s="233"/>
      <c r="G625" s="233"/>
      <c r="H625" s="233"/>
      <c r="I625" s="233"/>
      <c r="J625" s="403"/>
      <c r="K625" s="233"/>
      <c r="L625" s="233"/>
      <c r="M625" s="233"/>
      <c r="N625" s="233"/>
      <c r="P625" s="233"/>
      <c r="Q625" s="233"/>
      <c r="R625" s="344"/>
      <c r="S625" s="233"/>
      <c r="T625" s="48"/>
      <c r="U625" s="48"/>
      <c r="V625" s="48"/>
      <c r="W625" s="48"/>
      <c r="X625" s="48"/>
      <c r="Y625" s="48"/>
      <c r="Z625" s="48"/>
      <c r="AA625" s="48"/>
    </row>
    <row r="626" spans="1:27" ht="15.75" customHeight="1">
      <c r="A626" s="233"/>
      <c r="B626" s="233"/>
      <c r="C626" s="233"/>
      <c r="D626" s="233"/>
      <c r="E626" s="233"/>
      <c r="F626" s="233"/>
      <c r="G626" s="233"/>
      <c r="H626" s="233"/>
      <c r="I626" s="233"/>
      <c r="J626" s="403"/>
      <c r="K626" s="233"/>
      <c r="L626" s="233"/>
      <c r="M626" s="233"/>
      <c r="N626" s="233"/>
      <c r="P626" s="233"/>
      <c r="Q626" s="233"/>
      <c r="R626" s="344"/>
      <c r="S626" s="233"/>
      <c r="T626" s="48"/>
      <c r="U626" s="48"/>
      <c r="V626" s="48"/>
      <c r="W626" s="48"/>
      <c r="X626" s="48"/>
      <c r="Y626" s="48"/>
      <c r="Z626" s="48"/>
      <c r="AA626" s="48"/>
    </row>
    <row r="627" spans="1:27" ht="15.75" customHeight="1">
      <c r="A627" s="233"/>
      <c r="B627" s="233"/>
      <c r="C627" s="233"/>
      <c r="D627" s="233"/>
      <c r="E627" s="233"/>
      <c r="F627" s="233"/>
      <c r="G627" s="233"/>
      <c r="H627" s="233"/>
      <c r="I627" s="233"/>
      <c r="J627" s="403"/>
      <c r="K627" s="233"/>
      <c r="L627" s="233"/>
      <c r="M627" s="233"/>
      <c r="N627" s="233"/>
      <c r="P627" s="233"/>
      <c r="Q627" s="233"/>
      <c r="R627" s="344"/>
      <c r="S627" s="233"/>
      <c r="T627" s="48"/>
      <c r="U627" s="48"/>
      <c r="V627" s="48"/>
      <c r="W627" s="48"/>
      <c r="X627" s="48"/>
      <c r="Y627" s="48"/>
      <c r="Z627" s="48"/>
      <c r="AA627" s="48"/>
    </row>
    <row r="628" spans="1:27" ht="15.75" customHeight="1">
      <c r="A628" s="233"/>
      <c r="B628" s="233"/>
      <c r="C628" s="233"/>
      <c r="D628" s="233"/>
      <c r="E628" s="233"/>
      <c r="F628" s="233"/>
      <c r="G628" s="233"/>
      <c r="H628" s="233"/>
      <c r="I628" s="233"/>
      <c r="J628" s="403"/>
      <c r="K628" s="233"/>
      <c r="L628" s="233"/>
      <c r="M628" s="233"/>
      <c r="N628" s="233"/>
      <c r="P628" s="233"/>
      <c r="Q628" s="233"/>
      <c r="R628" s="344"/>
      <c r="S628" s="233"/>
      <c r="T628" s="48"/>
      <c r="U628" s="48"/>
      <c r="V628" s="48"/>
      <c r="W628" s="48"/>
      <c r="X628" s="48"/>
      <c r="Y628" s="48"/>
      <c r="Z628" s="48"/>
      <c r="AA628" s="48"/>
    </row>
    <row r="629" spans="1:27" ht="15.75" customHeight="1">
      <c r="A629" s="233"/>
      <c r="B629" s="233"/>
      <c r="C629" s="233"/>
      <c r="D629" s="233"/>
      <c r="E629" s="233"/>
      <c r="F629" s="233"/>
      <c r="G629" s="233"/>
      <c r="H629" s="233"/>
      <c r="I629" s="233"/>
      <c r="J629" s="403"/>
      <c r="K629" s="233"/>
      <c r="L629" s="233"/>
      <c r="M629" s="233"/>
      <c r="N629" s="233"/>
      <c r="P629" s="233"/>
      <c r="Q629" s="233"/>
      <c r="R629" s="344"/>
      <c r="S629" s="233"/>
      <c r="T629" s="48"/>
      <c r="U629" s="48"/>
      <c r="V629" s="48"/>
      <c r="W629" s="48"/>
      <c r="X629" s="48"/>
      <c r="Y629" s="48"/>
      <c r="Z629" s="48"/>
      <c r="AA629" s="48"/>
    </row>
    <row r="630" spans="1:27" ht="15.75" customHeight="1">
      <c r="A630" s="233"/>
      <c r="B630" s="233"/>
      <c r="C630" s="233"/>
      <c r="D630" s="233"/>
      <c r="E630" s="233"/>
      <c r="F630" s="233"/>
      <c r="G630" s="233"/>
      <c r="H630" s="233"/>
      <c r="I630" s="233"/>
      <c r="J630" s="403"/>
      <c r="K630" s="233"/>
      <c r="L630" s="233"/>
      <c r="M630" s="233"/>
      <c r="N630" s="233"/>
      <c r="P630" s="233"/>
      <c r="Q630" s="233"/>
      <c r="R630" s="344"/>
      <c r="S630" s="233"/>
      <c r="T630" s="48"/>
      <c r="U630" s="48"/>
      <c r="V630" s="48"/>
      <c r="W630" s="48"/>
      <c r="X630" s="48"/>
      <c r="Y630" s="48"/>
      <c r="Z630" s="48"/>
      <c r="AA630" s="48"/>
    </row>
    <row r="631" spans="1:27" ht="15.75" customHeight="1">
      <c r="A631" s="233"/>
      <c r="B631" s="233"/>
      <c r="C631" s="233"/>
      <c r="D631" s="233"/>
      <c r="E631" s="233"/>
      <c r="F631" s="233"/>
      <c r="G631" s="233"/>
      <c r="H631" s="233"/>
      <c r="I631" s="233"/>
      <c r="J631" s="403"/>
      <c r="K631" s="233"/>
      <c r="L631" s="233"/>
      <c r="M631" s="233"/>
      <c r="N631" s="233"/>
      <c r="P631" s="233"/>
      <c r="Q631" s="233"/>
      <c r="R631" s="344"/>
      <c r="S631" s="233"/>
      <c r="T631" s="48"/>
      <c r="U631" s="48"/>
      <c r="V631" s="48"/>
      <c r="W631" s="48"/>
      <c r="X631" s="48"/>
      <c r="Y631" s="48"/>
      <c r="Z631" s="48"/>
      <c r="AA631" s="48"/>
    </row>
    <row r="632" spans="1:27" ht="15.75" customHeight="1">
      <c r="A632" s="233"/>
      <c r="B632" s="233"/>
      <c r="C632" s="233"/>
      <c r="D632" s="233"/>
      <c r="E632" s="233"/>
      <c r="F632" s="233"/>
      <c r="G632" s="233"/>
      <c r="H632" s="233"/>
      <c r="I632" s="233"/>
      <c r="J632" s="403"/>
      <c r="K632" s="233"/>
      <c r="L632" s="233"/>
      <c r="M632" s="233"/>
      <c r="N632" s="233"/>
      <c r="P632" s="233"/>
      <c r="Q632" s="233"/>
      <c r="R632" s="344"/>
      <c r="S632" s="233"/>
      <c r="T632" s="48"/>
      <c r="U632" s="48"/>
      <c r="V632" s="48"/>
      <c r="W632" s="48"/>
      <c r="X632" s="48"/>
      <c r="Y632" s="48"/>
      <c r="Z632" s="48"/>
      <c r="AA632" s="48"/>
    </row>
    <row r="633" spans="1:27" ht="15.75" customHeight="1">
      <c r="A633" s="233"/>
      <c r="B633" s="233"/>
      <c r="C633" s="233"/>
      <c r="D633" s="233"/>
      <c r="E633" s="233"/>
      <c r="F633" s="233"/>
      <c r="G633" s="233"/>
      <c r="H633" s="233"/>
      <c r="I633" s="233"/>
      <c r="J633" s="403"/>
      <c r="K633" s="233"/>
      <c r="L633" s="233"/>
      <c r="M633" s="233"/>
      <c r="N633" s="233"/>
      <c r="P633" s="233"/>
      <c r="Q633" s="233"/>
      <c r="R633" s="344"/>
      <c r="S633" s="233"/>
      <c r="T633" s="48"/>
      <c r="U633" s="48"/>
      <c r="V633" s="48"/>
      <c r="W633" s="48"/>
      <c r="X633" s="48"/>
      <c r="Y633" s="48"/>
      <c r="Z633" s="48"/>
      <c r="AA633" s="48"/>
    </row>
    <row r="634" spans="1:27" ht="15.75" customHeight="1">
      <c r="A634" s="233"/>
      <c r="B634" s="233"/>
      <c r="C634" s="233"/>
      <c r="D634" s="233"/>
      <c r="E634" s="233"/>
      <c r="F634" s="233"/>
      <c r="G634" s="233"/>
      <c r="H634" s="233"/>
      <c r="I634" s="233"/>
      <c r="J634" s="403"/>
      <c r="K634" s="233"/>
      <c r="L634" s="233"/>
      <c r="M634" s="233"/>
      <c r="N634" s="233"/>
      <c r="P634" s="233"/>
      <c r="Q634" s="233"/>
      <c r="R634" s="344"/>
      <c r="S634" s="233"/>
      <c r="T634" s="48"/>
      <c r="U634" s="48"/>
      <c r="V634" s="48"/>
      <c r="W634" s="48"/>
      <c r="X634" s="48"/>
      <c r="Y634" s="48"/>
      <c r="Z634" s="48"/>
      <c r="AA634" s="48"/>
    </row>
    <row r="635" spans="1:27" ht="15.75" customHeight="1">
      <c r="A635" s="233"/>
      <c r="B635" s="233"/>
      <c r="C635" s="233"/>
      <c r="D635" s="233"/>
      <c r="E635" s="233"/>
      <c r="F635" s="233"/>
      <c r="G635" s="233"/>
      <c r="H635" s="233"/>
      <c r="I635" s="233"/>
      <c r="J635" s="403"/>
      <c r="K635" s="233"/>
      <c r="L635" s="233"/>
      <c r="M635" s="233"/>
      <c r="N635" s="233"/>
      <c r="P635" s="233"/>
      <c r="Q635" s="233"/>
      <c r="R635" s="344"/>
      <c r="S635" s="233"/>
      <c r="T635" s="48"/>
      <c r="U635" s="48"/>
      <c r="V635" s="48"/>
      <c r="W635" s="48"/>
      <c r="X635" s="48"/>
      <c r="Y635" s="48"/>
      <c r="Z635" s="48"/>
      <c r="AA635" s="48"/>
    </row>
    <row r="636" spans="1:27" ht="15.75" customHeight="1">
      <c r="A636" s="233"/>
      <c r="B636" s="233"/>
      <c r="C636" s="233"/>
      <c r="D636" s="233"/>
      <c r="E636" s="233"/>
      <c r="F636" s="233"/>
      <c r="G636" s="233"/>
      <c r="H636" s="233"/>
      <c r="I636" s="233"/>
      <c r="J636" s="403"/>
      <c r="K636" s="233"/>
      <c r="L636" s="233"/>
      <c r="M636" s="233"/>
      <c r="N636" s="233"/>
      <c r="P636" s="233"/>
      <c r="Q636" s="233"/>
      <c r="R636" s="344"/>
      <c r="S636" s="233"/>
      <c r="T636" s="48"/>
      <c r="U636" s="48"/>
      <c r="V636" s="48"/>
      <c r="W636" s="48"/>
      <c r="X636" s="48"/>
      <c r="Y636" s="48"/>
      <c r="Z636" s="48"/>
      <c r="AA636" s="48"/>
    </row>
    <row r="637" spans="1:27" ht="15.75" customHeight="1">
      <c r="A637" s="233"/>
      <c r="B637" s="233"/>
      <c r="C637" s="233"/>
      <c r="D637" s="233"/>
      <c r="E637" s="233"/>
      <c r="F637" s="233"/>
      <c r="G637" s="233"/>
      <c r="H637" s="233"/>
      <c r="I637" s="233"/>
      <c r="J637" s="403"/>
      <c r="K637" s="233"/>
      <c r="L637" s="233"/>
      <c r="M637" s="233"/>
      <c r="N637" s="233"/>
      <c r="P637" s="233"/>
      <c r="Q637" s="233"/>
      <c r="R637" s="344"/>
      <c r="S637" s="233"/>
      <c r="T637" s="48"/>
      <c r="U637" s="48"/>
      <c r="V637" s="48"/>
      <c r="W637" s="48"/>
      <c r="X637" s="48"/>
      <c r="Y637" s="48"/>
      <c r="Z637" s="48"/>
      <c r="AA637" s="48"/>
    </row>
    <row r="638" spans="1:27" ht="15.75" customHeight="1">
      <c r="A638" s="233"/>
      <c r="B638" s="233"/>
      <c r="C638" s="233"/>
      <c r="D638" s="233"/>
      <c r="E638" s="233"/>
      <c r="F638" s="233"/>
      <c r="G638" s="233"/>
      <c r="H638" s="233"/>
      <c r="I638" s="233"/>
      <c r="J638" s="403"/>
      <c r="K638" s="233"/>
      <c r="L638" s="233"/>
      <c r="M638" s="233"/>
      <c r="N638" s="233"/>
      <c r="P638" s="233"/>
      <c r="Q638" s="233"/>
      <c r="R638" s="344"/>
      <c r="S638" s="233"/>
      <c r="T638" s="48"/>
      <c r="U638" s="48"/>
      <c r="V638" s="48"/>
      <c r="W638" s="48"/>
      <c r="X638" s="48"/>
      <c r="Y638" s="48"/>
      <c r="Z638" s="48"/>
      <c r="AA638" s="48"/>
    </row>
    <row r="639" spans="1:27" ht="15.75" customHeight="1">
      <c r="A639" s="233"/>
      <c r="B639" s="233"/>
      <c r="C639" s="233"/>
      <c r="D639" s="233"/>
      <c r="E639" s="233"/>
      <c r="F639" s="233"/>
      <c r="G639" s="233"/>
      <c r="H639" s="233"/>
      <c r="I639" s="233"/>
      <c r="J639" s="403"/>
      <c r="K639" s="233"/>
      <c r="L639" s="233"/>
      <c r="M639" s="233"/>
      <c r="N639" s="233"/>
      <c r="P639" s="233"/>
      <c r="Q639" s="233"/>
      <c r="R639" s="344"/>
      <c r="S639" s="233"/>
      <c r="T639" s="48"/>
      <c r="U639" s="48"/>
      <c r="V639" s="48"/>
      <c r="W639" s="48"/>
      <c r="X639" s="48"/>
      <c r="Y639" s="48"/>
      <c r="Z639" s="48"/>
      <c r="AA639" s="48"/>
    </row>
    <row r="640" spans="1:27" ht="15.75" customHeight="1">
      <c r="A640" s="233"/>
      <c r="B640" s="233"/>
      <c r="C640" s="233"/>
      <c r="D640" s="233"/>
      <c r="E640" s="233"/>
      <c r="F640" s="233"/>
      <c r="G640" s="233"/>
      <c r="H640" s="233"/>
      <c r="I640" s="233"/>
      <c r="J640" s="403"/>
      <c r="K640" s="233"/>
      <c r="L640" s="233"/>
      <c r="M640" s="233"/>
      <c r="N640" s="233"/>
      <c r="P640" s="233"/>
      <c r="Q640" s="233"/>
      <c r="R640" s="344"/>
      <c r="S640" s="233"/>
      <c r="T640" s="48"/>
      <c r="U640" s="48"/>
      <c r="V640" s="48"/>
      <c r="W640" s="48"/>
      <c r="X640" s="48"/>
      <c r="Y640" s="48"/>
      <c r="Z640" s="48"/>
      <c r="AA640" s="48"/>
    </row>
    <row r="641" spans="1:27" ht="15.75" customHeight="1">
      <c r="A641" s="233"/>
      <c r="B641" s="233"/>
      <c r="C641" s="233"/>
      <c r="D641" s="233"/>
      <c r="E641" s="233"/>
      <c r="F641" s="233"/>
      <c r="G641" s="233"/>
      <c r="H641" s="233"/>
      <c r="I641" s="233"/>
      <c r="J641" s="403"/>
      <c r="K641" s="233"/>
      <c r="L641" s="233"/>
      <c r="M641" s="233"/>
      <c r="N641" s="233"/>
      <c r="P641" s="233"/>
      <c r="Q641" s="233"/>
      <c r="R641" s="344"/>
      <c r="S641" s="233"/>
      <c r="T641" s="48"/>
      <c r="U641" s="48"/>
      <c r="V641" s="48"/>
      <c r="W641" s="48"/>
      <c r="X641" s="48"/>
      <c r="Y641" s="48"/>
      <c r="Z641" s="48"/>
      <c r="AA641" s="48"/>
    </row>
    <row r="642" spans="1:27" ht="15.75" customHeight="1">
      <c r="A642" s="233"/>
      <c r="B642" s="233"/>
      <c r="C642" s="233"/>
      <c r="D642" s="233"/>
      <c r="E642" s="233"/>
      <c r="F642" s="233"/>
      <c r="G642" s="233"/>
      <c r="H642" s="233"/>
      <c r="I642" s="233"/>
      <c r="J642" s="403"/>
      <c r="K642" s="233"/>
      <c r="L642" s="233"/>
      <c r="M642" s="233"/>
      <c r="N642" s="233"/>
      <c r="P642" s="233"/>
      <c r="Q642" s="233"/>
      <c r="R642" s="344"/>
      <c r="S642" s="233"/>
      <c r="T642" s="48"/>
      <c r="U642" s="48"/>
      <c r="V642" s="48"/>
      <c r="W642" s="48"/>
      <c r="X642" s="48"/>
      <c r="Y642" s="48"/>
      <c r="Z642" s="48"/>
      <c r="AA642" s="48"/>
    </row>
    <row r="643" spans="1:27" ht="15.75" customHeight="1">
      <c r="A643" s="233"/>
      <c r="B643" s="233"/>
      <c r="C643" s="233"/>
      <c r="D643" s="233"/>
      <c r="E643" s="233"/>
      <c r="F643" s="233"/>
      <c r="G643" s="233"/>
      <c r="H643" s="233"/>
      <c r="I643" s="233"/>
      <c r="J643" s="403"/>
      <c r="K643" s="233"/>
      <c r="L643" s="233"/>
      <c r="M643" s="233"/>
      <c r="N643" s="233"/>
      <c r="P643" s="233"/>
      <c r="Q643" s="233"/>
      <c r="R643" s="344"/>
      <c r="S643" s="233"/>
      <c r="T643" s="48"/>
      <c r="U643" s="48"/>
      <c r="V643" s="48"/>
      <c r="W643" s="48"/>
      <c r="X643" s="48"/>
      <c r="Y643" s="48"/>
      <c r="Z643" s="48"/>
      <c r="AA643" s="48"/>
    </row>
    <row r="644" spans="1:27" ht="15.75" customHeight="1">
      <c r="A644" s="233"/>
      <c r="B644" s="233"/>
      <c r="C644" s="233"/>
      <c r="D644" s="233"/>
      <c r="E644" s="233"/>
      <c r="F644" s="233"/>
      <c r="G644" s="233"/>
      <c r="H644" s="233"/>
      <c r="I644" s="233"/>
      <c r="J644" s="403"/>
      <c r="K644" s="233"/>
      <c r="L644" s="233"/>
      <c r="M644" s="233"/>
      <c r="N644" s="233"/>
      <c r="P644" s="233"/>
      <c r="Q644" s="233"/>
      <c r="R644" s="344"/>
      <c r="S644" s="233"/>
      <c r="T644" s="48"/>
      <c r="U644" s="48"/>
      <c r="V644" s="48"/>
      <c r="W644" s="48"/>
      <c r="X644" s="48"/>
      <c r="Y644" s="48"/>
      <c r="Z644" s="48"/>
      <c r="AA644" s="48"/>
    </row>
    <row r="645" spans="1:27" ht="15.75" customHeight="1">
      <c r="A645" s="233"/>
      <c r="B645" s="233"/>
      <c r="C645" s="233"/>
      <c r="D645" s="233"/>
      <c r="E645" s="233"/>
      <c r="F645" s="233"/>
      <c r="G645" s="233"/>
      <c r="H645" s="233"/>
      <c r="I645" s="233"/>
      <c r="J645" s="403"/>
      <c r="K645" s="233"/>
      <c r="L645" s="233"/>
      <c r="M645" s="233"/>
      <c r="N645" s="233"/>
      <c r="P645" s="233"/>
      <c r="Q645" s="233"/>
      <c r="R645" s="344"/>
      <c r="S645" s="233"/>
      <c r="T645" s="48"/>
      <c r="U645" s="48"/>
      <c r="V645" s="48"/>
      <c r="W645" s="48"/>
      <c r="X645" s="48"/>
      <c r="Y645" s="48"/>
      <c r="Z645" s="48"/>
      <c r="AA645" s="48"/>
    </row>
    <row r="646" spans="1:27" ht="15.75" customHeight="1">
      <c r="A646" s="233"/>
      <c r="B646" s="233"/>
      <c r="C646" s="233"/>
      <c r="D646" s="233"/>
      <c r="E646" s="233"/>
      <c r="F646" s="233"/>
      <c r="G646" s="233"/>
      <c r="H646" s="233"/>
      <c r="I646" s="233"/>
      <c r="J646" s="403"/>
      <c r="K646" s="233"/>
      <c r="L646" s="233"/>
      <c r="M646" s="233"/>
      <c r="N646" s="233"/>
      <c r="P646" s="233"/>
      <c r="Q646" s="233"/>
      <c r="R646" s="344"/>
      <c r="S646" s="233"/>
      <c r="T646" s="48"/>
      <c r="U646" s="48"/>
      <c r="V646" s="48"/>
      <c r="W646" s="48"/>
      <c r="X646" s="48"/>
      <c r="Y646" s="48"/>
      <c r="Z646" s="48"/>
      <c r="AA646" s="48"/>
    </row>
    <row r="647" spans="1:27" ht="15.75" customHeight="1">
      <c r="A647" s="233"/>
      <c r="B647" s="233"/>
      <c r="C647" s="233"/>
      <c r="D647" s="233"/>
      <c r="E647" s="233"/>
      <c r="F647" s="233"/>
      <c r="G647" s="233"/>
      <c r="H647" s="233"/>
      <c r="I647" s="233"/>
      <c r="J647" s="403"/>
      <c r="K647" s="233"/>
      <c r="L647" s="233"/>
      <c r="M647" s="233"/>
      <c r="N647" s="233"/>
      <c r="P647" s="233"/>
      <c r="Q647" s="233"/>
      <c r="R647" s="344"/>
      <c r="S647" s="233"/>
      <c r="T647" s="48"/>
      <c r="U647" s="48"/>
      <c r="V647" s="48"/>
      <c r="W647" s="48"/>
      <c r="X647" s="48"/>
      <c r="Y647" s="48"/>
      <c r="Z647" s="48"/>
      <c r="AA647" s="48"/>
    </row>
    <row r="648" spans="1:27" ht="15.75" customHeight="1">
      <c r="A648" s="233"/>
      <c r="B648" s="233"/>
      <c r="C648" s="233"/>
      <c r="D648" s="233"/>
      <c r="E648" s="233"/>
      <c r="F648" s="233"/>
      <c r="G648" s="233"/>
      <c r="H648" s="233"/>
      <c r="I648" s="233"/>
      <c r="J648" s="403"/>
      <c r="K648" s="233"/>
      <c r="L648" s="233"/>
      <c r="M648" s="233"/>
      <c r="N648" s="233"/>
      <c r="P648" s="233"/>
      <c r="Q648" s="233"/>
      <c r="R648" s="344"/>
      <c r="S648" s="233"/>
      <c r="T648" s="48"/>
      <c r="U648" s="48"/>
      <c r="V648" s="48"/>
      <c r="W648" s="48"/>
      <c r="X648" s="48"/>
      <c r="Y648" s="48"/>
      <c r="Z648" s="48"/>
      <c r="AA648" s="48"/>
    </row>
    <row r="649" spans="1:27" ht="15.75" customHeight="1">
      <c r="A649" s="233"/>
      <c r="B649" s="233"/>
      <c r="C649" s="233"/>
      <c r="D649" s="233"/>
      <c r="E649" s="233"/>
      <c r="F649" s="233"/>
      <c r="G649" s="233"/>
      <c r="H649" s="233"/>
      <c r="I649" s="233"/>
      <c r="J649" s="403"/>
      <c r="K649" s="233"/>
      <c r="L649" s="233"/>
      <c r="M649" s="233"/>
      <c r="N649" s="233"/>
      <c r="P649" s="233"/>
      <c r="Q649" s="233"/>
      <c r="R649" s="344"/>
      <c r="S649" s="233"/>
      <c r="T649" s="48"/>
      <c r="U649" s="48"/>
      <c r="V649" s="48"/>
      <c r="W649" s="48"/>
      <c r="X649" s="48"/>
      <c r="Y649" s="48"/>
      <c r="Z649" s="48"/>
      <c r="AA649" s="48"/>
    </row>
    <row r="650" spans="1:27" ht="15.75" customHeight="1">
      <c r="A650" s="233"/>
      <c r="B650" s="233"/>
      <c r="C650" s="233"/>
      <c r="D650" s="233"/>
      <c r="E650" s="233"/>
      <c r="F650" s="233"/>
      <c r="G650" s="233"/>
      <c r="H650" s="233"/>
      <c r="I650" s="233"/>
      <c r="J650" s="403"/>
      <c r="K650" s="233"/>
      <c r="L650" s="233"/>
      <c r="M650" s="233"/>
      <c r="N650" s="233"/>
      <c r="P650" s="233"/>
      <c r="Q650" s="233"/>
      <c r="R650" s="344"/>
      <c r="S650" s="233"/>
      <c r="T650" s="48"/>
      <c r="U650" s="48"/>
      <c r="V650" s="48"/>
      <c r="W650" s="48"/>
      <c r="X650" s="48"/>
      <c r="Y650" s="48"/>
      <c r="Z650" s="48"/>
      <c r="AA650" s="48"/>
    </row>
    <row r="651" spans="1:27" ht="15.75" customHeight="1">
      <c r="A651" s="233"/>
      <c r="B651" s="233"/>
      <c r="C651" s="233"/>
      <c r="D651" s="233"/>
      <c r="E651" s="233"/>
      <c r="F651" s="233"/>
      <c r="G651" s="233"/>
      <c r="H651" s="233"/>
      <c r="I651" s="233"/>
      <c r="J651" s="403"/>
      <c r="K651" s="233"/>
      <c r="L651" s="233"/>
      <c r="M651" s="233"/>
      <c r="N651" s="233"/>
      <c r="P651" s="233"/>
      <c r="Q651" s="233"/>
      <c r="R651" s="344"/>
      <c r="S651" s="233"/>
      <c r="T651" s="48"/>
      <c r="U651" s="48"/>
      <c r="V651" s="48"/>
      <c r="W651" s="48"/>
      <c r="X651" s="48"/>
      <c r="Y651" s="48"/>
      <c r="Z651" s="48"/>
      <c r="AA651" s="48"/>
    </row>
    <row r="652" spans="1:27" ht="15.75" customHeight="1">
      <c r="A652" s="233"/>
      <c r="B652" s="233"/>
      <c r="C652" s="233"/>
      <c r="D652" s="233"/>
      <c r="E652" s="233"/>
      <c r="F652" s="233"/>
      <c r="G652" s="233"/>
      <c r="H652" s="233"/>
      <c r="I652" s="233"/>
      <c r="J652" s="403"/>
      <c r="K652" s="233"/>
      <c r="L652" s="233"/>
      <c r="M652" s="233"/>
      <c r="N652" s="233"/>
      <c r="P652" s="233"/>
      <c r="Q652" s="233"/>
      <c r="R652" s="344"/>
      <c r="S652" s="233"/>
      <c r="T652" s="48"/>
      <c r="U652" s="48"/>
      <c r="V652" s="48"/>
      <c r="W652" s="48"/>
      <c r="X652" s="48"/>
      <c r="Y652" s="48"/>
      <c r="Z652" s="48"/>
      <c r="AA652" s="48"/>
    </row>
    <row r="653" spans="1:27" ht="15.75" customHeight="1">
      <c r="A653" s="233"/>
      <c r="B653" s="233"/>
      <c r="C653" s="233"/>
      <c r="D653" s="233"/>
      <c r="E653" s="233"/>
      <c r="F653" s="233"/>
      <c r="G653" s="233"/>
      <c r="H653" s="233"/>
      <c r="I653" s="233"/>
      <c r="J653" s="403"/>
      <c r="K653" s="233"/>
      <c r="L653" s="233"/>
      <c r="M653" s="233"/>
      <c r="N653" s="233"/>
      <c r="P653" s="233"/>
      <c r="Q653" s="233"/>
      <c r="R653" s="344"/>
      <c r="S653" s="233"/>
      <c r="T653" s="48"/>
      <c r="U653" s="48"/>
      <c r="V653" s="48"/>
      <c r="W653" s="48"/>
      <c r="X653" s="48"/>
      <c r="Y653" s="48"/>
      <c r="Z653" s="48"/>
      <c r="AA653" s="48"/>
    </row>
    <row r="654" spans="1:27" ht="15.75" customHeight="1">
      <c r="A654" s="233"/>
      <c r="B654" s="233"/>
      <c r="C654" s="233"/>
      <c r="D654" s="233"/>
      <c r="E654" s="233"/>
      <c r="F654" s="233"/>
      <c r="G654" s="233"/>
      <c r="H654" s="233"/>
      <c r="I654" s="233"/>
      <c r="J654" s="403"/>
      <c r="K654" s="233"/>
      <c r="L654" s="233"/>
      <c r="M654" s="233"/>
      <c r="N654" s="233"/>
      <c r="P654" s="233"/>
      <c r="Q654" s="233"/>
      <c r="R654" s="344"/>
      <c r="S654" s="233"/>
      <c r="T654" s="48"/>
      <c r="U654" s="48"/>
      <c r="V654" s="48"/>
      <c r="W654" s="48"/>
      <c r="X654" s="48"/>
      <c r="Y654" s="48"/>
      <c r="Z654" s="48"/>
      <c r="AA654" s="48"/>
    </row>
    <row r="655" spans="1:27" ht="15.75" customHeight="1">
      <c r="A655" s="233"/>
      <c r="B655" s="233"/>
      <c r="C655" s="233"/>
      <c r="D655" s="233"/>
      <c r="E655" s="233"/>
      <c r="F655" s="233"/>
      <c r="G655" s="233"/>
      <c r="H655" s="233"/>
      <c r="I655" s="233"/>
      <c r="J655" s="403"/>
      <c r="K655" s="233"/>
      <c r="L655" s="233"/>
      <c r="M655" s="233"/>
      <c r="N655" s="233"/>
      <c r="P655" s="233"/>
      <c r="Q655" s="233"/>
      <c r="R655" s="344"/>
      <c r="S655" s="233"/>
      <c r="T655" s="48"/>
      <c r="U655" s="48"/>
      <c r="V655" s="48"/>
      <c r="W655" s="48"/>
      <c r="X655" s="48"/>
      <c r="Y655" s="48"/>
      <c r="Z655" s="48"/>
      <c r="AA655" s="48"/>
    </row>
    <row r="656" spans="1:27" ht="15.75" customHeight="1">
      <c r="A656" s="233"/>
      <c r="B656" s="233"/>
      <c r="C656" s="233"/>
      <c r="D656" s="233"/>
      <c r="E656" s="233"/>
      <c r="F656" s="233"/>
      <c r="G656" s="233"/>
      <c r="H656" s="233"/>
      <c r="I656" s="233"/>
      <c r="J656" s="403"/>
      <c r="K656" s="233"/>
      <c r="L656" s="233"/>
      <c r="M656" s="233"/>
      <c r="N656" s="233"/>
      <c r="P656" s="233"/>
      <c r="Q656" s="233"/>
      <c r="R656" s="344"/>
      <c r="S656" s="233"/>
      <c r="T656" s="48"/>
      <c r="U656" s="48"/>
      <c r="V656" s="48"/>
      <c r="W656" s="48"/>
      <c r="X656" s="48"/>
      <c r="Y656" s="48"/>
      <c r="Z656" s="48"/>
      <c r="AA656" s="48"/>
    </row>
    <row r="657" spans="1:27" ht="15.75" customHeight="1">
      <c r="A657" s="233"/>
      <c r="B657" s="233"/>
      <c r="C657" s="233"/>
      <c r="D657" s="233"/>
      <c r="E657" s="233"/>
      <c r="F657" s="233"/>
      <c r="G657" s="233"/>
      <c r="H657" s="233"/>
      <c r="I657" s="233"/>
      <c r="J657" s="403"/>
      <c r="K657" s="233"/>
      <c r="L657" s="233"/>
      <c r="M657" s="233"/>
      <c r="N657" s="233"/>
      <c r="P657" s="233"/>
      <c r="Q657" s="233"/>
      <c r="R657" s="344"/>
      <c r="S657" s="233"/>
      <c r="T657" s="48"/>
      <c r="U657" s="48"/>
      <c r="V657" s="48"/>
      <c r="W657" s="48"/>
      <c r="X657" s="48"/>
      <c r="Y657" s="48"/>
      <c r="Z657" s="48"/>
      <c r="AA657" s="48"/>
    </row>
    <row r="658" spans="1:27" ht="15.75" customHeight="1">
      <c r="A658" s="233"/>
      <c r="B658" s="233"/>
      <c r="C658" s="233"/>
      <c r="D658" s="233"/>
      <c r="E658" s="233"/>
      <c r="F658" s="233"/>
      <c r="G658" s="233"/>
      <c r="H658" s="233"/>
      <c r="I658" s="233"/>
      <c r="J658" s="403"/>
      <c r="K658" s="233"/>
      <c r="L658" s="233"/>
      <c r="M658" s="233"/>
      <c r="N658" s="233"/>
      <c r="P658" s="233"/>
      <c r="Q658" s="233"/>
      <c r="R658" s="344"/>
      <c r="S658" s="233"/>
      <c r="T658" s="48"/>
      <c r="U658" s="48"/>
      <c r="V658" s="48"/>
      <c r="W658" s="48"/>
      <c r="X658" s="48"/>
      <c r="Y658" s="48"/>
      <c r="Z658" s="48"/>
      <c r="AA658" s="48"/>
    </row>
    <row r="659" spans="1:27" ht="15.75" customHeight="1">
      <c r="A659" s="233"/>
      <c r="B659" s="233"/>
      <c r="C659" s="233"/>
      <c r="D659" s="233"/>
      <c r="E659" s="233"/>
      <c r="F659" s="233"/>
      <c r="G659" s="233"/>
      <c r="H659" s="233"/>
      <c r="I659" s="233"/>
      <c r="J659" s="403"/>
      <c r="K659" s="233"/>
      <c r="L659" s="233"/>
      <c r="M659" s="233"/>
      <c r="N659" s="233"/>
      <c r="P659" s="233"/>
      <c r="Q659" s="233"/>
      <c r="R659" s="344"/>
      <c r="S659" s="233"/>
      <c r="T659" s="48"/>
      <c r="U659" s="48"/>
      <c r="V659" s="48"/>
      <c r="W659" s="48"/>
      <c r="X659" s="48"/>
      <c r="Y659" s="48"/>
      <c r="Z659" s="48"/>
      <c r="AA659" s="48"/>
    </row>
    <row r="660" spans="1:27" ht="15.75" customHeight="1">
      <c r="A660" s="233"/>
      <c r="B660" s="233"/>
      <c r="C660" s="233"/>
      <c r="D660" s="233"/>
      <c r="E660" s="233"/>
      <c r="F660" s="233"/>
      <c r="G660" s="233"/>
      <c r="H660" s="233"/>
      <c r="I660" s="233"/>
      <c r="J660" s="403"/>
      <c r="K660" s="233"/>
      <c r="L660" s="233"/>
      <c r="M660" s="233"/>
      <c r="N660" s="233"/>
      <c r="P660" s="233"/>
      <c r="Q660" s="233"/>
      <c r="R660" s="344"/>
      <c r="S660" s="233"/>
      <c r="T660" s="48"/>
      <c r="U660" s="48"/>
      <c r="V660" s="48"/>
      <c r="W660" s="48"/>
      <c r="X660" s="48"/>
      <c r="Y660" s="48"/>
      <c r="Z660" s="48"/>
      <c r="AA660" s="48"/>
    </row>
    <row r="661" spans="1:27" ht="15.75" customHeight="1">
      <c r="A661" s="233"/>
      <c r="B661" s="233"/>
      <c r="C661" s="233"/>
      <c r="D661" s="233"/>
      <c r="E661" s="233"/>
      <c r="F661" s="233"/>
      <c r="G661" s="233"/>
      <c r="H661" s="233"/>
      <c r="I661" s="233"/>
      <c r="J661" s="403"/>
      <c r="K661" s="233"/>
      <c r="L661" s="233"/>
      <c r="M661" s="233"/>
      <c r="N661" s="233"/>
      <c r="P661" s="233"/>
      <c r="Q661" s="233"/>
      <c r="R661" s="344"/>
      <c r="S661" s="233"/>
      <c r="T661" s="48"/>
      <c r="U661" s="48"/>
      <c r="V661" s="48"/>
      <c r="W661" s="48"/>
      <c r="X661" s="48"/>
      <c r="Y661" s="48"/>
      <c r="Z661" s="48"/>
      <c r="AA661" s="48"/>
    </row>
    <row r="662" spans="1:27" ht="15.75" customHeight="1">
      <c r="A662" s="233"/>
      <c r="B662" s="233"/>
      <c r="C662" s="233"/>
      <c r="D662" s="233"/>
      <c r="E662" s="233"/>
      <c r="F662" s="233"/>
      <c r="G662" s="233"/>
      <c r="H662" s="233"/>
      <c r="I662" s="233"/>
      <c r="J662" s="403"/>
      <c r="K662" s="233"/>
      <c r="L662" s="233"/>
      <c r="M662" s="233"/>
      <c r="N662" s="233"/>
      <c r="P662" s="233"/>
      <c r="Q662" s="233"/>
      <c r="R662" s="344"/>
      <c r="S662" s="233"/>
      <c r="T662" s="48"/>
      <c r="U662" s="48"/>
      <c r="V662" s="48"/>
      <c r="W662" s="48"/>
      <c r="X662" s="48"/>
      <c r="Y662" s="48"/>
      <c r="Z662" s="48"/>
      <c r="AA662" s="48"/>
    </row>
    <row r="663" spans="1:27" ht="15.75" customHeight="1">
      <c r="A663" s="233"/>
      <c r="B663" s="233"/>
      <c r="C663" s="233"/>
      <c r="D663" s="233"/>
      <c r="E663" s="233"/>
      <c r="F663" s="233"/>
      <c r="G663" s="233"/>
      <c r="H663" s="233"/>
      <c r="I663" s="233"/>
      <c r="J663" s="403"/>
      <c r="K663" s="233"/>
      <c r="L663" s="233"/>
      <c r="M663" s="233"/>
      <c r="N663" s="233"/>
      <c r="P663" s="233"/>
      <c r="Q663" s="233"/>
      <c r="R663" s="344"/>
      <c r="S663" s="233"/>
      <c r="T663" s="48"/>
      <c r="U663" s="48"/>
      <c r="V663" s="48"/>
      <c r="W663" s="48"/>
      <c r="X663" s="48"/>
      <c r="Y663" s="48"/>
      <c r="Z663" s="48"/>
      <c r="AA663" s="48"/>
    </row>
    <row r="664" spans="1:27" ht="15.75" customHeight="1">
      <c r="A664" s="233"/>
      <c r="B664" s="233"/>
      <c r="C664" s="233"/>
      <c r="D664" s="233"/>
      <c r="E664" s="233"/>
      <c r="F664" s="233"/>
      <c r="G664" s="233"/>
      <c r="H664" s="233"/>
      <c r="I664" s="233"/>
      <c r="J664" s="403"/>
      <c r="K664" s="233"/>
      <c r="L664" s="233"/>
      <c r="M664" s="233"/>
      <c r="N664" s="233"/>
      <c r="P664" s="233"/>
      <c r="Q664" s="233"/>
      <c r="R664" s="344"/>
      <c r="S664" s="233"/>
      <c r="T664" s="48"/>
      <c r="U664" s="48"/>
      <c r="V664" s="48"/>
      <c r="W664" s="48"/>
      <c r="X664" s="48"/>
      <c r="Y664" s="48"/>
      <c r="Z664" s="48"/>
      <c r="AA664" s="48"/>
    </row>
    <row r="665" spans="1:27" ht="15.75" customHeight="1">
      <c r="A665" s="233"/>
      <c r="B665" s="233"/>
      <c r="C665" s="233"/>
      <c r="D665" s="233"/>
      <c r="E665" s="233"/>
      <c r="F665" s="233"/>
      <c r="G665" s="233"/>
      <c r="H665" s="233"/>
      <c r="I665" s="233"/>
      <c r="J665" s="403"/>
      <c r="K665" s="233"/>
      <c r="L665" s="233"/>
      <c r="M665" s="233"/>
      <c r="N665" s="233"/>
      <c r="P665" s="233"/>
      <c r="Q665" s="233"/>
      <c r="R665" s="344"/>
      <c r="S665" s="233"/>
      <c r="T665" s="48"/>
      <c r="U665" s="48"/>
      <c r="V665" s="48"/>
      <c r="W665" s="48"/>
      <c r="X665" s="48"/>
      <c r="Y665" s="48"/>
      <c r="Z665" s="48"/>
      <c r="AA665" s="48"/>
    </row>
    <row r="666" spans="1:27" ht="15.75" customHeight="1">
      <c r="A666" s="233"/>
      <c r="B666" s="233"/>
      <c r="C666" s="233"/>
      <c r="D666" s="233"/>
      <c r="E666" s="233"/>
      <c r="F666" s="233"/>
      <c r="G666" s="233"/>
      <c r="H666" s="233"/>
      <c r="I666" s="233"/>
      <c r="J666" s="403"/>
      <c r="K666" s="233"/>
      <c r="L666" s="233"/>
      <c r="M666" s="233"/>
      <c r="N666" s="233"/>
      <c r="P666" s="233"/>
      <c r="Q666" s="233"/>
      <c r="R666" s="344"/>
      <c r="S666" s="233"/>
      <c r="T666" s="48"/>
      <c r="U666" s="48"/>
      <c r="V666" s="48"/>
      <c r="W666" s="48"/>
      <c r="X666" s="48"/>
      <c r="Y666" s="48"/>
      <c r="Z666" s="48"/>
      <c r="AA666" s="48"/>
    </row>
    <row r="667" spans="1:27" ht="15.75" customHeight="1">
      <c r="A667" s="233"/>
      <c r="B667" s="233"/>
      <c r="C667" s="233"/>
      <c r="D667" s="233"/>
      <c r="E667" s="233"/>
      <c r="F667" s="233"/>
      <c r="G667" s="233"/>
      <c r="H667" s="233"/>
      <c r="I667" s="233"/>
      <c r="J667" s="403"/>
      <c r="K667" s="233"/>
      <c r="L667" s="233"/>
      <c r="M667" s="233"/>
      <c r="N667" s="233"/>
      <c r="P667" s="233"/>
      <c r="Q667" s="233"/>
      <c r="R667" s="344"/>
      <c r="S667" s="233"/>
      <c r="T667" s="48"/>
      <c r="U667" s="48"/>
      <c r="V667" s="48"/>
      <c r="W667" s="48"/>
      <c r="X667" s="48"/>
      <c r="Y667" s="48"/>
      <c r="Z667" s="48"/>
      <c r="AA667" s="48"/>
    </row>
    <row r="668" spans="1:27" ht="15.75" customHeight="1">
      <c r="A668" s="233"/>
      <c r="B668" s="233"/>
      <c r="C668" s="233"/>
      <c r="D668" s="233"/>
      <c r="E668" s="233"/>
      <c r="F668" s="233"/>
      <c r="G668" s="233"/>
      <c r="H668" s="233"/>
      <c r="I668" s="233"/>
      <c r="J668" s="403"/>
      <c r="K668" s="233"/>
      <c r="L668" s="233"/>
      <c r="M668" s="233"/>
      <c r="N668" s="233"/>
      <c r="P668" s="233"/>
      <c r="Q668" s="233"/>
      <c r="R668" s="344"/>
      <c r="S668" s="233"/>
      <c r="T668" s="48"/>
      <c r="U668" s="48"/>
      <c r="V668" s="48"/>
      <c r="W668" s="48"/>
      <c r="X668" s="48"/>
      <c r="Y668" s="48"/>
      <c r="Z668" s="48"/>
      <c r="AA668" s="48"/>
    </row>
    <row r="669" spans="1:27" ht="15.75" customHeight="1">
      <c r="A669" s="233"/>
      <c r="B669" s="233"/>
      <c r="C669" s="233"/>
      <c r="D669" s="233"/>
      <c r="E669" s="233"/>
      <c r="F669" s="233"/>
      <c r="G669" s="233"/>
      <c r="H669" s="233"/>
      <c r="I669" s="233"/>
      <c r="J669" s="403"/>
      <c r="K669" s="233"/>
      <c r="L669" s="233"/>
      <c r="M669" s="233"/>
      <c r="N669" s="233"/>
      <c r="P669" s="233"/>
      <c r="Q669" s="233"/>
      <c r="R669" s="344"/>
      <c r="S669" s="233"/>
      <c r="T669" s="48"/>
      <c r="U669" s="48"/>
      <c r="V669" s="48"/>
      <c r="W669" s="48"/>
      <c r="X669" s="48"/>
      <c r="Y669" s="48"/>
      <c r="Z669" s="48"/>
      <c r="AA669" s="48"/>
    </row>
    <row r="670" spans="1:27" ht="15.75" customHeight="1">
      <c r="A670" s="233"/>
      <c r="B670" s="233"/>
      <c r="C670" s="233"/>
      <c r="D670" s="233"/>
      <c r="E670" s="233"/>
      <c r="F670" s="233"/>
      <c r="G670" s="233"/>
      <c r="H670" s="233"/>
      <c r="I670" s="233"/>
      <c r="J670" s="403"/>
      <c r="K670" s="233"/>
      <c r="L670" s="233"/>
      <c r="M670" s="233"/>
      <c r="N670" s="233"/>
      <c r="P670" s="233"/>
      <c r="Q670" s="233"/>
      <c r="R670" s="344"/>
      <c r="S670" s="233"/>
      <c r="T670" s="48"/>
      <c r="U670" s="48"/>
      <c r="V670" s="48"/>
      <c r="W670" s="48"/>
      <c r="X670" s="48"/>
      <c r="Y670" s="48"/>
      <c r="Z670" s="48"/>
      <c r="AA670" s="48"/>
    </row>
    <row r="671" spans="1:27" ht="15.75" customHeight="1">
      <c r="A671" s="233"/>
      <c r="B671" s="233"/>
      <c r="C671" s="233"/>
      <c r="D671" s="233"/>
      <c r="E671" s="233"/>
      <c r="F671" s="233"/>
      <c r="G671" s="233"/>
      <c r="H671" s="233"/>
      <c r="I671" s="233"/>
      <c r="J671" s="403"/>
      <c r="K671" s="233"/>
      <c r="L671" s="233"/>
      <c r="M671" s="233"/>
      <c r="N671" s="233"/>
      <c r="P671" s="233"/>
      <c r="Q671" s="233"/>
      <c r="R671" s="344"/>
      <c r="S671" s="233"/>
      <c r="T671" s="48"/>
      <c r="U671" s="48"/>
      <c r="V671" s="48"/>
      <c r="W671" s="48"/>
      <c r="X671" s="48"/>
      <c r="Y671" s="48"/>
      <c r="Z671" s="48"/>
      <c r="AA671" s="48"/>
    </row>
    <row r="672" spans="1:27" ht="15.75" customHeight="1">
      <c r="A672" s="233"/>
      <c r="B672" s="233"/>
      <c r="C672" s="233"/>
      <c r="D672" s="233"/>
      <c r="E672" s="233"/>
      <c r="F672" s="233"/>
      <c r="G672" s="233"/>
      <c r="H672" s="233"/>
      <c r="I672" s="233"/>
      <c r="J672" s="403"/>
      <c r="K672" s="233"/>
      <c r="L672" s="233"/>
      <c r="M672" s="233"/>
      <c r="N672" s="233"/>
      <c r="P672" s="233"/>
      <c r="Q672" s="233"/>
      <c r="R672" s="344"/>
      <c r="S672" s="233"/>
      <c r="T672" s="48"/>
      <c r="U672" s="48"/>
      <c r="V672" s="48"/>
      <c r="W672" s="48"/>
      <c r="X672" s="48"/>
      <c r="Y672" s="48"/>
      <c r="Z672" s="48"/>
      <c r="AA672" s="48"/>
    </row>
    <row r="673" spans="1:27" ht="15.75" customHeight="1">
      <c r="A673" s="233"/>
      <c r="B673" s="233"/>
      <c r="C673" s="233"/>
      <c r="D673" s="233"/>
      <c r="E673" s="233"/>
      <c r="F673" s="233"/>
      <c r="G673" s="233"/>
      <c r="H673" s="233"/>
      <c r="I673" s="233"/>
      <c r="J673" s="403"/>
      <c r="K673" s="233"/>
      <c r="L673" s="233"/>
      <c r="M673" s="233"/>
      <c r="N673" s="233"/>
      <c r="P673" s="233"/>
      <c r="Q673" s="233"/>
      <c r="R673" s="344"/>
      <c r="S673" s="233"/>
      <c r="T673" s="48"/>
      <c r="U673" s="48"/>
      <c r="V673" s="48"/>
      <c r="W673" s="48"/>
      <c r="X673" s="48"/>
      <c r="Y673" s="48"/>
      <c r="Z673" s="48"/>
      <c r="AA673" s="48"/>
    </row>
    <row r="674" spans="1:27" ht="15.75" customHeight="1">
      <c r="A674" s="233"/>
      <c r="B674" s="233"/>
      <c r="C674" s="233"/>
      <c r="D674" s="233"/>
      <c r="E674" s="233"/>
      <c r="F674" s="233"/>
      <c r="G674" s="233"/>
      <c r="H674" s="233"/>
      <c r="I674" s="233"/>
      <c r="J674" s="403"/>
      <c r="K674" s="233"/>
      <c r="L674" s="233"/>
      <c r="M674" s="233"/>
      <c r="N674" s="233"/>
      <c r="P674" s="233"/>
      <c r="Q674" s="233"/>
      <c r="R674" s="344"/>
      <c r="S674" s="233"/>
      <c r="T674" s="48"/>
      <c r="U674" s="48"/>
      <c r="V674" s="48"/>
      <c r="W674" s="48"/>
      <c r="X674" s="48"/>
      <c r="Y674" s="48"/>
      <c r="Z674" s="48"/>
      <c r="AA674" s="48"/>
    </row>
    <row r="675" spans="1:27" ht="15.75" customHeight="1">
      <c r="A675" s="233"/>
      <c r="B675" s="233"/>
      <c r="C675" s="233"/>
      <c r="D675" s="233"/>
      <c r="E675" s="233"/>
      <c r="F675" s="233"/>
      <c r="G675" s="233"/>
      <c r="H675" s="233"/>
      <c r="I675" s="233"/>
      <c r="J675" s="403"/>
      <c r="K675" s="233"/>
      <c r="L675" s="233"/>
      <c r="M675" s="233"/>
      <c r="N675" s="233"/>
      <c r="P675" s="233"/>
      <c r="Q675" s="233"/>
      <c r="R675" s="344"/>
      <c r="S675" s="233"/>
      <c r="T675" s="48"/>
      <c r="U675" s="48"/>
      <c r="V675" s="48"/>
      <c r="W675" s="48"/>
      <c r="X675" s="48"/>
      <c r="Y675" s="48"/>
      <c r="Z675" s="48"/>
      <c r="AA675" s="48"/>
    </row>
    <row r="676" spans="1:27" ht="15.75" customHeight="1">
      <c r="A676" s="233"/>
      <c r="B676" s="233"/>
      <c r="C676" s="233"/>
      <c r="D676" s="233"/>
      <c r="E676" s="233"/>
      <c r="F676" s="233"/>
      <c r="G676" s="233"/>
      <c r="H676" s="233"/>
      <c r="I676" s="233"/>
      <c r="J676" s="403"/>
      <c r="K676" s="233"/>
      <c r="L676" s="233"/>
      <c r="M676" s="233"/>
      <c r="N676" s="233"/>
      <c r="P676" s="233"/>
      <c r="Q676" s="233"/>
      <c r="R676" s="344"/>
      <c r="S676" s="233"/>
      <c r="T676" s="48"/>
      <c r="U676" s="48"/>
      <c r="V676" s="48"/>
      <c r="W676" s="48"/>
      <c r="X676" s="48"/>
      <c r="Y676" s="48"/>
      <c r="Z676" s="48"/>
      <c r="AA676" s="48"/>
    </row>
    <row r="677" spans="1:27" ht="15.75" customHeight="1">
      <c r="A677" s="233"/>
      <c r="B677" s="233"/>
      <c r="C677" s="233"/>
      <c r="D677" s="233"/>
      <c r="E677" s="233"/>
      <c r="F677" s="233"/>
      <c r="G677" s="233"/>
      <c r="H677" s="233"/>
      <c r="I677" s="233"/>
      <c r="J677" s="403"/>
      <c r="K677" s="233"/>
      <c r="L677" s="233"/>
      <c r="M677" s="233"/>
      <c r="N677" s="233"/>
      <c r="P677" s="233"/>
      <c r="Q677" s="233"/>
      <c r="R677" s="344"/>
      <c r="S677" s="233"/>
      <c r="T677" s="48"/>
      <c r="U677" s="48"/>
      <c r="V677" s="48"/>
      <c r="W677" s="48"/>
      <c r="X677" s="48"/>
      <c r="Y677" s="48"/>
      <c r="Z677" s="48"/>
      <c r="AA677" s="48"/>
    </row>
    <row r="678" spans="1:27" ht="15.75" customHeight="1">
      <c r="A678" s="233"/>
      <c r="B678" s="233"/>
      <c r="C678" s="233"/>
      <c r="D678" s="233"/>
      <c r="E678" s="233"/>
      <c r="F678" s="233"/>
      <c r="G678" s="233"/>
      <c r="H678" s="233"/>
      <c r="I678" s="233"/>
      <c r="J678" s="403"/>
      <c r="K678" s="233"/>
      <c r="L678" s="233"/>
      <c r="M678" s="233"/>
      <c r="N678" s="233"/>
      <c r="P678" s="233"/>
      <c r="Q678" s="233"/>
      <c r="R678" s="344"/>
      <c r="S678" s="233"/>
      <c r="T678" s="48"/>
      <c r="U678" s="48"/>
      <c r="V678" s="48"/>
      <c r="W678" s="48"/>
      <c r="X678" s="48"/>
      <c r="Y678" s="48"/>
      <c r="Z678" s="48"/>
      <c r="AA678" s="48"/>
    </row>
    <row r="679" spans="1:27" ht="15.75" customHeight="1">
      <c r="A679" s="233"/>
      <c r="B679" s="233"/>
      <c r="C679" s="233"/>
      <c r="D679" s="233"/>
      <c r="E679" s="233"/>
      <c r="F679" s="233"/>
      <c r="G679" s="233"/>
      <c r="H679" s="233"/>
      <c r="I679" s="233"/>
      <c r="J679" s="403"/>
      <c r="K679" s="233"/>
      <c r="L679" s="233"/>
      <c r="M679" s="233"/>
      <c r="N679" s="233"/>
      <c r="P679" s="233"/>
      <c r="Q679" s="233"/>
      <c r="R679" s="344"/>
      <c r="S679" s="233"/>
      <c r="T679" s="48"/>
      <c r="U679" s="48"/>
      <c r="V679" s="48"/>
      <c r="W679" s="48"/>
      <c r="X679" s="48"/>
      <c r="Y679" s="48"/>
      <c r="Z679" s="48"/>
      <c r="AA679" s="48"/>
    </row>
    <row r="680" spans="1:27" ht="15.75" customHeight="1">
      <c r="A680" s="233"/>
      <c r="B680" s="233"/>
      <c r="C680" s="233"/>
      <c r="D680" s="233"/>
      <c r="E680" s="233"/>
      <c r="F680" s="233"/>
      <c r="G680" s="233"/>
      <c r="H680" s="233"/>
      <c r="I680" s="233"/>
      <c r="J680" s="403"/>
      <c r="K680" s="233"/>
      <c r="L680" s="233"/>
      <c r="M680" s="233"/>
      <c r="N680" s="233"/>
      <c r="P680" s="233"/>
      <c r="Q680" s="233"/>
      <c r="R680" s="344"/>
      <c r="S680" s="233"/>
      <c r="T680" s="48"/>
      <c r="U680" s="48"/>
      <c r="V680" s="48"/>
      <c r="W680" s="48"/>
      <c r="X680" s="48"/>
      <c r="Y680" s="48"/>
      <c r="Z680" s="48"/>
      <c r="AA680" s="48"/>
    </row>
    <row r="681" spans="1:27" ht="15.75" customHeight="1">
      <c r="A681" s="233"/>
      <c r="B681" s="233"/>
      <c r="C681" s="233"/>
      <c r="D681" s="233"/>
      <c r="E681" s="233"/>
      <c r="F681" s="233"/>
      <c r="G681" s="233"/>
      <c r="H681" s="233"/>
      <c r="I681" s="233"/>
      <c r="J681" s="403"/>
      <c r="K681" s="233"/>
      <c r="L681" s="233"/>
      <c r="M681" s="233"/>
      <c r="N681" s="233"/>
      <c r="P681" s="233"/>
      <c r="Q681" s="233"/>
      <c r="R681" s="344"/>
      <c r="S681" s="233"/>
      <c r="T681" s="48"/>
      <c r="U681" s="48"/>
      <c r="V681" s="48"/>
      <c r="W681" s="48"/>
      <c r="X681" s="48"/>
      <c r="Y681" s="48"/>
      <c r="Z681" s="48"/>
      <c r="AA681" s="48"/>
    </row>
    <row r="682" spans="1:27" ht="15.75" customHeight="1">
      <c r="A682" s="233"/>
      <c r="B682" s="233"/>
      <c r="C682" s="233"/>
      <c r="D682" s="233"/>
      <c r="E682" s="233"/>
      <c r="F682" s="233"/>
      <c r="G682" s="233"/>
      <c r="H682" s="233"/>
      <c r="I682" s="233"/>
      <c r="J682" s="403"/>
      <c r="K682" s="233"/>
      <c r="L682" s="233"/>
      <c r="M682" s="233"/>
      <c r="N682" s="233"/>
      <c r="P682" s="233"/>
      <c r="Q682" s="233"/>
      <c r="R682" s="344"/>
      <c r="S682" s="233"/>
      <c r="T682" s="48"/>
      <c r="U682" s="48"/>
      <c r="V682" s="48"/>
      <c r="W682" s="48"/>
      <c r="X682" s="48"/>
      <c r="Y682" s="48"/>
      <c r="Z682" s="48"/>
      <c r="AA682" s="48"/>
    </row>
    <row r="683" spans="1:27" ht="15.75" customHeight="1">
      <c r="A683" s="233"/>
      <c r="B683" s="233"/>
      <c r="C683" s="233"/>
      <c r="D683" s="233"/>
      <c r="E683" s="233"/>
      <c r="F683" s="233"/>
      <c r="G683" s="233"/>
      <c r="H683" s="233"/>
      <c r="I683" s="233"/>
      <c r="J683" s="403"/>
      <c r="K683" s="233"/>
      <c r="L683" s="233"/>
      <c r="M683" s="233"/>
      <c r="N683" s="233"/>
      <c r="P683" s="233"/>
      <c r="Q683" s="233"/>
      <c r="R683" s="344"/>
      <c r="S683" s="233"/>
      <c r="T683" s="48"/>
      <c r="U683" s="48"/>
      <c r="V683" s="48"/>
      <c r="W683" s="48"/>
      <c r="X683" s="48"/>
      <c r="Y683" s="48"/>
      <c r="Z683" s="48"/>
      <c r="AA683" s="48"/>
    </row>
    <row r="684" spans="1:27" ht="15.75" customHeight="1">
      <c r="A684" s="233"/>
      <c r="B684" s="233"/>
      <c r="C684" s="233"/>
      <c r="D684" s="233"/>
      <c r="E684" s="233"/>
      <c r="F684" s="233"/>
      <c r="G684" s="233"/>
      <c r="H684" s="233"/>
      <c r="I684" s="233"/>
      <c r="J684" s="403"/>
      <c r="K684" s="233"/>
      <c r="L684" s="233"/>
      <c r="M684" s="233"/>
      <c r="N684" s="233"/>
      <c r="P684" s="233"/>
      <c r="Q684" s="233"/>
      <c r="R684" s="344"/>
      <c r="S684" s="233"/>
      <c r="T684" s="48"/>
      <c r="U684" s="48"/>
      <c r="V684" s="48"/>
      <c r="W684" s="48"/>
      <c r="X684" s="48"/>
      <c r="Y684" s="48"/>
      <c r="Z684" s="48"/>
      <c r="AA684" s="48"/>
    </row>
    <row r="685" spans="1:27" ht="15.75" customHeight="1">
      <c r="A685" s="233"/>
      <c r="B685" s="233"/>
      <c r="C685" s="233"/>
      <c r="D685" s="233"/>
      <c r="E685" s="233"/>
      <c r="F685" s="233"/>
      <c r="G685" s="233"/>
      <c r="H685" s="233"/>
      <c r="I685" s="233"/>
      <c r="J685" s="403"/>
      <c r="K685" s="233"/>
      <c r="L685" s="233"/>
      <c r="M685" s="233"/>
      <c r="N685" s="233"/>
      <c r="P685" s="233"/>
      <c r="Q685" s="233"/>
      <c r="R685" s="344"/>
      <c r="S685" s="233"/>
      <c r="T685" s="48"/>
      <c r="U685" s="48"/>
      <c r="V685" s="48"/>
      <c r="W685" s="48"/>
      <c r="X685" s="48"/>
      <c r="Y685" s="48"/>
      <c r="Z685" s="48"/>
      <c r="AA685" s="48"/>
    </row>
    <row r="686" spans="1:27" ht="15.75" customHeight="1">
      <c r="A686" s="233"/>
      <c r="B686" s="233"/>
      <c r="C686" s="233"/>
      <c r="D686" s="233"/>
      <c r="E686" s="233"/>
      <c r="F686" s="233"/>
      <c r="G686" s="233"/>
      <c r="H686" s="233"/>
      <c r="I686" s="233"/>
      <c r="J686" s="403"/>
      <c r="K686" s="233"/>
      <c r="L686" s="233"/>
      <c r="M686" s="233"/>
      <c r="N686" s="233"/>
      <c r="P686" s="233"/>
      <c r="Q686" s="233"/>
      <c r="R686" s="344"/>
      <c r="S686" s="233"/>
      <c r="T686" s="48"/>
      <c r="U686" s="48"/>
      <c r="V686" s="48"/>
      <c r="W686" s="48"/>
      <c r="X686" s="48"/>
      <c r="Y686" s="48"/>
      <c r="Z686" s="48"/>
      <c r="AA686" s="48"/>
    </row>
    <row r="687" spans="1:27" ht="15.75" customHeight="1">
      <c r="A687" s="233"/>
      <c r="B687" s="233"/>
      <c r="C687" s="233"/>
      <c r="D687" s="233"/>
      <c r="E687" s="233"/>
      <c r="F687" s="233"/>
      <c r="G687" s="233"/>
      <c r="H687" s="233"/>
      <c r="I687" s="233"/>
      <c r="J687" s="403"/>
      <c r="K687" s="233"/>
      <c r="L687" s="233"/>
      <c r="M687" s="233"/>
      <c r="N687" s="233"/>
      <c r="P687" s="233"/>
      <c r="Q687" s="233"/>
      <c r="R687" s="344"/>
      <c r="S687" s="233"/>
      <c r="T687" s="48"/>
      <c r="U687" s="48"/>
      <c r="V687" s="48"/>
      <c r="W687" s="48"/>
      <c r="X687" s="48"/>
      <c r="Y687" s="48"/>
      <c r="Z687" s="48"/>
      <c r="AA687" s="48"/>
    </row>
    <row r="688" spans="1:27" ht="15.75" customHeight="1">
      <c r="A688" s="233"/>
      <c r="B688" s="233"/>
      <c r="C688" s="233"/>
      <c r="D688" s="233"/>
      <c r="E688" s="233"/>
      <c r="F688" s="233"/>
      <c r="G688" s="233"/>
      <c r="H688" s="233"/>
      <c r="I688" s="233"/>
      <c r="J688" s="403"/>
      <c r="K688" s="233"/>
      <c r="L688" s="233"/>
      <c r="M688" s="233"/>
      <c r="N688" s="233"/>
      <c r="P688" s="233"/>
      <c r="Q688" s="233"/>
      <c r="R688" s="344"/>
      <c r="S688" s="233"/>
      <c r="T688" s="48"/>
      <c r="U688" s="48"/>
      <c r="V688" s="48"/>
      <c r="W688" s="48"/>
      <c r="X688" s="48"/>
      <c r="Y688" s="48"/>
      <c r="Z688" s="48"/>
      <c r="AA688" s="48"/>
    </row>
    <row r="689" spans="1:27" ht="15.75" customHeight="1">
      <c r="A689" s="233"/>
      <c r="B689" s="233"/>
      <c r="C689" s="233"/>
      <c r="D689" s="233"/>
      <c r="E689" s="233"/>
      <c r="F689" s="233"/>
      <c r="G689" s="233"/>
      <c r="H689" s="233"/>
      <c r="I689" s="233"/>
      <c r="J689" s="403"/>
      <c r="K689" s="233"/>
      <c r="L689" s="233"/>
      <c r="M689" s="233"/>
      <c r="N689" s="233"/>
      <c r="P689" s="233"/>
      <c r="Q689" s="233"/>
      <c r="R689" s="344"/>
      <c r="S689" s="233"/>
      <c r="T689" s="48"/>
      <c r="U689" s="48"/>
      <c r="V689" s="48"/>
      <c r="W689" s="48"/>
      <c r="X689" s="48"/>
      <c r="Y689" s="48"/>
      <c r="Z689" s="48"/>
      <c r="AA689" s="48"/>
    </row>
    <row r="690" spans="1:27" ht="15.75" customHeight="1">
      <c r="A690" s="233"/>
      <c r="B690" s="233"/>
      <c r="C690" s="233"/>
      <c r="D690" s="233"/>
      <c r="E690" s="233"/>
      <c r="F690" s="233"/>
      <c r="G690" s="233"/>
      <c r="H690" s="233"/>
      <c r="I690" s="233"/>
      <c r="J690" s="403"/>
      <c r="K690" s="233"/>
      <c r="L690" s="233"/>
      <c r="M690" s="233"/>
      <c r="N690" s="233"/>
      <c r="P690" s="233"/>
      <c r="Q690" s="233"/>
      <c r="R690" s="344"/>
      <c r="S690" s="233"/>
      <c r="T690" s="48"/>
      <c r="U690" s="48"/>
      <c r="V690" s="48"/>
      <c r="W690" s="48"/>
      <c r="X690" s="48"/>
      <c r="Y690" s="48"/>
      <c r="Z690" s="48"/>
      <c r="AA690" s="48"/>
    </row>
    <row r="691" spans="1:27" ht="15.75" customHeight="1">
      <c r="A691" s="233"/>
      <c r="B691" s="233"/>
      <c r="C691" s="233"/>
      <c r="D691" s="233"/>
      <c r="E691" s="233"/>
      <c r="F691" s="233"/>
      <c r="G691" s="233"/>
      <c r="H691" s="233"/>
      <c r="I691" s="233"/>
      <c r="J691" s="403"/>
      <c r="K691" s="233"/>
      <c r="L691" s="233"/>
      <c r="M691" s="233"/>
      <c r="N691" s="233"/>
      <c r="P691" s="233"/>
      <c r="Q691" s="233"/>
      <c r="R691" s="344"/>
      <c r="S691" s="233"/>
      <c r="T691" s="48"/>
      <c r="U691" s="48"/>
      <c r="V691" s="48"/>
      <c r="W691" s="48"/>
      <c r="X691" s="48"/>
      <c r="Y691" s="48"/>
      <c r="Z691" s="48"/>
      <c r="AA691" s="48"/>
    </row>
    <row r="692" spans="1:27" ht="15.75" customHeight="1">
      <c r="A692" s="233"/>
      <c r="B692" s="233"/>
      <c r="C692" s="233"/>
      <c r="D692" s="233"/>
      <c r="E692" s="233"/>
      <c r="F692" s="233"/>
      <c r="G692" s="233"/>
      <c r="H692" s="233"/>
      <c r="I692" s="233"/>
      <c r="J692" s="403"/>
      <c r="K692" s="233"/>
      <c r="L692" s="233"/>
      <c r="M692" s="233"/>
      <c r="N692" s="233"/>
      <c r="P692" s="233"/>
      <c r="Q692" s="233"/>
      <c r="R692" s="344"/>
      <c r="S692" s="233"/>
      <c r="T692" s="48"/>
      <c r="U692" s="48"/>
      <c r="V692" s="48"/>
      <c r="W692" s="48"/>
      <c r="X692" s="48"/>
      <c r="Y692" s="48"/>
      <c r="Z692" s="48"/>
      <c r="AA692" s="48"/>
    </row>
    <row r="693" spans="1:27" ht="15.75" customHeight="1">
      <c r="A693" s="233"/>
      <c r="B693" s="233"/>
      <c r="C693" s="233"/>
      <c r="D693" s="233"/>
      <c r="E693" s="233"/>
      <c r="F693" s="233"/>
      <c r="G693" s="233"/>
      <c r="H693" s="233"/>
      <c r="I693" s="233"/>
      <c r="J693" s="403"/>
      <c r="K693" s="233"/>
      <c r="L693" s="233"/>
      <c r="M693" s="233"/>
      <c r="N693" s="233"/>
      <c r="P693" s="233"/>
      <c r="Q693" s="233"/>
      <c r="R693" s="344"/>
      <c r="S693" s="233"/>
      <c r="T693" s="48"/>
      <c r="U693" s="48"/>
      <c r="V693" s="48"/>
      <c r="W693" s="48"/>
      <c r="X693" s="48"/>
      <c r="Y693" s="48"/>
      <c r="Z693" s="48"/>
      <c r="AA693" s="48"/>
    </row>
    <row r="694" spans="1:27" ht="15.75" customHeight="1">
      <c r="A694" s="233"/>
      <c r="B694" s="233"/>
      <c r="C694" s="233"/>
      <c r="D694" s="233"/>
      <c r="E694" s="233"/>
      <c r="F694" s="233"/>
      <c r="G694" s="233"/>
      <c r="H694" s="233"/>
      <c r="I694" s="233"/>
      <c r="J694" s="403"/>
      <c r="K694" s="233"/>
      <c r="L694" s="233"/>
      <c r="M694" s="233"/>
      <c r="N694" s="233"/>
      <c r="P694" s="233"/>
      <c r="Q694" s="233"/>
      <c r="R694" s="344"/>
      <c r="S694" s="233"/>
      <c r="T694" s="48"/>
      <c r="U694" s="48"/>
      <c r="V694" s="48"/>
      <c r="W694" s="48"/>
      <c r="X694" s="48"/>
      <c r="Y694" s="48"/>
      <c r="Z694" s="48"/>
      <c r="AA694" s="48"/>
    </row>
    <row r="695" spans="1:27" ht="15.75" customHeight="1">
      <c r="A695" s="233"/>
      <c r="B695" s="233"/>
      <c r="C695" s="233"/>
      <c r="D695" s="233"/>
      <c r="E695" s="233"/>
      <c r="F695" s="233"/>
      <c r="G695" s="233"/>
      <c r="H695" s="233"/>
      <c r="I695" s="233"/>
      <c r="J695" s="403"/>
      <c r="K695" s="233"/>
      <c r="L695" s="233"/>
      <c r="M695" s="233"/>
      <c r="N695" s="233"/>
      <c r="P695" s="233"/>
      <c r="Q695" s="233"/>
      <c r="R695" s="344"/>
      <c r="S695" s="233"/>
      <c r="T695" s="48"/>
      <c r="U695" s="48"/>
      <c r="V695" s="48"/>
      <c r="W695" s="48"/>
      <c r="X695" s="48"/>
      <c r="Y695" s="48"/>
      <c r="Z695" s="48"/>
      <c r="AA695" s="48"/>
    </row>
    <row r="696" spans="1:27" ht="15.75" customHeight="1">
      <c r="A696" s="233"/>
      <c r="B696" s="233"/>
      <c r="C696" s="233"/>
      <c r="D696" s="233"/>
      <c r="E696" s="233"/>
      <c r="F696" s="233"/>
      <c r="G696" s="233"/>
      <c r="H696" s="233"/>
      <c r="I696" s="233"/>
      <c r="J696" s="403"/>
      <c r="K696" s="233"/>
      <c r="L696" s="233"/>
      <c r="M696" s="233"/>
      <c r="N696" s="233"/>
      <c r="P696" s="233"/>
      <c r="Q696" s="233"/>
      <c r="R696" s="344"/>
      <c r="S696" s="233"/>
      <c r="T696" s="48"/>
      <c r="U696" s="48"/>
      <c r="V696" s="48"/>
      <c r="W696" s="48"/>
      <c r="X696" s="48"/>
      <c r="Y696" s="48"/>
      <c r="Z696" s="48"/>
      <c r="AA696" s="48"/>
    </row>
    <row r="697" spans="1:27" ht="15.75" customHeight="1">
      <c r="A697" s="233"/>
      <c r="B697" s="233"/>
      <c r="C697" s="233"/>
      <c r="D697" s="233"/>
      <c r="E697" s="233"/>
      <c r="F697" s="233"/>
      <c r="G697" s="233"/>
      <c r="H697" s="233"/>
      <c r="I697" s="233"/>
      <c r="J697" s="403"/>
      <c r="K697" s="233"/>
      <c r="L697" s="233"/>
      <c r="M697" s="233"/>
      <c r="N697" s="233"/>
      <c r="P697" s="233"/>
      <c r="Q697" s="233"/>
      <c r="R697" s="344"/>
      <c r="S697" s="233"/>
      <c r="T697" s="48"/>
      <c r="U697" s="48"/>
      <c r="V697" s="48"/>
      <c r="W697" s="48"/>
      <c r="X697" s="48"/>
      <c r="Y697" s="48"/>
      <c r="Z697" s="48"/>
      <c r="AA697" s="48"/>
    </row>
    <row r="698" spans="1:27" ht="15.75" customHeight="1">
      <c r="A698" s="233"/>
      <c r="B698" s="233"/>
      <c r="C698" s="233"/>
      <c r="D698" s="233"/>
      <c r="E698" s="233"/>
      <c r="F698" s="233"/>
      <c r="G698" s="233"/>
      <c r="H698" s="233"/>
      <c r="I698" s="233"/>
      <c r="J698" s="403"/>
      <c r="K698" s="233"/>
      <c r="L698" s="233"/>
      <c r="M698" s="233"/>
      <c r="N698" s="233"/>
      <c r="P698" s="233"/>
      <c r="Q698" s="233"/>
      <c r="R698" s="344"/>
      <c r="S698" s="233"/>
      <c r="T698" s="48"/>
      <c r="U698" s="48"/>
      <c r="V698" s="48"/>
      <c r="W698" s="48"/>
      <c r="X698" s="48"/>
      <c r="Y698" s="48"/>
      <c r="Z698" s="48"/>
      <c r="AA698" s="48"/>
    </row>
    <row r="699" spans="1:27" ht="15.75" customHeight="1">
      <c r="A699" s="233"/>
      <c r="B699" s="233"/>
      <c r="C699" s="233"/>
      <c r="D699" s="233"/>
      <c r="E699" s="233"/>
      <c r="F699" s="233"/>
      <c r="G699" s="233"/>
      <c r="H699" s="233"/>
      <c r="I699" s="233"/>
      <c r="J699" s="403"/>
      <c r="K699" s="233"/>
      <c r="L699" s="233"/>
      <c r="M699" s="233"/>
      <c r="N699" s="233"/>
      <c r="P699" s="233"/>
      <c r="Q699" s="233"/>
      <c r="R699" s="344"/>
      <c r="S699" s="233"/>
      <c r="T699" s="48"/>
      <c r="U699" s="48"/>
      <c r="V699" s="48"/>
      <c r="W699" s="48"/>
      <c r="X699" s="48"/>
      <c r="Y699" s="48"/>
      <c r="Z699" s="48"/>
      <c r="AA699" s="48"/>
    </row>
    <row r="700" spans="1:27" ht="15.75" customHeight="1">
      <c r="A700" s="233"/>
      <c r="B700" s="233"/>
      <c r="C700" s="233"/>
      <c r="D700" s="233"/>
      <c r="E700" s="233"/>
      <c r="F700" s="233"/>
      <c r="G700" s="233"/>
      <c r="H700" s="233"/>
      <c r="I700" s="233"/>
      <c r="J700" s="403"/>
      <c r="K700" s="233"/>
      <c r="L700" s="233"/>
      <c r="M700" s="233"/>
      <c r="N700" s="233"/>
      <c r="P700" s="233"/>
      <c r="Q700" s="233"/>
      <c r="R700" s="344"/>
      <c r="S700" s="233"/>
      <c r="T700" s="48"/>
      <c r="U700" s="48"/>
      <c r="V700" s="48"/>
      <c r="W700" s="48"/>
      <c r="X700" s="48"/>
      <c r="Y700" s="48"/>
      <c r="Z700" s="48"/>
      <c r="AA700" s="48"/>
    </row>
    <row r="701" spans="1:27" ht="15.75" customHeight="1">
      <c r="A701" s="233"/>
      <c r="B701" s="233"/>
      <c r="C701" s="233"/>
      <c r="D701" s="233"/>
      <c r="E701" s="233"/>
      <c r="F701" s="233"/>
      <c r="G701" s="233"/>
      <c r="H701" s="233"/>
      <c r="I701" s="233"/>
      <c r="J701" s="403"/>
      <c r="K701" s="233"/>
      <c r="L701" s="233"/>
      <c r="M701" s="233"/>
      <c r="N701" s="233"/>
      <c r="P701" s="233"/>
      <c r="Q701" s="233"/>
      <c r="R701" s="344"/>
      <c r="S701" s="233"/>
      <c r="T701" s="48"/>
      <c r="U701" s="48"/>
      <c r="V701" s="48"/>
      <c r="W701" s="48"/>
      <c r="X701" s="48"/>
      <c r="Y701" s="48"/>
      <c r="Z701" s="48"/>
      <c r="AA701" s="48"/>
    </row>
    <row r="702" spans="1:27" ht="15.75" customHeight="1">
      <c r="A702" s="233"/>
      <c r="B702" s="233"/>
      <c r="C702" s="233"/>
      <c r="D702" s="233"/>
      <c r="E702" s="233"/>
      <c r="F702" s="233"/>
      <c r="G702" s="233"/>
      <c r="H702" s="233"/>
      <c r="I702" s="233"/>
      <c r="J702" s="403"/>
      <c r="K702" s="233"/>
      <c r="L702" s="233"/>
      <c r="M702" s="233"/>
      <c r="N702" s="233"/>
      <c r="P702" s="233"/>
      <c r="Q702" s="233"/>
      <c r="R702" s="344"/>
      <c r="S702" s="233"/>
      <c r="T702" s="48"/>
      <c r="U702" s="48"/>
      <c r="V702" s="48"/>
      <c r="W702" s="48"/>
      <c r="X702" s="48"/>
      <c r="Y702" s="48"/>
      <c r="Z702" s="48"/>
      <c r="AA702" s="48"/>
    </row>
    <row r="703" spans="1:27" ht="15.75" customHeight="1">
      <c r="A703" s="233"/>
      <c r="B703" s="233"/>
      <c r="C703" s="233"/>
      <c r="D703" s="233"/>
      <c r="E703" s="233"/>
      <c r="F703" s="233"/>
      <c r="G703" s="233"/>
      <c r="H703" s="233"/>
      <c r="I703" s="233"/>
      <c r="J703" s="403"/>
      <c r="K703" s="233"/>
      <c r="L703" s="233"/>
      <c r="M703" s="233"/>
      <c r="N703" s="233"/>
      <c r="P703" s="233"/>
      <c r="Q703" s="233"/>
      <c r="R703" s="344"/>
      <c r="S703" s="233"/>
      <c r="T703" s="48"/>
      <c r="U703" s="48"/>
      <c r="V703" s="48"/>
      <c r="W703" s="48"/>
      <c r="X703" s="48"/>
      <c r="Y703" s="48"/>
      <c r="Z703" s="48"/>
      <c r="AA703" s="48"/>
    </row>
    <row r="704" spans="1:27" ht="15.75" customHeight="1">
      <c r="A704" s="233"/>
      <c r="B704" s="233"/>
      <c r="C704" s="233"/>
      <c r="D704" s="233"/>
      <c r="E704" s="233"/>
      <c r="F704" s="233"/>
      <c r="G704" s="233"/>
      <c r="H704" s="233"/>
      <c r="I704" s="233"/>
      <c r="J704" s="403"/>
      <c r="K704" s="233"/>
      <c r="L704" s="233"/>
      <c r="M704" s="233"/>
      <c r="N704" s="233"/>
      <c r="P704" s="233"/>
      <c r="Q704" s="233"/>
      <c r="R704" s="344"/>
      <c r="S704" s="233"/>
      <c r="T704" s="48"/>
      <c r="U704" s="48"/>
      <c r="V704" s="48"/>
      <c r="W704" s="48"/>
      <c r="X704" s="48"/>
      <c r="Y704" s="48"/>
      <c r="Z704" s="48"/>
      <c r="AA704" s="48"/>
    </row>
    <row r="705" spans="1:27" ht="15.75" customHeight="1">
      <c r="A705" s="233"/>
      <c r="B705" s="233"/>
      <c r="C705" s="233"/>
      <c r="D705" s="233"/>
      <c r="E705" s="233"/>
      <c r="F705" s="233"/>
      <c r="G705" s="233"/>
      <c r="H705" s="233"/>
      <c r="I705" s="233"/>
      <c r="J705" s="403"/>
      <c r="K705" s="233"/>
      <c r="L705" s="233"/>
      <c r="M705" s="233"/>
      <c r="N705" s="233"/>
      <c r="P705" s="233"/>
      <c r="Q705" s="233"/>
      <c r="R705" s="344"/>
      <c r="S705" s="233"/>
      <c r="T705" s="48"/>
      <c r="U705" s="48"/>
      <c r="V705" s="48"/>
      <c r="W705" s="48"/>
      <c r="X705" s="48"/>
      <c r="Y705" s="48"/>
      <c r="Z705" s="48"/>
      <c r="AA705" s="48"/>
    </row>
    <row r="706" spans="1:27" ht="15.75" customHeight="1">
      <c r="A706" s="233"/>
      <c r="B706" s="233"/>
      <c r="C706" s="233"/>
      <c r="D706" s="233"/>
      <c r="E706" s="233"/>
      <c r="F706" s="233"/>
      <c r="G706" s="233"/>
      <c r="H706" s="233"/>
      <c r="I706" s="233"/>
      <c r="J706" s="403"/>
      <c r="K706" s="233"/>
      <c r="L706" s="233"/>
      <c r="M706" s="233"/>
      <c r="N706" s="233"/>
      <c r="P706" s="233"/>
      <c r="Q706" s="233"/>
      <c r="R706" s="344"/>
      <c r="S706" s="233"/>
      <c r="T706" s="48"/>
      <c r="U706" s="48"/>
      <c r="V706" s="48"/>
      <c r="W706" s="48"/>
      <c r="X706" s="48"/>
      <c r="Y706" s="48"/>
      <c r="Z706" s="48"/>
      <c r="AA706" s="48"/>
    </row>
    <row r="707" spans="1:27" ht="15.75" customHeight="1">
      <c r="A707" s="233"/>
      <c r="B707" s="233"/>
      <c r="C707" s="233"/>
      <c r="D707" s="233"/>
      <c r="E707" s="233"/>
      <c r="F707" s="233"/>
      <c r="G707" s="233"/>
      <c r="H707" s="233"/>
      <c r="I707" s="233"/>
      <c r="J707" s="403"/>
      <c r="K707" s="233"/>
      <c r="L707" s="233"/>
      <c r="M707" s="233"/>
      <c r="N707" s="233"/>
      <c r="P707" s="233"/>
      <c r="Q707" s="233"/>
      <c r="R707" s="344"/>
      <c r="S707" s="233"/>
      <c r="T707" s="48"/>
      <c r="U707" s="48"/>
      <c r="V707" s="48"/>
      <c r="W707" s="48"/>
      <c r="X707" s="48"/>
      <c r="Y707" s="48"/>
      <c r="Z707" s="48"/>
      <c r="AA707" s="48"/>
    </row>
    <row r="708" spans="1:27" ht="15.75" customHeight="1">
      <c r="A708" s="233"/>
      <c r="B708" s="233"/>
      <c r="C708" s="233"/>
      <c r="D708" s="233"/>
      <c r="E708" s="233"/>
      <c r="F708" s="233"/>
      <c r="G708" s="233"/>
      <c r="H708" s="233"/>
      <c r="I708" s="233"/>
      <c r="J708" s="403"/>
      <c r="K708" s="233"/>
      <c r="L708" s="233"/>
      <c r="M708" s="233"/>
      <c r="N708" s="233"/>
      <c r="P708" s="233"/>
      <c r="Q708" s="233"/>
      <c r="R708" s="344"/>
      <c r="S708" s="233"/>
      <c r="T708" s="48"/>
      <c r="U708" s="48"/>
      <c r="V708" s="48"/>
      <c r="W708" s="48"/>
      <c r="X708" s="48"/>
      <c r="Y708" s="48"/>
      <c r="Z708" s="48"/>
      <c r="AA708" s="48"/>
    </row>
    <row r="709" spans="1:27" ht="15.75" customHeight="1">
      <c r="A709" s="233"/>
      <c r="B709" s="233"/>
      <c r="C709" s="233"/>
      <c r="D709" s="233"/>
      <c r="E709" s="233"/>
      <c r="F709" s="233"/>
      <c r="G709" s="233"/>
      <c r="H709" s="233"/>
      <c r="I709" s="233"/>
      <c r="J709" s="403"/>
      <c r="K709" s="233"/>
      <c r="L709" s="233"/>
      <c r="M709" s="233"/>
      <c r="N709" s="233"/>
      <c r="P709" s="233"/>
      <c r="Q709" s="233"/>
      <c r="R709" s="344"/>
      <c r="S709" s="233"/>
      <c r="T709" s="48"/>
      <c r="U709" s="48"/>
      <c r="V709" s="48"/>
      <c r="W709" s="48"/>
      <c r="X709" s="48"/>
      <c r="Y709" s="48"/>
      <c r="Z709" s="48"/>
      <c r="AA709" s="48"/>
    </row>
    <row r="710" spans="1:27" ht="15.75" customHeight="1">
      <c r="A710" s="233"/>
      <c r="B710" s="233"/>
      <c r="C710" s="233"/>
      <c r="D710" s="233"/>
      <c r="E710" s="233"/>
      <c r="F710" s="233"/>
      <c r="G710" s="233"/>
      <c r="H710" s="233"/>
      <c r="I710" s="233"/>
      <c r="J710" s="403"/>
      <c r="K710" s="233"/>
      <c r="L710" s="233"/>
      <c r="M710" s="233"/>
      <c r="N710" s="233"/>
      <c r="P710" s="233"/>
      <c r="Q710" s="233"/>
      <c r="R710" s="344"/>
      <c r="S710" s="233"/>
      <c r="T710" s="48"/>
      <c r="U710" s="48"/>
      <c r="V710" s="48"/>
      <c r="W710" s="48"/>
      <c r="X710" s="48"/>
      <c r="Y710" s="48"/>
      <c r="Z710" s="48"/>
      <c r="AA710" s="48"/>
    </row>
    <row r="711" spans="1:27" ht="15.75" customHeight="1">
      <c r="A711" s="233"/>
      <c r="B711" s="233"/>
      <c r="C711" s="233"/>
      <c r="D711" s="233"/>
      <c r="E711" s="233"/>
      <c r="F711" s="233"/>
      <c r="G711" s="233"/>
      <c r="H711" s="233"/>
      <c r="I711" s="233"/>
      <c r="J711" s="403"/>
      <c r="K711" s="233"/>
      <c r="L711" s="233"/>
      <c r="M711" s="233"/>
      <c r="N711" s="233"/>
      <c r="P711" s="233"/>
      <c r="Q711" s="233"/>
      <c r="R711" s="344"/>
      <c r="S711" s="233"/>
      <c r="T711" s="48"/>
      <c r="U711" s="48"/>
      <c r="V711" s="48"/>
      <c r="W711" s="48"/>
      <c r="X711" s="48"/>
      <c r="Y711" s="48"/>
      <c r="Z711" s="48"/>
      <c r="AA711" s="48"/>
    </row>
    <row r="712" spans="1:27" ht="15.75" customHeight="1">
      <c r="A712" s="233"/>
      <c r="B712" s="233"/>
      <c r="C712" s="233"/>
      <c r="D712" s="233"/>
      <c r="E712" s="233"/>
      <c r="F712" s="233"/>
      <c r="G712" s="233"/>
      <c r="H712" s="233"/>
      <c r="I712" s="233"/>
      <c r="J712" s="403"/>
      <c r="K712" s="233"/>
      <c r="L712" s="233"/>
      <c r="M712" s="233"/>
      <c r="N712" s="233"/>
      <c r="P712" s="233"/>
      <c r="Q712" s="233"/>
      <c r="R712" s="344"/>
      <c r="S712" s="233"/>
      <c r="T712" s="48"/>
      <c r="U712" s="48"/>
      <c r="V712" s="48"/>
      <c r="W712" s="48"/>
      <c r="X712" s="48"/>
      <c r="Y712" s="48"/>
      <c r="Z712" s="48"/>
      <c r="AA712" s="48"/>
    </row>
    <row r="713" spans="1:27" ht="15.75" customHeight="1">
      <c r="A713" s="233"/>
      <c r="B713" s="233"/>
      <c r="C713" s="233"/>
      <c r="D713" s="233"/>
      <c r="E713" s="233"/>
      <c r="F713" s="233"/>
      <c r="G713" s="233"/>
      <c r="H713" s="233"/>
      <c r="I713" s="233"/>
      <c r="J713" s="403"/>
      <c r="K713" s="233"/>
      <c r="L713" s="233"/>
      <c r="M713" s="233"/>
      <c r="N713" s="233"/>
      <c r="P713" s="233"/>
      <c r="Q713" s="233"/>
      <c r="R713" s="344"/>
      <c r="S713" s="233"/>
      <c r="T713" s="48"/>
      <c r="U713" s="48"/>
      <c r="V713" s="48"/>
      <c r="W713" s="48"/>
      <c r="X713" s="48"/>
      <c r="Y713" s="48"/>
      <c r="Z713" s="48"/>
      <c r="AA713" s="48"/>
    </row>
    <row r="714" spans="1:27" ht="15.75" customHeight="1">
      <c r="A714" s="233"/>
      <c r="B714" s="233"/>
      <c r="C714" s="233"/>
      <c r="D714" s="233"/>
      <c r="E714" s="233"/>
      <c r="F714" s="233"/>
      <c r="G714" s="233"/>
      <c r="H714" s="233"/>
      <c r="I714" s="233"/>
      <c r="J714" s="403"/>
      <c r="K714" s="233"/>
      <c r="L714" s="233"/>
      <c r="M714" s="233"/>
      <c r="N714" s="233"/>
      <c r="P714" s="233"/>
      <c r="Q714" s="233"/>
      <c r="R714" s="344"/>
      <c r="S714" s="233"/>
      <c r="T714" s="48"/>
      <c r="U714" s="48"/>
      <c r="V714" s="48"/>
      <c r="W714" s="48"/>
      <c r="X714" s="48"/>
      <c r="Y714" s="48"/>
      <c r="Z714" s="48"/>
      <c r="AA714" s="48"/>
    </row>
    <row r="715" spans="1:27" ht="15.75" customHeight="1">
      <c r="A715" s="233"/>
      <c r="B715" s="233"/>
      <c r="C715" s="233"/>
      <c r="D715" s="233"/>
      <c r="E715" s="233"/>
      <c r="F715" s="233"/>
      <c r="G715" s="233"/>
      <c r="H715" s="233"/>
      <c r="I715" s="233"/>
      <c r="J715" s="403"/>
      <c r="K715" s="233"/>
      <c r="L715" s="233"/>
      <c r="M715" s="233"/>
      <c r="N715" s="233"/>
      <c r="P715" s="233"/>
      <c r="Q715" s="233"/>
      <c r="R715" s="344"/>
      <c r="S715" s="233"/>
      <c r="T715" s="48"/>
      <c r="U715" s="48"/>
      <c r="V715" s="48"/>
      <c r="W715" s="48"/>
      <c r="X715" s="48"/>
      <c r="Y715" s="48"/>
      <c r="Z715" s="48"/>
      <c r="AA715" s="48"/>
    </row>
    <row r="716" spans="1:27" ht="15.75" customHeight="1">
      <c r="A716" s="233"/>
      <c r="B716" s="233"/>
      <c r="C716" s="233"/>
      <c r="D716" s="233"/>
      <c r="E716" s="233"/>
      <c r="F716" s="233"/>
      <c r="G716" s="233"/>
      <c r="H716" s="233"/>
      <c r="I716" s="233"/>
      <c r="J716" s="403"/>
      <c r="K716" s="233"/>
      <c r="L716" s="233"/>
      <c r="M716" s="233"/>
      <c r="N716" s="233"/>
      <c r="P716" s="233"/>
      <c r="Q716" s="233"/>
      <c r="R716" s="344"/>
      <c r="S716" s="233"/>
      <c r="T716" s="48"/>
      <c r="U716" s="48"/>
      <c r="V716" s="48"/>
      <c r="W716" s="48"/>
      <c r="X716" s="48"/>
      <c r="Y716" s="48"/>
      <c r="Z716" s="48"/>
      <c r="AA716" s="48"/>
    </row>
    <row r="717" spans="1:27" ht="15.75" customHeight="1">
      <c r="A717" s="233"/>
      <c r="B717" s="233"/>
      <c r="C717" s="233"/>
      <c r="D717" s="233"/>
      <c r="E717" s="233"/>
      <c r="F717" s="233"/>
      <c r="G717" s="233"/>
      <c r="H717" s="233"/>
      <c r="I717" s="233"/>
      <c r="J717" s="403"/>
      <c r="K717" s="233"/>
      <c r="L717" s="233"/>
      <c r="M717" s="233"/>
      <c r="N717" s="233"/>
      <c r="P717" s="233"/>
      <c r="Q717" s="233"/>
      <c r="R717" s="344"/>
      <c r="S717" s="233"/>
      <c r="T717" s="48"/>
      <c r="U717" s="48"/>
      <c r="V717" s="48"/>
      <c r="W717" s="48"/>
      <c r="X717" s="48"/>
      <c r="Y717" s="48"/>
      <c r="Z717" s="48"/>
      <c r="AA717" s="48"/>
    </row>
    <row r="718" spans="1:27" ht="15.75" customHeight="1">
      <c r="A718" s="233"/>
      <c r="B718" s="233"/>
      <c r="C718" s="233"/>
      <c r="D718" s="233"/>
      <c r="E718" s="233"/>
      <c r="F718" s="233"/>
      <c r="G718" s="233"/>
      <c r="H718" s="233"/>
      <c r="I718" s="233"/>
      <c r="J718" s="403"/>
      <c r="K718" s="233"/>
      <c r="L718" s="233"/>
      <c r="M718" s="233"/>
      <c r="N718" s="233"/>
      <c r="P718" s="233"/>
      <c r="Q718" s="233"/>
      <c r="R718" s="344"/>
      <c r="S718" s="233"/>
      <c r="T718" s="48"/>
      <c r="U718" s="48"/>
      <c r="V718" s="48"/>
      <c r="W718" s="48"/>
      <c r="X718" s="48"/>
      <c r="Y718" s="48"/>
      <c r="Z718" s="48"/>
      <c r="AA718" s="48"/>
    </row>
    <row r="719" spans="1:27" ht="15.75" customHeight="1">
      <c r="A719" s="233"/>
      <c r="B719" s="233"/>
      <c r="C719" s="233"/>
      <c r="D719" s="233"/>
      <c r="E719" s="233"/>
      <c r="F719" s="233"/>
      <c r="G719" s="233"/>
      <c r="H719" s="233"/>
      <c r="I719" s="233"/>
      <c r="J719" s="403"/>
      <c r="K719" s="233"/>
      <c r="L719" s="233"/>
      <c r="M719" s="233"/>
      <c r="N719" s="233"/>
      <c r="P719" s="233"/>
      <c r="Q719" s="233"/>
      <c r="R719" s="344"/>
      <c r="S719" s="233"/>
      <c r="T719" s="48"/>
      <c r="U719" s="48"/>
      <c r="V719" s="48"/>
      <c r="W719" s="48"/>
      <c r="X719" s="48"/>
      <c r="Y719" s="48"/>
      <c r="Z719" s="48"/>
      <c r="AA719" s="48"/>
    </row>
    <row r="720" spans="1:27" ht="15.75" customHeight="1">
      <c r="A720" s="233"/>
      <c r="B720" s="233"/>
      <c r="C720" s="233"/>
      <c r="D720" s="233"/>
      <c r="E720" s="233"/>
      <c r="F720" s="233"/>
      <c r="G720" s="233"/>
      <c r="H720" s="233"/>
      <c r="I720" s="233"/>
      <c r="J720" s="403"/>
      <c r="K720" s="233"/>
      <c r="L720" s="233"/>
      <c r="M720" s="233"/>
      <c r="N720" s="233"/>
      <c r="P720" s="233"/>
      <c r="Q720" s="233"/>
      <c r="R720" s="344"/>
      <c r="S720" s="233"/>
      <c r="T720" s="48"/>
      <c r="U720" s="48"/>
      <c r="V720" s="48"/>
      <c r="W720" s="48"/>
      <c r="X720" s="48"/>
      <c r="Y720" s="48"/>
      <c r="Z720" s="48"/>
      <c r="AA720" s="48"/>
    </row>
    <row r="721" spans="1:27" ht="15.75" customHeight="1">
      <c r="A721" s="233"/>
      <c r="B721" s="233"/>
      <c r="C721" s="233"/>
      <c r="D721" s="233"/>
      <c r="E721" s="233"/>
      <c r="F721" s="233"/>
      <c r="G721" s="233"/>
      <c r="H721" s="233"/>
      <c r="I721" s="233"/>
      <c r="J721" s="403"/>
      <c r="K721" s="233"/>
      <c r="L721" s="233"/>
      <c r="M721" s="233"/>
      <c r="N721" s="233"/>
      <c r="P721" s="233"/>
      <c r="Q721" s="233"/>
      <c r="R721" s="344"/>
      <c r="S721" s="233"/>
      <c r="T721" s="48"/>
      <c r="U721" s="48"/>
      <c r="V721" s="48"/>
      <c r="W721" s="48"/>
      <c r="X721" s="48"/>
      <c r="Y721" s="48"/>
      <c r="Z721" s="48"/>
      <c r="AA721" s="48"/>
    </row>
    <row r="722" spans="1:27" ht="15.75" customHeight="1">
      <c r="A722" s="233"/>
      <c r="B722" s="233"/>
      <c r="C722" s="233"/>
      <c r="D722" s="233"/>
      <c r="E722" s="233"/>
      <c r="F722" s="233"/>
      <c r="G722" s="233"/>
      <c r="H722" s="233"/>
      <c r="I722" s="233"/>
      <c r="J722" s="403"/>
      <c r="K722" s="233"/>
      <c r="L722" s="233"/>
      <c r="M722" s="233"/>
      <c r="N722" s="233"/>
      <c r="P722" s="233"/>
      <c r="Q722" s="233"/>
      <c r="R722" s="344"/>
      <c r="S722" s="233"/>
      <c r="T722" s="48"/>
      <c r="U722" s="48"/>
      <c r="V722" s="48"/>
      <c r="W722" s="48"/>
      <c r="X722" s="48"/>
      <c r="Y722" s="48"/>
      <c r="Z722" s="48"/>
      <c r="AA722" s="48"/>
    </row>
    <row r="723" spans="1:27" ht="15.75" customHeight="1">
      <c r="A723" s="233"/>
      <c r="B723" s="233"/>
      <c r="C723" s="233"/>
      <c r="D723" s="233"/>
      <c r="E723" s="233"/>
      <c r="F723" s="233"/>
      <c r="G723" s="233"/>
      <c r="H723" s="233"/>
      <c r="I723" s="233"/>
      <c r="J723" s="403"/>
      <c r="K723" s="233"/>
      <c r="L723" s="233"/>
      <c r="M723" s="233"/>
      <c r="N723" s="233"/>
      <c r="P723" s="233"/>
      <c r="Q723" s="233"/>
      <c r="R723" s="344"/>
      <c r="S723" s="233"/>
      <c r="T723" s="48"/>
      <c r="U723" s="48"/>
      <c r="V723" s="48"/>
      <c r="W723" s="48"/>
      <c r="X723" s="48"/>
      <c r="Y723" s="48"/>
      <c r="Z723" s="48"/>
      <c r="AA723" s="48"/>
    </row>
    <row r="724" spans="1:27" ht="15.75" customHeight="1">
      <c r="A724" s="233"/>
      <c r="B724" s="233"/>
      <c r="C724" s="233"/>
      <c r="D724" s="233"/>
      <c r="E724" s="233"/>
      <c r="F724" s="233"/>
      <c r="G724" s="233"/>
      <c r="H724" s="233"/>
      <c r="I724" s="233"/>
      <c r="J724" s="403"/>
      <c r="K724" s="233"/>
      <c r="L724" s="233"/>
      <c r="M724" s="233"/>
      <c r="N724" s="233"/>
      <c r="P724" s="233"/>
      <c r="Q724" s="233"/>
      <c r="R724" s="344"/>
      <c r="S724" s="233"/>
      <c r="T724" s="48"/>
      <c r="U724" s="48"/>
      <c r="V724" s="48"/>
      <c r="W724" s="48"/>
      <c r="X724" s="48"/>
      <c r="Y724" s="48"/>
      <c r="Z724" s="48"/>
      <c r="AA724" s="48"/>
    </row>
    <row r="725" spans="1:27" ht="15.75" customHeight="1">
      <c r="A725" s="233"/>
      <c r="B725" s="233"/>
      <c r="C725" s="233"/>
      <c r="D725" s="233"/>
      <c r="E725" s="233"/>
      <c r="F725" s="233"/>
      <c r="G725" s="233"/>
      <c r="H725" s="233"/>
      <c r="I725" s="233"/>
      <c r="J725" s="403"/>
      <c r="K725" s="233"/>
      <c r="L725" s="233"/>
      <c r="M725" s="233"/>
      <c r="N725" s="233"/>
      <c r="P725" s="233"/>
      <c r="Q725" s="233"/>
      <c r="R725" s="344"/>
      <c r="S725" s="233"/>
      <c r="T725" s="48"/>
      <c r="U725" s="48"/>
      <c r="V725" s="48"/>
      <c r="W725" s="48"/>
      <c r="X725" s="48"/>
      <c r="Y725" s="48"/>
      <c r="Z725" s="48"/>
      <c r="AA725" s="48"/>
    </row>
    <row r="726" spans="1:27" ht="15.75" customHeight="1">
      <c r="A726" s="233"/>
      <c r="B726" s="233"/>
      <c r="C726" s="233"/>
      <c r="D726" s="233"/>
      <c r="E726" s="233"/>
      <c r="F726" s="233"/>
      <c r="G726" s="233"/>
      <c r="H726" s="233"/>
      <c r="I726" s="233"/>
      <c r="J726" s="403"/>
      <c r="K726" s="233"/>
      <c r="L726" s="233"/>
      <c r="M726" s="233"/>
      <c r="N726" s="233"/>
      <c r="P726" s="233"/>
      <c r="Q726" s="233"/>
      <c r="R726" s="344"/>
      <c r="S726" s="233"/>
      <c r="T726" s="48"/>
      <c r="U726" s="48"/>
      <c r="V726" s="48"/>
      <c r="W726" s="48"/>
      <c r="X726" s="48"/>
      <c r="Y726" s="48"/>
      <c r="Z726" s="48"/>
      <c r="AA726" s="48"/>
    </row>
    <row r="727" spans="1:27" ht="15.75" customHeight="1">
      <c r="A727" s="233"/>
      <c r="B727" s="233"/>
      <c r="C727" s="233"/>
      <c r="D727" s="233"/>
      <c r="E727" s="233"/>
      <c r="F727" s="233"/>
      <c r="G727" s="233"/>
      <c r="H727" s="233"/>
      <c r="I727" s="233"/>
      <c r="J727" s="403"/>
      <c r="K727" s="233"/>
      <c r="L727" s="233"/>
      <c r="M727" s="233"/>
      <c r="N727" s="233"/>
      <c r="P727" s="233"/>
      <c r="Q727" s="233"/>
      <c r="R727" s="344"/>
      <c r="S727" s="233"/>
      <c r="T727" s="48"/>
      <c r="U727" s="48"/>
      <c r="V727" s="48"/>
      <c r="W727" s="48"/>
      <c r="X727" s="48"/>
      <c r="Y727" s="48"/>
      <c r="Z727" s="48"/>
      <c r="AA727" s="48"/>
    </row>
    <row r="728" spans="1:27" ht="15.75" customHeight="1">
      <c r="A728" s="233"/>
      <c r="B728" s="233"/>
      <c r="C728" s="233"/>
      <c r="D728" s="233"/>
      <c r="E728" s="233"/>
      <c r="F728" s="233"/>
      <c r="G728" s="233"/>
      <c r="H728" s="233"/>
      <c r="I728" s="233"/>
      <c r="J728" s="403"/>
      <c r="K728" s="233"/>
      <c r="L728" s="233"/>
      <c r="M728" s="233"/>
      <c r="N728" s="233"/>
      <c r="P728" s="233"/>
      <c r="Q728" s="233"/>
      <c r="R728" s="344"/>
      <c r="S728" s="233"/>
      <c r="T728" s="48"/>
      <c r="U728" s="48"/>
      <c r="V728" s="48"/>
      <c r="W728" s="48"/>
      <c r="X728" s="48"/>
      <c r="Y728" s="48"/>
      <c r="Z728" s="48"/>
      <c r="AA728" s="48"/>
    </row>
    <row r="729" spans="1:27" ht="15.75" customHeight="1">
      <c r="A729" s="233"/>
      <c r="B729" s="233"/>
      <c r="C729" s="233"/>
      <c r="D729" s="233"/>
      <c r="E729" s="233"/>
      <c r="F729" s="233"/>
      <c r="G729" s="233"/>
      <c r="H729" s="233"/>
      <c r="I729" s="233"/>
      <c r="J729" s="403"/>
      <c r="K729" s="233"/>
      <c r="L729" s="233"/>
      <c r="M729" s="233"/>
      <c r="N729" s="233"/>
      <c r="P729" s="233"/>
      <c r="Q729" s="233"/>
      <c r="R729" s="344"/>
      <c r="S729" s="233"/>
      <c r="T729" s="48"/>
      <c r="U729" s="48"/>
      <c r="V729" s="48"/>
      <c r="W729" s="48"/>
      <c r="X729" s="48"/>
      <c r="Y729" s="48"/>
      <c r="Z729" s="48"/>
      <c r="AA729" s="48"/>
    </row>
    <row r="730" spans="1:27" ht="15.75" customHeight="1">
      <c r="A730" s="233"/>
      <c r="B730" s="233"/>
      <c r="C730" s="233"/>
      <c r="D730" s="233"/>
      <c r="E730" s="233"/>
      <c r="F730" s="233"/>
      <c r="G730" s="233"/>
      <c r="H730" s="233"/>
      <c r="I730" s="233"/>
      <c r="J730" s="403"/>
      <c r="K730" s="233"/>
      <c r="L730" s="233"/>
      <c r="M730" s="233"/>
      <c r="N730" s="233"/>
      <c r="P730" s="233"/>
      <c r="Q730" s="233"/>
      <c r="R730" s="344"/>
      <c r="S730" s="233"/>
      <c r="T730" s="48"/>
      <c r="U730" s="48"/>
      <c r="V730" s="48"/>
      <c r="W730" s="48"/>
      <c r="X730" s="48"/>
      <c r="Y730" s="48"/>
      <c r="Z730" s="48"/>
      <c r="AA730" s="48"/>
    </row>
    <row r="731" spans="1:27" ht="15.75" customHeight="1">
      <c r="A731" s="233"/>
      <c r="B731" s="233"/>
      <c r="C731" s="233"/>
      <c r="D731" s="233"/>
      <c r="E731" s="233"/>
      <c r="F731" s="233"/>
      <c r="G731" s="233"/>
      <c r="H731" s="233"/>
      <c r="I731" s="233"/>
      <c r="J731" s="403"/>
      <c r="K731" s="233"/>
      <c r="L731" s="233"/>
      <c r="M731" s="233"/>
      <c r="N731" s="233"/>
      <c r="P731" s="233"/>
      <c r="Q731" s="233"/>
      <c r="R731" s="344"/>
      <c r="S731" s="233"/>
      <c r="T731" s="48"/>
      <c r="U731" s="48"/>
      <c r="V731" s="48"/>
      <c r="W731" s="48"/>
      <c r="X731" s="48"/>
      <c r="Y731" s="48"/>
      <c r="Z731" s="48"/>
      <c r="AA731" s="48"/>
    </row>
    <row r="732" spans="1:27" ht="15.75" customHeight="1">
      <c r="A732" s="233"/>
      <c r="B732" s="233"/>
      <c r="C732" s="233"/>
      <c r="D732" s="233"/>
      <c r="E732" s="233"/>
      <c r="F732" s="233"/>
      <c r="G732" s="233"/>
      <c r="H732" s="233"/>
      <c r="I732" s="233"/>
      <c r="J732" s="403"/>
      <c r="K732" s="233"/>
      <c r="L732" s="233"/>
      <c r="M732" s="233"/>
      <c r="N732" s="233"/>
      <c r="P732" s="233"/>
      <c r="Q732" s="233"/>
      <c r="R732" s="344"/>
      <c r="S732" s="233"/>
      <c r="T732" s="48"/>
      <c r="U732" s="48"/>
      <c r="V732" s="48"/>
      <c r="W732" s="48"/>
      <c r="X732" s="48"/>
      <c r="Y732" s="48"/>
      <c r="Z732" s="48"/>
      <c r="AA732" s="48"/>
    </row>
    <row r="733" spans="1:27" ht="15.75" customHeight="1">
      <c r="A733" s="233"/>
      <c r="B733" s="233"/>
      <c r="C733" s="233"/>
      <c r="D733" s="233"/>
      <c r="E733" s="233"/>
      <c r="F733" s="233"/>
      <c r="G733" s="233"/>
      <c r="H733" s="233"/>
      <c r="I733" s="233"/>
      <c r="J733" s="403"/>
      <c r="K733" s="233"/>
      <c r="L733" s="233"/>
      <c r="M733" s="233"/>
      <c r="N733" s="233"/>
      <c r="P733" s="233"/>
      <c r="Q733" s="233"/>
      <c r="R733" s="344"/>
      <c r="S733" s="233"/>
      <c r="T733" s="48"/>
      <c r="U733" s="48"/>
      <c r="V733" s="48"/>
      <c r="W733" s="48"/>
      <c r="X733" s="48"/>
      <c r="Y733" s="48"/>
      <c r="Z733" s="48"/>
      <c r="AA733" s="48"/>
    </row>
    <row r="734" spans="1:27" ht="15.75" customHeight="1">
      <c r="A734" s="233"/>
      <c r="B734" s="233"/>
      <c r="C734" s="233"/>
      <c r="D734" s="233"/>
      <c r="E734" s="233"/>
      <c r="F734" s="233"/>
      <c r="G734" s="233"/>
      <c r="H734" s="233"/>
      <c r="I734" s="233"/>
      <c r="J734" s="403"/>
      <c r="K734" s="233"/>
      <c r="L734" s="233"/>
      <c r="M734" s="233"/>
      <c r="N734" s="233"/>
      <c r="P734" s="233"/>
      <c r="Q734" s="233"/>
      <c r="R734" s="344"/>
      <c r="S734" s="233"/>
      <c r="T734" s="48"/>
      <c r="U734" s="48"/>
      <c r="V734" s="48"/>
      <c r="W734" s="48"/>
      <c r="X734" s="48"/>
      <c r="Y734" s="48"/>
      <c r="Z734" s="48"/>
      <c r="AA734" s="48"/>
    </row>
    <row r="735" spans="1:27" ht="15.75" customHeight="1">
      <c r="A735" s="233"/>
      <c r="B735" s="233"/>
      <c r="C735" s="233"/>
      <c r="D735" s="233"/>
      <c r="E735" s="233"/>
      <c r="F735" s="233"/>
      <c r="G735" s="233"/>
      <c r="H735" s="233"/>
      <c r="I735" s="233"/>
      <c r="J735" s="403"/>
      <c r="K735" s="233"/>
      <c r="L735" s="233"/>
      <c r="M735" s="233"/>
      <c r="N735" s="233"/>
      <c r="P735" s="233"/>
      <c r="Q735" s="233"/>
      <c r="R735" s="344"/>
      <c r="S735" s="233"/>
      <c r="T735" s="48"/>
      <c r="U735" s="48"/>
      <c r="V735" s="48"/>
      <c r="W735" s="48"/>
      <c r="X735" s="48"/>
      <c r="Y735" s="48"/>
      <c r="Z735" s="48"/>
      <c r="AA735" s="48"/>
    </row>
    <row r="736" spans="1:27" ht="15.75" customHeight="1">
      <c r="A736" s="233"/>
      <c r="B736" s="233"/>
      <c r="C736" s="233"/>
      <c r="D736" s="233"/>
      <c r="E736" s="233"/>
      <c r="F736" s="233"/>
      <c r="G736" s="233"/>
      <c r="H736" s="233"/>
      <c r="I736" s="233"/>
      <c r="J736" s="403"/>
      <c r="K736" s="233"/>
      <c r="L736" s="233"/>
      <c r="M736" s="233"/>
      <c r="N736" s="233"/>
      <c r="P736" s="233"/>
      <c r="Q736" s="233"/>
      <c r="R736" s="344"/>
      <c r="S736" s="233"/>
      <c r="T736" s="48"/>
      <c r="U736" s="48"/>
      <c r="V736" s="48"/>
      <c r="W736" s="48"/>
      <c r="X736" s="48"/>
      <c r="Y736" s="48"/>
      <c r="Z736" s="48"/>
      <c r="AA736" s="48"/>
    </row>
    <row r="737" spans="1:27" ht="15.75" customHeight="1">
      <c r="A737" s="233"/>
      <c r="B737" s="233"/>
      <c r="C737" s="233"/>
      <c r="D737" s="233"/>
      <c r="E737" s="233"/>
      <c r="F737" s="233"/>
      <c r="G737" s="233"/>
      <c r="H737" s="233"/>
      <c r="I737" s="233"/>
      <c r="J737" s="403"/>
      <c r="K737" s="233"/>
      <c r="L737" s="233"/>
      <c r="M737" s="233"/>
      <c r="N737" s="233"/>
      <c r="P737" s="233"/>
      <c r="Q737" s="233"/>
      <c r="R737" s="344"/>
      <c r="S737" s="233"/>
      <c r="T737" s="48"/>
      <c r="U737" s="48"/>
      <c r="V737" s="48"/>
      <c r="W737" s="48"/>
      <c r="X737" s="48"/>
      <c r="Y737" s="48"/>
      <c r="Z737" s="48"/>
      <c r="AA737" s="48"/>
    </row>
    <row r="738" spans="1:27" ht="15.75" customHeight="1">
      <c r="A738" s="233"/>
      <c r="B738" s="233"/>
      <c r="C738" s="233"/>
      <c r="D738" s="233"/>
      <c r="E738" s="233"/>
      <c r="F738" s="233"/>
      <c r="G738" s="233"/>
      <c r="H738" s="233"/>
      <c r="I738" s="233"/>
      <c r="J738" s="403"/>
      <c r="K738" s="233"/>
      <c r="L738" s="233"/>
      <c r="M738" s="233"/>
      <c r="N738" s="233"/>
      <c r="P738" s="233"/>
      <c r="Q738" s="233"/>
      <c r="R738" s="344"/>
      <c r="S738" s="233"/>
      <c r="T738" s="48"/>
      <c r="U738" s="48"/>
      <c r="V738" s="48"/>
      <c r="W738" s="48"/>
      <c r="X738" s="48"/>
      <c r="Y738" s="48"/>
      <c r="Z738" s="48"/>
      <c r="AA738" s="48"/>
    </row>
    <row r="739" spans="1:27" ht="15.75" customHeight="1">
      <c r="A739" s="233"/>
      <c r="B739" s="233"/>
      <c r="C739" s="233"/>
      <c r="D739" s="233"/>
      <c r="E739" s="233"/>
      <c r="F739" s="233"/>
      <c r="G739" s="233"/>
      <c r="H739" s="233"/>
      <c r="I739" s="233"/>
      <c r="J739" s="403"/>
      <c r="K739" s="233"/>
      <c r="L739" s="233"/>
      <c r="M739" s="233"/>
      <c r="N739" s="233"/>
      <c r="P739" s="233"/>
      <c r="Q739" s="233"/>
      <c r="R739" s="344"/>
      <c r="S739" s="233"/>
      <c r="T739" s="48"/>
      <c r="U739" s="48"/>
      <c r="V739" s="48"/>
      <c r="W739" s="48"/>
      <c r="X739" s="48"/>
      <c r="Y739" s="48"/>
      <c r="Z739" s="48"/>
      <c r="AA739" s="48"/>
    </row>
    <row r="740" spans="1:27" ht="15.75" customHeight="1">
      <c r="A740" s="233"/>
      <c r="B740" s="233"/>
      <c r="C740" s="233"/>
      <c r="D740" s="233"/>
      <c r="E740" s="233"/>
      <c r="F740" s="233"/>
      <c r="G740" s="233"/>
      <c r="H740" s="233"/>
      <c r="I740" s="233"/>
      <c r="J740" s="403"/>
      <c r="K740" s="233"/>
      <c r="L740" s="233"/>
      <c r="M740" s="233"/>
      <c r="N740" s="233"/>
      <c r="P740" s="233"/>
      <c r="Q740" s="233"/>
      <c r="R740" s="344"/>
      <c r="S740" s="233"/>
      <c r="T740" s="48"/>
      <c r="U740" s="48"/>
      <c r="V740" s="48"/>
      <c r="W740" s="48"/>
      <c r="X740" s="48"/>
      <c r="Y740" s="48"/>
      <c r="Z740" s="48"/>
      <c r="AA740" s="48"/>
    </row>
    <row r="741" spans="1:27" ht="15.75" customHeight="1">
      <c r="A741" s="233"/>
      <c r="B741" s="233"/>
      <c r="C741" s="233"/>
      <c r="D741" s="233"/>
      <c r="E741" s="233"/>
      <c r="F741" s="233"/>
      <c r="G741" s="233"/>
      <c r="H741" s="233"/>
      <c r="I741" s="233"/>
      <c r="J741" s="403"/>
      <c r="K741" s="233"/>
      <c r="L741" s="233"/>
      <c r="M741" s="233"/>
      <c r="N741" s="233"/>
      <c r="P741" s="233"/>
      <c r="Q741" s="233"/>
      <c r="R741" s="344"/>
      <c r="S741" s="233"/>
      <c r="T741" s="48"/>
      <c r="U741" s="48"/>
      <c r="V741" s="48"/>
      <c r="W741" s="48"/>
      <c r="X741" s="48"/>
      <c r="Y741" s="48"/>
      <c r="Z741" s="48"/>
      <c r="AA741" s="48"/>
    </row>
    <row r="742" spans="1:27" ht="15.75" customHeight="1">
      <c r="A742" s="233"/>
      <c r="B742" s="233"/>
      <c r="C742" s="233"/>
      <c r="D742" s="233"/>
      <c r="E742" s="233"/>
      <c r="F742" s="233"/>
      <c r="G742" s="233"/>
      <c r="H742" s="233"/>
      <c r="I742" s="233"/>
      <c r="J742" s="403"/>
      <c r="K742" s="233"/>
      <c r="L742" s="233"/>
      <c r="M742" s="233"/>
      <c r="N742" s="233"/>
      <c r="P742" s="233"/>
      <c r="Q742" s="233"/>
      <c r="R742" s="344"/>
      <c r="S742" s="233"/>
      <c r="T742" s="48"/>
      <c r="U742" s="48"/>
      <c r="V742" s="48"/>
      <c r="W742" s="48"/>
      <c r="X742" s="48"/>
      <c r="Y742" s="48"/>
      <c r="Z742" s="48"/>
      <c r="AA742" s="48"/>
    </row>
    <row r="743" spans="1:27" ht="15.75" customHeight="1">
      <c r="A743" s="233"/>
      <c r="B743" s="233"/>
      <c r="C743" s="233"/>
      <c r="D743" s="233"/>
      <c r="E743" s="233"/>
      <c r="F743" s="233"/>
      <c r="G743" s="233"/>
      <c r="H743" s="233"/>
      <c r="I743" s="233"/>
      <c r="J743" s="403"/>
      <c r="K743" s="233"/>
      <c r="L743" s="233"/>
      <c r="M743" s="233"/>
      <c r="N743" s="233"/>
      <c r="P743" s="233"/>
      <c r="Q743" s="233"/>
      <c r="R743" s="344"/>
      <c r="S743" s="233"/>
      <c r="T743" s="48"/>
      <c r="U743" s="48"/>
      <c r="V743" s="48"/>
      <c r="W743" s="48"/>
      <c r="X743" s="48"/>
      <c r="Y743" s="48"/>
      <c r="Z743" s="48"/>
      <c r="AA743" s="48"/>
    </row>
    <row r="744" spans="1:27" ht="15.75" customHeight="1">
      <c r="A744" s="233"/>
      <c r="B744" s="233"/>
      <c r="C744" s="233"/>
      <c r="D744" s="233"/>
      <c r="E744" s="233"/>
      <c r="F744" s="233"/>
      <c r="G744" s="233"/>
      <c r="H744" s="233"/>
      <c r="I744" s="233"/>
      <c r="J744" s="403"/>
      <c r="K744" s="233"/>
      <c r="L744" s="233"/>
      <c r="M744" s="233"/>
      <c r="N744" s="233"/>
      <c r="P744" s="233"/>
      <c r="Q744" s="233"/>
      <c r="R744" s="344"/>
      <c r="S744" s="233"/>
      <c r="T744" s="48"/>
      <c r="U744" s="48"/>
      <c r="V744" s="48"/>
      <c r="W744" s="48"/>
      <c r="X744" s="48"/>
      <c r="Y744" s="48"/>
      <c r="Z744" s="48"/>
      <c r="AA744" s="48"/>
    </row>
    <row r="745" spans="1:27" ht="15.75" customHeight="1">
      <c r="A745" s="233"/>
      <c r="B745" s="233"/>
      <c r="C745" s="233"/>
      <c r="D745" s="233"/>
      <c r="E745" s="233"/>
      <c r="F745" s="233"/>
      <c r="G745" s="233"/>
      <c r="H745" s="233"/>
      <c r="I745" s="233"/>
      <c r="J745" s="403"/>
      <c r="K745" s="233"/>
      <c r="L745" s="233"/>
      <c r="M745" s="233"/>
      <c r="N745" s="233"/>
      <c r="P745" s="233"/>
      <c r="Q745" s="233"/>
      <c r="R745" s="344"/>
      <c r="S745" s="233"/>
      <c r="T745" s="48"/>
      <c r="U745" s="48"/>
      <c r="V745" s="48"/>
      <c r="W745" s="48"/>
      <c r="X745" s="48"/>
      <c r="Y745" s="48"/>
      <c r="Z745" s="48"/>
      <c r="AA745" s="48"/>
    </row>
    <row r="746" spans="1:27" ht="15.75" customHeight="1">
      <c r="A746" s="233"/>
      <c r="B746" s="233"/>
      <c r="C746" s="233"/>
      <c r="D746" s="233"/>
      <c r="E746" s="233"/>
      <c r="F746" s="233"/>
      <c r="G746" s="233"/>
      <c r="H746" s="233"/>
      <c r="I746" s="233"/>
      <c r="J746" s="403"/>
      <c r="K746" s="233"/>
      <c r="L746" s="233"/>
      <c r="M746" s="233"/>
      <c r="N746" s="233"/>
      <c r="P746" s="233"/>
      <c r="Q746" s="233"/>
      <c r="R746" s="344"/>
      <c r="S746" s="233"/>
      <c r="T746" s="48"/>
      <c r="U746" s="48"/>
      <c r="V746" s="48"/>
      <c r="W746" s="48"/>
      <c r="X746" s="48"/>
      <c r="Y746" s="48"/>
      <c r="Z746" s="48"/>
      <c r="AA746" s="48"/>
    </row>
    <row r="747" spans="1:27" ht="15.75" customHeight="1">
      <c r="A747" s="233"/>
      <c r="B747" s="233"/>
      <c r="C747" s="233"/>
      <c r="D747" s="233"/>
      <c r="E747" s="233"/>
      <c r="F747" s="233"/>
      <c r="G747" s="233"/>
      <c r="H747" s="233"/>
      <c r="I747" s="233"/>
      <c r="J747" s="403"/>
      <c r="K747" s="233"/>
      <c r="L747" s="233"/>
      <c r="M747" s="233"/>
      <c r="N747" s="233"/>
      <c r="P747" s="233"/>
      <c r="Q747" s="233"/>
      <c r="R747" s="344"/>
      <c r="S747" s="233"/>
      <c r="T747" s="48"/>
      <c r="U747" s="48"/>
      <c r="V747" s="48"/>
      <c r="W747" s="48"/>
      <c r="X747" s="48"/>
      <c r="Y747" s="48"/>
      <c r="Z747" s="48"/>
      <c r="AA747" s="48"/>
    </row>
    <row r="748" spans="1:27" ht="15.75" customHeight="1">
      <c r="A748" s="233"/>
      <c r="B748" s="233"/>
      <c r="C748" s="233"/>
      <c r="D748" s="233"/>
      <c r="E748" s="233"/>
      <c r="F748" s="233"/>
      <c r="G748" s="233"/>
      <c r="H748" s="233"/>
      <c r="I748" s="233"/>
      <c r="J748" s="403"/>
      <c r="K748" s="233"/>
      <c r="L748" s="233"/>
      <c r="M748" s="233"/>
      <c r="N748" s="233"/>
      <c r="P748" s="233"/>
      <c r="Q748" s="233"/>
      <c r="R748" s="344"/>
      <c r="S748" s="233"/>
      <c r="T748" s="48"/>
      <c r="U748" s="48"/>
      <c r="V748" s="48"/>
      <c r="W748" s="48"/>
      <c r="X748" s="48"/>
      <c r="Y748" s="48"/>
      <c r="Z748" s="48"/>
      <c r="AA748" s="48"/>
    </row>
    <row r="749" spans="1:27" ht="15.75" customHeight="1">
      <c r="A749" s="233"/>
      <c r="B749" s="233"/>
      <c r="C749" s="233"/>
      <c r="D749" s="233"/>
      <c r="E749" s="233"/>
      <c r="F749" s="233"/>
      <c r="G749" s="233"/>
      <c r="H749" s="233"/>
      <c r="I749" s="233"/>
      <c r="J749" s="403"/>
      <c r="K749" s="233"/>
      <c r="L749" s="233"/>
      <c r="M749" s="233"/>
      <c r="N749" s="233"/>
      <c r="P749" s="233"/>
      <c r="Q749" s="233"/>
      <c r="R749" s="344"/>
      <c r="S749" s="233"/>
      <c r="T749" s="48"/>
      <c r="U749" s="48"/>
      <c r="V749" s="48"/>
      <c r="W749" s="48"/>
      <c r="X749" s="48"/>
      <c r="Y749" s="48"/>
      <c r="Z749" s="48"/>
      <c r="AA749" s="48"/>
    </row>
    <row r="750" spans="1:27" ht="15.75" customHeight="1">
      <c r="A750" s="233"/>
      <c r="B750" s="233"/>
      <c r="C750" s="233"/>
      <c r="D750" s="233"/>
      <c r="E750" s="233"/>
      <c r="F750" s="233"/>
      <c r="G750" s="233"/>
      <c r="H750" s="233"/>
      <c r="I750" s="233"/>
      <c r="J750" s="403"/>
      <c r="K750" s="233"/>
      <c r="L750" s="233"/>
      <c r="M750" s="233"/>
      <c r="N750" s="233"/>
      <c r="P750" s="233"/>
      <c r="Q750" s="233"/>
      <c r="R750" s="344"/>
      <c r="S750" s="233"/>
      <c r="T750" s="48"/>
      <c r="U750" s="48"/>
      <c r="V750" s="48"/>
      <c r="W750" s="48"/>
      <c r="X750" s="48"/>
      <c r="Y750" s="48"/>
      <c r="Z750" s="48"/>
      <c r="AA750" s="48"/>
    </row>
    <row r="751" spans="1:27" ht="15.75" customHeight="1">
      <c r="A751" s="233"/>
      <c r="B751" s="233"/>
      <c r="C751" s="233"/>
      <c r="D751" s="233"/>
      <c r="E751" s="233"/>
      <c r="F751" s="233"/>
      <c r="G751" s="233"/>
      <c r="H751" s="233"/>
      <c r="I751" s="233"/>
      <c r="J751" s="403"/>
      <c r="K751" s="233"/>
      <c r="L751" s="233"/>
      <c r="M751" s="233"/>
      <c r="N751" s="233"/>
      <c r="P751" s="233"/>
      <c r="Q751" s="233"/>
      <c r="R751" s="344"/>
      <c r="S751" s="233"/>
      <c r="T751" s="48"/>
      <c r="U751" s="48"/>
      <c r="V751" s="48"/>
      <c r="W751" s="48"/>
      <c r="X751" s="48"/>
      <c r="Y751" s="48"/>
      <c r="Z751" s="48"/>
      <c r="AA751" s="48"/>
    </row>
    <row r="752" spans="1:27" ht="15.75" customHeight="1">
      <c r="A752" s="233"/>
      <c r="B752" s="233"/>
      <c r="C752" s="233"/>
      <c r="D752" s="233"/>
      <c r="E752" s="233"/>
      <c r="F752" s="233"/>
      <c r="G752" s="233"/>
      <c r="H752" s="233"/>
      <c r="I752" s="233"/>
      <c r="J752" s="403"/>
      <c r="K752" s="233"/>
      <c r="L752" s="233"/>
      <c r="M752" s="233"/>
      <c r="N752" s="233"/>
      <c r="P752" s="233"/>
      <c r="Q752" s="233"/>
      <c r="R752" s="344"/>
      <c r="S752" s="233"/>
      <c r="T752" s="48"/>
      <c r="U752" s="48"/>
      <c r="V752" s="48"/>
      <c r="W752" s="48"/>
      <c r="X752" s="48"/>
      <c r="Y752" s="48"/>
      <c r="Z752" s="48"/>
      <c r="AA752" s="48"/>
    </row>
    <row r="753" spans="1:27" ht="15.75" customHeight="1">
      <c r="A753" s="233"/>
      <c r="B753" s="233"/>
      <c r="C753" s="233"/>
      <c r="D753" s="233"/>
      <c r="E753" s="233"/>
      <c r="F753" s="233"/>
      <c r="G753" s="233"/>
      <c r="H753" s="233"/>
      <c r="I753" s="233"/>
      <c r="J753" s="403"/>
      <c r="K753" s="233"/>
      <c r="L753" s="233"/>
      <c r="M753" s="233"/>
      <c r="N753" s="233"/>
      <c r="P753" s="233"/>
      <c r="Q753" s="233"/>
      <c r="R753" s="344"/>
      <c r="S753" s="233"/>
      <c r="T753" s="48"/>
      <c r="U753" s="48"/>
      <c r="V753" s="48"/>
      <c r="W753" s="48"/>
      <c r="X753" s="48"/>
      <c r="Y753" s="48"/>
      <c r="Z753" s="48"/>
      <c r="AA753" s="48"/>
    </row>
    <row r="754" spans="1:27" ht="15.75" customHeight="1">
      <c r="A754" s="233"/>
      <c r="B754" s="233"/>
      <c r="C754" s="233"/>
      <c r="D754" s="233"/>
      <c r="E754" s="233"/>
      <c r="F754" s="233"/>
      <c r="G754" s="233"/>
      <c r="H754" s="233"/>
      <c r="I754" s="233"/>
      <c r="J754" s="403"/>
      <c r="K754" s="233"/>
      <c r="L754" s="233"/>
      <c r="M754" s="233"/>
      <c r="N754" s="233"/>
      <c r="P754" s="233"/>
      <c r="Q754" s="233"/>
      <c r="R754" s="344"/>
      <c r="S754" s="233"/>
      <c r="T754" s="48"/>
      <c r="U754" s="48"/>
      <c r="V754" s="48"/>
      <c r="W754" s="48"/>
      <c r="X754" s="48"/>
      <c r="Y754" s="48"/>
      <c r="Z754" s="48"/>
      <c r="AA754" s="48"/>
    </row>
    <row r="755" spans="1:27" ht="15.75" customHeight="1">
      <c r="A755" s="233"/>
      <c r="B755" s="233"/>
      <c r="C755" s="233"/>
      <c r="D755" s="233"/>
      <c r="E755" s="233"/>
      <c r="F755" s="233"/>
      <c r="G755" s="233"/>
      <c r="H755" s="233"/>
      <c r="I755" s="233"/>
      <c r="J755" s="403"/>
      <c r="K755" s="233"/>
      <c r="L755" s="233"/>
      <c r="M755" s="233"/>
      <c r="N755" s="233"/>
      <c r="P755" s="233"/>
      <c r="Q755" s="233"/>
      <c r="R755" s="344"/>
      <c r="S755" s="233"/>
      <c r="T755" s="48"/>
      <c r="U755" s="48"/>
      <c r="V755" s="48"/>
      <c r="W755" s="48"/>
      <c r="X755" s="48"/>
      <c r="Y755" s="48"/>
      <c r="Z755" s="48"/>
      <c r="AA755" s="48"/>
    </row>
    <row r="756" spans="1:27" ht="15.75" customHeight="1">
      <c r="A756" s="233"/>
      <c r="B756" s="233"/>
      <c r="C756" s="233"/>
      <c r="D756" s="233"/>
      <c r="E756" s="233"/>
      <c r="F756" s="233"/>
      <c r="G756" s="233"/>
      <c r="H756" s="233"/>
      <c r="I756" s="233"/>
      <c r="J756" s="403"/>
      <c r="K756" s="233"/>
      <c r="L756" s="233"/>
      <c r="M756" s="233"/>
      <c r="N756" s="233"/>
      <c r="P756" s="233"/>
      <c r="Q756" s="233"/>
      <c r="R756" s="344"/>
      <c r="S756" s="233"/>
      <c r="T756" s="48"/>
      <c r="U756" s="48"/>
      <c r="V756" s="48"/>
      <c r="W756" s="48"/>
      <c r="X756" s="48"/>
      <c r="Y756" s="48"/>
      <c r="Z756" s="48"/>
      <c r="AA756" s="48"/>
    </row>
    <row r="757" spans="1:27" ht="15.75" customHeight="1">
      <c r="A757" s="233"/>
      <c r="B757" s="233"/>
      <c r="C757" s="233"/>
      <c r="D757" s="233"/>
      <c r="E757" s="233"/>
      <c r="F757" s="233"/>
      <c r="G757" s="233"/>
      <c r="H757" s="233"/>
      <c r="I757" s="233"/>
      <c r="J757" s="403"/>
      <c r="K757" s="233"/>
      <c r="L757" s="233"/>
      <c r="M757" s="233"/>
      <c r="N757" s="233"/>
      <c r="P757" s="233"/>
      <c r="Q757" s="233"/>
      <c r="R757" s="344"/>
      <c r="S757" s="233"/>
      <c r="T757" s="48"/>
      <c r="U757" s="48"/>
      <c r="V757" s="48"/>
      <c r="W757" s="48"/>
      <c r="X757" s="48"/>
      <c r="Y757" s="48"/>
      <c r="Z757" s="48"/>
      <c r="AA757" s="48"/>
    </row>
    <row r="758" spans="1:27" ht="15.75" customHeight="1">
      <c r="A758" s="233"/>
      <c r="B758" s="233"/>
      <c r="C758" s="233"/>
      <c r="D758" s="233"/>
      <c r="E758" s="233"/>
      <c r="F758" s="233"/>
      <c r="G758" s="233"/>
      <c r="H758" s="233"/>
      <c r="I758" s="233"/>
      <c r="J758" s="403"/>
      <c r="K758" s="233"/>
      <c r="L758" s="233"/>
      <c r="M758" s="233"/>
      <c r="N758" s="233"/>
      <c r="P758" s="233"/>
      <c r="Q758" s="233"/>
      <c r="R758" s="344"/>
      <c r="S758" s="233"/>
      <c r="T758" s="48"/>
      <c r="U758" s="48"/>
      <c r="V758" s="48"/>
      <c r="W758" s="48"/>
      <c r="X758" s="48"/>
      <c r="Y758" s="48"/>
      <c r="Z758" s="48"/>
      <c r="AA758" s="48"/>
    </row>
    <row r="759" spans="1:27" ht="15.75" customHeight="1">
      <c r="A759" s="233"/>
      <c r="B759" s="233"/>
      <c r="C759" s="233"/>
      <c r="D759" s="233"/>
      <c r="E759" s="233"/>
      <c r="F759" s="233"/>
      <c r="G759" s="233"/>
      <c r="H759" s="233"/>
      <c r="I759" s="233"/>
      <c r="J759" s="403"/>
      <c r="K759" s="233"/>
      <c r="L759" s="233"/>
      <c r="M759" s="233"/>
      <c r="N759" s="233"/>
      <c r="P759" s="233"/>
      <c r="Q759" s="233"/>
      <c r="R759" s="344"/>
      <c r="S759" s="233"/>
      <c r="T759" s="48"/>
      <c r="U759" s="48"/>
      <c r="V759" s="48"/>
      <c r="W759" s="48"/>
      <c r="X759" s="48"/>
      <c r="Y759" s="48"/>
      <c r="Z759" s="48"/>
      <c r="AA759" s="48"/>
    </row>
    <row r="760" spans="1:27" ht="15.75" customHeight="1">
      <c r="A760" s="233"/>
      <c r="B760" s="233"/>
      <c r="C760" s="233"/>
      <c r="D760" s="233"/>
      <c r="E760" s="233"/>
      <c r="F760" s="233"/>
      <c r="G760" s="233"/>
      <c r="H760" s="233"/>
      <c r="I760" s="233"/>
      <c r="J760" s="403"/>
      <c r="K760" s="233"/>
      <c r="L760" s="233"/>
      <c r="M760" s="233"/>
      <c r="N760" s="233"/>
      <c r="P760" s="233"/>
      <c r="Q760" s="233"/>
      <c r="R760" s="344"/>
      <c r="S760" s="233"/>
      <c r="T760" s="48"/>
      <c r="U760" s="48"/>
      <c r="V760" s="48"/>
      <c r="W760" s="48"/>
      <c r="X760" s="48"/>
      <c r="Y760" s="48"/>
      <c r="Z760" s="48"/>
      <c r="AA760" s="48"/>
    </row>
    <row r="761" spans="1:27" ht="15.75" customHeight="1">
      <c r="A761" s="233"/>
      <c r="B761" s="233"/>
      <c r="C761" s="233"/>
      <c r="D761" s="233"/>
      <c r="E761" s="233"/>
      <c r="F761" s="233"/>
      <c r="G761" s="233"/>
      <c r="H761" s="233"/>
      <c r="I761" s="233"/>
      <c r="J761" s="403"/>
      <c r="K761" s="233"/>
      <c r="L761" s="233"/>
      <c r="M761" s="233"/>
      <c r="N761" s="233"/>
      <c r="P761" s="233"/>
      <c r="Q761" s="233"/>
      <c r="R761" s="344"/>
      <c r="S761" s="233"/>
      <c r="T761" s="48"/>
      <c r="U761" s="48"/>
      <c r="V761" s="48"/>
      <c r="W761" s="48"/>
      <c r="X761" s="48"/>
      <c r="Y761" s="48"/>
      <c r="Z761" s="48"/>
      <c r="AA761" s="48"/>
    </row>
    <row r="762" spans="1:27" ht="15.75" customHeight="1">
      <c r="A762" s="233"/>
      <c r="B762" s="233"/>
      <c r="C762" s="233"/>
      <c r="D762" s="233"/>
      <c r="E762" s="233"/>
      <c r="F762" s="233"/>
      <c r="G762" s="233"/>
      <c r="H762" s="233"/>
      <c r="I762" s="233"/>
      <c r="J762" s="403"/>
      <c r="K762" s="233"/>
      <c r="L762" s="233"/>
      <c r="M762" s="233"/>
      <c r="N762" s="233"/>
      <c r="P762" s="233"/>
      <c r="Q762" s="233"/>
      <c r="R762" s="344"/>
      <c r="S762" s="233"/>
      <c r="T762" s="48"/>
      <c r="U762" s="48"/>
      <c r="V762" s="48"/>
      <c r="W762" s="48"/>
      <c r="X762" s="48"/>
      <c r="Y762" s="48"/>
      <c r="Z762" s="48"/>
      <c r="AA762" s="48"/>
    </row>
    <row r="763" spans="1:27" ht="15.75" customHeight="1">
      <c r="A763" s="233"/>
      <c r="B763" s="233"/>
      <c r="C763" s="233"/>
      <c r="D763" s="233"/>
      <c r="E763" s="233"/>
      <c r="F763" s="233"/>
      <c r="G763" s="233"/>
      <c r="H763" s="233"/>
      <c r="I763" s="233"/>
      <c r="J763" s="403"/>
      <c r="K763" s="233"/>
      <c r="L763" s="233"/>
      <c r="M763" s="233"/>
      <c r="N763" s="233"/>
      <c r="P763" s="233"/>
      <c r="Q763" s="233"/>
      <c r="R763" s="344"/>
      <c r="S763" s="233"/>
      <c r="T763" s="48"/>
      <c r="U763" s="48"/>
      <c r="V763" s="48"/>
      <c r="W763" s="48"/>
      <c r="X763" s="48"/>
      <c r="Y763" s="48"/>
      <c r="Z763" s="48"/>
      <c r="AA763" s="48"/>
    </row>
    <row r="764" spans="1:27" ht="15.75" customHeight="1">
      <c r="A764" s="233"/>
      <c r="B764" s="233"/>
      <c r="C764" s="233"/>
      <c r="D764" s="233"/>
      <c r="E764" s="233"/>
      <c r="F764" s="233"/>
      <c r="G764" s="233"/>
      <c r="H764" s="233"/>
      <c r="I764" s="233"/>
      <c r="J764" s="403"/>
      <c r="K764" s="233"/>
      <c r="L764" s="233"/>
      <c r="M764" s="233"/>
      <c r="N764" s="233"/>
      <c r="P764" s="233"/>
      <c r="Q764" s="233"/>
      <c r="R764" s="344"/>
      <c r="S764" s="233"/>
      <c r="T764" s="48"/>
      <c r="U764" s="48"/>
      <c r="V764" s="48"/>
      <c r="W764" s="48"/>
      <c r="X764" s="48"/>
      <c r="Y764" s="48"/>
      <c r="Z764" s="48"/>
      <c r="AA764" s="48"/>
    </row>
    <row r="765" spans="1:27" ht="15.75" customHeight="1">
      <c r="A765" s="233"/>
      <c r="B765" s="233"/>
      <c r="C765" s="233"/>
      <c r="D765" s="233"/>
      <c r="E765" s="233"/>
      <c r="F765" s="233"/>
      <c r="G765" s="233"/>
      <c r="H765" s="233"/>
      <c r="I765" s="233"/>
      <c r="J765" s="403"/>
      <c r="K765" s="233"/>
      <c r="L765" s="233"/>
      <c r="M765" s="233"/>
      <c r="N765" s="233"/>
      <c r="P765" s="233"/>
      <c r="Q765" s="233"/>
      <c r="R765" s="344"/>
      <c r="S765" s="233"/>
      <c r="T765" s="48"/>
      <c r="U765" s="48"/>
      <c r="V765" s="48"/>
      <c r="W765" s="48"/>
      <c r="X765" s="48"/>
      <c r="Y765" s="48"/>
      <c r="Z765" s="48"/>
      <c r="AA765" s="48"/>
    </row>
    <row r="766" spans="1:27" ht="15.75" customHeight="1">
      <c r="A766" s="233"/>
      <c r="B766" s="233"/>
      <c r="C766" s="233"/>
      <c r="D766" s="233"/>
      <c r="E766" s="233"/>
      <c r="F766" s="233"/>
      <c r="G766" s="233"/>
      <c r="H766" s="233"/>
      <c r="I766" s="233"/>
      <c r="J766" s="403"/>
      <c r="K766" s="233"/>
      <c r="L766" s="233"/>
      <c r="M766" s="233"/>
      <c r="N766" s="233"/>
      <c r="P766" s="233"/>
      <c r="Q766" s="233"/>
      <c r="R766" s="344"/>
      <c r="S766" s="233"/>
      <c r="T766" s="48"/>
      <c r="U766" s="48"/>
      <c r="V766" s="48"/>
      <c r="W766" s="48"/>
      <c r="X766" s="48"/>
      <c r="Y766" s="48"/>
      <c r="Z766" s="48"/>
      <c r="AA766" s="48"/>
    </row>
    <row r="767" spans="1:27" ht="15.75" customHeight="1">
      <c r="A767" s="233"/>
      <c r="B767" s="233"/>
      <c r="C767" s="233"/>
      <c r="D767" s="233"/>
      <c r="E767" s="233"/>
      <c r="F767" s="233"/>
      <c r="G767" s="233"/>
      <c r="H767" s="233"/>
      <c r="I767" s="233"/>
      <c r="J767" s="403"/>
      <c r="K767" s="233"/>
      <c r="L767" s="233"/>
      <c r="M767" s="233"/>
      <c r="N767" s="233"/>
      <c r="P767" s="233"/>
      <c r="Q767" s="233"/>
      <c r="R767" s="344"/>
      <c r="S767" s="233"/>
      <c r="T767" s="48"/>
      <c r="U767" s="48"/>
      <c r="V767" s="48"/>
      <c r="W767" s="48"/>
      <c r="X767" s="48"/>
      <c r="Y767" s="48"/>
      <c r="Z767" s="48"/>
      <c r="AA767" s="48"/>
    </row>
    <row r="768" spans="1:27" ht="15.75" customHeight="1">
      <c r="A768" s="233"/>
      <c r="B768" s="233"/>
      <c r="C768" s="233"/>
      <c r="D768" s="233"/>
      <c r="E768" s="233"/>
      <c r="F768" s="233"/>
      <c r="G768" s="233"/>
      <c r="H768" s="233"/>
      <c r="I768" s="233"/>
      <c r="J768" s="403"/>
      <c r="K768" s="233"/>
      <c r="L768" s="233"/>
      <c r="M768" s="233"/>
      <c r="N768" s="233"/>
      <c r="P768" s="233"/>
      <c r="Q768" s="233"/>
      <c r="R768" s="344"/>
      <c r="S768" s="233"/>
      <c r="T768" s="48"/>
      <c r="U768" s="48"/>
      <c r="V768" s="48"/>
      <c r="W768" s="48"/>
      <c r="X768" s="48"/>
      <c r="Y768" s="48"/>
      <c r="Z768" s="48"/>
      <c r="AA768" s="48"/>
    </row>
    <row r="769" spans="1:27" ht="15.75" customHeight="1">
      <c r="A769" s="233"/>
      <c r="B769" s="233"/>
      <c r="C769" s="233"/>
      <c r="D769" s="233"/>
      <c r="E769" s="233"/>
      <c r="F769" s="233"/>
      <c r="G769" s="233"/>
      <c r="H769" s="233"/>
      <c r="I769" s="233"/>
      <c r="J769" s="403"/>
      <c r="K769" s="233"/>
      <c r="L769" s="233"/>
      <c r="M769" s="233"/>
      <c r="N769" s="233"/>
      <c r="P769" s="233"/>
      <c r="Q769" s="233"/>
      <c r="R769" s="344"/>
      <c r="S769" s="233"/>
      <c r="T769" s="48"/>
      <c r="U769" s="48"/>
      <c r="V769" s="48"/>
      <c r="W769" s="48"/>
      <c r="X769" s="48"/>
      <c r="Y769" s="48"/>
      <c r="Z769" s="48"/>
      <c r="AA769" s="48"/>
    </row>
    <row r="770" spans="1:27" ht="15.75" customHeight="1">
      <c r="A770" s="233"/>
      <c r="B770" s="233"/>
      <c r="C770" s="233"/>
      <c r="D770" s="233"/>
      <c r="E770" s="233"/>
      <c r="F770" s="233"/>
      <c r="G770" s="233"/>
      <c r="H770" s="233"/>
      <c r="I770" s="233"/>
      <c r="J770" s="403"/>
      <c r="K770" s="233"/>
      <c r="L770" s="233"/>
      <c r="M770" s="233"/>
      <c r="N770" s="233"/>
      <c r="P770" s="233"/>
      <c r="Q770" s="233"/>
      <c r="R770" s="344"/>
      <c r="S770" s="233"/>
      <c r="T770" s="48"/>
      <c r="U770" s="48"/>
      <c r="V770" s="48"/>
      <c r="W770" s="48"/>
      <c r="X770" s="48"/>
      <c r="Y770" s="48"/>
      <c r="Z770" s="48"/>
      <c r="AA770" s="48"/>
    </row>
    <row r="771" spans="1:27" ht="15.75" customHeight="1">
      <c r="A771" s="233"/>
      <c r="B771" s="233"/>
      <c r="C771" s="233"/>
      <c r="D771" s="233"/>
      <c r="E771" s="233"/>
      <c r="F771" s="233"/>
      <c r="G771" s="233"/>
      <c r="H771" s="233"/>
      <c r="I771" s="233"/>
      <c r="J771" s="403"/>
      <c r="K771" s="233"/>
      <c r="L771" s="233"/>
      <c r="M771" s="233"/>
      <c r="N771" s="233"/>
      <c r="P771" s="233"/>
      <c r="Q771" s="233"/>
      <c r="R771" s="344"/>
      <c r="S771" s="233"/>
      <c r="T771" s="48"/>
      <c r="U771" s="48"/>
      <c r="V771" s="48"/>
      <c r="W771" s="48"/>
      <c r="X771" s="48"/>
      <c r="Y771" s="48"/>
      <c r="Z771" s="48"/>
      <c r="AA771" s="48"/>
    </row>
    <row r="772" spans="1:27" ht="15.75" customHeight="1">
      <c r="A772" s="233"/>
      <c r="B772" s="233"/>
      <c r="C772" s="233"/>
      <c r="D772" s="233"/>
      <c r="E772" s="233"/>
      <c r="F772" s="233"/>
      <c r="G772" s="233"/>
      <c r="H772" s="233"/>
      <c r="I772" s="233"/>
      <c r="J772" s="403"/>
      <c r="K772" s="233"/>
      <c r="L772" s="233"/>
      <c r="M772" s="233"/>
      <c r="N772" s="233"/>
      <c r="P772" s="233"/>
      <c r="Q772" s="233"/>
      <c r="R772" s="344"/>
      <c r="S772" s="233"/>
      <c r="T772" s="48"/>
      <c r="U772" s="48"/>
      <c r="V772" s="48"/>
      <c r="W772" s="48"/>
      <c r="X772" s="48"/>
      <c r="Y772" s="48"/>
      <c r="Z772" s="48"/>
      <c r="AA772" s="48"/>
    </row>
    <row r="773" spans="1:27" ht="15.75" customHeight="1">
      <c r="A773" s="233"/>
      <c r="B773" s="233"/>
      <c r="C773" s="233"/>
      <c r="D773" s="233"/>
      <c r="E773" s="233"/>
      <c r="F773" s="233"/>
      <c r="G773" s="233"/>
      <c r="H773" s="233"/>
      <c r="I773" s="233"/>
      <c r="J773" s="403"/>
      <c r="K773" s="233"/>
      <c r="L773" s="233"/>
      <c r="M773" s="233"/>
      <c r="N773" s="233"/>
      <c r="P773" s="233"/>
      <c r="Q773" s="233"/>
      <c r="R773" s="344"/>
      <c r="S773" s="233"/>
      <c r="T773" s="48"/>
      <c r="U773" s="48"/>
      <c r="V773" s="48"/>
      <c r="W773" s="48"/>
      <c r="X773" s="48"/>
      <c r="Y773" s="48"/>
      <c r="Z773" s="48"/>
      <c r="AA773" s="48"/>
    </row>
    <row r="774" spans="1:27" ht="15.75" customHeight="1">
      <c r="A774" s="233"/>
      <c r="B774" s="233"/>
      <c r="C774" s="233"/>
      <c r="D774" s="233"/>
      <c r="E774" s="233"/>
      <c r="F774" s="233"/>
      <c r="G774" s="233"/>
      <c r="H774" s="233"/>
      <c r="I774" s="233"/>
      <c r="J774" s="403"/>
      <c r="K774" s="233"/>
      <c r="L774" s="233"/>
      <c r="M774" s="233"/>
      <c r="N774" s="233"/>
      <c r="P774" s="233"/>
      <c r="Q774" s="233"/>
      <c r="R774" s="344"/>
      <c r="S774" s="233"/>
      <c r="T774" s="48"/>
      <c r="U774" s="48"/>
      <c r="V774" s="48"/>
      <c r="W774" s="48"/>
      <c r="X774" s="48"/>
      <c r="Y774" s="48"/>
      <c r="Z774" s="48"/>
      <c r="AA774" s="48"/>
    </row>
    <row r="775" spans="1:27" ht="15.75" customHeight="1">
      <c r="A775" s="233"/>
      <c r="B775" s="233"/>
      <c r="C775" s="233"/>
      <c r="D775" s="233"/>
      <c r="E775" s="233"/>
      <c r="F775" s="233"/>
      <c r="G775" s="233"/>
      <c r="H775" s="233"/>
      <c r="I775" s="233"/>
      <c r="J775" s="403"/>
      <c r="K775" s="233"/>
      <c r="L775" s="233"/>
      <c r="M775" s="233"/>
      <c r="N775" s="233"/>
      <c r="P775" s="233"/>
      <c r="Q775" s="233"/>
      <c r="R775" s="344"/>
      <c r="S775" s="233"/>
      <c r="T775" s="48"/>
      <c r="U775" s="48"/>
      <c r="V775" s="48"/>
      <c r="W775" s="48"/>
      <c r="X775" s="48"/>
      <c r="Y775" s="48"/>
      <c r="Z775" s="48"/>
      <c r="AA775" s="48"/>
    </row>
    <row r="776" spans="1:27" ht="15.75" customHeight="1">
      <c r="A776" s="233"/>
      <c r="B776" s="233"/>
      <c r="C776" s="233"/>
      <c r="D776" s="233"/>
      <c r="E776" s="233"/>
      <c r="F776" s="233"/>
      <c r="G776" s="233"/>
      <c r="H776" s="233"/>
      <c r="I776" s="233"/>
      <c r="J776" s="403"/>
      <c r="K776" s="233"/>
      <c r="L776" s="233"/>
      <c r="M776" s="233"/>
      <c r="N776" s="233"/>
      <c r="P776" s="233"/>
      <c r="Q776" s="233"/>
      <c r="R776" s="344"/>
      <c r="S776" s="233"/>
      <c r="T776" s="48"/>
      <c r="U776" s="48"/>
      <c r="V776" s="48"/>
      <c r="W776" s="48"/>
      <c r="X776" s="48"/>
      <c r="Y776" s="48"/>
      <c r="Z776" s="48"/>
      <c r="AA776" s="48"/>
    </row>
    <row r="777" spans="1:27" ht="15.75" customHeight="1">
      <c r="A777" s="233"/>
      <c r="B777" s="233"/>
      <c r="C777" s="233"/>
      <c r="D777" s="233"/>
      <c r="E777" s="233"/>
      <c r="F777" s="233"/>
      <c r="G777" s="233"/>
      <c r="H777" s="233"/>
      <c r="I777" s="233"/>
      <c r="J777" s="403"/>
      <c r="K777" s="233"/>
      <c r="L777" s="233"/>
      <c r="M777" s="233"/>
      <c r="N777" s="233"/>
      <c r="P777" s="233"/>
      <c r="Q777" s="233"/>
      <c r="R777" s="344"/>
      <c r="S777" s="233"/>
      <c r="T777" s="48"/>
      <c r="U777" s="48"/>
      <c r="V777" s="48"/>
      <c r="W777" s="48"/>
      <c r="X777" s="48"/>
      <c r="Y777" s="48"/>
      <c r="Z777" s="48"/>
      <c r="AA777" s="48"/>
    </row>
    <row r="778" spans="1:27" ht="15.75" customHeight="1">
      <c r="A778" s="233"/>
      <c r="B778" s="233"/>
      <c r="C778" s="233"/>
      <c r="D778" s="233"/>
      <c r="E778" s="233"/>
      <c r="F778" s="233"/>
      <c r="G778" s="233"/>
      <c r="H778" s="233"/>
      <c r="I778" s="233"/>
      <c r="J778" s="403"/>
      <c r="K778" s="233"/>
      <c r="L778" s="233"/>
      <c r="M778" s="233"/>
      <c r="N778" s="233"/>
      <c r="P778" s="233"/>
      <c r="Q778" s="233"/>
      <c r="R778" s="344"/>
      <c r="S778" s="233"/>
      <c r="T778" s="48"/>
      <c r="U778" s="48"/>
      <c r="V778" s="48"/>
      <c r="W778" s="48"/>
      <c r="X778" s="48"/>
      <c r="Y778" s="48"/>
      <c r="Z778" s="48"/>
      <c r="AA778" s="48"/>
    </row>
    <row r="779" spans="1:27" ht="15.75" customHeight="1">
      <c r="A779" s="233"/>
      <c r="B779" s="233"/>
      <c r="C779" s="233"/>
      <c r="D779" s="233"/>
      <c r="E779" s="233"/>
      <c r="F779" s="233"/>
      <c r="G779" s="233"/>
      <c r="H779" s="233"/>
      <c r="I779" s="233"/>
      <c r="J779" s="403"/>
      <c r="K779" s="233"/>
      <c r="L779" s="233"/>
      <c r="M779" s="233"/>
      <c r="N779" s="233"/>
      <c r="P779" s="233"/>
      <c r="Q779" s="233"/>
      <c r="R779" s="344"/>
      <c r="S779" s="233"/>
      <c r="T779" s="48"/>
      <c r="U779" s="48"/>
      <c r="V779" s="48"/>
      <c r="W779" s="48"/>
      <c r="X779" s="48"/>
      <c r="Y779" s="48"/>
      <c r="Z779" s="48"/>
      <c r="AA779" s="48"/>
    </row>
    <row r="780" spans="1:27" ht="15.75" customHeight="1">
      <c r="A780" s="233"/>
      <c r="B780" s="233"/>
      <c r="C780" s="233"/>
      <c r="D780" s="233"/>
      <c r="E780" s="233"/>
      <c r="F780" s="233"/>
      <c r="G780" s="233"/>
      <c r="H780" s="233"/>
      <c r="I780" s="233"/>
      <c r="J780" s="403"/>
      <c r="K780" s="233"/>
      <c r="L780" s="233"/>
      <c r="M780" s="233"/>
      <c r="N780" s="233"/>
      <c r="P780" s="233"/>
      <c r="Q780" s="233"/>
      <c r="R780" s="344"/>
      <c r="S780" s="233"/>
      <c r="T780" s="48"/>
      <c r="U780" s="48"/>
      <c r="V780" s="48"/>
      <c r="W780" s="48"/>
      <c r="X780" s="48"/>
      <c r="Y780" s="48"/>
      <c r="Z780" s="48"/>
      <c r="AA780" s="48"/>
    </row>
    <row r="781" spans="1:27" ht="15.75" customHeight="1">
      <c r="A781" s="233"/>
      <c r="B781" s="233"/>
      <c r="C781" s="233"/>
      <c r="D781" s="233"/>
      <c r="E781" s="233"/>
      <c r="F781" s="233"/>
      <c r="G781" s="233"/>
      <c r="H781" s="233"/>
      <c r="I781" s="233"/>
      <c r="J781" s="403"/>
      <c r="K781" s="233"/>
      <c r="L781" s="233"/>
      <c r="M781" s="233"/>
      <c r="N781" s="233"/>
      <c r="P781" s="233"/>
      <c r="Q781" s="233"/>
      <c r="R781" s="344"/>
      <c r="S781" s="233"/>
      <c r="T781" s="48"/>
      <c r="U781" s="48"/>
      <c r="V781" s="48"/>
      <c r="W781" s="48"/>
      <c r="X781" s="48"/>
      <c r="Y781" s="48"/>
      <c r="Z781" s="48"/>
      <c r="AA781" s="48"/>
    </row>
    <row r="782" spans="1:27" ht="15.75" customHeight="1">
      <c r="A782" s="233"/>
      <c r="B782" s="233"/>
      <c r="C782" s="233"/>
      <c r="D782" s="233"/>
      <c r="E782" s="233"/>
      <c r="F782" s="233"/>
      <c r="G782" s="233"/>
      <c r="H782" s="233"/>
      <c r="I782" s="233"/>
      <c r="J782" s="403"/>
      <c r="K782" s="233"/>
      <c r="L782" s="233"/>
      <c r="M782" s="233"/>
      <c r="N782" s="233"/>
      <c r="P782" s="233"/>
      <c r="Q782" s="233"/>
      <c r="R782" s="344"/>
      <c r="S782" s="233"/>
      <c r="T782" s="48"/>
      <c r="U782" s="48"/>
      <c r="V782" s="48"/>
      <c r="W782" s="48"/>
      <c r="X782" s="48"/>
      <c r="Y782" s="48"/>
      <c r="Z782" s="48"/>
      <c r="AA782" s="48"/>
    </row>
    <row r="783" spans="1:27" ht="15.75" customHeight="1">
      <c r="A783" s="233"/>
      <c r="B783" s="233"/>
      <c r="C783" s="233"/>
      <c r="D783" s="233"/>
      <c r="E783" s="233"/>
      <c r="F783" s="233"/>
      <c r="G783" s="233"/>
      <c r="H783" s="233"/>
      <c r="I783" s="233"/>
      <c r="J783" s="403"/>
      <c r="K783" s="233"/>
      <c r="L783" s="233"/>
      <c r="M783" s="233"/>
      <c r="N783" s="233"/>
      <c r="P783" s="233"/>
      <c r="Q783" s="233"/>
      <c r="R783" s="344"/>
      <c r="S783" s="233"/>
      <c r="T783" s="48"/>
      <c r="U783" s="48"/>
      <c r="V783" s="48"/>
      <c r="W783" s="48"/>
      <c r="X783" s="48"/>
      <c r="Y783" s="48"/>
      <c r="Z783" s="48"/>
      <c r="AA783" s="48"/>
    </row>
    <row r="784" spans="1:27" ht="15.75" customHeight="1">
      <c r="A784" s="233"/>
      <c r="B784" s="233"/>
      <c r="C784" s="233"/>
      <c r="D784" s="233"/>
      <c r="E784" s="233"/>
      <c r="F784" s="233"/>
      <c r="G784" s="233"/>
      <c r="H784" s="233"/>
      <c r="I784" s="233"/>
      <c r="J784" s="403"/>
      <c r="K784" s="233"/>
      <c r="L784" s="233"/>
      <c r="M784" s="233"/>
      <c r="N784" s="233"/>
      <c r="P784" s="233"/>
      <c r="Q784" s="233"/>
      <c r="R784" s="344"/>
      <c r="S784" s="233"/>
      <c r="T784" s="48"/>
      <c r="U784" s="48"/>
      <c r="V784" s="48"/>
      <c r="W784" s="48"/>
      <c r="X784" s="48"/>
      <c r="Y784" s="48"/>
      <c r="Z784" s="48"/>
      <c r="AA784" s="48"/>
    </row>
    <row r="785" spans="1:27" ht="15.75" customHeight="1">
      <c r="A785" s="233"/>
      <c r="B785" s="233"/>
      <c r="C785" s="233"/>
      <c r="D785" s="233"/>
      <c r="E785" s="233"/>
      <c r="F785" s="233"/>
      <c r="G785" s="233"/>
      <c r="H785" s="233"/>
      <c r="I785" s="233"/>
      <c r="J785" s="403"/>
      <c r="K785" s="233"/>
      <c r="L785" s="233"/>
      <c r="M785" s="233"/>
      <c r="N785" s="233"/>
      <c r="P785" s="233"/>
      <c r="Q785" s="233"/>
      <c r="R785" s="344"/>
      <c r="S785" s="233"/>
      <c r="T785" s="48"/>
      <c r="U785" s="48"/>
      <c r="V785" s="48"/>
      <c r="W785" s="48"/>
      <c r="X785" s="48"/>
      <c r="Y785" s="48"/>
      <c r="Z785" s="48"/>
      <c r="AA785" s="48"/>
    </row>
    <row r="786" spans="1:27" ht="15.75" customHeight="1">
      <c r="A786" s="233"/>
      <c r="B786" s="233"/>
      <c r="C786" s="233"/>
      <c r="D786" s="233"/>
      <c r="E786" s="233"/>
      <c r="F786" s="233"/>
      <c r="G786" s="233"/>
      <c r="H786" s="233"/>
      <c r="I786" s="233"/>
      <c r="J786" s="403"/>
      <c r="K786" s="233"/>
      <c r="L786" s="233"/>
      <c r="M786" s="233"/>
      <c r="N786" s="233"/>
      <c r="P786" s="233"/>
      <c r="Q786" s="233"/>
      <c r="R786" s="344"/>
      <c r="S786" s="233"/>
      <c r="T786" s="48"/>
      <c r="U786" s="48"/>
      <c r="V786" s="48"/>
      <c r="W786" s="48"/>
      <c r="X786" s="48"/>
      <c r="Y786" s="48"/>
      <c r="Z786" s="48"/>
      <c r="AA786" s="48"/>
    </row>
    <row r="787" spans="1:27" ht="15.75" customHeight="1">
      <c r="A787" s="233"/>
      <c r="B787" s="233"/>
      <c r="C787" s="233"/>
      <c r="D787" s="233"/>
      <c r="E787" s="233"/>
      <c r="F787" s="233"/>
      <c r="G787" s="233"/>
      <c r="H787" s="233"/>
      <c r="I787" s="233"/>
      <c r="J787" s="403"/>
      <c r="K787" s="233"/>
      <c r="L787" s="233"/>
      <c r="M787" s="233"/>
      <c r="N787" s="233"/>
      <c r="P787" s="233"/>
      <c r="Q787" s="233"/>
      <c r="R787" s="344"/>
      <c r="S787" s="233"/>
      <c r="T787" s="48"/>
      <c r="U787" s="48"/>
      <c r="V787" s="48"/>
      <c r="W787" s="48"/>
      <c r="X787" s="48"/>
      <c r="Y787" s="48"/>
      <c r="Z787" s="48"/>
      <c r="AA787" s="48"/>
    </row>
    <row r="788" spans="1:27" ht="15.75" customHeight="1">
      <c r="A788" s="233"/>
      <c r="B788" s="233"/>
      <c r="C788" s="233"/>
      <c r="D788" s="233"/>
      <c r="E788" s="233"/>
      <c r="F788" s="233"/>
      <c r="G788" s="233"/>
      <c r="H788" s="233"/>
      <c r="I788" s="233"/>
      <c r="J788" s="403"/>
      <c r="K788" s="233"/>
      <c r="L788" s="233"/>
      <c r="M788" s="233"/>
      <c r="N788" s="233"/>
      <c r="P788" s="233"/>
      <c r="Q788" s="233"/>
      <c r="R788" s="344"/>
      <c r="S788" s="233"/>
      <c r="T788" s="48"/>
      <c r="U788" s="48"/>
      <c r="V788" s="48"/>
      <c r="W788" s="48"/>
      <c r="X788" s="48"/>
      <c r="Y788" s="48"/>
      <c r="Z788" s="48"/>
      <c r="AA788" s="48"/>
    </row>
    <row r="789" spans="1:27" ht="15.75" customHeight="1">
      <c r="A789" s="233"/>
      <c r="B789" s="233"/>
      <c r="C789" s="233"/>
      <c r="D789" s="233"/>
      <c r="E789" s="233"/>
      <c r="F789" s="233"/>
      <c r="G789" s="233"/>
      <c r="H789" s="233"/>
      <c r="I789" s="233"/>
      <c r="J789" s="403"/>
      <c r="K789" s="233"/>
      <c r="L789" s="233"/>
      <c r="M789" s="233"/>
      <c r="N789" s="233"/>
      <c r="P789" s="233"/>
      <c r="Q789" s="233"/>
      <c r="R789" s="344"/>
      <c r="S789" s="233"/>
      <c r="T789" s="48"/>
      <c r="U789" s="48"/>
      <c r="V789" s="48"/>
      <c r="W789" s="48"/>
      <c r="X789" s="48"/>
      <c r="Y789" s="48"/>
      <c r="Z789" s="48"/>
      <c r="AA789" s="48"/>
    </row>
    <row r="790" spans="1:27" ht="15.75" customHeight="1">
      <c r="A790" s="233"/>
      <c r="B790" s="233"/>
      <c r="C790" s="233"/>
      <c r="D790" s="233"/>
      <c r="E790" s="233"/>
      <c r="F790" s="233"/>
      <c r="G790" s="233"/>
      <c r="H790" s="233"/>
      <c r="I790" s="233"/>
      <c r="J790" s="403"/>
      <c r="K790" s="233"/>
      <c r="L790" s="233"/>
      <c r="M790" s="233"/>
      <c r="N790" s="233"/>
      <c r="P790" s="233"/>
      <c r="Q790" s="233"/>
      <c r="R790" s="344"/>
      <c r="S790" s="233"/>
      <c r="T790" s="48"/>
      <c r="U790" s="48"/>
      <c r="V790" s="48"/>
      <c r="W790" s="48"/>
      <c r="X790" s="48"/>
      <c r="Y790" s="48"/>
      <c r="Z790" s="48"/>
      <c r="AA790" s="48"/>
    </row>
    <row r="791" spans="1:27" ht="15.75" customHeight="1">
      <c r="A791" s="233"/>
      <c r="B791" s="233"/>
      <c r="C791" s="233"/>
      <c r="D791" s="233"/>
      <c r="E791" s="233"/>
      <c r="F791" s="233"/>
      <c r="G791" s="233"/>
      <c r="H791" s="233"/>
      <c r="I791" s="233"/>
      <c r="J791" s="403"/>
      <c r="K791" s="233"/>
      <c r="L791" s="233"/>
      <c r="M791" s="233"/>
      <c r="N791" s="233"/>
      <c r="P791" s="233"/>
      <c r="Q791" s="233"/>
      <c r="R791" s="344"/>
      <c r="S791" s="233"/>
      <c r="T791" s="48"/>
      <c r="U791" s="48"/>
      <c r="V791" s="48"/>
      <c r="W791" s="48"/>
      <c r="X791" s="48"/>
      <c r="Y791" s="48"/>
      <c r="Z791" s="48"/>
      <c r="AA791" s="48"/>
    </row>
    <row r="792" spans="1:27" ht="15.75" customHeight="1">
      <c r="A792" s="233"/>
      <c r="B792" s="233"/>
      <c r="C792" s="233"/>
      <c r="D792" s="233"/>
      <c r="E792" s="233"/>
      <c r="F792" s="233"/>
      <c r="G792" s="233"/>
      <c r="H792" s="233"/>
      <c r="I792" s="233"/>
      <c r="J792" s="403"/>
      <c r="K792" s="233"/>
      <c r="L792" s="233"/>
      <c r="M792" s="233"/>
      <c r="N792" s="233"/>
      <c r="P792" s="233"/>
      <c r="Q792" s="233"/>
      <c r="R792" s="344"/>
      <c r="S792" s="233"/>
      <c r="T792" s="48"/>
      <c r="U792" s="48"/>
      <c r="V792" s="48"/>
      <c r="W792" s="48"/>
      <c r="X792" s="48"/>
      <c r="Y792" s="48"/>
      <c r="Z792" s="48"/>
      <c r="AA792" s="48"/>
    </row>
    <row r="793" spans="1:27" ht="15.75" customHeight="1">
      <c r="A793" s="233"/>
      <c r="B793" s="233"/>
      <c r="C793" s="233"/>
      <c r="D793" s="233"/>
      <c r="E793" s="233"/>
      <c r="F793" s="233"/>
      <c r="G793" s="233"/>
      <c r="H793" s="233"/>
      <c r="I793" s="233"/>
      <c r="J793" s="403"/>
      <c r="K793" s="233"/>
      <c r="L793" s="233"/>
      <c r="M793" s="233"/>
      <c r="N793" s="233"/>
      <c r="P793" s="233"/>
      <c r="Q793" s="233"/>
      <c r="R793" s="344"/>
      <c r="S793" s="233"/>
      <c r="T793" s="48"/>
      <c r="U793" s="48"/>
      <c r="V793" s="48"/>
      <c r="W793" s="48"/>
      <c r="X793" s="48"/>
      <c r="Y793" s="48"/>
      <c r="Z793" s="48"/>
      <c r="AA793" s="48"/>
    </row>
    <row r="794" spans="1:27" ht="15.75" customHeight="1">
      <c r="A794" s="233"/>
      <c r="B794" s="233"/>
      <c r="C794" s="233"/>
      <c r="D794" s="233"/>
      <c r="E794" s="233"/>
      <c r="F794" s="233"/>
      <c r="G794" s="233"/>
      <c r="H794" s="233"/>
      <c r="I794" s="233"/>
      <c r="J794" s="403"/>
      <c r="K794" s="233"/>
      <c r="L794" s="233"/>
      <c r="M794" s="233"/>
      <c r="N794" s="233"/>
      <c r="P794" s="233"/>
      <c r="Q794" s="233"/>
      <c r="R794" s="344"/>
      <c r="S794" s="233"/>
      <c r="T794" s="48"/>
      <c r="U794" s="48"/>
      <c r="V794" s="48"/>
      <c r="W794" s="48"/>
      <c r="X794" s="48"/>
      <c r="Y794" s="48"/>
      <c r="Z794" s="48"/>
      <c r="AA794" s="48"/>
    </row>
    <row r="795" spans="1:27" ht="15.75" customHeight="1">
      <c r="A795" s="233"/>
      <c r="B795" s="233"/>
      <c r="C795" s="233"/>
      <c r="D795" s="233"/>
      <c r="E795" s="233"/>
      <c r="F795" s="233"/>
      <c r="G795" s="233"/>
      <c r="H795" s="233"/>
      <c r="I795" s="233"/>
      <c r="J795" s="403"/>
      <c r="K795" s="233"/>
      <c r="L795" s="233"/>
      <c r="M795" s="233"/>
      <c r="N795" s="233"/>
      <c r="P795" s="233"/>
      <c r="Q795" s="233"/>
      <c r="R795" s="344"/>
      <c r="S795" s="233"/>
      <c r="T795" s="48"/>
      <c r="U795" s="48"/>
      <c r="V795" s="48"/>
      <c r="W795" s="48"/>
      <c r="X795" s="48"/>
      <c r="Y795" s="48"/>
      <c r="Z795" s="48"/>
      <c r="AA795" s="48"/>
    </row>
    <row r="796" spans="1:27" ht="15.75" customHeight="1">
      <c r="A796" s="233"/>
      <c r="B796" s="233"/>
      <c r="C796" s="233"/>
      <c r="D796" s="233"/>
      <c r="E796" s="233"/>
      <c r="F796" s="233"/>
      <c r="G796" s="233"/>
      <c r="H796" s="233"/>
      <c r="I796" s="233"/>
      <c r="J796" s="403"/>
      <c r="K796" s="233"/>
      <c r="L796" s="233"/>
      <c r="M796" s="233"/>
      <c r="N796" s="233"/>
      <c r="P796" s="233"/>
      <c r="Q796" s="233"/>
      <c r="R796" s="344"/>
      <c r="S796" s="233"/>
      <c r="T796" s="48"/>
      <c r="U796" s="48"/>
      <c r="V796" s="48"/>
      <c r="W796" s="48"/>
      <c r="X796" s="48"/>
      <c r="Y796" s="48"/>
      <c r="Z796" s="48"/>
      <c r="AA796" s="48"/>
    </row>
    <row r="797" spans="1:27" ht="15.75" customHeight="1">
      <c r="A797" s="233"/>
      <c r="B797" s="233"/>
      <c r="C797" s="233"/>
      <c r="D797" s="233"/>
      <c r="E797" s="233"/>
      <c r="F797" s="233"/>
      <c r="G797" s="233"/>
      <c r="H797" s="233"/>
      <c r="I797" s="233"/>
      <c r="J797" s="403"/>
      <c r="K797" s="233"/>
      <c r="L797" s="233"/>
      <c r="M797" s="233"/>
      <c r="N797" s="233"/>
      <c r="P797" s="233"/>
      <c r="Q797" s="233"/>
      <c r="R797" s="344"/>
      <c r="S797" s="233"/>
      <c r="T797" s="48"/>
      <c r="U797" s="48"/>
      <c r="V797" s="48"/>
      <c r="W797" s="48"/>
      <c r="X797" s="48"/>
      <c r="Y797" s="48"/>
      <c r="Z797" s="48"/>
      <c r="AA797" s="48"/>
    </row>
    <row r="798" spans="1:27" ht="15.75" customHeight="1">
      <c r="A798" s="233"/>
      <c r="B798" s="233"/>
      <c r="C798" s="233"/>
      <c r="D798" s="233"/>
      <c r="E798" s="233"/>
      <c r="F798" s="233"/>
      <c r="G798" s="233"/>
      <c r="H798" s="233"/>
      <c r="I798" s="233"/>
      <c r="J798" s="403"/>
      <c r="K798" s="233"/>
      <c r="L798" s="233"/>
      <c r="M798" s="233"/>
      <c r="N798" s="233"/>
      <c r="P798" s="233"/>
      <c r="Q798" s="233"/>
      <c r="R798" s="344"/>
      <c r="S798" s="233"/>
      <c r="T798" s="48"/>
      <c r="U798" s="48"/>
      <c r="V798" s="48"/>
      <c r="W798" s="48"/>
      <c r="X798" s="48"/>
      <c r="Y798" s="48"/>
      <c r="Z798" s="48"/>
      <c r="AA798" s="48"/>
    </row>
    <row r="799" spans="1:27" ht="15.75" customHeight="1">
      <c r="A799" s="233"/>
      <c r="B799" s="233"/>
      <c r="C799" s="233"/>
      <c r="D799" s="233"/>
      <c r="E799" s="233"/>
      <c r="F799" s="233"/>
      <c r="G799" s="233"/>
      <c r="H799" s="233"/>
      <c r="I799" s="233"/>
      <c r="J799" s="403"/>
      <c r="K799" s="233"/>
      <c r="L799" s="233"/>
      <c r="M799" s="233"/>
      <c r="N799" s="233"/>
      <c r="P799" s="233"/>
      <c r="Q799" s="233"/>
      <c r="R799" s="344"/>
      <c r="S799" s="233"/>
      <c r="T799" s="48"/>
      <c r="U799" s="48"/>
      <c r="V799" s="48"/>
      <c r="W799" s="48"/>
      <c r="X799" s="48"/>
      <c r="Y799" s="48"/>
      <c r="Z799" s="48"/>
      <c r="AA799" s="48"/>
    </row>
    <row r="800" spans="1:27" ht="15.75" customHeight="1">
      <c r="A800" s="233"/>
      <c r="B800" s="233"/>
      <c r="C800" s="233"/>
      <c r="D800" s="233"/>
      <c r="E800" s="233"/>
      <c r="F800" s="233"/>
      <c r="G800" s="233"/>
      <c r="H800" s="233"/>
      <c r="I800" s="233"/>
      <c r="J800" s="403"/>
      <c r="K800" s="233"/>
      <c r="L800" s="233"/>
      <c r="M800" s="233"/>
      <c r="N800" s="233"/>
      <c r="P800" s="233"/>
      <c r="Q800" s="233"/>
      <c r="R800" s="344"/>
      <c r="S800" s="233"/>
      <c r="T800" s="48"/>
      <c r="U800" s="48"/>
      <c r="V800" s="48"/>
      <c r="W800" s="48"/>
      <c r="X800" s="48"/>
      <c r="Y800" s="48"/>
      <c r="Z800" s="48"/>
      <c r="AA800" s="48"/>
    </row>
    <row r="801" spans="1:27" ht="15.75" customHeight="1">
      <c r="A801" s="233"/>
      <c r="B801" s="233"/>
      <c r="C801" s="233"/>
      <c r="D801" s="233"/>
      <c r="E801" s="233"/>
      <c r="F801" s="233"/>
      <c r="G801" s="233"/>
      <c r="H801" s="233"/>
      <c r="I801" s="233"/>
      <c r="J801" s="403"/>
      <c r="K801" s="233"/>
      <c r="L801" s="233"/>
      <c r="M801" s="233"/>
      <c r="N801" s="233"/>
      <c r="P801" s="233"/>
      <c r="Q801" s="233"/>
      <c r="R801" s="344"/>
      <c r="S801" s="233"/>
      <c r="T801" s="48"/>
      <c r="U801" s="48"/>
      <c r="V801" s="48"/>
      <c r="W801" s="48"/>
      <c r="X801" s="48"/>
      <c r="Y801" s="48"/>
      <c r="Z801" s="48"/>
      <c r="AA801" s="48"/>
    </row>
    <row r="802" spans="1:27" ht="15.75" customHeight="1">
      <c r="A802" s="233"/>
      <c r="B802" s="233"/>
      <c r="C802" s="233"/>
      <c r="D802" s="233"/>
      <c r="E802" s="233"/>
      <c r="F802" s="233"/>
      <c r="G802" s="233"/>
      <c r="H802" s="233"/>
      <c r="I802" s="233"/>
      <c r="J802" s="403"/>
      <c r="K802" s="233"/>
      <c r="L802" s="233"/>
      <c r="M802" s="233"/>
      <c r="N802" s="233"/>
      <c r="P802" s="233"/>
      <c r="Q802" s="233"/>
      <c r="R802" s="344"/>
      <c r="S802" s="233"/>
      <c r="T802" s="48"/>
      <c r="U802" s="48"/>
      <c r="V802" s="48"/>
      <c r="W802" s="48"/>
      <c r="X802" s="48"/>
      <c r="Y802" s="48"/>
      <c r="Z802" s="48"/>
      <c r="AA802" s="48"/>
    </row>
    <row r="803" spans="1:27" ht="15.75" customHeight="1">
      <c r="A803" s="233"/>
      <c r="B803" s="233"/>
      <c r="C803" s="233"/>
      <c r="D803" s="233"/>
      <c r="E803" s="233"/>
      <c r="F803" s="233"/>
      <c r="G803" s="233"/>
      <c r="H803" s="233"/>
      <c r="I803" s="233"/>
      <c r="J803" s="403"/>
      <c r="K803" s="233"/>
      <c r="L803" s="233"/>
      <c r="M803" s="233"/>
      <c r="N803" s="233"/>
      <c r="P803" s="233"/>
      <c r="Q803" s="233"/>
      <c r="R803" s="344"/>
      <c r="S803" s="233"/>
      <c r="T803" s="48"/>
      <c r="U803" s="48"/>
      <c r="V803" s="48"/>
      <c r="W803" s="48"/>
      <c r="X803" s="48"/>
      <c r="Y803" s="48"/>
      <c r="Z803" s="48"/>
      <c r="AA803" s="48"/>
    </row>
    <row r="804" spans="1:27" ht="15.75" customHeight="1">
      <c r="A804" s="233"/>
      <c r="B804" s="233"/>
      <c r="C804" s="233"/>
      <c r="D804" s="233"/>
      <c r="E804" s="233"/>
      <c r="F804" s="233"/>
      <c r="G804" s="233"/>
      <c r="H804" s="233"/>
      <c r="I804" s="233"/>
      <c r="J804" s="403"/>
      <c r="K804" s="233"/>
      <c r="L804" s="233"/>
      <c r="M804" s="233"/>
      <c r="N804" s="233"/>
      <c r="P804" s="233"/>
      <c r="Q804" s="233"/>
      <c r="R804" s="344"/>
      <c r="S804" s="233"/>
      <c r="T804" s="48"/>
      <c r="U804" s="48"/>
      <c r="V804" s="48"/>
      <c r="W804" s="48"/>
      <c r="X804" s="48"/>
      <c r="Y804" s="48"/>
      <c r="Z804" s="48"/>
      <c r="AA804" s="48"/>
    </row>
    <row r="805" spans="1:27" ht="15.75" customHeight="1">
      <c r="A805" s="233"/>
      <c r="B805" s="233"/>
      <c r="C805" s="233"/>
      <c r="D805" s="233"/>
      <c r="E805" s="233"/>
      <c r="F805" s="233"/>
      <c r="G805" s="233"/>
      <c r="H805" s="233"/>
      <c r="I805" s="233"/>
      <c r="J805" s="403"/>
      <c r="K805" s="233"/>
      <c r="L805" s="233"/>
      <c r="M805" s="233"/>
      <c r="N805" s="233"/>
      <c r="P805" s="233"/>
      <c r="Q805" s="233"/>
      <c r="R805" s="344"/>
      <c r="S805" s="233"/>
      <c r="T805" s="48"/>
      <c r="U805" s="48"/>
      <c r="V805" s="48"/>
      <c r="W805" s="48"/>
      <c r="X805" s="48"/>
      <c r="Y805" s="48"/>
      <c r="Z805" s="48"/>
      <c r="AA805" s="48"/>
    </row>
    <row r="806" spans="1:27" ht="15.75" customHeight="1">
      <c r="A806" s="233"/>
      <c r="B806" s="233"/>
      <c r="C806" s="233"/>
      <c r="D806" s="233"/>
      <c r="E806" s="233"/>
      <c r="F806" s="233"/>
      <c r="G806" s="233"/>
      <c r="H806" s="233"/>
      <c r="I806" s="233"/>
      <c r="J806" s="403"/>
      <c r="K806" s="233"/>
      <c r="L806" s="233"/>
      <c r="M806" s="233"/>
      <c r="N806" s="233"/>
      <c r="P806" s="233"/>
      <c r="Q806" s="233"/>
      <c r="R806" s="344"/>
      <c r="S806" s="233"/>
      <c r="T806" s="48"/>
      <c r="U806" s="48"/>
      <c r="V806" s="48"/>
      <c r="W806" s="48"/>
      <c r="X806" s="48"/>
      <c r="Y806" s="48"/>
      <c r="Z806" s="48"/>
      <c r="AA806" s="48"/>
    </row>
    <row r="807" spans="1:27" ht="15.75" customHeight="1">
      <c r="A807" s="233"/>
      <c r="B807" s="233"/>
      <c r="C807" s="233"/>
      <c r="D807" s="233"/>
      <c r="E807" s="233"/>
      <c r="F807" s="233"/>
      <c r="G807" s="233"/>
      <c r="H807" s="233"/>
      <c r="I807" s="233"/>
      <c r="J807" s="403"/>
      <c r="K807" s="233"/>
      <c r="L807" s="233"/>
      <c r="M807" s="233"/>
      <c r="N807" s="233"/>
      <c r="P807" s="233"/>
      <c r="Q807" s="233"/>
      <c r="R807" s="344"/>
      <c r="S807" s="233"/>
      <c r="T807" s="48"/>
      <c r="U807" s="48"/>
      <c r="V807" s="48"/>
      <c r="W807" s="48"/>
      <c r="X807" s="48"/>
      <c r="Y807" s="48"/>
      <c r="Z807" s="48"/>
      <c r="AA807" s="48"/>
    </row>
    <row r="808" spans="1:27" ht="15.75" customHeight="1">
      <c r="A808" s="233"/>
      <c r="B808" s="233"/>
      <c r="C808" s="233"/>
      <c r="D808" s="233"/>
      <c r="E808" s="233"/>
      <c r="F808" s="233"/>
      <c r="G808" s="233"/>
      <c r="H808" s="233"/>
      <c r="I808" s="233"/>
      <c r="J808" s="403"/>
      <c r="K808" s="233"/>
      <c r="L808" s="233"/>
      <c r="M808" s="233"/>
      <c r="N808" s="233"/>
      <c r="P808" s="233"/>
      <c r="Q808" s="233"/>
      <c r="R808" s="344"/>
      <c r="S808" s="233"/>
      <c r="T808" s="48"/>
      <c r="U808" s="48"/>
      <c r="V808" s="48"/>
      <c r="W808" s="48"/>
      <c r="X808" s="48"/>
      <c r="Y808" s="48"/>
      <c r="Z808" s="48"/>
      <c r="AA808" s="48"/>
    </row>
    <row r="809" spans="1:27" ht="15.75" customHeight="1">
      <c r="A809" s="233"/>
      <c r="B809" s="233"/>
      <c r="C809" s="233"/>
      <c r="D809" s="233"/>
      <c r="E809" s="233"/>
      <c r="F809" s="233"/>
      <c r="G809" s="233"/>
      <c r="H809" s="233"/>
      <c r="I809" s="233"/>
      <c r="J809" s="403"/>
      <c r="K809" s="233"/>
      <c r="L809" s="233"/>
      <c r="M809" s="233"/>
      <c r="N809" s="233"/>
      <c r="P809" s="233"/>
      <c r="Q809" s="233"/>
      <c r="R809" s="344"/>
      <c r="S809" s="233"/>
      <c r="T809" s="48"/>
      <c r="U809" s="48"/>
      <c r="V809" s="48"/>
      <c r="W809" s="48"/>
      <c r="X809" s="48"/>
      <c r="Y809" s="48"/>
      <c r="Z809" s="48"/>
      <c r="AA809" s="48"/>
    </row>
    <row r="810" spans="1:27" ht="15.75" customHeight="1">
      <c r="A810" s="233"/>
      <c r="B810" s="233"/>
      <c r="C810" s="233"/>
      <c r="D810" s="233"/>
      <c r="E810" s="233"/>
      <c r="F810" s="233"/>
      <c r="G810" s="233"/>
      <c r="H810" s="233"/>
      <c r="I810" s="233"/>
      <c r="J810" s="403"/>
      <c r="K810" s="233"/>
      <c r="L810" s="233"/>
      <c r="M810" s="233"/>
      <c r="N810" s="233"/>
      <c r="P810" s="233"/>
      <c r="Q810" s="233"/>
      <c r="R810" s="344"/>
      <c r="S810" s="233"/>
      <c r="T810" s="48"/>
      <c r="U810" s="48"/>
      <c r="V810" s="48"/>
      <c r="W810" s="48"/>
      <c r="X810" s="48"/>
      <c r="Y810" s="48"/>
      <c r="Z810" s="48"/>
      <c r="AA810" s="48"/>
    </row>
    <row r="811" spans="1:27" ht="15.75" customHeight="1">
      <c r="A811" s="233"/>
      <c r="B811" s="233"/>
      <c r="C811" s="233"/>
      <c r="D811" s="233"/>
      <c r="E811" s="233"/>
      <c r="F811" s="233"/>
      <c r="G811" s="233"/>
      <c r="H811" s="233"/>
      <c r="I811" s="233"/>
      <c r="J811" s="403"/>
      <c r="K811" s="233"/>
      <c r="L811" s="233"/>
      <c r="M811" s="233"/>
      <c r="N811" s="233"/>
      <c r="P811" s="233"/>
      <c r="Q811" s="233"/>
      <c r="R811" s="344"/>
      <c r="S811" s="233"/>
      <c r="T811" s="48"/>
      <c r="U811" s="48"/>
      <c r="V811" s="48"/>
      <c r="W811" s="48"/>
      <c r="X811" s="48"/>
      <c r="Y811" s="48"/>
      <c r="Z811" s="48"/>
      <c r="AA811" s="48"/>
    </row>
    <row r="812" spans="1:27" ht="15.75" customHeight="1">
      <c r="A812" s="233"/>
      <c r="B812" s="233"/>
      <c r="C812" s="233"/>
      <c r="D812" s="233"/>
      <c r="E812" s="233"/>
      <c r="F812" s="233"/>
      <c r="G812" s="233"/>
      <c r="H812" s="233"/>
      <c r="I812" s="233"/>
      <c r="J812" s="403"/>
      <c r="K812" s="233"/>
      <c r="L812" s="233"/>
      <c r="M812" s="233"/>
      <c r="N812" s="233"/>
      <c r="P812" s="233"/>
      <c r="Q812" s="233"/>
      <c r="R812" s="344"/>
      <c r="S812" s="233"/>
      <c r="T812" s="48"/>
      <c r="U812" s="48"/>
      <c r="V812" s="48"/>
      <c r="W812" s="48"/>
      <c r="X812" s="48"/>
      <c r="Y812" s="48"/>
      <c r="Z812" s="48"/>
      <c r="AA812" s="48"/>
    </row>
    <row r="813" spans="1:27" ht="15.75" customHeight="1">
      <c r="A813" s="233"/>
      <c r="B813" s="233"/>
      <c r="C813" s="233"/>
      <c r="D813" s="233"/>
      <c r="E813" s="233"/>
      <c r="F813" s="233"/>
      <c r="G813" s="233"/>
      <c r="H813" s="233"/>
      <c r="I813" s="233"/>
      <c r="J813" s="403"/>
      <c r="K813" s="233"/>
      <c r="L813" s="233"/>
      <c r="M813" s="233"/>
      <c r="N813" s="233"/>
      <c r="P813" s="233"/>
      <c r="Q813" s="233"/>
      <c r="R813" s="344"/>
      <c r="S813" s="233"/>
      <c r="T813" s="48"/>
      <c r="U813" s="48"/>
      <c r="V813" s="48"/>
      <c r="W813" s="48"/>
      <c r="X813" s="48"/>
      <c r="Y813" s="48"/>
      <c r="Z813" s="48"/>
      <c r="AA813" s="48"/>
    </row>
    <row r="814" spans="1:27" ht="15.75" customHeight="1">
      <c r="A814" s="233"/>
      <c r="B814" s="233"/>
      <c r="C814" s="233"/>
      <c r="D814" s="233"/>
      <c r="E814" s="233"/>
      <c r="F814" s="233"/>
      <c r="G814" s="233"/>
      <c r="H814" s="233"/>
      <c r="I814" s="233"/>
      <c r="J814" s="403"/>
      <c r="K814" s="233"/>
      <c r="L814" s="233"/>
      <c r="M814" s="233"/>
      <c r="N814" s="233"/>
      <c r="P814" s="233"/>
      <c r="Q814" s="233"/>
      <c r="R814" s="344"/>
      <c r="S814" s="233"/>
      <c r="T814" s="48"/>
      <c r="U814" s="48"/>
      <c r="V814" s="48"/>
      <c r="W814" s="48"/>
      <c r="X814" s="48"/>
      <c r="Y814" s="48"/>
      <c r="Z814" s="48"/>
      <c r="AA814" s="48"/>
    </row>
    <row r="815" spans="1:27" ht="15.75" customHeight="1">
      <c r="A815" s="233"/>
      <c r="B815" s="233"/>
      <c r="C815" s="233"/>
      <c r="D815" s="233"/>
      <c r="E815" s="233"/>
      <c r="F815" s="233"/>
      <c r="G815" s="233"/>
      <c r="H815" s="233"/>
      <c r="I815" s="233"/>
      <c r="J815" s="403"/>
      <c r="K815" s="233"/>
      <c r="L815" s="233"/>
      <c r="M815" s="233"/>
      <c r="N815" s="233"/>
      <c r="P815" s="233"/>
      <c r="Q815" s="233"/>
      <c r="R815" s="344"/>
      <c r="S815" s="233"/>
      <c r="T815" s="48"/>
      <c r="U815" s="48"/>
      <c r="V815" s="48"/>
      <c r="W815" s="48"/>
      <c r="X815" s="48"/>
      <c r="Y815" s="48"/>
      <c r="Z815" s="48"/>
      <c r="AA815" s="48"/>
    </row>
    <row r="816" spans="1:27" ht="15.75" customHeight="1">
      <c r="A816" s="233"/>
      <c r="B816" s="233"/>
      <c r="C816" s="233"/>
      <c r="D816" s="233"/>
      <c r="E816" s="233"/>
      <c r="F816" s="233"/>
      <c r="G816" s="233"/>
      <c r="H816" s="233"/>
      <c r="I816" s="233"/>
      <c r="J816" s="403"/>
      <c r="K816" s="233"/>
      <c r="L816" s="233"/>
      <c r="M816" s="233"/>
      <c r="N816" s="233"/>
      <c r="P816" s="233"/>
      <c r="Q816" s="233"/>
      <c r="R816" s="344"/>
      <c r="S816" s="233"/>
      <c r="T816" s="48"/>
      <c r="U816" s="48"/>
      <c r="V816" s="48"/>
      <c r="W816" s="48"/>
      <c r="X816" s="48"/>
      <c r="Y816" s="48"/>
      <c r="Z816" s="48"/>
      <c r="AA816" s="48"/>
    </row>
    <row r="817" spans="1:27" ht="15.75" customHeight="1">
      <c r="A817" s="233"/>
      <c r="B817" s="233"/>
      <c r="C817" s="233"/>
      <c r="D817" s="233"/>
      <c r="E817" s="233"/>
      <c r="F817" s="233"/>
      <c r="G817" s="233"/>
      <c r="H817" s="233"/>
      <c r="I817" s="233"/>
      <c r="J817" s="403"/>
      <c r="K817" s="233"/>
      <c r="L817" s="233"/>
      <c r="M817" s="233"/>
      <c r="N817" s="233"/>
      <c r="P817" s="233"/>
      <c r="Q817" s="233"/>
      <c r="R817" s="344"/>
      <c r="S817" s="233"/>
      <c r="T817" s="48"/>
      <c r="U817" s="48"/>
      <c r="V817" s="48"/>
      <c r="W817" s="48"/>
      <c r="X817" s="48"/>
      <c r="Y817" s="48"/>
      <c r="Z817" s="48"/>
      <c r="AA817" s="48"/>
    </row>
    <row r="818" spans="1:27" ht="15.75" customHeight="1">
      <c r="A818" s="233"/>
      <c r="B818" s="233"/>
      <c r="C818" s="233"/>
      <c r="D818" s="233"/>
      <c r="E818" s="233"/>
      <c r="F818" s="233"/>
      <c r="G818" s="233"/>
      <c r="H818" s="233"/>
      <c r="I818" s="233"/>
      <c r="J818" s="403"/>
      <c r="K818" s="233"/>
      <c r="L818" s="233"/>
      <c r="M818" s="233"/>
      <c r="N818" s="233"/>
      <c r="P818" s="233"/>
      <c r="Q818" s="233"/>
      <c r="R818" s="344"/>
      <c r="S818" s="233"/>
      <c r="T818" s="48"/>
      <c r="U818" s="48"/>
      <c r="V818" s="48"/>
      <c r="W818" s="48"/>
      <c r="X818" s="48"/>
      <c r="Y818" s="48"/>
      <c r="Z818" s="48"/>
      <c r="AA818" s="48"/>
    </row>
    <row r="819" spans="1:27" ht="15.75" customHeight="1">
      <c r="A819" s="233"/>
      <c r="B819" s="233"/>
      <c r="C819" s="233"/>
      <c r="D819" s="233"/>
      <c r="E819" s="233"/>
      <c r="F819" s="233"/>
      <c r="G819" s="233"/>
      <c r="H819" s="233"/>
      <c r="I819" s="233"/>
      <c r="J819" s="403"/>
      <c r="K819" s="233"/>
      <c r="L819" s="233"/>
      <c r="M819" s="233"/>
      <c r="N819" s="233"/>
      <c r="P819" s="233"/>
      <c r="Q819" s="233"/>
      <c r="R819" s="344"/>
      <c r="S819" s="233"/>
      <c r="T819" s="48"/>
      <c r="U819" s="48"/>
      <c r="V819" s="48"/>
      <c r="W819" s="48"/>
      <c r="X819" s="48"/>
      <c r="Y819" s="48"/>
      <c r="Z819" s="48"/>
      <c r="AA819" s="48"/>
    </row>
    <row r="820" spans="1:27" ht="15.75" customHeight="1">
      <c r="A820" s="233"/>
      <c r="B820" s="233"/>
      <c r="C820" s="233"/>
      <c r="D820" s="233"/>
      <c r="E820" s="233"/>
      <c r="F820" s="233"/>
      <c r="G820" s="233"/>
      <c r="H820" s="233"/>
      <c r="I820" s="233"/>
      <c r="J820" s="403"/>
      <c r="K820" s="233"/>
      <c r="L820" s="233"/>
      <c r="M820" s="233"/>
      <c r="N820" s="233"/>
      <c r="P820" s="233"/>
      <c r="Q820" s="233"/>
      <c r="R820" s="344"/>
      <c r="S820" s="233"/>
      <c r="T820" s="48"/>
      <c r="U820" s="48"/>
      <c r="V820" s="48"/>
      <c r="W820" s="48"/>
      <c r="X820" s="48"/>
      <c r="Y820" s="48"/>
      <c r="Z820" s="48"/>
      <c r="AA820" s="48"/>
    </row>
    <row r="821" spans="1:27" ht="15.75" customHeight="1">
      <c r="A821" s="233"/>
      <c r="B821" s="233"/>
      <c r="C821" s="233"/>
      <c r="D821" s="233"/>
      <c r="E821" s="233"/>
      <c r="F821" s="233"/>
      <c r="G821" s="233"/>
      <c r="H821" s="233"/>
      <c r="I821" s="233"/>
      <c r="J821" s="403"/>
      <c r="K821" s="233"/>
      <c r="L821" s="233"/>
      <c r="M821" s="233"/>
      <c r="N821" s="233"/>
      <c r="P821" s="233"/>
      <c r="Q821" s="233"/>
      <c r="R821" s="344"/>
      <c r="S821" s="233"/>
      <c r="T821" s="48"/>
      <c r="U821" s="48"/>
      <c r="V821" s="48"/>
      <c r="W821" s="48"/>
      <c r="X821" s="48"/>
      <c r="Y821" s="48"/>
      <c r="Z821" s="48"/>
      <c r="AA821" s="48"/>
    </row>
    <row r="822" spans="1:27" ht="15.75" customHeight="1">
      <c r="A822" s="233"/>
      <c r="B822" s="233"/>
      <c r="C822" s="233"/>
      <c r="D822" s="233"/>
      <c r="E822" s="233"/>
      <c r="F822" s="233"/>
      <c r="G822" s="233"/>
      <c r="H822" s="233"/>
      <c r="I822" s="233"/>
      <c r="J822" s="403"/>
      <c r="K822" s="233"/>
      <c r="L822" s="233"/>
      <c r="M822" s="233"/>
      <c r="N822" s="233"/>
      <c r="P822" s="233"/>
      <c r="Q822" s="233"/>
      <c r="R822" s="344"/>
      <c r="S822" s="233"/>
      <c r="T822" s="48"/>
      <c r="U822" s="48"/>
      <c r="V822" s="48"/>
      <c r="W822" s="48"/>
      <c r="X822" s="48"/>
      <c r="Y822" s="48"/>
      <c r="Z822" s="48"/>
      <c r="AA822" s="48"/>
    </row>
    <row r="823" spans="1:27" ht="15.75" customHeight="1">
      <c r="A823" s="233"/>
      <c r="B823" s="233"/>
      <c r="C823" s="233"/>
      <c r="D823" s="233"/>
      <c r="E823" s="233"/>
      <c r="F823" s="233"/>
      <c r="G823" s="233"/>
      <c r="H823" s="233"/>
      <c r="I823" s="233"/>
      <c r="J823" s="403"/>
      <c r="K823" s="233"/>
      <c r="L823" s="233"/>
      <c r="M823" s="233"/>
      <c r="N823" s="233"/>
      <c r="P823" s="233"/>
      <c r="Q823" s="233"/>
      <c r="R823" s="344"/>
      <c r="S823" s="233"/>
      <c r="T823" s="48"/>
      <c r="U823" s="48"/>
      <c r="V823" s="48"/>
      <c r="W823" s="48"/>
      <c r="X823" s="48"/>
      <c r="Y823" s="48"/>
      <c r="Z823" s="48"/>
      <c r="AA823" s="48"/>
    </row>
    <row r="824" spans="1:27" ht="15.75" customHeight="1">
      <c r="A824" s="233"/>
      <c r="B824" s="233"/>
      <c r="C824" s="233"/>
      <c r="D824" s="233"/>
      <c r="E824" s="233"/>
      <c r="F824" s="233"/>
      <c r="G824" s="233"/>
      <c r="H824" s="233"/>
      <c r="I824" s="233"/>
      <c r="J824" s="403"/>
      <c r="K824" s="233"/>
      <c r="L824" s="233"/>
      <c r="M824" s="233"/>
      <c r="N824" s="233"/>
      <c r="P824" s="233"/>
      <c r="Q824" s="233"/>
      <c r="R824" s="344"/>
      <c r="S824" s="233"/>
      <c r="T824" s="48"/>
      <c r="U824" s="48"/>
      <c r="V824" s="48"/>
      <c r="W824" s="48"/>
      <c r="X824" s="48"/>
      <c r="Y824" s="48"/>
      <c r="Z824" s="48"/>
      <c r="AA824" s="48"/>
    </row>
    <row r="825" spans="1:27" ht="15.75" customHeight="1">
      <c r="A825" s="233"/>
      <c r="B825" s="233"/>
      <c r="C825" s="233"/>
      <c r="D825" s="233"/>
      <c r="E825" s="233"/>
      <c r="F825" s="233"/>
      <c r="G825" s="233"/>
      <c r="H825" s="233"/>
      <c r="I825" s="233"/>
      <c r="J825" s="403"/>
      <c r="K825" s="233"/>
      <c r="L825" s="233"/>
      <c r="M825" s="233"/>
      <c r="N825" s="233"/>
      <c r="P825" s="233"/>
      <c r="Q825" s="233"/>
      <c r="R825" s="344"/>
      <c r="S825" s="233"/>
      <c r="T825" s="48"/>
      <c r="U825" s="48"/>
      <c r="V825" s="48"/>
      <c r="W825" s="48"/>
      <c r="X825" s="48"/>
      <c r="Y825" s="48"/>
      <c r="Z825" s="48"/>
      <c r="AA825" s="48"/>
    </row>
    <row r="826" spans="1:27" ht="15.75" customHeight="1">
      <c r="A826" s="233"/>
      <c r="B826" s="233"/>
      <c r="C826" s="233"/>
      <c r="D826" s="233"/>
      <c r="E826" s="233"/>
      <c r="F826" s="233"/>
      <c r="G826" s="233"/>
      <c r="H826" s="233"/>
      <c r="I826" s="233"/>
      <c r="J826" s="403"/>
      <c r="K826" s="233"/>
      <c r="L826" s="233"/>
      <c r="M826" s="233"/>
      <c r="N826" s="233"/>
      <c r="P826" s="233"/>
      <c r="Q826" s="233"/>
      <c r="R826" s="344"/>
      <c r="S826" s="233"/>
      <c r="T826" s="48"/>
      <c r="U826" s="48"/>
      <c r="V826" s="48"/>
      <c r="W826" s="48"/>
      <c r="X826" s="48"/>
      <c r="Y826" s="48"/>
      <c r="Z826" s="48"/>
      <c r="AA826" s="48"/>
    </row>
    <row r="827" spans="1:27" ht="15.75" customHeight="1">
      <c r="A827" s="233"/>
      <c r="B827" s="233"/>
      <c r="C827" s="233"/>
      <c r="D827" s="233"/>
      <c r="E827" s="233"/>
      <c r="F827" s="233"/>
      <c r="G827" s="233"/>
      <c r="H827" s="233"/>
      <c r="I827" s="233"/>
      <c r="J827" s="403"/>
      <c r="K827" s="233"/>
      <c r="L827" s="233"/>
      <c r="M827" s="233"/>
      <c r="N827" s="233"/>
      <c r="P827" s="233"/>
      <c r="Q827" s="233"/>
      <c r="R827" s="344"/>
      <c r="S827" s="233"/>
      <c r="T827" s="48"/>
      <c r="U827" s="48"/>
      <c r="V827" s="48"/>
      <c r="W827" s="48"/>
      <c r="X827" s="48"/>
      <c r="Y827" s="48"/>
      <c r="Z827" s="48"/>
      <c r="AA827" s="48"/>
    </row>
    <row r="828" spans="1:27" ht="15.75" customHeight="1">
      <c r="A828" s="233"/>
      <c r="B828" s="233"/>
      <c r="C828" s="233"/>
      <c r="D828" s="233"/>
      <c r="E828" s="233"/>
      <c r="F828" s="233"/>
      <c r="G828" s="233"/>
      <c r="H828" s="233"/>
      <c r="I828" s="233"/>
      <c r="J828" s="403"/>
      <c r="K828" s="233"/>
      <c r="L828" s="233"/>
      <c r="M828" s="233"/>
      <c r="N828" s="233"/>
      <c r="P828" s="233"/>
      <c r="Q828" s="233"/>
      <c r="R828" s="344"/>
      <c r="S828" s="233"/>
      <c r="T828" s="48"/>
      <c r="U828" s="48"/>
      <c r="V828" s="48"/>
      <c r="W828" s="48"/>
      <c r="X828" s="48"/>
      <c r="Y828" s="48"/>
      <c r="Z828" s="48"/>
      <c r="AA828" s="48"/>
    </row>
    <row r="829" spans="1:27" ht="15.75" customHeight="1">
      <c r="A829" s="233"/>
      <c r="B829" s="233"/>
      <c r="C829" s="233"/>
      <c r="D829" s="233"/>
      <c r="E829" s="233"/>
      <c r="F829" s="233"/>
      <c r="G829" s="233"/>
      <c r="H829" s="233"/>
      <c r="I829" s="233"/>
      <c r="J829" s="403"/>
      <c r="K829" s="233"/>
      <c r="L829" s="233"/>
      <c r="M829" s="233"/>
      <c r="N829" s="233"/>
      <c r="P829" s="233"/>
      <c r="Q829" s="233"/>
      <c r="R829" s="344"/>
      <c r="S829" s="233"/>
      <c r="T829" s="48"/>
      <c r="U829" s="48"/>
      <c r="V829" s="48"/>
      <c r="W829" s="48"/>
      <c r="X829" s="48"/>
      <c r="Y829" s="48"/>
      <c r="Z829" s="48"/>
      <c r="AA829" s="48"/>
    </row>
    <row r="830" spans="1:27" ht="15.75" customHeight="1">
      <c r="A830" s="233"/>
      <c r="B830" s="233"/>
      <c r="C830" s="233"/>
      <c r="D830" s="233"/>
      <c r="E830" s="233"/>
      <c r="F830" s="233"/>
      <c r="G830" s="233"/>
      <c r="H830" s="233"/>
      <c r="I830" s="233"/>
      <c r="J830" s="403"/>
      <c r="K830" s="233"/>
      <c r="L830" s="233"/>
      <c r="M830" s="233"/>
      <c r="N830" s="233"/>
      <c r="P830" s="233"/>
      <c r="Q830" s="233"/>
      <c r="R830" s="344"/>
      <c r="S830" s="233"/>
      <c r="T830" s="48"/>
      <c r="U830" s="48"/>
      <c r="V830" s="48"/>
      <c r="W830" s="48"/>
      <c r="X830" s="48"/>
      <c r="Y830" s="48"/>
      <c r="Z830" s="48"/>
      <c r="AA830" s="48"/>
    </row>
    <row r="831" spans="1:27" ht="15.75" customHeight="1">
      <c r="A831" s="233"/>
      <c r="B831" s="233"/>
      <c r="C831" s="233"/>
      <c r="D831" s="233"/>
      <c r="E831" s="233"/>
      <c r="F831" s="233"/>
      <c r="G831" s="233"/>
      <c r="H831" s="233"/>
      <c r="I831" s="233"/>
      <c r="J831" s="403"/>
      <c r="K831" s="233"/>
      <c r="L831" s="233"/>
      <c r="M831" s="233"/>
      <c r="N831" s="233"/>
      <c r="P831" s="233"/>
      <c r="Q831" s="233"/>
      <c r="R831" s="344"/>
      <c r="S831" s="233"/>
      <c r="T831" s="48"/>
      <c r="U831" s="48"/>
      <c r="V831" s="48"/>
      <c r="W831" s="48"/>
      <c r="X831" s="48"/>
      <c r="Y831" s="48"/>
      <c r="Z831" s="48"/>
      <c r="AA831" s="48"/>
    </row>
    <row r="832" spans="1:27" ht="15.75" customHeight="1">
      <c r="A832" s="233"/>
      <c r="B832" s="233"/>
      <c r="C832" s="233"/>
      <c r="D832" s="233"/>
      <c r="E832" s="233"/>
      <c r="F832" s="233"/>
      <c r="G832" s="233"/>
      <c r="H832" s="233"/>
      <c r="I832" s="233"/>
      <c r="J832" s="403"/>
      <c r="K832" s="233"/>
      <c r="L832" s="233"/>
      <c r="M832" s="233"/>
      <c r="N832" s="233"/>
      <c r="P832" s="233"/>
      <c r="Q832" s="233"/>
      <c r="R832" s="344"/>
      <c r="S832" s="233"/>
      <c r="T832" s="48"/>
      <c r="U832" s="48"/>
      <c r="V832" s="48"/>
      <c r="W832" s="48"/>
      <c r="X832" s="48"/>
      <c r="Y832" s="48"/>
      <c r="Z832" s="48"/>
      <c r="AA832" s="48"/>
    </row>
    <row r="833" spans="1:27" ht="15.75" customHeight="1">
      <c r="A833" s="233"/>
      <c r="B833" s="233"/>
      <c r="C833" s="233"/>
      <c r="D833" s="233"/>
      <c r="E833" s="233"/>
      <c r="F833" s="233"/>
      <c r="G833" s="233"/>
      <c r="H833" s="233"/>
      <c r="I833" s="233"/>
      <c r="J833" s="403"/>
      <c r="K833" s="233"/>
      <c r="L833" s="233"/>
      <c r="M833" s="233"/>
      <c r="N833" s="233"/>
      <c r="P833" s="233"/>
      <c r="Q833" s="233"/>
      <c r="R833" s="344"/>
      <c r="S833" s="233"/>
      <c r="T833" s="48"/>
      <c r="U833" s="48"/>
      <c r="V833" s="48"/>
      <c r="W833" s="48"/>
      <c r="X833" s="48"/>
      <c r="Y833" s="48"/>
      <c r="Z833" s="48"/>
      <c r="AA833" s="48"/>
    </row>
    <row r="834" spans="1:27" ht="15.75" customHeight="1">
      <c r="A834" s="233"/>
      <c r="B834" s="233"/>
      <c r="C834" s="233"/>
      <c r="D834" s="233"/>
      <c r="E834" s="233"/>
      <c r="F834" s="233"/>
      <c r="G834" s="233"/>
      <c r="H834" s="233"/>
      <c r="I834" s="233"/>
      <c r="J834" s="403"/>
      <c r="K834" s="233"/>
      <c r="L834" s="233"/>
      <c r="M834" s="233"/>
      <c r="N834" s="233"/>
      <c r="P834" s="233"/>
      <c r="Q834" s="233"/>
      <c r="R834" s="344"/>
      <c r="S834" s="233"/>
      <c r="T834" s="48"/>
      <c r="U834" s="48"/>
      <c r="V834" s="48"/>
      <c r="W834" s="48"/>
      <c r="X834" s="48"/>
      <c r="Y834" s="48"/>
      <c r="Z834" s="48"/>
      <c r="AA834" s="48"/>
    </row>
    <row r="835" spans="1:27" ht="15.75" customHeight="1">
      <c r="A835" s="233"/>
      <c r="B835" s="233"/>
      <c r="C835" s="233"/>
      <c r="D835" s="233"/>
      <c r="E835" s="233"/>
      <c r="F835" s="233"/>
      <c r="G835" s="233"/>
      <c r="H835" s="233"/>
      <c r="I835" s="233"/>
      <c r="J835" s="403"/>
      <c r="K835" s="233"/>
      <c r="L835" s="233"/>
      <c r="M835" s="233"/>
      <c r="N835" s="233"/>
      <c r="P835" s="233"/>
      <c r="Q835" s="233"/>
      <c r="R835" s="344"/>
      <c r="S835" s="233"/>
      <c r="T835" s="48"/>
      <c r="U835" s="48"/>
      <c r="V835" s="48"/>
      <c r="W835" s="48"/>
      <c r="X835" s="48"/>
      <c r="Y835" s="48"/>
      <c r="Z835" s="48"/>
      <c r="AA835" s="48"/>
    </row>
    <row r="836" spans="1:27" ht="15.75" customHeight="1">
      <c r="A836" s="233"/>
      <c r="B836" s="233"/>
      <c r="C836" s="233"/>
      <c r="D836" s="233"/>
      <c r="E836" s="233"/>
      <c r="F836" s="233"/>
      <c r="G836" s="233"/>
      <c r="H836" s="233"/>
      <c r="I836" s="233"/>
      <c r="J836" s="403"/>
      <c r="K836" s="233"/>
      <c r="L836" s="233"/>
      <c r="M836" s="233"/>
      <c r="N836" s="233"/>
      <c r="P836" s="233"/>
      <c r="Q836" s="233"/>
      <c r="R836" s="344"/>
      <c r="S836" s="233"/>
      <c r="T836" s="48"/>
      <c r="U836" s="48"/>
      <c r="V836" s="48"/>
      <c r="W836" s="48"/>
      <c r="X836" s="48"/>
      <c r="Y836" s="48"/>
      <c r="Z836" s="48"/>
      <c r="AA836" s="48"/>
    </row>
    <row r="837" spans="1:27" ht="15.75" customHeight="1">
      <c r="A837" s="233"/>
      <c r="B837" s="233"/>
      <c r="C837" s="233"/>
      <c r="D837" s="233"/>
      <c r="E837" s="233"/>
      <c r="F837" s="233"/>
      <c r="G837" s="233"/>
      <c r="H837" s="233"/>
      <c r="I837" s="233"/>
      <c r="J837" s="403"/>
      <c r="K837" s="233"/>
      <c r="L837" s="233"/>
      <c r="M837" s="233"/>
      <c r="N837" s="233"/>
      <c r="P837" s="233"/>
      <c r="Q837" s="233"/>
      <c r="R837" s="344"/>
      <c r="S837" s="233"/>
      <c r="T837" s="48"/>
      <c r="U837" s="48"/>
      <c r="V837" s="48"/>
      <c r="W837" s="48"/>
      <c r="X837" s="48"/>
      <c r="Y837" s="48"/>
      <c r="Z837" s="48"/>
      <c r="AA837" s="48"/>
    </row>
    <row r="838" spans="1:27" ht="15.75" customHeight="1">
      <c r="A838" s="233"/>
      <c r="B838" s="233"/>
      <c r="C838" s="233"/>
      <c r="D838" s="233"/>
      <c r="E838" s="233"/>
      <c r="F838" s="233"/>
      <c r="G838" s="233"/>
      <c r="H838" s="233"/>
      <c r="I838" s="233"/>
      <c r="J838" s="403"/>
      <c r="K838" s="233"/>
      <c r="L838" s="233"/>
      <c r="M838" s="233"/>
      <c r="N838" s="233"/>
      <c r="P838" s="233"/>
      <c r="Q838" s="233"/>
      <c r="R838" s="344"/>
      <c r="S838" s="233"/>
      <c r="T838" s="48"/>
      <c r="U838" s="48"/>
      <c r="V838" s="48"/>
      <c r="W838" s="48"/>
      <c r="X838" s="48"/>
      <c r="Y838" s="48"/>
      <c r="Z838" s="48"/>
      <c r="AA838" s="48"/>
    </row>
    <row r="839" spans="1:27" ht="15.75" customHeight="1">
      <c r="A839" s="233"/>
      <c r="B839" s="233"/>
      <c r="C839" s="233"/>
      <c r="D839" s="233"/>
      <c r="E839" s="233"/>
      <c r="F839" s="233"/>
      <c r="G839" s="233"/>
      <c r="H839" s="233"/>
      <c r="I839" s="233"/>
      <c r="J839" s="403"/>
      <c r="K839" s="233"/>
      <c r="L839" s="233"/>
      <c r="M839" s="233"/>
      <c r="N839" s="233"/>
      <c r="P839" s="233"/>
      <c r="Q839" s="233"/>
      <c r="R839" s="344"/>
      <c r="S839" s="233"/>
      <c r="T839" s="48"/>
      <c r="U839" s="48"/>
      <c r="V839" s="48"/>
      <c r="W839" s="48"/>
      <c r="X839" s="48"/>
      <c r="Y839" s="48"/>
      <c r="Z839" s="48"/>
      <c r="AA839" s="48"/>
    </row>
    <row r="840" spans="1:27" ht="15.75" customHeight="1">
      <c r="A840" s="233"/>
      <c r="B840" s="233"/>
      <c r="C840" s="233"/>
      <c r="D840" s="233"/>
      <c r="E840" s="233"/>
      <c r="F840" s="233"/>
      <c r="G840" s="233"/>
      <c r="H840" s="233"/>
      <c r="I840" s="233"/>
      <c r="J840" s="403"/>
      <c r="K840" s="233"/>
      <c r="L840" s="233"/>
      <c r="M840" s="233"/>
      <c r="N840" s="233"/>
      <c r="P840" s="233"/>
      <c r="Q840" s="233"/>
      <c r="R840" s="344"/>
      <c r="S840" s="233"/>
      <c r="T840" s="48"/>
      <c r="U840" s="48"/>
      <c r="V840" s="48"/>
      <c r="W840" s="48"/>
      <c r="X840" s="48"/>
      <c r="Y840" s="48"/>
      <c r="Z840" s="48"/>
      <c r="AA840" s="48"/>
    </row>
    <row r="841" spans="1:27" ht="15.75" customHeight="1">
      <c r="A841" s="233"/>
      <c r="B841" s="233"/>
      <c r="C841" s="233"/>
      <c r="D841" s="233"/>
      <c r="E841" s="233"/>
      <c r="F841" s="233"/>
      <c r="G841" s="233"/>
      <c r="H841" s="233"/>
      <c r="I841" s="233"/>
      <c r="J841" s="403"/>
      <c r="K841" s="233"/>
      <c r="L841" s="233"/>
      <c r="M841" s="233"/>
      <c r="N841" s="233"/>
      <c r="P841" s="233"/>
      <c r="Q841" s="233"/>
      <c r="R841" s="344"/>
      <c r="S841" s="233"/>
      <c r="T841" s="48"/>
      <c r="U841" s="48"/>
      <c r="V841" s="48"/>
      <c r="W841" s="48"/>
      <c r="X841" s="48"/>
      <c r="Y841" s="48"/>
      <c r="Z841" s="48"/>
      <c r="AA841" s="48"/>
    </row>
    <row r="842" spans="1:27" ht="15.75" customHeight="1">
      <c r="A842" s="233"/>
      <c r="B842" s="233"/>
      <c r="C842" s="233"/>
      <c r="D842" s="233"/>
      <c r="E842" s="233"/>
      <c r="F842" s="233"/>
      <c r="G842" s="233"/>
      <c r="H842" s="233"/>
      <c r="I842" s="233"/>
      <c r="J842" s="403"/>
      <c r="K842" s="233"/>
      <c r="L842" s="233"/>
      <c r="M842" s="233"/>
      <c r="N842" s="233"/>
      <c r="P842" s="233"/>
      <c r="Q842" s="233"/>
      <c r="R842" s="344"/>
      <c r="S842" s="233"/>
      <c r="T842" s="48"/>
      <c r="U842" s="48"/>
      <c r="V842" s="48"/>
      <c r="W842" s="48"/>
      <c r="X842" s="48"/>
      <c r="Y842" s="48"/>
      <c r="Z842" s="48"/>
      <c r="AA842" s="48"/>
    </row>
    <row r="843" spans="1:27" ht="15.75" customHeight="1">
      <c r="A843" s="233"/>
      <c r="B843" s="233"/>
      <c r="C843" s="233"/>
      <c r="D843" s="233"/>
      <c r="E843" s="233"/>
      <c r="F843" s="233"/>
      <c r="G843" s="233"/>
      <c r="H843" s="233"/>
      <c r="I843" s="233"/>
      <c r="J843" s="403"/>
      <c r="K843" s="233"/>
      <c r="L843" s="233"/>
      <c r="M843" s="233"/>
      <c r="N843" s="233"/>
      <c r="P843" s="233"/>
      <c r="Q843" s="233"/>
      <c r="R843" s="344"/>
      <c r="S843" s="233"/>
      <c r="T843" s="48"/>
      <c r="U843" s="48"/>
      <c r="V843" s="48"/>
      <c r="W843" s="48"/>
      <c r="X843" s="48"/>
      <c r="Y843" s="48"/>
      <c r="Z843" s="48"/>
      <c r="AA843" s="48"/>
    </row>
    <row r="844" spans="1:27" ht="15.75" customHeight="1">
      <c r="A844" s="233"/>
      <c r="B844" s="233"/>
      <c r="C844" s="233"/>
      <c r="D844" s="233"/>
      <c r="E844" s="233"/>
      <c r="F844" s="233"/>
      <c r="G844" s="233"/>
      <c r="H844" s="233"/>
      <c r="I844" s="233"/>
      <c r="J844" s="403"/>
      <c r="K844" s="233"/>
      <c r="L844" s="233"/>
      <c r="M844" s="233"/>
      <c r="N844" s="233"/>
      <c r="P844" s="233"/>
      <c r="Q844" s="233"/>
      <c r="R844" s="344"/>
      <c r="S844" s="233"/>
      <c r="T844" s="48"/>
      <c r="U844" s="48"/>
      <c r="V844" s="48"/>
      <c r="W844" s="48"/>
      <c r="X844" s="48"/>
      <c r="Y844" s="48"/>
      <c r="Z844" s="48"/>
      <c r="AA844" s="48"/>
    </row>
    <row r="845" spans="1:27" ht="15.75" customHeight="1">
      <c r="A845" s="233"/>
      <c r="B845" s="233"/>
      <c r="C845" s="233"/>
      <c r="D845" s="233"/>
      <c r="E845" s="233"/>
      <c r="F845" s="233"/>
      <c r="G845" s="233"/>
      <c r="H845" s="233"/>
      <c r="I845" s="233"/>
      <c r="J845" s="403"/>
      <c r="K845" s="233"/>
      <c r="L845" s="233"/>
      <c r="M845" s="233"/>
      <c r="N845" s="233"/>
      <c r="P845" s="233"/>
      <c r="Q845" s="233"/>
      <c r="R845" s="344"/>
      <c r="S845" s="233"/>
      <c r="T845" s="48"/>
      <c r="U845" s="48"/>
      <c r="V845" s="48"/>
      <c r="W845" s="48"/>
      <c r="X845" s="48"/>
      <c r="Y845" s="48"/>
      <c r="Z845" s="48"/>
      <c r="AA845" s="48"/>
    </row>
    <row r="846" spans="1:27" ht="15.75" customHeight="1">
      <c r="A846" s="233"/>
      <c r="B846" s="233"/>
      <c r="C846" s="233"/>
      <c r="D846" s="233"/>
      <c r="E846" s="233"/>
      <c r="F846" s="233"/>
      <c r="G846" s="233"/>
      <c r="H846" s="233"/>
      <c r="I846" s="233"/>
      <c r="J846" s="403"/>
      <c r="K846" s="233"/>
      <c r="L846" s="233"/>
      <c r="M846" s="233"/>
      <c r="N846" s="233"/>
      <c r="P846" s="233"/>
      <c r="Q846" s="233"/>
      <c r="R846" s="344"/>
      <c r="S846" s="233"/>
      <c r="T846" s="48"/>
      <c r="U846" s="48"/>
      <c r="V846" s="48"/>
      <c r="W846" s="48"/>
      <c r="X846" s="48"/>
      <c r="Y846" s="48"/>
      <c r="Z846" s="48"/>
      <c r="AA846" s="48"/>
    </row>
    <row r="847" spans="1:27" ht="15.75" customHeight="1">
      <c r="A847" s="233"/>
      <c r="B847" s="233"/>
      <c r="C847" s="233"/>
      <c r="D847" s="233"/>
      <c r="E847" s="233"/>
      <c r="F847" s="233"/>
      <c r="G847" s="233"/>
      <c r="H847" s="233"/>
      <c r="I847" s="233"/>
      <c r="J847" s="403"/>
      <c r="K847" s="233"/>
      <c r="L847" s="233"/>
      <c r="M847" s="233"/>
      <c r="N847" s="233"/>
      <c r="P847" s="233"/>
      <c r="Q847" s="233"/>
      <c r="R847" s="344"/>
      <c r="S847" s="233"/>
      <c r="T847" s="48"/>
      <c r="U847" s="48"/>
      <c r="V847" s="48"/>
      <c r="W847" s="48"/>
      <c r="X847" s="48"/>
      <c r="Y847" s="48"/>
      <c r="Z847" s="48"/>
      <c r="AA847" s="48"/>
    </row>
    <row r="848" spans="1:27" ht="15.75" customHeight="1">
      <c r="A848" s="233"/>
      <c r="B848" s="233"/>
      <c r="C848" s="233"/>
      <c r="D848" s="233"/>
      <c r="E848" s="233"/>
      <c r="F848" s="233"/>
      <c r="G848" s="233"/>
      <c r="H848" s="233"/>
      <c r="I848" s="233"/>
      <c r="J848" s="403"/>
      <c r="K848" s="233"/>
      <c r="L848" s="233"/>
      <c r="M848" s="233"/>
      <c r="N848" s="233"/>
      <c r="P848" s="233"/>
      <c r="Q848" s="233"/>
      <c r="R848" s="344"/>
      <c r="S848" s="233"/>
      <c r="T848" s="48"/>
      <c r="U848" s="48"/>
      <c r="V848" s="48"/>
      <c r="W848" s="48"/>
      <c r="X848" s="48"/>
      <c r="Y848" s="48"/>
      <c r="Z848" s="48"/>
      <c r="AA848" s="48"/>
    </row>
    <row r="849" spans="1:27" ht="15.75" customHeight="1">
      <c r="A849" s="233"/>
      <c r="B849" s="233"/>
      <c r="C849" s="233"/>
      <c r="D849" s="233"/>
      <c r="E849" s="233"/>
      <c r="F849" s="233"/>
      <c r="G849" s="233"/>
      <c r="H849" s="233"/>
      <c r="I849" s="233"/>
      <c r="J849" s="403"/>
      <c r="K849" s="233"/>
      <c r="L849" s="233"/>
      <c r="M849" s="233"/>
      <c r="N849" s="233"/>
      <c r="P849" s="233"/>
      <c r="Q849" s="233"/>
      <c r="R849" s="344"/>
      <c r="S849" s="233"/>
      <c r="T849" s="48"/>
      <c r="U849" s="48"/>
      <c r="V849" s="48"/>
      <c r="W849" s="48"/>
      <c r="X849" s="48"/>
      <c r="Y849" s="48"/>
      <c r="Z849" s="48"/>
      <c r="AA849" s="48"/>
    </row>
    <row r="850" spans="1:27" ht="15.75" customHeight="1">
      <c r="A850" s="233"/>
      <c r="B850" s="233"/>
      <c r="C850" s="233"/>
      <c r="D850" s="233"/>
      <c r="E850" s="233"/>
      <c r="F850" s="233"/>
      <c r="G850" s="233"/>
      <c r="H850" s="233"/>
      <c r="I850" s="233"/>
      <c r="J850" s="403"/>
      <c r="K850" s="233"/>
      <c r="L850" s="233"/>
      <c r="M850" s="233"/>
      <c r="N850" s="233"/>
      <c r="P850" s="233"/>
      <c r="Q850" s="233"/>
      <c r="R850" s="344"/>
      <c r="S850" s="233"/>
      <c r="T850" s="48"/>
      <c r="U850" s="48"/>
      <c r="V850" s="48"/>
      <c r="W850" s="48"/>
      <c r="X850" s="48"/>
      <c r="Y850" s="48"/>
      <c r="Z850" s="48"/>
      <c r="AA850" s="48"/>
    </row>
    <row r="851" spans="1:27" ht="15.75" customHeight="1">
      <c r="A851" s="233"/>
      <c r="B851" s="233"/>
      <c r="C851" s="233"/>
      <c r="D851" s="233"/>
      <c r="E851" s="233"/>
      <c r="F851" s="233"/>
      <c r="G851" s="233"/>
      <c r="H851" s="233"/>
      <c r="I851" s="233"/>
      <c r="J851" s="403"/>
      <c r="K851" s="233"/>
      <c r="L851" s="233"/>
      <c r="M851" s="233"/>
      <c r="N851" s="233"/>
      <c r="P851" s="233"/>
      <c r="Q851" s="233"/>
      <c r="R851" s="344"/>
      <c r="S851" s="233"/>
      <c r="T851" s="48"/>
      <c r="U851" s="48"/>
      <c r="V851" s="48"/>
      <c r="W851" s="48"/>
      <c r="X851" s="48"/>
      <c r="Y851" s="48"/>
      <c r="Z851" s="48"/>
      <c r="AA851" s="48"/>
    </row>
    <row r="852" spans="1:27" ht="15.75" customHeight="1">
      <c r="A852" s="233"/>
      <c r="B852" s="233"/>
      <c r="C852" s="233"/>
      <c r="D852" s="233"/>
      <c r="E852" s="233"/>
      <c r="F852" s="233"/>
      <c r="G852" s="233"/>
      <c r="H852" s="233"/>
      <c r="I852" s="233"/>
      <c r="J852" s="403"/>
      <c r="K852" s="233"/>
      <c r="L852" s="233"/>
      <c r="M852" s="233"/>
      <c r="N852" s="233"/>
      <c r="P852" s="233"/>
      <c r="Q852" s="233"/>
      <c r="R852" s="344"/>
      <c r="S852" s="233"/>
      <c r="T852" s="48"/>
      <c r="U852" s="48"/>
      <c r="V852" s="48"/>
      <c r="W852" s="48"/>
      <c r="X852" s="48"/>
      <c r="Y852" s="48"/>
      <c r="Z852" s="48"/>
      <c r="AA852" s="48"/>
    </row>
    <row r="853" spans="1:27" ht="15.75" customHeight="1">
      <c r="A853" s="233"/>
      <c r="B853" s="233"/>
      <c r="C853" s="233"/>
      <c r="D853" s="233"/>
      <c r="E853" s="233"/>
      <c r="F853" s="233"/>
      <c r="G853" s="233"/>
      <c r="H853" s="233"/>
      <c r="I853" s="233"/>
      <c r="J853" s="403"/>
      <c r="K853" s="233"/>
      <c r="L853" s="233"/>
      <c r="M853" s="233"/>
      <c r="N853" s="233"/>
      <c r="P853" s="233"/>
      <c r="Q853" s="233"/>
      <c r="R853" s="344"/>
      <c r="S853" s="233"/>
      <c r="T853" s="48"/>
      <c r="U853" s="48"/>
      <c r="V853" s="48"/>
      <c r="W853" s="48"/>
      <c r="X853" s="48"/>
      <c r="Y853" s="48"/>
      <c r="Z853" s="48"/>
      <c r="AA853" s="48"/>
    </row>
    <row r="854" spans="1:27" ht="15.75" customHeight="1">
      <c r="A854" s="233"/>
      <c r="B854" s="233"/>
      <c r="C854" s="233"/>
      <c r="D854" s="233"/>
      <c r="E854" s="233"/>
      <c r="F854" s="233"/>
      <c r="G854" s="233"/>
      <c r="H854" s="233"/>
      <c r="I854" s="233"/>
      <c r="J854" s="403"/>
      <c r="K854" s="233"/>
      <c r="L854" s="233"/>
      <c r="M854" s="233"/>
      <c r="N854" s="233"/>
      <c r="P854" s="233"/>
      <c r="Q854" s="233"/>
      <c r="R854" s="344"/>
      <c r="S854" s="233"/>
      <c r="T854" s="48"/>
      <c r="U854" s="48"/>
      <c r="V854" s="48"/>
      <c r="W854" s="48"/>
      <c r="X854" s="48"/>
      <c r="Y854" s="48"/>
      <c r="Z854" s="48"/>
      <c r="AA854" s="48"/>
    </row>
    <row r="855" spans="1:27" ht="15.75" customHeight="1">
      <c r="A855" s="233"/>
      <c r="B855" s="233"/>
      <c r="C855" s="233"/>
      <c r="D855" s="233"/>
      <c r="E855" s="233"/>
      <c r="F855" s="233"/>
      <c r="G855" s="233"/>
      <c r="H855" s="233"/>
      <c r="I855" s="233"/>
      <c r="J855" s="403"/>
      <c r="K855" s="233"/>
      <c r="L855" s="233"/>
      <c r="M855" s="233"/>
      <c r="N855" s="233"/>
      <c r="P855" s="233"/>
      <c r="Q855" s="233"/>
      <c r="R855" s="344"/>
      <c r="S855" s="233"/>
      <c r="T855" s="48"/>
      <c r="U855" s="48"/>
      <c r="V855" s="48"/>
      <c r="W855" s="48"/>
      <c r="X855" s="48"/>
      <c r="Y855" s="48"/>
      <c r="Z855" s="48"/>
      <c r="AA855" s="48"/>
    </row>
    <row r="856" spans="1:27" ht="15.75" customHeight="1">
      <c r="A856" s="233"/>
      <c r="B856" s="233"/>
      <c r="C856" s="233"/>
      <c r="D856" s="233"/>
      <c r="E856" s="233"/>
      <c r="F856" s="233"/>
      <c r="G856" s="233"/>
      <c r="H856" s="233"/>
      <c r="I856" s="233"/>
      <c r="J856" s="403"/>
      <c r="K856" s="233"/>
      <c r="L856" s="233"/>
      <c r="M856" s="233"/>
      <c r="N856" s="233"/>
      <c r="P856" s="233"/>
      <c r="Q856" s="233"/>
      <c r="R856" s="344"/>
      <c r="S856" s="233"/>
      <c r="T856" s="48"/>
      <c r="U856" s="48"/>
      <c r="V856" s="48"/>
      <c r="W856" s="48"/>
      <c r="X856" s="48"/>
      <c r="Y856" s="48"/>
      <c r="Z856" s="48"/>
      <c r="AA856" s="48"/>
    </row>
    <row r="857" spans="1:27" ht="15.75" customHeight="1">
      <c r="A857" s="233"/>
      <c r="B857" s="233"/>
      <c r="C857" s="233"/>
      <c r="D857" s="233"/>
      <c r="E857" s="233"/>
      <c r="F857" s="233"/>
      <c r="G857" s="233"/>
      <c r="H857" s="233"/>
      <c r="I857" s="233"/>
      <c r="J857" s="403"/>
      <c r="K857" s="233"/>
      <c r="L857" s="233"/>
      <c r="M857" s="233"/>
      <c r="N857" s="233"/>
      <c r="P857" s="233"/>
      <c r="Q857" s="233"/>
      <c r="R857" s="344"/>
      <c r="S857" s="233"/>
      <c r="T857" s="48"/>
      <c r="U857" s="48"/>
      <c r="V857" s="48"/>
      <c r="W857" s="48"/>
      <c r="X857" s="48"/>
      <c r="Y857" s="48"/>
      <c r="Z857" s="48"/>
      <c r="AA857" s="48"/>
    </row>
    <row r="858" spans="1:27" ht="15.75" customHeight="1">
      <c r="A858" s="233"/>
      <c r="B858" s="233"/>
      <c r="C858" s="233"/>
      <c r="D858" s="233"/>
      <c r="E858" s="233"/>
      <c r="F858" s="233"/>
      <c r="G858" s="233"/>
      <c r="H858" s="233"/>
      <c r="I858" s="233"/>
      <c r="J858" s="403"/>
      <c r="K858" s="233"/>
      <c r="L858" s="233"/>
      <c r="M858" s="233"/>
      <c r="N858" s="233"/>
      <c r="P858" s="233"/>
      <c r="Q858" s="233"/>
      <c r="R858" s="344"/>
      <c r="S858" s="233"/>
      <c r="T858" s="48"/>
      <c r="U858" s="48"/>
      <c r="V858" s="48"/>
      <c r="W858" s="48"/>
      <c r="X858" s="48"/>
      <c r="Y858" s="48"/>
      <c r="Z858" s="48"/>
      <c r="AA858" s="48"/>
    </row>
    <row r="859" spans="1:27" ht="15.75" customHeight="1">
      <c r="A859" s="233"/>
      <c r="B859" s="233"/>
      <c r="C859" s="233"/>
      <c r="D859" s="233"/>
      <c r="E859" s="233"/>
      <c r="F859" s="233"/>
      <c r="G859" s="233"/>
      <c r="H859" s="233"/>
      <c r="I859" s="233"/>
      <c r="J859" s="403"/>
      <c r="K859" s="233"/>
      <c r="L859" s="233"/>
      <c r="M859" s="233"/>
      <c r="N859" s="233"/>
      <c r="P859" s="233"/>
      <c r="Q859" s="233"/>
      <c r="R859" s="344"/>
      <c r="S859" s="233"/>
      <c r="T859" s="48"/>
      <c r="U859" s="48"/>
      <c r="V859" s="48"/>
      <c r="W859" s="48"/>
      <c r="X859" s="48"/>
      <c r="Y859" s="48"/>
      <c r="Z859" s="48"/>
      <c r="AA859" s="48"/>
    </row>
    <row r="860" spans="1:27" ht="15.75" customHeight="1">
      <c r="A860" s="233"/>
      <c r="B860" s="233"/>
      <c r="C860" s="233"/>
      <c r="D860" s="233"/>
      <c r="E860" s="233"/>
      <c r="F860" s="233"/>
      <c r="G860" s="233"/>
      <c r="H860" s="233"/>
      <c r="I860" s="233"/>
      <c r="J860" s="403"/>
      <c r="K860" s="233"/>
      <c r="L860" s="233"/>
      <c r="M860" s="233"/>
      <c r="N860" s="233"/>
      <c r="P860" s="233"/>
      <c r="Q860" s="233"/>
      <c r="R860" s="344"/>
      <c r="S860" s="233"/>
      <c r="T860" s="48"/>
      <c r="U860" s="48"/>
      <c r="V860" s="48"/>
      <c r="W860" s="48"/>
      <c r="X860" s="48"/>
      <c r="Y860" s="48"/>
      <c r="Z860" s="48"/>
      <c r="AA860" s="48"/>
    </row>
    <row r="861" spans="1:27" ht="15.75" customHeight="1">
      <c r="A861" s="233"/>
      <c r="B861" s="233"/>
      <c r="C861" s="233"/>
      <c r="D861" s="233"/>
      <c r="E861" s="233"/>
      <c r="F861" s="233"/>
      <c r="G861" s="233"/>
      <c r="H861" s="233"/>
      <c r="I861" s="233"/>
      <c r="J861" s="403"/>
      <c r="K861" s="233"/>
      <c r="L861" s="233"/>
      <c r="M861" s="233"/>
      <c r="N861" s="233"/>
      <c r="P861" s="233"/>
      <c r="Q861" s="233"/>
      <c r="R861" s="344"/>
      <c r="S861" s="233"/>
      <c r="T861" s="48"/>
      <c r="U861" s="48"/>
      <c r="V861" s="48"/>
      <c r="W861" s="48"/>
      <c r="X861" s="48"/>
      <c r="Y861" s="48"/>
      <c r="Z861" s="48"/>
      <c r="AA861" s="48"/>
    </row>
    <row r="862" spans="1:27" ht="15.75" customHeight="1">
      <c r="A862" s="233"/>
      <c r="B862" s="233"/>
      <c r="C862" s="233"/>
      <c r="D862" s="233"/>
      <c r="E862" s="233"/>
      <c r="F862" s="233"/>
      <c r="G862" s="233"/>
      <c r="H862" s="233"/>
      <c r="I862" s="233"/>
      <c r="J862" s="403"/>
      <c r="K862" s="233"/>
      <c r="L862" s="233"/>
      <c r="M862" s="233"/>
      <c r="N862" s="233"/>
      <c r="P862" s="233"/>
      <c r="Q862" s="233"/>
      <c r="R862" s="344"/>
      <c r="S862" s="233"/>
      <c r="T862" s="48"/>
      <c r="U862" s="48"/>
      <c r="V862" s="48"/>
      <c r="W862" s="48"/>
      <c r="X862" s="48"/>
      <c r="Y862" s="48"/>
      <c r="Z862" s="48"/>
      <c r="AA862" s="48"/>
    </row>
    <row r="863" spans="1:27" ht="15.75" customHeight="1">
      <c r="A863" s="233"/>
      <c r="B863" s="233"/>
      <c r="C863" s="233"/>
      <c r="D863" s="233"/>
      <c r="E863" s="233"/>
      <c r="F863" s="233"/>
      <c r="G863" s="233"/>
      <c r="H863" s="233"/>
      <c r="I863" s="233"/>
      <c r="J863" s="403"/>
      <c r="K863" s="233"/>
      <c r="L863" s="233"/>
      <c r="M863" s="233"/>
      <c r="N863" s="233"/>
      <c r="P863" s="233"/>
      <c r="Q863" s="233"/>
      <c r="R863" s="344"/>
      <c r="S863" s="233"/>
      <c r="T863" s="48"/>
      <c r="U863" s="48"/>
      <c r="V863" s="48"/>
      <c r="W863" s="48"/>
      <c r="X863" s="48"/>
      <c r="Y863" s="48"/>
      <c r="Z863" s="48"/>
      <c r="AA863" s="48"/>
    </row>
    <row r="864" spans="1:27" ht="15.75" customHeight="1">
      <c r="A864" s="233"/>
      <c r="B864" s="233"/>
      <c r="C864" s="233"/>
      <c r="D864" s="233"/>
      <c r="E864" s="233"/>
      <c r="F864" s="233"/>
      <c r="G864" s="233"/>
      <c r="H864" s="233"/>
      <c r="I864" s="233"/>
      <c r="J864" s="403"/>
      <c r="K864" s="233"/>
      <c r="L864" s="233"/>
      <c r="M864" s="233"/>
      <c r="N864" s="233"/>
      <c r="P864" s="233"/>
      <c r="Q864" s="233"/>
      <c r="R864" s="344"/>
      <c r="S864" s="233"/>
      <c r="T864" s="48"/>
      <c r="U864" s="48"/>
      <c r="V864" s="48"/>
      <c r="W864" s="48"/>
      <c r="X864" s="48"/>
      <c r="Y864" s="48"/>
      <c r="Z864" s="48"/>
      <c r="AA864" s="48"/>
    </row>
    <row r="865" spans="1:27" ht="15.75" customHeight="1">
      <c r="A865" s="233"/>
      <c r="B865" s="233"/>
      <c r="C865" s="233"/>
      <c r="D865" s="233"/>
      <c r="E865" s="233"/>
      <c r="F865" s="233"/>
      <c r="G865" s="233"/>
      <c r="H865" s="233"/>
      <c r="I865" s="233"/>
      <c r="J865" s="403"/>
      <c r="K865" s="233"/>
      <c r="L865" s="233"/>
      <c r="M865" s="233"/>
      <c r="N865" s="233"/>
      <c r="P865" s="233"/>
      <c r="Q865" s="233"/>
      <c r="R865" s="344"/>
      <c r="S865" s="233"/>
      <c r="T865" s="48"/>
      <c r="U865" s="48"/>
      <c r="V865" s="48"/>
      <c r="W865" s="48"/>
      <c r="X865" s="48"/>
      <c r="Y865" s="48"/>
      <c r="Z865" s="48"/>
      <c r="AA865" s="48"/>
    </row>
    <row r="866" spans="1:27" ht="15.75" customHeight="1">
      <c r="A866" s="233"/>
      <c r="B866" s="233"/>
      <c r="C866" s="233"/>
      <c r="D866" s="233"/>
      <c r="E866" s="233"/>
      <c r="F866" s="233"/>
      <c r="G866" s="233"/>
      <c r="H866" s="233"/>
      <c r="I866" s="233"/>
      <c r="J866" s="403"/>
      <c r="K866" s="233"/>
      <c r="L866" s="233"/>
      <c r="M866" s="233"/>
      <c r="N866" s="233"/>
      <c r="P866" s="233"/>
      <c r="Q866" s="233"/>
      <c r="R866" s="344"/>
      <c r="S866" s="233"/>
      <c r="T866" s="48"/>
      <c r="U866" s="48"/>
      <c r="V866" s="48"/>
      <c r="W866" s="48"/>
      <c r="X866" s="48"/>
      <c r="Y866" s="48"/>
      <c r="Z866" s="48"/>
      <c r="AA866" s="48"/>
    </row>
    <row r="867" spans="1:27" ht="15.75" customHeight="1">
      <c r="A867" s="233"/>
      <c r="B867" s="233"/>
      <c r="C867" s="233"/>
      <c r="D867" s="233"/>
      <c r="E867" s="233"/>
      <c r="F867" s="233"/>
      <c r="G867" s="233"/>
      <c r="H867" s="233"/>
      <c r="I867" s="233"/>
      <c r="J867" s="403"/>
      <c r="K867" s="233"/>
      <c r="L867" s="233"/>
      <c r="M867" s="233"/>
      <c r="N867" s="233"/>
      <c r="P867" s="233"/>
      <c r="Q867" s="233"/>
      <c r="R867" s="344"/>
      <c r="S867" s="233"/>
      <c r="T867" s="48"/>
      <c r="U867" s="48"/>
      <c r="V867" s="48"/>
      <c r="W867" s="48"/>
      <c r="X867" s="48"/>
      <c r="Y867" s="48"/>
      <c r="Z867" s="48"/>
      <c r="AA867" s="48"/>
    </row>
    <row r="868" spans="1:27" ht="15.75" customHeight="1">
      <c r="A868" s="233"/>
      <c r="B868" s="233"/>
      <c r="C868" s="233"/>
      <c r="D868" s="233"/>
      <c r="E868" s="233"/>
      <c r="F868" s="233"/>
      <c r="G868" s="233"/>
      <c r="H868" s="233"/>
      <c r="I868" s="233"/>
      <c r="J868" s="403"/>
      <c r="K868" s="233"/>
      <c r="L868" s="233"/>
      <c r="M868" s="233"/>
      <c r="N868" s="233"/>
      <c r="P868" s="233"/>
      <c r="Q868" s="233"/>
      <c r="R868" s="344"/>
      <c r="S868" s="233"/>
      <c r="T868" s="48"/>
      <c r="U868" s="48"/>
      <c r="V868" s="48"/>
      <c r="W868" s="48"/>
      <c r="X868" s="48"/>
      <c r="Y868" s="48"/>
      <c r="Z868" s="48"/>
      <c r="AA868" s="48"/>
    </row>
    <row r="869" spans="1:27" ht="15.75" customHeight="1">
      <c r="A869" s="233"/>
      <c r="B869" s="233"/>
      <c r="C869" s="233"/>
      <c r="D869" s="233"/>
      <c r="E869" s="233"/>
      <c r="F869" s="233"/>
      <c r="G869" s="233"/>
      <c r="H869" s="233"/>
      <c r="I869" s="233"/>
      <c r="J869" s="403"/>
      <c r="K869" s="233"/>
      <c r="L869" s="233"/>
      <c r="M869" s="233"/>
      <c r="N869" s="233"/>
      <c r="P869" s="233"/>
      <c r="Q869" s="233"/>
      <c r="R869" s="344"/>
      <c r="S869" s="233"/>
      <c r="T869" s="48"/>
      <c r="U869" s="48"/>
      <c r="V869" s="48"/>
      <c r="W869" s="48"/>
      <c r="X869" s="48"/>
      <c r="Y869" s="48"/>
      <c r="Z869" s="48"/>
      <c r="AA869" s="48"/>
    </row>
    <row r="870" spans="1:27" ht="15.75" customHeight="1">
      <c r="A870" s="233"/>
      <c r="B870" s="233"/>
      <c r="C870" s="233"/>
      <c r="D870" s="233"/>
      <c r="E870" s="233"/>
      <c r="F870" s="233"/>
      <c r="G870" s="233"/>
      <c r="H870" s="233"/>
      <c r="I870" s="233"/>
      <c r="J870" s="403"/>
      <c r="K870" s="233"/>
      <c r="L870" s="233"/>
      <c r="M870" s="233"/>
      <c r="N870" s="233"/>
      <c r="P870" s="233"/>
      <c r="Q870" s="233"/>
      <c r="R870" s="344"/>
      <c r="S870" s="233"/>
      <c r="T870" s="48"/>
      <c r="U870" s="48"/>
      <c r="V870" s="48"/>
      <c r="W870" s="48"/>
      <c r="X870" s="48"/>
      <c r="Y870" s="48"/>
      <c r="Z870" s="48"/>
      <c r="AA870" s="48"/>
    </row>
    <row r="871" spans="1:27" ht="15.75" customHeight="1">
      <c r="A871" s="233"/>
      <c r="B871" s="233"/>
      <c r="C871" s="233"/>
      <c r="D871" s="233"/>
      <c r="E871" s="233"/>
      <c r="F871" s="233"/>
      <c r="G871" s="233"/>
      <c r="H871" s="233"/>
      <c r="I871" s="233"/>
      <c r="J871" s="403"/>
      <c r="K871" s="233"/>
      <c r="L871" s="233"/>
      <c r="M871" s="233"/>
      <c r="N871" s="233"/>
      <c r="P871" s="233"/>
      <c r="Q871" s="233"/>
      <c r="R871" s="344"/>
      <c r="S871" s="233"/>
      <c r="T871" s="48"/>
      <c r="U871" s="48"/>
      <c r="V871" s="48"/>
      <c r="W871" s="48"/>
      <c r="X871" s="48"/>
      <c r="Y871" s="48"/>
      <c r="Z871" s="48"/>
      <c r="AA871" s="48"/>
    </row>
    <row r="872" spans="1:27" ht="15.75" customHeight="1">
      <c r="A872" s="233"/>
      <c r="B872" s="233"/>
      <c r="C872" s="233"/>
      <c r="D872" s="233"/>
      <c r="E872" s="233"/>
      <c r="F872" s="233"/>
      <c r="G872" s="233"/>
      <c r="H872" s="233"/>
      <c r="I872" s="233"/>
      <c r="J872" s="403"/>
      <c r="K872" s="233"/>
      <c r="L872" s="233"/>
      <c r="M872" s="233"/>
      <c r="N872" s="233"/>
      <c r="P872" s="233"/>
      <c r="Q872" s="233"/>
      <c r="R872" s="344"/>
      <c r="S872" s="233"/>
      <c r="T872" s="48"/>
      <c r="U872" s="48"/>
      <c r="V872" s="48"/>
      <c r="W872" s="48"/>
      <c r="X872" s="48"/>
      <c r="Y872" s="48"/>
      <c r="Z872" s="48"/>
      <c r="AA872" s="48"/>
    </row>
    <row r="873" spans="1:27" ht="15.75" customHeight="1">
      <c r="A873" s="233"/>
      <c r="B873" s="233"/>
      <c r="C873" s="233"/>
      <c r="D873" s="233"/>
      <c r="E873" s="233"/>
      <c r="F873" s="233"/>
      <c r="G873" s="233"/>
      <c r="H873" s="233"/>
      <c r="I873" s="233"/>
      <c r="J873" s="403"/>
      <c r="K873" s="233"/>
      <c r="L873" s="233"/>
      <c r="M873" s="233"/>
      <c r="N873" s="233"/>
      <c r="P873" s="233"/>
      <c r="Q873" s="233"/>
      <c r="R873" s="344"/>
      <c r="S873" s="233"/>
      <c r="T873" s="48"/>
      <c r="U873" s="48"/>
      <c r="V873" s="48"/>
      <c r="W873" s="48"/>
      <c r="X873" s="48"/>
      <c r="Y873" s="48"/>
      <c r="Z873" s="48"/>
      <c r="AA873" s="48"/>
    </row>
    <row r="874" spans="1:27" ht="15.75" customHeight="1">
      <c r="A874" s="233"/>
      <c r="B874" s="233"/>
      <c r="C874" s="233"/>
      <c r="D874" s="233"/>
      <c r="E874" s="233"/>
      <c r="F874" s="233"/>
      <c r="G874" s="233"/>
      <c r="H874" s="233"/>
      <c r="I874" s="233"/>
      <c r="J874" s="403"/>
      <c r="K874" s="233"/>
      <c r="L874" s="233"/>
      <c r="M874" s="233"/>
      <c r="N874" s="233"/>
      <c r="P874" s="233"/>
      <c r="Q874" s="233"/>
      <c r="R874" s="344"/>
      <c r="S874" s="233"/>
      <c r="T874" s="48"/>
      <c r="U874" s="48"/>
      <c r="V874" s="48"/>
      <c r="W874" s="48"/>
      <c r="X874" s="48"/>
      <c r="Y874" s="48"/>
      <c r="Z874" s="48"/>
      <c r="AA874" s="48"/>
    </row>
    <row r="875" spans="1:27" ht="15.75" customHeight="1">
      <c r="A875" s="233"/>
      <c r="B875" s="233"/>
      <c r="C875" s="233"/>
      <c r="D875" s="233"/>
      <c r="E875" s="233"/>
      <c r="F875" s="233"/>
      <c r="G875" s="233"/>
      <c r="H875" s="233"/>
      <c r="I875" s="233"/>
      <c r="J875" s="403"/>
      <c r="K875" s="233"/>
      <c r="L875" s="233"/>
      <c r="M875" s="233"/>
      <c r="N875" s="233"/>
      <c r="P875" s="233"/>
      <c r="Q875" s="233"/>
      <c r="R875" s="344"/>
      <c r="S875" s="233"/>
      <c r="T875" s="48"/>
      <c r="U875" s="48"/>
      <c r="V875" s="48"/>
      <c r="W875" s="48"/>
      <c r="X875" s="48"/>
      <c r="Y875" s="48"/>
      <c r="Z875" s="48"/>
      <c r="AA875" s="48"/>
    </row>
    <row r="876" spans="1:27" ht="15.75" customHeight="1">
      <c r="A876" s="233"/>
      <c r="B876" s="233"/>
      <c r="C876" s="233"/>
      <c r="D876" s="233"/>
      <c r="E876" s="233"/>
      <c r="F876" s="233"/>
      <c r="G876" s="233"/>
      <c r="H876" s="233"/>
      <c r="I876" s="233"/>
      <c r="J876" s="403"/>
      <c r="K876" s="233"/>
      <c r="L876" s="233"/>
      <c r="M876" s="233"/>
      <c r="N876" s="233"/>
      <c r="P876" s="233"/>
      <c r="Q876" s="233"/>
      <c r="R876" s="344"/>
      <c r="S876" s="233"/>
      <c r="T876" s="48"/>
      <c r="U876" s="48"/>
      <c r="V876" s="48"/>
      <c r="W876" s="48"/>
      <c r="X876" s="48"/>
      <c r="Y876" s="48"/>
      <c r="Z876" s="48"/>
      <c r="AA876" s="48"/>
    </row>
    <row r="877" spans="1:27" ht="15.75" customHeight="1">
      <c r="A877" s="233"/>
      <c r="B877" s="233"/>
      <c r="C877" s="233"/>
      <c r="D877" s="233"/>
      <c r="E877" s="233"/>
      <c r="F877" s="233"/>
      <c r="G877" s="233"/>
      <c r="H877" s="233"/>
      <c r="I877" s="233"/>
      <c r="J877" s="403"/>
      <c r="K877" s="233"/>
      <c r="L877" s="233"/>
      <c r="M877" s="233"/>
      <c r="N877" s="233"/>
      <c r="P877" s="233"/>
      <c r="Q877" s="233"/>
      <c r="R877" s="344"/>
      <c r="S877" s="233"/>
      <c r="T877" s="48"/>
      <c r="U877" s="48"/>
      <c r="V877" s="48"/>
      <c r="W877" s="48"/>
      <c r="X877" s="48"/>
      <c r="Y877" s="48"/>
      <c r="Z877" s="48"/>
      <c r="AA877" s="48"/>
    </row>
    <row r="878" spans="1:27" ht="15.75" customHeight="1">
      <c r="A878" s="233"/>
      <c r="B878" s="233"/>
      <c r="C878" s="233"/>
      <c r="D878" s="233"/>
      <c r="E878" s="233"/>
      <c r="F878" s="233"/>
      <c r="G878" s="233"/>
      <c r="H878" s="233"/>
      <c r="I878" s="233"/>
      <c r="J878" s="403"/>
      <c r="K878" s="233"/>
      <c r="L878" s="233"/>
      <c r="M878" s="233"/>
      <c r="N878" s="233"/>
      <c r="P878" s="233"/>
      <c r="Q878" s="233"/>
      <c r="R878" s="344"/>
      <c r="S878" s="233"/>
      <c r="T878" s="48"/>
      <c r="U878" s="48"/>
      <c r="V878" s="48"/>
      <c r="W878" s="48"/>
      <c r="X878" s="48"/>
      <c r="Y878" s="48"/>
      <c r="Z878" s="48"/>
      <c r="AA878" s="48"/>
    </row>
    <row r="879" spans="1:27" ht="15.75" customHeight="1">
      <c r="A879" s="233"/>
      <c r="B879" s="233"/>
      <c r="C879" s="233"/>
      <c r="D879" s="233"/>
      <c r="E879" s="233"/>
      <c r="F879" s="233"/>
      <c r="G879" s="233"/>
      <c r="H879" s="233"/>
      <c r="I879" s="233"/>
      <c r="J879" s="403"/>
      <c r="K879" s="233"/>
      <c r="L879" s="233"/>
      <c r="M879" s="233"/>
      <c r="N879" s="233"/>
      <c r="P879" s="233"/>
      <c r="Q879" s="233"/>
      <c r="R879" s="344"/>
      <c r="S879" s="233"/>
      <c r="T879" s="48"/>
      <c r="U879" s="48"/>
      <c r="V879" s="48"/>
      <c r="W879" s="48"/>
      <c r="X879" s="48"/>
      <c r="Y879" s="48"/>
      <c r="Z879" s="48"/>
      <c r="AA879" s="48"/>
    </row>
    <row r="880" spans="1:27" ht="15.75" customHeight="1">
      <c r="A880" s="233"/>
      <c r="B880" s="233"/>
      <c r="C880" s="233"/>
      <c r="D880" s="233"/>
      <c r="E880" s="233"/>
      <c r="F880" s="233"/>
      <c r="G880" s="233"/>
      <c r="H880" s="233"/>
      <c r="I880" s="233"/>
      <c r="J880" s="403"/>
      <c r="K880" s="233"/>
      <c r="L880" s="233"/>
      <c r="M880" s="233"/>
      <c r="N880" s="233"/>
      <c r="P880" s="233"/>
      <c r="Q880" s="233"/>
      <c r="R880" s="344"/>
      <c r="S880" s="233"/>
      <c r="T880" s="48"/>
      <c r="U880" s="48"/>
      <c r="V880" s="48"/>
      <c r="W880" s="48"/>
      <c r="X880" s="48"/>
      <c r="Y880" s="48"/>
      <c r="Z880" s="48"/>
      <c r="AA880" s="48"/>
    </row>
    <row r="881" spans="1:27" ht="15.75" customHeight="1">
      <c r="A881" s="233"/>
      <c r="B881" s="233"/>
      <c r="C881" s="233"/>
      <c r="D881" s="233"/>
      <c r="E881" s="233"/>
      <c r="F881" s="233"/>
      <c r="G881" s="233"/>
      <c r="H881" s="233"/>
      <c r="I881" s="233"/>
      <c r="J881" s="403"/>
      <c r="K881" s="233"/>
      <c r="L881" s="233"/>
      <c r="M881" s="233"/>
      <c r="N881" s="233"/>
      <c r="P881" s="233"/>
      <c r="Q881" s="233"/>
      <c r="R881" s="344"/>
      <c r="S881" s="233"/>
      <c r="T881" s="48"/>
      <c r="U881" s="48"/>
      <c r="V881" s="48"/>
      <c r="W881" s="48"/>
      <c r="X881" s="48"/>
      <c r="Y881" s="48"/>
      <c r="Z881" s="48"/>
      <c r="AA881" s="48"/>
    </row>
    <row r="882" spans="1:27" ht="15.75" customHeight="1">
      <c r="A882" s="233"/>
      <c r="B882" s="233"/>
      <c r="C882" s="233"/>
      <c r="D882" s="233"/>
      <c r="E882" s="233"/>
      <c r="F882" s="233"/>
      <c r="G882" s="233"/>
      <c r="H882" s="233"/>
      <c r="I882" s="233"/>
      <c r="J882" s="403"/>
      <c r="K882" s="233"/>
      <c r="L882" s="233"/>
      <c r="M882" s="233"/>
      <c r="N882" s="233"/>
      <c r="P882" s="233"/>
      <c r="Q882" s="233"/>
      <c r="R882" s="344"/>
      <c r="S882" s="233"/>
      <c r="T882" s="48"/>
      <c r="U882" s="48"/>
      <c r="V882" s="48"/>
      <c r="W882" s="48"/>
      <c r="X882" s="48"/>
      <c r="Y882" s="48"/>
      <c r="Z882" s="48"/>
      <c r="AA882" s="48"/>
    </row>
    <row r="883" spans="1:27" ht="15.75" customHeight="1">
      <c r="A883" s="233"/>
      <c r="B883" s="233"/>
      <c r="C883" s="233"/>
      <c r="D883" s="233"/>
      <c r="E883" s="233"/>
      <c r="F883" s="233"/>
      <c r="G883" s="233"/>
      <c r="H883" s="233"/>
      <c r="I883" s="233"/>
      <c r="J883" s="403"/>
      <c r="K883" s="233"/>
      <c r="L883" s="233"/>
      <c r="M883" s="233"/>
      <c r="N883" s="233"/>
      <c r="P883" s="233"/>
      <c r="Q883" s="233"/>
      <c r="R883" s="344"/>
      <c r="S883" s="233"/>
      <c r="T883" s="48"/>
      <c r="U883" s="48"/>
      <c r="V883" s="48"/>
      <c r="W883" s="48"/>
      <c r="X883" s="48"/>
      <c r="Y883" s="48"/>
      <c r="Z883" s="48"/>
      <c r="AA883" s="48"/>
    </row>
    <row r="884" spans="1:27" ht="15.75" customHeight="1">
      <c r="A884" s="233"/>
      <c r="B884" s="233"/>
      <c r="C884" s="233"/>
      <c r="D884" s="233"/>
      <c r="E884" s="233"/>
      <c r="F884" s="233"/>
      <c r="G884" s="233"/>
      <c r="H884" s="233"/>
      <c r="I884" s="233"/>
      <c r="J884" s="403"/>
      <c r="K884" s="233"/>
      <c r="L884" s="233"/>
      <c r="M884" s="233"/>
      <c r="N884" s="233"/>
      <c r="P884" s="233"/>
      <c r="Q884" s="233"/>
      <c r="R884" s="344"/>
      <c r="S884" s="233"/>
      <c r="T884" s="48"/>
      <c r="U884" s="48"/>
      <c r="V884" s="48"/>
      <c r="W884" s="48"/>
      <c r="X884" s="48"/>
      <c r="Y884" s="48"/>
      <c r="Z884" s="48"/>
      <c r="AA884" s="48"/>
    </row>
    <row r="885" spans="1:27" ht="15.75" customHeight="1">
      <c r="A885" s="233"/>
      <c r="B885" s="233"/>
      <c r="C885" s="233"/>
      <c r="D885" s="233"/>
      <c r="E885" s="233"/>
      <c r="F885" s="233"/>
      <c r="G885" s="233"/>
      <c r="H885" s="233"/>
      <c r="I885" s="233"/>
      <c r="J885" s="403"/>
      <c r="K885" s="233"/>
      <c r="L885" s="233"/>
      <c r="M885" s="233"/>
      <c r="N885" s="233"/>
      <c r="P885" s="233"/>
      <c r="Q885" s="233"/>
      <c r="R885" s="344"/>
      <c r="S885" s="233"/>
      <c r="T885" s="48"/>
      <c r="U885" s="48"/>
      <c r="V885" s="48"/>
      <c r="W885" s="48"/>
      <c r="X885" s="48"/>
      <c r="Y885" s="48"/>
      <c r="Z885" s="48"/>
      <c r="AA885" s="48"/>
    </row>
    <row r="886" spans="1:27" ht="15.75" customHeight="1">
      <c r="A886" s="233"/>
      <c r="B886" s="233"/>
      <c r="C886" s="233"/>
      <c r="D886" s="233"/>
      <c r="E886" s="233"/>
      <c r="F886" s="233"/>
      <c r="G886" s="233"/>
      <c r="H886" s="233"/>
      <c r="I886" s="233"/>
      <c r="J886" s="403"/>
      <c r="K886" s="233"/>
      <c r="L886" s="233"/>
      <c r="M886" s="233"/>
      <c r="N886" s="233"/>
      <c r="P886" s="233"/>
      <c r="Q886" s="233"/>
      <c r="R886" s="344"/>
      <c r="S886" s="233"/>
      <c r="T886" s="48"/>
      <c r="U886" s="48"/>
      <c r="V886" s="48"/>
      <c r="W886" s="48"/>
      <c r="X886" s="48"/>
      <c r="Y886" s="48"/>
      <c r="Z886" s="48"/>
      <c r="AA886" s="48"/>
    </row>
    <row r="887" spans="1:27" ht="15.75" customHeight="1">
      <c r="A887" s="233"/>
      <c r="B887" s="233"/>
      <c r="C887" s="233"/>
      <c r="D887" s="233"/>
      <c r="E887" s="233"/>
      <c r="F887" s="233"/>
      <c r="G887" s="233"/>
      <c r="H887" s="233"/>
      <c r="I887" s="233"/>
      <c r="J887" s="403"/>
      <c r="K887" s="233"/>
      <c r="L887" s="233"/>
      <c r="M887" s="233"/>
      <c r="N887" s="233"/>
      <c r="P887" s="233"/>
      <c r="Q887" s="233"/>
      <c r="R887" s="344"/>
      <c r="S887" s="233"/>
      <c r="T887" s="48"/>
      <c r="U887" s="48"/>
      <c r="V887" s="48"/>
      <c r="W887" s="48"/>
      <c r="X887" s="48"/>
      <c r="Y887" s="48"/>
      <c r="Z887" s="48"/>
      <c r="AA887" s="48"/>
    </row>
    <row r="888" spans="1:27" ht="15.75" customHeight="1">
      <c r="A888" s="233"/>
      <c r="B888" s="233"/>
      <c r="C888" s="233"/>
      <c r="D888" s="233"/>
      <c r="E888" s="233"/>
      <c r="F888" s="233"/>
      <c r="G888" s="233"/>
      <c r="H888" s="233"/>
      <c r="I888" s="233"/>
      <c r="J888" s="403"/>
      <c r="K888" s="233"/>
      <c r="L888" s="233"/>
      <c r="M888" s="233"/>
      <c r="N888" s="233"/>
      <c r="P888" s="233"/>
      <c r="Q888" s="233"/>
      <c r="R888" s="344"/>
      <c r="S888" s="233"/>
      <c r="T888" s="48"/>
      <c r="U888" s="48"/>
      <c r="V888" s="48"/>
      <c r="W888" s="48"/>
      <c r="X888" s="48"/>
      <c r="Y888" s="48"/>
      <c r="Z888" s="48"/>
      <c r="AA888" s="48"/>
    </row>
    <row r="889" spans="1:27" ht="15.75" customHeight="1">
      <c r="A889" s="233"/>
      <c r="B889" s="233"/>
      <c r="C889" s="233"/>
      <c r="D889" s="233"/>
      <c r="E889" s="233"/>
      <c r="F889" s="233"/>
      <c r="G889" s="233"/>
      <c r="H889" s="233"/>
      <c r="I889" s="233"/>
      <c r="J889" s="403"/>
      <c r="K889" s="233"/>
      <c r="L889" s="233"/>
      <c r="M889" s="233"/>
      <c r="N889" s="233"/>
      <c r="P889" s="233"/>
      <c r="Q889" s="233"/>
      <c r="R889" s="344"/>
      <c r="S889" s="233"/>
      <c r="T889" s="48"/>
      <c r="U889" s="48"/>
      <c r="V889" s="48"/>
      <c r="W889" s="48"/>
      <c r="X889" s="48"/>
      <c r="Y889" s="48"/>
      <c r="Z889" s="48"/>
      <c r="AA889" s="48"/>
    </row>
    <row r="890" spans="1:27" ht="15.75" customHeight="1">
      <c r="A890" s="233"/>
      <c r="B890" s="233"/>
      <c r="C890" s="233"/>
      <c r="D890" s="233"/>
      <c r="E890" s="233"/>
      <c r="F890" s="233"/>
      <c r="G890" s="233"/>
      <c r="H890" s="233"/>
      <c r="I890" s="233"/>
      <c r="J890" s="403"/>
      <c r="K890" s="233"/>
      <c r="L890" s="233"/>
      <c r="M890" s="233"/>
      <c r="N890" s="233"/>
      <c r="P890" s="233"/>
      <c r="Q890" s="233"/>
      <c r="R890" s="344"/>
      <c r="S890" s="233"/>
      <c r="T890" s="48"/>
      <c r="U890" s="48"/>
      <c r="V890" s="48"/>
      <c r="W890" s="48"/>
      <c r="X890" s="48"/>
      <c r="Y890" s="48"/>
      <c r="Z890" s="48"/>
      <c r="AA890" s="48"/>
    </row>
    <row r="891" spans="1:27" ht="15.75" customHeight="1">
      <c r="A891" s="233"/>
      <c r="B891" s="233"/>
      <c r="C891" s="233"/>
      <c r="D891" s="233"/>
      <c r="E891" s="233"/>
      <c r="F891" s="233"/>
      <c r="G891" s="233"/>
      <c r="H891" s="233"/>
      <c r="I891" s="233"/>
      <c r="J891" s="403"/>
      <c r="K891" s="233"/>
      <c r="L891" s="233"/>
      <c r="M891" s="233"/>
      <c r="N891" s="233"/>
      <c r="P891" s="233"/>
      <c r="Q891" s="233"/>
      <c r="R891" s="344"/>
      <c r="S891" s="233"/>
      <c r="T891" s="48"/>
      <c r="U891" s="48"/>
      <c r="V891" s="48"/>
      <c r="W891" s="48"/>
      <c r="X891" s="48"/>
      <c r="Y891" s="48"/>
      <c r="Z891" s="48"/>
      <c r="AA891" s="48"/>
    </row>
    <row r="892" spans="1:27" ht="15.75" customHeight="1">
      <c r="A892" s="233"/>
      <c r="B892" s="233"/>
      <c r="C892" s="233"/>
      <c r="D892" s="233"/>
      <c r="E892" s="233"/>
      <c r="F892" s="233"/>
      <c r="G892" s="233"/>
      <c r="H892" s="233"/>
      <c r="I892" s="233"/>
      <c r="J892" s="403"/>
      <c r="K892" s="233"/>
      <c r="L892" s="233"/>
      <c r="M892" s="233"/>
      <c r="N892" s="233"/>
      <c r="P892" s="233"/>
      <c r="Q892" s="233"/>
      <c r="R892" s="344"/>
      <c r="S892" s="233"/>
      <c r="T892" s="48"/>
      <c r="U892" s="48"/>
      <c r="V892" s="48"/>
      <c r="W892" s="48"/>
      <c r="X892" s="48"/>
      <c r="Y892" s="48"/>
      <c r="Z892" s="48"/>
      <c r="AA892" s="48"/>
    </row>
    <row r="893" spans="1:27" ht="15.75" customHeight="1">
      <c r="A893" s="233"/>
      <c r="B893" s="233"/>
      <c r="C893" s="233"/>
      <c r="D893" s="233"/>
      <c r="E893" s="233"/>
      <c r="F893" s="233"/>
      <c r="G893" s="233"/>
      <c r="H893" s="233"/>
      <c r="I893" s="233"/>
      <c r="J893" s="403"/>
      <c r="K893" s="233"/>
      <c r="L893" s="233"/>
      <c r="M893" s="233"/>
      <c r="N893" s="233"/>
      <c r="P893" s="233"/>
      <c r="Q893" s="233"/>
      <c r="R893" s="344"/>
      <c r="S893" s="233"/>
      <c r="T893" s="48"/>
      <c r="U893" s="48"/>
      <c r="V893" s="48"/>
      <c r="W893" s="48"/>
      <c r="X893" s="48"/>
      <c r="Y893" s="48"/>
      <c r="Z893" s="48"/>
      <c r="AA893" s="48"/>
    </row>
    <row r="894" spans="1:27" ht="15.75" customHeight="1">
      <c r="A894" s="233"/>
      <c r="B894" s="233"/>
      <c r="C894" s="233"/>
      <c r="D894" s="233"/>
      <c r="E894" s="233"/>
      <c r="F894" s="233"/>
      <c r="G894" s="233"/>
      <c r="H894" s="233"/>
      <c r="I894" s="233"/>
      <c r="J894" s="403"/>
      <c r="K894" s="233"/>
      <c r="L894" s="233"/>
      <c r="M894" s="233"/>
      <c r="N894" s="233"/>
      <c r="P894" s="233"/>
      <c r="Q894" s="233"/>
      <c r="R894" s="344"/>
      <c r="S894" s="233"/>
      <c r="T894" s="48"/>
      <c r="U894" s="48"/>
      <c r="V894" s="48"/>
      <c r="W894" s="48"/>
      <c r="X894" s="48"/>
      <c r="Y894" s="48"/>
      <c r="Z894" s="48"/>
      <c r="AA894" s="48"/>
    </row>
    <row r="895" spans="1:27" ht="15.75" customHeight="1">
      <c r="A895" s="233"/>
      <c r="B895" s="233"/>
      <c r="C895" s="233"/>
      <c r="D895" s="233"/>
      <c r="E895" s="233"/>
      <c r="F895" s="233"/>
      <c r="G895" s="233"/>
      <c r="H895" s="233"/>
      <c r="I895" s="233"/>
      <c r="J895" s="403"/>
      <c r="K895" s="233"/>
      <c r="L895" s="233"/>
      <c r="M895" s="233"/>
      <c r="N895" s="233"/>
      <c r="P895" s="233"/>
      <c r="Q895" s="233"/>
      <c r="R895" s="344"/>
      <c r="S895" s="233"/>
      <c r="T895" s="48"/>
      <c r="U895" s="48"/>
      <c r="V895" s="48"/>
      <c r="W895" s="48"/>
      <c r="X895" s="48"/>
      <c r="Y895" s="48"/>
      <c r="Z895" s="48"/>
      <c r="AA895" s="48"/>
    </row>
    <row r="896" spans="1:27" ht="15.75" customHeight="1">
      <c r="A896" s="233"/>
      <c r="B896" s="233"/>
      <c r="C896" s="233"/>
      <c r="D896" s="233"/>
      <c r="E896" s="233"/>
      <c r="F896" s="233"/>
      <c r="G896" s="233"/>
      <c r="H896" s="233"/>
      <c r="I896" s="233"/>
      <c r="J896" s="403"/>
      <c r="K896" s="233"/>
      <c r="L896" s="233"/>
      <c r="M896" s="233"/>
      <c r="N896" s="233"/>
      <c r="P896" s="233"/>
      <c r="Q896" s="233"/>
      <c r="R896" s="344"/>
      <c r="S896" s="233"/>
      <c r="T896" s="48"/>
      <c r="U896" s="48"/>
      <c r="V896" s="48"/>
      <c r="W896" s="48"/>
      <c r="X896" s="48"/>
      <c r="Y896" s="48"/>
      <c r="Z896" s="48"/>
      <c r="AA896" s="48"/>
    </row>
    <row r="897" spans="1:27" ht="15.75" customHeight="1">
      <c r="A897" s="233"/>
      <c r="B897" s="233"/>
      <c r="C897" s="233"/>
      <c r="D897" s="233"/>
      <c r="E897" s="233"/>
      <c r="F897" s="233"/>
      <c r="G897" s="233"/>
      <c r="H897" s="233"/>
      <c r="I897" s="233"/>
      <c r="J897" s="403"/>
      <c r="K897" s="233"/>
      <c r="L897" s="233"/>
      <c r="M897" s="233"/>
      <c r="N897" s="233"/>
      <c r="P897" s="233"/>
      <c r="Q897" s="233"/>
      <c r="R897" s="344"/>
      <c r="S897" s="233"/>
      <c r="T897" s="48"/>
      <c r="U897" s="48"/>
      <c r="V897" s="48"/>
      <c r="W897" s="48"/>
      <c r="X897" s="48"/>
      <c r="Y897" s="48"/>
      <c r="Z897" s="48"/>
      <c r="AA897" s="48"/>
    </row>
    <row r="898" spans="1:27" ht="15.75" customHeight="1">
      <c r="A898" s="233"/>
      <c r="B898" s="233"/>
      <c r="C898" s="233"/>
      <c r="D898" s="233"/>
      <c r="E898" s="233"/>
      <c r="F898" s="233"/>
      <c r="G898" s="233"/>
      <c r="H898" s="233"/>
      <c r="I898" s="233"/>
      <c r="J898" s="403"/>
      <c r="K898" s="233"/>
      <c r="L898" s="233"/>
      <c r="M898" s="233"/>
      <c r="N898" s="233"/>
      <c r="P898" s="233"/>
      <c r="Q898" s="233"/>
      <c r="R898" s="344"/>
      <c r="S898" s="233"/>
      <c r="T898" s="48"/>
      <c r="U898" s="48"/>
      <c r="V898" s="48"/>
      <c r="W898" s="48"/>
      <c r="X898" s="48"/>
      <c r="Y898" s="48"/>
      <c r="Z898" s="48"/>
      <c r="AA898" s="48"/>
    </row>
    <row r="899" spans="1:27" ht="15.75" customHeight="1">
      <c r="A899" s="233"/>
      <c r="B899" s="233"/>
      <c r="C899" s="233"/>
      <c r="D899" s="233"/>
      <c r="E899" s="233"/>
      <c r="F899" s="233"/>
      <c r="G899" s="233"/>
      <c r="H899" s="233"/>
      <c r="I899" s="233"/>
      <c r="J899" s="403"/>
      <c r="K899" s="233"/>
      <c r="L899" s="233"/>
      <c r="M899" s="233"/>
      <c r="N899" s="233"/>
      <c r="P899" s="233"/>
      <c r="Q899" s="233"/>
      <c r="R899" s="344"/>
      <c r="S899" s="233"/>
      <c r="T899" s="48"/>
      <c r="U899" s="48"/>
      <c r="V899" s="48"/>
      <c r="W899" s="48"/>
      <c r="X899" s="48"/>
      <c r="Y899" s="48"/>
      <c r="Z899" s="48"/>
      <c r="AA899" s="48"/>
    </row>
    <row r="900" spans="1:27" ht="15.75" customHeight="1">
      <c r="A900" s="233"/>
      <c r="B900" s="233"/>
      <c r="C900" s="233"/>
      <c r="D900" s="233"/>
      <c r="E900" s="233"/>
      <c r="F900" s="233"/>
      <c r="G900" s="233"/>
      <c r="H900" s="233"/>
      <c r="I900" s="233"/>
      <c r="J900" s="403"/>
      <c r="K900" s="233"/>
      <c r="L900" s="233"/>
      <c r="M900" s="233"/>
      <c r="N900" s="233"/>
      <c r="P900" s="233"/>
      <c r="Q900" s="233"/>
      <c r="R900" s="344"/>
      <c r="S900" s="233"/>
      <c r="T900" s="48"/>
      <c r="U900" s="48"/>
      <c r="V900" s="48"/>
      <c r="W900" s="48"/>
      <c r="X900" s="48"/>
      <c r="Y900" s="48"/>
      <c r="Z900" s="48"/>
      <c r="AA900" s="48"/>
    </row>
    <row r="901" spans="1:27" ht="15.75" customHeight="1">
      <c r="A901" s="233"/>
      <c r="B901" s="233"/>
      <c r="C901" s="233"/>
      <c r="D901" s="233"/>
      <c r="E901" s="233"/>
      <c r="F901" s="233"/>
      <c r="G901" s="233"/>
      <c r="H901" s="233"/>
      <c r="I901" s="233"/>
      <c r="J901" s="403"/>
      <c r="K901" s="233"/>
      <c r="L901" s="233"/>
      <c r="M901" s="233"/>
      <c r="N901" s="233"/>
      <c r="P901" s="233"/>
      <c r="Q901" s="233"/>
      <c r="R901" s="344"/>
      <c r="S901" s="233"/>
      <c r="T901" s="48"/>
      <c r="U901" s="48"/>
      <c r="V901" s="48"/>
      <c r="W901" s="48"/>
      <c r="X901" s="48"/>
      <c r="Y901" s="48"/>
      <c r="Z901" s="48"/>
      <c r="AA901" s="48"/>
    </row>
    <row r="902" spans="1:27" ht="15.75" customHeight="1">
      <c r="A902" s="233"/>
      <c r="B902" s="233"/>
      <c r="C902" s="233"/>
      <c r="D902" s="233"/>
      <c r="E902" s="233"/>
      <c r="F902" s="233"/>
      <c r="G902" s="233"/>
      <c r="H902" s="233"/>
      <c r="I902" s="233"/>
      <c r="J902" s="403"/>
      <c r="K902" s="233"/>
      <c r="L902" s="233"/>
      <c r="M902" s="233"/>
      <c r="N902" s="233"/>
      <c r="P902" s="233"/>
      <c r="Q902" s="233"/>
      <c r="R902" s="344"/>
      <c r="S902" s="233"/>
      <c r="T902" s="48"/>
      <c r="U902" s="48"/>
      <c r="V902" s="48"/>
      <c r="W902" s="48"/>
      <c r="X902" s="48"/>
      <c r="Y902" s="48"/>
      <c r="Z902" s="48"/>
      <c r="AA902" s="48"/>
    </row>
    <row r="903" spans="1:27" ht="15.75" customHeight="1">
      <c r="A903" s="233"/>
      <c r="B903" s="233"/>
      <c r="C903" s="233"/>
      <c r="D903" s="233"/>
      <c r="E903" s="233"/>
      <c r="F903" s="233"/>
      <c r="G903" s="233"/>
      <c r="H903" s="233"/>
      <c r="I903" s="233"/>
      <c r="J903" s="403"/>
      <c r="K903" s="233"/>
      <c r="L903" s="233"/>
      <c r="M903" s="233"/>
      <c r="N903" s="233"/>
      <c r="P903" s="233"/>
      <c r="Q903" s="233"/>
      <c r="R903" s="344"/>
      <c r="S903" s="233"/>
      <c r="T903" s="48"/>
      <c r="U903" s="48"/>
      <c r="V903" s="48"/>
      <c r="W903" s="48"/>
      <c r="X903" s="48"/>
      <c r="Y903" s="48"/>
      <c r="Z903" s="48"/>
      <c r="AA903" s="48"/>
    </row>
    <row r="904" spans="1:27" ht="15.75" customHeight="1">
      <c r="A904" s="233"/>
      <c r="B904" s="233"/>
      <c r="C904" s="233"/>
      <c r="D904" s="233"/>
      <c r="E904" s="233"/>
      <c r="F904" s="233"/>
      <c r="G904" s="233"/>
      <c r="H904" s="233"/>
      <c r="I904" s="233"/>
      <c r="J904" s="403"/>
      <c r="K904" s="233"/>
      <c r="L904" s="233"/>
      <c r="M904" s="233"/>
      <c r="N904" s="233"/>
      <c r="P904" s="233"/>
      <c r="Q904" s="233"/>
      <c r="R904" s="344"/>
      <c r="S904" s="233"/>
      <c r="T904" s="48"/>
      <c r="U904" s="48"/>
      <c r="V904" s="48"/>
      <c r="W904" s="48"/>
      <c r="X904" s="48"/>
      <c r="Y904" s="48"/>
      <c r="Z904" s="48"/>
      <c r="AA904" s="48"/>
    </row>
    <row r="905" spans="1:27" ht="15.75" customHeight="1">
      <c r="A905" s="233"/>
      <c r="B905" s="233"/>
      <c r="C905" s="233"/>
      <c r="D905" s="233"/>
      <c r="E905" s="233"/>
      <c r="F905" s="233"/>
      <c r="G905" s="233"/>
      <c r="H905" s="233"/>
      <c r="I905" s="233"/>
      <c r="J905" s="403"/>
      <c r="K905" s="233"/>
      <c r="L905" s="233"/>
      <c r="M905" s="233"/>
      <c r="N905" s="233"/>
      <c r="P905" s="233"/>
      <c r="Q905" s="233"/>
      <c r="R905" s="344"/>
      <c r="S905" s="233"/>
      <c r="T905" s="48"/>
      <c r="U905" s="48"/>
      <c r="V905" s="48"/>
      <c r="W905" s="48"/>
      <c r="X905" s="48"/>
      <c r="Y905" s="48"/>
      <c r="Z905" s="48"/>
      <c r="AA905" s="48"/>
    </row>
    <row r="906" spans="1:27" ht="15.75" customHeight="1">
      <c r="A906" s="233"/>
      <c r="B906" s="233"/>
      <c r="C906" s="233"/>
      <c r="D906" s="233"/>
      <c r="E906" s="233"/>
      <c r="F906" s="233"/>
      <c r="G906" s="233"/>
      <c r="H906" s="233"/>
      <c r="I906" s="233"/>
      <c r="J906" s="403"/>
      <c r="K906" s="233"/>
      <c r="L906" s="233"/>
      <c r="M906" s="233"/>
      <c r="N906" s="233"/>
      <c r="P906" s="233"/>
      <c r="Q906" s="233"/>
      <c r="R906" s="344"/>
      <c r="S906" s="233"/>
      <c r="T906" s="48"/>
      <c r="U906" s="48"/>
      <c r="V906" s="48"/>
      <c r="W906" s="48"/>
      <c r="X906" s="48"/>
      <c r="Y906" s="48"/>
      <c r="Z906" s="48"/>
      <c r="AA906" s="48"/>
    </row>
    <row r="907" spans="1:27" ht="15.75" customHeight="1">
      <c r="A907" s="233"/>
      <c r="B907" s="233"/>
      <c r="C907" s="233"/>
      <c r="D907" s="233"/>
      <c r="E907" s="233"/>
      <c r="F907" s="233"/>
      <c r="G907" s="233"/>
      <c r="H907" s="233"/>
      <c r="I907" s="233"/>
      <c r="J907" s="403"/>
      <c r="K907" s="233"/>
      <c r="L907" s="233"/>
      <c r="M907" s="233"/>
      <c r="N907" s="233"/>
      <c r="P907" s="233"/>
      <c r="Q907" s="233"/>
      <c r="R907" s="344"/>
      <c r="S907" s="233"/>
      <c r="T907" s="48"/>
      <c r="U907" s="48"/>
      <c r="V907" s="48"/>
      <c r="W907" s="48"/>
      <c r="X907" s="48"/>
      <c r="Y907" s="48"/>
      <c r="Z907" s="48"/>
      <c r="AA907" s="48"/>
    </row>
    <row r="908" spans="1:27" ht="15.75" customHeight="1">
      <c r="A908" s="233"/>
      <c r="B908" s="233"/>
      <c r="C908" s="233"/>
      <c r="D908" s="233"/>
      <c r="E908" s="233"/>
      <c r="F908" s="233"/>
      <c r="G908" s="233"/>
      <c r="H908" s="233"/>
      <c r="I908" s="233"/>
      <c r="J908" s="403"/>
      <c r="K908" s="233"/>
      <c r="L908" s="233"/>
      <c r="M908" s="233"/>
      <c r="N908" s="233"/>
      <c r="P908" s="233"/>
      <c r="Q908" s="233"/>
      <c r="R908" s="344"/>
      <c r="S908" s="233"/>
      <c r="T908" s="48"/>
      <c r="U908" s="48"/>
      <c r="V908" s="48"/>
      <c r="W908" s="48"/>
      <c r="X908" s="48"/>
      <c r="Y908" s="48"/>
      <c r="Z908" s="48"/>
      <c r="AA908" s="48"/>
    </row>
    <row r="909" spans="1:27" ht="15.75" customHeight="1">
      <c r="A909" s="233"/>
      <c r="B909" s="233"/>
      <c r="C909" s="233"/>
      <c r="D909" s="233"/>
      <c r="E909" s="233"/>
      <c r="F909" s="233"/>
      <c r="G909" s="233"/>
      <c r="H909" s="233"/>
      <c r="I909" s="233"/>
      <c r="J909" s="403"/>
      <c r="K909" s="233"/>
      <c r="L909" s="233"/>
      <c r="M909" s="233"/>
      <c r="N909" s="233"/>
      <c r="P909" s="233"/>
      <c r="Q909" s="233"/>
      <c r="R909" s="344"/>
      <c r="S909" s="233"/>
      <c r="T909" s="48"/>
      <c r="U909" s="48"/>
      <c r="V909" s="48"/>
      <c r="W909" s="48"/>
      <c r="X909" s="48"/>
      <c r="Y909" s="48"/>
      <c r="Z909" s="48"/>
      <c r="AA909" s="48"/>
    </row>
    <row r="910" spans="1:27" ht="15.75" customHeight="1">
      <c r="A910" s="233"/>
      <c r="B910" s="233"/>
      <c r="C910" s="233"/>
      <c r="D910" s="233"/>
      <c r="E910" s="233"/>
      <c r="F910" s="233"/>
      <c r="G910" s="233"/>
      <c r="H910" s="233"/>
      <c r="I910" s="233"/>
      <c r="J910" s="403"/>
      <c r="K910" s="233"/>
      <c r="L910" s="233"/>
      <c r="M910" s="233"/>
      <c r="N910" s="233"/>
      <c r="P910" s="233"/>
      <c r="Q910" s="233"/>
      <c r="R910" s="344"/>
      <c r="S910" s="233"/>
      <c r="T910" s="48"/>
      <c r="U910" s="48"/>
      <c r="V910" s="48"/>
      <c r="W910" s="48"/>
      <c r="X910" s="48"/>
      <c r="Y910" s="48"/>
      <c r="Z910" s="48"/>
      <c r="AA910" s="48"/>
    </row>
    <row r="911" spans="1:27" ht="15.75" customHeight="1">
      <c r="A911" s="233"/>
      <c r="B911" s="233"/>
      <c r="C911" s="233"/>
      <c r="D911" s="233"/>
      <c r="E911" s="233"/>
      <c r="F911" s="233"/>
      <c r="G911" s="233"/>
      <c r="H911" s="233"/>
      <c r="I911" s="233"/>
      <c r="J911" s="403"/>
      <c r="K911" s="233"/>
      <c r="L911" s="233"/>
      <c r="M911" s="233"/>
      <c r="N911" s="233"/>
      <c r="P911" s="233"/>
      <c r="Q911" s="233"/>
      <c r="R911" s="344"/>
      <c r="S911" s="233"/>
      <c r="T911" s="48"/>
      <c r="U911" s="48"/>
      <c r="V911" s="48"/>
      <c r="W911" s="48"/>
      <c r="X911" s="48"/>
      <c r="Y911" s="48"/>
      <c r="Z911" s="48"/>
      <c r="AA911" s="48"/>
    </row>
    <row r="912" spans="1:27" ht="15.75" customHeight="1">
      <c r="A912" s="233"/>
      <c r="B912" s="233"/>
      <c r="C912" s="233"/>
      <c r="D912" s="233"/>
      <c r="E912" s="233"/>
      <c r="F912" s="233"/>
      <c r="G912" s="233"/>
      <c r="H912" s="233"/>
      <c r="I912" s="233"/>
      <c r="J912" s="403"/>
      <c r="K912" s="233"/>
      <c r="L912" s="233"/>
      <c r="M912" s="233"/>
      <c r="N912" s="233"/>
      <c r="P912" s="233"/>
      <c r="Q912" s="233"/>
      <c r="R912" s="344"/>
      <c r="S912" s="233"/>
      <c r="T912" s="48"/>
      <c r="U912" s="48"/>
      <c r="V912" s="48"/>
      <c r="W912" s="48"/>
      <c r="X912" s="48"/>
      <c r="Y912" s="48"/>
      <c r="Z912" s="48"/>
      <c r="AA912" s="48"/>
    </row>
    <row r="913" spans="1:27" ht="15.75" customHeight="1">
      <c r="A913" s="233"/>
      <c r="B913" s="233"/>
      <c r="C913" s="233"/>
      <c r="D913" s="233"/>
      <c r="E913" s="233"/>
      <c r="F913" s="233"/>
      <c r="G913" s="233"/>
      <c r="H913" s="233"/>
      <c r="I913" s="233"/>
      <c r="J913" s="403"/>
      <c r="K913" s="233"/>
      <c r="L913" s="233"/>
      <c r="M913" s="233"/>
      <c r="N913" s="233"/>
      <c r="P913" s="233"/>
      <c r="Q913" s="233"/>
      <c r="R913" s="344"/>
      <c r="S913" s="233"/>
      <c r="T913" s="48"/>
      <c r="U913" s="48"/>
      <c r="V913" s="48"/>
      <c r="W913" s="48"/>
      <c r="X913" s="48"/>
      <c r="Y913" s="48"/>
      <c r="Z913" s="48"/>
      <c r="AA913" s="48"/>
    </row>
    <row r="914" spans="1:27" ht="15.75" customHeight="1">
      <c r="A914" s="233"/>
      <c r="B914" s="233"/>
      <c r="C914" s="233"/>
      <c r="D914" s="233"/>
      <c r="E914" s="233"/>
      <c r="F914" s="233"/>
      <c r="G914" s="233"/>
      <c r="H914" s="233"/>
      <c r="I914" s="233"/>
      <c r="J914" s="403"/>
      <c r="K914" s="233"/>
      <c r="L914" s="233"/>
      <c r="M914" s="233"/>
      <c r="N914" s="233"/>
      <c r="P914" s="233"/>
      <c r="Q914" s="233"/>
      <c r="R914" s="344"/>
      <c r="S914" s="233"/>
      <c r="T914" s="48"/>
      <c r="U914" s="48"/>
      <c r="V914" s="48"/>
      <c r="W914" s="48"/>
      <c r="X914" s="48"/>
      <c r="Y914" s="48"/>
      <c r="Z914" s="48"/>
      <c r="AA914" s="48"/>
    </row>
    <row r="915" spans="1:27" ht="15.75" customHeight="1">
      <c r="A915" s="233"/>
      <c r="B915" s="233"/>
      <c r="C915" s="233"/>
      <c r="D915" s="233"/>
      <c r="E915" s="233"/>
      <c r="F915" s="233"/>
      <c r="G915" s="233"/>
      <c r="H915" s="233"/>
      <c r="I915" s="233"/>
      <c r="J915" s="403"/>
      <c r="K915" s="233"/>
      <c r="L915" s="233"/>
      <c r="M915" s="233"/>
      <c r="N915" s="233"/>
      <c r="P915" s="233"/>
      <c r="Q915" s="233"/>
      <c r="R915" s="344"/>
      <c r="S915" s="233"/>
      <c r="T915" s="48"/>
      <c r="U915" s="48"/>
      <c r="V915" s="48"/>
      <c r="W915" s="48"/>
      <c r="X915" s="48"/>
      <c r="Y915" s="48"/>
      <c r="Z915" s="48"/>
      <c r="AA915" s="48"/>
    </row>
    <row r="916" spans="1:27" ht="15.75" customHeight="1">
      <c r="A916" s="233"/>
      <c r="B916" s="233"/>
      <c r="C916" s="233"/>
      <c r="D916" s="233"/>
      <c r="E916" s="233"/>
      <c r="F916" s="233"/>
      <c r="G916" s="233"/>
      <c r="H916" s="233"/>
      <c r="I916" s="233"/>
      <c r="J916" s="403"/>
      <c r="K916" s="233"/>
      <c r="L916" s="233"/>
      <c r="M916" s="233"/>
      <c r="N916" s="233"/>
      <c r="P916" s="233"/>
      <c r="Q916" s="233"/>
      <c r="R916" s="344"/>
      <c r="S916" s="233"/>
      <c r="T916" s="48"/>
      <c r="U916" s="48"/>
      <c r="V916" s="48"/>
      <c r="W916" s="48"/>
      <c r="X916" s="48"/>
      <c r="Y916" s="48"/>
      <c r="Z916" s="48"/>
      <c r="AA916" s="48"/>
    </row>
    <row r="917" spans="1:27" ht="15.75" customHeight="1">
      <c r="A917" s="233"/>
      <c r="B917" s="233"/>
      <c r="C917" s="233"/>
      <c r="D917" s="233"/>
      <c r="E917" s="233"/>
      <c r="F917" s="233"/>
      <c r="G917" s="233"/>
      <c r="H917" s="233"/>
      <c r="I917" s="233"/>
      <c r="J917" s="403"/>
      <c r="K917" s="233"/>
      <c r="L917" s="233"/>
      <c r="M917" s="233"/>
      <c r="N917" s="233"/>
      <c r="P917" s="233"/>
      <c r="Q917" s="233"/>
      <c r="R917" s="344"/>
      <c r="S917" s="233"/>
      <c r="T917" s="48"/>
      <c r="U917" s="48"/>
      <c r="V917" s="48"/>
      <c r="W917" s="48"/>
      <c r="X917" s="48"/>
      <c r="Y917" s="48"/>
      <c r="Z917" s="48"/>
      <c r="AA917" s="48"/>
    </row>
    <row r="918" spans="1:27" ht="15.75" customHeight="1">
      <c r="A918" s="233"/>
      <c r="B918" s="233"/>
      <c r="C918" s="233"/>
      <c r="D918" s="233"/>
      <c r="E918" s="233"/>
      <c r="F918" s="233"/>
      <c r="G918" s="233"/>
      <c r="H918" s="233"/>
      <c r="I918" s="233"/>
      <c r="J918" s="403"/>
      <c r="K918" s="233"/>
      <c r="L918" s="233"/>
      <c r="M918" s="233"/>
      <c r="N918" s="233"/>
      <c r="P918" s="233"/>
      <c r="Q918" s="233"/>
      <c r="R918" s="344"/>
      <c r="S918" s="233"/>
      <c r="T918" s="48"/>
      <c r="U918" s="48"/>
      <c r="V918" s="48"/>
      <c r="W918" s="48"/>
      <c r="X918" s="48"/>
      <c r="Y918" s="48"/>
      <c r="Z918" s="48"/>
      <c r="AA918" s="48"/>
    </row>
    <row r="919" spans="1:27" ht="15.75" customHeight="1">
      <c r="A919" s="233"/>
      <c r="B919" s="233"/>
      <c r="C919" s="233"/>
      <c r="D919" s="233"/>
      <c r="E919" s="233"/>
      <c r="F919" s="233"/>
      <c r="G919" s="233"/>
      <c r="H919" s="233"/>
      <c r="I919" s="233"/>
      <c r="J919" s="403"/>
      <c r="K919" s="233"/>
      <c r="L919" s="233"/>
      <c r="M919" s="233"/>
      <c r="N919" s="233"/>
      <c r="P919" s="233"/>
      <c r="Q919" s="233"/>
      <c r="R919" s="344"/>
      <c r="S919" s="233"/>
      <c r="T919" s="48"/>
      <c r="U919" s="48"/>
      <c r="V919" s="48"/>
      <c r="W919" s="48"/>
      <c r="X919" s="48"/>
      <c r="Y919" s="48"/>
      <c r="Z919" s="48"/>
      <c r="AA919" s="48"/>
    </row>
    <row r="920" spans="1:27" ht="15.75" customHeight="1">
      <c r="A920" s="233"/>
      <c r="B920" s="233"/>
      <c r="C920" s="233"/>
      <c r="D920" s="233"/>
      <c r="E920" s="233"/>
      <c r="F920" s="233"/>
      <c r="G920" s="233"/>
      <c r="H920" s="233"/>
      <c r="I920" s="233"/>
      <c r="J920" s="403"/>
      <c r="K920" s="233"/>
      <c r="L920" s="233"/>
      <c r="M920" s="233"/>
      <c r="N920" s="233"/>
      <c r="P920" s="233"/>
      <c r="Q920" s="233"/>
      <c r="R920" s="344"/>
      <c r="S920" s="233"/>
      <c r="T920" s="48"/>
      <c r="U920" s="48"/>
      <c r="V920" s="48"/>
      <c r="W920" s="48"/>
      <c r="X920" s="48"/>
      <c r="Y920" s="48"/>
      <c r="Z920" s="48"/>
      <c r="AA920" s="48"/>
    </row>
    <row r="921" spans="1:27" ht="15.75" customHeight="1">
      <c r="A921" s="233"/>
      <c r="B921" s="233"/>
      <c r="C921" s="233"/>
      <c r="D921" s="233"/>
      <c r="E921" s="233"/>
      <c r="F921" s="233"/>
      <c r="G921" s="233"/>
      <c r="H921" s="233"/>
      <c r="I921" s="233"/>
      <c r="J921" s="403"/>
      <c r="K921" s="233"/>
      <c r="L921" s="233"/>
      <c r="M921" s="233"/>
      <c r="N921" s="233"/>
      <c r="P921" s="233"/>
      <c r="Q921" s="233"/>
      <c r="R921" s="344"/>
      <c r="S921" s="233"/>
      <c r="T921" s="48"/>
      <c r="U921" s="48"/>
      <c r="V921" s="48"/>
      <c r="W921" s="48"/>
      <c r="X921" s="48"/>
      <c r="Y921" s="48"/>
      <c r="Z921" s="48"/>
      <c r="AA921" s="48"/>
    </row>
    <row r="922" spans="1:27" ht="15.75" customHeight="1">
      <c r="A922" s="233"/>
      <c r="B922" s="233"/>
      <c r="C922" s="233"/>
      <c r="D922" s="233"/>
      <c r="E922" s="233"/>
      <c r="F922" s="233"/>
      <c r="G922" s="233"/>
      <c r="H922" s="233"/>
      <c r="I922" s="233"/>
      <c r="J922" s="403"/>
      <c r="K922" s="233"/>
      <c r="L922" s="233"/>
      <c r="M922" s="233"/>
      <c r="N922" s="233"/>
      <c r="P922" s="233"/>
      <c r="Q922" s="233"/>
      <c r="R922" s="344"/>
      <c r="S922" s="233"/>
      <c r="T922" s="48"/>
      <c r="U922" s="48"/>
      <c r="V922" s="48"/>
      <c r="W922" s="48"/>
      <c r="X922" s="48"/>
      <c r="Y922" s="48"/>
      <c r="Z922" s="48"/>
      <c r="AA922" s="48"/>
    </row>
    <row r="923" spans="1:27" ht="15.75" customHeight="1">
      <c r="A923" s="233"/>
      <c r="B923" s="233"/>
      <c r="C923" s="233"/>
      <c r="D923" s="233"/>
      <c r="E923" s="233"/>
      <c r="F923" s="233"/>
      <c r="G923" s="233"/>
      <c r="H923" s="233"/>
      <c r="I923" s="233"/>
      <c r="J923" s="403"/>
      <c r="K923" s="233"/>
      <c r="L923" s="233"/>
      <c r="M923" s="233"/>
      <c r="N923" s="233"/>
      <c r="P923" s="233"/>
      <c r="Q923" s="233"/>
      <c r="R923" s="344"/>
      <c r="S923" s="233"/>
      <c r="T923" s="48"/>
      <c r="U923" s="48"/>
      <c r="V923" s="48"/>
      <c r="W923" s="48"/>
      <c r="X923" s="48"/>
      <c r="Y923" s="48"/>
      <c r="Z923" s="48"/>
      <c r="AA923" s="48"/>
    </row>
    <row r="924" spans="1:27" ht="15.75" customHeight="1">
      <c r="A924" s="233"/>
      <c r="B924" s="233"/>
      <c r="C924" s="233"/>
      <c r="D924" s="233"/>
      <c r="E924" s="233"/>
      <c r="F924" s="233"/>
      <c r="G924" s="233"/>
      <c r="H924" s="233"/>
      <c r="I924" s="233"/>
      <c r="J924" s="403"/>
      <c r="K924" s="233"/>
      <c r="L924" s="233"/>
      <c r="M924" s="233"/>
      <c r="N924" s="233"/>
      <c r="P924" s="233"/>
      <c r="Q924" s="233"/>
      <c r="R924" s="344"/>
      <c r="S924" s="233"/>
      <c r="T924" s="48"/>
      <c r="U924" s="48"/>
      <c r="V924" s="48"/>
      <c r="W924" s="48"/>
      <c r="X924" s="48"/>
      <c r="Y924" s="48"/>
      <c r="Z924" s="48"/>
      <c r="AA924" s="48"/>
    </row>
    <row r="925" spans="1:27" ht="15.75" customHeight="1">
      <c r="A925" s="233"/>
      <c r="B925" s="233"/>
      <c r="C925" s="233"/>
      <c r="D925" s="233"/>
      <c r="E925" s="233"/>
      <c r="F925" s="233"/>
      <c r="G925" s="233"/>
      <c r="H925" s="233"/>
      <c r="I925" s="233"/>
      <c r="J925" s="403"/>
      <c r="K925" s="233"/>
      <c r="L925" s="233"/>
      <c r="M925" s="233"/>
      <c r="N925" s="233"/>
      <c r="P925" s="233"/>
      <c r="Q925" s="233"/>
      <c r="R925" s="344"/>
      <c r="S925" s="233"/>
      <c r="T925" s="48"/>
      <c r="U925" s="48"/>
      <c r="V925" s="48"/>
      <c r="W925" s="48"/>
      <c r="X925" s="48"/>
      <c r="Y925" s="48"/>
      <c r="Z925" s="48"/>
      <c r="AA925" s="48"/>
    </row>
    <row r="926" spans="1:27" ht="15.75" customHeight="1">
      <c r="A926" s="233"/>
      <c r="B926" s="233"/>
      <c r="C926" s="233"/>
      <c r="D926" s="233"/>
      <c r="E926" s="233"/>
      <c r="F926" s="233"/>
      <c r="G926" s="233"/>
      <c r="H926" s="233"/>
      <c r="I926" s="233"/>
      <c r="J926" s="403"/>
      <c r="K926" s="233"/>
      <c r="L926" s="233"/>
      <c r="M926" s="233"/>
      <c r="N926" s="233"/>
      <c r="P926" s="233"/>
      <c r="Q926" s="233"/>
      <c r="R926" s="344"/>
      <c r="S926" s="233"/>
      <c r="T926" s="48"/>
      <c r="U926" s="48"/>
      <c r="V926" s="48"/>
      <c r="W926" s="48"/>
      <c r="X926" s="48"/>
      <c r="Y926" s="48"/>
      <c r="Z926" s="48"/>
      <c r="AA926" s="48"/>
    </row>
    <row r="927" spans="1:27" ht="15.75" customHeight="1">
      <c r="A927" s="233"/>
      <c r="B927" s="233"/>
      <c r="C927" s="233"/>
      <c r="D927" s="233"/>
      <c r="E927" s="233"/>
      <c r="F927" s="233"/>
      <c r="G927" s="233"/>
      <c r="H927" s="233"/>
      <c r="I927" s="233"/>
      <c r="J927" s="403"/>
      <c r="K927" s="233"/>
      <c r="L927" s="233"/>
      <c r="M927" s="233"/>
      <c r="N927" s="233"/>
      <c r="P927" s="233"/>
      <c r="Q927" s="233"/>
      <c r="R927" s="344"/>
      <c r="S927" s="233"/>
      <c r="T927" s="48"/>
      <c r="U927" s="48"/>
      <c r="V927" s="48"/>
      <c r="W927" s="48"/>
      <c r="X927" s="48"/>
      <c r="Y927" s="48"/>
      <c r="Z927" s="48"/>
      <c r="AA927" s="48"/>
    </row>
    <row r="928" spans="1:27" ht="15.75" customHeight="1">
      <c r="A928" s="233"/>
      <c r="B928" s="233"/>
      <c r="C928" s="233"/>
      <c r="D928" s="233"/>
      <c r="E928" s="233"/>
      <c r="F928" s="233"/>
      <c r="G928" s="233"/>
      <c r="H928" s="233"/>
      <c r="I928" s="233"/>
      <c r="J928" s="403"/>
      <c r="K928" s="233"/>
      <c r="L928" s="233"/>
      <c r="M928" s="233"/>
      <c r="N928" s="233"/>
      <c r="P928" s="233"/>
      <c r="Q928" s="233"/>
      <c r="R928" s="344"/>
      <c r="S928" s="233"/>
      <c r="T928" s="48"/>
      <c r="U928" s="48"/>
      <c r="V928" s="48"/>
      <c r="W928" s="48"/>
      <c r="X928" s="48"/>
      <c r="Y928" s="48"/>
      <c r="Z928" s="48"/>
      <c r="AA928" s="48"/>
    </row>
    <row r="929" spans="1:27" ht="15.75" customHeight="1">
      <c r="A929" s="233"/>
      <c r="B929" s="233"/>
      <c r="C929" s="233"/>
      <c r="D929" s="233"/>
      <c r="E929" s="233"/>
      <c r="F929" s="233"/>
      <c r="G929" s="233"/>
      <c r="H929" s="233"/>
      <c r="I929" s="233"/>
      <c r="J929" s="403"/>
      <c r="K929" s="233"/>
      <c r="L929" s="233"/>
      <c r="M929" s="233"/>
      <c r="N929" s="233"/>
      <c r="P929" s="233"/>
      <c r="Q929" s="233"/>
      <c r="R929" s="344"/>
      <c r="S929" s="233"/>
      <c r="T929" s="48"/>
      <c r="U929" s="48"/>
      <c r="V929" s="48"/>
      <c r="W929" s="48"/>
      <c r="X929" s="48"/>
      <c r="Y929" s="48"/>
      <c r="Z929" s="48"/>
      <c r="AA929" s="48"/>
    </row>
    <row r="930" spans="1:27" ht="15.75" customHeight="1">
      <c r="A930" s="233"/>
      <c r="B930" s="233"/>
      <c r="C930" s="233"/>
      <c r="D930" s="233"/>
      <c r="E930" s="233"/>
      <c r="F930" s="233"/>
      <c r="G930" s="233"/>
      <c r="H930" s="233"/>
      <c r="I930" s="233"/>
      <c r="J930" s="403"/>
      <c r="K930" s="233"/>
      <c r="L930" s="233"/>
      <c r="M930" s="233"/>
      <c r="N930" s="233"/>
      <c r="P930" s="233"/>
      <c r="Q930" s="233"/>
      <c r="R930" s="344"/>
      <c r="S930" s="233"/>
      <c r="T930" s="48"/>
      <c r="U930" s="48"/>
      <c r="V930" s="48"/>
      <c r="W930" s="48"/>
      <c r="X930" s="48"/>
      <c r="Y930" s="48"/>
      <c r="Z930" s="48"/>
      <c r="AA930" s="48"/>
    </row>
    <row r="931" spans="1:27" ht="15.75" customHeight="1">
      <c r="A931" s="233"/>
      <c r="B931" s="233"/>
      <c r="C931" s="233"/>
      <c r="D931" s="233"/>
      <c r="E931" s="233"/>
      <c r="F931" s="233"/>
      <c r="G931" s="233"/>
      <c r="H931" s="233"/>
      <c r="I931" s="233"/>
      <c r="J931" s="403"/>
      <c r="K931" s="233"/>
      <c r="L931" s="233"/>
      <c r="M931" s="233"/>
      <c r="N931" s="233"/>
      <c r="P931" s="233"/>
      <c r="Q931" s="233"/>
      <c r="R931" s="344"/>
      <c r="S931" s="233"/>
      <c r="T931" s="48"/>
      <c r="U931" s="48"/>
      <c r="V931" s="48"/>
      <c r="W931" s="48"/>
      <c r="X931" s="48"/>
      <c r="Y931" s="48"/>
      <c r="Z931" s="48"/>
      <c r="AA931" s="48"/>
    </row>
    <row r="932" spans="1:27" ht="15.75" customHeight="1">
      <c r="A932" s="233"/>
      <c r="B932" s="233"/>
      <c r="C932" s="233"/>
      <c r="D932" s="233"/>
      <c r="E932" s="233"/>
      <c r="F932" s="233"/>
      <c r="G932" s="233"/>
      <c r="H932" s="233"/>
      <c r="I932" s="233"/>
      <c r="J932" s="403"/>
      <c r="K932" s="233"/>
      <c r="L932" s="233"/>
      <c r="M932" s="233"/>
      <c r="N932" s="233"/>
      <c r="P932" s="233"/>
      <c r="Q932" s="233"/>
      <c r="R932" s="344"/>
      <c r="S932" s="233"/>
      <c r="T932" s="48"/>
      <c r="U932" s="48"/>
      <c r="V932" s="48"/>
      <c r="W932" s="48"/>
      <c r="X932" s="48"/>
      <c r="Y932" s="48"/>
      <c r="Z932" s="48"/>
      <c r="AA932" s="48"/>
    </row>
    <row r="933" spans="1:27" ht="15.75" customHeight="1">
      <c r="A933" s="233"/>
      <c r="B933" s="233"/>
      <c r="C933" s="233"/>
      <c r="D933" s="233"/>
      <c r="E933" s="233"/>
      <c r="F933" s="233"/>
      <c r="G933" s="233"/>
      <c r="H933" s="233"/>
      <c r="I933" s="233"/>
      <c r="J933" s="403"/>
      <c r="K933" s="233"/>
      <c r="L933" s="233"/>
      <c r="M933" s="233"/>
      <c r="N933" s="233"/>
      <c r="P933" s="233"/>
      <c r="Q933" s="233"/>
      <c r="R933" s="344"/>
      <c r="S933" s="233"/>
      <c r="T933" s="48"/>
      <c r="U933" s="48"/>
      <c r="V933" s="48"/>
      <c r="W933" s="48"/>
      <c r="X933" s="48"/>
      <c r="Y933" s="48"/>
      <c r="Z933" s="48"/>
      <c r="AA933" s="48"/>
    </row>
    <row r="934" spans="1:27" ht="15.75" customHeight="1">
      <c r="A934" s="233"/>
      <c r="B934" s="233"/>
      <c r="C934" s="233"/>
      <c r="D934" s="233"/>
      <c r="E934" s="233"/>
      <c r="F934" s="233"/>
      <c r="G934" s="233"/>
      <c r="H934" s="233"/>
      <c r="I934" s="233"/>
      <c r="J934" s="403"/>
      <c r="K934" s="233"/>
      <c r="L934" s="233"/>
      <c r="M934" s="233"/>
      <c r="N934" s="233"/>
      <c r="P934" s="233"/>
      <c r="Q934" s="233"/>
      <c r="R934" s="344"/>
      <c r="S934" s="233"/>
      <c r="T934" s="48"/>
      <c r="U934" s="48"/>
      <c r="V934" s="48"/>
      <c r="W934" s="48"/>
      <c r="X934" s="48"/>
      <c r="Y934" s="48"/>
      <c r="Z934" s="48"/>
      <c r="AA934" s="48"/>
    </row>
    <row r="935" spans="1:27" ht="15.75" customHeight="1">
      <c r="A935" s="233"/>
      <c r="B935" s="233"/>
      <c r="C935" s="233"/>
      <c r="D935" s="233"/>
      <c r="E935" s="233"/>
      <c r="F935" s="233"/>
      <c r="G935" s="233"/>
      <c r="H935" s="233"/>
      <c r="I935" s="233"/>
      <c r="J935" s="403"/>
      <c r="K935" s="233"/>
      <c r="L935" s="233"/>
      <c r="M935" s="233"/>
      <c r="N935" s="233"/>
      <c r="P935" s="233"/>
      <c r="Q935" s="233"/>
      <c r="R935" s="344"/>
      <c r="S935" s="233"/>
      <c r="T935" s="48"/>
      <c r="U935" s="48"/>
      <c r="V935" s="48"/>
      <c r="W935" s="48"/>
      <c r="X935" s="48"/>
      <c r="Y935" s="48"/>
      <c r="Z935" s="48"/>
      <c r="AA935" s="48"/>
    </row>
    <row r="936" spans="1:27" ht="15.75" customHeight="1">
      <c r="A936" s="233"/>
      <c r="B936" s="233"/>
      <c r="C936" s="233"/>
      <c r="D936" s="233"/>
      <c r="E936" s="233"/>
      <c r="F936" s="233"/>
      <c r="G936" s="233"/>
      <c r="H936" s="233"/>
      <c r="I936" s="233"/>
      <c r="J936" s="403"/>
      <c r="K936" s="233"/>
      <c r="L936" s="233"/>
      <c r="M936" s="233"/>
      <c r="N936" s="233"/>
      <c r="P936" s="233"/>
      <c r="Q936" s="233"/>
      <c r="R936" s="344"/>
      <c r="S936" s="233"/>
      <c r="T936" s="48"/>
      <c r="U936" s="48"/>
      <c r="V936" s="48"/>
      <c r="W936" s="48"/>
      <c r="X936" s="48"/>
      <c r="Y936" s="48"/>
      <c r="Z936" s="48"/>
      <c r="AA936" s="48"/>
    </row>
    <row r="937" spans="1:27" ht="15.75" customHeight="1">
      <c r="A937" s="233"/>
      <c r="B937" s="233"/>
      <c r="C937" s="233"/>
      <c r="D937" s="233"/>
      <c r="E937" s="233"/>
      <c r="F937" s="233"/>
      <c r="G937" s="233"/>
      <c r="H937" s="233"/>
      <c r="I937" s="233"/>
      <c r="J937" s="403"/>
      <c r="K937" s="233"/>
      <c r="L937" s="233"/>
      <c r="M937" s="233"/>
      <c r="N937" s="233"/>
      <c r="P937" s="233"/>
      <c r="Q937" s="233"/>
      <c r="R937" s="344"/>
      <c r="S937" s="233"/>
      <c r="T937" s="48"/>
      <c r="U937" s="48"/>
      <c r="V937" s="48"/>
      <c r="W937" s="48"/>
      <c r="X937" s="48"/>
      <c r="Y937" s="48"/>
      <c r="Z937" s="48"/>
      <c r="AA937" s="48"/>
    </row>
    <row r="938" spans="1:27" ht="15.75" customHeight="1">
      <c r="A938" s="233"/>
      <c r="B938" s="233"/>
      <c r="C938" s="233"/>
      <c r="D938" s="233"/>
      <c r="E938" s="233"/>
      <c r="F938" s="233"/>
      <c r="G938" s="233"/>
      <c r="H938" s="233"/>
      <c r="I938" s="233"/>
      <c r="J938" s="403"/>
      <c r="K938" s="233"/>
      <c r="L938" s="233"/>
      <c r="M938" s="233"/>
      <c r="N938" s="233"/>
      <c r="P938" s="233"/>
      <c r="Q938" s="233"/>
      <c r="R938" s="344"/>
      <c r="S938" s="233"/>
      <c r="T938" s="48"/>
      <c r="U938" s="48"/>
      <c r="V938" s="48"/>
      <c r="W938" s="48"/>
      <c r="X938" s="48"/>
      <c r="Y938" s="48"/>
      <c r="Z938" s="48"/>
      <c r="AA938" s="48"/>
    </row>
    <row r="939" spans="1:27" ht="15.75" customHeight="1">
      <c r="A939" s="233"/>
      <c r="B939" s="233"/>
      <c r="C939" s="233"/>
      <c r="D939" s="233"/>
      <c r="E939" s="233"/>
      <c r="F939" s="233"/>
      <c r="G939" s="233"/>
      <c r="H939" s="233"/>
      <c r="I939" s="233"/>
      <c r="J939" s="403"/>
      <c r="K939" s="233"/>
      <c r="L939" s="233"/>
      <c r="M939" s="233"/>
      <c r="N939" s="233"/>
      <c r="P939" s="233"/>
      <c r="Q939" s="233"/>
      <c r="R939" s="344"/>
      <c r="S939" s="233"/>
      <c r="T939" s="48"/>
      <c r="U939" s="48"/>
      <c r="V939" s="48"/>
      <c r="W939" s="48"/>
      <c r="X939" s="48"/>
      <c r="Y939" s="48"/>
      <c r="Z939" s="48"/>
      <c r="AA939" s="48"/>
    </row>
    <row r="940" spans="1:27" ht="15.75" customHeight="1">
      <c r="A940" s="233"/>
      <c r="B940" s="233"/>
      <c r="C940" s="233"/>
      <c r="D940" s="233"/>
      <c r="E940" s="233"/>
      <c r="F940" s="233"/>
      <c r="G940" s="233"/>
      <c r="H940" s="233"/>
      <c r="I940" s="233"/>
      <c r="J940" s="403"/>
      <c r="K940" s="233"/>
      <c r="L940" s="233"/>
      <c r="M940" s="233"/>
      <c r="N940" s="233"/>
      <c r="P940" s="233"/>
      <c r="Q940" s="233"/>
      <c r="R940" s="344"/>
      <c r="S940" s="233"/>
      <c r="T940" s="48"/>
      <c r="U940" s="48"/>
      <c r="V940" s="48"/>
      <c r="W940" s="48"/>
      <c r="X940" s="48"/>
      <c r="Y940" s="48"/>
      <c r="Z940" s="48"/>
      <c r="AA940" s="48"/>
    </row>
    <row r="941" spans="1:27" ht="15.75" customHeight="1">
      <c r="A941" s="233"/>
      <c r="B941" s="233"/>
      <c r="C941" s="233"/>
      <c r="D941" s="233"/>
      <c r="E941" s="233"/>
      <c r="F941" s="233"/>
      <c r="G941" s="233"/>
      <c r="H941" s="233"/>
      <c r="I941" s="233"/>
      <c r="J941" s="403"/>
      <c r="K941" s="233"/>
      <c r="L941" s="233"/>
      <c r="M941" s="233"/>
      <c r="N941" s="233"/>
      <c r="P941" s="233"/>
      <c r="Q941" s="233"/>
      <c r="R941" s="344"/>
      <c r="S941" s="233"/>
      <c r="T941" s="48"/>
      <c r="U941" s="48"/>
      <c r="V941" s="48"/>
      <c r="W941" s="48"/>
      <c r="X941" s="48"/>
      <c r="Y941" s="48"/>
      <c r="Z941" s="48"/>
      <c r="AA941" s="48"/>
    </row>
    <row r="942" spans="1:27" ht="15.75" customHeight="1">
      <c r="A942" s="233"/>
      <c r="B942" s="233"/>
      <c r="C942" s="233"/>
      <c r="D942" s="233"/>
      <c r="E942" s="233"/>
      <c r="F942" s="233"/>
      <c r="G942" s="233"/>
      <c r="H942" s="233"/>
      <c r="I942" s="233"/>
      <c r="J942" s="403"/>
      <c r="K942" s="233"/>
      <c r="L942" s="233"/>
      <c r="M942" s="233"/>
      <c r="N942" s="233"/>
      <c r="P942" s="233"/>
      <c r="Q942" s="233"/>
      <c r="R942" s="344"/>
      <c r="S942" s="233"/>
      <c r="T942" s="48"/>
      <c r="U942" s="48"/>
      <c r="V942" s="48"/>
      <c r="W942" s="48"/>
      <c r="X942" s="48"/>
      <c r="Y942" s="48"/>
      <c r="Z942" s="48"/>
      <c r="AA942" s="48"/>
    </row>
    <row r="943" spans="1:27" ht="15.75" customHeight="1">
      <c r="A943" s="233"/>
      <c r="B943" s="233"/>
      <c r="C943" s="233"/>
      <c r="D943" s="233"/>
      <c r="E943" s="233"/>
      <c r="F943" s="233"/>
      <c r="G943" s="233"/>
      <c r="H943" s="233"/>
      <c r="I943" s="233"/>
      <c r="J943" s="403"/>
      <c r="K943" s="233"/>
      <c r="L943" s="233"/>
      <c r="M943" s="233"/>
      <c r="N943" s="233"/>
      <c r="P943" s="233"/>
      <c r="Q943" s="233"/>
      <c r="R943" s="344"/>
      <c r="S943" s="233"/>
      <c r="T943" s="48"/>
      <c r="U943" s="48"/>
      <c r="V943" s="48"/>
      <c r="W943" s="48"/>
      <c r="X943" s="48"/>
      <c r="Y943" s="48"/>
      <c r="Z943" s="48"/>
      <c r="AA943" s="48"/>
    </row>
    <row r="944" spans="1:27" ht="15.75" customHeight="1">
      <c r="A944" s="233"/>
      <c r="B944" s="233"/>
      <c r="C944" s="233"/>
      <c r="D944" s="233"/>
      <c r="E944" s="233"/>
      <c r="F944" s="233"/>
      <c r="G944" s="233"/>
      <c r="H944" s="233"/>
      <c r="I944" s="233"/>
      <c r="J944" s="403"/>
      <c r="K944" s="233"/>
      <c r="L944" s="233"/>
      <c r="M944" s="233"/>
      <c r="N944" s="233"/>
      <c r="P944" s="233"/>
      <c r="Q944" s="233"/>
      <c r="R944" s="344"/>
      <c r="S944" s="233"/>
      <c r="T944" s="48"/>
      <c r="U944" s="48"/>
      <c r="V944" s="48"/>
      <c r="W944" s="48"/>
      <c r="X944" s="48"/>
      <c r="Y944" s="48"/>
      <c r="Z944" s="48"/>
      <c r="AA944" s="48"/>
    </row>
    <row r="945" spans="1:27" ht="15.75" customHeight="1">
      <c r="A945" s="233"/>
      <c r="B945" s="233"/>
      <c r="C945" s="233"/>
      <c r="D945" s="233"/>
      <c r="E945" s="233"/>
      <c r="F945" s="233"/>
      <c r="G945" s="233"/>
      <c r="H945" s="233"/>
      <c r="I945" s="233"/>
      <c r="J945" s="403"/>
      <c r="K945" s="233"/>
      <c r="L945" s="233"/>
      <c r="M945" s="233"/>
      <c r="N945" s="233"/>
      <c r="P945" s="233"/>
      <c r="Q945" s="233"/>
      <c r="R945" s="344"/>
      <c r="S945" s="233"/>
      <c r="T945" s="48"/>
      <c r="U945" s="48"/>
      <c r="V945" s="48"/>
      <c r="W945" s="48"/>
      <c r="X945" s="48"/>
      <c r="Y945" s="48"/>
      <c r="Z945" s="48"/>
      <c r="AA945" s="48"/>
    </row>
    <row r="946" spans="1:27" ht="15.75" customHeight="1">
      <c r="A946" s="233"/>
      <c r="B946" s="233"/>
      <c r="C946" s="233"/>
      <c r="D946" s="233"/>
      <c r="E946" s="233"/>
      <c r="F946" s="233"/>
      <c r="G946" s="233"/>
      <c r="H946" s="233"/>
      <c r="I946" s="233"/>
      <c r="J946" s="403"/>
      <c r="K946" s="233"/>
      <c r="L946" s="233"/>
      <c r="M946" s="233"/>
      <c r="N946" s="233"/>
      <c r="P946" s="233"/>
      <c r="Q946" s="233"/>
      <c r="R946" s="344"/>
      <c r="S946" s="233"/>
      <c r="T946" s="48"/>
      <c r="U946" s="48"/>
      <c r="V946" s="48"/>
      <c r="W946" s="48"/>
      <c r="X946" s="48"/>
      <c r="Y946" s="48"/>
      <c r="Z946" s="48"/>
      <c r="AA946" s="48"/>
    </row>
    <row r="947" spans="1:27" ht="15.75" customHeight="1">
      <c r="A947" s="233"/>
      <c r="B947" s="233"/>
      <c r="C947" s="233"/>
      <c r="D947" s="233"/>
      <c r="E947" s="233"/>
      <c r="F947" s="233"/>
      <c r="G947" s="233"/>
      <c r="H947" s="233"/>
      <c r="I947" s="233"/>
      <c r="J947" s="403"/>
      <c r="K947" s="233"/>
      <c r="L947" s="233"/>
      <c r="M947" s="233"/>
      <c r="N947" s="233"/>
      <c r="P947" s="233"/>
      <c r="Q947" s="233"/>
      <c r="R947" s="344"/>
      <c r="S947" s="233"/>
      <c r="T947" s="48"/>
      <c r="U947" s="48"/>
      <c r="V947" s="48"/>
      <c r="W947" s="48"/>
      <c r="X947" s="48"/>
      <c r="Y947" s="48"/>
      <c r="Z947" s="48"/>
      <c r="AA947" s="48"/>
    </row>
    <row r="948" spans="1:27" ht="15.75" customHeight="1">
      <c r="A948" s="233"/>
      <c r="B948" s="233"/>
      <c r="C948" s="233"/>
      <c r="D948" s="233"/>
      <c r="E948" s="233"/>
      <c r="F948" s="233"/>
      <c r="G948" s="233"/>
      <c r="H948" s="233"/>
      <c r="I948" s="233"/>
      <c r="J948" s="403"/>
      <c r="K948" s="233"/>
      <c r="L948" s="233"/>
      <c r="M948" s="233"/>
      <c r="N948" s="233"/>
      <c r="P948" s="233"/>
      <c r="Q948" s="233"/>
      <c r="R948" s="344"/>
      <c r="S948" s="233"/>
      <c r="T948" s="48"/>
      <c r="U948" s="48"/>
      <c r="V948" s="48"/>
      <c r="W948" s="48"/>
      <c r="X948" s="48"/>
      <c r="Y948" s="48"/>
      <c r="Z948" s="48"/>
      <c r="AA948" s="48"/>
    </row>
    <row r="949" spans="1:27" ht="15.75" customHeight="1">
      <c r="A949" s="233"/>
      <c r="B949" s="233"/>
      <c r="C949" s="233"/>
      <c r="D949" s="233"/>
      <c r="E949" s="233"/>
      <c r="F949" s="233"/>
      <c r="G949" s="233"/>
      <c r="H949" s="233"/>
      <c r="I949" s="233"/>
      <c r="J949" s="403"/>
      <c r="K949" s="233"/>
      <c r="L949" s="233"/>
      <c r="M949" s="233"/>
      <c r="N949" s="233"/>
      <c r="P949" s="233"/>
      <c r="Q949" s="233"/>
      <c r="R949" s="344"/>
      <c r="S949" s="233"/>
      <c r="T949" s="48"/>
      <c r="U949" s="48"/>
      <c r="V949" s="48"/>
      <c r="W949" s="48"/>
      <c r="X949" s="48"/>
      <c r="Y949" s="48"/>
      <c r="Z949" s="48"/>
      <c r="AA949" s="48"/>
    </row>
    <row r="950" spans="1:27" ht="15.75" customHeight="1">
      <c r="A950" s="233"/>
      <c r="B950" s="233"/>
      <c r="C950" s="233"/>
      <c r="D950" s="233"/>
      <c r="E950" s="233"/>
      <c r="F950" s="233"/>
      <c r="G950" s="233"/>
      <c r="H950" s="233"/>
      <c r="I950" s="233"/>
      <c r="J950" s="403"/>
      <c r="K950" s="233"/>
      <c r="L950" s="233"/>
      <c r="M950" s="233"/>
      <c r="N950" s="233"/>
      <c r="P950" s="233"/>
      <c r="Q950" s="233"/>
      <c r="R950" s="344"/>
      <c r="S950" s="233"/>
      <c r="T950" s="48"/>
      <c r="U950" s="48"/>
      <c r="V950" s="48"/>
      <c r="W950" s="48"/>
      <c r="X950" s="48"/>
      <c r="Y950" s="48"/>
      <c r="Z950" s="48"/>
      <c r="AA950" s="48"/>
    </row>
    <row r="951" spans="1:27" ht="15.75" customHeight="1">
      <c r="A951" s="233"/>
      <c r="B951" s="233"/>
      <c r="C951" s="233"/>
      <c r="D951" s="233"/>
      <c r="E951" s="233"/>
      <c r="F951" s="233"/>
      <c r="G951" s="233"/>
      <c r="H951" s="233"/>
      <c r="I951" s="233"/>
      <c r="J951" s="403"/>
      <c r="K951" s="233"/>
      <c r="L951" s="233"/>
      <c r="M951" s="233"/>
      <c r="N951" s="233"/>
      <c r="P951" s="233"/>
      <c r="Q951" s="233"/>
      <c r="R951" s="344"/>
      <c r="S951" s="233"/>
      <c r="T951" s="48"/>
      <c r="U951" s="48"/>
      <c r="V951" s="48"/>
      <c r="W951" s="48"/>
      <c r="X951" s="48"/>
      <c r="Y951" s="48"/>
      <c r="Z951" s="48"/>
      <c r="AA951" s="48"/>
    </row>
    <row r="952" spans="1:27" ht="15.75" customHeight="1">
      <c r="A952" s="233"/>
      <c r="B952" s="233"/>
      <c r="C952" s="233"/>
      <c r="D952" s="233"/>
      <c r="E952" s="233"/>
      <c r="F952" s="233"/>
      <c r="G952" s="233"/>
      <c r="H952" s="233"/>
      <c r="I952" s="233"/>
      <c r="J952" s="403"/>
      <c r="K952" s="233"/>
      <c r="L952" s="233"/>
      <c r="M952" s="233"/>
      <c r="N952" s="233"/>
      <c r="P952" s="233"/>
      <c r="Q952" s="233"/>
      <c r="R952" s="344"/>
      <c r="S952" s="233"/>
      <c r="T952" s="48"/>
      <c r="U952" s="48"/>
      <c r="V952" s="48"/>
      <c r="W952" s="48"/>
      <c r="X952" s="48"/>
      <c r="Y952" s="48"/>
      <c r="Z952" s="48"/>
      <c r="AA952" s="48"/>
    </row>
    <row r="953" spans="1:27" ht="15.75" customHeight="1">
      <c r="A953" s="233"/>
      <c r="B953" s="233"/>
      <c r="C953" s="233"/>
      <c r="D953" s="233"/>
      <c r="E953" s="233"/>
      <c r="F953" s="233"/>
      <c r="G953" s="233"/>
      <c r="H953" s="233"/>
      <c r="I953" s="233"/>
      <c r="J953" s="403"/>
      <c r="K953" s="233"/>
      <c r="L953" s="233"/>
      <c r="M953" s="233"/>
      <c r="N953" s="233"/>
      <c r="P953" s="233"/>
      <c r="Q953" s="233"/>
      <c r="R953" s="344"/>
      <c r="S953" s="233"/>
      <c r="T953" s="48"/>
      <c r="U953" s="48"/>
      <c r="V953" s="48"/>
      <c r="W953" s="48"/>
      <c r="X953" s="48"/>
      <c r="Y953" s="48"/>
      <c r="Z953" s="48"/>
      <c r="AA953" s="48"/>
    </row>
    <row r="954" spans="1:27" ht="15.75" customHeight="1">
      <c r="A954" s="233"/>
      <c r="B954" s="233"/>
      <c r="C954" s="233"/>
      <c r="D954" s="233"/>
      <c r="E954" s="233"/>
      <c r="F954" s="233"/>
      <c r="G954" s="233"/>
      <c r="H954" s="233"/>
      <c r="I954" s="233"/>
      <c r="J954" s="403"/>
      <c r="K954" s="233"/>
      <c r="L954" s="233"/>
      <c r="M954" s="233"/>
      <c r="N954" s="233"/>
      <c r="P954" s="233"/>
      <c r="Q954" s="233"/>
      <c r="R954" s="344"/>
      <c r="S954" s="233"/>
      <c r="T954" s="48"/>
      <c r="U954" s="48"/>
      <c r="V954" s="48"/>
      <c r="W954" s="48"/>
      <c r="X954" s="48"/>
      <c r="Y954" s="48"/>
      <c r="Z954" s="48"/>
      <c r="AA954" s="48"/>
    </row>
    <row r="955" spans="1:27" ht="15.75" customHeight="1">
      <c r="A955" s="233"/>
      <c r="B955" s="233"/>
      <c r="C955" s="233"/>
      <c r="D955" s="233"/>
      <c r="E955" s="233"/>
      <c r="F955" s="233"/>
      <c r="G955" s="233"/>
      <c r="H955" s="233"/>
      <c r="I955" s="233"/>
      <c r="J955" s="403"/>
      <c r="K955" s="233"/>
      <c r="L955" s="233"/>
      <c r="M955" s="233"/>
      <c r="N955" s="233"/>
      <c r="P955" s="233"/>
      <c r="Q955" s="233"/>
      <c r="R955" s="344"/>
      <c r="S955" s="233"/>
      <c r="T955" s="48"/>
      <c r="U955" s="48"/>
      <c r="V955" s="48"/>
      <c r="W955" s="48"/>
      <c r="X955" s="48"/>
      <c r="Y955" s="48"/>
      <c r="Z955" s="48"/>
      <c r="AA955" s="48"/>
    </row>
    <row r="956" spans="1:27" ht="15.75" customHeight="1">
      <c r="A956" s="233"/>
      <c r="B956" s="233"/>
      <c r="C956" s="233"/>
      <c r="D956" s="233"/>
      <c r="E956" s="233"/>
      <c r="F956" s="233"/>
      <c r="G956" s="233"/>
      <c r="H956" s="233"/>
      <c r="I956" s="233"/>
      <c r="J956" s="403"/>
      <c r="K956" s="233"/>
      <c r="L956" s="233"/>
      <c r="M956" s="233"/>
      <c r="N956" s="233"/>
      <c r="P956" s="233"/>
      <c r="Q956" s="233"/>
      <c r="R956" s="344"/>
      <c r="S956" s="233"/>
      <c r="T956" s="48"/>
      <c r="U956" s="48"/>
      <c r="V956" s="48"/>
      <c r="W956" s="48"/>
      <c r="X956" s="48"/>
      <c r="Y956" s="48"/>
      <c r="Z956" s="48"/>
      <c r="AA956" s="48"/>
    </row>
    <row r="957" spans="1:27" ht="15.75" customHeight="1">
      <c r="A957" s="233"/>
      <c r="B957" s="233"/>
      <c r="C957" s="233"/>
      <c r="D957" s="233"/>
      <c r="E957" s="233"/>
      <c r="F957" s="233"/>
      <c r="G957" s="233"/>
      <c r="H957" s="233"/>
      <c r="I957" s="233"/>
      <c r="J957" s="403"/>
      <c r="K957" s="233"/>
      <c r="L957" s="233"/>
      <c r="M957" s="233"/>
      <c r="N957" s="233"/>
      <c r="P957" s="233"/>
      <c r="Q957" s="233"/>
      <c r="R957" s="344"/>
      <c r="S957" s="233"/>
      <c r="T957" s="48"/>
      <c r="U957" s="48"/>
      <c r="V957" s="48"/>
      <c r="W957" s="48"/>
      <c r="X957" s="48"/>
      <c r="Y957" s="48"/>
      <c r="Z957" s="48"/>
      <c r="AA957" s="48"/>
    </row>
    <row r="958" spans="1:27" ht="15.75" customHeight="1">
      <c r="A958" s="233"/>
      <c r="B958" s="233"/>
      <c r="C958" s="233"/>
      <c r="D958" s="233"/>
      <c r="E958" s="233"/>
      <c r="F958" s="233"/>
      <c r="G958" s="233"/>
      <c r="H958" s="233"/>
      <c r="I958" s="233"/>
      <c r="J958" s="403"/>
      <c r="K958" s="233"/>
      <c r="L958" s="233"/>
      <c r="M958" s="233"/>
      <c r="N958" s="233"/>
      <c r="P958" s="233"/>
      <c r="Q958" s="233"/>
      <c r="R958" s="344"/>
      <c r="S958" s="233"/>
      <c r="T958" s="48"/>
      <c r="U958" s="48"/>
      <c r="V958" s="48"/>
      <c r="W958" s="48"/>
      <c r="X958" s="48"/>
      <c r="Y958" s="48"/>
      <c r="Z958" s="48"/>
      <c r="AA958" s="48"/>
    </row>
    <row r="959" spans="1:27" ht="15.75" customHeight="1">
      <c r="A959" s="233"/>
      <c r="B959" s="233"/>
      <c r="C959" s="233"/>
      <c r="D959" s="233"/>
      <c r="E959" s="233"/>
      <c r="F959" s="233"/>
      <c r="G959" s="233"/>
      <c r="H959" s="233"/>
      <c r="I959" s="233"/>
      <c r="J959" s="403"/>
      <c r="K959" s="233"/>
      <c r="L959" s="233"/>
      <c r="M959" s="233"/>
      <c r="N959" s="233"/>
      <c r="P959" s="233"/>
      <c r="Q959" s="233"/>
      <c r="R959" s="344"/>
      <c r="S959" s="233"/>
      <c r="T959" s="48"/>
      <c r="U959" s="48"/>
      <c r="V959" s="48"/>
      <c r="W959" s="48"/>
      <c r="X959" s="48"/>
      <c r="Y959" s="48"/>
      <c r="Z959" s="48"/>
      <c r="AA959" s="48"/>
    </row>
    <row r="960" spans="1:27" ht="15.75" customHeight="1">
      <c r="A960" s="233"/>
      <c r="B960" s="233"/>
      <c r="C960" s="233"/>
      <c r="D960" s="233"/>
      <c r="E960" s="233"/>
      <c r="F960" s="233"/>
      <c r="G960" s="233"/>
      <c r="H960" s="233"/>
      <c r="I960" s="233"/>
      <c r="J960" s="403"/>
      <c r="K960" s="233"/>
      <c r="L960" s="233"/>
      <c r="M960" s="233"/>
      <c r="N960" s="233"/>
      <c r="P960" s="233"/>
      <c r="Q960" s="233"/>
      <c r="R960" s="344"/>
      <c r="S960" s="233"/>
      <c r="T960" s="48"/>
      <c r="U960" s="48"/>
      <c r="V960" s="48"/>
      <c r="W960" s="48"/>
      <c r="X960" s="48"/>
      <c r="Y960" s="48"/>
      <c r="Z960" s="48"/>
      <c r="AA960" s="48"/>
    </row>
    <row r="961" spans="1:27" ht="15.75" customHeight="1">
      <c r="A961" s="233"/>
      <c r="B961" s="233"/>
      <c r="C961" s="233"/>
      <c r="D961" s="233"/>
      <c r="E961" s="233"/>
      <c r="F961" s="233"/>
      <c r="G961" s="233"/>
      <c r="H961" s="233"/>
      <c r="I961" s="233"/>
      <c r="J961" s="403"/>
      <c r="K961" s="233"/>
      <c r="L961" s="233"/>
      <c r="M961" s="233"/>
      <c r="N961" s="233"/>
      <c r="P961" s="233"/>
      <c r="Q961" s="233"/>
      <c r="R961" s="344"/>
      <c r="S961" s="233"/>
      <c r="T961" s="48"/>
      <c r="U961" s="48"/>
      <c r="V961" s="48"/>
      <c r="W961" s="48"/>
      <c r="X961" s="48"/>
      <c r="Y961" s="48"/>
      <c r="Z961" s="48"/>
      <c r="AA961" s="48"/>
    </row>
    <row r="962" spans="1:27" ht="15.75" customHeight="1">
      <c r="A962" s="233"/>
      <c r="B962" s="233"/>
      <c r="C962" s="233"/>
      <c r="D962" s="233"/>
      <c r="E962" s="233"/>
      <c r="F962" s="233"/>
      <c r="G962" s="233"/>
      <c r="H962" s="233"/>
      <c r="I962" s="233"/>
      <c r="J962" s="403"/>
      <c r="K962" s="233"/>
      <c r="L962" s="233"/>
      <c r="M962" s="233"/>
      <c r="N962" s="233"/>
      <c r="P962" s="233"/>
      <c r="Q962" s="233"/>
      <c r="R962" s="344"/>
      <c r="S962" s="233"/>
      <c r="T962" s="48"/>
      <c r="U962" s="48"/>
      <c r="V962" s="48"/>
      <c r="W962" s="48"/>
      <c r="X962" s="48"/>
      <c r="Y962" s="48"/>
      <c r="Z962" s="48"/>
      <c r="AA962" s="48"/>
    </row>
    <row r="963" spans="1:27" ht="15.75" customHeight="1">
      <c r="A963" s="233"/>
      <c r="B963" s="233"/>
      <c r="C963" s="233"/>
      <c r="D963" s="233"/>
      <c r="E963" s="233"/>
      <c r="F963" s="233"/>
      <c r="G963" s="233"/>
      <c r="H963" s="233"/>
      <c r="I963" s="233"/>
      <c r="J963" s="403"/>
      <c r="K963" s="233"/>
      <c r="L963" s="233"/>
      <c r="M963" s="233"/>
      <c r="N963" s="233"/>
      <c r="P963" s="233"/>
      <c r="Q963" s="233"/>
      <c r="R963" s="344"/>
      <c r="S963" s="233"/>
      <c r="T963" s="48"/>
      <c r="U963" s="48"/>
      <c r="V963" s="48"/>
      <c r="W963" s="48"/>
      <c r="X963" s="48"/>
      <c r="Y963" s="48"/>
      <c r="Z963" s="48"/>
      <c r="AA963" s="48"/>
    </row>
    <row r="964" spans="1:27" ht="15.75" customHeight="1">
      <c r="A964" s="233"/>
      <c r="B964" s="233"/>
      <c r="C964" s="233"/>
      <c r="D964" s="233"/>
      <c r="E964" s="233"/>
      <c r="F964" s="233"/>
      <c r="G964" s="233"/>
      <c r="H964" s="233"/>
      <c r="I964" s="233"/>
      <c r="J964" s="403"/>
      <c r="K964" s="233"/>
      <c r="L964" s="233"/>
      <c r="M964" s="233"/>
      <c r="N964" s="233"/>
      <c r="P964" s="233"/>
      <c r="Q964" s="233"/>
      <c r="R964" s="344"/>
      <c r="S964" s="233"/>
      <c r="T964" s="48"/>
      <c r="U964" s="48"/>
      <c r="V964" s="48"/>
      <c r="W964" s="48"/>
      <c r="X964" s="48"/>
      <c r="Y964" s="48"/>
      <c r="Z964" s="48"/>
      <c r="AA964" s="48"/>
    </row>
    <row r="965" spans="1:27" ht="15.75" customHeight="1">
      <c r="A965" s="233"/>
      <c r="B965" s="233"/>
      <c r="C965" s="233"/>
      <c r="D965" s="233"/>
      <c r="E965" s="233"/>
      <c r="F965" s="233"/>
      <c r="G965" s="233"/>
      <c r="H965" s="233"/>
      <c r="I965" s="233"/>
      <c r="J965" s="403"/>
      <c r="K965" s="233"/>
      <c r="L965" s="233"/>
      <c r="M965" s="233"/>
      <c r="N965" s="233"/>
      <c r="P965" s="233"/>
      <c r="Q965" s="233"/>
      <c r="R965" s="344"/>
      <c r="S965" s="233"/>
      <c r="T965" s="48"/>
      <c r="U965" s="48"/>
      <c r="V965" s="48"/>
      <c r="W965" s="48"/>
      <c r="X965" s="48"/>
      <c r="Y965" s="48"/>
      <c r="Z965" s="48"/>
      <c r="AA965" s="48"/>
    </row>
    <row r="966" spans="1:27" ht="15.75" customHeight="1">
      <c r="A966" s="233"/>
      <c r="B966" s="233"/>
      <c r="C966" s="233"/>
      <c r="D966" s="233"/>
      <c r="E966" s="233"/>
      <c r="F966" s="233"/>
      <c r="G966" s="233"/>
      <c r="H966" s="233"/>
      <c r="I966" s="233"/>
      <c r="J966" s="403"/>
      <c r="K966" s="233"/>
      <c r="L966" s="233"/>
      <c r="M966" s="233"/>
      <c r="N966" s="233"/>
      <c r="P966" s="233"/>
      <c r="Q966" s="233"/>
      <c r="R966" s="344"/>
      <c r="S966" s="233"/>
      <c r="T966" s="48"/>
      <c r="U966" s="48"/>
      <c r="V966" s="48"/>
      <c r="W966" s="48"/>
      <c r="X966" s="48"/>
      <c r="Y966" s="48"/>
      <c r="Z966" s="48"/>
      <c r="AA966" s="48"/>
    </row>
    <row r="967" spans="1:27" ht="15.75" customHeight="1">
      <c r="A967" s="233"/>
      <c r="B967" s="233"/>
      <c r="C967" s="233"/>
      <c r="D967" s="233"/>
      <c r="E967" s="233"/>
      <c r="F967" s="233"/>
      <c r="G967" s="233"/>
      <c r="H967" s="233"/>
      <c r="I967" s="233"/>
      <c r="J967" s="403"/>
      <c r="K967" s="233"/>
      <c r="L967" s="233"/>
      <c r="M967" s="233"/>
      <c r="N967" s="233"/>
      <c r="P967" s="233"/>
      <c r="Q967" s="233"/>
      <c r="R967" s="344"/>
      <c r="S967" s="233"/>
      <c r="T967" s="48"/>
      <c r="U967" s="48"/>
      <c r="V967" s="48"/>
      <c r="W967" s="48"/>
      <c r="X967" s="48"/>
      <c r="Y967" s="48"/>
      <c r="Z967" s="48"/>
      <c r="AA967" s="48"/>
    </row>
    <row r="968" spans="1:27" ht="15.75" customHeight="1">
      <c r="A968" s="233"/>
      <c r="B968" s="233"/>
      <c r="C968" s="233"/>
      <c r="D968" s="233"/>
      <c r="E968" s="233"/>
      <c r="F968" s="233"/>
      <c r="G968" s="233"/>
      <c r="H968" s="233"/>
      <c r="I968" s="233"/>
      <c r="J968" s="403"/>
      <c r="K968" s="233"/>
      <c r="L968" s="233"/>
      <c r="M968" s="233"/>
      <c r="N968" s="233"/>
      <c r="P968" s="233"/>
      <c r="Q968" s="233"/>
      <c r="R968" s="344"/>
      <c r="S968" s="233"/>
      <c r="T968" s="48"/>
      <c r="U968" s="48"/>
      <c r="V968" s="48"/>
      <c r="W968" s="48"/>
      <c r="X968" s="48"/>
      <c r="Y968" s="48"/>
      <c r="Z968" s="48"/>
      <c r="AA968" s="48"/>
    </row>
    <row r="969" spans="1:27" ht="15.75" customHeight="1">
      <c r="A969" s="233"/>
      <c r="B969" s="233"/>
      <c r="C969" s="233"/>
      <c r="D969" s="233"/>
      <c r="E969" s="233"/>
      <c r="F969" s="233"/>
      <c r="G969" s="233"/>
      <c r="H969" s="233"/>
      <c r="I969" s="233"/>
      <c r="J969" s="403"/>
      <c r="K969" s="233"/>
      <c r="L969" s="233"/>
      <c r="M969" s="233"/>
      <c r="N969" s="233"/>
      <c r="P969" s="233"/>
      <c r="Q969" s="233"/>
      <c r="R969" s="344"/>
      <c r="S969" s="233"/>
      <c r="T969" s="48"/>
      <c r="U969" s="48"/>
      <c r="V969" s="48"/>
      <c r="W969" s="48"/>
      <c r="X969" s="48"/>
      <c r="Y969" s="48"/>
      <c r="Z969" s="48"/>
      <c r="AA969" s="48"/>
    </row>
    <row r="970" spans="1:27" ht="15.75" customHeight="1">
      <c r="A970" s="233"/>
      <c r="B970" s="233"/>
      <c r="C970" s="233"/>
      <c r="D970" s="233"/>
      <c r="E970" s="233"/>
      <c r="F970" s="233"/>
      <c r="G970" s="233"/>
      <c r="H970" s="233"/>
      <c r="I970" s="233"/>
      <c r="J970" s="403"/>
      <c r="K970" s="233"/>
      <c r="L970" s="233"/>
      <c r="M970" s="233"/>
      <c r="N970" s="233"/>
      <c r="P970" s="233"/>
      <c r="Q970" s="233"/>
      <c r="R970" s="344"/>
      <c r="S970" s="233"/>
      <c r="T970" s="48"/>
      <c r="U970" s="48"/>
      <c r="V970" s="48"/>
      <c r="W970" s="48"/>
      <c r="X970" s="48"/>
      <c r="Y970" s="48"/>
      <c r="Z970" s="48"/>
      <c r="AA970" s="48"/>
    </row>
    <row r="971" spans="1:27" ht="15.75" customHeight="1">
      <c r="A971" s="233"/>
      <c r="B971" s="233"/>
      <c r="C971" s="233"/>
      <c r="D971" s="233"/>
      <c r="E971" s="233"/>
      <c r="F971" s="233"/>
      <c r="G971" s="233"/>
      <c r="H971" s="233"/>
      <c r="I971" s="233"/>
      <c r="J971" s="403"/>
      <c r="K971" s="233"/>
      <c r="L971" s="233"/>
      <c r="M971" s="233"/>
      <c r="N971" s="233"/>
      <c r="P971" s="233"/>
      <c r="Q971" s="233"/>
      <c r="R971" s="344"/>
      <c r="S971" s="233"/>
      <c r="T971" s="48"/>
      <c r="U971" s="48"/>
      <c r="V971" s="48"/>
      <c r="W971" s="48"/>
      <c r="X971" s="48"/>
      <c r="Y971" s="48"/>
      <c r="Z971" s="48"/>
      <c r="AA971" s="48"/>
    </row>
    <row r="972" spans="1:27" ht="15.75" customHeight="1">
      <c r="A972" s="233"/>
      <c r="B972" s="233"/>
      <c r="C972" s="233"/>
      <c r="D972" s="233"/>
      <c r="E972" s="233"/>
      <c r="F972" s="233"/>
      <c r="G972" s="233"/>
      <c r="H972" s="233"/>
      <c r="I972" s="233"/>
      <c r="J972" s="403"/>
      <c r="K972" s="233"/>
      <c r="L972" s="233"/>
      <c r="M972" s="233"/>
      <c r="N972" s="233"/>
      <c r="P972" s="233"/>
      <c r="Q972" s="233"/>
      <c r="R972" s="344"/>
      <c r="S972" s="233"/>
      <c r="T972" s="48"/>
      <c r="U972" s="48"/>
      <c r="V972" s="48"/>
      <c r="W972" s="48"/>
      <c r="X972" s="48"/>
      <c r="Y972" s="48"/>
      <c r="Z972" s="48"/>
      <c r="AA972" s="48"/>
    </row>
    <row r="973" spans="1:27" ht="15.75" customHeight="1">
      <c r="A973" s="233"/>
      <c r="B973" s="233"/>
      <c r="C973" s="233"/>
      <c r="D973" s="233"/>
      <c r="E973" s="233"/>
      <c r="F973" s="233"/>
      <c r="G973" s="233"/>
      <c r="H973" s="233"/>
      <c r="I973" s="233"/>
      <c r="J973" s="403"/>
      <c r="K973" s="233"/>
      <c r="L973" s="233"/>
      <c r="M973" s="233"/>
      <c r="N973" s="233"/>
      <c r="P973" s="233"/>
      <c r="Q973" s="233"/>
      <c r="R973" s="344"/>
      <c r="S973" s="233"/>
      <c r="T973" s="48"/>
      <c r="U973" s="48"/>
      <c r="V973" s="48"/>
      <c r="W973" s="48"/>
      <c r="X973" s="48"/>
      <c r="Y973" s="48"/>
      <c r="Z973" s="48"/>
      <c r="AA973" s="48"/>
    </row>
    <row r="974" spans="1:27" ht="15.75" customHeight="1">
      <c r="A974" s="233"/>
      <c r="B974" s="233"/>
      <c r="C974" s="233"/>
      <c r="D974" s="233"/>
      <c r="E974" s="233"/>
      <c r="F974" s="233"/>
      <c r="G974" s="233"/>
      <c r="H974" s="233"/>
      <c r="I974" s="233"/>
      <c r="J974" s="403"/>
      <c r="K974" s="233"/>
      <c r="L974" s="233"/>
      <c r="M974" s="233"/>
      <c r="N974" s="233"/>
      <c r="P974" s="233"/>
      <c r="Q974" s="233"/>
      <c r="R974" s="344"/>
      <c r="S974" s="233"/>
      <c r="T974" s="48"/>
      <c r="U974" s="48"/>
      <c r="V974" s="48"/>
      <c r="W974" s="48"/>
      <c r="X974" s="48"/>
      <c r="Y974" s="48"/>
      <c r="Z974" s="48"/>
      <c r="AA974" s="48"/>
    </row>
    <row r="975" spans="1:27" ht="15.75" customHeight="1">
      <c r="A975" s="233"/>
      <c r="B975" s="233"/>
      <c r="C975" s="233"/>
      <c r="D975" s="233"/>
      <c r="E975" s="233"/>
      <c r="F975" s="233"/>
      <c r="G975" s="233"/>
      <c r="H975" s="233"/>
      <c r="I975" s="233"/>
      <c r="J975" s="403"/>
      <c r="K975" s="233"/>
      <c r="L975" s="233"/>
      <c r="M975" s="233"/>
      <c r="N975" s="233"/>
      <c r="P975" s="233"/>
      <c r="Q975" s="233"/>
      <c r="R975" s="344"/>
      <c r="S975" s="233"/>
      <c r="T975" s="48"/>
      <c r="U975" s="48"/>
      <c r="V975" s="48"/>
      <c r="W975" s="48"/>
      <c r="X975" s="48"/>
      <c r="Y975" s="48"/>
      <c r="Z975" s="48"/>
      <c r="AA975" s="48"/>
    </row>
    <row r="976" spans="1:27" ht="15.75" customHeight="1">
      <c r="A976" s="233"/>
      <c r="B976" s="233"/>
      <c r="C976" s="233"/>
      <c r="D976" s="233"/>
      <c r="E976" s="233"/>
      <c r="F976" s="233"/>
      <c r="G976" s="233"/>
      <c r="H976" s="233"/>
      <c r="I976" s="233"/>
      <c r="J976" s="403"/>
      <c r="K976" s="233"/>
      <c r="L976" s="233"/>
      <c r="M976" s="233"/>
      <c r="N976" s="233"/>
      <c r="P976" s="233"/>
      <c r="Q976" s="233"/>
      <c r="R976" s="344"/>
      <c r="S976" s="233"/>
      <c r="T976" s="48"/>
      <c r="U976" s="48"/>
      <c r="V976" s="48"/>
      <c r="W976" s="48"/>
      <c r="X976" s="48"/>
      <c r="Y976" s="48"/>
      <c r="Z976" s="48"/>
      <c r="AA976" s="48"/>
    </row>
    <row r="977" spans="1:27" ht="15.75" customHeight="1">
      <c r="A977" s="233"/>
      <c r="B977" s="233"/>
      <c r="C977" s="233"/>
      <c r="D977" s="233"/>
      <c r="E977" s="233"/>
      <c r="F977" s="233"/>
      <c r="G977" s="233"/>
      <c r="H977" s="233"/>
      <c r="I977" s="233"/>
      <c r="J977" s="403"/>
      <c r="K977" s="233"/>
      <c r="L977" s="233"/>
      <c r="M977" s="233"/>
      <c r="N977" s="233"/>
      <c r="P977" s="233"/>
      <c r="Q977" s="233"/>
      <c r="R977" s="344"/>
      <c r="S977" s="233"/>
      <c r="T977" s="48"/>
      <c r="U977" s="48"/>
      <c r="V977" s="48"/>
      <c r="W977" s="48"/>
      <c r="X977" s="48"/>
      <c r="Y977" s="48"/>
      <c r="Z977" s="48"/>
      <c r="AA977" s="48"/>
    </row>
    <row r="978" spans="1:27" ht="15.75" customHeight="1">
      <c r="A978" s="233"/>
      <c r="B978" s="233"/>
      <c r="C978" s="233"/>
      <c r="D978" s="233"/>
      <c r="E978" s="233"/>
      <c r="F978" s="233"/>
      <c r="G978" s="233"/>
      <c r="H978" s="233"/>
      <c r="I978" s="233"/>
      <c r="J978" s="403"/>
      <c r="K978" s="233"/>
      <c r="L978" s="233"/>
      <c r="M978" s="233"/>
      <c r="N978" s="233"/>
      <c r="P978" s="233"/>
      <c r="Q978" s="233"/>
      <c r="R978" s="344"/>
      <c r="S978" s="233"/>
      <c r="T978" s="48"/>
      <c r="U978" s="48"/>
      <c r="V978" s="48"/>
      <c r="W978" s="48"/>
      <c r="X978" s="48"/>
      <c r="Y978" s="48"/>
      <c r="Z978" s="48"/>
      <c r="AA978" s="48"/>
    </row>
    <row r="979" spans="1:27" ht="15.75" customHeight="1">
      <c r="A979" s="233"/>
      <c r="B979" s="233"/>
      <c r="C979" s="233"/>
      <c r="D979" s="233"/>
      <c r="E979" s="233"/>
      <c r="F979" s="233"/>
      <c r="G979" s="233"/>
      <c r="H979" s="233"/>
      <c r="I979" s="233"/>
      <c r="J979" s="403"/>
      <c r="K979" s="233"/>
      <c r="L979" s="233"/>
      <c r="M979" s="233"/>
      <c r="N979" s="233"/>
      <c r="P979" s="233"/>
      <c r="Q979" s="233"/>
      <c r="R979" s="344"/>
      <c r="S979" s="233"/>
      <c r="T979" s="48"/>
      <c r="U979" s="48"/>
      <c r="V979" s="48"/>
      <c r="W979" s="48"/>
      <c r="X979" s="48"/>
      <c r="Y979" s="48"/>
      <c r="Z979" s="48"/>
      <c r="AA979" s="48"/>
    </row>
    <row r="980" spans="1:27" ht="15.75" customHeight="1">
      <c r="A980" s="233"/>
      <c r="B980" s="233"/>
      <c r="C980" s="233"/>
      <c r="D980" s="233"/>
      <c r="E980" s="233"/>
      <c r="F980" s="233"/>
      <c r="G980" s="233"/>
      <c r="H980" s="233"/>
      <c r="I980" s="233"/>
      <c r="J980" s="403"/>
      <c r="K980" s="233"/>
      <c r="L980" s="233"/>
      <c r="M980" s="233"/>
      <c r="N980" s="233"/>
      <c r="P980" s="233"/>
      <c r="Q980" s="233"/>
      <c r="R980" s="344"/>
      <c r="S980" s="233"/>
      <c r="T980" s="48"/>
      <c r="U980" s="48"/>
      <c r="V980" s="48"/>
      <c r="W980" s="48"/>
      <c r="X980" s="48"/>
      <c r="Y980" s="48"/>
      <c r="Z980" s="48"/>
      <c r="AA980" s="48"/>
    </row>
    <row r="981" spans="1:27" ht="15.75" customHeight="1">
      <c r="A981" s="233"/>
      <c r="B981" s="233"/>
      <c r="C981" s="233"/>
      <c r="D981" s="233"/>
      <c r="E981" s="233"/>
      <c r="F981" s="233"/>
      <c r="G981" s="233"/>
      <c r="H981" s="233"/>
      <c r="I981" s="233"/>
      <c r="J981" s="403"/>
      <c r="K981" s="233"/>
      <c r="L981" s="233"/>
      <c r="M981" s="233"/>
      <c r="N981" s="233"/>
      <c r="P981" s="233"/>
      <c r="Q981" s="233"/>
      <c r="R981" s="344"/>
      <c r="S981" s="233"/>
      <c r="T981" s="48"/>
      <c r="U981" s="48"/>
      <c r="V981" s="48"/>
      <c r="W981" s="48"/>
      <c r="X981" s="48"/>
      <c r="Y981" s="48"/>
      <c r="Z981" s="48"/>
      <c r="AA981" s="48"/>
    </row>
    <row r="982" spans="1:27" ht="15.75" customHeight="1">
      <c r="A982" s="233"/>
      <c r="B982" s="233"/>
      <c r="C982" s="233"/>
      <c r="D982" s="233"/>
      <c r="E982" s="233"/>
      <c r="F982" s="233"/>
      <c r="G982" s="233"/>
      <c r="H982" s="233"/>
      <c r="I982" s="233"/>
      <c r="J982" s="403"/>
      <c r="K982" s="233"/>
      <c r="L982" s="233"/>
      <c r="M982" s="233"/>
      <c r="N982" s="233"/>
      <c r="P982" s="233"/>
      <c r="Q982" s="233"/>
      <c r="R982" s="344"/>
      <c r="S982" s="233"/>
      <c r="T982" s="48"/>
      <c r="U982" s="48"/>
      <c r="V982" s="48"/>
      <c r="W982" s="48"/>
      <c r="X982" s="48"/>
      <c r="Y982" s="48"/>
      <c r="Z982" s="48"/>
      <c r="AA982" s="48"/>
    </row>
    <row r="983" spans="1:27" ht="15.75" customHeight="1">
      <c r="A983" s="233"/>
      <c r="B983" s="233"/>
      <c r="C983" s="233"/>
      <c r="D983" s="233"/>
      <c r="E983" s="233"/>
      <c r="F983" s="233"/>
      <c r="G983" s="233"/>
      <c r="H983" s="233"/>
      <c r="I983" s="233"/>
      <c r="J983" s="403"/>
      <c r="K983" s="233"/>
      <c r="L983" s="233"/>
      <c r="M983" s="233"/>
      <c r="N983" s="233"/>
      <c r="P983" s="233"/>
      <c r="Q983" s="233"/>
      <c r="R983" s="344"/>
      <c r="S983" s="233"/>
      <c r="T983" s="48"/>
      <c r="U983" s="48"/>
      <c r="V983" s="48"/>
      <c r="W983" s="48"/>
      <c r="X983" s="48"/>
      <c r="Y983" s="48"/>
      <c r="Z983" s="48"/>
      <c r="AA983" s="48"/>
    </row>
    <row r="984" spans="1:27" ht="15.75" customHeight="1">
      <c r="A984" s="233"/>
      <c r="B984" s="233"/>
      <c r="C984" s="233"/>
      <c r="D984" s="233"/>
      <c r="E984" s="233"/>
      <c r="F984" s="233"/>
      <c r="G984" s="233"/>
      <c r="H984" s="233"/>
      <c r="I984" s="233"/>
      <c r="J984" s="403"/>
      <c r="K984" s="233"/>
      <c r="L984" s="233"/>
      <c r="M984" s="233"/>
      <c r="N984" s="233"/>
      <c r="P984" s="233"/>
      <c r="Q984" s="233"/>
      <c r="R984" s="344"/>
      <c r="S984" s="233"/>
      <c r="T984" s="48"/>
      <c r="U984" s="48"/>
      <c r="V984" s="48"/>
      <c r="W984" s="48"/>
      <c r="X984" s="48"/>
      <c r="Y984" s="48"/>
      <c r="Z984" s="48"/>
      <c r="AA984" s="48"/>
    </row>
    <row r="985" spans="1:27" ht="15.75" customHeight="1">
      <c r="A985" s="233"/>
      <c r="B985" s="233"/>
      <c r="C985" s="233"/>
      <c r="D985" s="233"/>
      <c r="E985" s="233"/>
      <c r="F985" s="233"/>
      <c r="G985" s="233"/>
      <c r="H985" s="233"/>
      <c r="I985" s="233"/>
      <c r="J985" s="403"/>
      <c r="K985" s="233"/>
      <c r="L985" s="233"/>
      <c r="M985" s="233"/>
      <c r="N985" s="233"/>
      <c r="P985" s="233"/>
      <c r="Q985" s="233"/>
      <c r="R985" s="344"/>
      <c r="S985" s="233"/>
      <c r="T985" s="48"/>
      <c r="U985" s="48"/>
      <c r="V985" s="48"/>
      <c r="W985" s="48"/>
      <c r="X985" s="48"/>
      <c r="Y985" s="48"/>
      <c r="Z985" s="48"/>
      <c r="AA985" s="48"/>
    </row>
    <row r="986" spans="1:27" ht="15.75" customHeight="1">
      <c r="A986" s="233"/>
      <c r="B986" s="233"/>
      <c r="C986" s="233"/>
      <c r="D986" s="233"/>
      <c r="E986" s="233"/>
      <c r="F986" s="233"/>
      <c r="G986" s="233"/>
      <c r="H986" s="233"/>
      <c r="I986" s="233"/>
      <c r="J986" s="403"/>
      <c r="K986" s="233"/>
      <c r="L986" s="233"/>
      <c r="M986" s="233"/>
      <c r="N986" s="233"/>
      <c r="P986" s="233"/>
      <c r="Q986" s="233"/>
      <c r="R986" s="344"/>
      <c r="S986" s="233"/>
      <c r="T986" s="48"/>
      <c r="U986" s="48"/>
      <c r="V986" s="48"/>
      <c r="W986" s="48"/>
      <c r="X986" s="48"/>
      <c r="Y986" s="48"/>
      <c r="Z986" s="48"/>
      <c r="AA986" s="48"/>
    </row>
    <row r="987" spans="1:27" ht="15.75" customHeight="1">
      <c r="A987" s="233"/>
      <c r="B987" s="233"/>
      <c r="C987" s="233"/>
      <c r="D987" s="233"/>
      <c r="E987" s="233"/>
      <c r="F987" s="233"/>
      <c r="G987" s="233"/>
      <c r="H987" s="233"/>
      <c r="I987" s="233"/>
      <c r="J987" s="403"/>
      <c r="K987" s="233"/>
      <c r="L987" s="233"/>
      <c r="M987" s="233"/>
      <c r="N987" s="233"/>
      <c r="P987" s="233"/>
      <c r="Q987" s="233"/>
      <c r="R987" s="344"/>
      <c r="S987" s="233"/>
      <c r="T987" s="48"/>
      <c r="U987" s="48"/>
      <c r="V987" s="48"/>
      <c r="W987" s="48"/>
      <c r="X987" s="48"/>
      <c r="Y987" s="48"/>
      <c r="Z987" s="48"/>
      <c r="AA987" s="48"/>
    </row>
    <row r="988" spans="1:27" ht="15.75" customHeight="1">
      <c r="A988" s="233"/>
      <c r="B988" s="233"/>
      <c r="C988" s="233"/>
      <c r="D988" s="233"/>
      <c r="E988" s="233"/>
      <c r="F988" s="233"/>
      <c r="G988" s="233"/>
      <c r="H988" s="233"/>
      <c r="I988" s="233"/>
      <c r="J988" s="403"/>
      <c r="K988" s="233"/>
      <c r="L988" s="233"/>
      <c r="M988" s="233"/>
      <c r="N988" s="233"/>
      <c r="P988" s="233"/>
      <c r="Q988" s="233"/>
      <c r="R988" s="344"/>
      <c r="S988" s="233"/>
      <c r="T988" s="48"/>
      <c r="U988" s="48"/>
      <c r="V988" s="48"/>
      <c r="W988" s="48"/>
      <c r="X988" s="48"/>
      <c r="Y988" s="48"/>
      <c r="Z988" s="48"/>
      <c r="AA988" s="48"/>
    </row>
    <row r="989" spans="1:27" ht="15.75" customHeight="1">
      <c r="A989" s="233"/>
      <c r="B989" s="233"/>
      <c r="C989" s="233"/>
      <c r="D989" s="233"/>
      <c r="E989" s="233"/>
      <c r="F989" s="233"/>
      <c r="G989" s="233"/>
      <c r="H989" s="233"/>
      <c r="I989" s="233"/>
      <c r="J989" s="403"/>
      <c r="K989" s="233"/>
      <c r="L989" s="233"/>
      <c r="M989" s="233"/>
      <c r="N989" s="233"/>
      <c r="P989" s="233"/>
      <c r="Q989" s="233"/>
      <c r="R989" s="344"/>
      <c r="S989" s="233"/>
      <c r="T989" s="48"/>
      <c r="U989" s="48"/>
      <c r="V989" s="48"/>
      <c r="W989" s="48"/>
      <c r="X989" s="48"/>
      <c r="Y989" s="48"/>
      <c r="Z989" s="48"/>
      <c r="AA989" s="48"/>
    </row>
    <row r="990" spans="1:27" ht="15.75" customHeight="1">
      <c r="A990" s="233"/>
      <c r="B990" s="233"/>
      <c r="C990" s="233"/>
      <c r="D990" s="233"/>
      <c r="E990" s="233"/>
      <c r="F990" s="233"/>
      <c r="G990" s="233"/>
      <c r="H990" s="233"/>
      <c r="I990" s="233"/>
      <c r="J990" s="403"/>
      <c r="K990" s="233"/>
      <c r="L990" s="233"/>
      <c r="M990" s="233"/>
      <c r="N990" s="233"/>
      <c r="P990" s="233"/>
      <c r="Q990" s="233"/>
      <c r="R990" s="344"/>
      <c r="S990" s="233"/>
      <c r="T990" s="48"/>
      <c r="U990" s="48"/>
      <c r="V990" s="48"/>
      <c r="W990" s="48"/>
      <c r="X990" s="48"/>
      <c r="Y990" s="48"/>
      <c r="Z990" s="48"/>
      <c r="AA990" s="48"/>
    </row>
    <row r="991" spans="1:27" ht="15.75" customHeight="1">
      <c r="A991" s="233"/>
      <c r="B991" s="233"/>
      <c r="C991" s="233"/>
      <c r="D991" s="233"/>
      <c r="E991" s="233"/>
      <c r="F991" s="233"/>
      <c r="G991" s="233"/>
      <c r="H991" s="233"/>
      <c r="I991" s="233"/>
      <c r="J991" s="403"/>
      <c r="K991" s="233"/>
      <c r="L991" s="233"/>
      <c r="M991" s="233"/>
      <c r="N991" s="233"/>
      <c r="P991" s="233"/>
      <c r="Q991" s="233"/>
      <c r="R991" s="344"/>
      <c r="S991" s="233"/>
      <c r="T991" s="48"/>
      <c r="U991" s="48"/>
      <c r="V991" s="48"/>
      <c r="W991" s="48"/>
      <c r="X991" s="48"/>
      <c r="Y991" s="48"/>
      <c r="Z991" s="48"/>
      <c r="AA991" s="48"/>
    </row>
    <row r="992" spans="1:27" ht="15.75" customHeight="1">
      <c r="A992" s="233"/>
      <c r="B992" s="233"/>
      <c r="C992" s="233"/>
      <c r="D992" s="233"/>
      <c r="E992" s="233"/>
      <c r="F992" s="233"/>
      <c r="G992" s="233"/>
      <c r="H992" s="233"/>
      <c r="I992" s="233"/>
      <c r="J992" s="403"/>
      <c r="K992" s="233"/>
      <c r="L992" s="233"/>
      <c r="M992" s="233"/>
      <c r="N992" s="233"/>
      <c r="P992" s="233"/>
      <c r="Q992" s="233"/>
      <c r="R992" s="344"/>
      <c r="S992" s="233"/>
      <c r="T992" s="48"/>
      <c r="U992" s="48"/>
      <c r="V992" s="48"/>
      <c r="W992" s="48"/>
      <c r="X992" s="48"/>
      <c r="Y992" s="48"/>
      <c r="Z992" s="48"/>
      <c r="AA992" s="48"/>
    </row>
    <row r="993" spans="1:27" ht="15.75" customHeight="1">
      <c r="A993" s="233"/>
      <c r="B993" s="233"/>
      <c r="C993" s="233"/>
      <c r="D993" s="233"/>
      <c r="E993" s="233"/>
      <c r="F993" s="233"/>
      <c r="G993" s="233"/>
      <c r="H993" s="233"/>
      <c r="I993" s="233"/>
      <c r="J993" s="403"/>
      <c r="K993" s="233"/>
      <c r="L993" s="233"/>
      <c r="M993" s="233"/>
      <c r="N993" s="233"/>
      <c r="P993" s="233"/>
      <c r="Q993" s="233"/>
      <c r="R993" s="344"/>
      <c r="S993" s="233"/>
      <c r="T993" s="48"/>
      <c r="U993" s="48"/>
      <c r="V993" s="48"/>
      <c r="W993" s="48"/>
      <c r="X993" s="48"/>
      <c r="Y993" s="48"/>
      <c r="Z993" s="48"/>
      <c r="AA993" s="48"/>
    </row>
    <row r="994" spans="1:27" ht="15.75" customHeight="1">
      <c r="A994" s="233"/>
      <c r="B994" s="233"/>
      <c r="C994" s="233"/>
      <c r="D994" s="233"/>
      <c r="E994" s="233"/>
      <c r="F994" s="233"/>
      <c r="G994" s="233"/>
      <c r="H994" s="233"/>
      <c r="I994" s="233"/>
      <c r="J994" s="403"/>
      <c r="K994" s="233"/>
      <c r="L994" s="233"/>
      <c r="M994" s="233"/>
      <c r="N994" s="233"/>
      <c r="P994" s="233"/>
      <c r="Q994" s="233"/>
      <c r="R994" s="344"/>
      <c r="S994" s="233"/>
      <c r="T994" s="48"/>
      <c r="U994" s="48"/>
      <c r="V994" s="48"/>
      <c r="W994" s="48"/>
      <c r="X994" s="48"/>
      <c r="Y994" s="48"/>
      <c r="Z994" s="48"/>
      <c r="AA994" s="48"/>
    </row>
    <row r="995" spans="1:27" ht="15.75" customHeight="1">
      <c r="A995" s="233"/>
      <c r="B995" s="233"/>
      <c r="C995" s="233"/>
      <c r="D995" s="233"/>
      <c r="E995" s="233"/>
      <c r="F995" s="233"/>
      <c r="G995" s="233"/>
      <c r="H995" s="233"/>
      <c r="I995" s="233"/>
      <c r="J995" s="403"/>
      <c r="K995" s="233"/>
      <c r="L995" s="233"/>
      <c r="M995" s="233"/>
      <c r="N995" s="233"/>
      <c r="P995" s="233"/>
      <c r="Q995" s="233"/>
      <c r="R995" s="344"/>
      <c r="S995" s="233"/>
      <c r="T995" s="48"/>
      <c r="U995" s="48"/>
      <c r="V995" s="48"/>
      <c r="W995" s="48"/>
      <c r="X995" s="48"/>
      <c r="Y995" s="48"/>
      <c r="Z995" s="48"/>
      <c r="AA995" s="48"/>
    </row>
    <row r="996" spans="1:27" ht="15.75" customHeight="1">
      <c r="A996" s="233"/>
      <c r="B996" s="233"/>
      <c r="C996" s="233"/>
      <c r="D996" s="233"/>
      <c r="E996" s="233"/>
      <c r="F996" s="233"/>
      <c r="G996" s="233"/>
      <c r="H996" s="233"/>
      <c r="I996" s="233"/>
      <c r="J996" s="403"/>
      <c r="K996" s="233"/>
      <c r="L996" s="233"/>
      <c r="M996" s="233"/>
      <c r="N996" s="233"/>
      <c r="P996" s="233"/>
      <c r="Q996" s="233"/>
      <c r="R996" s="344"/>
      <c r="S996" s="233"/>
      <c r="T996" s="48"/>
      <c r="U996" s="48"/>
      <c r="V996" s="48"/>
      <c r="W996" s="48"/>
      <c r="X996" s="48"/>
      <c r="Y996" s="48"/>
      <c r="Z996" s="48"/>
      <c r="AA996" s="48"/>
    </row>
    <row r="997" spans="1:27" ht="15.75" customHeight="1">
      <c r="A997" s="233"/>
      <c r="B997" s="233"/>
      <c r="C997" s="233"/>
      <c r="D997" s="233"/>
      <c r="E997" s="233"/>
      <c r="F997" s="233"/>
      <c r="G997" s="233"/>
      <c r="H997" s="233"/>
      <c r="I997" s="233"/>
      <c r="J997" s="403"/>
      <c r="K997" s="233"/>
      <c r="L997" s="233"/>
      <c r="M997" s="233"/>
      <c r="N997" s="233"/>
      <c r="P997" s="233"/>
      <c r="Q997" s="233"/>
      <c r="R997" s="344"/>
      <c r="S997" s="233"/>
      <c r="T997" s="48"/>
      <c r="U997" s="48"/>
      <c r="V997" s="48"/>
      <c r="W997" s="48"/>
      <c r="X997" s="48"/>
      <c r="Y997" s="48"/>
      <c r="Z997" s="48"/>
      <c r="AA997" s="48"/>
    </row>
    <row r="998" spans="1:27" ht="15.75" customHeight="1">
      <c r="A998" s="233"/>
      <c r="B998" s="233"/>
      <c r="C998" s="233"/>
      <c r="D998" s="233"/>
      <c r="E998" s="233"/>
      <c r="F998" s="233"/>
      <c r="G998" s="233"/>
      <c r="H998" s="233"/>
      <c r="I998" s="233"/>
      <c r="J998" s="403"/>
      <c r="K998" s="233"/>
      <c r="L998" s="233"/>
      <c r="M998" s="233"/>
      <c r="N998" s="233"/>
      <c r="P998" s="233"/>
      <c r="Q998" s="233"/>
      <c r="R998" s="344"/>
      <c r="S998" s="233"/>
      <c r="T998" s="48"/>
      <c r="U998" s="48"/>
      <c r="V998" s="48"/>
      <c r="W998" s="48"/>
      <c r="X998" s="48"/>
      <c r="Y998" s="48"/>
      <c r="Z998" s="48"/>
      <c r="AA998" s="48"/>
    </row>
    <row r="999" spans="1:27" ht="15.75" customHeight="1">
      <c r="A999" s="233"/>
      <c r="B999" s="233"/>
      <c r="C999" s="233"/>
      <c r="D999" s="233"/>
      <c r="E999" s="233"/>
      <c r="F999" s="233"/>
      <c r="G999" s="233"/>
      <c r="H999" s="233"/>
      <c r="I999" s="233"/>
      <c r="J999" s="403"/>
      <c r="K999" s="233"/>
      <c r="L999" s="233"/>
      <c r="M999" s="233"/>
      <c r="N999" s="233"/>
      <c r="P999" s="233"/>
      <c r="Q999" s="233"/>
      <c r="R999" s="344"/>
      <c r="S999" s="233"/>
      <c r="T999" s="48"/>
      <c r="U999" s="48"/>
      <c r="V999" s="48"/>
      <c r="W999" s="48"/>
      <c r="X999" s="48"/>
      <c r="Y999" s="48"/>
      <c r="Z999" s="48"/>
      <c r="AA999" s="48"/>
    </row>
    <row r="1000" spans="1:27" ht="15.75" customHeight="1">
      <c r="A1000" s="233"/>
      <c r="B1000" s="233"/>
      <c r="C1000" s="233"/>
      <c r="D1000" s="233"/>
      <c r="E1000" s="233"/>
      <c r="F1000" s="233"/>
      <c r="G1000" s="233"/>
      <c r="H1000" s="233"/>
      <c r="I1000" s="233"/>
      <c r="J1000" s="403"/>
      <c r="K1000" s="233"/>
      <c r="L1000" s="233"/>
      <c r="M1000" s="233"/>
      <c r="N1000" s="233"/>
      <c r="P1000" s="233"/>
      <c r="Q1000" s="233"/>
      <c r="R1000" s="344"/>
      <c r="S1000" s="233"/>
      <c r="T1000" s="48"/>
      <c r="U1000" s="48"/>
      <c r="V1000" s="48"/>
      <c r="W1000" s="48"/>
      <c r="X1000" s="48"/>
      <c r="Y1000" s="48"/>
      <c r="Z1000" s="48"/>
      <c r="AA1000" s="48"/>
    </row>
    <row r="1001" spans="1:27" ht="15.75" customHeight="1">
      <c r="A1001" s="233"/>
      <c r="B1001" s="233"/>
      <c r="C1001" s="233"/>
      <c r="D1001" s="233"/>
      <c r="E1001" s="233"/>
      <c r="F1001" s="233"/>
      <c r="G1001" s="233"/>
      <c r="H1001" s="233"/>
      <c r="I1001" s="233"/>
      <c r="J1001" s="403"/>
      <c r="K1001" s="233"/>
      <c r="L1001" s="233"/>
      <c r="M1001" s="233"/>
      <c r="N1001" s="233"/>
      <c r="P1001" s="233"/>
      <c r="Q1001" s="233"/>
      <c r="R1001" s="344"/>
      <c r="S1001" s="233"/>
      <c r="T1001" s="48"/>
      <c r="U1001" s="48"/>
      <c r="V1001" s="48"/>
      <c r="W1001" s="48"/>
      <c r="X1001" s="48"/>
      <c r="Y1001" s="48"/>
      <c r="Z1001" s="48"/>
      <c r="AA1001" s="48"/>
    </row>
    <row r="1002" spans="1:27" ht="15.75" customHeight="1">
      <c r="A1002" s="233"/>
      <c r="B1002" s="233"/>
      <c r="C1002" s="233"/>
      <c r="D1002" s="233"/>
      <c r="E1002" s="233"/>
      <c r="F1002" s="233"/>
      <c r="G1002" s="233"/>
      <c r="H1002" s="233"/>
      <c r="I1002" s="233"/>
      <c r="J1002" s="403"/>
      <c r="K1002" s="233"/>
      <c r="L1002" s="233"/>
      <c r="M1002" s="233"/>
      <c r="N1002" s="233"/>
      <c r="P1002" s="233"/>
      <c r="Q1002" s="233"/>
      <c r="R1002" s="344"/>
      <c r="S1002" s="233"/>
      <c r="T1002" s="48"/>
      <c r="U1002" s="48"/>
      <c r="V1002" s="48"/>
      <c r="W1002" s="48"/>
      <c r="X1002" s="48"/>
      <c r="Y1002" s="48"/>
      <c r="Z1002" s="48"/>
      <c r="AA1002" s="48"/>
    </row>
    <row r="1003" spans="1:27" ht="15.75" customHeight="1">
      <c r="A1003" s="233"/>
      <c r="B1003" s="233"/>
      <c r="C1003" s="233"/>
      <c r="D1003" s="233"/>
      <c r="E1003" s="233"/>
      <c r="F1003" s="233"/>
      <c r="G1003" s="233"/>
      <c r="H1003" s="233"/>
      <c r="I1003" s="233"/>
      <c r="J1003" s="403"/>
      <c r="K1003" s="233"/>
      <c r="L1003" s="233"/>
      <c r="M1003" s="233"/>
      <c r="N1003" s="233"/>
      <c r="P1003" s="233"/>
      <c r="Q1003" s="233"/>
      <c r="R1003" s="344"/>
      <c r="S1003" s="233"/>
      <c r="T1003" s="48"/>
      <c r="U1003" s="48"/>
      <c r="V1003" s="48"/>
      <c r="W1003" s="48"/>
      <c r="X1003" s="48"/>
      <c r="Y1003" s="48"/>
      <c r="Z1003" s="48"/>
      <c r="AA1003" s="48"/>
    </row>
    <row r="1004" spans="1:27" ht="15.75" customHeight="1">
      <c r="T1004" s="48"/>
      <c r="U1004" s="48"/>
      <c r="V1004" s="48"/>
      <c r="W1004" s="48"/>
      <c r="X1004" s="48"/>
      <c r="Y1004" s="48"/>
      <c r="Z1004" s="48"/>
      <c r="AA1004" s="48"/>
    </row>
  </sheetData>
  <mergeCells count="21">
    <mergeCell ref="A2:R2"/>
    <mergeCell ref="A3:R3"/>
    <mergeCell ref="A5:A6"/>
    <mergeCell ref="B5:B6"/>
    <mergeCell ref="C5:D5"/>
    <mergeCell ref="E5:E6"/>
    <mergeCell ref="F5:G5"/>
    <mergeCell ref="H5:H6"/>
    <mergeCell ref="I5:I6"/>
    <mergeCell ref="J5:K5"/>
    <mergeCell ref="L5:L6"/>
    <mergeCell ref="M5:M6"/>
    <mergeCell ref="N5:N6"/>
    <mergeCell ref="O5:O6"/>
    <mergeCell ref="P5:P6"/>
    <mergeCell ref="Q5:Q6"/>
    <mergeCell ref="R5:R6"/>
    <mergeCell ref="A34:O34"/>
    <mergeCell ref="I36:M36"/>
    <mergeCell ref="O36:Q36"/>
    <mergeCell ref="O37:Q37"/>
  </mergeCells>
  <phoneticPr fontId="44" type="noConversion"/>
  <printOptions horizontalCentered="1"/>
  <pageMargins left="0" right="0" top="0.55118110236220474" bottom="0.59055118110236227" header="0" footer="0"/>
  <pageSetup paperSize="1000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D58A9-EF2E-4491-89AF-51223444B211}">
  <sheetPr>
    <tabColor rgb="FF92D050"/>
  </sheetPr>
  <dimension ref="A1:Q1004"/>
  <sheetViews>
    <sheetView topLeftCell="A101" workbookViewId="0">
      <selection activeCell="J117" sqref="J117"/>
    </sheetView>
  </sheetViews>
  <sheetFormatPr defaultRowHeight="15"/>
  <cols>
    <col min="1" max="1" width="5" style="233" customWidth="1"/>
    <col min="2" max="2" width="17.7109375" style="403" customWidth="1"/>
    <col min="3" max="3" width="13.28515625" style="233" customWidth="1"/>
    <col min="4" max="4" width="8.5703125" style="233" customWidth="1"/>
    <col min="5" max="5" width="9.140625" style="233"/>
    <col min="6" max="6" width="8.28515625" style="233" customWidth="1"/>
    <col min="7" max="7" width="5.85546875" style="233" customWidth="1"/>
    <col min="8" max="8" width="7.42578125" style="233" customWidth="1"/>
    <col min="9" max="9" width="17.28515625" style="233" customWidth="1"/>
    <col min="10" max="10" width="10.42578125" style="403" customWidth="1"/>
    <col min="11" max="11" width="10.85546875" style="233" customWidth="1"/>
    <col min="12" max="12" width="9.85546875" style="233" customWidth="1"/>
    <col min="13" max="13" width="14.140625" style="501" customWidth="1"/>
    <col min="14" max="14" width="5.5703125" style="501" customWidth="1"/>
    <col min="15" max="15" width="11.42578125" style="233" customWidth="1"/>
    <col min="16" max="16" width="4" style="233" customWidth="1"/>
    <col min="17" max="17" width="15.7109375" style="233" customWidth="1"/>
  </cols>
  <sheetData>
    <row r="1" spans="1:17" ht="15.75">
      <c r="A1" s="428"/>
      <c r="B1" s="447"/>
      <c r="C1" s="448"/>
      <c r="D1" s="448"/>
      <c r="E1" s="448"/>
      <c r="F1" s="448"/>
      <c r="G1" s="448"/>
      <c r="H1" s="448"/>
      <c r="I1" s="448"/>
      <c r="J1" s="449"/>
      <c r="K1" s="449"/>
      <c r="L1" s="449"/>
      <c r="M1" s="428"/>
      <c r="N1" s="428"/>
      <c r="O1" s="449"/>
      <c r="P1" s="450"/>
      <c r="Q1" s="237"/>
    </row>
    <row r="2" spans="1:17" ht="15.75">
      <c r="A2" s="1307" t="s">
        <v>1098</v>
      </c>
      <c r="B2" s="1308"/>
      <c r="C2" s="1308"/>
      <c r="D2" s="1308"/>
      <c r="E2" s="1308"/>
      <c r="F2" s="1308"/>
      <c r="G2" s="1308"/>
      <c r="H2" s="1308"/>
      <c r="I2" s="1308"/>
      <c r="J2" s="1308"/>
      <c r="K2" s="1308"/>
      <c r="L2" s="1308"/>
      <c r="M2" s="1308"/>
      <c r="N2" s="1308"/>
      <c r="O2" s="1308"/>
      <c r="P2" s="450"/>
      <c r="Q2" s="237"/>
    </row>
    <row r="3" spans="1:17" ht="15.75">
      <c r="A3" s="1307" t="s">
        <v>1099</v>
      </c>
      <c r="B3" s="1308"/>
      <c r="C3" s="1308"/>
      <c r="D3" s="1308"/>
      <c r="E3" s="1308"/>
      <c r="F3" s="1308"/>
      <c r="G3" s="1308"/>
      <c r="H3" s="1308"/>
      <c r="I3" s="1308"/>
      <c r="J3" s="1308"/>
      <c r="K3" s="1308"/>
      <c r="L3" s="1308"/>
      <c r="M3" s="1308"/>
      <c r="N3" s="1308"/>
      <c r="O3" s="1308"/>
      <c r="P3" s="450"/>
      <c r="Q3" s="237"/>
    </row>
    <row r="4" spans="1:17" ht="16.5" thickBot="1">
      <c r="A4" s="942"/>
      <c r="B4" s="943"/>
      <c r="C4" s="943"/>
      <c r="D4" s="94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450"/>
      <c r="Q4" s="237"/>
    </row>
    <row r="5" spans="1:17" ht="16.5" thickBot="1">
      <c r="A5" s="1309" t="s">
        <v>201</v>
      </c>
      <c r="B5" s="1311" t="s">
        <v>1100</v>
      </c>
      <c r="C5" s="1313" t="s">
        <v>171</v>
      </c>
      <c r="D5" s="1314"/>
      <c r="E5" s="1315" t="s">
        <v>226</v>
      </c>
      <c r="F5" s="1317" t="s">
        <v>227</v>
      </c>
      <c r="G5" s="1315" t="s">
        <v>228</v>
      </c>
      <c r="H5" s="1317" t="s">
        <v>210</v>
      </c>
      <c r="I5" s="1315" t="s">
        <v>1101</v>
      </c>
      <c r="J5" s="1313" t="s">
        <v>1102</v>
      </c>
      <c r="K5" s="1319"/>
      <c r="L5" s="1317" t="s">
        <v>177</v>
      </c>
      <c r="M5" s="1313" t="s">
        <v>1103</v>
      </c>
      <c r="N5" s="1314"/>
      <c r="O5" s="1320" t="s">
        <v>3</v>
      </c>
      <c r="P5" s="453"/>
      <c r="Q5" s="239"/>
    </row>
    <row r="6" spans="1:17" ht="30.75" thickBot="1">
      <c r="A6" s="1310"/>
      <c r="B6" s="1312"/>
      <c r="C6" s="944" t="s">
        <v>742</v>
      </c>
      <c r="D6" s="945" t="s">
        <v>61</v>
      </c>
      <c r="E6" s="1316"/>
      <c r="F6" s="1318"/>
      <c r="G6" s="1316"/>
      <c r="H6" s="1318"/>
      <c r="I6" s="1316"/>
      <c r="J6" s="945" t="s">
        <v>181</v>
      </c>
      <c r="K6" s="944" t="s">
        <v>171</v>
      </c>
      <c r="L6" s="1318"/>
      <c r="M6" s="946" t="s">
        <v>1032</v>
      </c>
      <c r="N6" s="945" t="s">
        <v>1104</v>
      </c>
      <c r="O6" s="1321"/>
      <c r="P6" s="457"/>
      <c r="Q6" s="458"/>
    </row>
    <row r="7" spans="1:17" ht="15.75" thickBot="1">
      <c r="A7" s="947">
        <v>1</v>
      </c>
      <c r="B7" s="948">
        <v>2</v>
      </c>
      <c r="C7" s="947">
        <v>3</v>
      </c>
      <c r="D7" s="948">
        <v>4</v>
      </c>
      <c r="E7" s="947">
        <v>5</v>
      </c>
      <c r="F7" s="948">
        <v>6</v>
      </c>
      <c r="G7" s="947">
        <v>7</v>
      </c>
      <c r="H7" s="948">
        <v>8</v>
      </c>
      <c r="I7" s="947">
        <v>9</v>
      </c>
      <c r="J7" s="948">
        <v>10</v>
      </c>
      <c r="K7" s="947">
        <v>11</v>
      </c>
      <c r="L7" s="948">
        <v>12</v>
      </c>
      <c r="M7" s="947">
        <v>13</v>
      </c>
      <c r="N7" s="948">
        <v>14</v>
      </c>
      <c r="O7" s="949">
        <v>15</v>
      </c>
      <c r="P7" s="462"/>
      <c r="Q7" s="463"/>
    </row>
    <row r="8" spans="1:17" ht="15.75">
      <c r="A8" s="950"/>
      <c r="B8" s="951" t="s">
        <v>232</v>
      </c>
      <c r="C8" s="921"/>
      <c r="D8" s="921"/>
      <c r="E8" s="921"/>
      <c r="F8" s="921"/>
      <c r="G8" s="921"/>
      <c r="H8" s="921"/>
      <c r="I8" s="921"/>
      <c r="J8" s="952"/>
      <c r="K8" s="952"/>
      <c r="L8" s="952"/>
      <c r="M8" s="953"/>
      <c r="N8" s="953"/>
      <c r="O8" s="954"/>
      <c r="P8" s="450"/>
      <c r="Q8" s="237"/>
    </row>
    <row r="9" spans="1:17" ht="45">
      <c r="A9" s="834">
        <v>1</v>
      </c>
      <c r="B9" s="835" t="s">
        <v>557</v>
      </c>
      <c r="C9" s="836" t="s">
        <v>556</v>
      </c>
      <c r="D9" s="837" t="s">
        <v>308</v>
      </c>
      <c r="E9" s="838" t="s">
        <v>559</v>
      </c>
      <c r="F9" s="836" t="s">
        <v>1105</v>
      </c>
      <c r="G9" s="836" t="s">
        <v>1106</v>
      </c>
      <c r="H9" s="836" t="s">
        <v>1107</v>
      </c>
      <c r="I9" s="838" t="s">
        <v>1108</v>
      </c>
      <c r="J9" s="838">
        <v>1999</v>
      </c>
      <c r="K9" s="838"/>
      <c r="L9" s="838" t="s">
        <v>239</v>
      </c>
      <c r="M9" s="955">
        <v>35000000</v>
      </c>
      <c r="N9" s="839" t="s">
        <v>65</v>
      </c>
      <c r="O9" s="840" t="s">
        <v>1109</v>
      </c>
      <c r="P9" s="450"/>
      <c r="Q9" s="237"/>
    </row>
    <row r="10" spans="1:17" ht="45">
      <c r="A10" s="834">
        <v>2</v>
      </c>
      <c r="B10" s="835" t="s">
        <v>557</v>
      </c>
      <c r="C10" s="836" t="str">
        <f t="shared" ref="C10:C11" si="0">C9</f>
        <v>5.01.01.01.999</v>
      </c>
      <c r="D10" s="837" t="s">
        <v>310</v>
      </c>
      <c r="E10" s="838" t="s">
        <v>559</v>
      </c>
      <c r="F10" s="836" t="s">
        <v>1110</v>
      </c>
      <c r="G10" s="836" t="s">
        <v>1106</v>
      </c>
      <c r="H10" s="836" t="s">
        <v>245</v>
      </c>
      <c r="I10" s="838" t="s">
        <v>1111</v>
      </c>
      <c r="J10" s="838">
        <v>1999</v>
      </c>
      <c r="K10" s="838"/>
      <c r="L10" s="838" t="s">
        <v>239</v>
      </c>
      <c r="M10" s="955">
        <v>25000000</v>
      </c>
      <c r="N10" s="839" t="s">
        <v>65</v>
      </c>
      <c r="O10" s="840" t="s">
        <v>1109</v>
      </c>
      <c r="P10" s="450"/>
      <c r="Q10" s="237"/>
    </row>
    <row r="11" spans="1:17" ht="45">
      <c r="A11" s="834">
        <v>3</v>
      </c>
      <c r="B11" s="835" t="s">
        <v>557</v>
      </c>
      <c r="C11" s="836" t="str">
        <f t="shared" si="0"/>
        <v>5.01.01.01.999</v>
      </c>
      <c r="D11" s="837" t="s">
        <v>332</v>
      </c>
      <c r="E11" s="838" t="s">
        <v>559</v>
      </c>
      <c r="F11" s="836" t="s">
        <v>241</v>
      </c>
      <c r="G11" s="836" t="s">
        <v>1106</v>
      </c>
      <c r="H11" s="836" t="s">
        <v>1112</v>
      </c>
      <c r="I11" s="838" t="s">
        <v>1113</v>
      </c>
      <c r="J11" s="838">
        <v>1999</v>
      </c>
      <c r="K11" s="838"/>
      <c r="L11" s="838" t="s">
        <v>239</v>
      </c>
      <c r="M11" s="955">
        <v>37000000</v>
      </c>
      <c r="N11" s="839" t="s">
        <v>65</v>
      </c>
      <c r="O11" s="840" t="s">
        <v>1109</v>
      </c>
      <c r="P11" s="450"/>
      <c r="Q11" s="237"/>
    </row>
    <row r="12" spans="1:17" ht="30">
      <c r="A12" s="834">
        <v>4</v>
      </c>
      <c r="B12" s="835" t="s">
        <v>565</v>
      </c>
      <c r="C12" s="836" t="s">
        <v>564</v>
      </c>
      <c r="D12" s="837" t="s">
        <v>308</v>
      </c>
      <c r="E12" s="838" t="s">
        <v>129</v>
      </c>
      <c r="F12" s="836" t="s">
        <v>233</v>
      </c>
      <c r="G12" s="836" t="s">
        <v>1114</v>
      </c>
      <c r="H12" s="892" t="s">
        <v>1115</v>
      </c>
      <c r="I12" s="838" t="s">
        <v>1116</v>
      </c>
      <c r="J12" s="838">
        <v>2010</v>
      </c>
      <c r="K12" s="838"/>
      <c r="L12" s="838" t="s">
        <v>127</v>
      </c>
      <c r="M12" s="955">
        <v>219303000</v>
      </c>
      <c r="N12" s="839" t="s">
        <v>65</v>
      </c>
      <c r="O12" s="840" t="s">
        <v>646</v>
      </c>
      <c r="P12" s="450"/>
      <c r="Q12" s="237"/>
    </row>
    <row r="13" spans="1:17" ht="45">
      <c r="A13" s="834">
        <v>5</v>
      </c>
      <c r="B13" s="835" t="str">
        <f>B11</f>
        <v>Jalan Desa Lainnya</v>
      </c>
      <c r="C13" s="836" t="str">
        <f>C11</f>
        <v>5.01.01.01.999</v>
      </c>
      <c r="D13" s="837" t="s">
        <v>310</v>
      </c>
      <c r="E13" s="838" t="s">
        <v>559</v>
      </c>
      <c r="F13" s="836" t="s">
        <v>130</v>
      </c>
      <c r="G13" s="836" t="str">
        <f>G11</f>
        <v>3m</v>
      </c>
      <c r="H13" s="836" t="s">
        <v>1117</v>
      </c>
      <c r="I13" s="838" t="s">
        <v>1118</v>
      </c>
      <c r="J13" s="838">
        <v>2010</v>
      </c>
      <c r="K13" s="838"/>
      <c r="L13" s="838" t="s">
        <v>127</v>
      </c>
      <c r="M13" s="955">
        <v>49298702</v>
      </c>
      <c r="N13" s="839" t="s">
        <v>65</v>
      </c>
      <c r="O13" s="840" t="s">
        <v>1109</v>
      </c>
      <c r="P13" s="450"/>
      <c r="Q13" s="237"/>
    </row>
    <row r="14" spans="1:17" ht="15.75">
      <c r="A14" s="834">
        <v>6</v>
      </c>
      <c r="B14" s="835" t="s">
        <v>571</v>
      </c>
      <c r="C14" s="836" t="s">
        <v>570</v>
      </c>
      <c r="D14" s="837" t="s">
        <v>308</v>
      </c>
      <c r="E14" s="838" t="s">
        <v>559</v>
      </c>
      <c r="F14" s="836" t="s">
        <v>131</v>
      </c>
      <c r="G14" s="836" t="s">
        <v>1119</v>
      </c>
      <c r="H14" s="836" t="s">
        <v>1120</v>
      </c>
      <c r="I14" s="838" t="s">
        <v>1121</v>
      </c>
      <c r="J14" s="838">
        <v>2011</v>
      </c>
      <c r="K14" s="838"/>
      <c r="L14" s="838" t="s">
        <v>127</v>
      </c>
      <c r="M14" s="956">
        <v>190452495</v>
      </c>
      <c r="N14" s="839" t="s">
        <v>65</v>
      </c>
      <c r="O14" s="840" t="s">
        <v>571</v>
      </c>
      <c r="P14" s="450"/>
      <c r="Q14" s="237"/>
    </row>
    <row r="15" spans="1:17" ht="30">
      <c r="A15" s="834">
        <v>7</v>
      </c>
      <c r="B15" s="835" t="s">
        <v>1122</v>
      </c>
      <c r="C15" s="836" t="str">
        <f>C12</f>
        <v>5.01.01.02.008</v>
      </c>
      <c r="D15" s="837" t="s">
        <v>310</v>
      </c>
      <c r="E15" s="838" t="s">
        <v>129</v>
      </c>
      <c r="F15" s="836" t="s">
        <v>128</v>
      </c>
      <c r="G15" s="836" t="str">
        <f>G12</f>
        <v>320 cm</v>
      </c>
      <c r="H15" s="836" t="s">
        <v>1123</v>
      </c>
      <c r="I15" s="838" t="s">
        <v>1124</v>
      </c>
      <c r="J15" s="838">
        <v>2011</v>
      </c>
      <c r="K15" s="838"/>
      <c r="L15" s="838" t="s">
        <v>127</v>
      </c>
      <c r="M15" s="956">
        <v>176216000</v>
      </c>
      <c r="N15" s="839" t="s">
        <v>65</v>
      </c>
      <c r="O15" s="840" t="s">
        <v>646</v>
      </c>
      <c r="P15" s="450"/>
      <c r="Q15" s="237"/>
    </row>
    <row r="16" spans="1:17" ht="30">
      <c r="A16" s="834">
        <v>8</v>
      </c>
      <c r="B16" s="835" t="s">
        <v>1122</v>
      </c>
      <c r="C16" s="836" t="str">
        <f>C15</f>
        <v>5.01.01.02.008</v>
      </c>
      <c r="D16" s="837" t="s">
        <v>308</v>
      </c>
      <c r="E16" s="838" t="s">
        <v>129</v>
      </c>
      <c r="F16" s="836" t="s">
        <v>1125</v>
      </c>
      <c r="G16" s="836" t="s">
        <v>1126</v>
      </c>
      <c r="H16" s="836" t="s">
        <v>1127</v>
      </c>
      <c r="I16" s="838" t="s">
        <v>1128</v>
      </c>
      <c r="J16" s="838">
        <v>2012</v>
      </c>
      <c r="K16" s="838"/>
      <c r="L16" s="838" t="s">
        <v>127</v>
      </c>
      <c r="M16" s="955">
        <v>332492700</v>
      </c>
      <c r="N16" s="839" t="s">
        <v>65</v>
      </c>
      <c r="O16" s="840" t="str">
        <f>O15</f>
        <v>JUT</v>
      </c>
      <c r="P16" s="450"/>
      <c r="Q16" s="237"/>
    </row>
    <row r="17" spans="1:17" ht="45">
      <c r="A17" s="834">
        <v>9</v>
      </c>
      <c r="B17" s="835" t="s">
        <v>557</v>
      </c>
      <c r="C17" s="836" t="str">
        <f>C13</f>
        <v>5.01.01.01.999</v>
      </c>
      <c r="D17" s="837" t="s">
        <v>310</v>
      </c>
      <c r="E17" s="838" t="s">
        <v>559</v>
      </c>
      <c r="F17" s="836" t="s">
        <v>235</v>
      </c>
      <c r="G17" s="836" t="str">
        <f>G11</f>
        <v>3m</v>
      </c>
      <c r="H17" s="836" t="s">
        <v>1129</v>
      </c>
      <c r="I17" s="838" t="s">
        <v>1130</v>
      </c>
      <c r="J17" s="838">
        <v>2012</v>
      </c>
      <c r="K17" s="838"/>
      <c r="L17" s="838" t="s">
        <v>127</v>
      </c>
      <c r="M17" s="955">
        <v>52000000</v>
      </c>
      <c r="N17" s="839" t="s">
        <v>65</v>
      </c>
      <c r="O17" s="840" t="s">
        <v>1109</v>
      </c>
      <c r="P17" s="450"/>
      <c r="Q17" s="237"/>
    </row>
    <row r="18" spans="1:17" ht="30">
      <c r="A18" s="834">
        <v>10</v>
      </c>
      <c r="B18" s="835" t="str">
        <f>B16</f>
        <v>Jalan Khusus lainnya</v>
      </c>
      <c r="C18" s="836" t="str">
        <f>C16</f>
        <v>5.01.01.02.008</v>
      </c>
      <c r="D18" s="837" t="s">
        <v>308</v>
      </c>
      <c r="E18" s="838" t="str">
        <f>E16</f>
        <v>batu</v>
      </c>
      <c r="F18" s="836" t="s">
        <v>237</v>
      </c>
      <c r="G18" s="836" t="str">
        <f>G16</f>
        <v>3,2 m</v>
      </c>
      <c r="H18" s="836" t="s">
        <v>1131</v>
      </c>
      <c r="I18" s="838" t="s">
        <v>1132</v>
      </c>
      <c r="J18" s="838">
        <v>2013</v>
      </c>
      <c r="K18" s="838"/>
      <c r="L18" s="838" t="s">
        <v>127</v>
      </c>
      <c r="M18" s="839">
        <v>250190700</v>
      </c>
      <c r="N18" s="839" t="s">
        <v>65</v>
      </c>
      <c r="O18" s="840" t="str">
        <f>O16</f>
        <v>JUT</v>
      </c>
      <c r="P18" s="450"/>
      <c r="Q18" s="237"/>
    </row>
    <row r="19" spans="1:17" ht="30">
      <c r="A19" s="834">
        <v>11</v>
      </c>
      <c r="B19" s="835" t="s">
        <v>571</v>
      </c>
      <c r="C19" s="836" t="str">
        <f>C14</f>
        <v>5.01.01.01.001</v>
      </c>
      <c r="D19" s="837" t="s">
        <v>310</v>
      </c>
      <c r="E19" s="838" t="s">
        <v>559</v>
      </c>
      <c r="F19" s="836" t="s">
        <v>1133</v>
      </c>
      <c r="G19" s="836" t="str">
        <f>G14</f>
        <v>3,5 m</v>
      </c>
      <c r="H19" s="836" t="s">
        <v>1134</v>
      </c>
      <c r="I19" s="838" t="s">
        <v>580</v>
      </c>
      <c r="J19" s="838">
        <v>2013</v>
      </c>
      <c r="K19" s="838"/>
      <c r="L19" s="838" t="s">
        <v>127</v>
      </c>
      <c r="M19" s="839">
        <v>250413250</v>
      </c>
      <c r="N19" s="839" t="s">
        <v>65</v>
      </c>
      <c r="O19" s="840" t="s">
        <v>571</v>
      </c>
      <c r="P19" s="450"/>
      <c r="Q19" s="475"/>
    </row>
    <row r="20" spans="1:17" ht="30">
      <c r="A20" s="834">
        <v>12</v>
      </c>
      <c r="B20" s="835" t="s">
        <v>1122</v>
      </c>
      <c r="C20" s="836" t="str">
        <f>C15</f>
        <v>5.01.01.02.008</v>
      </c>
      <c r="D20" s="837" t="s">
        <v>393</v>
      </c>
      <c r="E20" s="838" t="s">
        <v>129</v>
      </c>
      <c r="F20" s="836" t="s">
        <v>136</v>
      </c>
      <c r="G20" s="836" t="str">
        <f>G18</f>
        <v>3,2 m</v>
      </c>
      <c r="H20" s="836" t="s">
        <v>1135</v>
      </c>
      <c r="I20" s="838" t="s">
        <v>1136</v>
      </c>
      <c r="J20" s="838">
        <v>2013</v>
      </c>
      <c r="K20" s="838"/>
      <c r="L20" s="838" t="s">
        <v>127</v>
      </c>
      <c r="M20" s="839">
        <v>17763350</v>
      </c>
      <c r="N20" s="839" t="s">
        <v>65</v>
      </c>
      <c r="O20" s="840" t="s">
        <v>646</v>
      </c>
      <c r="P20" s="450"/>
      <c r="Q20" s="237"/>
    </row>
    <row r="21" spans="1:17" ht="30">
      <c r="A21" s="834">
        <v>13</v>
      </c>
      <c r="B21" s="835" t="s">
        <v>1122</v>
      </c>
      <c r="C21" s="836" t="str">
        <f>C20</f>
        <v>5.01.01.02.008</v>
      </c>
      <c r="D21" s="837" t="s">
        <v>490</v>
      </c>
      <c r="E21" s="838" t="s">
        <v>129</v>
      </c>
      <c r="F21" s="836" t="s">
        <v>1137</v>
      </c>
      <c r="G21" s="836" t="str">
        <f>G20</f>
        <v>3,2 m</v>
      </c>
      <c r="H21" s="836" t="s">
        <v>1138</v>
      </c>
      <c r="I21" s="957" t="s">
        <v>1139</v>
      </c>
      <c r="J21" s="838">
        <v>2013</v>
      </c>
      <c r="K21" s="838"/>
      <c r="L21" s="838" t="s">
        <v>127</v>
      </c>
      <c r="M21" s="958">
        <v>58900500</v>
      </c>
      <c r="N21" s="839" t="s">
        <v>65</v>
      </c>
      <c r="O21" s="840" t="s">
        <v>646</v>
      </c>
      <c r="P21" s="450"/>
      <c r="Q21" s="237"/>
    </row>
    <row r="22" spans="1:17" ht="15.75">
      <c r="A22" s="834">
        <v>14</v>
      </c>
      <c r="B22" s="835" t="s">
        <v>557</v>
      </c>
      <c r="C22" s="836" t="str">
        <f>C17</f>
        <v>5.01.01.01.999</v>
      </c>
      <c r="D22" s="837" t="s">
        <v>404</v>
      </c>
      <c r="E22" s="838" t="s">
        <v>559</v>
      </c>
      <c r="F22" s="836" t="s">
        <v>1140</v>
      </c>
      <c r="G22" s="836">
        <v>3</v>
      </c>
      <c r="H22" s="836" t="s">
        <v>241</v>
      </c>
      <c r="I22" s="838" t="s">
        <v>1141</v>
      </c>
      <c r="J22" s="838">
        <v>2013</v>
      </c>
      <c r="K22" s="838"/>
      <c r="L22" s="838" t="s">
        <v>127</v>
      </c>
      <c r="M22" s="839">
        <v>10000000</v>
      </c>
      <c r="N22" s="839" t="s">
        <v>65</v>
      </c>
      <c r="O22" s="840" t="s">
        <v>559</v>
      </c>
      <c r="P22" s="450"/>
      <c r="Q22" s="237"/>
    </row>
    <row r="23" spans="1:17" ht="45">
      <c r="A23" s="834">
        <v>15</v>
      </c>
      <c r="B23" s="835" t="s">
        <v>584</v>
      </c>
      <c r="C23" s="836" t="s">
        <v>583</v>
      </c>
      <c r="D23" s="837" t="s">
        <v>310</v>
      </c>
      <c r="E23" s="838" t="s">
        <v>586</v>
      </c>
      <c r="F23" s="836" t="s">
        <v>238</v>
      </c>
      <c r="G23" s="836" t="s">
        <v>1142</v>
      </c>
      <c r="H23" s="836" t="s">
        <v>1143</v>
      </c>
      <c r="I23" s="838" t="s">
        <v>1144</v>
      </c>
      <c r="J23" s="838">
        <v>2014</v>
      </c>
      <c r="K23" s="838"/>
      <c r="L23" s="838" t="s">
        <v>127</v>
      </c>
      <c r="M23" s="839">
        <v>26800000</v>
      </c>
      <c r="N23" s="839" t="s">
        <v>65</v>
      </c>
      <c r="O23" s="840" t="s">
        <v>1145</v>
      </c>
      <c r="P23" s="450"/>
      <c r="Q23" s="237"/>
    </row>
    <row r="24" spans="1:17" ht="30">
      <c r="A24" s="834">
        <v>16</v>
      </c>
      <c r="B24" s="835" t="s">
        <v>1122</v>
      </c>
      <c r="C24" s="836" t="str">
        <f>C21</f>
        <v>5.01.01.02.008</v>
      </c>
      <c r="D24" s="837" t="s">
        <v>332</v>
      </c>
      <c r="E24" s="838" t="s">
        <v>129</v>
      </c>
      <c r="F24" s="836" t="s">
        <v>1133</v>
      </c>
      <c r="G24" s="836" t="str">
        <f>G21</f>
        <v>3,2 m</v>
      </c>
      <c r="H24" s="836" t="s">
        <v>1146</v>
      </c>
      <c r="I24" s="838" t="s">
        <v>1147</v>
      </c>
      <c r="J24" s="838">
        <v>2014</v>
      </c>
      <c r="K24" s="838"/>
      <c r="L24" s="838" t="s">
        <v>127</v>
      </c>
      <c r="M24" s="839">
        <v>272675050</v>
      </c>
      <c r="N24" s="839" t="s">
        <v>65</v>
      </c>
      <c r="O24" s="840" t="s">
        <v>646</v>
      </c>
      <c r="P24" s="450"/>
      <c r="Q24" s="478"/>
    </row>
    <row r="25" spans="1:17" ht="30">
      <c r="A25" s="834">
        <v>17</v>
      </c>
      <c r="B25" s="835" t="s">
        <v>1122</v>
      </c>
      <c r="C25" s="836" t="str">
        <f>C24</f>
        <v>5.01.01.02.008</v>
      </c>
      <c r="D25" s="837" t="s">
        <v>393</v>
      </c>
      <c r="E25" s="838" t="s">
        <v>129</v>
      </c>
      <c r="F25" s="836" t="s">
        <v>148</v>
      </c>
      <c r="G25" s="836" t="str">
        <f>G24</f>
        <v>3,2 m</v>
      </c>
      <c r="H25" s="836" t="s">
        <v>1148</v>
      </c>
      <c r="I25" s="838" t="s">
        <v>1149</v>
      </c>
      <c r="J25" s="838">
        <v>2014</v>
      </c>
      <c r="K25" s="838"/>
      <c r="L25" s="838" t="s">
        <v>127</v>
      </c>
      <c r="M25" s="839">
        <v>78210000</v>
      </c>
      <c r="N25" s="839" t="s">
        <v>65</v>
      </c>
      <c r="O25" s="840" t="s">
        <v>646</v>
      </c>
      <c r="P25" s="450"/>
      <c r="Q25" s="237"/>
    </row>
    <row r="26" spans="1:17" ht="45">
      <c r="A26" s="834">
        <v>18</v>
      </c>
      <c r="B26" s="835" t="s">
        <v>557</v>
      </c>
      <c r="C26" s="836" t="str">
        <f>C22</f>
        <v>5.01.01.01.999</v>
      </c>
      <c r="D26" s="837" t="s">
        <v>490</v>
      </c>
      <c r="E26" s="838" t="s">
        <v>559</v>
      </c>
      <c r="F26" s="836" t="s">
        <v>1150</v>
      </c>
      <c r="G26" s="836">
        <f>G22</f>
        <v>3</v>
      </c>
      <c r="H26" s="836" t="s">
        <v>1151</v>
      </c>
      <c r="I26" s="838" t="s">
        <v>1152</v>
      </c>
      <c r="J26" s="838">
        <v>2014</v>
      </c>
      <c r="K26" s="838"/>
      <c r="L26" s="838" t="s">
        <v>127</v>
      </c>
      <c r="M26" s="839">
        <v>18250000</v>
      </c>
      <c r="N26" s="839" t="s">
        <v>65</v>
      </c>
      <c r="O26" s="840" t="s">
        <v>558</v>
      </c>
      <c r="P26" s="450"/>
      <c r="Q26" s="475"/>
    </row>
    <row r="27" spans="1:17" ht="45">
      <c r="A27" s="834">
        <v>19</v>
      </c>
      <c r="B27" s="835" t="s">
        <v>557</v>
      </c>
      <c r="C27" s="836" t="str">
        <f t="shared" ref="C27:C31" si="1">C26</f>
        <v>5.01.01.01.999</v>
      </c>
      <c r="D27" s="837" t="s">
        <v>404</v>
      </c>
      <c r="E27" s="838" t="s">
        <v>559</v>
      </c>
      <c r="F27" s="836" t="s">
        <v>1153</v>
      </c>
      <c r="G27" s="836">
        <f t="shared" ref="G27:G37" si="2">G26</f>
        <v>3</v>
      </c>
      <c r="H27" s="836" t="s">
        <v>1154</v>
      </c>
      <c r="I27" s="838" t="s">
        <v>1155</v>
      </c>
      <c r="J27" s="838">
        <v>2014</v>
      </c>
      <c r="K27" s="838"/>
      <c r="L27" s="838" t="s">
        <v>123</v>
      </c>
      <c r="M27" s="839">
        <v>52150000</v>
      </c>
      <c r="N27" s="839" t="s">
        <v>65</v>
      </c>
      <c r="O27" s="840" t="s">
        <v>558</v>
      </c>
      <c r="P27" s="450"/>
      <c r="Q27" s="237"/>
    </row>
    <row r="28" spans="1:17" ht="45">
      <c r="A28" s="834">
        <v>20</v>
      </c>
      <c r="B28" s="835" t="s">
        <v>557</v>
      </c>
      <c r="C28" s="836" t="str">
        <f t="shared" ref="C28" si="3">C24</f>
        <v>5.01.01.02.008</v>
      </c>
      <c r="D28" s="837" t="s">
        <v>308</v>
      </c>
      <c r="E28" s="838" t="s">
        <v>559</v>
      </c>
      <c r="F28" s="836" t="s">
        <v>1156</v>
      </c>
      <c r="G28" s="836">
        <f t="shared" si="2"/>
        <v>3</v>
      </c>
      <c r="H28" s="836" t="s">
        <v>1157</v>
      </c>
      <c r="I28" s="838" t="s">
        <v>1158</v>
      </c>
      <c r="J28" s="838">
        <v>2015</v>
      </c>
      <c r="K28" s="838"/>
      <c r="L28" s="838" t="s">
        <v>134</v>
      </c>
      <c r="M28" s="839">
        <v>10000000</v>
      </c>
      <c r="N28" s="839" t="s">
        <v>65</v>
      </c>
      <c r="O28" s="840" t="s">
        <v>558</v>
      </c>
      <c r="P28" s="450"/>
      <c r="Q28" s="237"/>
    </row>
    <row r="29" spans="1:17" ht="45">
      <c r="A29" s="834">
        <v>21</v>
      </c>
      <c r="B29" s="835" t="s">
        <v>557</v>
      </c>
      <c r="C29" s="836" t="str">
        <f t="shared" si="1"/>
        <v>5.01.01.02.008</v>
      </c>
      <c r="D29" s="837" t="s">
        <v>408</v>
      </c>
      <c r="E29" s="838" t="s">
        <v>559</v>
      </c>
      <c r="F29" s="836" t="s">
        <v>241</v>
      </c>
      <c r="G29" s="836">
        <f t="shared" si="2"/>
        <v>3</v>
      </c>
      <c r="H29" s="836" t="s">
        <v>1112</v>
      </c>
      <c r="I29" s="838" t="s">
        <v>1159</v>
      </c>
      <c r="J29" s="838">
        <v>2015</v>
      </c>
      <c r="K29" s="838"/>
      <c r="L29" s="838" t="s">
        <v>134</v>
      </c>
      <c r="M29" s="839">
        <v>10000000</v>
      </c>
      <c r="N29" s="839" t="s">
        <v>65</v>
      </c>
      <c r="O29" s="840" t="s">
        <v>558</v>
      </c>
      <c r="P29" s="450"/>
      <c r="Q29" s="237"/>
    </row>
    <row r="30" spans="1:17" ht="45">
      <c r="A30" s="834">
        <v>22</v>
      </c>
      <c r="B30" s="835" t="s">
        <v>557</v>
      </c>
      <c r="C30" s="836" t="str">
        <f t="shared" ref="C30" si="4">C26</f>
        <v>5.01.01.01.999</v>
      </c>
      <c r="D30" s="837" t="s">
        <v>413</v>
      </c>
      <c r="E30" s="838" t="s">
        <v>559</v>
      </c>
      <c r="F30" s="836" t="s">
        <v>244</v>
      </c>
      <c r="G30" s="836">
        <f t="shared" si="2"/>
        <v>3</v>
      </c>
      <c r="H30" s="836" t="s">
        <v>1160</v>
      </c>
      <c r="I30" s="838" t="s">
        <v>1161</v>
      </c>
      <c r="J30" s="838">
        <v>2015</v>
      </c>
      <c r="K30" s="838"/>
      <c r="L30" s="838" t="s">
        <v>134</v>
      </c>
      <c r="M30" s="958">
        <v>10000000</v>
      </c>
      <c r="N30" s="839" t="s">
        <v>65</v>
      </c>
      <c r="O30" s="840" t="s">
        <v>558</v>
      </c>
      <c r="P30" s="450"/>
      <c r="Q30" s="237"/>
    </row>
    <row r="31" spans="1:17" ht="45">
      <c r="A31" s="834">
        <v>23</v>
      </c>
      <c r="B31" s="835" t="s">
        <v>557</v>
      </c>
      <c r="C31" s="836" t="str">
        <f t="shared" si="1"/>
        <v>5.01.01.01.999</v>
      </c>
      <c r="D31" s="837" t="s">
        <v>596</v>
      </c>
      <c r="E31" s="838" t="str">
        <f t="shared" ref="E31" si="5">E30</f>
        <v>Corblok</v>
      </c>
      <c r="F31" s="836" t="s">
        <v>241</v>
      </c>
      <c r="G31" s="836">
        <f t="shared" si="2"/>
        <v>3</v>
      </c>
      <c r="H31" s="836" t="s">
        <v>1112</v>
      </c>
      <c r="I31" s="838" t="s">
        <v>1162</v>
      </c>
      <c r="J31" s="838">
        <v>2015</v>
      </c>
      <c r="K31" s="838"/>
      <c r="L31" s="838" t="s">
        <v>134</v>
      </c>
      <c r="M31" s="839">
        <v>10000000</v>
      </c>
      <c r="N31" s="839" t="s">
        <v>65</v>
      </c>
      <c r="O31" s="840" t="s">
        <v>558</v>
      </c>
      <c r="P31" s="450"/>
      <c r="Q31" s="237"/>
    </row>
    <row r="32" spans="1:17" ht="45">
      <c r="A32" s="834">
        <v>24</v>
      </c>
      <c r="B32" s="835" t="s">
        <v>557</v>
      </c>
      <c r="C32" s="836" t="str">
        <f>C27</f>
        <v>5.01.01.01.999</v>
      </c>
      <c r="D32" s="837" t="s">
        <v>598</v>
      </c>
      <c r="E32" s="838" t="str">
        <f>E27</f>
        <v>Corblok</v>
      </c>
      <c r="F32" s="836" t="s">
        <v>1163</v>
      </c>
      <c r="G32" s="836">
        <f t="shared" si="2"/>
        <v>3</v>
      </c>
      <c r="H32" s="836" t="s">
        <v>1164</v>
      </c>
      <c r="I32" s="838" t="s">
        <v>1165</v>
      </c>
      <c r="J32" s="838">
        <v>2015</v>
      </c>
      <c r="K32" s="838"/>
      <c r="L32" s="838" t="s">
        <v>240</v>
      </c>
      <c r="M32" s="839">
        <v>119577800</v>
      </c>
      <c r="N32" s="839" t="s">
        <v>65</v>
      </c>
      <c r="O32" s="840" t="str">
        <f>O27</f>
        <v>Jalan Pemukiman</v>
      </c>
      <c r="P32" s="450"/>
      <c r="Q32" s="237"/>
    </row>
    <row r="33" spans="1:17" ht="45">
      <c r="A33" s="834">
        <v>25</v>
      </c>
      <c r="B33" s="835" t="s">
        <v>557</v>
      </c>
      <c r="C33" s="836" t="str">
        <f>C32</f>
        <v>5.01.01.01.999</v>
      </c>
      <c r="D33" s="837" t="s">
        <v>599</v>
      </c>
      <c r="E33" s="838" t="str">
        <f>E32</f>
        <v>Corblok</v>
      </c>
      <c r="F33" s="836" t="s">
        <v>234</v>
      </c>
      <c r="G33" s="836">
        <f t="shared" si="2"/>
        <v>3</v>
      </c>
      <c r="H33" s="836" t="s">
        <v>1166</v>
      </c>
      <c r="I33" s="838" t="s">
        <v>1167</v>
      </c>
      <c r="J33" s="838">
        <v>2015</v>
      </c>
      <c r="K33" s="838"/>
      <c r="L33" s="838" t="s">
        <v>240</v>
      </c>
      <c r="M33" s="839">
        <v>59137000</v>
      </c>
      <c r="N33" s="839" t="s">
        <v>65</v>
      </c>
      <c r="O33" s="840" t="str">
        <f>O32</f>
        <v>Jalan Pemukiman</v>
      </c>
      <c r="P33" s="450"/>
      <c r="Q33" s="475"/>
    </row>
    <row r="34" spans="1:17" ht="45">
      <c r="A34" s="834">
        <v>26</v>
      </c>
      <c r="B34" s="835" t="s">
        <v>557</v>
      </c>
      <c r="C34" s="836" t="str">
        <f>C27</f>
        <v>5.01.01.01.999</v>
      </c>
      <c r="D34" s="837" t="s">
        <v>601</v>
      </c>
      <c r="E34" s="838" t="str">
        <f>E32</f>
        <v>Corblok</v>
      </c>
      <c r="F34" s="836" t="s">
        <v>252</v>
      </c>
      <c r="G34" s="836">
        <f t="shared" si="2"/>
        <v>3</v>
      </c>
      <c r="H34" s="836" t="s">
        <v>1168</v>
      </c>
      <c r="I34" s="838" t="s">
        <v>1169</v>
      </c>
      <c r="J34" s="838">
        <v>2015</v>
      </c>
      <c r="K34" s="838"/>
      <c r="L34" s="838" t="s">
        <v>240</v>
      </c>
      <c r="M34" s="839">
        <v>70000000</v>
      </c>
      <c r="N34" s="839" t="s">
        <v>65</v>
      </c>
      <c r="O34" s="840" t="str">
        <f>O32</f>
        <v>Jalan Pemukiman</v>
      </c>
      <c r="P34" s="450"/>
      <c r="Q34" s="475"/>
    </row>
    <row r="35" spans="1:17" ht="45">
      <c r="A35" s="834">
        <v>27</v>
      </c>
      <c r="B35" s="835" t="s">
        <v>557</v>
      </c>
      <c r="C35" s="836" t="str">
        <f t="shared" ref="C35:C36" si="6">C34</f>
        <v>5.01.01.01.999</v>
      </c>
      <c r="D35" s="837" t="s">
        <v>308</v>
      </c>
      <c r="E35" s="838" t="str">
        <f t="shared" ref="E35:E36" si="7">E34</f>
        <v>Corblok</v>
      </c>
      <c r="F35" s="836" t="s">
        <v>1170</v>
      </c>
      <c r="G35" s="836">
        <f t="shared" si="2"/>
        <v>3</v>
      </c>
      <c r="H35" s="836" t="s">
        <v>1171</v>
      </c>
      <c r="I35" s="838" t="s">
        <v>1172</v>
      </c>
      <c r="J35" s="838">
        <v>2016</v>
      </c>
      <c r="K35" s="838"/>
      <c r="L35" s="838" t="s">
        <v>240</v>
      </c>
      <c r="M35" s="839">
        <v>66916000</v>
      </c>
      <c r="N35" s="839" t="s">
        <v>65</v>
      </c>
      <c r="O35" s="840" t="str">
        <f t="shared" ref="O35:O36" si="8">O34</f>
        <v>Jalan Pemukiman</v>
      </c>
      <c r="P35" s="450"/>
      <c r="Q35" s="237"/>
    </row>
    <row r="36" spans="1:17" ht="45">
      <c r="A36" s="834">
        <v>28</v>
      </c>
      <c r="B36" s="835" t="s">
        <v>557</v>
      </c>
      <c r="C36" s="836" t="str">
        <f t="shared" si="6"/>
        <v>5.01.01.01.999</v>
      </c>
      <c r="D36" s="837" t="s">
        <v>310</v>
      </c>
      <c r="E36" s="838" t="str">
        <f t="shared" si="7"/>
        <v>Corblok</v>
      </c>
      <c r="F36" s="836" t="s">
        <v>242</v>
      </c>
      <c r="G36" s="836">
        <f t="shared" si="2"/>
        <v>3</v>
      </c>
      <c r="H36" s="836" t="s">
        <v>1173</v>
      </c>
      <c r="I36" s="838" t="s">
        <v>1165</v>
      </c>
      <c r="J36" s="838">
        <v>2016</v>
      </c>
      <c r="K36" s="838"/>
      <c r="L36" s="838" t="s">
        <v>240</v>
      </c>
      <c r="M36" s="839">
        <v>133832000</v>
      </c>
      <c r="N36" s="839" t="s">
        <v>65</v>
      </c>
      <c r="O36" s="840" t="str">
        <f t="shared" si="8"/>
        <v>Jalan Pemukiman</v>
      </c>
      <c r="P36" s="450"/>
      <c r="Q36" s="237"/>
    </row>
    <row r="37" spans="1:17" ht="45">
      <c r="A37" s="834">
        <v>29</v>
      </c>
      <c r="B37" s="835" t="s">
        <v>557</v>
      </c>
      <c r="C37" s="836" t="str">
        <f>C35</f>
        <v>5.01.01.01.999</v>
      </c>
      <c r="D37" s="837" t="s">
        <v>332</v>
      </c>
      <c r="E37" s="838" t="str">
        <f>E35</f>
        <v>Corblok</v>
      </c>
      <c r="F37" s="836" t="s">
        <v>143</v>
      </c>
      <c r="G37" s="836">
        <f t="shared" si="2"/>
        <v>3</v>
      </c>
      <c r="H37" s="836" t="s">
        <v>1174</v>
      </c>
      <c r="I37" s="838" t="s">
        <v>1175</v>
      </c>
      <c r="J37" s="838">
        <v>2016</v>
      </c>
      <c r="K37" s="838"/>
      <c r="L37" s="838" t="s">
        <v>240</v>
      </c>
      <c r="M37" s="839">
        <v>66916000</v>
      </c>
      <c r="N37" s="839" t="s">
        <v>65</v>
      </c>
      <c r="O37" s="840" t="str">
        <f>O35</f>
        <v>Jalan Pemukiman</v>
      </c>
      <c r="P37" s="450"/>
      <c r="Q37" s="237"/>
    </row>
    <row r="38" spans="1:17" ht="45">
      <c r="A38" s="834">
        <v>30</v>
      </c>
      <c r="B38" s="835" t="s">
        <v>584</v>
      </c>
      <c r="C38" s="836" t="s">
        <v>583</v>
      </c>
      <c r="D38" s="837" t="s">
        <v>393</v>
      </c>
      <c r="E38" s="838" t="s">
        <v>586</v>
      </c>
      <c r="F38" s="836" t="s">
        <v>243</v>
      </c>
      <c r="G38" s="836" t="s">
        <v>1176</v>
      </c>
      <c r="H38" s="836" t="s">
        <v>1177</v>
      </c>
      <c r="I38" s="838" t="s">
        <v>1178</v>
      </c>
      <c r="J38" s="838">
        <v>2016</v>
      </c>
      <c r="K38" s="838"/>
      <c r="L38" s="838" t="s">
        <v>240</v>
      </c>
      <c r="M38" s="839">
        <v>64352000</v>
      </c>
      <c r="N38" s="839" t="s">
        <v>65</v>
      </c>
      <c r="O38" s="840" t="s">
        <v>586</v>
      </c>
      <c r="P38" s="450"/>
      <c r="Q38" s="237"/>
    </row>
    <row r="39" spans="1:17" ht="45">
      <c r="A39" s="834">
        <v>31</v>
      </c>
      <c r="B39" s="835" t="str">
        <f>B37</f>
        <v>Jalan Desa Lainnya</v>
      </c>
      <c r="C39" s="836" t="str">
        <f>C37</f>
        <v>5.01.01.01.999</v>
      </c>
      <c r="D39" s="837" t="s">
        <v>490</v>
      </c>
      <c r="E39" s="838" t="s">
        <v>255</v>
      </c>
      <c r="F39" s="836" t="s">
        <v>247</v>
      </c>
      <c r="G39" s="836">
        <f>G37</f>
        <v>3</v>
      </c>
      <c r="H39" s="836" t="s">
        <v>1179</v>
      </c>
      <c r="I39" s="838" t="s">
        <v>1180</v>
      </c>
      <c r="J39" s="838">
        <v>2016</v>
      </c>
      <c r="K39" s="838"/>
      <c r="L39" s="838" t="s">
        <v>240</v>
      </c>
      <c r="M39" s="959">
        <v>150000000</v>
      </c>
      <c r="N39" s="839" t="s">
        <v>65</v>
      </c>
      <c r="O39" s="840" t="str">
        <f>O37</f>
        <v>Jalan Pemukiman</v>
      </c>
      <c r="P39" s="450"/>
      <c r="Q39" s="237"/>
    </row>
    <row r="40" spans="1:17" ht="45">
      <c r="A40" s="834">
        <v>32</v>
      </c>
      <c r="B40" s="835" t="str">
        <f t="shared" ref="B40:B43" si="9">B38</f>
        <v>Jalan Lainnya</v>
      </c>
      <c r="C40" s="836" t="str">
        <f t="shared" ref="C40:C43" si="10">C39</f>
        <v>5.01.01.01.999</v>
      </c>
      <c r="D40" s="837" t="s">
        <v>404</v>
      </c>
      <c r="E40" s="838" t="str">
        <f t="shared" ref="E40:E43" si="11">E39</f>
        <v>Aspal</v>
      </c>
      <c r="F40" s="836" t="s">
        <v>248</v>
      </c>
      <c r="G40" s="836" t="str">
        <f>G38</f>
        <v>60 cm</v>
      </c>
      <c r="H40" s="836" t="s">
        <v>1177</v>
      </c>
      <c r="I40" s="838" t="s">
        <v>1181</v>
      </c>
      <c r="J40" s="838">
        <v>2016</v>
      </c>
      <c r="K40" s="838"/>
      <c r="L40" s="838" t="s">
        <v>240</v>
      </c>
      <c r="M40" s="959">
        <v>90000000</v>
      </c>
      <c r="N40" s="839" t="s">
        <v>65</v>
      </c>
      <c r="O40" s="840" t="str">
        <f t="shared" ref="O40:O43" si="12">O39</f>
        <v>Jalan Pemukiman</v>
      </c>
      <c r="P40" s="450"/>
      <c r="Q40" s="237"/>
    </row>
    <row r="41" spans="1:17" ht="45">
      <c r="A41" s="834">
        <v>33</v>
      </c>
      <c r="B41" s="835" t="s">
        <v>557</v>
      </c>
      <c r="C41" s="836" t="str">
        <f t="shared" si="10"/>
        <v>5.01.01.01.999</v>
      </c>
      <c r="D41" s="837" t="s">
        <v>608</v>
      </c>
      <c r="E41" s="838" t="str">
        <f t="shared" si="11"/>
        <v>Aspal</v>
      </c>
      <c r="F41" s="836" t="s">
        <v>1110</v>
      </c>
      <c r="G41" s="836">
        <f>G37</f>
        <v>3</v>
      </c>
      <c r="H41" s="836" t="s">
        <v>245</v>
      </c>
      <c r="I41" s="838" t="s">
        <v>1158</v>
      </c>
      <c r="J41" s="838">
        <v>2016</v>
      </c>
      <c r="K41" s="838"/>
      <c r="L41" s="838" t="s">
        <v>240</v>
      </c>
      <c r="M41" s="960">
        <v>10000000</v>
      </c>
      <c r="N41" s="839" t="s">
        <v>65</v>
      </c>
      <c r="O41" s="840" t="str">
        <f t="shared" si="12"/>
        <v>Jalan Pemukiman</v>
      </c>
      <c r="P41" s="450"/>
      <c r="Q41" s="237"/>
    </row>
    <row r="42" spans="1:17" ht="45">
      <c r="A42" s="834">
        <v>34</v>
      </c>
      <c r="B42" s="835" t="str">
        <f t="shared" si="9"/>
        <v>Jalan Lainnya</v>
      </c>
      <c r="C42" s="836" t="str">
        <f t="shared" si="10"/>
        <v>5.01.01.01.999</v>
      </c>
      <c r="D42" s="837" t="s">
        <v>609</v>
      </c>
      <c r="E42" s="838" t="str">
        <f t="shared" si="11"/>
        <v>Aspal</v>
      </c>
      <c r="F42" s="836" t="s">
        <v>1182</v>
      </c>
      <c r="G42" s="836" t="str">
        <f>G40</f>
        <v>60 cm</v>
      </c>
      <c r="H42" s="836" t="s">
        <v>1183</v>
      </c>
      <c r="I42" s="838" t="s">
        <v>1184</v>
      </c>
      <c r="J42" s="838">
        <v>2016</v>
      </c>
      <c r="K42" s="838"/>
      <c r="L42" s="838" t="s">
        <v>240</v>
      </c>
      <c r="M42" s="960">
        <v>10000000</v>
      </c>
      <c r="N42" s="839" t="s">
        <v>65</v>
      </c>
      <c r="O42" s="840" t="str">
        <f t="shared" si="12"/>
        <v>Jalan Pemukiman</v>
      </c>
      <c r="P42" s="450"/>
      <c r="Q42" s="237"/>
    </row>
    <row r="43" spans="1:17" ht="45">
      <c r="A43" s="834">
        <v>35</v>
      </c>
      <c r="B43" s="835" t="str">
        <f t="shared" si="9"/>
        <v>Jalan Desa Lainnya</v>
      </c>
      <c r="C43" s="836" t="str">
        <f t="shared" si="10"/>
        <v>5.01.01.01.999</v>
      </c>
      <c r="D43" s="837" t="s">
        <v>408</v>
      </c>
      <c r="E43" s="838" t="str">
        <f t="shared" si="11"/>
        <v>Aspal</v>
      </c>
      <c r="F43" s="836" t="s">
        <v>1185</v>
      </c>
      <c r="G43" s="836">
        <f>G41</f>
        <v>3</v>
      </c>
      <c r="H43" s="836" t="s">
        <v>235</v>
      </c>
      <c r="I43" s="838" t="s">
        <v>1186</v>
      </c>
      <c r="J43" s="838">
        <v>2016</v>
      </c>
      <c r="K43" s="838"/>
      <c r="L43" s="838" t="s">
        <v>240</v>
      </c>
      <c r="M43" s="959">
        <v>50000000</v>
      </c>
      <c r="N43" s="839" t="s">
        <v>65</v>
      </c>
      <c r="O43" s="840" t="str">
        <f t="shared" si="12"/>
        <v>Jalan Pemukiman</v>
      </c>
      <c r="P43" s="450"/>
      <c r="Q43" s="237"/>
    </row>
    <row r="44" spans="1:17" ht="30">
      <c r="A44" s="834">
        <v>36</v>
      </c>
      <c r="B44" s="835" t="s">
        <v>1187</v>
      </c>
      <c r="C44" s="836" t="str">
        <f>C19</f>
        <v>5.01.01.01.001</v>
      </c>
      <c r="D44" s="837" t="s">
        <v>310</v>
      </c>
      <c r="E44" s="838" t="s">
        <v>559</v>
      </c>
      <c r="F44" s="836" t="s">
        <v>1188</v>
      </c>
      <c r="G44" s="836" t="s">
        <v>1119</v>
      </c>
      <c r="H44" s="836" t="s">
        <v>1189</v>
      </c>
      <c r="I44" s="838" t="s">
        <v>1190</v>
      </c>
      <c r="J44" s="838" t="s">
        <v>1191</v>
      </c>
      <c r="K44" s="838" t="s">
        <v>1192</v>
      </c>
      <c r="L44" s="838" t="s">
        <v>240</v>
      </c>
      <c r="M44" s="960">
        <v>65200000</v>
      </c>
      <c r="N44" s="839" t="s">
        <v>65</v>
      </c>
      <c r="O44" s="840" t="s">
        <v>571</v>
      </c>
      <c r="P44" s="450"/>
      <c r="Q44" s="475"/>
    </row>
    <row r="45" spans="1:17" ht="30">
      <c r="A45" s="834">
        <v>37</v>
      </c>
      <c r="B45" s="835" t="s">
        <v>1187</v>
      </c>
      <c r="C45" s="836" t="str">
        <f>C44</f>
        <v>5.01.01.01.001</v>
      </c>
      <c r="D45" s="837" t="s">
        <v>332</v>
      </c>
      <c r="E45" s="838" t="s">
        <v>559</v>
      </c>
      <c r="F45" s="836" t="s">
        <v>1193</v>
      </c>
      <c r="G45" s="836" t="s">
        <v>1119</v>
      </c>
      <c r="H45" s="836" t="s">
        <v>1194</v>
      </c>
      <c r="I45" s="838" t="s">
        <v>1195</v>
      </c>
      <c r="J45" s="838" t="str">
        <f>J44</f>
        <v>8 JUNI 2017</v>
      </c>
      <c r="K45" s="838" t="str">
        <f>K44</f>
        <v>57/ST/VI/ 2017</v>
      </c>
      <c r="L45" s="838" t="s">
        <v>240</v>
      </c>
      <c r="M45" s="960">
        <v>54800000</v>
      </c>
      <c r="N45" s="839" t="s">
        <v>65</v>
      </c>
      <c r="O45" s="840" t="s">
        <v>571</v>
      </c>
      <c r="P45" s="450"/>
      <c r="Q45" s="475"/>
    </row>
    <row r="46" spans="1:17" ht="45">
      <c r="A46" s="834">
        <v>38</v>
      </c>
      <c r="B46" s="835" t="s">
        <v>557</v>
      </c>
      <c r="C46" s="836" t="str">
        <f>C39</f>
        <v>5.01.01.01.999</v>
      </c>
      <c r="D46" s="837" t="s">
        <v>393</v>
      </c>
      <c r="E46" s="838" t="s">
        <v>559</v>
      </c>
      <c r="F46" s="836" t="s">
        <v>234</v>
      </c>
      <c r="G46" s="836" t="s">
        <v>1196</v>
      </c>
      <c r="H46" s="836" t="s">
        <v>1197</v>
      </c>
      <c r="I46" s="838" t="s">
        <v>1198</v>
      </c>
      <c r="J46" s="891">
        <v>43041</v>
      </c>
      <c r="K46" s="838" t="s">
        <v>1199</v>
      </c>
      <c r="L46" s="838" t="s">
        <v>240</v>
      </c>
      <c r="M46" s="960">
        <v>95970000</v>
      </c>
      <c r="N46" s="839" t="s">
        <v>65</v>
      </c>
      <c r="O46" s="840" t="s">
        <v>1109</v>
      </c>
      <c r="P46" s="450"/>
      <c r="Q46" s="478"/>
    </row>
    <row r="47" spans="1:17" ht="45">
      <c r="A47" s="834">
        <v>39</v>
      </c>
      <c r="B47" s="835" t="s">
        <v>557</v>
      </c>
      <c r="C47" s="836" t="str">
        <f>C46</f>
        <v>5.01.01.01.999</v>
      </c>
      <c r="D47" s="837" t="s">
        <v>490</v>
      </c>
      <c r="E47" s="838" t="s">
        <v>559</v>
      </c>
      <c r="F47" s="836" t="s">
        <v>1160</v>
      </c>
      <c r="G47" s="836" t="s">
        <v>1196</v>
      </c>
      <c r="H47" s="836" t="s">
        <v>1200</v>
      </c>
      <c r="I47" s="838" t="s">
        <v>1201</v>
      </c>
      <c r="J47" s="891">
        <f>J46</f>
        <v>43041</v>
      </c>
      <c r="K47" s="838" t="str">
        <f>K46</f>
        <v>141/UJ/Lgd/X/2017</v>
      </c>
      <c r="L47" s="838" t="s">
        <v>240</v>
      </c>
      <c r="M47" s="960">
        <v>67586000</v>
      </c>
      <c r="N47" s="839" t="s">
        <v>65</v>
      </c>
      <c r="O47" s="840" t="str">
        <f>O46</f>
        <v>Jalan pemukiman</v>
      </c>
      <c r="P47" s="450"/>
      <c r="Q47" s="478"/>
    </row>
    <row r="48" spans="1:17" ht="30">
      <c r="A48" s="834">
        <v>40</v>
      </c>
      <c r="B48" s="835" t="s">
        <v>1122</v>
      </c>
      <c r="C48" s="836" t="str">
        <f>C24</f>
        <v>5.01.01.02.008</v>
      </c>
      <c r="D48" s="837" t="s">
        <v>404</v>
      </c>
      <c r="E48" s="838" t="s">
        <v>129</v>
      </c>
      <c r="F48" s="836" t="s">
        <v>249</v>
      </c>
      <c r="G48" s="836" t="s">
        <v>1126</v>
      </c>
      <c r="H48" s="836" t="s">
        <v>1202</v>
      </c>
      <c r="I48" s="838" t="s">
        <v>1203</v>
      </c>
      <c r="J48" s="838" t="s">
        <v>1204</v>
      </c>
      <c r="K48" s="838"/>
      <c r="L48" s="838" t="s">
        <v>240</v>
      </c>
      <c r="M48" s="960">
        <v>68000000</v>
      </c>
      <c r="N48" s="839" t="s">
        <v>65</v>
      </c>
      <c r="O48" s="840" t="s">
        <v>646</v>
      </c>
      <c r="P48" s="450"/>
      <c r="Q48" s="478"/>
    </row>
    <row r="49" spans="1:17" ht="45">
      <c r="A49" s="834">
        <v>41</v>
      </c>
      <c r="B49" s="835" t="str">
        <f>B50</f>
        <v>Jalan Desa Lainnya</v>
      </c>
      <c r="C49" s="836" t="str">
        <f>C50</f>
        <v>5.01.01.01.999</v>
      </c>
      <c r="D49" s="837" t="s">
        <v>308</v>
      </c>
      <c r="E49" s="838" t="str">
        <f>E50</f>
        <v>Corblok</v>
      </c>
      <c r="F49" s="836" t="s">
        <v>1205</v>
      </c>
      <c r="G49" s="836" t="s">
        <v>1206</v>
      </c>
      <c r="H49" s="836" t="s">
        <v>1207</v>
      </c>
      <c r="I49" s="838" t="s">
        <v>1208</v>
      </c>
      <c r="J49" s="891">
        <v>43200</v>
      </c>
      <c r="K49" s="838" t="s">
        <v>1209</v>
      </c>
      <c r="L49" s="838" t="s">
        <v>240</v>
      </c>
      <c r="M49" s="960">
        <f>103100000-80278000</f>
        <v>22822000</v>
      </c>
      <c r="N49" s="839" t="s">
        <v>29</v>
      </c>
      <c r="O49" s="840" t="str">
        <f>O50</f>
        <v>Jalan pemukiman</v>
      </c>
      <c r="P49" s="450"/>
      <c r="Q49" s="478"/>
    </row>
    <row r="50" spans="1:17" ht="45">
      <c r="A50" s="834">
        <v>42</v>
      </c>
      <c r="B50" s="835" t="s">
        <v>557</v>
      </c>
      <c r="C50" s="836" t="str">
        <f>C52</f>
        <v>5.01.01.01.999</v>
      </c>
      <c r="D50" s="837" t="s">
        <v>310</v>
      </c>
      <c r="E50" s="838" t="str">
        <f>E46</f>
        <v>Corblok</v>
      </c>
      <c r="F50" s="836" t="s">
        <v>1210</v>
      </c>
      <c r="G50" s="836" t="s">
        <v>1196</v>
      </c>
      <c r="H50" s="836" t="s">
        <v>1211</v>
      </c>
      <c r="I50" s="838" t="s">
        <v>1212</v>
      </c>
      <c r="J50" s="891">
        <f>J49</f>
        <v>43200</v>
      </c>
      <c r="K50" s="838" t="str">
        <f>K49</f>
        <v>16/JM/IV/2018</v>
      </c>
      <c r="L50" s="838" t="s">
        <v>240</v>
      </c>
      <c r="M50" s="959">
        <v>80278000</v>
      </c>
      <c r="N50" s="839" t="s">
        <v>65</v>
      </c>
      <c r="O50" s="840" t="str">
        <f>O46</f>
        <v>Jalan pemukiman</v>
      </c>
      <c r="P50" s="450"/>
      <c r="Q50" s="237"/>
    </row>
    <row r="51" spans="1:17" ht="45">
      <c r="A51" s="834">
        <v>43</v>
      </c>
      <c r="B51" s="835" t="str">
        <f>B48</f>
        <v>Jalan Khusus lainnya</v>
      </c>
      <c r="C51" s="836" t="str">
        <f>C48</f>
        <v>5.01.01.02.008</v>
      </c>
      <c r="D51" s="837" t="s">
        <v>332</v>
      </c>
      <c r="E51" s="838" t="s">
        <v>129</v>
      </c>
      <c r="F51" s="836" t="s">
        <v>1213</v>
      </c>
      <c r="G51" s="836" t="s">
        <v>1126</v>
      </c>
      <c r="H51" s="836" t="s">
        <v>1214</v>
      </c>
      <c r="I51" s="838" t="s">
        <v>1215</v>
      </c>
      <c r="J51" s="838" t="s">
        <v>1216</v>
      </c>
      <c r="K51" s="838" t="s">
        <v>1217</v>
      </c>
      <c r="L51" s="838" t="s">
        <v>240</v>
      </c>
      <c r="M51" s="960">
        <v>218975000</v>
      </c>
      <c r="N51" s="839" t="s">
        <v>65</v>
      </c>
      <c r="O51" s="840" t="s">
        <v>646</v>
      </c>
      <c r="P51" s="450"/>
      <c r="Q51" s="237"/>
    </row>
    <row r="52" spans="1:17" ht="45">
      <c r="A52" s="834">
        <v>44</v>
      </c>
      <c r="B52" s="835" t="str">
        <f>B50</f>
        <v>Jalan Desa Lainnya</v>
      </c>
      <c r="C52" s="836" t="str">
        <f>C27</f>
        <v>5.01.01.01.999</v>
      </c>
      <c r="D52" s="837" t="s">
        <v>1218</v>
      </c>
      <c r="E52" s="838" t="s">
        <v>559</v>
      </c>
      <c r="F52" s="836" t="s">
        <v>153</v>
      </c>
      <c r="G52" s="836" t="s">
        <v>1196</v>
      </c>
      <c r="H52" s="836" t="s">
        <v>1197</v>
      </c>
      <c r="I52" s="957" t="s">
        <v>1219</v>
      </c>
      <c r="J52" s="838">
        <v>2018</v>
      </c>
      <c r="K52" s="838"/>
      <c r="L52" s="838" t="s">
        <v>240</v>
      </c>
      <c r="M52" s="960">
        <v>92263000</v>
      </c>
      <c r="N52" s="839" t="s">
        <v>65</v>
      </c>
      <c r="O52" s="840" t="s">
        <v>1109</v>
      </c>
      <c r="P52" s="450"/>
      <c r="Q52" s="237"/>
    </row>
    <row r="53" spans="1:17" ht="45">
      <c r="A53" s="834">
        <v>45</v>
      </c>
      <c r="B53" s="835" t="str">
        <f>B52</f>
        <v>Jalan Desa Lainnya</v>
      </c>
      <c r="C53" s="836" t="str">
        <f t="shared" ref="C53:C54" si="13">C52</f>
        <v>5.01.01.01.999</v>
      </c>
      <c r="D53" s="837" t="s">
        <v>308</v>
      </c>
      <c r="E53" s="838" t="s">
        <v>559</v>
      </c>
      <c r="F53" s="836" t="s">
        <v>251</v>
      </c>
      <c r="G53" s="836" t="s">
        <v>1126</v>
      </c>
      <c r="H53" s="836" t="s">
        <v>1220</v>
      </c>
      <c r="I53" s="838" t="s">
        <v>1221</v>
      </c>
      <c r="J53" s="838" t="s">
        <v>1222</v>
      </c>
      <c r="K53" s="838" t="s">
        <v>1223</v>
      </c>
      <c r="L53" s="838" t="s">
        <v>240</v>
      </c>
      <c r="M53" s="960">
        <v>34397900</v>
      </c>
      <c r="N53" s="839" t="s">
        <v>65</v>
      </c>
      <c r="O53" s="840" t="s">
        <v>1109</v>
      </c>
      <c r="P53" s="450"/>
      <c r="Q53" s="237"/>
    </row>
    <row r="54" spans="1:17" ht="45">
      <c r="A54" s="834">
        <v>46</v>
      </c>
      <c r="B54" s="835" t="str">
        <f t="shared" ref="B54" si="14">B52</f>
        <v>Jalan Desa Lainnya</v>
      </c>
      <c r="C54" s="836" t="str">
        <f t="shared" si="13"/>
        <v>5.01.01.01.999</v>
      </c>
      <c r="D54" s="837" t="s">
        <v>310</v>
      </c>
      <c r="E54" s="838" t="s">
        <v>559</v>
      </c>
      <c r="F54" s="836" t="s">
        <v>153</v>
      </c>
      <c r="G54" s="836" t="s">
        <v>1196</v>
      </c>
      <c r="H54" s="836" t="s">
        <v>1197</v>
      </c>
      <c r="I54" s="838" t="s">
        <v>1224</v>
      </c>
      <c r="J54" s="838" t="str">
        <f>J53</f>
        <v>24 Agust 2019</v>
      </c>
      <c r="K54" s="838" t="str">
        <f>K53</f>
        <v>05/TPK/GM/VIII/2019</v>
      </c>
      <c r="L54" s="838" t="s">
        <v>240</v>
      </c>
      <c r="M54" s="960">
        <v>119500000</v>
      </c>
      <c r="N54" s="839" t="s">
        <v>65</v>
      </c>
      <c r="O54" s="840" t="s">
        <v>1109</v>
      </c>
      <c r="P54" s="450"/>
      <c r="Q54" s="237"/>
    </row>
    <row r="55" spans="1:17" ht="30">
      <c r="A55" s="834">
        <v>47</v>
      </c>
      <c r="B55" s="835" t="s">
        <v>1187</v>
      </c>
      <c r="C55" s="836" t="str">
        <f>C45</f>
        <v>5.01.01.01.001</v>
      </c>
      <c r="D55" s="837" t="s">
        <v>332</v>
      </c>
      <c r="E55" s="838" t="s">
        <v>559</v>
      </c>
      <c r="F55" s="836" t="s">
        <v>1225</v>
      </c>
      <c r="G55" s="836" t="s">
        <v>1119</v>
      </c>
      <c r="H55" s="836" t="s">
        <v>1226</v>
      </c>
      <c r="I55" s="838" t="s">
        <v>1227</v>
      </c>
      <c r="J55" s="838" t="s">
        <v>1228</v>
      </c>
      <c r="K55" s="961" t="s">
        <v>1229</v>
      </c>
      <c r="L55" s="838" t="s">
        <v>240</v>
      </c>
      <c r="M55" s="960">
        <v>51750000</v>
      </c>
      <c r="N55" s="839" t="s">
        <v>65</v>
      </c>
      <c r="O55" s="840" t="s">
        <v>571</v>
      </c>
      <c r="P55" s="450"/>
      <c r="Q55" s="237"/>
    </row>
    <row r="56" spans="1:17" ht="30">
      <c r="A56" s="834">
        <v>48</v>
      </c>
      <c r="B56" s="835" t="s">
        <v>1187</v>
      </c>
      <c r="C56" s="836" t="str">
        <f>C55</f>
        <v>5.01.01.01.001</v>
      </c>
      <c r="D56" s="837" t="s">
        <v>393</v>
      </c>
      <c r="E56" s="838" t="s">
        <v>559</v>
      </c>
      <c r="F56" s="836" t="s">
        <v>1230</v>
      </c>
      <c r="G56" s="836" t="s">
        <v>1119</v>
      </c>
      <c r="H56" s="836" t="s">
        <v>1231</v>
      </c>
      <c r="I56" s="838" t="s">
        <v>1232</v>
      </c>
      <c r="J56" s="838" t="str">
        <f>J55</f>
        <v>4 Okt 2019</v>
      </c>
      <c r="K56" s="961" t="str">
        <f>K55</f>
        <v>05/TPK/GM/X/2019</v>
      </c>
      <c r="L56" s="838" t="s">
        <v>240</v>
      </c>
      <c r="M56" s="960">
        <v>99533750</v>
      </c>
      <c r="N56" s="839" t="s">
        <v>65</v>
      </c>
      <c r="O56" s="840" t="s">
        <v>571</v>
      </c>
      <c r="P56" s="450"/>
      <c r="Q56" s="237"/>
    </row>
    <row r="57" spans="1:17" ht="45">
      <c r="A57" s="834">
        <v>49</v>
      </c>
      <c r="B57" s="835" t="str">
        <f>B54</f>
        <v>Jalan Desa Lainnya</v>
      </c>
      <c r="C57" s="836" t="str">
        <f>C53</f>
        <v>5.01.01.01.999</v>
      </c>
      <c r="D57" s="837" t="s">
        <v>490</v>
      </c>
      <c r="E57" s="838" t="s">
        <v>559</v>
      </c>
      <c r="F57" s="836" t="s">
        <v>253</v>
      </c>
      <c r="G57" s="836" t="s">
        <v>1196</v>
      </c>
      <c r="H57" s="836" t="s">
        <v>1233</v>
      </c>
      <c r="I57" s="838" t="s">
        <v>1234</v>
      </c>
      <c r="J57" s="838">
        <v>2019</v>
      </c>
      <c r="K57" s="838"/>
      <c r="L57" s="838" t="s">
        <v>254</v>
      </c>
      <c r="M57" s="960">
        <v>187000000</v>
      </c>
      <c r="N57" s="839" t="s">
        <v>65</v>
      </c>
      <c r="O57" s="840" t="str">
        <f>O53</f>
        <v>Jalan pemukiman</v>
      </c>
      <c r="P57" s="450"/>
      <c r="Q57" s="237"/>
    </row>
    <row r="58" spans="1:17" ht="30">
      <c r="A58" s="834">
        <v>50</v>
      </c>
      <c r="B58" s="835" t="s">
        <v>1187</v>
      </c>
      <c r="C58" s="836" t="str">
        <f t="shared" ref="C58:C59" si="15">C56</f>
        <v>5.01.01.01.001</v>
      </c>
      <c r="D58" s="837" t="s">
        <v>308</v>
      </c>
      <c r="E58" s="838" t="s">
        <v>559</v>
      </c>
      <c r="F58" s="836" t="s">
        <v>139</v>
      </c>
      <c r="G58" s="836" t="s">
        <v>1119</v>
      </c>
      <c r="H58" s="836" t="s">
        <v>1235</v>
      </c>
      <c r="I58" s="838" t="s">
        <v>633</v>
      </c>
      <c r="J58" s="838">
        <v>2020</v>
      </c>
      <c r="K58" s="838"/>
      <c r="L58" s="838" t="s">
        <v>240</v>
      </c>
      <c r="M58" s="962">
        <v>219743300</v>
      </c>
      <c r="N58" s="839" t="s">
        <v>65</v>
      </c>
      <c r="O58" s="840" t="str">
        <f t="shared" ref="O58:O59" si="16">O56</f>
        <v>Jalan Desa</v>
      </c>
      <c r="P58" s="450"/>
      <c r="Q58" s="237"/>
    </row>
    <row r="59" spans="1:17" ht="45">
      <c r="A59" s="834">
        <v>51</v>
      </c>
      <c r="B59" s="835" t="str">
        <f>B57</f>
        <v>Jalan Desa Lainnya</v>
      </c>
      <c r="C59" s="836" t="str">
        <f t="shared" si="15"/>
        <v>5.01.01.01.999</v>
      </c>
      <c r="D59" s="837" t="s">
        <v>310</v>
      </c>
      <c r="E59" s="838" t="s">
        <v>559</v>
      </c>
      <c r="F59" s="836" t="s">
        <v>1236</v>
      </c>
      <c r="G59" s="836" t="s">
        <v>1237</v>
      </c>
      <c r="H59" s="836" t="s">
        <v>1238</v>
      </c>
      <c r="I59" s="838" t="s">
        <v>1239</v>
      </c>
      <c r="J59" s="838">
        <v>2020</v>
      </c>
      <c r="K59" s="838"/>
      <c r="L59" s="838" t="s">
        <v>240</v>
      </c>
      <c r="M59" s="962">
        <f>195532450-M60</f>
        <v>152552900</v>
      </c>
      <c r="N59" s="839" t="s">
        <v>65</v>
      </c>
      <c r="O59" s="840" t="str">
        <f t="shared" si="16"/>
        <v>Jalan pemukiman</v>
      </c>
      <c r="P59" s="450"/>
      <c r="Q59" s="483"/>
    </row>
    <row r="60" spans="1:17" ht="45">
      <c r="A60" s="834">
        <v>52</v>
      </c>
      <c r="B60" s="835" t="str">
        <f>B59</f>
        <v>Jalan Desa Lainnya</v>
      </c>
      <c r="C60" s="836" t="str">
        <f>C59</f>
        <v>5.01.01.01.999</v>
      </c>
      <c r="D60" s="837" t="s">
        <v>332</v>
      </c>
      <c r="E60" s="838" t="s">
        <v>559</v>
      </c>
      <c r="F60" s="836" t="s">
        <v>1112</v>
      </c>
      <c r="G60" s="836" t="s">
        <v>1196</v>
      </c>
      <c r="H60" s="836" t="s">
        <v>1240</v>
      </c>
      <c r="I60" s="838" t="s">
        <v>1241</v>
      </c>
      <c r="J60" s="838">
        <f t="shared" ref="J60" si="17">J59</f>
        <v>2020</v>
      </c>
      <c r="K60" s="838"/>
      <c r="L60" s="838" t="s">
        <v>240</v>
      </c>
      <c r="M60" s="962">
        <v>42979550</v>
      </c>
      <c r="N60" s="839" t="s">
        <v>65</v>
      </c>
      <c r="O60" s="840" t="str">
        <f t="shared" ref="O60" si="18">O59</f>
        <v>Jalan pemukiman</v>
      </c>
      <c r="P60" s="450"/>
      <c r="Q60" s="478"/>
    </row>
    <row r="61" spans="1:17" ht="30">
      <c r="A61" s="834">
        <v>53</v>
      </c>
      <c r="B61" s="835" t="s">
        <v>571</v>
      </c>
      <c r="C61" s="838" t="s">
        <v>570</v>
      </c>
      <c r="D61" s="837" t="s">
        <v>393</v>
      </c>
      <c r="E61" s="838" t="s">
        <v>255</v>
      </c>
      <c r="F61" s="838" t="s">
        <v>1242</v>
      </c>
      <c r="G61" s="836" t="s">
        <v>1119</v>
      </c>
      <c r="H61" s="838" t="s">
        <v>1243</v>
      </c>
      <c r="I61" s="838" t="s">
        <v>1244</v>
      </c>
      <c r="J61" s="838">
        <v>2020</v>
      </c>
      <c r="K61" s="838"/>
      <c r="L61" s="838" t="s">
        <v>118</v>
      </c>
      <c r="M61" s="963">
        <v>198586750</v>
      </c>
      <c r="N61" s="839" t="s">
        <v>65</v>
      </c>
      <c r="O61" s="840" t="s">
        <v>571</v>
      </c>
      <c r="P61" s="450"/>
      <c r="Q61" s="237"/>
    </row>
    <row r="62" spans="1:17" ht="45">
      <c r="A62" s="834">
        <v>54</v>
      </c>
      <c r="B62" s="835" t="str">
        <f>B61</f>
        <v>Jalan Desa</v>
      </c>
      <c r="C62" s="836" t="str">
        <f>C61</f>
        <v>5.01.01.01.001</v>
      </c>
      <c r="D62" s="837" t="s">
        <v>308</v>
      </c>
      <c r="E62" s="838" t="s">
        <v>559</v>
      </c>
      <c r="F62" s="836" t="s">
        <v>140</v>
      </c>
      <c r="G62" s="836" t="s">
        <v>1119</v>
      </c>
      <c r="H62" s="836" t="s">
        <v>1245</v>
      </c>
      <c r="I62" s="838" t="s">
        <v>1246</v>
      </c>
      <c r="J62" s="838">
        <v>2021</v>
      </c>
      <c r="K62" s="838"/>
      <c r="L62" s="838" t="s">
        <v>240</v>
      </c>
      <c r="M62" s="962">
        <v>121915250</v>
      </c>
      <c r="N62" s="839" t="s">
        <v>65</v>
      </c>
      <c r="O62" s="840" t="str">
        <f>O61</f>
        <v>Jalan Desa</v>
      </c>
      <c r="P62" s="450"/>
      <c r="Q62" s="237"/>
    </row>
    <row r="63" spans="1:17" ht="45">
      <c r="A63" s="834">
        <v>55</v>
      </c>
      <c r="B63" s="835" t="str">
        <f>B60</f>
        <v>Jalan Desa Lainnya</v>
      </c>
      <c r="C63" s="836" t="str">
        <f>C60</f>
        <v>5.01.01.01.999</v>
      </c>
      <c r="D63" s="837" t="s">
        <v>310</v>
      </c>
      <c r="E63" s="838" t="s">
        <v>255</v>
      </c>
      <c r="F63" s="836" t="s">
        <v>141</v>
      </c>
      <c r="G63" s="836" t="s">
        <v>1196</v>
      </c>
      <c r="H63" s="836" t="s">
        <v>1247</v>
      </c>
      <c r="I63" s="838" t="s">
        <v>1248</v>
      </c>
      <c r="J63" s="838">
        <v>2021</v>
      </c>
      <c r="K63" s="838"/>
      <c r="L63" s="838" t="s">
        <v>118</v>
      </c>
      <c r="M63" s="962">
        <v>29311500</v>
      </c>
      <c r="N63" s="839" t="s">
        <v>65</v>
      </c>
      <c r="O63" s="840" t="str">
        <f>O60</f>
        <v>Jalan pemukiman</v>
      </c>
      <c r="P63" s="450"/>
      <c r="Q63" s="237"/>
    </row>
    <row r="64" spans="1:17" ht="45">
      <c r="A64" s="834">
        <v>56</v>
      </c>
      <c r="B64" s="835" t="str">
        <f>B63</f>
        <v>Jalan Desa Lainnya</v>
      </c>
      <c r="C64" s="836" t="str">
        <f>C63</f>
        <v>5.01.01.01.999</v>
      </c>
      <c r="D64" s="837" t="s">
        <v>308</v>
      </c>
      <c r="E64" s="838" t="s">
        <v>559</v>
      </c>
      <c r="F64" s="836" t="s">
        <v>1249</v>
      </c>
      <c r="G64" s="836" t="s">
        <v>1196</v>
      </c>
      <c r="H64" s="836" t="s">
        <v>1250</v>
      </c>
      <c r="I64" s="838" t="s">
        <v>1251</v>
      </c>
      <c r="J64" s="838" t="s">
        <v>1252</v>
      </c>
      <c r="K64" s="838"/>
      <c r="L64" s="838" t="s">
        <v>123</v>
      </c>
      <c r="M64" s="962">
        <v>165000000</v>
      </c>
      <c r="N64" s="839" t="s">
        <v>65</v>
      </c>
      <c r="O64" s="840" t="str">
        <f t="shared" ref="O64:O66" si="19">O63</f>
        <v>Jalan pemukiman</v>
      </c>
      <c r="P64" s="450"/>
      <c r="Q64" s="237"/>
    </row>
    <row r="65" spans="1:17" ht="45">
      <c r="A65" s="834">
        <v>57</v>
      </c>
      <c r="B65" s="835" t="str">
        <f>B64</f>
        <v>Jalan Desa Lainnya</v>
      </c>
      <c r="C65" s="836" t="str">
        <f>C60</f>
        <v>5.01.01.01.999</v>
      </c>
      <c r="D65" s="837" t="s">
        <v>332</v>
      </c>
      <c r="E65" s="838" t="s">
        <v>559</v>
      </c>
      <c r="F65" s="836" t="s">
        <v>1249</v>
      </c>
      <c r="G65" s="836" t="s">
        <v>1196</v>
      </c>
      <c r="H65" s="836" t="s">
        <v>1250</v>
      </c>
      <c r="I65" s="838" t="s">
        <v>1141</v>
      </c>
      <c r="J65" s="838" t="str">
        <f>J64</f>
        <v>26  Agust 2022</v>
      </c>
      <c r="K65" s="838"/>
      <c r="L65" s="838" t="s">
        <v>123</v>
      </c>
      <c r="M65" s="962">
        <v>165000000</v>
      </c>
      <c r="N65" s="839" t="s">
        <v>65</v>
      </c>
      <c r="O65" s="840" t="str">
        <f t="shared" si="19"/>
        <v>Jalan pemukiman</v>
      </c>
      <c r="P65" s="450"/>
      <c r="Q65" s="237"/>
    </row>
    <row r="66" spans="1:17" ht="45">
      <c r="A66" s="834">
        <v>58</v>
      </c>
      <c r="B66" s="835" t="str">
        <f t="shared" ref="B66:B68" si="20">B63</f>
        <v>Jalan Desa Lainnya</v>
      </c>
      <c r="C66" s="836" t="str">
        <f t="shared" ref="C66" si="21">C64</f>
        <v>5.01.01.01.999</v>
      </c>
      <c r="D66" s="837" t="s">
        <v>308</v>
      </c>
      <c r="E66" s="838" t="s">
        <v>559</v>
      </c>
      <c r="F66" s="836" t="str">
        <f t="shared" ref="F66:M66" si="22">F65</f>
        <v>365 m</v>
      </c>
      <c r="G66" s="836" t="s">
        <v>1196</v>
      </c>
      <c r="H66" s="836" t="s">
        <v>1250</v>
      </c>
      <c r="I66" s="838" t="s">
        <v>1253</v>
      </c>
      <c r="J66" s="838" t="str">
        <f t="shared" si="22"/>
        <v>26  Agust 2022</v>
      </c>
      <c r="K66" s="838"/>
      <c r="L66" s="838" t="s">
        <v>123</v>
      </c>
      <c r="M66" s="962">
        <f t="shared" si="22"/>
        <v>165000000</v>
      </c>
      <c r="N66" s="839" t="s">
        <v>65</v>
      </c>
      <c r="O66" s="840" t="str">
        <f t="shared" si="19"/>
        <v>Jalan pemukiman</v>
      </c>
      <c r="P66" s="450"/>
      <c r="Q66" s="237"/>
    </row>
    <row r="67" spans="1:17" ht="45">
      <c r="A67" s="834">
        <v>59</v>
      </c>
      <c r="B67" s="835" t="str">
        <f t="shared" si="20"/>
        <v>Jalan Desa Lainnya</v>
      </c>
      <c r="C67" s="836" t="str">
        <f>C65</f>
        <v>5.01.01.01.999</v>
      </c>
      <c r="D67" s="837" t="s">
        <v>393</v>
      </c>
      <c r="E67" s="838" t="s">
        <v>559</v>
      </c>
      <c r="F67" s="836" t="s">
        <v>1193</v>
      </c>
      <c r="G67" s="836" t="s">
        <v>1196</v>
      </c>
      <c r="H67" s="836" t="s">
        <v>1254</v>
      </c>
      <c r="I67" s="838" t="s">
        <v>1255</v>
      </c>
      <c r="J67" s="838" t="s">
        <v>1256</v>
      </c>
      <c r="K67" s="838"/>
      <c r="L67" s="838" t="s">
        <v>240</v>
      </c>
      <c r="M67" s="962">
        <v>75182100</v>
      </c>
      <c r="N67" s="839" t="s">
        <v>65</v>
      </c>
      <c r="O67" s="840" t="str">
        <f>O65</f>
        <v>Jalan pemukiman</v>
      </c>
      <c r="P67" s="450"/>
      <c r="Q67" s="237"/>
    </row>
    <row r="68" spans="1:17" ht="45">
      <c r="A68" s="834">
        <v>60</v>
      </c>
      <c r="B68" s="835" t="str">
        <f t="shared" si="20"/>
        <v>Jalan Desa Lainnya</v>
      </c>
      <c r="C68" s="836" t="str">
        <f t="shared" ref="C68:C69" si="23">C67</f>
        <v>5.01.01.01.999</v>
      </c>
      <c r="D68" s="837" t="s">
        <v>490</v>
      </c>
      <c r="E68" s="838" t="s">
        <v>559</v>
      </c>
      <c r="F68" s="836" t="s">
        <v>142</v>
      </c>
      <c r="G68" s="836" t="s">
        <v>1196</v>
      </c>
      <c r="H68" s="836" t="s">
        <v>1257</v>
      </c>
      <c r="I68" s="838" t="s">
        <v>1258</v>
      </c>
      <c r="J68" s="838" t="str">
        <f>J67</f>
        <v>20 Des 2022</v>
      </c>
      <c r="K68" s="838"/>
      <c r="L68" s="838" t="s">
        <v>118</v>
      </c>
      <c r="M68" s="962">
        <v>44409100</v>
      </c>
      <c r="N68" s="839" t="s">
        <v>65</v>
      </c>
      <c r="O68" s="840" t="str">
        <f t="shared" ref="O68:O69" si="24">O67</f>
        <v>Jalan pemukiman</v>
      </c>
      <c r="P68" s="450"/>
      <c r="Q68" s="237"/>
    </row>
    <row r="69" spans="1:17" ht="45">
      <c r="A69" s="834">
        <v>61</v>
      </c>
      <c r="B69" s="835" t="str">
        <f>B68</f>
        <v>Jalan Desa Lainnya</v>
      </c>
      <c r="C69" s="836" t="str">
        <f t="shared" si="23"/>
        <v>5.01.01.01.999</v>
      </c>
      <c r="D69" s="837" t="s">
        <v>308</v>
      </c>
      <c r="E69" s="838" t="s">
        <v>559</v>
      </c>
      <c r="F69" s="836" t="s">
        <v>1259</v>
      </c>
      <c r="G69" s="836" t="s">
        <v>1196</v>
      </c>
      <c r="H69" s="836" t="s">
        <v>1260</v>
      </c>
      <c r="I69" s="838" t="s">
        <v>1261</v>
      </c>
      <c r="J69" s="891">
        <v>45111</v>
      </c>
      <c r="K69" s="838"/>
      <c r="L69" s="838" t="s">
        <v>118</v>
      </c>
      <c r="M69" s="962">
        <v>172963000</v>
      </c>
      <c r="N69" s="839" t="s">
        <v>65</v>
      </c>
      <c r="O69" s="840" t="str">
        <f t="shared" si="24"/>
        <v>Jalan pemukiman</v>
      </c>
      <c r="P69" s="450"/>
      <c r="Q69" s="237"/>
    </row>
    <row r="70" spans="1:17" ht="30">
      <c r="A70" s="834">
        <v>62</v>
      </c>
      <c r="B70" s="835" t="s">
        <v>1122</v>
      </c>
      <c r="C70" s="836" t="str">
        <f>C51</f>
        <v>5.01.01.02.008</v>
      </c>
      <c r="D70" s="837" t="s">
        <v>310</v>
      </c>
      <c r="E70" s="838" t="s">
        <v>129</v>
      </c>
      <c r="F70" s="836" t="s">
        <v>248</v>
      </c>
      <c r="G70" s="836" t="s">
        <v>1126</v>
      </c>
      <c r="H70" s="836" t="s">
        <v>1262</v>
      </c>
      <c r="I70" s="838" t="s">
        <v>1263</v>
      </c>
      <c r="J70" s="838" t="s">
        <v>644</v>
      </c>
      <c r="K70" s="838"/>
      <c r="L70" s="838" t="s">
        <v>118</v>
      </c>
      <c r="M70" s="962">
        <v>170687500</v>
      </c>
      <c r="N70" s="839" t="s">
        <v>65</v>
      </c>
      <c r="O70" s="840" t="s">
        <v>646</v>
      </c>
      <c r="P70" s="450"/>
      <c r="Q70" s="237"/>
    </row>
    <row r="71" spans="1:17" ht="30">
      <c r="A71" s="834">
        <v>63</v>
      </c>
      <c r="B71" s="835" t="s">
        <v>1187</v>
      </c>
      <c r="C71" s="836" t="str">
        <f>C62</f>
        <v>5.01.01.01.001</v>
      </c>
      <c r="D71" s="837" t="s">
        <v>332</v>
      </c>
      <c r="E71" s="838" t="s">
        <v>559</v>
      </c>
      <c r="F71" s="836" t="s">
        <v>1264</v>
      </c>
      <c r="G71" s="836" t="s">
        <v>1119</v>
      </c>
      <c r="H71" s="836" t="s">
        <v>1265</v>
      </c>
      <c r="I71" s="838" t="s">
        <v>1266</v>
      </c>
      <c r="J71" s="838" t="s">
        <v>1267</v>
      </c>
      <c r="K71" s="838"/>
      <c r="L71" s="838" t="str">
        <f>L74</f>
        <v>Dana Desa 2023</v>
      </c>
      <c r="M71" s="962">
        <v>48525150</v>
      </c>
      <c r="N71" s="839" t="s">
        <v>65</v>
      </c>
      <c r="O71" s="840" t="s">
        <v>571</v>
      </c>
      <c r="P71" s="450"/>
      <c r="Q71" s="237"/>
    </row>
    <row r="72" spans="1:17" ht="45">
      <c r="A72" s="834">
        <v>64</v>
      </c>
      <c r="B72" s="835" t="str">
        <f>B69</f>
        <v>Jalan Desa Lainnya</v>
      </c>
      <c r="C72" s="836" t="str">
        <f>C68</f>
        <v>5.01.01.01.999</v>
      </c>
      <c r="D72" s="837" t="s">
        <v>393</v>
      </c>
      <c r="E72" s="838" t="str">
        <f t="shared" ref="E72:E73" si="25">E69</f>
        <v>Corblok</v>
      </c>
      <c r="F72" s="836" t="s">
        <v>1268</v>
      </c>
      <c r="G72" s="836" t="s">
        <v>1196</v>
      </c>
      <c r="H72" s="836" t="s">
        <v>1269</v>
      </c>
      <c r="I72" s="838" t="s">
        <v>1270</v>
      </c>
      <c r="J72" s="838" t="s">
        <v>1271</v>
      </c>
      <c r="K72" s="838"/>
      <c r="L72" s="838" t="s">
        <v>118</v>
      </c>
      <c r="M72" s="962">
        <v>28566500</v>
      </c>
      <c r="N72" s="839" t="s">
        <v>65</v>
      </c>
      <c r="O72" s="840" t="str">
        <f t="shared" ref="O72:O73" si="26">O69</f>
        <v>Jalan pemukiman</v>
      </c>
      <c r="P72" s="450"/>
      <c r="Q72" s="237"/>
    </row>
    <row r="73" spans="1:17" ht="30">
      <c r="A73" s="834">
        <v>65</v>
      </c>
      <c r="B73" s="835" t="str">
        <f>B72</f>
        <v>Jalan Desa Lainnya</v>
      </c>
      <c r="C73" s="836" t="str">
        <f>C72</f>
        <v>5.01.01.01.999</v>
      </c>
      <c r="D73" s="837" t="s">
        <v>490</v>
      </c>
      <c r="E73" s="838" t="str">
        <f t="shared" si="25"/>
        <v>batu</v>
      </c>
      <c r="F73" s="836" t="s">
        <v>1272</v>
      </c>
      <c r="G73" s="836" t="s">
        <v>1196</v>
      </c>
      <c r="H73" s="836" t="s">
        <v>1273</v>
      </c>
      <c r="I73" s="838" t="s">
        <v>1274</v>
      </c>
      <c r="J73" s="838" t="s">
        <v>1275</v>
      </c>
      <c r="K73" s="838"/>
      <c r="L73" s="838" t="s">
        <v>118</v>
      </c>
      <c r="M73" s="962">
        <v>48954250</v>
      </c>
      <c r="N73" s="839" t="s">
        <v>65</v>
      </c>
      <c r="O73" s="840" t="str">
        <f t="shared" si="26"/>
        <v>JUT</v>
      </c>
      <c r="P73" s="450"/>
      <c r="Q73" s="237"/>
    </row>
    <row r="74" spans="1:17" ht="30">
      <c r="A74" s="834">
        <v>66</v>
      </c>
      <c r="B74" s="835" t="s">
        <v>1276</v>
      </c>
      <c r="C74" s="836" t="s">
        <v>653</v>
      </c>
      <c r="D74" s="837" t="s">
        <v>404</v>
      </c>
      <c r="E74" s="838" t="s">
        <v>232</v>
      </c>
      <c r="F74" s="836" t="s">
        <v>1277</v>
      </c>
      <c r="G74" s="836" t="s">
        <v>1278</v>
      </c>
      <c r="H74" s="836" t="s">
        <v>1277</v>
      </c>
      <c r="I74" s="838" t="s">
        <v>655</v>
      </c>
      <c r="J74" s="838" t="s">
        <v>1279</v>
      </c>
      <c r="K74" s="838"/>
      <c r="L74" s="838" t="s">
        <v>1280</v>
      </c>
      <c r="M74" s="839">
        <v>13750000</v>
      </c>
      <c r="N74" s="839" t="s">
        <v>65</v>
      </c>
      <c r="O74" s="840" t="s">
        <v>232</v>
      </c>
      <c r="P74" s="450"/>
      <c r="Q74" s="237"/>
    </row>
    <row r="75" spans="1:17" ht="30">
      <c r="A75" s="834">
        <v>67</v>
      </c>
      <c r="B75" s="835" t="s">
        <v>1187</v>
      </c>
      <c r="C75" s="836" t="str">
        <f>C73</f>
        <v>5.01.01.01.999</v>
      </c>
      <c r="D75" s="837" t="s">
        <v>308</v>
      </c>
      <c r="E75" s="838" t="s">
        <v>559</v>
      </c>
      <c r="F75" s="836" t="s">
        <v>504</v>
      </c>
      <c r="G75" s="836" t="s">
        <v>1119</v>
      </c>
      <c r="H75" s="836" t="s">
        <v>1281</v>
      </c>
      <c r="I75" s="838" t="s">
        <v>1282</v>
      </c>
      <c r="J75" s="838" t="s">
        <v>656</v>
      </c>
      <c r="K75" s="838"/>
      <c r="L75" s="838" t="s">
        <v>137</v>
      </c>
      <c r="M75" s="964">
        <v>218705500</v>
      </c>
      <c r="N75" s="839" t="s">
        <v>65</v>
      </c>
      <c r="O75" s="840" t="s">
        <v>571</v>
      </c>
      <c r="P75" s="450"/>
      <c r="Q75" s="237"/>
    </row>
    <row r="76" spans="1:17" ht="45">
      <c r="A76" s="834">
        <v>68</v>
      </c>
      <c r="B76" s="835" t="str">
        <f>B73</f>
        <v>Jalan Desa Lainnya</v>
      </c>
      <c r="C76" s="836" t="str">
        <f>C73</f>
        <v>5.01.01.01.999</v>
      </c>
      <c r="D76" s="837" t="s">
        <v>310</v>
      </c>
      <c r="E76" s="838" t="s">
        <v>559</v>
      </c>
      <c r="F76" s="836" t="s">
        <v>1283</v>
      </c>
      <c r="G76" s="836" t="s">
        <v>1196</v>
      </c>
      <c r="H76" s="836" t="s">
        <v>1284</v>
      </c>
      <c r="I76" s="838" t="s">
        <v>1285</v>
      </c>
      <c r="J76" s="838" t="s">
        <v>1286</v>
      </c>
      <c r="K76" s="838"/>
      <c r="L76" s="838" t="s">
        <v>1287</v>
      </c>
      <c r="M76" s="964">
        <v>111390400</v>
      </c>
      <c r="N76" s="839" t="s">
        <v>65</v>
      </c>
      <c r="O76" s="840" t="s">
        <v>1109</v>
      </c>
      <c r="P76" s="450"/>
      <c r="Q76" s="237"/>
    </row>
    <row r="77" spans="1:17" ht="30">
      <c r="A77" s="834">
        <v>69</v>
      </c>
      <c r="B77" s="835" t="s">
        <v>565</v>
      </c>
      <c r="C77" s="836" t="s">
        <v>564</v>
      </c>
      <c r="D77" s="837" t="s">
        <v>332</v>
      </c>
      <c r="E77" s="838" t="s">
        <v>559</v>
      </c>
      <c r="F77" s="836" t="s">
        <v>1328</v>
      </c>
      <c r="G77" s="836" t="s">
        <v>1331</v>
      </c>
      <c r="H77" s="836">
        <v>939.4</v>
      </c>
      <c r="I77" s="965" t="s">
        <v>655</v>
      </c>
      <c r="J77" s="838" t="s">
        <v>1332</v>
      </c>
      <c r="K77" s="838"/>
      <c r="L77" s="966" t="s">
        <v>123</v>
      </c>
      <c r="M77" s="967">
        <v>171377300</v>
      </c>
      <c r="N77" s="839" t="s">
        <v>65</v>
      </c>
      <c r="O77" s="840" t="str">
        <f t="shared" ref="O77:O78" si="27">O74</f>
        <v>Jalan</v>
      </c>
      <c r="P77" s="450"/>
      <c r="Q77" s="237"/>
    </row>
    <row r="78" spans="1:17" ht="45">
      <c r="A78" s="834">
        <v>70</v>
      </c>
      <c r="B78" s="835" t="s">
        <v>565</v>
      </c>
      <c r="C78" s="836" t="s">
        <v>564</v>
      </c>
      <c r="D78" s="837" t="s">
        <v>393</v>
      </c>
      <c r="E78" s="838" t="s">
        <v>559</v>
      </c>
      <c r="F78" s="836" t="s">
        <v>1329</v>
      </c>
      <c r="G78" s="836" t="s">
        <v>1331</v>
      </c>
      <c r="H78" s="836">
        <v>1082.4000000000001</v>
      </c>
      <c r="I78" s="965" t="s">
        <v>735</v>
      </c>
      <c r="J78" s="838" t="s">
        <v>1333</v>
      </c>
      <c r="K78" s="838"/>
      <c r="L78" s="887" t="s">
        <v>240</v>
      </c>
      <c r="M78" s="967">
        <v>125503200</v>
      </c>
      <c r="N78" s="839" t="s">
        <v>65</v>
      </c>
      <c r="O78" s="840" t="str">
        <f t="shared" si="27"/>
        <v>Jalan Desa</v>
      </c>
      <c r="P78" s="450"/>
      <c r="Q78" s="237"/>
    </row>
    <row r="79" spans="1:17" ht="45">
      <c r="A79" s="834">
        <v>71</v>
      </c>
      <c r="B79" s="835" t="s">
        <v>571</v>
      </c>
      <c r="C79" s="836" t="s">
        <v>556</v>
      </c>
      <c r="D79" s="837" t="s">
        <v>490</v>
      </c>
      <c r="E79" s="838" t="s">
        <v>255</v>
      </c>
      <c r="F79" s="836" t="s">
        <v>1330</v>
      </c>
      <c r="G79" s="836" t="s">
        <v>1331</v>
      </c>
      <c r="H79" s="836">
        <v>572</v>
      </c>
      <c r="I79" s="965" t="s">
        <v>736</v>
      </c>
      <c r="J79" s="838" t="s">
        <v>1333</v>
      </c>
      <c r="K79" s="838"/>
      <c r="L79" s="966" t="s">
        <v>118</v>
      </c>
      <c r="M79" s="967">
        <v>68844000</v>
      </c>
      <c r="N79" s="839" t="s">
        <v>65</v>
      </c>
      <c r="O79" s="840" t="s">
        <v>1109</v>
      </c>
      <c r="P79" s="450"/>
      <c r="Q79" s="237"/>
    </row>
    <row r="80" spans="1:17" s="843" customFormat="1" ht="45">
      <c r="A80" s="834">
        <v>72</v>
      </c>
      <c r="B80" s="835" t="s">
        <v>557</v>
      </c>
      <c r="C80" s="836" t="s">
        <v>556</v>
      </c>
      <c r="D80" s="837"/>
      <c r="E80" s="838"/>
      <c r="F80" s="836" t="s">
        <v>4412</v>
      </c>
      <c r="G80" s="836" t="s">
        <v>4413</v>
      </c>
      <c r="H80" s="836" t="s">
        <v>4414</v>
      </c>
      <c r="I80" s="838" t="s">
        <v>223</v>
      </c>
      <c r="J80" s="838" t="s">
        <v>4456</v>
      </c>
      <c r="K80" s="838"/>
      <c r="L80" s="838" t="s">
        <v>4415</v>
      </c>
      <c r="M80" s="964">
        <v>58220080</v>
      </c>
      <c r="N80" s="839" t="s">
        <v>65</v>
      </c>
      <c r="O80" s="840" t="s">
        <v>1109</v>
      </c>
      <c r="P80" s="841"/>
      <c r="Q80" s="842"/>
    </row>
    <row r="81" spans="1:17" s="843" customFormat="1" ht="45">
      <c r="A81" s="834">
        <v>73</v>
      </c>
      <c r="B81" s="835" t="s">
        <v>557</v>
      </c>
      <c r="C81" s="836" t="s">
        <v>556</v>
      </c>
      <c r="D81" s="837"/>
      <c r="E81" s="838"/>
      <c r="F81" s="836"/>
      <c r="G81" s="836"/>
      <c r="H81" s="836"/>
      <c r="I81" s="838" t="s">
        <v>219</v>
      </c>
      <c r="J81" s="838" t="s">
        <v>4456</v>
      </c>
      <c r="K81" s="838"/>
      <c r="L81" s="838" t="s">
        <v>670</v>
      </c>
      <c r="M81" s="964">
        <v>29022091</v>
      </c>
      <c r="N81" s="839" t="s">
        <v>65</v>
      </c>
      <c r="O81" s="840" t="s">
        <v>1109</v>
      </c>
      <c r="P81" s="841"/>
      <c r="Q81" s="842"/>
    </row>
    <row r="82" spans="1:17" s="843" customFormat="1" ht="45">
      <c r="A82" s="834">
        <v>74</v>
      </c>
      <c r="B82" s="835" t="s">
        <v>557</v>
      </c>
      <c r="C82" s="836" t="s">
        <v>556</v>
      </c>
      <c r="D82" s="837"/>
      <c r="E82" s="838"/>
      <c r="F82" s="836"/>
      <c r="G82" s="836"/>
      <c r="H82" s="836"/>
      <c r="I82" s="838" t="s">
        <v>215</v>
      </c>
      <c r="J82" s="838" t="s">
        <v>4456</v>
      </c>
      <c r="K82" s="838"/>
      <c r="L82" s="838" t="s">
        <v>670</v>
      </c>
      <c r="M82" s="964">
        <v>48632652</v>
      </c>
      <c r="N82" s="839" t="s">
        <v>65</v>
      </c>
      <c r="O82" s="840" t="s">
        <v>1109</v>
      </c>
      <c r="P82" s="841"/>
      <c r="Q82" s="842"/>
    </row>
    <row r="83" spans="1:17" s="843" customFormat="1" ht="30">
      <c r="A83" s="834">
        <v>75</v>
      </c>
      <c r="B83" s="835" t="s">
        <v>565</v>
      </c>
      <c r="C83" s="836" t="s">
        <v>564</v>
      </c>
      <c r="D83" s="837"/>
      <c r="E83" s="838" t="s">
        <v>646</v>
      </c>
      <c r="F83" s="836"/>
      <c r="G83" s="836"/>
      <c r="H83" s="836"/>
      <c r="I83" s="838" t="s">
        <v>223</v>
      </c>
      <c r="J83" s="838" t="s">
        <v>4456</v>
      </c>
      <c r="K83" s="838"/>
      <c r="L83" s="838" t="s">
        <v>4415</v>
      </c>
      <c r="M83" s="964">
        <v>60171160</v>
      </c>
      <c r="N83" s="839" t="s">
        <v>65</v>
      </c>
      <c r="O83" s="840" t="s">
        <v>646</v>
      </c>
      <c r="P83" s="841"/>
      <c r="Q83" s="842"/>
    </row>
    <row r="84" spans="1:17" s="843" customFormat="1" ht="45">
      <c r="A84" s="834">
        <v>76</v>
      </c>
      <c r="B84" s="835" t="s">
        <v>584</v>
      </c>
      <c r="C84" s="836" t="s">
        <v>583</v>
      </c>
      <c r="D84" s="837"/>
      <c r="E84" s="838" t="s">
        <v>585</v>
      </c>
      <c r="F84" s="836" t="s">
        <v>4501</v>
      </c>
      <c r="G84" s="836" t="s">
        <v>4414</v>
      </c>
      <c r="H84" s="838" t="s">
        <v>4502</v>
      </c>
      <c r="I84" s="838" t="s">
        <v>4500</v>
      </c>
      <c r="J84" s="838" t="s">
        <v>4512</v>
      </c>
      <c r="K84" s="838"/>
      <c r="L84" s="838" t="s">
        <v>4415</v>
      </c>
      <c r="M84" s="964">
        <v>111445500</v>
      </c>
      <c r="N84" s="839" t="s">
        <v>65</v>
      </c>
      <c r="O84" s="838" t="s">
        <v>585</v>
      </c>
      <c r="P84" s="841"/>
      <c r="Q84" s="842"/>
    </row>
    <row r="85" spans="1:17" ht="30">
      <c r="A85" s="968"/>
      <c r="B85" s="969" t="s">
        <v>144</v>
      </c>
      <c r="C85" s="836"/>
      <c r="D85" s="836"/>
      <c r="E85" s="838"/>
      <c r="F85" s="836"/>
      <c r="G85" s="836"/>
      <c r="H85" s="836"/>
      <c r="I85" s="838"/>
      <c r="J85" s="838"/>
      <c r="K85" s="838"/>
      <c r="L85" s="838"/>
      <c r="M85" s="964"/>
      <c r="N85" s="964"/>
      <c r="O85" s="840"/>
      <c r="P85" s="450"/>
      <c r="Q85" s="237"/>
    </row>
    <row r="86" spans="1:17" ht="30">
      <c r="A86" s="834">
        <v>1</v>
      </c>
      <c r="B86" s="835" t="s">
        <v>1288</v>
      </c>
      <c r="C86" s="836" t="s">
        <v>660</v>
      </c>
      <c r="D86" s="837" t="s">
        <v>308</v>
      </c>
      <c r="E86" s="838" t="s">
        <v>129</v>
      </c>
      <c r="F86" s="836" t="s">
        <v>1289</v>
      </c>
      <c r="G86" s="836"/>
      <c r="H86" s="836"/>
      <c r="I86" s="838" t="s">
        <v>1290</v>
      </c>
      <c r="J86" s="838">
        <v>1945</v>
      </c>
      <c r="K86" s="838"/>
      <c r="L86" s="838" t="s">
        <v>236</v>
      </c>
      <c r="M86" s="960">
        <v>10000000</v>
      </c>
      <c r="N86" s="839" t="s">
        <v>65</v>
      </c>
      <c r="O86" s="840" t="s">
        <v>1291</v>
      </c>
      <c r="P86" s="450"/>
      <c r="Q86" s="237"/>
    </row>
    <row r="87" spans="1:17" ht="30">
      <c r="A87" s="834">
        <v>2</v>
      </c>
      <c r="B87" s="835" t="s">
        <v>1292</v>
      </c>
      <c r="C87" s="836" t="s">
        <v>664</v>
      </c>
      <c r="D87" s="837" t="s">
        <v>308</v>
      </c>
      <c r="E87" s="838" t="s">
        <v>690</v>
      </c>
      <c r="F87" s="836" t="s">
        <v>150</v>
      </c>
      <c r="G87" s="836"/>
      <c r="H87" s="836"/>
      <c r="I87" s="838" t="s">
        <v>1293</v>
      </c>
      <c r="J87" s="838">
        <v>2010</v>
      </c>
      <c r="K87" s="838"/>
      <c r="L87" s="838" t="s">
        <v>123</v>
      </c>
      <c r="M87" s="955">
        <v>19000000</v>
      </c>
      <c r="N87" s="839" t="s">
        <v>65</v>
      </c>
      <c r="O87" s="840" t="s">
        <v>666</v>
      </c>
      <c r="P87" s="450"/>
      <c r="Q87" s="237"/>
    </row>
    <row r="88" spans="1:17" ht="30">
      <c r="A88" s="834">
        <v>3</v>
      </c>
      <c r="B88" s="835" t="s">
        <v>669</v>
      </c>
      <c r="C88" s="836" t="s">
        <v>672</v>
      </c>
      <c r="D88" s="837" t="s">
        <v>308</v>
      </c>
      <c r="E88" s="838" t="s">
        <v>149</v>
      </c>
      <c r="F88" s="836" t="s">
        <v>132</v>
      </c>
      <c r="G88" s="836">
        <v>0</v>
      </c>
      <c r="H88" s="836">
        <v>0</v>
      </c>
      <c r="I88" s="838" t="s">
        <v>1294</v>
      </c>
      <c r="J88" s="838">
        <v>2013</v>
      </c>
      <c r="K88" s="838"/>
      <c r="L88" s="838" t="s">
        <v>118</v>
      </c>
      <c r="M88" s="955">
        <v>83709000</v>
      </c>
      <c r="N88" s="839" t="s">
        <v>65</v>
      </c>
      <c r="O88" s="840" t="s">
        <v>149</v>
      </c>
      <c r="P88" s="450"/>
      <c r="Q88" s="237"/>
    </row>
    <row r="89" spans="1:17" ht="30">
      <c r="A89" s="834">
        <v>4</v>
      </c>
      <c r="B89" s="835" t="s">
        <v>669</v>
      </c>
      <c r="C89" s="836" t="s">
        <v>672</v>
      </c>
      <c r="D89" s="837" t="s">
        <v>310</v>
      </c>
      <c r="E89" s="838" t="s">
        <v>149</v>
      </c>
      <c r="F89" s="836" t="s">
        <v>135</v>
      </c>
      <c r="G89" s="836">
        <v>0</v>
      </c>
      <c r="H89" s="836">
        <v>0</v>
      </c>
      <c r="I89" s="838" t="s">
        <v>1295</v>
      </c>
      <c r="J89" s="838">
        <v>2013</v>
      </c>
      <c r="K89" s="838"/>
      <c r="L89" s="838" t="s">
        <v>1296</v>
      </c>
      <c r="M89" s="839">
        <v>202650000</v>
      </c>
      <c r="N89" s="839" t="s">
        <v>65</v>
      </c>
      <c r="O89" s="840" t="s">
        <v>149</v>
      </c>
      <c r="P89" s="450"/>
      <c r="Q89" s="237"/>
    </row>
    <row r="90" spans="1:17" ht="30">
      <c r="A90" s="834">
        <v>5</v>
      </c>
      <c r="B90" s="835" t="s">
        <v>4409</v>
      </c>
      <c r="C90" s="836" t="s">
        <v>673</v>
      </c>
      <c r="D90" s="837" t="s">
        <v>308</v>
      </c>
      <c r="E90" s="838" t="s">
        <v>690</v>
      </c>
      <c r="F90" s="836" t="s">
        <v>148</v>
      </c>
      <c r="G90" s="836" t="s">
        <v>1297</v>
      </c>
      <c r="H90" s="836"/>
      <c r="I90" s="838" t="s">
        <v>676</v>
      </c>
      <c r="J90" s="838">
        <v>2014</v>
      </c>
      <c r="K90" s="838"/>
      <c r="L90" s="838" t="s">
        <v>240</v>
      </c>
      <c r="M90" s="839">
        <v>40000000</v>
      </c>
      <c r="N90" s="839" t="s">
        <v>65</v>
      </c>
      <c r="O90" s="840" t="s">
        <v>1298</v>
      </c>
      <c r="P90" s="450"/>
      <c r="Q90" s="237"/>
    </row>
    <row r="91" spans="1:17" ht="45">
      <c r="A91" s="834">
        <v>6</v>
      </c>
      <c r="B91" s="835" t="s">
        <v>4409</v>
      </c>
      <c r="C91" s="836" t="str">
        <f>C90</f>
        <v>5.02.06.05.003</v>
      </c>
      <c r="D91" s="837" t="s">
        <v>308</v>
      </c>
      <c r="E91" s="838" t="s">
        <v>690</v>
      </c>
      <c r="F91" s="836" t="s">
        <v>1299</v>
      </c>
      <c r="G91" s="836" t="s">
        <v>1297</v>
      </c>
      <c r="H91" s="836"/>
      <c r="I91" s="838" t="s">
        <v>1300</v>
      </c>
      <c r="J91" s="838" t="s">
        <v>1301</v>
      </c>
      <c r="K91" s="838" t="s">
        <v>1302</v>
      </c>
      <c r="L91" s="838" t="s">
        <v>1303</v>
      </c>
      <c r="M91" s="839">
        <v>84400000</v>
      </c>
      <c r="N91" s="839" t="s">
        <v>65</v>
      </c>
      <c r="O91" s="840" t="s">
        <v>1304</v>
      </c>
      <c r="P91" s="450"/>
      <c r="Q91" s="237"/>
    </row>
    <row r="92" spans="1:17" ht="30">
      <c r="A92" s="834">
        <v>7</v>
      </c>
      <c r="B92" s="835" t="s">
        <v>4409</v>
      </c>
      <c r="C92" s="836" t="s">
        <v>1305</v>
      </c>
      <c r="D92" s="837" t="s">
        <v>310</v>
      </c>
      <c r="E92" s="838" t="s">
        <v>690</v>
      </c>
      <c r="F92" s="836" t="s">
        <v>1306</v>
      </c>
      <c r="G92" s="836"/>
      <c r="H92" s="836"/>
      <c r="I92" s="838" t="s">
        <v>1307</v>
      </c>
      <c r="J92" s="838" t="str">
        <f>J91</f>
        <v>6 okt 2017</v>
      </c>
      <c r="K92" s="838" t="str">
        <f>K91</f>
        <v>18/UJ/X/2017</v>
      </c>
      <c r="L92" s="838" t="s">
        <v>1303</v>
      </c>
      <c r="M92" s="960">
        <v>45000000</v>
      </c>
      <c r="N92" s="839" t="s">
        <v>65</v>
      </c>
      <c r="O92" s="840" t="s">
        <v>1308</v>
      </c>
      <c r="P92" s="450"/>
      <c r="Q92" s="237"/>
    </row>
    <row r="93" spans="1:17" ht="30">
      <c r="A93" s="834">
        <v>8</v>
      </c>
      <c r="B93" s="835" t="s">
        <v>669</v>
      </c>
      <c r="C93" s="836" t="str">
        <f>C88</f>
        <v>5.03.01.05.002</v>
      </c>
      <c r="D93" s="837" t="s">
        <v>310</v>
      </c>
      <c r="E93" s="838" t="str">
        <f>E88</f>
        <v>pipa</v>
      </c>
      <c r="F93" s="836" t="s">
        <v>1309</v>
      </c>
      <c r="G93" s="836">
        <v>0</v>
      </c>
      <c r="H93" s="836">
        <v>0</v>
      </c>
      <c r="I93" s="838" t="s">
        <v>1310</v>
      </c>
      <c r="J93" s="838" t="s">
        <v>1311</v>
      </c>
      <c r="K93" s="838" t="s">
        <v>1312</v>
      </c>
      <c r="L93" s="838" t="s">
        <v>240</v>
      </c>
      <c r="M93" s="960">
        <v>75000000</v>
      </c>
      <c r="N93" s="839" t="s">
        <v>65</v>
      </c>
      <c r="O93" s="840" t="str">
        <f>O88</f>
        <v>pipa</v>
      </c>
      <c r="P93" s="450"/>
      <c r="Q93" s="237"/>
    </row>
    <row r="94" spans="1:17" ht="30">
      <c r="A94" s="834">
        <v>9</v>
      </c>
      <c r="B94" s="835" t="s">
        <v>669</v>
      </c>
      <c r="C94" s="836" t="str">
        <f t="shared" ref="C94:C95" si="28">C93</f>
        <v>5.03.01.05.002</v>
      </c>
      <c r="D94" s="837" t="s">
        <v>332</v>
      </c>
      <c r="E94" s="838" t="str">
        <f>E88</f>
        <v>pipa</v>
      </c>
      <c r="F94" s="836" t="s">
        <v>1313</v>
      </c>
      <c r="G94" s="836">
        <v>0</v>
      </c>
      <c r="H94" s="836">
        <v>0</v>
      </c>
      <c r="I94" s="838" t="s">
        <v>1314</v>
      </c>
      <c r="J94" s="838">
        <v>2017</v>
      </c>
      <c r="K94" s="838"/>
      <c r="L94" s="838" t="s">
        <v>240</v>
      </c>
      <c r="M94" s="960">
        <v>139000000</v>
      </c>
      <c r="N94" s="839" t="s">
        <v>65</v>
      </c>
      <c r="O94" s="840" t="str">
        <f>O88</f>
        <v>pipa</v>
      </c>
      <c r="P94" s="450"/>
      <c r="Q94" s="237"/>
    </row>
    <row r="95" spans="1:17" ht="30">
      <c r="A95" s="834">
        <v>10</v>
      </c>
      <c r="B95" s="835" t="str">
        <f>B94</f>
        <v>Jaringan Rumah Tangga</v>
      </c>
      <c r="C95" s="836" t="str">
        <f t="shared" si="28"/>
        <v>5.03.01.05.002</v>
      </c>
      <c r="D95" s="837" t="s">
        <v>393</v>
      </c>
      <c r="E95" s="838" t="s">
        <v>149</v>
      </c>
      <c r="F95" s="836" t="s">
        <v>1315</v>
      </c>
      <c r="G95" s="836">
        <v>0</v>
      </c>
      <c r="H95" s="836">
        <v>0</v>
      </c>
      <c r="I95" s="838" t="s">
        <v>1316</v>
      </c>
      <c r="J95" s="838">
        <v>2017</v>
      </c>
      <c r="K95" s="838"/>
      <c r="L95" s="838" t="s">
        <v>240</v>
      </c>
      <c r="M95" s="960">
        <v>1500000</v>
      </c>
      <c r="N95" s="839" t="s">
        <v>65</v>
      </c>
      <c r="O95" s="840" t="s">
        <v>1317</v>
      </c>
      <c r="P95" s="450"/>
      <c r="Q95" s="237"/>
    </row>
    <row r="96" spans="1:17" ht="30">
      <c r="A96" s="834">
        <v>11</v>
      </c>
      <c r="B96" s="835" t="s">
        <v>1318</v>
      </c>
      <c r="C96" s="836" t="s">
        <v>688</v>
      </c>
      <c r="D96" s="837" t="s">
        <v>308</v>
      </c>
      <c r="E96" s="838" t="s">
        <v>690</v>
      </c>
      <c r="F96" s="836" t="s">
        <v>246</v>
      </c>
      <c r="G96" s="836" t="s">
        <v>1319</v>
      </c>
      <c r="H96" s="836" t="s">
        <v>1320</v>
      </c>
      <c r="I96" s="838" t="s">
        <v>692</v>
      </c>
      <c r="J96" s="891">
        <v>43366</v>
      </c>
      <c r="K96" s="838"/>
      <c r="L96" s="838" t="s">
        <v>240</v>
      </c>
      <c r="M96" s="960">
        <v>59682500</v>
      </c>
      <c r="N96" s="839" t="s">
        <v>65</v>
      </c>
      <c r="O96" s="840" t="s">
        <v>1318</v>
      </c>
      <c r="P96" s="450"/>
      <c r="Q96" s="237"/>
    </row>
    <row r="97" spans="1:17" ht="30">
      <c r="A97" s="834">
        <v>12</v>
      </c>
      <c r="B97" s="835" t="s">
        <v>669</v>
      </c>
      <c r="C97" s="836" t="str">
        <f>C93</f>
        <v>5.03.01.05.002</v>
      </c>
      <c r="D97" s="837" t="s">
        <v>310</v>
      </c>
      <c r="E97" s="838" t="s">
        <v>149</v>
      </c>
      <c r="F97" s="836" t="s">
        <v>151</v>
      </c>
      <c r="G97" s="836">
        <v>0</v>
      </c>
      <c r="H97" s="836">
        <v>0</v>
      </c>
      <c r="I97" s="838" t="s">
        <v>1321</v>
      </c>
      <c r="J97" s="891">
        <v>43195</v>
      </c>
      <c r="K97" s="838" t="s">
        <v>1322</v>
      </c>
      <c r="L97" s="838" t="s">
        <v>240</v>
      </c>
      <c r="M97" s="960">
        <v>28892500</v>
      </c>
      <c r="N97" s="839" t="s">
        <v>65</v>
      </c>
      <c r="O97" s="840" t="s">
        <v>149</v>
      </c>
      <c r="P97" s="450"/>
      <c r="Q97" s="488"/>
    </row>
    <row r="98" spans="1:17" ht="30">
      <c r="A98" s="834">
        <v>13</v>
      </c>
      <c r="B98" s="835" t="s">
        <v>674</v>
      </c>
      <c r="C98" s="836" t="str">
        <f>C91</f>
        <v>5.02.06.05.003</v>
      </c>
      <c r="D98" s="837" t="s">
        <v>310</v>
      </c>
      <c r="E98" s="838" t="s">
        <v>690</v>
      </c>
      <c r="F98" s="836" t="s">
        <v>250</v>
      </c>
      <c r="G98" s="836" t="s">
        <v>1176</v>
      </c>
      <c r="H98" s="836" t="s">
        <v>542</v>
      </c>
      <c r="I98" s="838" t="s">
        <v>1323</v>
      </c>
      <c r="J98" s="838">
        <v>2018</v>
      </c>
      <c r="K98" s="838"/>
      <c r="L98" s="838" t="s">
        <v>240</v>
      </c>
      <c r="M98" s="960">
        <v>32492500</v>
      </c>
      <c r="N98" s="839" t="s">
        <v>65</v>
      </c>
      <c r="O98" s="840" t="s">
        <v>586</v>
      </c>
      <c r="P98" s="450"/>
      <c r="Q98" s="237"/>
    </row>
    <row r="99" spans="1:17" ht="30">
      <c r="A99" s="834">
        <v>14</v>
      </c>
      <c r="B99" s="835" t="s">
        <v>697</v>
      </c>
      <c r="C99" s="836" t="s">
        <v>696</v>
      </c>
      <c r="D99" s="837" t="s">
        <v>308</v>
      </c>
      <c r="E99" s="838" t="s">
        <v>690</v>
      </c>
      <c r="F99" s="836" t="s">
        <v>153</v>
      </c>
      <c r="G99" s="836" t="s">
        <v>1176</v>
      </c>
      <c r="H99" s="836" t="s">
        <v>1324</v>
      </c>
      <c r="I99" s="838" t="s">
        <v>1325</v>
      </c>
      <c r="J99" s="838">
        <v>2019</v>
      </c>
      <c r="K99" s="838"/>
      <c r="L99" s="838" t="s">
        <v>240</v>
      </c>
      <c r="M99" s="960">
        <v>107532100</v>
      </c>
      <c r="N99" s="839" t="s">
        <v>65</v>
      </c>
      <c r="O99" s="840" t="s">
        <v>698</v>
      </c>
      <c r="P99" s="450"/>
      <c r="Q99" s="237"/>
    </row>
    <row r="100" spans="1:17" ht="15.75">
      <c r="A100" s="968"/>
      <c r="B100" s="835"/>
      <c r="C100" s="836"/>
      <c r="D100" s="836"/>
      <c r="E100" s="838"/>
      <c r="F100" s="836"/>
      <c r="G100" s="836"/>
      <c r="H100" s="836"/>
      <c r="I100" s="838"/>
      <c r="J100" s="838"/>
      <c r="K100" s="838"/>
      <c r="L100" s="838"/>
      <c r="M100" s="964"/>
      <c r="N100" s="839"/>
      <c r="O100" s="840"/>
      <c r="P100" s="450"/>
      <c r="Q100" s="237"/>
    </row>
    <row r="101" spans="1:17" ht="15.75">
      <c r="A101" s="968"/>
      <c r="B101" s="969" t="s">
        <v>154</v>
      </c>
      <c r="C101" s="836"/>
      <c r="D101" s="836"/>
      <c r="E101" s="838"/>
      <c r="F101" s="836"/>
      <c r="G101" s="836"/>
      <c r="H101" s="836"/>
      <c r="I101" s="838"/>
      <c r="J101" s="838"/>
      <c r="K101" s="838"/>
      <c r="L101" s="838"/>
      <c r="M101" s="964"/>
      <c r="N101" s="839"/>
      <c r="O101" s="840"/>
      <c r="P101" s="450"/>
      <c r="Q101" s="237"/>
    </row>
    <row r="102" spans="1:17" ht="45">
      <c r="A102" s="834">
        <v>1</v>
      </c>
      <c r="B102" s="889" t="s">
        <v>1326</v>
      </c>
      <c r="C102" s="836" t="s">
        <v>700</v>
      </c>
      <c r="D102" s="837" t="s">
        <v>308</v>
      </c>
      <c r="E102" s="838" t="s">
        <v>1327</v>
      </c>
      <c r="F102" s="836" t="s">
        <v>155</v>
      </c>
      <c r="G102" s="836"/>
      <c r="H102" s="836"/>
      <c r="I102" s="838" t="s">
        <v>222</v>
      </c>
      <c r="J102" s="838">
        <v>2017</v>
      </c>
      <c r="K102" s="838"/>
      <c r="L102" s="838" t="s">
        <v>704</v>
      </c>
      <c r="M102" s="970">
        <v>1500000</v>
      </c>
      <c r="N102" s="839" t="s">
        <v>65</v>
      </c>
      <c r="O102" s="840" t="s">
        <v>1327</v>
      </c>
      <c r="P102" s="450"/>
      <c r="Q102" s="237"/>
    </row>
    <row r="103" spans="1:17" ht="16.5" thickBot="1">
      <c r="A103" s="971"/>
      <c r="B103" s="972"/>
      <c r="C103" s="973"/>
      <c r="D103" s="974"/>
      <c r="E103" s="975"/>
      <c r="F103" s="973"/>
      <c r="G103" s="973"/>
      <c r="H103" s="973"/>
      <c r="I103" s="975"/>
      <c r="J103" s="975"/>
      <c r="K103" s="975"/>
      <c r="L103" s="975"/>
      <c r="M103" s="976"/>
      <c r="N103" s="977"/>
      <c r="O103" s="978"/>
      <c r="P103" s="450"/>
      <c r="Q103" s="237"/>
    </row>
    <row r="104" spans="1:17" ht="16.5" thickBot="1">
      <c r="A104" s="979"/>
      <c r="B104" s="1306" t="s">
        <v>4503</v>
      </c>
      <c r="C104" s="1306"/>
      <c r="D104" s="1306"/>
      <c r="E104" s="1306"/>
      <c r="F104" s="1306"/>
      <c r="G104" s="1306"/>
      <c r="H104" s="1306"/>
      <c r="I104" s="1306"/>
      <c r="J104" s="1306"/>
      <c r="K104" s="1306"/>
      <c r="L104" s="1306"/>
      <c r="M104" s="980">
        <f>SUM(M9:M102)</f>
        <v>8137719530</v>
      </c>
      <c r="N104" s="980"/>
      <c r="O104" s="981"/>
      <c r="P104" s="453"/>
      <c r="Q104" s="239"/>
    </row>
    <row r="105" spans="1:17" ht="15.75">
      <c r="A105" s="982"/>
      <c r="B105" s="983"/>
      <c r="C105" s="984"/>
      <c r="D105" s="984"/>
      <c r="E105" s="984"/>
      <c r="F105" s="984"/>
      <c r="G105" s="984"/>
      <c r="H105" s="984"/>
      <c r="I105" s="984"/>
      <c r="J105" s="985"/>
      <c r="K105" s="985"/>
      <c r="L105" s="985"/>
      <c r="M105" s="986"/>
      <c r="N105" s="986"/>
      <c r="O105" s="985"/>
      <c r="P105" s="450"/>
      <c r="Q105" s="237"/>
    </row>
    <row r="106" spans="1:17" ht="15.75">
      <c r="A106" s="982"/>
      <c r="B106" s="983"/>
      <c r="C106" s="984"/>
      <c r="D106" s="984"/>
      <c r="E106" s="984"/>
      <c r="F106" s="984"/>
      <c r="G106" s="984"/>
      <c r="H106" s="984"/>
      <c r="I106" s="984"/>
      <c r="J106" s="985"/>
      <c r="K106" s="985"/>
      <c r="L106" s="985"/>
      <c r="M106" s="982"/>
      <c r="N106" s="982"/>
      <c r="O106" s="985"/>
      <c r="P106" s="450"/>
      <c r="Q106" s="237"/>
    </row>
    <row r="107" spans="1:17" ht="15.75">
      <c r="A107" s="987"/>
      <c r="B107" s="988"/>
      <c r="C107" s="842"/>
      <c r="D107" s="842"/>
      <c r="E107" s="842"/>
      <c r="F107" s="842"/>
      <c r="G107" s="842"/>
      <c r="H107" s="989"/>
      <c r="I107" s="842"/>
      <c r="J107" s="990"/>
      <c r="K107" s="991"/>
      <c r="L107" s="990"/>
      <c r="M107" s="991" t="s">
        <v>4438</v>
      </c>
      <c r="N107" s="842"/>
      <c r="O107" s="842"/>
      <c r="P107" s="237"/>
      <c r="Q107" s="237"/>
    </row>
    <row r="108" spans="1:17" ht="15.75">
      <c r="A108" s="987"/>
      <c r="B108" s="988"/>
      <c r="C108" s="991" t="s">
        <v>182</v>
      </c>
      <c r="D108" s="842"/>
      <c r="E108" s="842"/>
      <c r="F108" s="842"/>
      <c r="G108" s="842"/>
      <c r="H108" s="989"/>
      <c r="I108" s="842"/>
      <c r="J108" s="990"/>
      <c r="K108" s="991"/>
      <c r="L108" s="990"/>
      <c r="M108" s="991"/>
      <c r="N108" s="842"/>
      <c r="O108" s="842"/>
      <c r="P108" s="237"/>
      <c r="Q108" s="237"/>
    </row>
    <row r="109" spans="1:17" ht="15.75">
      <c r="A109" s="992"/>
      <c r="B109" s="993"/>
      <c r="C109" s="991" t="s">
        <v>727</v>
      </c>
      <c r="D109" s="842"/>
      <c r="E109" s="842"/>
      <c r="F109" s="842"/>
      <c r="G109" s="842"/>
      <c r="H109" s="993"/>
      <c r="I109" s="842"/>
      <c r="J109" s="993"/>
      <c r="K109" s="991"/>
      <c r="L109" s="993"/>
      <c r="M109" s="991" t="s">
        <v>199</v>
      </c>
      <c r="N109" s="842"/>
      <c r="O109" s="842"/>
      <c r="P109" s="237"/>
      <c r="Q109" s="237"/>
    </row>
    <row r="110" spans="1:17" ht="15.75">
      <c r="A110" s="987"/>
      <c r="B110" s="988"/>
      <c r="C110" s="991"/>
      <c r="D110" s="842"/>
      <c r="E110" s="842"/>
      <c r="F110" s="842"/>
      <c r="G110" s="842"/>
      <c r="H110" s="993"/>
      <c r="I110" s="842"/>
      <c r="J110" s="993"/>
      <c r="K110" s="842"/>
      <c r="L110" s="993"/>
      <c r="M110" s="842"/>
      <c r="N110" s="842"/>
      <c r="O110" s="842"/>
      <c r="P110" s="237"/>
      <c r="Q110" s="237"/>
    </row>
    <row r="111" spans="1:17" ht="15.75">
      <c r="A111" s="987"/>
      <c r="B111" s="988"/>
      <c r="C111" s="991"/>
      <c r="D111" s="842"/>
      <c r="E111" s="842"/>
      <c r="F111" s="842"/>
      <c r="G111" s="842"/>
      <c r="H111" s="993"/>
      <c r="I111" s="842"/>
      <c r="J111" s="993"/>
      <c r="K111" s="842"/>
      <c r="L111" s="993"/>
      <c r="M111" s="842"/>
      <c r="N111" s="842"/>
      <c r="O111" s="842"/>
      <c r="P111" s="237"/>
      <c r="Q111" s="237"/>
    </row>
    <row r="112" spans="1:17" ht="15.75">
      <c r="A112" s="994"/>
      <c r="B112" s="912"/>
      <c r="C112" s="995" t="s">
        <v>1010</v>
      </c>
      <c r="D112" s="996"/>
      <c r="E112" s="996"/>
      <c r="F112" s="996"/>
      <c r="G112" s="996"/>
      <c r="H112" s="997"/>
      <c r="I112" s="850"/>
      <c r="J112" s="997"/>
      <c r="K112" s="995"/>
      <c r="L112" s="997"/>
      <c r="M112" s="995" t="s">
        <v>1011</v>
      </c>
      <c r="N112" s="996"/>
      <c r="O112" s="996"/>
      <c r="P112" s="239"/>
      <c r="Q112" s="239"/>
    </row>
    <row r="113" spans="1:17" ht="15.75">
      <c r="A113" s="428"/>
      <c r="B113" s="447"/>
      <c r="C113" s="448"/>
      <c r="D113" s="448"/>
      <c r="E113" s="448"/>
      <c r="F113" s="448"/>
      <c r="G113" s="448"/>
      <c r="H113" s="448"/>
      <c r="I113" s="448"/>
      <c r="J113" s="449"/>
      <c r="K113" s="449"/>
      <c r="L113" s="449"/>
      <c r="M113" s="428"/>
      <c r="N113" s="428"/>
      <c r="O113" s="449"/>
      <c r="P113" s="450"/>
      <c r="Q113" s="237"/>
    </row>
    <row r="114" spans="1:17" ht="15.75">
      <c r="A114" s="428"/>
      <c r="B114" s="447"/>
      <c r="C114" s="448"/>
      <c r="D114" s="448"/>
      <c r="E114" s="448"/>
      <c r="F114" s="448"/>
      <c r="G114" s="448"/>
      <c r="H114" s="448"/>
      <c r="I114" s="448"/>
      <c r="J114" s="449"/>
      <c r="K114" s="449"/>
      <c r="L114" s="449"/>
      <c r="M114" s="428"/>
      <c r="N114" s="428"/>
      <c r="O114" s="449"/>
      <c r="P114" s="450"/>
      <c r="Q114" s="237"/>
    </row>
    <row r="115" spans="1:17" ht="15.75">
      <c r="A115" s="428"/>
      <c r="B115" s="447"/>
      <c r="C115" s="448"/>
      <c r="D115" s="448"/>
      <c r="E115" s="448"/>
      <c r="F115" s="448"/>
      <c r="G115" s="448"/>
      <c r="H115" s="448"/>
      <c r="I115" s="448"/>
      <c r="J115" s="449"/>
      <c r="K115" s="449"/>
      <c r="L115" s="449"/>
      <c r="M115" s="428"/>
      <c r="N115" s="428"/>
      <c r="O115" s="449"/>
      <c r="P115" s="450"/>
      <c r="Q115" s="237"/>
    </row>
    <row r="116" spans="1:17" ht="15.75">
      <c r="A116" s="428"/>
      <c r="B116" s="447"/>
      <c r="C116" s="448"/>
      <c r="D116" s="448"/>
      <c r="E116" s="448"/>
      <c r="F116" s="448"/>
      <c r="G116" s="448"/>
      <c r="H116" s="448"/>
      <c r="I116" s="448"/>
      <c r="J116" s="449"/>
      <c r="K116" s="449"/>
      <c r="L116" s="449"/>
      <c r="M116" s="428"/>
      <c r="N116" s="428"/>
      <c r="O116" s="449"/>
      <c r="P116" s="450"/>
      <c r="Q116" s="237"/>
    </row>
    <row r="117" spans="1:17" ht="15.75">
      <c r="A117" s="428"/>
      <c r="B117" s="447"/>
      <c r="C117" s="448"/>
      <c r="D117" s="448"/>
      <c r="E117" s="448"/>
      <c r="F117" s="448"/>
      <c r="G117" s="448"/>
      <c r="H117" s="448"/>
      <c r="I117" s="448"/>
      <c r="J117" s="449"/>
      <c r="K117" s="449"/>
      <c r="L117" s="449"/>
      <c r="M117" s="428"/>
      <c r="N117" s="428"/>
      <c r="O117" s="449"/>
      <c r="P117" s="450"/>
      <c r="Q117" s="237"/>
    </row>
    <row r="118" spans="1:17" ht="15.75">
      <c r="A118" s="428"/>
      <c r="B118" s="447"/>
      <c r="C118" s="448"/>
      <c r="D118" s="448"/>
      <c r="E118" s="448"/>
      <c r="F118" s="448"/>
      <c r="G118" s="448"/>
      <c r="H118" s="448"/>
      <c r="I118" s="448"/>
      <c r="J118" s="449"/>
      <c r="K118" s="449"/>
      <c r="L118" s="449"/>
      <c r="M118" s="428"/>
      <c r="N118" s="428"/>
      <c r="O118" s="449"/>
      <c r="P118" s="450"/>
      <c r="Q118" s="237"/>
    </row>
    <row r="119" spans="1:17" ht="15.75">
      <c r="A119" s="428"/>
      <c r="B119" s="447"/>
      <c r="C119" s="448"/>
      <c r="D119" s="448"/>
      <c r="E119" s="448"/>
      <c r="F119" s="448"/>
      <c r="G119" s="448"/>
      <c r="H119" s="448"/>
      <c r="I119" s="448"/>
      <c r="J119" s="449"/>
      <c r="K119" s="449"/>
      <c r="L119" s="449"/>
      <c r="M119" s="428"/>
      <c r="N119" s="428"/>
      <c r="O119" s="449"/>
      <c r="P119" s="450"/>
      <c r="Q119" s="237"/>
    </row>
    <row r="120" spans="1:17" ht="15.75">
      <c r="A120" s="428"/>
      <c r="B120" s="447"/>
      <c r="C120" s="448"/>
      <c r="D120" s="448"/>
      <c r="E120" s="448"/>
      <c r="F120" s="448"/>
      <c r="G120" s="448"/>
      <c r="H120" s="448"/>
      <c r="I120" s="448"/>
      <c r="J120" s="449"/>
      <c r="K120" s="449"/>
      <c r="L120" s="449"/>
      <c r="M120" s="428"/>
      <c r="N120" s="428"/>
      <c r="O120" s="449"/>
      <c r="P120" s="450"/>
      <c r="Q120" s="237"/>
    </row>
    <row r="121" spans="1:17" ht="15.75">
      <c r="A121" s="428"/>
      <c r="B121" s="447"/>
      <c r="C121" s="448"/>
      <c r="D121" s="448"/>
      <c r="E121" s="448"/>
      <c r="F121" s="448"/>
      <c r="G121" s="448"/>
      <c r="H121" s="448"/>
      <c r="I121" s="448"/>
      <c r="J121" s="449"/>
      <c r="K121" s="449"/>
      <c r="L121" s="449"/>
      <c r="M121" s="428"/>
      <c r="N121" s="428"/>
      <c r="O121" s="449"/>
      <c r="P121" s="450"/>
      <c r="Q121" s="237"/>
    </row>
    <row r="122" spans="1:17" ht="15.75">
      <c r="A122" s="428"/>
      <c r="B122" s="447"/>
      <c r="C122" s="448"/>
      <c r="D122" s="448"/>
      <c r="E122" s="448"/>
      <c r="F122" s="448"/>
      <c r="G122" s="448"/>
      <c r="H122" s="448"/>
      <c r="I122" s="448"/>
      <c r="J122" s="449"/>
      <c r="K122" s="449"/>
      <c r="L122" s="449"/>
      <c r="M122" s="428"/>
      <c r="N122" s="428"/>
      <c r="O122" s="449"/>
      <c r="P122" s="450"/>
      <c r="Q122" s="237"/>
    </row>
    <row r="123" spans="1:17" ht="15.75">
      <c r="A123" s="428"/>
      <c r="B123" s="447"/>
      <c r="C123" s="448"/>
      <c r="D123" s="448"/>
      <c r="E123" s="448"/>
      <c r="F123" s="448"/>
      <c r="G123" s="448"/>
      <c r="H123" s="448"/>
      <c r="I123" s="448"/>
      <c r="J123" s="449"/>
      <c r="K123" s="449"/>
      <c r="L123" s="449"/>
      <c r="M123" s="428"/>
      <c r="N123" s="428"/>
      <c r="O123" s="449"/>
      <c r="P123" s="450"/>
      <c r="Q123" s="237"/>
    </row>
    <row r="124" spans="1:17" ht="15.75">
      <c r="A124" s="428"/>
      <c r="B124" s="447"/>
      <c r="C124" s="448"/>
      <c r="D124" s="448"/>
      <c r="E124" s="448"/>
      <c r="F124" s="448"/>
      <c r="G124" s="448"/>
      <c r="H124" s="448"/>
      <c r="I124" s="448"/>
      <c r="J124" s="449"/>
      <c r="K124" s="449"/>
      <c r="L124" s="449"/>
      <c r="M124" s="428"/>
      <c r="N124" s="428"/>
      <c r="O124" s="449"/>
      <c r="P124" s="450"/>
      <c r="Q124" s="237"/>
    </row>
    <row r="125" spans="1:17" ht="15.75">
      <c r="A125" s="428"/>
      <c r="B125" s="447"/>
      <c r="C125" s="448"/>
      <c r="D125" s="448"/>
      <c r="E125" s="448"/>
      <c r="F125" s="448"/>
      <c r="G125" s="448"/>
      <c r="H125" s="448"/>
      <c r="I125" s="448"/>
      <c r="J125" s="449"/>
      <c r="K125" s="449"/>
      <c r="L125" s="449"/>
      <c r="M125" s="428"/>
      <c r="N125" s="428"/>
      <c r="O125" s="449"/>
      <c r="P125" s="450"/>
      <c r="Q125" s="237"/>
    </row>
    <row r="126" spans="1:17" ht="15.75">
      <c r="A126" s="428"/>
      <c r="B126" s="447"/>
      <c r="C126" s="448"/>
      <c r="D126" s="448"/>
      <c r="E126" s="448"/>
      <c r="F126" s="448"/>
      <c r="G126" s="448"/>
      <c r="H126" s="448"/>
      <c r="I126" s="448"/>
      <c r="J126" s="449"/>
      <c r="K126" s="449"/>
      <c r="L126" s="449"/>
      <c r="M126" s="428"/>
      <c r="N126" s="428"/>
      <c r="O126" s="449"/>
      <c r="P126" s="450"/>
      <c r="Q126" s="237"/>
    </row>
    <row r="127" spans="1:17" ht="15.75">
      <c r="A127" s="428"/>
      <c r="B127" s="447"/>
      <c r="C127" s="448"/>
      <c r="D127" s="448"/>
      <c r="E127" s="448"/>
      <c r="F127" s="448"/>
      <c r="G127" s="448"/>
      <c r="H127" s="448"/>
      <c r="I127" s="448"/>
      <c r="J127" s="449"/>
      <c r="K127" s="449"/>
      <c r="L127" s="449"/>
      <c r="M127" s="428"/>
      <c r="N127" s="428"/>
      <c r="O127" s="449"/>
      <c r="P127" s="450"/>
      <c r="Q127" s="237"/>
    </row>
    <row r="128" spans="1:17" ht="15.75">
      <c r="A128" s="428"/>
      <c r="B128" s="447"/>
      <c r="C128" s="448"/>
      <c r="D128" s="448"/>
      <c r="E128" s="448"/>
      <c r="F128" s="448"/>
      <c r="G128" s="448"/>
      <c r="H128" s="448"/>
      <c r="I128" s="448"/>
      <c r="J128" s="449"/>
      <c r="K128" s="449"/>
      <c r="L128" s="449"/>
      <c r="M128" s="428"/>
      <c r="N128" s="428"/>
      <c r="O128" s="449"/>
      <c r="P128" s="450"/>
      <c r="Q128" s="237"/>
    </row>
    <row r="129" spans="1:17" ht="15.75">
      <c r="A129" s="428"/>
      <c r="B129" s="447"/>
      <c r="C129" s="448"/>
      <c r="D129" s="448"/>
      <c r="E129" s="448"/>
      <c r="F129" s="448"/>
      <c r="G129" s="448"/>
      <c r="H129" s="448"/>
      <c r="I129" s="448"/>
      <c r="J129" s="449"/>
      <c r="K129" s="449"/>
      <c r="L129" s="449"/>
      <c r="M129" s="428"/>
      <c r="N129" s="428"/>
      <c r="O129" s="449"/>
      <c r="P129" s="450"/>
      <c r="Q129" s="237"/>
    </row>
    <row r="130" spans="1:17" ht="15.75">
      <c r="A130" s="428"/>
      <c r="B130" s="447"/>
      <c r="C130" s="448"/>
      <c r="D130" s="448"/>
      <c r="E130" s="448"/>
      <c r="F130" s="448"/>
      <c r="G130" s="448"/>
      <c r="H130" s="448"/>
      <c r="I130" s="448"/>
      <c r="J130" s="449"/>
      <c r="K130" s="449"/>
      <c r="L130" s="449"/>
      <c r="M130" s="428"/>
      <c r="N130" s="428"/>
      <c r="O130" s="449"/>
      <c r="P130" s="450"/>
      <c r="Q130" s="237"/>
    </row>
    <row r="131" spans="1:17" ht="15.75">
      <c r="A131" s="428"/>
      <c r="B131" s="447"/>
      <c r="C131" s="448"/>
      <c r="D131" s="448"/>
      <c r="E131" s="448"/>
      <c r="F131" s="448"/>
      <c r="G131" s="448"/>
      <c r="H131" s="448"/>
      <c r="I131" s="448"/>
      <c r="J131" s="449"/>
      <c r="K131" s="449"/>
      <c r="L131" s="449"/>
      <c r="M131" s="428"/>
      <c r="N131" s="428"/>
      <c r="O131" s="449"/>
      <c r="P131" s="450"/>
      <c r="Q131" s="237"/>
    </row>
    <row r="132" spans="1:17" ht="15.75">
      <c r="A132" s="428"/>
      <c r="B132" s="447"/>
      <c r="C132" s="448"/>
      <c r="D132" s="448"/>
      <c r="E132" s="448"/>
      <c r="F132" s="448"/>
      <c r="G132" s="448"/>
      <c r="H132" s="448"/>
      <c r="I132" s="448"/>
      <c r="J132" s="449"/>
      <c r="K132" s="449"/>
      <c r="L132" s="449"/>
      <c r="M132" s="428"/>
      <c r="N132" s="428"/>
      <c r="O132" s="449"/>
      <c r="P132" s="450"/>
      <c r="Q132" s="237"/>
    </row>
    <row r="133" spans="1:17" ht="15.75">
      <c r="A133" s="428"/>
      <c r="B133" s="447"/>
      <c r="C133" s="448"/>
      <c r="D133" s="448"/>
      <c r="E133" s="448"/>
      <c r="F133" s="448"/>
      <c r="G133" s="448"/>
      <c r="H133" s="448"/>
      <c r="I133" s="448"/>
      <c r="J133" s="449"/>
      <c r="K133" s="449"/>
      <c r="L133" s="449"/>
      <c r="M133" s="428"/>
      <c r="N133" s="428"/>
      <c r="O133" s="449"/>
      <c r="P133" s="450"/>
      <c r="Q133" s="237"/>
    </row>
    <row r="134" spans="1:17" ht="15.75">
      <c r="A134" s="428"/>
      <c r="B134" s="447"/>
      <c r="C134" s="448"/>
      <c r="D134" s="448"/>
      <c r="E134" s="448"/>
      <c r="F134" s="448"/>
      <c r="G134" s="448"/>
      <c r="H134" s="448"/>
      <c r="I134" s="448"/>
      <c r="J134" s="449"/>
      <c r="K134" s="449"/>
      <c r="L134" s="449"/>
      <c r="M134" s="428"/>
      <c r="N134" s="428"/>
      <c r="O134" s="449"/>
      <c r="P134" s="450"/>
      <c r="Q134" s="237"/>
    </row>
    <row r="135" spans="1:17" ht="15.75">
      <c r="A135" s="428"/>
      <c r="B135" s="447"/>
      <c r="C135" s="448"/>
      <c r="D135" s="448"/>
      <c r="E135" s="448"/>
      <c r="F135" s="448"/>
      <c r="G135" s="448"/>
      <c r="H135" s="448"/>
      <c r="I135" s="448"/>
      <c r="J135" s="449"/>
      <c r="K135" s="449"/>
      <c r="L135" s="449"/>
      <c r="M135" s="428"/>
      <c r="N135" s="428"/>
      <c r="O135" s="449"/>
      <c r="P135" s="450"/>
      <c r="Q135" s="237"/>
    </row>
    <row r="136" spans="1:17" ht="15.75">
      <c r="A136" s="428"/>
      <c r="B136" s="447"/>
      <c r="C136" s="448"/>
      <c r="D136" s="448"/>
      <c r="E136" s="448"/>
      <c r="F136" s="448"/>
      <c r="G136" s="448"/>
      <c r="H136" s="448"/>
      <c r="I136" s="448"/>
      <c r="J136" s="449"/>
      <c r="K136" s="449"/>
      <c r="L136" s="449"/>
      <c r="M136" s="428"/>
      <c r="N136" s="428"/>
      <c r="O136" s="449"/>
      <c r="P136" s="450"/>
      <c r="Q136" s="237"/>
    </row>
    <row r="137" spans="1:17" ht="15.75">
      <c r="A137" s="428"/>
      <c r="B137" s="447"/>
      <c r="C137" s="448"/>
      <c r="D137" s="448"/>
      <c r="E137" s="448"/>
      <c r="F137" s="448"/>
      <c r="G137" s="448"/>
      <c r="H137" s="448"/>
      <c r="I137" s="448"/>
      <c r="J137" s="449"/>
      <c r="K137" s="449"/>
      <c r="L137" s="449"/>
      <c r="M137" s="428"/>
      <c r="N137" s="428"/>
      <c r="O137" s="449"/>
      <c r="P137" s="450"/>
      <c r="Q137" s="237"/>
    </row>
    <row r="138" spans="1:17" ht="15.75">
      <c r="A138" s="428"/>
      <c r="B138" s="447"/>
      <c r="C138" s="448"/>
      <c r="D138" s="448"/>
      <c r="E138" s="448"/>
      <c r="F138" s="448"/>
      <c r="G138" s="448"/>
      <c r="H138" s="448"/>
      <c r="I138" s="448"/>
      <c r="J138" s="449"/>
      <c r="K138" s="449"/>
      <c r="L138" s="449"/>
      <c r="M138" s="428"/>
      <c r="N138" s="428"/>
      <c r="O138" s="449"/>
      <c r="P138" s="450"/>
      <c r="Q138" s="237"/>
    </row>
    <row r="139" spans="1:17" ht="15.75">
      <c r="A139" s="428"/>
      <c r="B139" s="447"/>
      <c r="C139" s="448"/>
      <c r="D139" s="448"/>
      <c r="E139" s="448"/>
      <c r="F139" s="448"/>
      <c r="G139" s="448"/>
      <c r="H139" s="448"/>
      <c r="I139" s="448"/>
      <c r="J139" s="449"/>
      <c r="K139" s="449"/>
      <c r="L139" s="449"/>
      <c r="M139" s="428"/>
      <c r="N139" s="428"/>
      <c r="O139" s="449"/>
      <c r="P139" s="450"/>
      <c r="Q139" s="237"/>
    </row>
    <row r="140" spans="1:17" ht="15.75">
      <c r="A140" s="428"/>
      <c r="B140" s="447"/>
      <c r="C140" s="448"/>
      <c r="D140" s="448"/>
      <c r="E140" s="448"/>
      <c r="F140" s="448"/>
      <c r="G140" s="448"/>
      <c r="H140" s="448"/>
      <c r="I140" s="448"/>
      <c r="J140" s="449"/>
      <c r="K140" s="449"/>
      <c r="L140" s="449"/>
      <c r="M140" s="428"/>
      <c r="N140" s="428"/>
      <c r="O140" s="449"/>
      <c r="P140" s="450"/>
      <c r="Q140" s="237"/>
    </row>
    <row r="141" spans="1:17" ht="15.75">
      <c r="A141" s="428"/>
      <c r="B141" s="447"/>
      <c r="C141" s="448"/>
      <c r="D141" s="448"/>
      <c r="E141" s="448"/>
      <c r="F141" s="448"/>
      <c r="G141" s="448"/>
      <c r="H141" s="448"/>
      <c r="I141" s="448"/>
      <c r="J141" s="449"/>
      <c r="K141" s="449"/>
      <c r="L141" s="449"/>
      <c r="M141" s="428"/>
      <c r="N141" s="428"/>
      <c r="O141" s="449"/>
      <c r="P141" s="450"/>
      <c r="Q141" s="237"/>
    </row>
    <row r="142" spans="1:17" ht="15.75">
      <c r="A142" s="428"/>
      <c r="B142" s="447"/>
      <c r="C142" s="448"/>
      <c r="D142" s="448"/>
      <c r="E142" s="448"/>
      <c r="F142" s="448"/>
      <c r="G142" s="448"/>
      <c r="H142" s="448"/>
      <c r="I142" s="448"/>
      <c r="J142" s="449"/>
      <c r="K142" s="449"/>
      <c r="L142" s="449"/>
      <c r="M142" s="428"/>
      <c r="N142" s="428"/>
      <c r="O142" s="449"/>
      <c r="P142" s="450"/>
      <c r="Q142" s="237"/>
    </row>
    <row r="143" spans="1:17" ht="15.75">
      <c r="A143" s="428"/>
      <c r="B143" s="447"/>
      <c r="C143" s="448"/>
      <c r="D143" s="448"/>
      <c r="E143" s="448"/>
      <c r="F143" s="448"/>
      <c r="G143" s="448"/>
      <c r="H143" s="448"/>
      <c r="I143" s="448"/>
      <c r="J143" s="449"/>
      <c r="K143" s="449"/>
      <c r="L143" s="449"/>
      <c r="M143" s="428"/>
      <c r="N143" s="428"/>
      <c r="O143" s="449"/>
      <c r="P143" s="450"/>
      <c r="Q143" s="237"/>
    </row>
    <row r="144" spans="1:17" ht="15.75">
      <c r="A144" s="428"/>
      <c r="B144" s="447"/>
      <c r="C144" s="448"/>
      <c r="D144" s="448"/>
      <c r="E144" s="448"/>
      <c r="F144" s="448"/>
      <c r="G144" s="448"/>
      <c r="H144" s="448"/>
      <c r="I144" s="448"/>
      <c r="J144" s="449"/>
      <c r="K144" s="449"/>
      <c r="L144" s="449"/>
      <c r="M144" s="428"/>
      <c r="N144" s="428"/>
      <c r="O144" s="449"/>
      <c r="P144" s="450"/>
      <c r="Q144" s="237"/>
    </row>
    <row r="145" spans="1:17" ht="15.75">
      <c r="A145" s="428"/>
      <c r="B145" s="447"/>
      <c r="C145" s="448"/>
      <c r="D145" s="448"/>
      <c r="E145" s="448"/>
      <c r="F145" s="448"/>
      <c r="G145" s="448"/>
      <c r="H145" s="448"/>
      <c r="I145" s="448"/>
      <c r="J145" s="449"/>
      <c r="K145" s="449"/>
      <c r="L145" s="449"/>
      <c r="M145" s="428"/>
      <c r="N145" s="428"/>
      <c r="O145" s="449"/>
      <c r="P145" s="450"/>
      <c r="Q145" s="237"/>
    </row>
    <row r="146" spans="1:17" ht="15.75">
      <c r="A146" s="428"/>
      <c r="B146" s="447"/>
      <c r="C146" s="448"/>
      <c r="D146" s="448"/>
      <c r="E146" s="448"/>
      <c r="F146" s="448"/>
      <c r="G146" s="448"/>
      <c r="H146" s="448"/>
      <c r="I146" s="448"/>
      <c r="J146" s="449"/>
      <c r="K146" s="449"/>
      <c r="L146" s="449"/>
      <c r="M146" s="428"/>
      <c r="N146" s="428"/>
      <c r="O146" s="449"/>
      <c r="P146" s="450"/>
      <c r="Q146" s="237"/>
    </row>
    <row r="147" spans="1:17" ht="15.75">
      <c r="A147" s="428"/>
      <c r="B147" s="447"/>
      <c r="C147" s="448"/>
      <c r="D147" s="448"/>
      <c r="E147" s="448"/>
      <c r="F147" s="448"/>
      <c r="G147" s="448"/>
      <c r="H147" s="448"/>
      <c r="I147" s="448"/>
      <c r="J147" s="449"/>
      <c r="K147" s="449"/>
      <c r="L147" s="449"/>
      <c r="M147" s="428"/>
      <c r="N147" s="428"/>
      <c r="O147" s="449"/>
      <c r="P147" s="450"/>
      <c r="Q147" s="237"/>
    </row>
    <row r="148" spans="1:17" ht="15.75">
      <c r="A148" s="428"/>
      <c r="B148" s="447"/>
      <c r="C148" s="448"/>
      <c r="D148" s="448"/>
      <c r="E148" s="448"/>
      <c r="F148" s="448"/>
      <c r="G148" s="448"/>
      <c r="H148" s="448"/>
      <c r="I148" s="448"/>
      <c r="J148" s="449"/>
      <c r="K148" s="449"/>
      <c r="L148" s="449"/>
      <c r="M148" s="428"/>
      <c r="N148" s="428"/>
      <c r="O148" s="449"/>
      <c r="P148" s="450"/>
      <c r="Q148" s="237"/>
    </row>
    <row r="149" spans="1:17" ht="15.75">
      <c r="A149" s="428"/>
      <c r="B149" s="447"/>
      <c r="C149" s="448"/>
      <c r="D149" s="448"/>
      <c r="E149" s="448"/>
      <c r="F149" s="448"/>
      <c r="G149" s="448"/>
      <c r="H149" s="448"/>
      <c r="I149" s="448"/>
      <c r="J149" s="449"/>
      <c r="K149" s="449"/>
      <c r="L149" s="449"/>
      <c r="M149" s="428"/>
      <c r="N149" s="428"/>
      <c r="O149" s="449"/>
      <c r="P149" s="450"/>
      <c r="Q149" s="237"/>
    </row>
    <row r="150" spans="1:17" ht="15.75">
      <c r="A150" s="428"/>
      <c r="B150" s="447"/>
      <c r="C150" s="448"/>
      <c r="D150" s="448"/>
      <c r="E150" s="448"/>
      <c r="F150" s="448"/>
      <c r="G150" s="448"/>
      <c r="H150" s="448"/>
      <c r="I150" s="448"/>
      <c r="J150" s="449"/>
      <c r="K150" s="449"/>
      <c r="L150" s="449"/>
      <c r="M150" s="428"/>
      <c r="N150" s="428"/>
      <c r="O150" s="449"/>
      <c r="P150" s="450"/>
      <c r="Q150" s="237"/>
    </row>
    <row r="151" spans="1:17" ht="15.75">
      <c r="A151" s="428"/>
      <c r="B151" s="447"/>
      <c r="C151" s="448"/>
      <c r="D151" s="448"/>
      <c r="E151" s="448"/>
      <c r="F151" s="448"/>
      <c r="G151" s="448"/>
      <c r="H151" s="448"/>
      <c r="I151" s="448"/>
      <c r="J151" s="449"/>
      <c r="K151" s="449"/>
      <c r="L151" s="449"/>
      <c r="M151" s="428"/>
      <c r="N151" s="428"/>
      <c r="O151" s="449"/>
      <c r="P151" s="450"/>
      <c r="Q151" s="237"/>
    </row>
    <row r="152" spans="1:17" ht="15.75">
      <c r="A152" s="428"/>
      <c r="B152" s="447"/>
      <c r="C152" s="448"/>
      <c r="D152" s="448"/>
      <c r="E152" s="448"/>
      <c r="F152" s="448"/>
      <c r="G152" s="448"/>
      <c r="H152" s="448"/>
      <c r="I152" s="448"/>
      <c r="J152" s="449"/>
      <c r="K152" s="449"/>
      <c r="L152" s="449"/>
      <c r="M152" s="428"/>
      <c r="N152" s="428"/>
      <c r="O152" s="449"/>
      <c r="P152" s="450"/>
      <c r="Q152" s="237"/>
    </row>
    <row r="153" spans="1:17" ht="15.75">
      <c r="A153" s="428"/>
      <c r="B153" s="447"/>
      <c r="C153" s="448"/>
      <c r="D153" s="448"/>
      <c r="E153" s="448"/>
      <c r="F153" s="448"/>
      <c r="G153" s="448"/>
      <c r="H153" s="448"/>
      <c r="I153" s="448"/>
      <c r="J153" s="449"/>
      <c r="K153" s="449"/>
      <c r="L153" s="449"/>
      <c r="M153" s="428"/>
      <c r="N153" s="428"/>
      <c r="O153" s="449"/>
      <c r="P153" s="450"/>
      <c r="Q153" s="237"/>
    </row>
    <row r="154" spans="1:17" ht="15.75">
      <c r="A154" s="428"/>
      <c r="B154" s="447"/>
      <c r="C154" s="448"/>
      <c r="D154" s="448"/>
      <c r="E154" s="448"/>
      <c r="F154" s="448"/>
      <c r="G154" s="448"/>
      <c r="H154" s="448"/>
      <c r="I154" s="448"/>
      <c r="J154" s="449"/>
      <c r="K154" s="449"/>
      <c r="L154" s="449"/>
      <c r="M154" s="428"/>
      <c r="N154" s="428"/>
      <c r="O154" s="449"/>
      <c r="P154" s="450"/>
      <c r="Q154" s="237"/>
    </row>
    <row r="155" spans="1:17" ht="15.75">
      <c r="A155" s="428"/>
      <c r="B155" s="447"/>
      <c r="C155" s="448"/>
      <c r="D155" s="448"/>
      <c r="E155" s="448"/>
      <c r="F155" s="448"/>
      <c r="G155" s="448"/>
      <c r="H155" s="448"/>
      <c r="I155" s="448"/>
      <c r="J155" s="449"/>
      <c r="K155" s="449"/>
      <c r="L155" s="449"/>
      <c r="M155" s="428"/>
      <c r="N155" s="428"/>
      <c r="O155" s="449"/>
      <c r="P155" s="450"/>
      <c r="Q155" s="237"/>
    </row>
    <row r="156" spans="1:17" ht="15.75">
      <c r="A156" s="428"/>
      <c r="B156" s="447"/>
      <c r="C156" s="448"/>
      <c r="D156" s="448"/>
      <c r="E156" s="448"/>
      <c r="F156" s="448"/>
      <c r="G156" s="448"/>
      <c r="H156" s="448"/>
      <c r="I156" s="448"/>
      <c r="J156" s="449"/>
      <c r="K156" s="449"/>
      <c r="L156" s="449"/>
      <c r="M156" s="428"/>
      <c r="N156" s="428"/>
      <c r="O156" s="449"/>
      <c r="P156" s="450"/>
      <c r="Q156" s="237"/>
    </row>
    <row r="157" spans="1:17" ht="15.75">
      <c r="A157" s="428"/>
      <c r="B157" s="447"/>
      <c r="C157" s="448"/>
      <c r="D157" s="448"/>
      <c r="E157" s="448"/>
      <c r="F157" s="448"/>
      <c r="G157" s="448"/>
      <c r="H157" s="448"/>
      <c r="I157" s="448"/>
      <c r="J157" s="449"/>
      <c r="K157" s="449"/>
      <c r="L157" s="449"/>
      <c r="M157" s="428"/>
      <c r="N157" s="428"/>
      <c r="O157" s="449"/>
      <c r="P157" s="450"/>
      <c r="Q157" s="237"/>
    </row>
    <row r="158" spans="1:17" ht="15.75">
      <c r="A158" s="428"/>
      <c r="B158" s="447"/>
      <c r="C158" s="448"/>
      <c r="D158" s="448"/>
      <c r="E158" s="448"/>
      <c r="F158" s="448"/>
      <c r="G158" s="448"/>
      <c r="H158" s="448"/>
      <c r="I158" s="448"/>
      <c r="J158" s="449"/>
      <c r="K158" s="449"/>
      <c r="L158" s="449"/>
      <c r="M158" s="428"/>
      <c r="N158" s="428"/>
      <c r="O158" s="449"/>
      <c r="P158" s="450"/>
      <c r="Q158" s="237"/>
    </row>
    <row r="159" spans="1:17" ht="15.75">
      <c r="A159" s="428"/>
      <c r="B159" s="447"/>
      <c r="C159" s="448"/>
      <c r="D159" s="448"/>
      <c r="E159" s="448"/>
      <c r="F159" s="448"/>
      <c r="G159" s="448"/>
      <c r="H159" s="448"/>
      <c r="I159" s="448"/>
      <c r="J159" s="449"/>
      <c r="K159" s="449"/>
      <c r="L159" s="449"/>
      <c r="M159" s="428"/>
      <c r="N159" s="428"/>
      <c r="O159" s="449"/>
      <c r="P159" s="450"/>
      <c r="Q159" s="237"/>
    </row>
    <row r="160" spans="1:17" ht="15.75">
      <c r="A160" s="428"/>
      <c r="B160" s="447"/>
      <c r="C160" s="448"/>
      <c r="D160" s="448"/>
      <c r="E160" s="448"/>
      <c r="F160" s="448"/>
      <c r="G160" s="448"/>
      <c r="H160" s="448"/>
      <c r="I160" s="448"/>
      <c r="J160" s="449"/>
      <c r="K160" s="449"/>
      <c r="L160" s="449"/>
      <c r="M160" s="428"/>
      <c r="N160" s="428"/>
      <c r="O160" s="449"/>
      <c r="P160" s="450"/>
      <c r="Q160" s="237"/>
    </row>
    <row r="161" spans="1:17" ht="15.75">
      <c r="A161" s="428"/>
      <c r="B161" s="447"/>
      <c r="C161" s="448"/>
      <c r="D161" s="448"/>
      <c r="E161" s="448"/>
      <c r="F161" s="448"/>
      <c r="G161" s="448"/>
      <c r="H161" s="448"/>
      <c r="I161" s="448"/>
      <c r="J161" s="449"/>
      <c r="K161" s="449"/>
      <c r="L161" s="449"/>
      <c r="M161" s="428"/>
      <c r="N161" s="428"/>
      <c r="O161" s="449"/>
      <c r="P161" s="450"/>
      <c r="Q161" s="237"/>
    </row>
    <row r="162" spans="1:17" ht="15.75">
      <c r="A162" s="428"/>
      <c r="B162" s="447"/>
      <c r="C162" s="448"/>
      <c r="D162" s="448"/>
      <c r="E162" s="448"/>
      <c r="F162" s="448"/>
      <c r="G162" s="448"/>
      <c r="H162" s="448"/>
      <c r="I162" s="448"/>
      <c r="J162" s="449"/>
      <c r="K162" s="449"/>
      <c r="L162" s="449"/>
      <c r="M162" s="428"/>
      <c r="N162" s="428"/>
      <c r="O162" s="449"/>
      <c r="P162" s="450"/>
      <c r="Q162" s="237"/>
    </row>
    <row r="163" spans="1:17" ht="15.75">
      <c r="A163" s="428"/>
      <c r="B163" s="447"/>
      <c r="C163" s="448"/>
      <c r="D163" s="448"/>
      <c r="E163" s="448"/>
      <c r="F163" s="448"/>
      <c r="G163" s="448"/>
      <c r="H163" s="448"/>
      <c r="I163" s="448"/>
      <c r="J163" s="449"/>
      <c r="K163" s="449"/>
      <c r="L163" s="449"/>
      <c r="M163" s="428"/>
      <c r="N163" s="428"/>
      <c r="O163" s="449"/>
      <c r="P163" s="450"/>
      <c r="Q163" s="237"/>
    </row>
    <row r="164" spans="1:17" ht="15.75">
      <c r="A164" s="428"/>
      <c r="B164" s="447"/>
      <c r="C164" s="448"/>
      <c r="D164" s="448"/>
      <c r="E164" s="448"/>
      <c r="F164" s="448"/>
      <c r="G164" s="448"/>
      <c r="H164" s="448"/>
      <c r="I164" s="448"/>
      <c r="J164" s="449"/>
      <c r="K164" s="449"/>
      <c r="L164" s="449"/>
      <c r="M164" s="428"/>
      <c r="N164" s="428"/>
      <c r="O164" s="449"/>
      <c r="P164" s="450"/>
      <c r="Q164" s="237"/>
    </row>
    <row r="165" spans="1:17" ht="15.75">
      <c r="A165" s="428"/>
      <c r="B165" s="447"/>
      <c r="C165" s="448"/>
      <c r="D165" s="448"/>
      <c r="E165" s="448"/>
      <c r="F165" s="448"/>
      <c r="G165" s="448"/>
      <c r="H165" s="448"/>
      <c r="I165" s="448"/>
      <c r="J165" s="449"/>
      <c r="K165" s="449"/>
      <c r="L165" s="449"/>
      <c r="M165" s="428"/>
      <c r="N165" s="428"/>
      <c r="O165" s="449"/>
      <c r="P165" s="450"/>
      <c r="Q165" s="237"/>
    </row>
    <row r="166" spans="1:17" ht="15.75">
      <c r="A166" s="428"/>
      <c r="B166" s="447"/>
      <c r="C166" s="448"/>
      <c r="D166" s="448"/>
      <c r="E166" s="448"/>
      <c r="F166" s="448"/>
      <c r="G166" s="448"/>
      <c r="H166" s="448"/>
      <c r="I166" s="448"/>
      <c r="J166" s="449"/>
      <c r="K166" s="449"/>
      <c r="L166" s="449"/>
      <c r="M166" s="428"/>
      <c r="N166" s="428"/>
      <c r="O166" s="449"/>
      <c r="P166" s="450"/>
      <c r="Q166" s="237"/>
    </row>
    <row r="167" spans="1:17" ht="15.75">
      <c r="A167" s="428"/>
      <c r="B167" s="447"/>
      <c r="C167" s="448"/>
      <c r="D167" s="448"/>
      <c r="E167" s="448"/>
      <c r="F167" s="448"/>
      <c r="G167" s="448"/>
      <c r="H167" s="448"/>
      <c r="I167" s="448"/>
      <c r="J167" s="449"/>
      <c r="K167" s="449"/>
      <c r="L167" s="449"/>
      <c r="M167" s="428"/>
      <c r="N167" s="428"/>
      <c r="O167" s="449"/>
      <c r="P167" s="450"/>
      <c r="Q167" s="237"/>
    </row>
    <row r="168" spans="1:17" ht="15.75">
      <c r="A168" s="428"/>
      <c r="B168" s="447"/>
      <c r="C168" s="448"/>
      <c r="D168" s="448"/>
      <c r="E168" s="448"/>
      <c r="F168" s="448"/>
      <c r="G168" s="448"/>
      <c r="H168" s="448"/>
      <c r="I168" s="448"/>
      <c r="J168" s="449"/>
      <c r="K168" s="449"/>
      <c r="L168" s="449"/>
      <c r="M168" s="428"/>
      <c r="N168" s="428"/>
      <c r="O168" s="449"/>
      <c r="P168" s="450"/>
      <c r="Q168" s="237"/>
    </row>
    <row r="169" spans="1:17" ht="15.75">
      <c r="A169" s="428"/>
      <c r="B169" s="447"/>
      <c r="C169" s="448"/>
      <c r="D169" s="448"/>
      <c r="E169" s="448"/>
      <c r="F169" s="448"/>
      <c r="G169" s="448"/>
      <c r="H169" s="448"/>
      <c r="I169" s="448"/>
      <c r="J169" s="449"/>
      <c r="K169" s="449"/>
      <c r="L169" s="449"/>
      <c r="M169" s="428"/>
      <c r="N169" s="428"/>
      <c r="O169" s="449"/>
      <c r="P169" s="450"/>
      <c r="Q169" s="237"/>
    </row>
    <row r="170" spans="1:17" ht="15.75">
      <c r="A170" s="428"/>
      <c r="B170" s="447"/>
      <c r="C170" s="448"/>
      <c r="D170" s="448"/>
      <c r="E170" s="448"/>
      <c r="F170" s="448"/>
      <c r="G170" s="448"/>
      <c r="H170" s="448"/>
      <c r="I170" s="448"/>
      <c r="J170" s="449"/>
      <c r="K170" s="449"/>
      <c r="L170" s="449"/>
      <c r="M170" s="428"/>
      <c r="N170" s="428"/>
      <c r="O170" s="449"/>
      <c r="P170" s="450"/>
      <c r="Q170" s="237"/>
    </row>
    <row r="171" spans="1:17" ht="15.75">
      <c r="A171" s="428"/>
      <c r="B171" s="447"/>
      <c r="C171" s="448"/>
      <c r="D171" s="448"/>
      <c r="E171" s="448"/>
      <c r="F171" s="448"/>
      <c r="G171" s="448"/>
      <c r="H171" s="448"/>
      <c r="I171" s="448"/>
      <c r="J171" s="449"/>
      <c r="K171" s="449"/>
      <c r="L171" s="449"/>
      <c r="M171" s="428"/>
      <c r="N171" s="428"/>
      <c r="O171" s="449"/>
      <c r="P171" s="450"/>
      <c r="Q171" s="237"/>
    </row>
    <row r="172" spans="1:17" ht="15.75">
      <c r="A172" s="428"/>
      <c r="B172" s="447"/>
      <c r="C172" s="448"/>
      <c r="D172" s="448"/>
      <c r="E172" s="448"/>
      <c r="F172" s="448"/>
      <c r="G172" s="448"/>
      <c r="H172" s="448"/>
      <c r="I172" s="448"/>
      <c r="J172" s="449"/>
      <c r="K172" s="449"/>
      <c r="L172" s="449"/>
      <c r="M172" s="428"/>
      <c r="N172" s="428"/>
      <c r="O172" s="449"/>
      <c r="P172" s="450"/>
      <c r="Q172" s="237"/>
    </row>
    <row r="173" spans="1:17" ht="15.75">
      <c r="A173" s="428"/>
      <c r="B173" s="447"/>
      <c r="C173" s="448"/>
      <c r="D173" s="448"/>
      <c r="E173" s="448"/>
      <c r="F173" s="448"/>
      <c r="G173" s="448"/>
      <c r="H173" s="448"/>
      <c r="I173" s="448"/>
      <c r="J173" s="449"/>
      <c r="K173" s="449"/>
      <c r="L173" s="449"/>
      <c r="M173" s="428"/>
      <c r="N173" s="428"/>
      <c r="O173" s="449"/>
      <c r="P173" s="450"/>
      <c r="Q173" s="237"/>
    </row>
    <row r="174" spans="1:17" ht="15.75">
      <c r="A174" s="428"/>
      <c r="B174" s="447"/>
      <c r="C174" s="448"/>
      <c r="D174" s="448"/>
      <c r="E174" s="448"/>
      <c r="F174" s="448"/>
      <c r="G174" s="448"/>
      <c r="H174" s="448"/>
      <c r="I174" s="448"/>
      <c r="J174" s="449"/>
      <c r="K174" s="449"/>
      <c r="L174" s="449"/>
      <c r="M174" s="428"/>
      <c r="N174" s="428"/>
      <c r="O174" s="449"/>
      <c r="P174" s="450"/>
      <c r="Q174" s="237"/>
    </row>
    <row r="175" spans="1:17" ht="15.75">
      <c r="A175" s="428"/>
      <c r="B175" s="447"/>
      <c r="C175" s="448"/>
      <c r="D175" s="448"/>
      <c r="E175" s="448"/>
      <c r="F175" s="448"/>
      <c r="G175" s="448"/>
      <c r="H175" s="448"/>
      <c r="I175" s="448"/>
      <c r="J175" s="449"/>
      <c r="K175" s="449"/>
      <c r="L175" s="449"/>
      <c r="M175" s="428"/>
      <c r="N175" s="428"/>
      <c r="O175" s="449"/>
      <c r="P175" s="450"/>
      <c r="Q175" s="237"/>
    </row>
    <row r="176" spans="1:17" ht="15.75">
      <c r="A176" s="428"/>
      <c r="B176" s="447"/>
      <c r="C176" s="448"/>
      <c r="D176" s="448"/>
      <c r="E176" s="448"/>
      <c r="F176" s="448"/>
      <c r="G176" s="448"/>
      <c r="H176" s="448"/>
      <c r="I176" s="448"/>
      <c r="J176" s="449"/>
      <c r="K176" s="449"/>
      <c r="L176" s="449"/>
      <c r="M176" s="428"/>
      <c r="N176" s="428"/>
      <c r="O176" s="449"/>
      <c r="P176" s="450"/>
      <c r="Q176" s="237"/>
    </row>
    <row r="177" spans="1:17" ht="15.75">
      <c r="A177" s="428"/>
      <c r="B177" s="447"/>
      <c r="C177" s="448"/>
      <c r="D177" s="448"/>
      <c r="E177" s="448"/>
      <c r="F177" s="448"/>
      <c r="G177" s="448"/>
      <c r="H177" s="448"/>
      <c r="I177" s="448"/>
      <c r="J177" s="449"/>
      <c r="K177" s="449"/>
      <c r="L177" s="449"/>
      <c r="M177" s="428"/>
      <c r="N177" s="428"/>
      <c r="O177" s="449"/>
      <c r="P177" s="450"/>
      <c r="Q177" s="237"/>
    </row>
    <row r="178" spans="1:17" ht="15.75">
      <c r="A178" s="428"/>
      <c r="B178" s="447"/>
      <c r="C178" s="448"/>
      <c r="D178" s="448"/>
      <c r="E178" s="448"/>
      <c r="F178" s="448"/>
      <c r="G178" s="448"/>
      <c r="H178" s="448"/>
      <c r="I178" s="448"/>
      <c r="J178" s="449"/>
      <c r="K178" s="449"/>
      <c r="L178" s="449"/>
      <c r="M178" s="428"/>
      <c r="N178" s="428"/>
      <c r="O178" s="449"/>
      <c r="P178" s="450"/>
      <c r="Q178" s="237"/>
    </row>
    <row r="179" spans="1:17" ht="15.75">
      <c r="A179" s="428"/>
      <c r="B179" s="447"/>
      <c r="C179" s="448"/>
      <c r="D179" s="448"/>
      <c r="E179" s="448"/>
      <c r="F179" s="448"/>
      <c r="G179" s="448"/>
      <c r="H179" s="448"/>
      <c r="I179" s="448"/>
      <c r="J179" s="449"/>
      <c r="K179" s="449"/>
      <c r="L179" s="449"/>
      <c r="M179" s="428"/>
      <c r="N179" s="428"/>
      <c r="O179" s="449"/>
      <c r="P179" s="450"/>
      <c r="Q179" s="237"/>
    </row>
    <row r="180" spans="1:17" ht="15.75">
      <c r="A180" s="428"/>
      <c r="B180" s="447"/>
      <c r="C180" s="448"/>
      <c r="D180" s="448"/>
      <c r="E180" s="448"/>
      <c r="F180" s="448"/>
      <c r="G180" s="448"/>
      <c r="H180" s="448"/>
      <c r="I180" s="448"/>
      <c r="J180" s="449"/>
      <c r="K180" s="449"/>
      <c r="L180" s="449"/>
      <c r="M180" s="428"/>
      <c r="N180" s="428"/>
      <c r="O180" s="449"/>
      <c r="P180" s="450"/>
      <c r="Q180" s="237"/>
    </row>
    <row r="181" spans="1:17" ht="15.75">
      <c r="A181" s="428"/>
      <c r="B181" s="447"/>
      <c r="C181" s="448"/>
      <c r="D181" s="448"/>
      <c r="E181" s="448"/>
      <c r="F181" s="448"/>
      <c r="G181" s="448"/>
      <c r="H181" s="448"/>
      <c r="I181" s="448"/>
      <c r="J181" s="449"/>
      <c r="K181" s="449"/>
      <c r="L181" s="449"/>
      <c r="M181" s="428"/>
      <c r="N181" s="428"/>
      <c r="O181" s="449"/>
      <c r="P181" s="450"/>
      <c r="Q181" s="237"/>
    </row>
    <row r="182" spans="1:17" ht="15.75">
      <c r="A182" s="428"/>
      <c r="B182" s="447"/>
      <c r="C182" s="448"/>
      <c r="D182" s="448"/>
      <c r="E182" s="448"/>
      <c r="F182" s="448"/>
      <c r="G182" s="448"/>
      <c r="H182" s="448"/>
      <c r="I182" s="448"/>
      <c r="J182" s="449"/>
      <c r="K182" s="449"/>
      <c r="L182" s="449"/>
      <c r="M182" s="428"/>
      <c r="N182" s="428"/>
      <c r="O182" s="449"/>
      <c r="P182" s="450"/>
      <c r="Q182" s="237"/>
    </row>
    <row r="183" spans="1:17" ht="15.75">
      <c r="A183" s="428"/>
      <c r="B183" s="447"/>
      <c r="C183" s="448"/>
      <c r="D183" s="448"/>
      <c r="E183" s="448"/>
      <c r="F183" s="448"/>
      <c r="G183" s="448"/>
      <c r="H183" s="448"/>
      <c r="I183" s="448"/>
      <c r="J183" s="449"/>
      <c r="K183" s="449"/>
      <c r="L183" s="449"/>
      <c r="M183" s="428"/>
      <c r="N183" s="428"/>
      <c r="O183" s="449"/>
      <c r="P183" s="450"/>
      <c r="Q183" s="237"/>
    </row>
    <row r="184" spans="1:17" ht="15.75">
      <c r="A184" s="428"/>
      <c r="B184" s="447"/>
      <c r="C184" s="448"/>
      <c r="D184" s="448"/>
      <c r="E184" s="448"/>
      <c r="F184" s="448"/>
      <c r="G184" s="448"/>
      <c r="H184" s="448"/>
      <c r="I184" s="448"/>
      <c r="J184" s="449"/>
      <c r="K184" s="449"/>
      <c r="L184" s="449"/>
      <c r="M184" s="428"/>
      <c r="N184" s="428"/>
      <c r="O184" s="449"/>
      <c r="P184" s="450"/>
      <c r="Q184" s="237"/>
    </row>
    <row r="185" spans="1:17" ht="15.75">
      <c r="A185" s="428"/>
      <c r="B185" s="447"/>
      <c r="C185" s="448"/>
      <c r="D185" s="448"/>
      <c r="E185" s="448"/>
      <c r="F185" s="448"/>
      <c r="G185" s="448"/>
      <c r="H185" s="448"/>
      <c r="I185" s="448"/>
      <c r="J185" s="449"/>
      <c r="K185" s="449"/>
      <c r="L185" s="449"/>
      <c r="M185" s="428"/>
      <c r="N185" s="428"/>
      <c r="O185" s="449"/>
      <c r="P185" s="450"/>
      <c r="Q185" s="237"/>
    </row>
    <row r="186" spans="1:17" ht="15.75">
      <c r="A186" s="428"/>
      <c r="B186" s="447"/>
      <c r="C186" s="448"/>
      <c r="D186" s="448"/>
      <c r="E186" s="448"/>
      <c r="F186" s="448"/>
      <c r="G186" s="448"/>
      <c r="H186" s="448"/>
      <c r="I186" s="448"/>
      <c r="J186" s="449"/>
      <c r="K186" s="449"/>
      <c r="L186" s="449"/>
      <c r="M186" s="428"/>
      <c r="N186" s="428"/>
      <c r="O186" s="449"/>
      <c r="P186" s="450"/>
      <c r="Q186" s="237"/>
    </row>
    <row r="187" spans="1:17" ht="15.75">
      <c r="A187" s="428"/>
      <c r="B187" s="447"/>
      <c r="C187" s="448"/>
      <c r="D187" s="448"/>
      <c r="E187" s="448"/>
      <c r="F187" s="448"/>
      <c r="G187" s="448"/>
      <c r="H187" s="448"/>
      <c r="I187" s="448"/>
      <c r="J187" s="449"/>
      <c r="K187" s="449"/>
      <c r="L187" s="449"/>
      <c r="M187" s="428"/>
      <c r="N187" s="428"/>
      <c r="O187" s="449"/>
      <c r="P187" s="450"/>
      <c r="Q187" s="237"/>
    </row>
    <row r="188" spans="1:17" ht="15.75">
      <c r="A188" s="428"/>
      <c r="B188" s="447"/>
      <c r="C188" s="448"/>
      <c r="D188" s="448"/>
      <c r="E188" s="448"/>
      <c r="F188" s="448"/>
      <c r="G188" s="448"/>
      <c r="H188" s="448"/>
      <c r="I188" s="448"/>
      <c r="J188" s="449"/>
      <c r="K188" s="449"/>
      <c r="L188" s="449"/>
      <c r="M188" s="428"/>
      <c r="N188" s="428"/>
      <c r="O188" s="449"/>
      <c r="P188" s="450"/>
      <c r="Q188" s="237"/>
    </row>
    <row r="189" spans="1:17" ht="15.75">
      <c r="A189" s="428"/>
      <c r="B189" s="447"/>
      <c r="C189" s="448"/>
      <c r="D189" s="448"/>
      <c r="E189" s="448"/>
      <c r="F189" s="448"/>
      <c r="G189" s="448"/>
      <c r="H189" s="448"/>
      <c r="I189" s="448"/>
      <c r="J189" s="449"/>
      <c r="K189" s="449"/>
      <c r="L189" s="449"/>
      <c r="M189" s="428"/>
      <c r="N189" s="428"/>
      <c r="O189" s="449"/>
      <c r="P189" s="450"/>
      <c r="Q189" s="237"/>
    </row>
    <row r="190" spans="1:17" ht="15.75">
      <c r="A190" s="428"/>
      <c r="B190" s="447"/>
      <c r="C190" s="448"/>
      <c r="D190" s="448"/>
      <c r="E190" s="448"/>
      <c r="F190" s="448"/>
      <c r="G190" s="448"/>
      <c r="H190" s="448"/>
      <c r="I190" s="448"/>
      <c r="J190" s="449"/>
      <c r="K190" s="449"/>
      <c r="L190" s="449"/>
      <c r="M190" s="428"/>
      <c r="N190" s="428"/>
      <c r="O190" s="449"/>
      <c r="P190" s="450"/>
      <c r="Q190" s="237"/>
    </row>
    <row r="191" spans="1:17" ht="15.75">
      <c r="A191" s="428"/>
      <c r="B191" s="447"/>
      <c r="C191" s="448"/>
      <c r="D191" s="448"/>
      <c r="E191" s="448"/>
      <c r="F191" s="448"/>
      <c r="G191" s="448"/>
      <c r="H191" s="448"/>
      <c r="I191" s="448"/>
      <c r="J191" s="449"/>
      <c r="K191" s="449"/>
      <c r="L191" s="449"/>
      <c r="M191" s="428"/>
      <c r="N191" s="428"/>
      <c r="O191" s="449"/>
      <c r="P191" s="450"/>
      <c r="Q191" s="237"/>
    </row>
    <row r="192" spans="1:17" ht="15.75">
      <c r="A192" s="428"/>
      <c r="B192" s="447"/>
      <c r="C192" s="448"/>
      <c r="D192" s="448"/>
      <c r="E192" s="448"/>
      <c r="F192" s="448"/>
      <c r="G192" s="448"/>
      <c r="H192" s="448"/>
      <c r="I192" s="448"/>
      <c r="J192" s="449"/>
      <c r="K192" s="449"/>
      <c r="L192" s="449"/>
      <c r="M192" s="428"/>
      <c r="N192" s="428"/>
      <c r="O192" s="449"/>
      <c r="P192" s="450"/>
      <c r="Q192" s="237"/>
    </row>
    <row r="193" spans="1:17" ht="15.75">
      <c r="A193" s="428"/>
      <c r="B193" s="447"/>
      <c r="C193" s="448"/>
      <c r="D193" s="448"/>
      <c r="E193" s="448"/>
      <c r="F193" s="448"/>
      <c r="G193" s="448"/>
      <c r="H193" s="448"/>
      <c r="I193" s="448"/>
      <c r="J193" s="449"/>
      <c r="K193" s="449"/>
      <c r="L193" s="449"/>
      <c r="M193" s="428"/>
      <c r="N193" s="428"/>
      <c r="O193" s="449"/>
      <c r="P193" s="450"/>
      <c r="Q193" s="237"/>
    </row>
    <row r="194" spans="1:17" ht="15.75">
      <c r="A194" s="428"/>
      <c r="B194" s="447"/>
      <c r="C194" s="448"/>
      <c r="D194" s="448"/>
      <c r="E194" s="448"/>
      <c r="F194" s="448"/>
      <c r="G194" s="448"/>
      <c r="H194" s="448"/>
      <c r="I194" s="448"/>
      <c r="J194" s="449"/>
      <c r="K194" s="449"/>
      <c r="L194" s="449"/>
      <c r="M194" s="428"/>
      <c r="N194" s="428"/>
      <c r="O194" s="449"/>
      <c r="P194" s="450"/>
      <c r="Q194" s="237"/>
    </row>
    <row r="195" spans="1:17" ht="15.75">
      <c r="A195" s="428"/>
      <c r="B195" s="447"/>
      <c r="C195" s="448"/>
      <c r="D195" s="448"/>
      <c r="E195" s="448"/>
      <c r="F195" s="448"/>
      <c r="G195" s="448"/>
      <c r="H195" s="448"/>
      <c r="I195" s="448"/>
      <c r="J195" s="449"/>
      <c r="K195" s="449"/>
      <c r="L195" s="449"/>
      <c r="M195" s="428"/>
      <c r="N195" s="428"/>
      <c r="O195" s="449"/>
      <c r="P195" s="450"/>
      <c r="Q195" s="237"/>
    </row>
    <row r="196" spans="1:17" ht="15.75">
      <c r="A196" s="428"/>
      <c r="B196" s="447"/>
      <c r="C196" s="448"/>
      <c r="D196" s="448"/>
      <c r="E196" s="448"/>
      <c r="F196" s="448"/>
      <c r="G196" s="448"/>
      <c r="H196" s="448"/>
      <c r="I196" s="448"/>
      <c r="J196" s="449"/>
      <c r="K196" s="449"/>
      <c r="L196" s="449"/>
      <c r="M196" s="428"/>
      <c r="N196" s="428"/>
      <c r="O196" s="449"/>
      <c r="P196" s="450"/>
      <c r="Q196" s="237"/>
    </row>
    <row r="197" spans="1:17" ht="15.75">
      <c r="A197" s="428"/>
      <c r="B197" s="447"/>
      <c r="C197" s="448"/>
      <c r="D197" s="448"/>
      <c r="E197" s="448"/>
      <c r="F197" s="448"/>
      <c r="G197" s="448"/>
      <c r="H197" s="448"/>
      <c r="I197" s="448"/>
      <c r="J197" s="449"/>
      <c r="K197" s="449"/>
      <c r="L197" s="449"/>
      <c r="M197" s="428"/>
      <c r="N197" s="428"/>
      <c r="O197" s="449"/>
      <c r="P197" s="450"/>
      <c r="Q197" s="237"/>
    </row>
    <row r="198" spans="1:17" ht="15.75">
      <c r="A198" s="428"/>
      <c r="B198" s="447"/>
      <c r="C198" s="448"/>
      <c r="D198" s="448"/>
      <c r="E198" s="448"/>
      <c r="F198" s="448"/>
      <c r="G198" s="448"/>
      <c r="H198" s="448"/>
      <c r="I198" s="448"/>
      <c r="J198" s="449"/>
      <c r="K198" s="449"/>
      <c r="L198" s="449"/>
      <c r="M198" s="428"/>
      <c r="N198" s="428"/>
      <c r="O198" s="449"/>
      <c r="P198" s="450"/>
      <c r="Q198" s="237"/>
    </row>
    <row r="199" spans="1:17" ht="15.75">
      <c r="A199" s="428"/>
      <c r="B199" s="447"/>
      <c r="C199" s="448"/>
      <c r="D199" s="448"/>
      <c r="E199" s="448"/>
      <c r="F199" s="448"/>
      <c r="G199" s="448"/>
      <c r="H199" s="448"/>
      <c r="I199" s="448"/>
      <c r="J199" s="449"/>
      <c r="K199" s="449"/>
      <c r="L199" s="449"/>
      <c r="M199" s="428"/>
      <c r="N199" s="428"/>
      <c r="O199" s="449"/>
      <c r="P199" s="450"/>
      <c r="Q199" s="237"/>
    </row>
    <row r="200" spans="1:17" ht="15.75">
      <c r="A200" s="428"/>
      <c r="B200" s="447"/>
      <c r="C200" s="448"/>
      <c r="D200" s="448"/>
      <c r="E200" s="448"/>
      <c r="F200" s="448"/>
      <c r="G200" s="448"/>
      <c r="H200" s="448"/>
      <c r="I200" s="448"/>
      <c r="J200" s="449"/>
      <c r="K200" s="449"/>
      <c r="L200" s="449"/>
      <c r="M200" s="428"/>
      <c r="N200" s="428"/>
      <c r="O200" s="449"/>
      <c r="P200" s="450"/>
      <c r="Q200" s="237"/>
    </row>
    <row r="201" spans="1:17" ht="15.75">
      <c r="A201" s="428"/>
      <c r="B201" s="447"/>
      <c r="C201" s="448"/>
      <c r="D201" s="448"/>
      <c r="E201" s="448"/>
      <c r="F201" s="448"/>
      <c r="G201" s="448"/>
      <c r="H201" s="448"/>
      <c r="I201" s="448"/>
      <c r="J201" s="449"/>
      <c r="K201" s="449"/>
      <c r="L201" s="449"/>
      <c r="M201" s="428"/>
      <c r="N201" s="428"/>
      <c r="O201" s="449"/>
      <c r="P201" s="450"/>
      <c r="Q201" s="237"/>
    </row>
    <row r="202" spans="1:17" ht="15.75">
      <c r="A202" s="428"/>
      <c r="B202" s="447"/>
      <c r="C202" s="448"/>
      <c r="D202" s="448"/>
      <c r="E202" s="448"/>
      <c r="F202" s="448"/>
      <c r="G202" s="448"/>
      <c r="H202" s="448"/>
      <c r="I202" s="448"/>
      <c r="J202" s="449"/>
      <c r="K202" s="449"/>
      <c r="L202" s="449"/>
      <c r="M202" s="428"/>
      <c r="N202" s="428"/>
      <c r="O202" s="449"/>
      <c r="P202" s="450"/>
      <c r="Q202" s="237"/>
    </row>
    <row r="203" spans="1:17" ht="15.75">
      <c r="A203" s="428"/>
      <c r="B203" s="447"/>
      <c r="C203" s="448"/>
      <c r="D203" s="448"/>
      <c r="E203" s="448"/>
      <c r="F203" s="448"/>
      <c r="G203" s="448"/>
      <c r="H203" s="448"/>
      <c r="I203" s="448"/>
      <c r="J203" s="449"/>
      <c r="K203" s="449"/>
      <c r="L203" s="449"/>
      <c r="M203" s="428"/>
      <c r="N203" s="428"/>
      <c r="O203" s="449"/>
      <c r="P203" s="450"/>
      <c r="Q203" s="237"/>
    </row>
    <row r="204" spans="1:17" ht="15.75">
      <c r="A204" s="428"/>
      <c r="B204" s="447"/>
      <c r="C204" s="448"/>
      <c r="D204" s="448"/>
      <c r="E204" s="448"/>
      <c r="F204" s="448"/>
      <c r="G204" s="448"/>
      <c r="H204" s="448"/>
      <c r="I204" s="448"/>
      <c r="J204" s="449"/>
      <c r="K204" s="449"/>
      <c r="L204" s="449"/>
      <c r="M204" s="428"/>
      <c r="N204" s="428"/>
      <c r="O204" s="449"/>
      <c r="P204" s="450"/>
      <c r="Q204" s="237"/>
    </row>
    <row r="205" spans="1:17" ht="15.75">
      <c r="A205" s="428"/>
      <c r="B205" s="447"/>
      <c r="C205" s="448"/>
      <c r="D205" s="448"/>
      <c r="E205" s="448"/>
      <c r="F205" s="448"/>
      <c r="G205" s="448"/>
      <c r="H205" s="448"/>
      <c r="I205" s="448"/>
      <c r="J205" s="449"/>
      <c r="K205" s="449"/>
      <c r="L205" s="449"/>
      <c r="M205" s="428"/>
      <c r="N205" s="428"/>
      <c r="O205" s="449"/>
      <c r="P205" s="450"/>
      <c r="Q205" s="237"/>
    </row>
    <row r="206" spans="1:17" ht="15.75">
      <c r="A206" s="428"/>
      <c r="B206" s="447"/>
      <c r="C206" s="448"/>
      <c r="D206" s="448"/>
      <c r="E206" s="448"/>
      <c r="F206" s="448"/>
      <c r="G206" s="448"/>
      <c r="H206" s="448"/>
      <c r="I206" s="448"/>
      <c r="J206" s="449"/>
      <c r="K206" s="449"/>
      <c r="L206" s="449"/>
      <c r="M206" s="428"/>
      <c r="N206" s="428"/>
      <c r="O206" s="449"/>
      <c r="P206" s="450"/>
      <c r="Q206" s="237"/>
    </row>
    <row r="207" spans="1:17" ht="15.75">
      <c r="A207" s="428"/>
      <c r="B207" s="447"/>
      <c r="C207" s="448"/>
      <c r="D207" s="448"/>
      <c r="E207" s="448"/>
      <c r="F207" s="448"/>
      <c r="G207" s="448"/>
      <c r="H207" s="448"/>
      <c r="I207" s="448"/>
      <c r="J207" s="449"/>
      <c r="K207" s="449"/>
      <c r="L207" s="449"/>
      <c r="M207" s="428"/>
      <c r="N207" s="428"/>
      <c r="O207" s="449"/>
      <c r="P207" s="450"/>
      <c r="Q207" s="237"/>
    </row>
    <row r="208" spans="1:17" ht="15.75">
      <c r="A208" s="428"/>
      <c r="B208" s="447"/>
      <c r="C208" s="448"/>
      <c r="D208" s="448"/>
      <c r="E208" s="448"/>
      <c r="F208" s="448"/>
      <c r="G208" s="448"/>
      <c r="H208" s="448"/>
      <c r="I208" s="448"/>
      <c r="J208" s="449"/>
      <c r="K208" s="449"/>
      <c r="L208" s="449"/>
      <c r="M208" s="428"/>
      <c r="N208" s="428"/>
      <c r="O208" s="449"/>
      <c r="P208" s="450"/>
      <c r="Q208" s="237"/>
    </row>
    <row r="209" spans="1:17" ht="15.75">
      <c r="A209" s="428"/>
      <c r="B209" s="447"/>
      <c r="C209" s="448"/>
      <c r="D209" s="448"/>
      <c r="E209" s="448"/>
      <c r="F209" s="448"/>
      <c r="G209" s="448"/>
      <c r="H209" s="448"/>
      <c r="I209" s="448"/>
      <c r="J209" s="449"/>
      <c r="K209" s="449"/>
      <c r="L209" s="449"/>
      <c r="M209" s="428"/>
      <c r="N209" s="428"/>
      <c r="O209" s="449"/>
      <c r="P209" s="450"/>
      <c r="Q209" s="237"/>
    </row>
    <row r="210" spans="1:17" ht="15.75">
      <c r="A210" s="428"/>
      <c r="B210" s="447"/>
      <c r="C210" s="448"/>
      <c r="D210" s="448"/>
      <c r="E210" s="448"/>
      <c r="F210" s="448"/>
      <c r="G210" s="448"/>
      <c r="H210" s="448"/>
      <c r="I210" s="448"/>
      <c r="J210" s="449"/>
      <c r="K210" s="449"/>
      <c r="L210" s="449"/>
      <c r="M210" s="428"/>
      <c r="N210" s="428"/>
      <c r="O210" s="449"/>
      <c r="P210" s="450"/>
      <c r="Q210" s="237"/>
    </row>
    <row r="211" spans="1:17" ht="15.75">
      <c r="A211" s="428"/>
      <c r="B211" s="447"/>
      <c r="C211" s="448"/>
      <c r="D211" s="448"/>
      <c r="E211" s="448"/>
      <c r="F211" s="448"/>
      <c r="G211" s="448"/>
      <c r="H211" s="448"/>
      <c r="I211" s="448"/>
      <c r="J211" s="449"/>
      <c r="K211" s="449"/>
      <c r="L211" s="449"/>
      <c r="M211" s="428"/>
      <c r="N211" s="428"/>
      <c r="O211" s="449"/>
      <c r="P211" s="450"/>
      <c r="Q211" s="237"/>
    </row>
    <row r="212" spans="1:17" ht="15.75">
      <c r="A212" s="428"/>
      <c r="B212" s="447"/>
      <c r="C212" s="448"/>
      <c r="D212" s="448"/>
      <c r="E212" s="448"/>
      <c r="F212" s="448"/>
      <c r="G212" s="448"/>
      <c r="H212" s="448"/>
      <c r="I212" s="448"/>
      <c r="J212" s="449"/>
      <c r="K212" s="449"/>
      <c r="L212" s="449"/>
      <c r="M212" s="428"/>
      <c r="N212" s="428"/>
      <c r="O212" s="449"/>
      <c r="P212" s="450"/>
      <c r="Q212" s="237"/>
    </row>
    <row r="213" spans="1:17" ht="15.75">
      <c r="A213" s="428"/>
      <c r="B213" s="447"/>
      <c r="C213" s="448"/>
      <c r="D213" s="448"/>
      <c r="E213" s="448"/>
      <c r="F213" s="448"/>
      <c r="G213" s="448"/>
      <c r="H213" s="448"/>
      <c r="I213" s="448"/>
      <c r="J213" s="449"/>
      <c r="K213" s="449"/>
      <c r="L213" s="449"/>
      <c r="M213" s="428"/>
      <c r="N213" s="428"/>
      <c r="O213" s="449"/>
      <c r="P213" s="450"/>
      <c r="Q213" s="237"/>
    </row>
    <row r="214" spans="1:17" ht="15.75">
      <c r="A214" s="428"/>
      <c r="B214" s="447"/>
      <c r="C214" s="448"/>
      <c r="D214" s="448"/>
      <c r="E214" s="448"/>
      <c r="F214" s="448"/>
      <c r="G214" s="448"/>
      <c r="H214" s="448"/>
      <c r="I214" s="448"/>
      <c r="J214" s="449"/>
      <c r="K214" s="449"/>
      <c r="L214" s="449"/>
      <c r="M214" s="428"/>
      <c r="N214" s="428"/>
      <c r="O214" s="449"/>
      <c r="P214" s="450"/>
      <c r="Q214" s="237"/>
    </row>
    <row r="215" spans="1:17" ht="15.75">
      <c r="A215" s="428"/>
      <c r="B215" s="447"/>
      <c r="C215" s="448"/>
      <c r="D215" s="448"/>
      <c r="E215" s="448"/>
      <c r="F215" s="448"/>
      <c r="G215" s="448"/>
      <c r="H215" s="448"/>
      <c r="I215" s="448"/>
      <c r="J215" s="449"/>
      <c r="K215" s="449"/>
      <c r="L215" s="449"/>
      <c r="M215" s="428"/>
      <c r="N215" s="428"/>
      <c r="O215" s="449"/>
      <c r="P215" s="450"/>
      <c r="Q215" s="237"/>
    </row>
    <row r="216" spans="1:17" ht="15.75">
      <c r="A216" s="428"/>
      <c r="B216" s="447"/>
      <c r="C216" s="448"/>
      <c r="D216" s="448"/>
      <c r="E216" s="448"/>
      <c r="F216" s="448"/>
      <c r="G216" s="448"/>
      <c r="H216" s="448"/>
      <c r="I216" s="448"/>
      <c r="J216" s="449"/>
      <c r="K216" s="449"/>
      <c r="L216" s="449"/>
      <c r="M216" s="428"/>
      <c r="N216" s="428"/>
      <c r="O216" s="449"/>
      <c r="P216" s="450"/>
      <c r="Q216" s="237"/>
    </row>
    <row r="217" spans="1:17" ht="15.75">
      <c r="A217" s="428"/>
      <c r="B217" s="447"/>
      <c r="C217" s="448"/>
      <c r="D217" s="448"/>
      <c r="E217" s="448"/>
      <c r="F217" s="448"/>
      <c r="G217" s="448"/>
      <c r="H217" s="448"/>
      <c r="I217" s="448"/>
      <c r="J217" s="449"/>
      <c r="K217" s="449"/>
      <c r="L217" s="449"/>
      <c r="M217" s="428"/>
      <c r="N217" s="428"/>
      <c r="O217" s="449"/>
      <c r="P217" s="450"/>
      <c r="Q217" s="237"/>
    </row>
    <row r="218" spans="1:17" ht="15.75">
      <c r="A218" s="428"/>
      <c r="B218" s="447"/>
      <c r="C218" s="448"/>
      <c r="D218" s="448"/>
      <c r="E218" s="448"/>
      <c r="F218" s="448"/>
      <c r="G218" s="448"/>
      <c r="H218" s="448"/>
      <c r="I218" s="448"/>
      <c r="J218" s="449"/>
      <c r="K218" s="449"/>
      <c r="L218" s="449"/>
      <c r="M218" s="428"/>
      <c r="N218" s="428"/>
      <c r="O218" s="449"/>
      <c r="P218" s="450"/>
      <c r="Q218" s="237"/>
    </row>
    <row r="219" spans="1:17" ht="15.75">
      <c r="A219" s="428"/>
      <c r="B219" s="447"/>
      <c r="C219" s="448"/>
      <c r="D219" s="448"/>
      <c r="E219" s="448"/>
      <c r="F219" s="448"/>
      <c r="G219" s="448"/>
      <c r="H219" s="448"/>
      <c r="I219" s="448"/>
      <c r="J219" s="449"/>
      <c r="K219" s="449"/>
      <c r="L219" s="449"/>
      <c r="M219" s="428"/>
      <c r="N219" s="428"/>
      <c r="O219" s="449"/>
      <c r="P219" s="450"/>
      <c r="Q219" s="237"/>
    </row>
    <row r="220" spans="1:17" ht="15.75">
      <c r="A220" s="428"/>
      <c r="B220" s="447"/>
      <c r="C220" s="448"/>
      <c r="D220" s="448"/>
      <c r="E220" s="448"/>
      <c r="F220" s="448"/>
      <c r="G220" s="448"/>
      <c r="H220" s="448"/>
      <c r="I220" s="448"/>
      <c r="J220" s="449"/>
      <c r="K220" s="449"/>
      <c r="L220" s="449"/>
      <c r="M220" s="428"/>
      <c r="N220" s="428"/>
      <c r="O220" s="449"/>
      <c r="P220" s="450"/>
      <c r="Q220" s="237"/>
    </row>
    <row r="221" spans="1:17" ht="15.75">
      <c r="A221" s="428"/>
      <c r="B221" s="447"/>
      <c r="C221" s="448"/>
      <c r="D221" s="448"/>
      <c r="E221" s="448"/>
      <c r="F221" s="448"/>
      <c r="G221" s="448"/>
      <c r="H221" s="448"/>
      <c r="I221" s="448"/>
      <c r="J221" s="449"/>
      <c r="K221" s="449"/>
      <c r="L221" s="449"/>
      <c r="M221" s="428"/>
      <c r="N221" s="428"/>
      <c r="O221" s="449"/>
      <c r="P221" s="450"/>
      <c r="Q221" s="237"/>
    </row>
    <row r="222" spans="1:17" ht="15.75">
      <c r="A222" s="428"/>
      <c r="B222" s="447"/>
      <c r="C222" s="448"/>
      <c r="D222" s="448"/>
      <c r="E222" s="448"/>
      <c r="F222" s="448"/>
      <c r="G222" s="448"/>
      <c r="H222" s="448"/>
      <c r="I222" s="448"/>
      <c r="J222" s="449"/>
      <c r="K222" s="449"/>
      <c r="L222" s="449"/>
      <c r="M222" s="428"/>
      <c r="N222" s="428"/>
      <c r="O222" s="449"/>
      <c r="P222" s="450"/>
      <c r="Q222" s="237"/>
    </row>
    <row r="223" spans="1:17" ht="15.75">
      <c r="A223" s="428"/>
      <c r="B223" s="447"/>
      <c r="C223" s="448"/>
      <c r="D223" s="448"/>
      <c r="E223" s="448"/>
      <c r="F223" s="448"/>
      <c r="G223" s="448"/>
      <c r="H223" s="448"/>
      <c r="I223" s="448"/>
      <c r="J223" s="449"/>
      <c r="K223" s="449"/>
      <c r="L223" s="449"/>
      <c r="M223" s="428"/>
      <c r="N223" s="428"/>
      <c r="O223" s="449"/>
      <c r="P223" s="450"/>
      <c r="Q223" s="237"/>
    </row>
    <row r="224" spans="1:17" ht="15.75">
      <c r="A224" s="428"/>
      <c r="B224" s="447"/>
      <c r="C224" s="448"/>
      <c r="D224" s="448"/>
      <c r="E224" s="448"/>
      <c r="F224" s="448"/>
      <c r="G224" s="448"/>
      <c r="H224" s="448"/>
      <c r="I224" s="448"/>
      <c r="J224" s="449"/>
      <c r="K224" s="449"/>
      <c r="L224" s="449"/>
      <c r="M224" s="428"/>
      <c r="N224" s="428"/>
      <c r="O224" s="449"/>
      <c r="P224" s="450"/>
      <c r="Q224" s="237"/>
    </row>
    <row r="225" spans="1:17" ht="15.75">
      <c r="A225" s="428"/>
      <c r="B225" s="447"/>
      <c r="C225" s="448"/>
      <c r="D225" s="448"/>
      <c r="E225" s="448"/>
      <c r="F225" s="448"/>
      <c r="G225" s="448"/>
      <c r="H225" s="448"/>
      <c r="I225" s="448"/>
      <c r="J225" s="449"/>
      <c r="K225" s="449"/>
      <c r="L225" s="449"/>
      <c r="M225" s="428"/>
      <c r="N225" s="428"/>
      <c r="O225" s="449"/>
      <c r="P225" s="450"/>
      <c r="Q225" s="237"/>
    </row>
    <row r="226" spans="1:17" ht="15.75">
      <c r="A226" s="428"/>
      <c r="B226" s="447"/>
      <c r="C226" s="448"/>
      <c r="D226" s="448"/>
      <c r="E226" s="448"/>
      <c r="F226" s="448"/>
      <c r="G226" s="448"/>
      <c r="H226" s="448"/>
      <c r="I226" s="448"/>
      <c r="J226" s="449"/>
      <c r="K226" s="449"/>
      <c r="L226" s="449"/>
      <c r="M226" s="428"/>
      <c r="N226" s="428"/>
      <c r="O226" s="449"/>
      <c r="P226" s="450"/>
      <c r="Q226" s="237"/>
    </row>
    <row r="227" spans="1:17" ht="15.75">
      <c r="A227" s="428"/>
      <c r="B227" s="447"/>
      <c r="C227" s="448"/>
      <c r="D227" s="448"/>
      <c r="E227" s="448"/>
      <c r="F227" s="448"/>
      <c r="G227" s="448"/>
      <c r="H227" s="448"/>
      <c r="I227" s="448"/>
      <c r="J227" s="449"/>
      <c r="K227" s="449"/>
      <c r="L227" s="449"/>
      <c r="M227" s="428"/>
      <c r="N227" s="428"/>
      <c r="O227" s="449"/>
      <c r="P227" s="450"/>
      <c r="Q227" s="237"/>
    </row>
    <row r="228" spans="1:17" ht="15.75">
      <c r="A228" s="428"/>
      <c r="B228" s="447"/>
      <c r="C228" s="448"/>
      <c r="D228" s="448"/>
      <c r="E228" s="448"/>
      <c r="F228" s="448"/>
      <c r="G228" s="448"/>
      <c r="H228" s="448"/>
      <c r="I228" s="448"/>
      <c r="J228" s="449"/>
      <c r="K228" s="449"/>
      <c r="L228" s="449"/>
      <c r="M228" s="428"/>
      <c r="N228" s="428"/>
      <c r="O228" s="449"/>
      <c r="P228" s="450"/>
      <c r="Q228" s="237"/>
    </row>
    <row r="229" spans="1:17" ht="15.75">
      <c r="A229" s="428"/>
      <c r="B229" s="447"/>
      <c r="C229" s="448"/>
      <c r="D229" s="448"/>
      <c r="E229" s="448"/>
      <c r="F229" s="448"/>
      <c r="G229" s="448"/>
      <c r="H229" s="448"/>
      <c r="I229" s="448"/>
      <c r="J229" s="449"/>
      <c r="K229" s="449"/>
      <c r="L229" s="449"/>
      <c r="M229" s="428"/>
      <c r="N229" s="428"/>
      <c r="O229" s="449"/>
      <c r="P229" s="450"/>
      <c r="Q229" s="237"/>
    </row>
    <row r="230" spans="1:17" ht="15.75">
      <c r="A230" s="428"/>
      <c r="B230" s="447"/>
      <c r="C230" s="448"/>
      <c r="D230" s="448"/>
      <c r="E230" s="448"/>
      <c r="F230" s="448"/>
      <c r="G230" s="448"/>
      <c r="H230" s="448"/>
      <c r="I230" s="448"/>
      <c r="J230" s="449"/>
      <c r="K230" s="449"/>
      <c r="L230" s="449"/>
      <c r="M230" s="428"/>
      <c r="N230" s="428"/>
      <c r="O230" s="449"/>
      <c r="P230" s="450"/>
      <c r="Q230" s="237"/>
    </row>
    <row r="231" spans="1:17" ht="15.75">
      <c r="A231" s="428"/>
      <c r="B231" s="447"/>
      <c r="C231" s="448"/>
      <c r="D231" s="448"/>
      <c r="E231" s="448"/>
      <c r="F231" s="448"/>
      <c r="G231" s="448"/>
      <c r="H231" s="448"/>
      <c r="I231" s="448"/>
      <c r="J231" s="449"/>
      <c r="K231" s="449"/>
      <c r="L231" s="449"/>
      <c r="M231" s="428"/>
      <c r="N231" s="428"/>
      <c r="O231" s="449"/>
      <c r="P231" s="450"/>
      <c r="Q231" s="237"/>
    </row>
    <row r="232" spans="1:17" ht="15.75">
      <c r="A232" s="428"/>
      <c r="B232" s="447"/>
      <c r="C232" s="448"/>
      <c r="D232" s="448"/>
      <c r="E232" s="448"/>
      <c r="F232" s="448"/>
      <c r="G232" s="448"/>
      <c r="H232" s="448"/>
      <c r="I232" s="448"/>
      <c r="J232" s="449"/>
      <c r="K232" s="449"/>
      <c r="L232" s="449"/>
      <c r="M232" s="428"/>
      <c r="N232" s="428"/>
      <c r="O232" s="449"/>
      <c r="P232" s="450"/>
      <c r="Q232" s="237"/>
    </row>
    <row r="233" spans="1:17" ht="15.75">
      <c r="A233" s="428"/>
      <c r="B233" s="447"/>
      <c r="C233" s="448"/>
      <c r="D233" s="448"/>
      <c r="E233" s="448"/>
      <c r="F233" s="448"/>
      <c r="G233" s="448"/>
      <c r="H233" s="448"/>
      <c r="I233" s="448"/>
      <c r="J233" s="449"/>
      <c r="K233" s="449"/>
      <c r="L233" s="449"/>
      <c r="M233" s="428"/>
      <c r="N233" s="428"/>
      <c r="O233" s="449"/>
      <c r="P233" s="450"/>
      <c r="Q233" s="237"/>
    </row>
    <row r="234" spans="1:17" ht="15.75">
      <c r="A234" s="428"/>
      <c r="B234" s="447"/>
      <c r="C234" s="448"/>
      <c r="D234" s="448"/>
      <c r="E234" s="448"/>
      <c r="F234" s="448"/>
      <c r="G234" s="448"/>
      <c r="H234" s="448"/>
      <c r="I234" s="448"/>
      <c r="J234" s="449"/>
      <c r="K234" s="449"/>
      <c r="L234" s="449"/>
      <c r="M234" s="428"/>
      <c r="N234" s="428"/>
      <c r="O234" s="449"/>
      <c r="P234" s="450"/>
      <c r="Q234" s="237"/>
    </row>
    <row r="235" spans="1:17" ht="15.75">
      <c r="A235" s="428"/>
      <c r="B235" s="447"/>
      <c r="C235" s="448"/>
      <c r="D235" s="448"/>
      <c r="E235" s="448"/>
      <c r="F235" s="448"/>
      <c r="G235" s="448"/>
      <c r="H235" s="448"/>
      <c r="I235" s="448"/>
      <c r="J235" s="449"/>
      <c r="K235" s="449"/>
      <c r="L235" s="449"/>
      <c r="M235" s="428"/>
      <c r="N235" s="428"/>
      <c r="O235" s="449"/>
      <c r="P235" s="450"/>
      <c r="Q235" s="237"/>
    </row>
    <row r="236" spans="1:17" ht="15.75">
      <c r="A236" s="428"/>
      <c r="B236" s="447"/>
      <c r="C236" s="448"/>
      <c r="D236" s="448"/>
      <c r="E236" s="448"/>
      <c r="F236" s="448"/>
      <c r="G236" s="448"/>
      <c r="H236" s="448"/>
      <c r="I236" s="448"/>
      <c r="J236" s="449"/>
      <c r="K236" s="449"/>
      <c r="L236" s="449"/>
      <c r="M236" s="428"/>
      <c r="N236" s="428"/>
      <c r="O236" s="449"/>
      <c r="P236" s="450"/>
      <c r="Q236" s="237"/>
    </row>
    <row r="237" spans="1:17" ht="15.75">
      <c r="A237" s="428"/>
      <c r="B237" s="447"/>
      <c r="C237" s="448"/>
      <c r="D237" s="448"/>
      <c r="E237" s="448"/>
      <c r="F237" s="448"/>
      <c r="G237" s="448"/>
      <c r="H237" s="448"/>
      <c r="I237" s="448"/>
      <c r="J237" s="449"/>
      <c r="K237" s="449"/>
      <c r="L237" s="449"/>
      <c r="M237" s="428"/>
      <c r="N237" s="428"/>
      <c r="O237" s="449"/>
      <c r="P237" s="450"/>
      <c r="Q237" s="237"/>
    </row>
    <row r="238" spans="1:17" ht="15.75">
      <c r="A238" s="428"/>
      <c r="B238" s="447"/>
      <c r="C238" s="448"/>
      <c r="D238" s="448"/>
      <c r="E238" s="448"/>
      <c r="F238" s="448"/>
      <c r="G238" s="448"/>
      <c r="H238" s="448"/>
      <c r="I238" s="448"/>
      <c r="J238" s="449"/>
      <c r="K238" s="449"/>
      <c r="L238" s="449"/>
      <c r="M238" s="428"/>
      <c r="N238" s="428"/>
      <c r="O238" s="449"/>
      <c r="P238" s="450"/>
      <c r="Q238" s="237"/>
    </row>
    <row r="239" spans="1:17" ht="15.75">
      <c r="A239" s="428"/>
      <c r="B239" s="447"/>
      <c r="C239" s="448"/>
      <c r="D239" s="448"/>
      <c r="E239" s="448"/>
      <c r="F239" s="448"/>
      <c r="G239" s="448"/>
      <c r="H239" s="448"/>
      <c r="I239" s="448"/>
      <c r="J239" s="449"/>
      <c r="K239" s="449"/>
      <c r="L239" s="449"/>
      <c r="M239" s="428"/>
      <c r="N239" s="428"/>
      <c r="O239" s="449"/>
      <c r="P239" s="450"/>
      <c r="Q239" s="237"/>
    </row>
    <row r="240" spans="1:17" ht="15.75">
      <c r="A240" s="428"/>
      <c r="B240" s="447"/>
      <c r="C240" s="448"/>
      <c r="D240" s="448"/>
      <c r="E240" s="448"/>
      <c r="F240" s="448"/>
      <c r="G240" s="448"/>
      <c r="H240" s="448"/>
      <c r="I240" s="448"/>
      <c r="J240" s="449"/>
      <c r="K240" s="449"/>
      <c r="L240" s="449"/>
      <c r="M240" s="428"/>
      <c r="N240" s="428"/>
      <c r="O240" s="449"/>
      <c r="P240" s="450"/>
      <c r="Q240" s="237"/>
    </row>
    <row r="241" spans="1:17" ht="15.75">
      <c r="A241" s="428"/>
      <c r="B241" s="447"/>
      <c r="C241" s="448"/>
      <c r="D241" s="448"/>
      <c r="E241" s="448"/>
      <c r="F241" s="448"/>
      <c r="G241" s="448"/>
      <c r="H241" s="448"/>
      <c r="I241" s="448"/>
      <c r="J241" s="449"/>
      <c r="K241" s="449"/>
      <c r="L241" s="449"/>
      <c r="M241" s="428"/>
      <c r="N241" s="428"/>
      <c r="O241" s="449"/>
      <c r="P241" s="450"/>
      <c r="Q241" s="237"/>
    </row>
    <row r="242" spans="1:17" ht="15.75">
      <c r="A242" s="428"/>
      <c r="B242" s="447"/>
      <c r="C242" s="448"/>
      <c r="D242" s="448"/>
      <c r="E242" s="448"/>
      <c r="F242" s="448"/>
      <c r="G242" s="448"/>
      <c r="H242" s="448"/>
      <c r="I242" s="448"/>
      <c r="J242" s="449"/>
      <c r="K242" s="449"/>
      <c r="L242" s="449"/>
      <c r="M242" s="428"/>
      <c r="N242" s="428"/>
      <c r="O242" s="449"/>
      <c r="P242" s="450"/>
      <c r="Q242" s="237"/>
    </row>
    <row r="243" spans="1:17" ht="15.75">
      <c r="A243" s="428"/>
      <c r="B243" s="447"/>
      <c r="C243" s="448"/>
      <c r="D243" s="448"/>
      <c r="E243" s="448"/>
      <c r="F243" s="448"/>
      <c r="G243" s="448"/>
      <c r="H243" s="448"/>
      <c r="I243" s="448"/>
      <c r="J243" s="449"/>
      <c r="K243" s="449"/>
      <c r="L243" s="449"/>
      <c r="M243" s="428"/>
      <c r="N243" s="428"/>
      <c r="O243" s="449"/>
      <c r="P243" s="450"/>
      <c r="Q243" s="237"/>
    </row>
    <row r="244" spans="1:17" ht="15.75">
      <c r="A244" s="428"/>
      <c r="B244" s="447"/>
      <c r="C244" s="448"/>
      <c r="D244" s="448"/>
      <c r="E244" s="448"/>
      <c r="F244" s="448"/>
      <c r="G244" s="448"/>
      <c r="H244" s="448"/>
      <c r="I244" s="448"/>
      <c r="J244" s="449"/>
      <c r="K244" s="449"/>
      <c r="L244" s="449"/>
      <c r="M244" s="428"/>
      <c r="N244" s="428"/>
      <c r="O244" s="449"/>
      <c r="P244" s="450"/>
      <c r="Q244" s="237"/>
    </row>
    <row r="245" spans="1:17" ht="15.75">
      <c r="A245" s="428"/>
      <c r="B245" s="447"/>
      <c r="C245" s="448"/>
      <c r="D245" s="448"/>
      <c r="E245" s="448"/>
      <c r="F245" s="448"/>
      <c r="G245" s="448"/>
      <c r="H245" s="448"/>
      <c r="I245" s="448"/>
      <c r="J245" s="449"/>
      <c r="K245" s="449"/>
      <c r="L245" s="449"/>
      <c r="M245" s="428"/>
      <c r="N245" s="428"/>
      <c r="O245" s="449"/>
      <c r="P245" s="450"/>
      <c r="Q245" s="237"/>
    </row>
    <row r="246" spans="1:17" ht="15.75">
      <c r="A246" s="428"/>
      <c r="B246" s="447"/>
      <c r="C246" s="448"/>
      <c r="D246" s="448"/>
      <c r="E246" s="448"/>
      <c r="F246" s="448"/>
      <c r="G246" s="448"/>
      <c r="H246" s="448"/>
      <c r="I246" s="448"/>
      <c r="J246" s="449"/>
      <c r="K246" s="449"/>
      <c r="L246" s="449"/>
      <c r="M246" s="428"/>
      <c r="N246" s="428"/>
      <c r="O246" s="449"/>
      <c r="P246" s="450"/>
      <c r="Q246" s="237"/>
    </row>
    <row r="247" spans="1:17" ht="15.75">
      <c r="A247" s="428"/>
      <c r="B247" s="447"/>
      <c r="C247" s="448"/>
      <c r="D247" s="448"/>
      <c r="E247" s="448"/>
      <c r="F247" s="448"/>
      <c r="G247" s="448"/>
      <c r="H247" s="448"/>
      <c r="I247" s="448"/>
      <c r="J247" s="449"/>
      <c r="K247" s="449"/>
      <c r="L247" s="449"/>
      <c r="M247" s="428"/>
      <c r="N247" s="428"/>
      <c r="O247" s="449"/>
      <c r="P247" s="450"/>
      <c r="Q247" s="237"/>
    </row>
    <row r="248" spans="1:17" ht="15.75">
      <c r="A248" s="428"/>
      <c r="B248" s="447"/>
      <c r="C248" s="448"/>
      <c r="D248" s="448"/>
      <c r="E248" s="448"/>
      <c r="F248" s="448"/>
      <c r="G248" s="448"/>
      <c r="H248" s="448"/>
      <c r="I248" s="448"/>
      <c r="J248" s="449"/>
      <c r="K248" s="449"/>
      <c r="L248" s="449"/>
      <c r="M248" s="428"/>
      <c r="N248" s="428"/>
      <c r="O248" s="449"/>
      <c r="P248" s="450"/>
      <c r="Q248" s="237"/>
    </row>
    <row r="249" spans="1:17" ht="15.75">
      <c r="A249" s="428"/>
      <c r="B249" s="447"/>
      <c r="C249" s="448"/>
      <c r="D249" s="448"/>
      <c r="E249" s="448"/>
      <c r="F249" s="448"/>
      <c r="G249" s="448"/>
      <c r="H249" s="448"/>
      <c r="I249" s="448"/>
      <c r="J249" s="449"/>
      <c r="K249" s="449"/>
      <c r="L249" s="449"/>
      <c r="M249" s="428"/>
      <c r="N249" s="428"/>
      <c r="O249" s="449"/>
      <c r="P249" s="450"/>
      <c r="Q249" s="237"/>
    </row>
    <row r="250" spans="1:17" ht="15.75">
      <c r="A250" s="428"/>
      <c r="B250" s="447"/>
      <c r="C250" s="448"/>
      <c r="D250" s="448"/>
      <c r="E250" s="448"/>
      <c r="F250" s="448"/>
      <c r="G250" s="448"/>
      <c r="H250" s="448"/>
      <c r="I250" s="448"/>
      <c r="J250" s="449"/>
      <c r="K250" s="449"/>
      <c r="L250" s="449"/>
      <c r="M250" s="428"/>
      <c r="N250" s="428"/>
      <c r="O250" s="449"/>
      <c r="P250" s="450"/>
      <c r="Q250" s="237"/>
    </row>
    <row r="251" spans="1:17" ht="15.75">
      <c r="A251" s="428"/>
      <c r="B251" s="447"/>
      <c r="C251" s="448"/>
      <c r="D251" s="448"/>
      <c r="E251" s="448"/>
      <c r="F251" s="448"/>
      <c r="G251" s="448"/>
      <c r="H251" s="448"/>
      <c r="I251" s="448"/>
      <c r="J251" s="449"/>
      <c r="K251" s="449"/>
      <c r="L251" s="449"/>
      <c r="M251" s="428"/>
      <c r="N251" s="428"/>
      <c r="O251" s="449"/>
      <c r="P251" s="450"/>
      <c r="Q251" s="237"/>
    </row>
    <row r="252" spans="1:17" ht="15.75">
      <c r="A252" s="428"/>
      <c r="B252" s="447"/>
      <c r="C252" s="448"/>
      <c r="D252" s="448"/>
      <c r="E252" s="448"/>
      <c r="F252" s="448"/>
      <c r="G252" s="448"/>
      <c r="H252" s="448"/>
      <c r="I252" s="448"/>
      <c r="J252" s="449"/>
      <c r="K252" s="449"/>
      <c r="L252" s="449"/>
      <c r="M252" s="428"/>
      <c r="N252" s="428"/>
      <c r="O252" s="449"/>
      <c r="P252" s="450"/>
      <c r="Q252" s="237"/>
    </row>
    <row r="253" spans="1:17" ht="15.75">
      <c r="A253" s="428"/>
      <c r="B253" s="447"/>
      <c r="C253" s="448"/>
      <c r="D253" s="448"/>
      <c r="E253" s="448"/>
      <c r="F253" s="448"/>
      <c r="G253" s="448"/>
      <c r="H253" s="448"/>
      <c r="I253" s="448"/>
      <c r="J253" s="449"/>
      <c r="K253" s="449"/>
      <c r="L253" s="449"/>
      <c r="M253" s="428"/>
      <c r="N253" s="428"/>
      <c r="O253" s="449"/>
      <c r="P253" s="450"/>
      <c r="Q253" s="237"/>
    </row>
    <row r="254" spans="1:17" ht="15.75">
      <c r="A254" s="428"/>
      <c r="B254" s="447"/>
      <c r="C254" s="448"/>
      <c r="D254" s="448"/>
      <c r="E254" s="448"/>
      <c r="F254" s="448"/>
      <c r="G254" s="448"/>
      <c r="H254" s="448"/>
      <c r="I254" s="448"/>
      <c r="J254" s="449"/>
      <c r="K254" s="449"/>
      <c r="L254" s="449"/>
      <c r="M254" s="428"/>
      <c r="N254" s="428"/>
      <c r="O254" s="449"/>
      <c r="P254" s="450"/>
      <c r="Q254" s="237"/>
    </row>
    <row r="255" spans="1:17" ht="15.75">
      <c r="A255" s="428"/>
      <c r="B255" s="447"/>
      <c r="C255" s="448"/>
      <c r="D255" s="448"/>
      <c r="E255" s="448"/>
      <c r="F255" s="448"/>
      <c r="G255" s="448"/>
      <c r="H255" s="448"/>
      <c r="I255" s="448"/>
      <c r="J255" s="449"/>
      <c r="K255" s="449"/>
      <c r="L255" s="449"/>
      <c r="M255" s="428"/>
      <c r="N255" s="428"/>
      <c r="O255" s="449"/>
      <c r="P255" s="450"/>
      <c r="Q255" s="237"/>
    </row>
    <row r="256" spans="1:17" ht="15.75">
      <c r="A256" s="428"/>
      <c r="B256" s="447"/>
      <c r="C256" s="448"/>
      <c r="D256" s="448"/>
      <c r="E256" s="448"/>
      <c r="F256" s="448"/>
      <c r="G256" s="448"/>
      <c r="H256" s="448"/>
      <c r="I256" s="448"/>
      <c r="J256" s="449"/>
      <c r="K256" s="449"/>
      <c r="L256" s="449"/>
      <c r="M256" s="428"/>
      <c r="N256" s="428"/>
      <c r="O256" s="449"/>
      <c r="P256" s="450"/>
      <c r="Q256" s="237"/>
    </row>
    <row r="257" spans="1:17" ht="15.75">
      <c r="A257" s="428"/>
      <c r="B257" s="447"/>
      <c r="C257" s="448"/>
      <c r="D257" s="448"/>
      <c r="E257" s="448"/>
      <c r="F257" s="448"/>
      <c r="G257" s="448"/>
      <c r="H257" s="448"/>
      <c r="I257" s="448"/>
      <c r="J257" s="449"/>
      <c r="K257" s="449"/>
      <c r="L257" s="449"/>
      <c r="M257" s="428"/>
      <c r="N257" s="428"/>
      <c r="O257" s="449"/>
      <c r="P257" s="450"/>
      <c r="Q257" s="237"/>
    </row>
    <row r="258" spans="1:17" ht="15.75">
      <c r="A258" s="428"/>
      <c r="B258" s="447"/>
      <c r="C258" s="448"/>
      <c r="D258" s="448"/>
      <c r="E258" s="448"/>
      <c r="F258" s="448"/>
      <c r="G258" s="448"/>
      <c r="H258" s="448"/>
      <c r="I258" s="448"/>
      <c r="J258" s="449"/>
      <c r="K258" s="449"/>
      <c r="L258" s="449"/>
      <c r="M258" s="428"/>
      <c r="N258" s="428"/>
      <c r="O258" s="449"/>
      <c r="P258" s="450"/>
      <c r="Q258" s="237"/>
    </row>
    <row r="259" spans="1:17" ht="15.75">
      <c r="A259" s="428"/>
      <c r="B259" s="447"/>
      <c r="C259" s="448"/>
      <c r="D259" s="448"/>
      <c r="E259" s="448"/>
      <c r="F259" s="448"/>
      <c r="G259" s="448"/>
      <c r="H259" s="448"/>
      <c r="I259" s="448"/>
      <c r="J259" s="449"/>
      <c r="K259" s="449"/>
      <c r="L259" s="449"/>
      <c r="M259" s="428"/>
      <c r="N259" s="428"/>
      <c r="O259" s="449"/>
      <c r="P259" s="450"/>
      <c r="Q259" s="237"/>
    </row>
    <row r="260" spans="1:17" ht="15.75">
      <c r="A260" s="428"/>
      <c r="B260" s="447"/>
      <c r="C260" s="448"/>
      <c r="D260" s="448"/>
      <c r="E260" s="448"/>
      <c r="F260" s="448"/>
      <c r="G260" s="448"/>
      <c r="H260" s="448"/>
      <c r="I260" s="448"/>
      <c r="J260" s="449"/>
      <c r="K260" s="449"/>
      <c r="L260" s="449"/>
      <c r="M260" s="428"/>
      <c r="N260" s="428"/>
      <c r="O260" s="449"/>
      <c r="P260" s="450"/>
      <c r="Q260" s="237"/>
    </row>
    <row r="261" spans="1:17" ht="15.75">
      <c r="A261" s="428"/>
      <c r="B261" s="447"/>
      <c r="C261" s="448"/>
      <c r="D261" s="448"/>
      <c r="E261" s="448"/>
      <c r="F261" s="448"/>
      <c r="G261" s="448"/>
      <c r="H261" s="448"/>
      <c r="I261" s="448"/>
      <c r="J261" s="449"/>
      <c r="K261" s="449"/>
      <c r="L261" s="449"/>
      <c r="M261" s="428"/>
      <c r="N261" s="428"/>
      <c r="O261" s="449"/>
      <c r="P261" s="450"/>
      <c r="Q261" s="237"/>
    </row>
    <row r="262" spans="1:17" ht="15.75">
      <c r="A262" s="428"/>
      <c r="B262" s="447"/>
      <c r="C262" s="448"/>
      <c r="D262" s="448"/>
      <c r="E262" s="448"/>
      <c r="F262" s="448"/>
      <c r="G262" s="448"/>
      <c r="H262" s="448"/>
      <c r="I262" s="448"/>
      <c r="J262" s="449"/>
      <c r="K262" s="449"/>
      <c r="L262" s="449"/>
      <c r="M262" s="428"/>
      <c r="N262" s="428"/>
      <c r="O262" s="449"/>
      <c r="P262" s="450"/>
      <c r="Q262" s="237"/>
    </row>
    <row r="263" spans="1:17" ht="15.75">
      <c r="A263" s="428"/>
      <c r="B263" s="447"/>
      <c r="C263" s="448"/>
      <c r="D263" s="448"/>
      <c r="E263" s="448"/>
      <c r="F263" s="448"/>
      <c r="G263" s="448"/>
      <c r="H263" s="448"/>
      <c r="I263" s="448"/>
      <c r="J263" s="449"/>
      <c r="K263" s="449"/>
      <c r="L263" s="449"/>
      <c r="M263" s="428"/>
      <c r="N263" s="428"/>
      <c r="O263" s="449"/>
      <c r="P263" s="450"/>
      <c r="Q263" s="237"/>
    </row>
    <row r="264" spans="1:17" ht="15.75">
      <c r="A264" s="428"/>
      <c r="B264" s="447"/>
      <c r="C264" s="448"/>
      <c r="D264" s="448"/>
      <c r="E264" s="448"/>
      <c r="F264" s="448"/>
      <c r="G264" s="448"/>
      <c r="H264" s="448"/>
      <c r="I264" s="448"/>
      <c r="J264" s="449"/>
      <c r="K264" s="449"/>
      <c r="L264" s="449"/>
      <c r="M264" s="428"/>
      <c r="N264" s="428"/>
      <c r="O264" s="449"/>
      <c r="P264" s="450"/>
      <c r="Q264" s="237"/>
    </row>
    <row r="265" spans="1:17" ht="15.75">
      <c r="A265" s="428"/>
      <c r="B265" s="447"/>
      <c r="C265" s="448"/>
      <c r="D265" s="448"/>
      <c r="E265" s="448"/>
      <c r="F265" s="448"/>
      <c r="G265" s="448"/>
      <c r="H265" s="448"/>
      <c r="I265" s="448"/>
      <c r="J265" s="449"/>
      <c r="K265" s="449"/>
      <c r="L265" s="449"/>
      <c r="M265" s="428"/>
      <c r="N265" s="428"/>
      <c r="O265" s="449"/>
      <c r="P265" s="450"/>
      <c r="Q265" s="237"/>
    </row>
    <row r="266" spans="1:17" ht="15.75">
      <c r="A266" s="428"/>
      <c r="B266" s="447"/>
      <c r="C266" s="448"/>
      <c r="D266" s="448"/>
      <c r="E266" s="448"/>
      <c r="F266" s="448"/>
      <c r="G266" s="448"/>
      <c r="H266" s="448"/>
      <c r="I266" s="448"/>
      <c r="J266" s="449"/>
      <c r="K266" s="449"/>
      <c r="L266" s="449"/>
      <c r="M266" s="428"/>
      <c r="N266" s="428"/>
      <c r="O266" s="449"/>
      <c r="P266" s="450"/>
      <c r="Q266" s="237"/>
    </row>
    <row r="267" spans="1:17" ht="15.75">
      <c r="A267" s="428"/>
      <c r="B267" s="447"/>
      <c r="C267" s="448"/>
      <c r="D267" s="448"/>
      <c r="E267" s="448"/>
      <c r="F267" s="448"/>
      <c r="G267" s="448"/>
      <c r="H267" s="448"/>
      <c r="I267" s="448"/>
      <c r="J267" s="449"/>
      <c r="K267" s="449"/>
      <c r="L267" s="449"/>
      <c r="M267" s="428"/>
      <c r="N267" s="428"/>
      <c r="O267" s="449"/>
      <c r="P267" s="450"/>
      <c r="Q267" s="237"/>
    </row>
    <row r="268" spans="1:17" ht="15.75">
      <c r="A268" s="428"/>
      <c r="B268" s="447"/>
      <c r="C268" s="448"/>
      <c r="D268" s="448"/>
      <c r="E268" s="448"/>
      <c r="F268" s="448"/>
      <c r="G268" s="448"/>
      <c r="H268" s="448"/>
      <c r="I268" s="448"/>
      <c r="J268" s="449"/>
      <c r="K268" s="449"/>
      <c r="L268" s="449"/>
      <c r="M268" s="428"/>
      <c r="N268" s="428"/>
      <c r="O268" s="449"/>
      <c r="P268" s="450"/>
      <c r="Q268" s="237"/>
    </row>
    <row r="269" spans="1:17" ht="15.75">
      <c r="A269" s="428"/>
      <c r="B269" s="447"/>
      <c r="C269" s="448"/>
      <c r="D269" s="448"/>
      <c r="E269" s="448"/>
      <c r="F269" s="448"/>
      <c r="G269" s="448"/>
      <c r="H269" s="448"/>
      <c r="I269" s="448"/>
      <c r="J269" s="449"/>
      <c r="K269" s="449"/>
      <c r="L269" s="449"/>
      <c r="M269" s="428"/>
      <c r="N269" s="428"/>
      <c r="O269" s="449"/>
      <c r="P269" s="450"/>
      <c r="Q269" s="237"/>
    </row>
    <row r="270" spans="1:17" ht="15.75">
      <c r="A270" s="428"/>
      <c r="B270" s="447"/>
      <c r="C270" s="448"/>
      <c r="D270" s="448"/>
      <c r="E270" s="448"/>
      <c r="F270" s="448"/>
      <c r="G270" s="448"/>
      <c r="H270" s="448"/>
      <c r="I270" s="448"/>
      <c r="J270" s="449"/>
      <c r="K270" s="449"/>
      <c r="L270" s="449"/>
      <c r="M270" s="428"/>
      <c r="N270" s="428"/>
      <c r="O270" s="449"/>
      <c r="P270" s="450"/>
      <c r="Q270" s="237"/>
    </row>
    <row r="271" spans="1:17" ht="15.75">
      <c r="A271" s="428"/>
      <c r="B271" s="447"/>
      <c r="C271" s="448"/>
      <c r="D271" s="448"/>
      <c r="E271" s="448"/>
      <c r="F271" s="448"/>
      <c r="G271" s="448"/>
      <c r="H271" s="448"/>
      <c r="I271" s="448"/>
      <c r="J271" s="449"/>
      <c r="K271" s="449"/>
      <c r="L271" s="449"/>
      <c r="M271" s="428"/>
      <c r="N271" s="428"/>
      <c r="O271" s="449"/>
      <c r="P271" s="450"/>
      <c r="Q271" s="237"/>
    </row>
    <row r="272" spans="1:17" ht="15.75">
      <c r="A272" s="428"/>
      <c r="B272" s="447"/>
      <c r="C272" s="448"/>
      <c r="D272" s="448"/>
      <c r="E272" s="448"/>
      <c r="F272" s="448"/>
      <c r="G272" s="448"/>
      <c r="H272" s="448"/>
      <c r="I272" s="448"/>
      <c r="J272" s="449"/>
      <c r="K272" s="449"/>
      <c r="L272" s="449"/>
      <c r="M272" s="428"/>
      <c r="N272" s="428"/>
      <c r="O272" s="449"/>
      <c r="P272" s="450"/>
      <c r="Q272" s="237"/>
    </row>
    <row r="273" spans="1:17" ht="15.75">
      <c r="A273" s="428"/>
      <c r="B273" s="447"/>
      <c r="C273" s="448"/>
      <c r="D273" s="448"/>
      <c r="E273" s="448"/>
      <c r="F273" s="448"/>
      <c r="G273" s="448"/>
      <c r="H273" s="448"/>
      <c r="I273" s="448"/>
      <c r="J273" s="449"/>
      <c r="K273" s="449"/>
      <c r="L273" s="449"/>
      <c r="M273" s="428"/>
      <c r="N273" s="428"/>
      <c r="O273" s="449"/>
      <c r="P273" s="450"/>
      <c r="Q273" s="237"/>
    </row>
    <row r="274" spans="1:17" ht="15.75">
      <c r="A274" s="428"/>
      <c r="B274" s="447"/>
      <c r="C274" s="448"/>
      <c r="D274" s="448"/>
      <c r="E274" s="448"/>
      <c r="F274" s="448"/>
      <c r="G274" s="448"/>
      <c r="H274" s="448"/>
      <c r="I274" s="448"/>
      <c r="J274" s="449"/>
      <c r="K274" s="449"/>
      <c r="L274" s="449"/>
      <c r="M274" s="428"/>
      <c r="N274" s="428"/>
      <c r="O274" s="449"/>
      <c r="P274" s="450"/>
      <c r="Q274" s="237"/>
    </row>
    <row r="275" spans="1:17" ht="15.75">
      <c r="A275" s="428"/>
      <c r="B275" s="447"/>
      <c r="C275" s="448"/>
      <c r="D275" s="448"/>
      <c r="E275" s="448"/>
      <c r="F275" s="448"/>
      <c r="G275" s="448"/>
      <c r="H275" s="448"/>
      <c r="I275" s="448"/>
      <c r="J275" s="449"/>
      <c r="K275" s="449"/>
      <c r="L275" s="449"/>
      <c r="M275" s="428"/>
      <c r="N275" s="428"/>
      <c r="O275" s="449"/>
      <c r="P275" s="450"/>
      <c r="Q275" s="237"/>
    </row>
    <row r="276" spans="1:17" ht="15.75">
      <c r="A276" s="428"/>
      <c r="B276" s="447"/>
      <c r="C276" s="448"/>
      <c r="D276" s="448"/>
      <c r="E276" s="448"/>
      <c r="F276" s="448"/>
      <c r="G276" s="448"/>
      <c r="H276" s="448"/>
      <c r="I276" s="448"/>
      <c r="J276" s="449"/>
      <c r="K276" s="449"/>
      <c r="L276" s="449"/>
      <c r="M276" s="428"/>
      <c r="N276" s="428"/>
      <c r="O276" s="449"/>
      <c r="P276" s="450"/>
      <c r="Q276" s="237"/>
    </row>
    <row r="277" spans="1:17" ht="15.75">
      <c r="A277" s="428"/>
      <c r="B277" s="447"/>
      <c r="C277" s="448"/>
      <c r="D277" s="448"/>
      <c r="E277" s="448"/>
      <c r="F277" s="448"/>
      <c r="G277" s="448"/>
      <c r="H277" s="448"/>
      <c r="I277" s="448"/>
      <c r="J277" s="449"/>
      <c r="K277" s="449"/>
      <c r="L277" s="449"/>
      <c r="M277" s="428"/>
      <c r="N277" s="428"/>
      <c r="O277" s="449"/>
      <c r="P277" s="450"/>
      <c r="Q277" s="237"/>
    </row>
    <row r="278" spans="1:17" ht="15.75">
      <c r="A278" s="428"/>
      <c r="B278" s="447"/>
      <c r="C278" s="448"/>
      <c r="D278" s="448"/>
      <c r="E278" s="448"/>
      <c r="F278" s="448"/>
      <c r="G278" s="448"/>
      <c r="H278" s="448"/>
      <c r="I278" s="448"/>
      <c r="J278" s="449"/>
      <c r="K278" s="449"/>
      <c r="L278" s="449"/>
      <c r="M278" s="428"/>
      <c r="N278" s="428"/>
      <c r="O278" s="449"/>
      <c r="P278" s="450"/>
      <c r="Q278" s="237"/>
    </row>
    <row r="279" spans="1:17" ht="15.75">
      <c r="A279" s="428"/>
      <c r="B279" s="447"/>
      <c r="C279" s="448"/>
      <c r="D279" s="448"/>
      <c r="E279" s="448"/>
      <c r="F279" s="448"/>
      <c r="G279" s="448"/>
      <c r="H279" s="448"/>
      <c r="I279" s="448"/>
      <c r="J279" s="449"/>
      <c r="K279" s="449"/>
      <c r="L279" s="449"/>
      <c r="M279" s="428"/>
      <c r="N279" s="428"/>
      <c r="O279" s="449"/>
      <c r="P279" s="450"/>
      <c r="Q279" s="237"/>
    </row>
    <row r="280" spans="1:17" ht="15.75">
      <c r="A280" s="428"/>
      <c r="B280" s="447"/>
      <c r="C280" s="448"/>
      <c r="D280" s="448"/>
      <c r="E280" s="448"/>
      <c r="F280" s="448"/>
      <c r="G280" s="448"/>
      <c r="H280" s="448"/>
      <c r="I280" s="448"/>
      <c r="J280" s="449"/>
      <c r="K280" s="449"/>
      <c r="L280" s="449"/>
      <c r="M280" s="428"/>
      <c r="N280" s="428"/>
      <c r="O280" s="449"/>
      <c r="P280" s="450"/>
      <c r="Q280" s="237"/>
    </row>
    <row r="281" spans="1:17" ht="15.75">
      <c r="A281" s="428"/>
      <c r="B281" s="447"/>
      <c r="C281" s="448"/>
      <c r="D281" s="448"/>
      <c r="E281" s="448"/>
      <c r="F281" s="448"/>
      <c r="G281" s="448"/>
      <c r="H281" s="448"/>
      <c r="I281" s="448"/>
      <c r="J281" s="449"/>
      <c r="K281" s="449"/>
      <c r="L281" s="449"/>
      <c r="M281" s="428"/>
      <c r="N281" s="428"/>
      <c r="O281" s="449"/>
      <c r="P281" s="450"/>
      <c r="Q281" s="237"/>
    </row>
    <row r="282" spans="1:17" ht="15.75">
      <c r="A282" s="428"/>
      <c r="B282" s="447"/>
      <c r="C282" s="448"/>
      <c r="D282" s="448"/>
      <c r="E282" s="448"/>
      <c r="F282" s="448"/>
      <c r="G282" s="448"/>
      <c r="H282" s="448"/>
      <c r="I282" s="448"/>
      <c r="J282" s="449"/>
      <c r="K282" s="449"/>
      <c r="L282" s="449"/>
      <c r="M282" s="428"/>
      <c r="N282" s="428"/>
      <c r="O282" s="449"/>
      <c r="P282" s="450"/>
      <c r="Q282" s="237"/>
    </row>
    <row r="283" spans="1:17" ht="15.75">
      <c r="A283" s="428"/>
      <c r="B283" s="447"/>
      <c r="C283" s="448"/>
      <c r="D283" s="448"/>
      <c r="E283" s="448"/>
      <c r="F283" s="448"/>
      <c r="G283" s="448"/>
      <c r="H283" s="448"/>
      <c r="I283" s="448"/>
      <c r="J283" s="449"/>
      <c r="K283" s="449"/>
      <c r="L283" s="449"/>
      <c r="M283" s="428"/>
      <c r="N283" s="428"/>
      <c r="O283" s="449"/>
      <c r="P283" s="450"/>
      <c r="Q283" s="237"/>
    </row>
    <row r="284" spans="1:17" ht="15.75">
      <c r="A284" s="428"/>
      <c r="B284" s="447"/>
      <c r="C284" s="448"/>
      <c r="D284" s="448"/>
      <c r="E284" s="448"/>
      <c r="F284" s="448"/>
      <c r="G284" s="448"/>
      <c r="H284" s="448"/>
      <c r="I284" s="448"/>
      <c r="J284" s="449"/>
      <c r="K284" s="449"/>
      <c r="L284" s="449"/>
      <c r="M284" s="428"/>
      <c r="N284" s="428"/>
      <c r="O284" s="449"/>
      <c r="P284" s="450"/>
      <c r="Q284" s="237"/>
    </row>
    <row r="285" spans="1:17" ht="15.75">
      <c r="A285" s="428"/>
      <c r="B285" s="447"/>
      <c r="C285" s="448"/>
      <c r="D285" s="448"/>
      <c r="E285" s="448"/>
      <c r="F285" s="448"/>
      <c r="G285" s="448"/>
      <c r="H285" s="448"/>
      <c r="I285" s="448"/>
      <c r="J285" s="449"/>
      <c r="K285" s="449"/>
      <c r="L285" s="449"/>
      <c r="M285" s="428"/>
      <c r="N285" s="428"/>
      <c r="O285" s="449"/>
      <c r="P285" s="450"/>
      <c r="Q285" s="237"/>
    </row>
    <row r="286" spans="1:17" ht="15.75">
      <c r="A286" s="428"/>
      <c r="B286" s="447"/>
      <c r="C286" s="448"/>
      <c r="D286" s="448"/>
      <c r="E286" s="448"/>
      <c r="F286" s="448"/>
      <c r="G286" s="448"/>
      <c r="H286" s="448"/>
      <c r="I286" s="448"/>
      <c r="J286" s="449"/>
      <c r="K286" s="449"/>
      <c r="L286" s="449"/>
      <c r="M286" s="428"/>
      <c r="N286" s="428"/>
      <c r="O286" s="449"/>
      <c r="P286" s="450"/>
      <c r="Q286" s="237"/>
    </row>
    <row r="287" spans="1:17" ht="15.75">
      <c r="A287" s="428"/>
      <c r="B287" s="447"/>
      <c r="C287" s="448"/>
      <c r="D287" s="448"/>
      <c r="E287" s="448"/>
      <c r="F287" s="448"/>
      <c r="G287" s="448"/>
      <c r="H287" s="448"/>
      <c r="I287" s="448"/>
      <c r="J287" s="449"/>
      <c r="K287" s="449"/>
      <c r="L287" s="449"/>
      <c r="M287" s="428"/>
      <c r="N287" s="428"/>
      <c r="O287" s="449"/>
      <c r="P287" s="450"/>
      <c r="Q287" s="237"/>
    </row>
    <row r="288" spans="1:17" ht="15.75">
      <c r="A288" s="428"/>
      <c r="B288" s="447"/>
      <c r="C288" s="448"/>
      <c r="D288" s="448"/>
      <c r="E288" s="448"/>
      <c r="F288" s="448"/>
      <c r="G288" s="448"/>
      <c r="H288" s="448"/>
      <c r="I288" s="448"/>
      <c r="J288" s="449"/>
      <c r="K288" s="449"/>
      <c r="L288" s="449"/>
      <c r="M288" s="428"/>
      <c r="N288" s="428"/>
      <c r="O288" s="449"/>
      <c r="P288" s="450"/>
      <c r="Q288" s="237"/>
    </row>
    <row r="289" spans="1:17" ht="15.75">
      <c r="A289" s="428"/>
      <c r="B289" s="447"/>
      <c r="C289" s="448"/>
      <c r="D289" s="448"/>
      <c r="E289" s="448"/>
      <c r="F289" s="448"/>
      <c r="G289" s="448"/>
      <c r="H289" s="448"/>
      <c r="I289" s="448"/>
      <c r="J289" s="449"/>
      <c r="K289" s="449"/>
      <c r="L289" s="449"/>
      <c r="M289" s="428"/>
      <c r="N289" s="428"/>
      <c r="O289" s="449"/>
      <c r="P289" s="450"/>
      <c r="Q289" s="237"/>
    </row>
    <row r="290" spans="1:17" ht="15.75">
      <c r="A290" s="428"/>
      <c r="B290" s="447"/>
      <c r="C290" s="448"/>
      <c r="D290" s="448"/>
      <c r="E290" s="448"/>
      <c r="F290" s="448"/>
      <c r="G290" s="448"/>
      <c r="H290" s="448"/>
      <c r="I290" s="448"/>
      <c r="J290" s="449"/>
      <c r="K290" s="449"/>
      <c r="L290" s="449"/>
      <c r="M290" s="428"/>
      <c r="N290" s="428"/>
      <c r="O290" s="449"/>
      <c r="P290" s="450"/>
      <c r="Q290" s="237"/>
    </row>
    <row r="291" spans="1:17" ht="15.75">
      <c r="A291" s="428"/>
      <c r="B291" s="447"/>
      <c r="C291" s="448"/>
      <c r="D291" s="448"/>
      <c r="E291" s="448"/>
      <c r="F291" s="448"/>
      <c r="G291" s="448"/>
      <c r="H291" s="448"/>
      <c r="I291" s="448"/>
      <c r="J291" s="449"/>
      <c r="K291" s="449"/>
      <c r="L291" s="449"/>
      <c r="M291" s="428"/>
      <c r="N291" s="428"/>
      <c r="O291" s="449"/>
      <c r="P291" s="450"/>
      <c r="Q291" s="237"/>
    </row>
    <row r="292" spans="1:17" ht="15.75">
      <c r="A292" s="428"/>
      <c r="B292" s="447"/>
      <c r="C292" s="448"/>
      <c r="D292" s="448"/>
      <c r="E292" s="448"/>
      <c r="F292" s="448"/>
      <c r="G292" s="448"/>
      <c r="H292" s="448"/>
      <c r="I292" s="448"/>
      <c r="J292" s="449"/>
      <c r="K292" s="449"/>
      <c r="L292" s="449"/>
      <c r="M292" s="428"/>
      <c r="N292" s="428"/>
      <c r="O292" s="449"/>
      <c r="P292" s="450"/>
      <c r="Q292" s="237"/>
    </row>
    <row r="293" spans="1:17" ht="15.75">
      <c r="A293" s="428"/>
      <c r="B293" s="447"/>
      <c r="C293" s="448"/>
      <c r="D293" s="448"/>
      <c r="E293" s="448"/>
      <c r="F293" s="448"/>
      <c r="G293" s="448"/>
      <c r="H293" s="448"/>
      <c r="I293" s="448"/>
      <c r="J293" s="449"/>
      <c r="K293" s="449"/>
      <c r="L293" s="449"/>
      <c r="M293" s="428"/>
      <c r="N293" s="428"/>
      <c r="O293" s="449"/>
      <c r="P293" s="450"/>
      <c r="Q293" s="237"/>
    </row>
    <row r="294" spans="1:17" ht="15.75">
      <c r="A294" s="428"/>
      <c r="B294" s="447"/>
      <c r="C294" s="448"/>
      <c r="D294" s="448"/>
      <c r="E294" s="448"/>
      <c r="F294" s="448"/>
      <c r="G294" s="448"/>
      <c r="H294" s="448"/>
      <c r="I294" s="448"/>
      <c r="J294" s="449"/>
      <c r="K294" s="449"/>
      <c r="L294" s="449"/>
      <c r="M294" s="428"/>
      <c r="N294" s="428"/>
      <c r="O294" s="449"/>
      <c r="P294" s="450"/>
      <c r="Q294" s="237"/>
    </row>
    <row r="295" spans="1:17" ht="15.75">
      <c r="A295" s="428"/>
      <c r="B295" s="447"/>
      <c r="C295" s="448"/>
      <c r="D295" s="448"/>
      <c r="E295" s="448"/>
      <c r="F295" s="448"/>
      <c r="G295" s="448"/>
      <c r="H295" s="448"/>
      <c r="I295" s="448"/>
      <c r="J295" s="449"/>
      <c r="K295" s="449"/>
      <c r="L295" s="449"/>
      <c r="M295" s="428"/>
      <c r="N295" s="428"/>
      <c r="O295" s="449"/>
      <c r="P295" s="450"/>
      <c r="Q295" s="237"/>
    </row>
    <row r="296" spans="1:17" ht="15.75">
      <c r="A296" s="428"/>
      <c r="B296" s="447"/>
      <c r="C296" s="448"/>
      <c r="D296" s="448"/>
      <c r="E296" s="448"/>
      <c r="F296" s="448"/>
      <c r="G296" s="448"/>
      <c r="H296" s="448"/>
      <c r="I296" s="448"/>
      <c r="J296" s="449"/>
      <c r="K296" s="449"/>
      <c r="L296" s="449"/>
      <c r="M296" s="428"/>
      <c r="N296" s="428"/>
      <c r="O296" s="449"/>
      <c r="P296" s="450"/>
      <c r="Q296" s="237"/>
    </row>
    <row r="297" spans="1:17" ht="15.75">
      <c r="A297" s="428"/>
      <c r="B297" s="447"/>
      <c r="C297" s="448"/>
      <c r="D297" s="448"/>
      <c r="E297" s="448"/>
      <c r="F297" s="448"/>
      <c r="G297" s="448"/>
      <c r="H297" s="448"/>
      <c r="I297" s="448"/>
      <c r="J297" s="449"/>
      <c r="K297" s="449"/>
      <c r="L297" s="449"/>
      <c r="M297" s="428"/>
      <c r="N297" s="428"/>
      <c r="O297" s="449"/>
      <c r="P297" s="450"/>
      <c r="Q297" s="237"/>
    </row>
    <row r="298" spans="1:17" ht="15.75">
      <c r="A298" s="428"/>
      <c r="B298" s="447"/>
      <c r="C298" s="448"/>
      <c r="D298" s="448"/>
      <c r="E298" s="448"/>
      <c r="F298" s="448"/>
      <c r="G298" s="448"/>
      <c r="H298" s="448"/>
      <c r="I298" s="448"/>
      <c r="J298" s="449"/>
      <c r="K298" s="449"/>
      <c r="L298" s="449"/>
      <c r="M298" s="428"/>
      <c r="N298" s="428"/>
      <c r="O298" s="449"/>
      <c r="P298" s="450"/>
      <c r="Q298" s="237"/>
    </row>
    <row r="299" spans="1:17" ht="15.75">
      <c r="A299" s="428"/>
      <c r="B299" s="447"/>
      <c r="C299" s="448"/>
      <c r="D299" s="448"/>
      <c r="E299" s="448"/>
      <c r="F299" s="448"/>
      <c r="G299" s="448"/>
      <c r="H299" s="448"/>
      <c r="I299" s="448"/>
      <c r="J299" s="449"/>
      <c r="K299" s="449"/>
      <c r="L299" s="449"/>
      <c r="M299" s="428"/>
      <c r="N299" s="428"/>
      <c r="O299" s="449"/>
      <c r="P299" s="450"/>
      <c r="Q299" s="237"/>
    </row>
    <row r="300" spans="1:17" ht="15.75">
      <c r="A300" s="428"/>
      <c r="B300" s="447"/>
      <c r="C300" s="448"/>
      <c r="D300" s="448"/>
      <c r="E300" s="448"/>
      <c r="F300" s="448"/>
      <c r="G300" s="448"/>
      <c r="H300" s="448"/>
      <c r="I300" s="448"/>
      <c r="J300" s="449"/>
      <c r="K300" s="449"/>
      <c r="L300" s="449"/>
      <c r="M300" s="428"/>
      <c r="N300" s="428"/>
      <c r="O300" s="449"/>
      <c r="P300" s="450"/>
      <c r="Q300" s="237"/>
    </row>
    <row r="301" spans="1:17" ht="15.75">
      <c r="A301" s="428"/>
      <c r="B301" s="447"/>
      <c r="C301" s="448"/>
      <c r="D301" s="448"/>
      <c r="E301" s="448"/>
      <c r="F301" s="448"/>
      <c r="G301" s="448"/>
      <c r="H301" s="448"/>
      <c r="I301" s="448"/>
      <c r="J301" s="449"/>
      <c r="K301" s="449"/>
      <c r="L301" s="449"/>
      <c r="M301" s="428"/>
      <c r="N301" s="428"/>
      <c r="O301" s="449"/>
      <c r="P301" s="450"/>
      <c r="Q301" s="237"/>
    </row>
    <row r="302" spans="1:17" ht="15.75">
      <c r="A302" s="428"/>
      <c r="B302" s="447"/>
      <c r="C302" s="448"/>
      <c r="D302" s="448"/>
      <c r="E302" s="448"/>
      <c r="F302" s="448"/>
      <c r="G302" s="448"/>
      <c r="H302" s="448"/>
      <c r="I302" s="448"/>
      <c r="J302" s="449"/>
      <c r="K302" s="449"/>
      <c r="L302" s="449"/>
      <c r="M302" s="428"/>
      <c r="N302" s="428"/>
      <c r="O302" s="449"/>
      <c r="P302" s="450"/>
      <c r="Q302" s="237"/>
    </row>
    <row r="303" spans="1:17" ht="15.75">
      <c r="A303" s="428"/>
      <c r="B303" s="447"/>
      <c r="C303" s="448"/>
      <c r="D303" s="448"/>
      <c r="E303" s="448"/>
      <c r="F303" s="448"/>
      <c r="G303" s="448"/>
      <c r="H303" s="448"/>
      <c r="I303" s="448"/>
      <c r="J303" s="449"/>
      <c r="K303" s="449"/>
      <c r="L303" s="449"/>
      <c r="M303" s="428"/>
      <c r="N303" s="428"/>
      <c r="O303" s="449"/>
      <c r="P303" s="450"/>
      <c r="Q303" s="237"/>
    </row>
    <row r="304" spans="1:17" ht="15.75">
      <c r="A304" s="428"/>
      <c r="B304" s="447"/>
      <c r="C304" s="448"/>
      <c r="D304" s="448"/>
      <c r="E304" s="448"/>
      <c r="F304" s="448"/>
      <c r="G304" s="448"/>
      <c r="H304" s="448"/>
      <c r="I304" s="448"/>
      <c r="J304" s="449"/>
      <c r="K304" s="449"/>
      <c r="L304" s="449"/>
      <c r="M304" s="428"/>
      <c r="N304" s="428"/>
      <c r="O304" s="449"/>
      <c r="P304" s="450"/>
      <c r="Q304" s="237"/>
    </row>
    <row r="305" spans="1:17" ht="15.75">
      <c r="A305" s="428"/>
      <c r="B305" s="447"/>
      <c r="C305" s="448"/>
      <c r="D305" s="448"/>
      <c r="E305" s="448"/>
      <c r="F305" s="448"/>
      <c r="G305" s="448"/>
      <c r="H305" s="448"/>
      <c r="I305" s="448"/>
      <c r="J305" s="449"/>
      <c r="K305" s="449"/>
      <c r="L305" s="449"/>
      <c r="M305" s="428"/>
      <c r="N305" s="428"/>
      <c r="O305" s="449"/>
      <c r="P305" s="450"/>
      <c r="Q305" s="237"/>
    </row>
    <row r="306" spans="1:17" ht="15.75">
      <c r="A306" s="428"/>
      <c r="B306" s="447"/>
      <c r="C306" s="448"/>
      <c r="D306" s="448"/>
      <c r="E306" s="448"/>
      <c r="F306" s="448"/>
      <c r="G306" s="448"/>
      <c r="H306" s="448"/>
      <c r="I306" s="448"/>
      <c r="J306" s="449"/>
      <c r="K306" s="449"/>
      <c r="L306" s="449"/>
      <c r="M306" s="428"/>
      <c r="N306" s="428"/>
      <c r="O306" s="449"/>
      <c r="P306" s="450"/>
      <c r="Q306" s="237"/>
    </row>
    <row r="307" spans="1:17">
      <c r="A307" s="428"/>
      <c r="B307" s="447"/>
      <c r="C307" s="448"/>
      <c r="D307" s="448"/>
      <c r="E307" s="448"/>
      <c r="F307" s="448"/>
      <c r="G307" s="448"/>
      <c r="H307" s="448"/>
      <c r="I307" s="448"/>
      <c r="J307" s="449"/>
      <c r="K307" s="449"/>
      <c r="L307" s="449"/>
      <c r="M307" s="428"/>
      <c r="N307" s="428"/>
      <c r="O307" s="449"/>
      <c r="P307" s="428"/>
    </row>
    <row r="308" spans="1:17">
      <c r="A308" s="428"/>
      <c r="B308" s="447"/>
      <c r="C308" s="448"/>
      <c r="D308" s="448"/>
      <c r="E308" s="448"/>
      <c r="F308" s="448"/>
      <c r="G308" s="448"/>
      <c r="H308" s="448"/>
      <c r="I308" s="448"/>
      <c r="J308" s="449"/>
      <c r="K308" s="449"/>
      <c r="L308" s="449"/>
      <c r="M308" s="428"/>
      <c r="N308" s="428"/>
      <c r="O308" s="449"/>
      <c r="P308" s="428"/>
    </row>
    <row r="309" spans="1:17">
      <c r="A309" s="428"/>
      <c r="B309" s="447"/>
      <c r="C309" s="448"/>
      <c r="D309" s="448"/>
      <c r="E309" s="448"/>
      <c r="F309" s="448"/>
      <c r="G309" s="448"/>
      <c r="H309" s="448"/>
      <c r="I309" s="448"/>
      <c r="J309" s="449"/>
      <c r="K309" s="449"/>
      <c r="L309" s="449"/>
      <c r="M309" s="428"/>
      <c r="N309" s="428"/>
      <c r="O309" s="449"/>
      <c r="P309" s="428"/>
    </row>
    <row r="310" spans="1:17">
      <c r="A310" s="428"/>
      <c r="B310" s="447"/>
      <c r="C310" s="448"/>
      <c r="D310" s="448"/>
      <c r="E310" s="448"/>
      <c r="F310" s="448"/>
      <c r="G310" s="448"/>
      <c r="H310" s="448"/>
      <c r="I310" s="448"/>
      <c r="J310" s="449"/>
      <c r="K310" s="449"/>
      <c r="L310" s="449"/>
      <c r="M310" s="428"/>
      <c r="N310" s="428"/>
      <c r="O310" s="449"/>
      <c r="P310" s="428"/>
    </row>
    <row r="311" spans="1:17">
      <c r="A311" s="428"/>
      <c r="B311" s="447"/>
      <c r="C311" s="448"/>
      <c r="D311" s="448"/>
      <c r="E311" s="448"/>
      <c r="F311" s="448"/>
      <c r="G311" s="448"/>
      <c r="H311" s="448"/>
      <c r="I311" s="448"/>
      <c r="J311" s="449"/>
      <c r="K311" s="449"/>
      <c r="L311" s="449"/>
      <c r="M311" s="428"/>
      <c r="N311" s="428"/>
      <c r="O311" s="449"/>
      <c r="P311" s="428"/>
    </row>
    <row r="312" spans="1:17">
      <c r="A312" s="428"/>
      <c r="B312" s="447"/>
      <c r="C312" s="448"/>
      <c r="D312" s="448"/>
      <c r="E312" s="448"/>
      <c r="F312" s="448"/>
      <c r="G312" s="448"/>
      <c r="H312" s="448"/>
      <c r="I312" s="448"/>
      <c r="J312" s="449"/>
      <c r="K312" s="449"/>
      <c r="L312" s="449"/>
      <c r="M312" s="428"/>
      <c r="N312" s="428"/>
      <c r="O312" s="449"/>
      <c r="P312" s="428"/>
    </row>
    <row r="313" spans="1:17">
      <c r="A313" s="428"/>
      <c r="B313" s="447"/>
      <c r="C313" s="448"/>
      <c r="D313" s="448"/>
      <c r="E313" s="448"/>
      <c r="F313" s="448"/>
      <c r="G313" s="448"/>
      <c r="H313" s="448"/>
      <c r="I313" s="448"/>
      <c r="J313" s="449"/>
      <c r="K313" s="449"/>
      <c r="L313" s="449"/>
      <c r="M313" s="428"/>
      <c r="N313" s="428"/>
      <c r="O313" s="449"/>
      <c r="P313" s="428"/>
    </row>
    <row r="314" spans="1:17">
      <c r="A314" s="428"/>
      <c r="B314" s="447"/>
      <c r="C314" s="448"/>
      <c r="D314" s="448"/>
      <c r="E314" s="448"/>
      <c r="F314" s="448"/>
      <c r="G314" s="448"/>
      <c r="H314" s="448"/>
      <c r="I314" s="448"/>
      <c r="J314" s="449"/>
      <c r="K314" s="449"/>
      <c r="L314" s="449"/>
      <c r="M314" s="428"/>
      <c r="N314" s="428"/>
      <c r="O314" s="449"/>
      <c r="P314" s="428"/>
    </row>
    <row r="315" spans="1:17">
      <c r="A315" s="428"/>
      <c r="B315" s="447"/>
      <c r="C315" s="448"/>
      <c r="D315" s="448"/>
      <c r="E315" s="448"/>
      <c r="F315" s="448"/>
      <c r="G315" s="448"/>
      <c r="H315" s="448"/>
      <c r="I315" s="448"/>
      <c r="J315" s="449"/>
      <c r="K315" s="449"/>
      <c r="L315" s="449"/>
      <c r="M315" s="428"/>
      <c r="N315" s="428"/>
      <c r="O315" s="449"/>
      <c r="P315" s="428"/>
    </row>
    <row r="316" spans="1:17">
      <c r="A316" s="428"/>
      <c r="B316" s="447"/>
      <c r="C316" s="448"/>
      <c r="D316" s="448"/>
      <c r="E316" s="448"/>
      <c r="F316" s="448"/>
      <c r="G316" s="448"/>
      <c r="H316" s="448"/>
      <c r="I316" s="448"/>
      <c r="J316" s="449"/>
      <c r="K316" s="449"/>
      <c r="L316" s="449"/>
      <c r="M316" s="428"/>
      <c r="N316" s="428"/>
      <c r="O316" s="449"/>
      <c r="P316" s="428"/>
    </row>
    <row r="317" spans="1:17">
      <c r="A317" s="428"/>
      <c r="B317" s="447"/>
      <c r="C317" s="448"/>
      <c r="D317" s="448"/>
      <c r="E317" s="448"/>
      <c r="F317" s="448"/>
      <c r="G317" s="448"/>
      <c r="H317" s="448"/>
      <c r="I317" s="448"/>
      <c r="J317" s="449"/>
      <c r="K317" s="449"/>
      <c r="L317" s="449"/>
      <c r="M317" s="428"/>
      <c r="N317" s="428"/>
      <c r="O317" s="449"/>
      <c r="P317" s="428"/>
    </row>
    <row r="318" spans="1:17">
      <c r="A318" s="428"/>
      <c r="B318" s="447"/>
      <c r="C318" s="448"/>
      <c r="D318" s="448"/>
      <c r="E318" s="448"/>
      <c r="F318" s="448"/>
      <c r="G318" s="448"/>
      <c r="H318" s="448"/>
      <c r="I318" s="448"/>
      <c r="J318" s="449"/>
      <c r="K318" s="449"/>
      <c r="L318" s="449"/>
      <c r="M318" s="428"/>
      <c r="N318" s="428"/>
      <c r="O318" s="449"/>
      <c r="P318" s="428"/>
    </row>
    <row r="319" spans="1:17">
      <c r="A319" s="428"/>
      <c r="B319" s="447"/>
      <c r="C319" s="448"/>
      <c r="D319" s="448"/>
      <c r="E319" s="448"/>
      <c r="F319" s="448"/>
      <c r="G319" s="448"/>
      <c r="H319" s="448"/>
      <c r="I319" s="448"/>
      <c r="J319" s="449"/>
      <c r="K319" s="449"/>
      <c r="L319" s="449"/>
      <c r="M319" s="428"/>
      <c r="N319" s="428"/>
      <c r="O319" s="449"/>
      <c r="P319" s="428"/>
    </row>
    <row r="320" spans="1:17">
      <c r="A320" s="428"/>
      <c r="B320" s="447"/>
      <c r="C320" s="448"/>
      <c r="D320" s="448"/>
      <c r="E320" s="448"/>
      <c r="F320" s="448"/>
      <c r="G320" s="448"/>
      <c r="H320" s="448"/>
      <c r="I320" s="448"/>
      <c r="J320" s="449"/>
      <c r="K320" s="449"/>
      <c r="L320" s="449"/>
      <c r="M320" s="428"/>
      <c r="N320" s="428"/>
      <c r="O320" s="449"/>
      <c r="P320" s="428"/>
    </row>
    <row r="321" spans="1:16">
      <c r="A321" s="428"/>
      <c r="B321" s="447"/>
      <c r="C321" s="448"/>
      <c r="D321" s="448"/>
      <c r="E321" s="448"/>
      <c r="F321" s="448"/>
      <c r="G321" s="448"/>
      <c r="H321" s="448"/>
      <c r="I321" s="448"/>
      <c r="J321" s="449"/>
      <c r="K321" s="449"/>
      <c r="L321" s="449"/>
      <c r="M321" s="428"/>
      <c r="N321" s="428"/>
      <c r="O321" s="449"/>
      <c r="P321" s="428"/>
    </row>
    <row r="322" spans="1:16">
      <c r="A322" s="428"/>
      <c r="B322" s="447"/>
      <c r="C322" s="448"/>
      <c r="D322" s="448"/>
      <c r="E322" s="448"/>
      <c r="F322" s="448"/>
      <c r="G322" s="448"/>
      <c r="H322" s="448"/>
      <c r="I322" s="448"/>
      <c r="J322" s="449"/>
      <c r="K322" s="449"/>
      <c r="L322" s="449"/>
      <c r="M322" s="428"/>
      <c r="N322" s="428"/>
      <c r="O322" s="449"/>
      <c r="P322" s="428"/>
    </row>
    <row r="323" spans="1:16">
      <c r="A323" s="428"/>
      <c r="B323" s="447"/>
      <c r="C323" s="448"/>
      <c r="D323" s="448"/>
      <c r="E323" s="448"/>
      <c r="F323" s="448"/>
      <c r="G323" s="448"/>
      <c r="H323" s="448"/>
      <c r="I323" s="448"/>
      <c r="J323" s="449"/>
      <c r="K323" s="449"/>
      <c r="L323" s="449"/>
      <c r="M323" s="428"/>
      <c r="N323" s="428"/>
      <c r="O323" s="449"/>
      <c r="P323" s="428"/>
    </row>
    <row r="324" spans="1:16">
      <c r="A324" s="428"/>
      <c r="B324" s="447"/>
      <c r="C324" s="448"/>
      <c r="D324" s="448"/>
      <c r="E324" s="448"/>
      <c r="F324" s="448"/>
      <c r="G324" s="448"/>
      <c r="H324" s="448"/>
      <c r="I324" s="448"/>
      <c r="J324" s="449"/>
      <c r="K324" s="449"/>
      <c r="L324" s="449"/>
      <c r="M324" s="428"/>
      <c r="N324" s="428"/>
      <c r="O324" s="449"/>
      <c r="P324" s="428"/>
    </row>
    <row r="325" spans="1:16">
      <c r="A325" s="428"/>
      <c r="B325" s="447"/>
      <c r="C325" s="448"/>
      <c r="D325" s="448"/>
      <c r="E325" s="448"/>
      <c r="F325" s="448"/>
      <c r="G325" s="448"/>
      <c r="H325" s="448"/>
      <c r="I325" s="448"/>
      <c r="J325" s="449"/>
      <c r="K325" s="449"/>
      <c r="L325" s="449"/>
      <c r="M325" s="428"/>
      <c r="N325" s="428"/>
      <c r="O325" s="449"/>
      <c r="P325" s="428"/>
    </row>
    <row r="326" spans="1:16">
      <c r="A326" s="428"/>
      <c r="B326" s="447"/>
      <c r="C326" s="448"/>
      <c r="D326" s="448"/>
      <c r="E326" s="448"/>
      <c r="F326" s="448"/>
      <c r="G326" s="448"/>
      <c r="H326" s="448"/>
      <c r="I326" s="448"/>
      <c r="J326" s="449"/>
      <c r="K326" s="449"/>
      <c r="L326" s="449"/>
      <c r="M326" s="428"/>
      <c r="N326" s="428"/>
      <c r="O326" s="449"/>
      <c r="P326" s="428"/>
    </row>
    <row r="327" spans="1:16">
      <c r="A327" s="428"/>
      <c r="B327" s="447"/>
      <c r="C327" s="448"/>
      <c r="D327" s="448"/>
      <c r="E327" s="448"/>
      <c r="F327" s="448"/>
      <c r="G327" s="448"/>
      <c r="H327" s="448"/>
      <c r="I327" s="448"/>
      <c r="J327" s="449"/>
      <c r="K327" s="449"/>
      <c r="L327" s="449"/>
      <c r="M327" s="428"/>
      <c r="N327" s="428"/>
      <c r="O327" s="449"/>
      <c r="P327" s="428"/>
    </row>
    <row r="328" spans="1:16">
      <c r="A328" s="428"/>
      <c r="B328" s="447"/>
      <c r="C328" s="448"/>
      <c r="D328" s="448"/>
      <c r="E328" s="448"/>
      <c r="F328" s="448"/>
      <c r="G328" s="448"/>
      <c r="H328" s="448"/>
      <c r="I328" s="448"/>
      <c r="J328" s="449"/>
      <c r="K328" s="449"/>
      <c r="L328" s="449"/>
      <c r="M328" s="428"/>
      <c r="N328" s="428"/>
      <c r="O328" s="449"/>
      <c r="P328" s="428"/>
    </row>
    <row r="329" spans="1:16">
      <c r="A329" s="428"/>
      <c r="B329" s="447"/>
      <c r="C329" s="448"/>
      <c r="D329" s="448"/>
      <c r="E329" s="448"/>
      <c r="F329" s="448"/>
      <c r="G329" s="448"/>
      <c r="H329" s="448"/>
      <c r="I329" s="448"/>
      <c r="J329" s="449"/>
      <c r="K329" s="449"/>
      <c r="L329" s="449"/>
      <c r="M329" s="428"/>
      <c r="N329" s="428"/>
      <c r="O329" s="449"/>
      <c r="P329" s="428"/>
    </row>
    <row r="330" spans="1:16">
      <c r="A330" s="428"/>
      <c r="B330" s="447"/>
      <c r="C330" s="448"/>
      <c r="D330" s="448"/>
      <c r="E330" s="448"/>
      <c r="F330" s="448"/>
      <c r="G330" s="448"/>
      <c r="H330" s="448"/>
      <c r="I330" s="448"/>
      <c r="J330" s="449"/>
      <c r="K330" s="449"/>
      <c r="L330" s="449"/>
      <c r="M330" s="428"/>
      <c r="N330" s="428"/>
      <c r="O330" s="449"/>
      <c r="P330" s="428"/>
    </row>
    <row r="331" spans="1:16">
      <c r="A331" s="428"/>
      <c r="B331" s="447"/>
      <c r="C331" s="448"/>
      <c r="D331" s="448"/>
      <c r="E331" s="448"/>
      <c r="F331" s="448"/>
      <c r="G331" s="448"/>
      <c r="H331" s="448"/>
      <c r="I331" s="448"/>
      <c r="J331" s="449"/>
      <c r="K331" s="449"/>
      <c r="L331" s="449"/>
      <c r="M331" s="428"/>
      <c r="N331" s="428"/>
      <c r="O331" s="449"/>
      <c r="P331" s="428"/>
    </row>
    <row r="332" spans="1:16">
      <c r="A332" s="428"/>
      <c r="B332" s="447"/>
      <c r="C332" s="448"/>
      <c r="D332" s="448"/>
      <c r="E332" s="448"/>
      <c r="F332" s="448"/>
      <c r="G332" s="448"/>
      <c r="H332" s="448"/>
      <c r="I332" s="448"/>
      <c r="J332" s="449"/>
      <c r="K332" s="449"/>
      <c r="L332" s="449"/>
      <c r="M332" s="428"/>
      <c r="N332" s="428"/>
      <c r="O332" s="449"/>
      <c r="P332" s="428"/>
    </row>
    <row r="333" spans="1:16">
      <c r="A333" s="428"/>
      <c r="B333" s="447"/>
      <c r="C333" s="448"/>
      <c r="D333" s="448"/>
      <c r="E333" s="448"/>
      <c r="F333" s="448"/>
      <c r="G333" s="448"/>
      <c r="H333" s="448"/>
      <c r="I333" s="448"/>
      <c r="J333" s="449"/>
      <c r="K333" s="449"/>
      <c r="L333" s="449"/>
      <c r="M333" s="428"/>
      <c r="N333" s="428"/>
      <c r="O333" s="449"/>
      <c r="P333" s="428"/>
    </row>
    <row r="334" spans="1:16">
      <c r="A334" s="428"/>
      <c r="B334" s="447"/>
      <c r="C334" s="448"/>
      <c r="D334" s="448"/>
      <c r="E334" s="448"/>
      <c r="F334" s="448"/>
      <c r="G334" s="448"/>
      <c r="H334" s="448"/>
      <c r="I334" s="448"/>
      <c r="J334" s="449"/>
      <c r="K334" s="449"/>
      <c r="L334" s="449"/>
      <c r="M334" s="428"/>
      <c r="N334" s="428"/>
      <c r="O334" s="449"/>
      <c r="P334" s="428"/>
    </row>
    <row r="335" spans="1:16">
      <c r="A335" s="428"/>
      <c r="B335" s="447"/>
      <c r="C335" s="448"/>
      <c r="D335" s="448"/>
      <c r="E335" s="448"/>
      <c r="F335" s="448"/>
      <c r="G335" s="448"/>
      <c r="H335" s="448"/>
      <c r="I335" s="448"/>
      <c r="J335" s="449"/>
      <c r="K335" s="449"/>
      <c r="L335" s="449"/>
      <c r="M335" s="428"/>
      <c r="N335" s="428"/>
      <c r="O335" s="449"/>
      <c r="P335" s="428"/>
    </row>
    <row r="336" spans="1:16">
      <c r="A336" s="428"/>
      <c r="B336" s="447"/>
      <c r="C336" s="448"/>
      <c r="D336" s="448"/>
      <c r="E336" s="448"/>
      <c r="F336" s="448"/>
      <c r="G336" s="448"/>
      <c r="H336" s="448"/>
      <c r="I336" s="448"/>
      <c r="J336" s="449"/>
      <c r="K336" s="449"/>
      <c r="L336" s="449"/>
      <c r="M336" s="428"/>
      <c r="N336" s="428"/>
      <c r="O336" s="449"/>
      <c r="P336" s="428"/>
    </row>
    <row r="337" spans="1:16">
      <c r="A337" s="428"/>
      <c r="B337" s="447"/>
      <c r="C337" s="448"/>
      <c r="D337" s="448"/>
      <c r="E337" s="448"/>
      <c r="F337" s="448"/>
      <c r="G337" s="448"/>
      <c r="H337" s="448"/>
      <c r="I337" s="448"/>
      <c r="J337" s="449"/>
      <c r="K337" s="449"/>
      <c r="L337" s="449"/>
      <c r="M337" s="428"/>
      <c r="N337" s="428"/>
      <c r="O337" s="449"/>
      <c r="P337" s="428"/>
    </row>
    <row r="338" spans="1:16">
      <c r="A338" s="428"/>
      <c r="B338" s="447"/>
      <c r="C338" s="448"/>
      <c r="D338" s="448"/>
      <c r="E338" s="448"/>
      <c r="F338" s="448"/>
      <c r="G338" s="448"/>
      <c r="H338" s="448"/>
      <c r="I338" s="448"/>
      <c r="J338" s="449"/>
      <c r="K338" s="449"/>
      <c r="L338" s="449"/>
      <c r="M338" s="428"/>
      <c r="N338" s="428"/>
      <c r="O338" s="449"/>
      <c r="P338" s="428"/>
    </row>
    <row r="339" spans="1:16">
      <c r="A339" s="428"/>
      <c r="B339" s="447"/>
      <c r="C339" s="448"/>
      <c r="D339" s="448"/>
      <c r="E339" s="448"/>
      <c r="F339" s="448"/>
      <c r="G339" s="448"/>
      <c r="H339" s="448"/>
      <c r="I339" s="448"/>
      <c r="J339" s="449"/>
      <c r="K339" s="449"/>
      <c r="L339" s="449"/>
      <c r="M339" s="428"/>
      <c r="N339" s="428"/>
      <c r="O339" s="449"/>
      <c r="P339" s="428"/>
    </row>
    <row r="340" spans="1:16">
      <c r="A340" s="428"/>
      <c r="B340" s="447"/>
      <c r="C340" s="448"/>
      <c r="D340" s="448"/>
      <c r="E340" s="448"/>
      <c r="F340" s="448"/>
      <c r="G340" s="448"/>
      <c r="H340" s="448"/>
      <c r="I340" s="448"/>
      <c r="J340" s="449"/>
      <c r="K340" s="449"/>
      <c r="L340" s="449"/>
      <c r="M340" s="428"/>
      <c r="N340" s="428"/>
      <c r="O340" s="449"/>
      <c r="P340" s="428"/>
    </row>
    <row r="341" spans="1:16">
      <c r="A341" s="428"/>
      <c r="B341" s="447"/>
      <c r="C341" s="448"/>
      <c r="D341" s="448"/>
      <c r="E341" s="448"/>
      <c r="F341" s="448"/>
      <c r="G341" s="448"/>
      <c r="H341" s="448"/>
      <c r="I341" s="448"/>
      <c r="J341" s="449"/>
      <c r="K341" s="449"/>
      <c r="L341" s="449"/>
      <c r="M341" s="428"/>
      <c r="N341" s="428"/>
      <c r="O341" s="449"/>
      <c r="P341" s="428"/>
    </row>
    <row r="342" spans="1:16">
      <c r="A342" s="428"/>
      <c r="B342" s="447"/>
      <c r="C342" s="448"/>
      <c r="D342" s="448"/>
      <c r="E342" s="448"/>
      <c r="F342" s="448"/>
      <c r="G342" s="448"/>
      <c r="H342" s="448"/>
      <c r="I342" s="448"/>
      <c r="J342" s="449"/>
      <c r="K342" s="449"/>
      <c r="L342" s="449"/>
      <c r="M342" s="428"/>
      <c r="N342" s="428"/>
      <c r="O342" s="449"/>
      <c r="P342" s="428"/>
    </row>
    <row r="343" spans="1:16">
      <c r="A343" s="428"/>
      <c r="B343" s="447"/>
      <c r="C343" s="448"/>
      <c r="D343" s="448"/>
      <c r="E343" s="448"/>
      <c r="F343" s="448"/>
      <c r="G343" s="448"/>
      <c r="H343" s="448"/>
      <c r="I343" s="448"/>
      <c r="J343" s="449"/>
      <c r="K343" s="449"/>
      <c r="L343" s="449"/>
      <c r="M343" s="428"/>
      <c r="N343" s="428"/>
      <c r="O343" s="449"/>
      <c r="P343" s="428"/>
    </row>
    <row r="344" spans="1:16">
      <c r="A344" s="428"/>
      <c r="B344" s="447"/>
      <c r="C344" s="448"/>
      <c r="D344" s="448"/>
      <c r="E344" s="448"/>
      <c r="F344" s="448"/>
      <c r="G344" s="448"/>
      <c r="H344" s="448"/>
      <c r="I344" s="448"/>
      <c r="J344" s="449"/>
      <c r="K344" s="449"/>
      <c r="L344" s="449"/>
      <c r="M344" s="428"/>
      <c r="N344" s="428"/>
      <c r="O344" s="449"/>
      <c r="P344" s="428"/>
    </row>
    <row r="345" spans="1:16">
      <c r="A345" s="428"/>
      <c r="B345" s="447"/>
      <c r="C345" s="448"/>
      <c r="D345" s="448"/>
      <c r="E345" s="448"/>
      <c r="F345" s="448"/>
      <c r="G345" s="448"/>
      <c r="H345" s="448"/>
      <c r="I345" s="448"/>
      <c r="J345" s="449"/>
      <c r="K345" s="449"/>
      <c r="L345" s="449"/>
      <c r="M345" s="428"/>
      <c r="N345" s="428"/>
      <c r="O345" s="449"/>
      <c r="P345" s="428"/>
    </row>
    <row r="346" spans="1:16">
      <c r="A346" s="428"/>
      <c r="B346" s="447"/>
      <c r="C346" s="448"/>
      <c r="D346" s="448"/>
      <c r="E346" s="448"/>
      <c r="F346" s="448"/>
      <c r="G346" s="448"/>
      <c r="H346" s="448"/>
      <c r="I346" s="448"/>
      <c r="J346" s="449"/>
      <c r="K346" s="449"/>
      <c r="L346" s="449"/>
      <c r="M346" s="428"/>
      <c r="N346" s="428"/>
      <c r="O346" s="449"/>
      <c r="P346" s="428"/>
    </row>
    <row r="347" spans="1:16">
      <c r="A347" s="428"/>
      <c r="B347" s="447"/>
      <c r="C347" s="448"/>
      <c r="D347" s="448"/>
      <c r="E347" s="448"/>
      <c r="F347" s="448"/>
      <c r="G347" s="448"/>
      <c r="H347" s="448"/>
      <c r="I347" s="448"/>
      <c r="J347" s="449"/>
      <c r="K347" s="449"/>
      <c r="L347" s="449"/>
      <c r="M347" s="428"/>
      <c r="N347" s="428"/>
      <c r="O347" s="449"/>
      <c r="P347" s="428"/>
    </row>
    <row r="348" spans="1:16">
      <c r="A348" s="428"/>
      <c r="B348" s="447"/>
      <c r="C348" s="448"/>
      <c r="D348" s="448"/>
      <c r="E348" s="448"/>
      <c r="F348" s="448"/>
      <c r="G348" s="448"/>
      <c r="H348" s="448"/>
      <c r="I348" s="448"/>
      <c r="J348" s="449"/>
      <c r="K348" s="449"/>
      <c r="L348" s="449"/>
      <c r="M348" s="428"/>
      <c r="N348" s="428"/>
      <c r="O348" s="449"/>
      <c r="P348" s="428"/>
    </row>
    <row r="349" spans="1:16">
      <c r="A349" s="428"/>
      <c r="B349" s="447"/>
      <c r="C349" s="448"/>
      <c r="D349" s="448"/>
      <c r="E349" s="448"/>
      <c r="F349" s="448"/>
      <c r="G349" s="448"/>
      <c r="H349" s="448"/>
      <c r="I349" s="448"/>
      <c r="J349" s="449"/>
      <c r="K349" s="449"/>
      <c r="L349" s="449"/>
      <c r="M349" s="428"/>
      <c r="N349" s="428"/>
      <c r="O349" s="449"/>
      <c r="P349" s="428"/>
    </row>
    <row r="350" spans="1:16">
      <c r="A350" s="428"/>
      <c r="B350" s="447"/>
      <c r="C350" s="448"/>
      <c r="D350" s="448"/>
      <c r="E350" s="448"/>
      <c r="F350" s="448"/>
      <c r="G350" s="448"/>
      <c r="H350" s="448"/>
      <c r="I350" s="448"/>
      <c r="J350" s="449"/>
      <c r="K350" s="449"/>
      <c r="L350" s="449"/>
      <c r="M350" s="428"/>
      <c r="N350" s="428"/>
      <c r="O350" s="449"/>
      <c r="P350" s="428"/>
    </row>
    <row r="351" spans="1:16">
      <c r="A351" s="428"/>
      <c r="B351" s="447"/>
      <c r="C351" s="448"/>
      <c r="D351" s="448"/>
      <c r="E351" s="448"/>
      <c r="F351" s="448"/>
      <c r="G351" s="448"/>
      <c r="H351" s="448"/>
      <c r="I351" s="448"/>
      <c r="J351" s="449"/>
      <c r="K351" s="449"/>
      <c r="L351" s="449"/>
      <c r="M351" s="428"/>
      <c r="N351" s="428"/>
      <c r="O351" s="449"/>
      <c r="P351" s="428"/>
    </row>
    <row r="352" spans="1:16">
      <c r="A352" s="428"/>
      <c r="B352" s="447"/>
      <c r="C352" s="448"/>
      <c r="D352" s="448"/>
      <c r="E352" s="448"/>
      <c r="F352" s="448"/>
      <c r="G352" s="448"/>
      <c r="H352" s="448"/>
      <c r="I352" s="448"/>
      <c r="J352" s="449"/>
      <c r="K352" s="449"/>
      <c r="L352" s="449"/>
      <c r="M352" s="428"/>
      <c r="N352" s="428"/>
      <c r="O352" s="449"/>
      <c r="P352" s="428"/>
    </row>
    <row r="353" spans="1:16">
      <c r="A353" s="428"/>
      <c r="B353" s="447"/>
      <c r="C353" s="448"/>
      <c r="D353" s="448"/>
      <c r="E353" s="448"/>
      <c r="F353" s="448"/>
      <c r="G353" s="448"/>
      <c r="H353" s="448"/>
      <c r="I353" s="448"/>
      <c r="J353" s="449"/>
      <c r="K353" s="449"/>
      <c r="L353" s="449"/>
      <c r="M353" s="428"/>
      <c r="N353" s="428"/>
      <c r="O353" s="449"/>
      <c r="P353" s="428"/>
    </row>
    <row r="354" spans="1:16">
      <c r="A354" s="428"/>
      <c r="B354" s="447"/>
      <c r="C354" s="448"/>
      <c r="D354" s="448"/>
      <c r="E354" s="448"/>
      <c r="F354" s="448"/>
      <c r="G354" s="448"/>
      <c r="H354" s="448"/>
      <c r="I354" s="448"/>
      <c r="J354" s="449"/>
      <c r="K354" s="449"/>
      <c r="L354" s="449"/>
      <c r="M354" s="428"/>
      <c r="N354" s="428"/>
      <c r="O354" s="449"/>
      <c r="P354" s="428"/>
    </row>
    <row r="355" spans="1:16">
      <c r="A355" s="428"/>
      <c r="B355" s="447"/>
      <c r="C355" s="448"/>
      <c r="D355" s="448"/>
      <c r="E355" s="448"/>
      <c r="F355" s="448"/>
      <c r="G355" s="448"/>
      <c r="H355" s="448"/>
      <c r="I355" s="448"/>
      <c r="J355" s="449"/>
      <c r="K355" s="449"/>
      <c r="L355" s="449"/>
      <c r="M355" s="428"/>
      <c r="N355" s="428"/>
      <c r="O355" s="449"/>
      <c r="P355" s="428"/>
    </row>
    <row r="356" spans="1:16">
      <c r="A356" s="428"/>
      <c r="B356" s="447"/>
      <c r="C356" s="448"/>
      <c r="D356" s="448"/>
      <c r="E356" s="448"/>
      <c r="F356" s="448"/>
      <c r="G356" s="448"/>
      <c r="H356" s="448"/>
      <c r="I356" s="448"/>
      <c r="J356" s="449"/>
      <c r="K356" s="449"/>
      <c r="L356" s="449"/>
      <c r="M356" s="428"/>
      <c r="N356" s="428"/>
      <c r="O356" s="449"/>
      <c r="P356" s="428"/>
    </row>
    <row r="357" spans="1:16">
      <c r="A357" s="428"/>
      <c r="B357" s="447"/>
      <c r="C357" s="448"/>
      <c r="D357" s="448"/>
      <c r="E357" s="448"/>
      <c r="F357" s="448"/>
      <c r="G357" s="448"/>
      <c r="H357" s="448"/>
      <c r="I357" s="448"/>
      <c r="J357" s="449"/>
      <c r="K357" s="449"/>
      <c r="L357" s="449"/>
      <c r="M357" s="428"/>
      <c r="N357" s="428"/>
      <c r="O357" s="449"/>
      <c r="P357" s="428"/>
    </row>
    <row r="358" spans="1:16">
      <c r="A358" s="428"/>
      <c r="B358" s="447"/>
      <c r="C358" s="448"/>
      <c r="D358" s="448"/>
      <c r="E358" s="448"/>
      <c r="F358" s="448"/>
      <c r="G358" s="448"/>
      <c r="H358" s="448"/>
      <c r="I358" s="448"/>
      <c r="J358" s="449"/>
      <c r="K358" s="449"/>
      <c r="L358" s="449"/>
      <c r="M358" s="428"/>
      <c r="N358" s="428"/>
      <c r="O358" s="449"/>
      <c r="P358" s="428"/>
    </row>
    <row r="359" spans="1:16">
      <c r="A359" s="428"/>
      <c r="B359" s="447"/>
      <c r="C359" s="448"/>
      <c r="D359" s="448"/>
      <c r="E359" s="448"/>
      <c r="F359" s="448"/>
      <c r="G359" s="448"/>
      <c r="H359" s="448"/>
      <c r="I359" s="448"/>
      <c r="J359" s="449"/>
      <c r="K359" s="449"/>
      <c r="L359" s="449"/>
      <c r="M359" s="428"/>
      <c r="N359" s="428"/>
      <c r="O359" s="449"/>
      <c r="P359" s="428"/>
    </row>
    <row r="360" spans="1:16">
      <c r="A360" s="428"/>
      <c r="B360" s="447"/>
      <c r="C360" s="448"/>
      <c r="D360" s="448"/>
      <c r="E360" s="448"/>
      <c r="F360" s="448"/>
      <c r="G360" s="448"/>
      <c r="H360" s="448"/>
      <c r="I360" s="448"/>
      <c r="J360" s="449"/>
      <c r="K360" s="449"/>
      <c r="L360" s="449"/>
      <c r="M360" s="428"/>
      <c r="N360" s="428"/>
      <c r="O360" s="449"/>
      <c r="P360" s="428"/>
    </row>
    <row r="361" spans="1:16">
      <c r="A361" s="428"/>
      <c r="B361" s="447"/>
      <c r="C361" s="448"/>
      <c r="D361" s="448"/>
      <c r="E361" s="448"/>
      <c r="F361" s="448"/>
      <c r="G361" s="448"/>
      <c r="H361" s="448"/>
      <c r="I361" s="448"/>
      <c r="J361" s="449"/>
      <c r="K361" s="449"/>
      <c r="L361" s="449"/>
      <c r="M361" s="428"/>
      <c r="N361" s="428"/>
      <c r="O361" s="449"/>
      <c r="P361" s="428"/>
    </row>
    <row r="362" spans="1:16">
      <c r="A362" s="428"/>
      <c r="B362" s="447"/>
      <c r="C362" s="448"/>
      <c r="D362" s="448"/>
      <c r="E362" s="448"/>
      <c r="F362" s="448"/>
      <c r="G362" s="448"/>
      <c r="H362" s="448"/>
      <c r="I362" s="448"/>
      <c r="J362" s="449"/>
      <c r="K362" s="449"/>
      <c r="L362" s="449"/>
      <c r="M362" s="428"/>
      <c r="N362" s="428"/>
      <c r="O362" s="449"/>
      <c r="P362" s="428"/>
    </row>
    <row r="363" spans="1:16">
      <c r="A363" s="428"/>
      <c r="B363" s="447"/>
      <c r="C363" s="448"/>
      <c r="D363" s="448"/>
      <c r="E363" s="448"/>
      <c r="F363" s="448"/>
      <c r="G363" s="448"/>
      <c r="H363" s="448"/>
      <c r="I363" s="448"/>
      <c r="J363" s="449"/>
      <c r="K363" s="449"/>
      <c r="L363" s="449"/>
      <c r="M363" s="428"/>
      <c r="N363" s="428"/>
      <c r="O363" s="449"/>
      <c r="P363" s="428"/>
    </row>
    <row r="364" spans="1:16">
      <c r="A364" s="428"/>
      <c r="B364" s="447"/>
      <c r="C364" s="448"/>
      <c r="D364" s="448"/>
      <c r="E364" s="448"/>
      <c r="F364" s="448"/>
      <c r="G364" s="448"/>
      <c r="H364" s="448"/>
      <c r="I364" s="448"/>
      <c r="J364" s="449"/>
      <c r="K364" s="449"/>
      <c r="L364" s="449"/>
      <c r="M364" s="428"/>
      <c r="N364" s="428"/>
      <c r="O364" s="449"/>
      <c r="P364" s="428"/>
    </row>
    <row r="365" spans="1:16">
      <c r="A365" s="428"/>
      <c r="B365" s="447"/>
      <c r="C365" s="448"/>
      <c r="D365" s="448"/>
      <c r="E365" s="448"/>
      <c r="F365" s="448"/>
      <c r="G365" s="448"/>
      <c r="H365" s="448"/>
      <c r="I365" s="448"/>
      <c r="J365" s="449"/>
      <c r="K365" s="449"/>
      <c r="L365" s="449"/>
      <c r="M365" s="428"/>
      <c r="N365" s="428"/>
      <c r="O365" s="449"/>
      <c r="P365" s="428"/>
    </row>
    <row r="366" spans="1:16">
      <c r="A366" s="428"/>
      <c r="B366" s="447"/>
      <c r="C366" s="448"/>
      <c r="D366" s="448"/>
      <c r="E366" s="448"/>
      <c r="F366" s="448"/>
      <c r="G366" s="448"/>
      <c r="H366" s="448"/>
      <c r="I366" s="448"/>
      <c r="J366" s="449"/>
      <c r="K366" s="449"/>
      <c r="L366" s="449"/>
      <c r="M366" s="428"/>
      <c r="N366" s="428"/>
      <c r="O366" s="449"/>
      <c r="P366" s="428"/>
    </row>
    <row r="367" spans="1:16">
      <c r="A367" s="428"/>
      <c r="B367" s="447"/>
      <c r="C367" s="448"/>
      <c r="D367" s="448"/>
      <c r="E367" s="448"/>
      <c r="F367" s="448"/>
      <c r="G367" s="448"/>
      <c r="H367" s="448"/>
      <c r="I367" s="448"/>
      <c r="J367" s="449"/>
      <c r="K367" s="449"/>
      <c r="L367" s="449"/>
      <c r="M367" s="428"/>
      <c r="N367" s="428"/>
      <c r="O367" s="449"/>
      <c r="P367" s="428"/>
    </row>
    <row r="368" spans="1:16">
      <c r="A368" s="428"/>
      <c r="B368" s="447"/>
      <c r="C368" s="448"/>
      <c r="D368" s="448"/>
      <c r="E368" s="448"/>
      <c r="F368" s="448"/>
      <c r="G368" s="448"/>
      <c r="H368" s="448"/>
      <c r="I368" s="448"/>
      <c r="J368" s="449"/>
      <c r="K368" s="449"/>
      <c r="L368" s="449"/>
      <c r="M368" s="428"/>
      <c r="N368" s="428"/>
      <c r="O368" s="449"/>
      <c r="P368" s="428"/>
    </row>
    <row r="369" spans="1:16">
      <c r="A369" s="428"/>
      <c r="B369" s="447"/>
      <c r="C369" s="448"/>
      <c r="D369" s="448"/>
      <c r="E369" s="448"/>
      <c r="F369" s="448"/>
      <c r="G369" s="448"/>
      <c r="H369" s="448"/>
      <c r="I369" s="448"/>
      <c r="J369" s="449"/>
      <c r="K369" s="449"/>
      <c r="L369" s="449"/>
      <c r="M369" s="428"/>
      <c r="N369" s="428"/>
      <c r="O369" s="449"/>
      <c r="P369" s="428"/>
    </row>
    <row r="370" spans="1:16">
      <c r="A370" s="428"/>
      <c r="B370" s="447"/>
      <c r="C370" s="448"/>
      <c r="D370" s="448"/>
      <c r="E370" s="448"/>
      <c r="F370" s="448"/>
      <c r="G370" s="448"/>
      <c r="H370" s="448"/>
      <c r="I370" s="448"/>
      <c r="J370" s="449"/>
      <c r="K370" s="449"/>
      <c r="L370" s="449"/>
      <c r="M370" s="428"/>
      <c r="N370" s="428"/>
      <c r="O370" s="449"/>
      <c r="P370" s="428"/>
    </row>
    <row r="371" spans="1:16">
      <c r="A371" s="428"/>
      <c r="B371" s="447"/>
      <c r="C371" s="448"/>
      <c r="D371" s="448"/>
      <c r="E371" s="448"/>
      <c r="F371" s="448"/>
      <c r="G371" s="448"/>
      <c r="H371" s="448"/>
      <c r="I371" s="448"/>
      <c r="J371" s="449"/>
      <c r="K371" s="449"/>
      <c r="L371" s="449"/>
      <c r="M371" s="428"/>
      <c r="N371" s="428"/>
      <c r="O371" s="449"/>
      <c r="P371" s="428"/>
    </row>
    <row r="372" spans="1:16">
      <c r="A372" s="428"/>
      <c r="B372" s="447"/>
      <c r="C372" s="448"/>
      <c r="D372" s="448"/>
      <c r="E372" s="448"/>
      <c r="F372" s="448"/>
      <c r="G372" s="448"/>
      <c r="H372" s="448"/>
      <c r="I372" s="448"/>
      <c r="J372" s="449"/>
      <c r="K372" s="449"/>
      <c r="L372" s="449"/>
      <c r="M372" s="428"/>
      <c r="N372" s="428"/>
      <c r="O372" s="449"/>
      <c r="P372" s="428"/>
    </row>
    <row r="373" spans="1:16">
      <c r="A373" s="428"/>
      <c r="B373" s="447"/>
      <c r="C373" s="448"/>
      <c r="D373" s="448"/>
      <c r="E373" s="448"/>
      <c r="F373" s="448"/>
      <c r="G373" s="448"/>
      <c r="H373" s="448"/>
      <c r="I373" s="448"/>
      <c r="J373" s="449"/>
      <c r="K373" s="449"/>
      <c r="L373" s="449"/>
      <c r="M373" s="428"/>
      <c r="N373" s="428"/>
      <c r="O373" s="449"/>
      <c r="P373" s="428"/>
    </row>
    <row r="374" spans="1:16">
      <c r="A374" s="428"/>
      <c r="B374" s="447"/>
      <c r="C374" s="448"/>
      <c r="D374" s="448"/>
      <c r="E374" s="448"/>
      <c r="F374" s="448"/>
      <c r="G374" s="448"/>
      <c r="H374" s="448"/>
      <c r="I374" s="448"/>
      <c r="J374" s="449"/>
      <c r="K374" s="449"/>
      <c r="L374" s="449"/>
      <c r="M374" s="428"/>
      <c r="N374" s="428"/>
      <c r="O374" s="449"/>
      <c r="P374" s="428"/>
    </row>
    <row r="375" spans="1:16">
      <c r="A375" s="428"/>
      <c r="B375" s="447"/>
      <c r="C375" s="448"/>
      <c r="D375" s="448"/>
      <c r="E375" s="448"/>
      <c r="F375" s="448"/>
      <c r="G375" s="448"/>
      <c r="H375" s="448"/>
      <c r="I375" s="448"/>
      <c r="J375" s="449"/>
      <c r="K375" s="449"/>
      <c r="L375" s="449"/>
      <c r="M375" s="428"/>
      <c r="N375" s="428"/>
      <c r="O375" s="449"/>
      <c r="P375" s="428"/>
    </row>
    <row r="376" spans="1:16">
      <c r="A376" s="428"/>
      <c r="B376" s="447"/>
      <c r="C376" s="448"/>
      <c r="D376" s="448"/>
      <c r="E376" s="448"/>
      <c r="F376" s="448"/>
      <c r="G376" s="448"/>
      <c r="H376" s="448"/>
      <c r="I376" s="448"/>
      <c r="J376" s="449"/>
      <c r="K376" s="449"/>
      <c r="L376" s="449"/>
      <c r="M376" s="428"/>
      <c r="N376" s="428"/>
      <c r="O376" s="449"/>
      <c r="P376" s="428"/>
    </row>
    <row r="377" spans="1:16">
      <c r="A377" s="428"/>
      <c r="B377" s="447"/>
      <c r="C377" s="448"/>
      <c r="D377" s="448"/>
      <c r="E377" s="448"/>
      <c r="F377" s="448"/>
      <c r="G377" s="448"/>
      <c r="H377" s="448"/>
      <c r="I377" s="448"/>
      <c r="J377" s="449"/>
      <c r="K377" s="449"/>
      <c r="L377" s="449"/>
      <c r="M377" s="428"/>
      <c r="N377" s="428"/>
      <c r="O377" s="449"/>
      <c r="P377" s="428"/>
    </row>
    <row r="378" spans="1:16">
      <c r="A378" s="428"/>
      <c r="B378" s="447"/>
      <c r="C378" s="448"/>
      <c r="D378" s="448"/>
      <c r="E378" s="448"/>
      <c r="F378" s="448"/>
      <c r="G378" s="448"/>
      <c r="H378" s="448"/>
      <c r="I378" s="448"/>
      <c r="J378" s="449"/>
      <c r="K378" s="449"/>
      <c r="L378" s="449"/>
      <c r="M378" s="428"/>
      <c r="N378" s="428"/>
      <c r="O378" s="449"/>
      <c r="P378" s="428"/>
    </row>
    <row r="379" spans="1:16">
      <c r="A379" s="428"/>
      <c r="B379" s="447"/>
      <c r="C379" s="448"/>
      <c r="D379" s="448"/>
      <c r="E379" s="448"/>
      <c r="F379" s="448"/>
      <c r="G379" s="448"/>
      <c r="H379" s="448"/>
      <c r="I379" s="448"/>
      <c r="J379" s="449"/>
      <c r="K379" s="449"/>
      <c r="L379" s="449"/>
      <c r="M379" s="428"/>
      <c r="N379" s="428"/>
      <c r="O379" s="449"/>
      <c r="P379" s="428"/>
    </row>
    <row r="380" spans="1:16">
      <c r="A380" s="428"/>
      <c r="B380" s="447"/>
      <c r="C380" s="448"/>
      <c r="D380" s="448"/>
      <c r="E380" s="448"/>
      <c r="F380" s="448"/>
      <c r="G380" s="448"/>
      <c r="H380" s="448"/>
      <c r="I380" s="448"/>
      <c r="J380" s="449"/>
      <c r="K380" s="449"/>
      <c r="L380" s="449"/>
      <c r="M380" s="428"/>
      <c r="N380" s="428"/>
      <c r="O380" s="449"/>
      <c r="P380" s="428"/>
    </row>
    <row r="381" spans="1:16">
      <c r="A381" s="428"/>
      <c r="B381" s="447"/>
      <c r="C381" s="448"/>
      <c r="D381" s="448"/>
      <c r="E381" s="448"/>
      <c r="F381" s="448"/>
      <c r="G381" s="448"/>
      <c r="H381" s="448"/>
      <c r="I381" s="448"/>
      <c r="J381" s="449"/>
      <c r="K381" s="449"/>
      <c r="L381" s="449"/>
      <c r="M381" s="428"/>
      <c r="N381" s="428"/>
      <c r="O381" s="449"/>
      <c r="P381" s="428"/>
    </row>
    <row r="382" spans="1:16">
      <c r="A382" s="428"/>
      <c r="B382" s="447"/>
      <c r="C382" s="448"/>
      <c r="D382" s="448"/>
      <c r="E382" s="448"/>
      <c r="F382" s="448"/>
      <c r="G382" s="448"/>
      <c r="H382" s="448"/>
      <c r="I382" s="448"/>
      <c r="J382" s="449"/>
      <c r="K382" s="449"/>
      <c r="L382" s="449"/>
      <c r="M382" s="428"/>
      <c r="N382" s="428"/>
      <c r="O382" s="449"/>
      <c r="P382" s="428"/>
    </row>
    <row r="383" spans="1:16">
      <c r="A383" s="428"/>
      <c r="B383" s="447"/>
      <c r="C383" s="448"/>
      <c r="D383" s="448"/>
      <c r="E383" s="448"/>
      <c r="F383" s="448"/>
      <c r="G383" s="448"/>
      <c r="H383" s="448"/>
      <c r="I383" s="448"/>
      <c r="J383" s="449"/>
      <c r="K383" s="449"/>
      <c r="L383" s="449"/>
      <c r="M383" s="428"/>
      <c r="N383" s="428"/>
      <c r="O383" s="449"/>
      <c r="P383" s="428"/>
    </row>
    <row r="384" spans="1:16">
      <c r="A384" s="428"/>
      <c r="B384" s="447"/>
      <c r="C384" s="448"/>
      <c r="D384" s="448"/>
      <c r="E384" s="448"/>
      <c r="F384" s="448"/>
      <c r="G384" s="448"/>
      <c r="H384" s="448"/>
      <c r="I384" s="448"/>
      <c r="J384" s="449"/>
      <c r="K384" s="449"/>
      <c r="L384" s="449"/>
      <c r="M384" s="428"/>
      <c r="N384" s="428"/>
      <c r="O384" s="449"/>
      <c r="P384" s="428"/>
    </row>
    <row r="385" spans="1:16">
      <c r="A385" s="428"/>
      <c r="B385" s="447"/>
      <c r="C385" s="448"/>
      <c r="D385" s="448"/>
      <c r="E385" s="448"/>
      <c r="F385" s="448"/>
      <c r="G385" s="448"/>
      <c r="H385" s="448"/>
      <c r="I385" s="448"/>
      <c r="J385" s="449"/>
      <c r="K385" s="449"/>
      <c r="L385" s="449"/>
      <c r="M385" s="428"/>
      <c r="N385" s="428"/>
      <c r="O385" s="449"/>
      <c r="P385" s="428"/>
    </row>
    <row r="386" spans="1:16">
      <c r="A386" s="428"/>
      <c r="B386" s="447"/>
      <c r="C386" s="448"/>
      <c r="D386" s="448"/>
      <c r="E386" s="448"/>
      <c r="F386" s="448"/>
      <c r="G386" s="448"/>
      <c r="H386" s="448"/>
      <c r="I386" s="448"/>
      <c r="J386" s="449"/>
      <c r="K386" s="449"/>
      <c r="L386" s="449"/>
      <c r="M386" s="428"/>
      <c r="N386" s="428"/>
      <c r="O386" s="449"/>
      <c r="P386" s="428"/>
    </row>
    <row r="387" spans="1:16">
      <c r="A387" s="428"/>
      <c r="B387" s="447"/>
      <c r="C387" s="448"/>
      <c r="D387" s="448"/>
      <c r="E387" s="448"/>
      <c r="F387" s="448"/>
      <c r="G387" s="448"/>
      <c r="H387" s="448"/>
      <c r="I387" s="448"/>
      <c r="J387" s="449"/>
      <c r="K387" s="449"/>
      <c r="L387" s="449"/>
      <c r="M387" s="428"/>
      <c r="N387" s="428"/>
      <c r="O387" s="449"/>
      <c r="P387" s="428"/>
    </row>
    <row r="388" spans="1:16">
      <c r="A388" s="428"/>
      <c r="B388" s="447"/>
      <c r="C388" s="448"/>
      <c r="D388" s="448"/>
      <c r="E388" s="448"/>
      <c r="F388" s="448"/>
      <c r="G388" s="448"/>
      <c r="H388" s="448"/>
      <c r="I388" s="448"/>
      <c r="J388" s="449"/>
      <c r="K388" s="449"/>
      <c r="L388" s="449"/>
      <c r="M388" s="428"/>
      <c r="N388" s="428"/>
      <c r="O388" s="449"/>
      <c r="P388" s="428"/>
    </row>
    <row r="389" spans="1:16">
      <c r="A389" s="428"/>
      <c r="B389" s="447"/>
      <c r="C389" s="448"/>
      <c r="D389" s="448"/>
      <c r="E389" s="448"/>
      <c r="F389" s="448"/>
      <c r="G389" s="448"/>
      <c r="H389" s="448"/>
      <c r="I389" s="448"/>
      <c r="J389" s="449"/>
      <c r="K389" s="449"/>
      <c r="L389" s="449"/>
      <c r="M389" s="428"/>
      <c r="N389" s="428"/>
      <c r="O389" s="449"/>
      <c r="P389" s="428"/>
    </row>
    <row r="390" spans="1:16">
      <c r="A390" s="428"/>
      <c r="B390" s="447"/>
      <c r="C390" s="448"/>
      <c r="D390" s="448"/>
      <c r="E390" s="448"/>
      <c r="F390" s="448"/>
      <c r="G390" s="448"/>
      <c r="H390" s="448"/>
      <c r="I390" s="448"/>
      <c r="J390" s="449"/>
      <c r="K390" s="449"/>
      <c r="L390" s="449"/>
      <c r="M390" s="428"/>
      <c r="N390" s="428"/>
      <c r="O390" s="449"/>
      <c r="P390" s="428"/>
    </row>
    <row r="391" spans="1:16">
      <c r="A391" s="428"/>
      <c r="B391" s="447"/>
      <c r="C391" s="448"/>
      <c r="D391" s="448"/>
      <c r="E391" s="448"/>
      <c r="F391" s="448"/>
      <c r="G391" s="448"/>
      <c r="H391" s="448"/>
      <c r="I391" s="448"/>
      <c r="J391" s="449"/>
      <c r="K391" s="449"/>
      <c r="L391" s="449"/>
      <c r="M391" s="428"/>
      <c r="N391" s="428"/>
      <c r="O391" s="449"/>
      <c r="P391" s="428"/>
    </row>
    <row r="392" spans="1:16">
      <c r="A392" s="428"/>
      <c r="B392" s="447"/>
      <c r="C392" s="448"/>
      <c r="D392" s="448"/>
      <c r="E392" s="448"/>
      <c r="F392" s="448"/>
      <c r="G392" s="448"/>
      <c r="H392" s="448"/>
      <c r="I392" s="448"/>
      <c r="J392" s="449"/>
      <c r="K392" s="449"/>
      <c r="L392" s="449"/>
      <c r="M392" s="428"/>
      <c r="N392" s="428"/>
      <c r="O392" s="449"/>
      <c r="P392" s="428"/>
    </row>
    <row r="393" spans="1:16">
      <c r="A393" s="428"/>
      <c r="B393" s="447"/>
      <c r="C393" s="448"/>
      <c r="D393" s="448"/>
      <c r="E393" s="448"/>
      <c r="F393" s="448"/>
      <c r="G393" s="448"/>
      <c r="H393" s="448"/>
      <c r="I393" s="448"/>
      <c r="J393" s="449"/>
      <c r="K393" s="449"/>
      <c r="L393" s="449"/>
      <c r="M393" s="428"/>
      <c r="N393" s="428"/>
      <c r="O393" s="449"/>
      <c r="P393" s="428"/>
    </row>
    <row r="394" spans="1:16">
      <c r="A394" s="428"/>
      <c r="B394" s="447"/>
      <c r="C394" s="448"/>
      <c r="D394" s="448"/>
      <c r="E394" s="448"/>
      <c r="F394" s="448"/>
      <c r="G394" s="448"/>
      <c r="H394" s="448"/>
      <c r="I394" s="448"/>
      <c r="J394" s="449"/>
      <c r="K394" s="449"/>
      <c r="L394" s="449"/>
      <c r="M394" s="428"/>
      <c r="N394" s="428"/>
      <c r="O394" s="449"/>
      <c r="P394" s="428"/>
    </row>
    <row r="395" spans="1:16">
      <c r="A395" s="428"/>
      <c r="B395" s="447"/>
      <c r="C395" s="448"/>
      <c r="D395" s="448"/>
      <c r="E395" s="448"/>
      <c r="F395" s="448"/>
      <c r="G395" s="448"/>
      <c r="H395" s="448"/>
      <c r="I395" s="448"/>
      <c r="J395" s="449"/>
      <c r="K395" s="449"/>
      <c r="L395" s="449"/>
      <c r="M395" s="428"/>
      <c r="N395" s="428"/>
      <c r="O395" s="449"/>
      <c r="P395" s="428"/>
    </row>
    <row r="396" spans="1:16">
      <c r="A396" s="428"/>
      <c r="B396" s="447"/>
      <c r="C396" s="448"/>
      <c r="D396" s="448"/>
      <c r="E396" s="448"/>
      <c r="F396" s="448"/>
      <c r="G396" s="448"/>
      <c r="H396" s="448"/>
      <c r="I396" s="448"/>
      <c r="J396" s="449"/>
      <c r="K396" s="449"/>
      <c r="L396" s="449"/>
      <c r="M396" s="428"/>
      <c r="N396" s="428"/>
      <c r="O396" s="449"/>
      <c r="P396" s="428"/>
    </row>
    <row r="397" spans="1:16">
      <c r="A397" s="428"/>
      <c r="B397" s="447"/>
      <c r="C397" s="448"/>
      <c r="D397" s="448"/>
      <c r="E397" s="448"/>
      <c r="F397" s="448"/>
      <c r="G397" s="448"/>
      <c r="H397" s="448"/>
      <c r="I397" s="448"/>
      <c r="J397" s="449"/>
      <c r="K397" s="449"/>
      <c r="L397" s="449"/>
      <c r="M397" s="428"/>
      <c r="N397" s="428"/>
      <c r="O397" s="449"/>
      <c r="P397" s="428"/>
    </row>
    <row r="398" spans="1:16">
      <c r="A398" s="428"/>
      <c r="B398" s="447"/>
      <c r="C398" s="448"/>
      <c r="D398" s="448"/>
      <c r="E398" s="448"/>
      <c r="F398" s="448"/>
      <c r="G398" s="448"/>
      <c r="H398" s="448"/>
      <c r="I398" s="448"/>
      <c r="J398" s="449"/>
      <c r="K398" s="449"/>
      <c r="L398" s="449"/>
      <c r="M398" s="428"/>
      <c r="N398" s="428"/>
      <c r="O398" s="449"/>
      <c r="P398" s="428"/>
    </row>
    <row r="399" spans="1:16">
      <c r="A399" s="428"/>
      <c r="B399" s="447"/>
      <c r="C399" s="448"/>
      <c r="D399" s="448"/>
      <c r="E399" s="448"/>
      <c r="F399" s="448"/>
      <c r="G399" s="448"/>
      <c r="H399" s="448"/>
      <c r="I399" s="448"/>
      <c r="J399" s="449"/>
      <c r="K399" s="449"/>
      <c r="L399" s="449"/>
      <c r="M399" s="428"/>
      <c r="N399" s="428"/>
      <c r="O399" s="449"/>
      <c r="P399" s="428"/>
    </row>
    <row r="400" spans="1:16">
      <c r="A400" s="428"/>
      <c r="B400" s="447"/>
      <c r="C400" s="448"/>
      <c r="D400" s="448"/>
      <c r="E400" s="448"/>
      <c r="F400" s="448"/>
      <c r="G400" s="448"/>
      <c r="H400" s="448"/>
      <c r="I400" s="448"/>
      <c r="J400" s="449"/>
      <c r="K400" s="449"/>
      <c r="L400" s="449"/>
      <c r="M400" s="428"/>
      <c r="N400" s="428"/>
      <c r="O400" s="449"/>
      <c r="P400" s="428"/>
    </row>
    <row r="401" spans="1:16">
      <c r="A401" s="428"/>
      <c r="B401" s="447"/>
      <c r="C401" s="448"/>
      <c r="D401" s="448"/>
      <c r="E401" s="448"/>
      <c r="F401" s="448"/>
      <c r="G401" s="448"/>
      <c r="H401" s="448"/>
      <c r="I401" s="448"/>
      <c r="J401" s="449"/>
      <c r="K401" s="449"/>
      <c r="L401" s="449"/>
      <c r="M401" s="428"/>
      <c r="N401" s="428"/>
      <c r="O401" s="449"/>
      <c r="P401" s="428"/>
    </row>
    <row r="402" spans="1:16">
      <c r="A402" s="428"/>
      <c r="B402" s="447"/>
      <c r="C402" s="448"/>
      <c r="D402" s="448"/>
      <c r="E402" s="448"/>
      <c r="F402" s="448"/>
      <c r="G402" s="448"/>
      <c r="H402" s="448"/>
      <c r="I402" s="448"/>
      <c r="J402" s="449"/>
      <c r="K402" s="449"/>
      <c r="L402" s="449"/>
      <c r="M402" s="428"/>
      <c r="N402" s="428"/>
      <c r="O402" s="449"/>
      <c r="P402" s="428"/>
    </row>
    <row r="403" spans="1:16">
      <c r="A403" s="428"/>
      <c r="B403" s="447"/>
      <c r="C403" s="448"/>
      <c r="D403" s="448"/>
      <c r="E403" s="448"/>
      <c r="F403" s="448"/>
      <c r="G403" s="448"/>
      <c r="H403" s="448"/>
      <c r="I403" s="448"/>
      <c r="J403" s="449"/>
      <c r="K403" s="449"/>
      <c r="L403" s="449"/>
      <c r="M403" s="428"/>
      <c r="N403" s="428"/>
      <c r="O403" s="449"/>
      <c r="P403" s="428"/>
    </row>
    <row r="404" spans="1:16">
      <c r="A404" s="428"/>
      <c r="B404" s="447"/>
      <c r="C404" s="448"/>
      <c r="D404" s="448"/>
      <c r="E404" s="448"/>
      <c r="F404" s="448"/>
      <c r="G404" s="448"/>
      <c r="H404" s="448"/>
      <c r="I404" s="448"/>
      <c r="J404" s="449"/>
      <c r="K404" s="449"/>
      <c r="L404" s="449"/>
      <c r="M404" s="428"/>
      <c r="N404" s="428"/>
      <c r="O404" s="449"/>
      <c r="P404" s="428"/>
    </row>
    <row r="405" spans="1:16">
      <c r="A405" s="428"/>
      <c r="B405" s="447"/>
      <c r="C405" s="448"/>
      <c r="D405" s="448"/>
      <c r="E405" s="448"/>
      <c r="F405" s="448"/>
      <c r="G405" s="448"/>
      <c r="H405" s="448"/>
      <c r="I405" s="448"/>
      <c r="J405" s="449"/>
      <c r="K405" s="449"/>
      <c r="L405" s="449"/>
      <c r="M405" s="428"/>
      <c r="N405" s="428"/>
      <c r="O405" s="449"/>
      <c r="P405" s="428"/>
    </row>
    <row r="406" spans="1:16">
      <c r="A406" s="428"/>
      <c r="B406" s="447"/>
      <c r="C406" s="448"/>
      <c r="D406" s="448"/>
      <c r="E406" s="448"/>
      <c r="F406" s="448"/>
      <c r="G406" s="448"/>
      <c r="H406" s="448"/>
      <c r="I406" s="448"/>
      <c r="J406" s="449"/>
      <c r="K406" s="449"/>
      <c r="L406" s="449"/>
      <c r="M406" s="428"/>
      <c r="N406" s="428"/>
      <c r="O406" s="449"/>
      <c r="P406" s="428"/>
    </row>
    <row r="407" spans="1:16">
      <c r="A407" s="428"/>
      <c r="B407" s="447"/>
      <c r="C407" s="448"/>
      <c r="D407" s="448"/>
      <c r="E407" s="448"/>
      <c r="F407" s="448"/>
      <c r="G407" s="448"/>
      <c r="H407" s="448"/>
      <c r="I407" s="448"/>
      <c r="J407" s="449"/>
      <c r="K407" s="449"/>
      <c r="L407" s="449"/>
      <c r="M407" s="428"/>
      <c r="N407" s="428"/>
      <c r="O407" s="449"/>
      <c r="P407" s="428"/>
    </row>
    <row r="408" spans="1:16">
      <c r="A408" s="428"/>
      <c r="B408" s="447"/>
      <c r="C408" s="448"/>
      <c r="D408" s="448"/>
      <c r="E408" s="448"/>
      <c r="F408" s="448"/>
      <c r="G408" s="448"/>
      <c r="H408" s="448"/>
      <c r="I408" s="448"/>
      <c r="J408" s="449"/>
      <c r="K408" s="449"/>
      <c r="L408" s="449"/>
      <c r="M408" s="428"/>
      <c r="N408" s="428"/>
      <c r="O408" s="449"/>
      <c r="P408" s="428"/>
    </row>
    <row r="409" spans="1:16">
      <c r="A409" s="428"/>
      <c r="B409" s="447"/>
      <c r="C409" s="448"/>
      <c r="D409" s="448"/>
      <c r="E409" s="448"/>
      <c r="F409" s="448"/>
      <c r="G409" s="448"/>
      <c r="H409" s="448"/>
      <c r="I409" s="448"/>
      <c r="J409" s="449"/>
      <c r="K409" s="449"/>
      <c r="L409" s="449"/>
      <c r="M409" s="428"/>
      <c r="N409" s="428"/>
      <c r="O409" s="449"/>
      <c r="P409" s="428"/>
    </row>
    <row r="410" spans="1:16">
      <c r="A410" s="428"/>
      <c r="B410" s="447"/>
      <c r="C410" s="448"/>
      <c r="D410" s="448"/>
      <c r="E410" s="448"/>
      <c r="F410" s="448"/>
      <c r="G410" s="448"/>
      <c r="H410" s="448"/>
      <c r="I410" s="448"/>
      <c r="J410" s="449"/>
      <c r="K410" s="449"/>
      <c r="L410" s="449"/>
      <c r="M410" s="428"/>
      <c r="N410" s="428"/>
      <c r="O410" s="449"/>
      <c r="P410" s="428"/>
    </row>
    <row r="411" spans="1:16">
      <c r="A411" s="428"/>
      <c r="B411" s="447"/>
      <c r="C411" s="448"/>
      <c r="D411" s="448"/>
      <c r="E411" s="448"/>
      <c r="F411" s="448"/>
      <c r="G411" s="448"/>
      <c r="H411" s="448"/>
      <c r="I411" s="448"/>
      <c r="J411" s="449"/>
      <c r="K411" s="449"/>
      <c r="L411" s="449"/>
      <c r="M411" s="428"/>
      <c r="N411" s="428"/>
      <c r="O411" s="449"/>
      <c r="P411" s="428"/>
    </row>
    <row r="412" spans="1:16">
      <c r="A412" s="428"/>
      <c r="B412" s="447"/>
      <c r="C412" s="448"/>
      <c r="D412" s="448"/>
      <c r="E412" s="448"/>
      <c r="F412" s="448"/>
      <c r="G412" s="448"/>
      <c r="H412" s="448"/>
      <c r="I412" s="448"/>
      <c r="J412" s="449"/>
      <c r="K412" s="449"/>
      <c r="L412" s="449"/>
      <c r="M412" s="428"/>
      <c r="N412" s="428"/>
      <c r="O412" s="449"/>
      <c r="P412" s="428"/>
    </row>
    <row r="413" spans="1:16">
      <c r="A413" s="428"/>
      <c r="B413" s="447"/>
      <c r="C413" s="448"/>
      <c r="D413" s="448"/>
      <c r="E413" s="448"/>
      <c r="F413" s="448"/>
      <c r="G413" s="448"/>
      <c r="H413" s="448"/>
      <c r="I413" s="448"/>
      <c r="J413" s="449"/>
      <c r="K413" s="449"/>
      <c r="L413" s="449"/>
      <c r="M413" s="428"/>
      <c r="N413" s="428"/>
      <c r="O413" s="449"/>
      <c r="P413" s="428"/>
    </row>
    <row r="414" spans="1:16">
      <c r="A414" s="428"/>
      <c r="B414" s="447"/>
      <c r="C414" s="448"/>
      <c r="D414" s="448"/>
      <c r="E414" s="448"/>
      <c r="F414" s="448"/>
      <c r="G414" s="448"/>
      <c r="H414" s="448"/>
      <c r="I414" s="448"/>
      <c r="J414" s="449"/>
      <c r="K414" s="449"/>
      <c r="L414" s="449"/>
      <c r="M414" s="428"/>
      <c r="N414" s="428"/>
      <c r="O414" s="449"/>
      <c r="P414" s="428"/>
    </row>
    <row r="415" spans="1:16">
      <c r="A415" s="428"/>
      <c r="B415" s="447"/>
      <c r="C415" s="448"/>
      <c r="D415" s="448"/>
      <c r="E415" s="448"/>
      <c r="F415" s="448"/>
      <c r="G415" s="448"/>
      <c r="H415" s="448"/>
      <c r="I415" s="448"/>
      <c r="J415" s="449"/>
      <c r="K415" s="449"/>
      <c r="L415" s="449"/>
      <c r="M415" s="428"/>
      <c r="N415" s="428"/>
      <c r="O415" s="449"/>
      <c r="P415" s="428"/>
    </row>
    <row r="416" spans="1:16">
      <c r="A416" s="428"/>
      <c r="B416" s="447"/>
      <c r="C416" s="448"/>
      <c r="D416" s="448"/>
      <c r="E416" s="448"/>
      <c r="F416" s="448"/>
      <c r="G416" s="448"/>
      <c r="H416" s="448"/>
      <c r="I416" s="448"/>
      <c r="J416" s="449"/>
      <c r="K416" s="449"/>
      <c r="L416" s="449"/>
      <c r="M416" s="428"/>
      <c r="N416" s="428"/>
      <c r="O416" s="449"/>
      <c r="P416" s="428"/>
    </row>
    <row r="417" spans="1:16">
      <c r="A417" s="428"/>
      <c r="B417" s="447"/>
      <c r="C417" s="448"/>
      <c r="D417" s="448"/>
      <c r="E417" s="448"/>
      <c r="F417" s="448"/>
      <c r="G417" s="448"/>
      <c r="H417" s="448"/>
      <c r="I417" s="448"/>
      <c r="J417" s="449"/>
      <c r="K417" s="449"/>
      <c r="L417" s="449"/>
      <c r="M417" s="428"/>
      <c r="N417" s="428"/>
      <c r="O417" s="449"/>
      <c r="P417" s="428"/>
    </row>
    <row r="418" spans="1:16">
      <c r="A418" s="428"/>
      <c r="B418" s="447"/>
      <c r="C418" s="448"/>
      <c r="D418" s="448"/>
      <c r="E418" s="448"/>
      <c r="F418" s="448"/>
      <c r="G418" s="448"/>
      <c r="H418" s="448"/>
      <c r="I418" s="448"/>
      <c r="J418" s="449"/>
      <c r="K418" s="449"/>
      <c r="L418" s="449"/>
      <c r="M418" s="428"/>
      <c r="N418" s="428"/>
      <c r="O418" s="449"/>
      <c r="P418" s="428"/>
    </row>
    <row r="419" spans="1:16">
      <c r="A419" s="428"/>
      <c r="B419" s="447"/>
      <c r="C419" s="448"/>
      <c r="D419" s="448"/>
      <c r="E419" s="448"/>
      <c r="F419" s="448"/>
      <c r="G419" s="448"/>
      <c r="H419" s="448"/>
      <c r="I419" s="448"/>
      <c r="J419" s="449"/>
      <c r="K419" s="449"/>
      <c r="L419" s="449"/>
      <c r="M419" s="428"/>
      <c r="N419" s="428"/>
      <c r="O419" s="449"/>
      <c r="P419" s="428"/>
    </row>
    <row r="420" spans="1:16">
      <c r="A420" s="428"/>
      <c r="B420" s="447"/>
      <c r="C420" s="448"/>
      <c r="D420" s="448"/>
      <c r="E420" s="448"/>
      <c r="F420" s="448"/>
      <c r="G420" s="448"/>
      <c r="H420" s="448"/>
      <c r="I420" s="448"/>
      <c r="J420" s="449"/>
      <c r="K420" s="449"/>
      <c r="L420" s="449"/>
      <c r="M420" s="428"/>
      <c r="N420" s="428"/>
      <c r="O420" s="449"/>
      <c r="P420" s="428"/>
    </row>
    <row r="421" spans="1:16">
      <c r="A421" s="428"/>
      <c r="B421" s="447"/>
      <c r="C421" s="448"/>
      <c r="D421" s="448"/>
      <c r="E421" s="448"/>
      <c r="F421" s="448"/>
      <c r="G421" s="448"/>
      <c r="H421" s="448"/>
      <c r="I421" s="448"/>
      <c r="J421" s="449"/>
      <c r="K421" s="449"/>
      <c r="L421" s="449"/>
      <c r="M421" s="428"/>
      <c r="N421" s="428"/>
      <c r="O421" s="449"/>
      <c r="P421" s="428"/>
    </row>
    <row r="422" spans="1:16">
      <c r="A422" s="428"/>
      <c r="B422" s="447"/>
      <c r="C422" s="448"/>
      <c r="D422" s="448"/>
      <c r="E422" s="448"/>
      <c r="F422" s="448"/>
      <c r="G422" s="448"/>
      <c r="H422" s="448"/>
      <c r="I422" s="448"/>
      <c r="J422" s="449"/>
      <c r="K422" s="449"/>
      <c r="L422" s="449"/>
      <c r="M422" s="428"/>
      <c r="N422" s="428"/>
      <c r="O422" s="449"/>
      <c r="P422" s="428"/>
    </row>
    <row r="423" spans="1:16">
      <c r="A423" s="428"/>
      <c r="B423" s="447"/>
      <c r="C423" s="448"/>
      <c r="D423" s="448"/>
      <c r="E423" s="448"/>
      <c r="F423" s="448"/>
      <c r="G423" s="448"/>
      <c r="H423" s="448"/>
      <c r="I423" s="448"/>
      <c r="J423" s="449"/>
      <c r="K423" s="449"/>
      <c r="L423" s="449"/>
      <c r="M423" s="428"/>
      <c r="N423" s="428"/>
      <c r="O423" s="449"/>
      <c r="P423" s="428"/>
    </row>
    <row r="424" spans="1:16">
      <c r="A424" s="428"/>
      <c r="B424" s="447"/>
      <c r="C424" s="448"/>
      <c r="D424" s="448"/>
      <c r="E424" s="448"/>
      <c r="F424" s="448"/>
      <c r="G424" s="448"/>
      <c r="H424" s="448"/>
      <c r="I424" s="448"/>
      <c r="J424" s="449"/>
      <c r="K424" s="449"/>
      <c r="L424" s="449"/>
      <c r="M424" s="428"/>
      <c r="N424" s="428"/>
      <c r="O424" s="449"/>
      <c r="P424" s="428"/>
    </row>
    <row r="425" spans="1:16">
      <c r="A425" s="428"/>
      <c r="B425" s="447"/>
      <c r="C425" s="448"/>
      <c r="D425" s="448"/>
      <c r="E425" s="448"/>
      <c r="F425" s="448"/>
      <c r="G425" s="448"/>
      <c r="H425" s="448"/>
      <c r="I425" s="448"/>
      <c r="J425" s="449"/>
      <c r="K425" s="449"/>
      <c r="L425" s="449"/>
      <c r="M425" s="428"/>
      <c r="N425" s="428"/>
      <c r="O425" s="449"/>
      <c r="P425" s="428"/>
    </row>
    <row r="426" spans="1:16">
      <c r="A426" s="428"/>
      <c r="B426" s="447"/>
      <c r="C426" s="448"/>
      <c r="D426" s="448"/>
      <c r="E426" s="448"/>
      <c r="F426" s="448"/>
      <c r="G426" s="448"/>
      <c r="H426" s="448"/>
      <c r="I426" s="448"/>
      <c r="J426" s="449"/>
      <c r="K426" s="449"/>
      <c r="L426" s="449"/>
      <c r="M426" s="428"/>
      <c r="N426" s="428"/>
      <c r="O426" s="449"/>
      <c r="P426" s="428"/>
    </row>
    <row r="427" spans="1:16">
      <c r="A427" s="428"/>
      <c r="B427" s="447"/>
      <c r="C427" s="448"/>
      <c r="D427" s="448"/>
      <c r="E427" s="448"/>
      <c r="F427" s="448"/>
      <c r="G427" s="448"/>
      <c r="H427" s="448"/>
      <c r="I427" s="448"/>
      <c r="J427" s="449"/>
      <c r="K427" s="449"/>
      <c r="L427" s="449"/>
      <c r="M427" s="428"/>
      <c r="N427" s="428"/>
      <c r="O427" s="449"/>
      <c r="P427" s="428"/>
    </row>
    <row r="428" spans="1:16">
      <c r="A428" s="428"/>
      <c r="B428" s="447"/>
      <c r="C428" s="448"/>
      <c r="D428" s="448"/>
      <c r="E428" s="448"/>
      <c r="F428" s="448"/>
      <c r="G428" s="448"/>
      <c r="H428" s="448"/>
      <c r="I428" s="448"/>
      <c r="J428" s="449"/>
      <c r="K428" s="449"/>
      <c r="L428" s="449"/>
      <c r="M428" s="428"/>
      <c r="N428" s="428"/>
      <c r="O428" s="449"/>
      <c r="P428" s="428"/>
    </row>
    <row r="429" spans="1:16">
      <c r="A429" s="428"/>
      <c r="B429" s="447"/>
      <c r="C429" s="448"/>
      <c r="D429" s="448"/>
      <c r="E429" s="448"/>
      <c r="F429" s="448"/>
      <c r="G429" s="448"/>
      <c r="H429" s="448"/>
      <c r="I429" s="448"/>
      <c r="J429" s="449"/>
      <c r="K429" s="449"/>
      <c r="L429" s="449"/>
      <c r="M429" s="428"/>
      <c r="N429" s="428"/>
      <c r="O429" s="449"/>
      <c r="P429" s="428"/>
    </row>
    <row r="430" spans="1:16">
      <c r="A430" s="428"/>
      <c r="B430" s="447"/>
      <c r="C430" s="448"/>
      <c r="D430" s="448"/>
      <c r="E430" s="448"/>
      <c r="F430" s="448"/>
      <c r="G430" s="448"/>
      <c r="H430" s="448"/>
      <c r="I430" s="448"/>
      <c r="J430" s="449"/>
      <c r="K430" s="449"/>
      <c r="L430" s="449"/>
      <c r="M430" s="428"/>
      <c r="N430" s="428"/>
      <c r="O430" s="449"/>
      <c r="P430" s="428"/>
    </row>
    <row r="431" spans="1:16">
      <c r="A431" s="428"/>
      <c r="B431" s="447"/>
      <c r="C431" s="448"/>
      <c r="D431" s="448"/>
      <c r="E431" s="448"/>
      <c r="F431" s="448"/>
      <c r="G431" s="448"/>
      <c r="H431" s="448"/>
      <c r="I431" s="448"/>
      <c r="J431" s="449"/>
      <c r="K431" s="449"/>
      <c r="L431" s="449"/>
      <c r="M431" s="428"/>
      <c r="N431" s="428"/>
      <c r="O431" s="449"/>
      <c r="P431" s="428"/>
    </row>
    <row r="432" spans="1:16">
      <c r="A432" s="428"/>
      <c r="B432" s="447"/>
      <c r="C432" s="448"/>
      <c r="D432" s="448"/>
      <c r="E432" s="448"/>
      <c r="F432" s="448"/>
      <c r="G432" s="448"/>
      <c r="H432" s="448"/>
      <c r="I432" s="448"/>
      <c r="J432" s="449"/>
      <c r="K432" s="449"/>
      <c r="L432" s="449"/>
      <c r="M432" s="428"/>
      <c r="N432" s="428"/>
      <c r="O432" s="449"/>
      <c r="P432" s="428"/>
    </row>
    <row r="433" spans="1:16">
      <c r="A433" s="428"/>
      <c r="B433" s="447"/>
      <c r="C433" s="448"/>
      <c r="D433" s="448"/>
      <c r="E433" s="448"/>
      <c r="F433" s="448"/>
      <c r="G433" s="448"/>
      <c r="H433" s="448"/>
      <c r="I433" s="448"/>
      <c r="J433" s="449"/>
      <c r="K433" s="449"/>
      <c r="L433" s="449"/>
      <c r="M433" s="428"/>
      <c r="N433" s="428"/>
      <c r="O433" s="449"/>
      <c r="P433" s="428"/>
    </row>
    <row r="434" spans="1:16">
      <c r="A434" s="428"/>
      <c r="B434" s="447"/>
      <c r="C434" s="448"/>
      <c r="D434" s="448"/>
      <c r="E434" s="448"/>
      <c r="F434" s="448"/>
      <c r="G434" s="448"/>
      <c r="H434" s="448"/>
      <c r="I434" s="448"/>
      <c r="J434" s="449"/>
      <c r="K434" s="449"/>
      <c r="L434" s="449"/>
      <c r="M434" s="428"/>
      <c r="N434" s="428"/>
      <c r="O434" s="449"/>
      <c r="P434" s="428"/>
    </row>
    <row r="435" spans="1:16">
      <c r="A435" s="428"/>
      <c r="B435" s="447"/>
      <c r="C435" s="448"/>
      <c r="D435" s="448"/>
      <c r="E435" s="448"/>
      <c r="F435" s="448"/>
      <c r="G435" s="448"/>
      <c r="H435" s="448"/>
      <c r="I435" s="448"/>
      <c r="J435" s="449"/>
      <c r="K435" s="449"/>
      <c r="L435" s="449"/>
      <c r="M435" s="428"/>
      <c r="N435" s="428"/>
      <c r="O435" s="449"/>
      <c r="P435" s="428"/>
    </row>
    <row r="436" spans="1:16">
      <c r="A436" s="428"/>
      <c r="B436" s="447"/>
      <c r="C436" s="448"/>
      <c r="D436" s="448"/>
      <c r="E436" s="448"/>
      <c r="F436" s="448"/>
      <c r="G436" s="448"/>
      <c r="H436" s="448"/>
      <c r="I436" s="448"/>
      <c r="J436" s="449"/>
      <c r="K436" s="449"/>
      <c r="L436" s="449"/>
      <c r="M436" s="428"/>
      <c r="N436" s="428"/>
      <c r="O436" s="449"/>
      <c r="P436" s="428"/>
    </row>
    <row r="437" spans="1:16">
      <c r="A437" s="428"/>
      <c r="B437" s="447"/>
      <c r="C437" s="448"/>
      <c r="D437" s="448"/>
      <c r="E437" s="448"/>
      <c r="F437" s="448"/>
      <c r="G437" s="448"/>
      <c r="H437" s="448"/>
      <c r="I437" s="448"/>
      <c r="J437" s="449"/>
      <c r="K437" s="449"/>
      <c r="L437" s="449"/>
      <c r="M437" s="428"/>
      <c r="N437" s="428"/>
      <c r="O437" s="449"/>
      <c r="P437" s="428"/>
    </row>
    <row r="438" spans="1:16">
      <c r="A438" s="428"/>
      <c r="B438" s="447"/>
      <c r="C438" s="448"/>
      <c r="D438" s="448"/>
      <c r="E438" s="448"/>
      <c r="F438" s="448"/>
      <c r="G438" s="448"/>
      <c r="H438" s="448"/>
      <c r="I438" s="448"/>
      <c r="J438" s="449"/>
      <c r="K438" s="449"/>
      <c r="L438" s="449"/>
      <c r="M438" s="428"/>
      <c r="N438" s="428"/>
      <c r="O438" s="449"/>
      <c r="P438" s="428"/>
    </row>
    <row r="439" spans="1:16">
      <c r="A439" s="428"/>
      <c r="B439" s="447"/>
      <c r="C439" s="448"/>
      <c r="D439" s="448"/>
      <c r="E439" s="448"/>
      <c r="F439" s="448"/>
      <c r="G439" s="448"/>
      <c r="H439" s="448"/>
      <c r="I439" s="448"/>
      <c r="J439" s="449"/>
      <c r="K439" s="449"/>
      <c r="L439" s="449"/>
      <c r="M439" s="428"/>
      <c r="N439" s="428"/>
      <c r="O439" s="449"/>
      <c r="P439" s="428"/>
    </row>
    <row r="440" spans="1:16">
      <c r="A440" s="428"/>
      <c r="B440" s="447"/>
      <c r="C440" s="448"/>
      <c r="D440" s="448"/>
      <c r="E440" s="448"/>
      <c r="F440" s="448"/>
      <c r="G440" s="448"/>
      <c r="H440" s="448"/>
      <c r="I440" s="448"/>
      <c r="J440" s="449"/>
      <c r="K440" s="449"/>
      <c r="L440" s="449"/>
      <c r="M440" s="428"/>
      <c r="N440" s="428"/>
      <c r="O440" s="449"/>
      <c r="P440" s="428"/>
    </row>
    <row r="441" spans="1:16">
      <c r="A441" s="428"/>
      <c r="B441" s="447"/>
      <c r="C441" s="448"/>
      <c r="D441" s="448"/>
      <c r="E441" s="448"/>
      <c r="F441" s="448"/>
      <c r="G441" s="448"/>
      <c r="H441" s="448"/>
      <c r="I441" s="448"/>
      <c r="J441" s="449"/>
      <c r="K441" s="449"/>
      <c r="L441" s="449"/>
      <c r="M441" s="428"/>
      <c r="N441" s="428"/>
      <c r="O441" s="449"/>
      <c r="P441" s="428"/>
    </row>
    <row r="442" spans="1:16">
      <c r="A442" s="428"/>
      <c r="B442" s="447"/>
      <c r="C442" s="448"/>
      <c r="D442" s="448"/>
      <c r="E442" s="448"/>
      <c r="F442" s="448"/>
      <c r="G442" s="448"/>
      <c r="H442" s="448"/>
      <c r="I442" s="448"/>
      <c r="J442" s="449"/>
      <c r="K442" s="449"/>
      <c r="L442" s="449"/>
      <c r="M442" s="428"/>
      <c r="N442" s="428"/>
      <c r="O442" s="449"/>
      <c r="P442" s="428"/>
    </row>
    <row r="443" spans="1:16">
      <c r="A443" s="428"/>
      <c r="B443" s="447"/>
      <c r="C443" s="448"/>
      <c r="D443" s="448"/>
      <c r="E443" s="448"/>
      <c r="F443" s="448"/>
      <c r="G443" s="448"/>
      <c r="H443" s="448"/>
      <c r="I443" s="448"/>
      <c r="J443" s="449"/>
      <c r="K443" s="449"/>
      <c r="L443" s="449"/>
      <c r="M443" s="428"/>
      <c r="N443" s="428"/>
      <c r="O443" s="449"/>
      <c r="P443" s="428"/>
    </row>
    <row r="444" spans="1:16">
      <c r="A444" s="428"/>
      <c r="B444" s="447"/>
      <c r="C444" s="448"/>
      <c r="D444" s="448"/>
      <c r="E444" s="448"/>
      <c r="F444" s="448"/>
      <c r="G444" s="448"/>
      <c r="H444" s="448"/>
      <c r="I444" s="448"/>
      <c r="J444" s="449"/>
      <c r="K444" s="449"/>
      <c r="L444" s="449"/>
      <c r="M444" s="428"/>
      <c r="N444" s="428"/>
      <c r="O444" s="449"/>
      <c r="P444" s="428"/>
    </row>
    <row r="445" spans="1:16">
      <c r="A445" s="428"/>
      <c r="B445" s="447"/>
      <c r="C445" s="448"/>
      <c r="D445" s="448"/>
      <c r="E445" s="448"/>
      <c r="F445" s="448"/>
      <c r="G445" s="448"/>
      <c r="H445" s="448"/>
      <c r="I445" s="448"/>
      <c r="J445" s="449"/>
      <c r="K445" s="449"/>
      <c r="L445" s="449"/>
      <c r="M445" s="428"/>
      <c r="N445" s="428"/>
      <c r="O445" s="449"/>
      <c r="P445" s="428"/>
    </row>
    <row r="446" spans="1:16">
      <c r="A446" s="428"/>
      <c r="B446" s="447"/>
      <c r="C446" s="448"/>
      <c r="D446" s="448"/>
      <c r="E446" s="448"/>
      <c r="F446" s="448"/>
      <c r="G446" s="448"/>
      <c r="H446" s="448"/>
      <c r="I446" s="448"/>
      <c r="J446" s="449"/>
      <c r="K446" s="449"/>
      <c r="L446" s="449"/>
      <c r="M446" s="428"/>
      <c r="N446" s="428"/>
      <c r="O446" s="449"/>
      <c r="P446" s="428"/>
    </row>
    <row r="447" spans="1:16">
      <c r="A447" s="428"/>
      <c r="B447" s="447"/>
      <c r="C447" s="448"/>
      <c r="D447" s="448"/>
      <c r="E447" s="448"/>
      <c r="F447" s="448"/>
      <c r="G447" s="448"/>
      <c r="H447" s="448"/>
      <c r="I447" s="448"/>
      <c r="J447" s="449"/>
      <c r="K447" s="449"/>
      <c r="L447" s="449"/>
      <c r="M447" s="428"/>
      <c r="N447" s="428"/>
      <c r="O447" s="449"/>
      <c r="P447" s="428"/>
    </row>
    <row r="448" spans="1:16">
      <c r="A448" s="428"/>
      <c r="B448" s="447"/>
      <c r="C448" s="448"/>
      <c r="D448" s="448"/>
      <c r="E448" s="448"/>
      <c r="F448" s="448"/>
      <c r="G448" s="448"/>
      <c r="H448" s="448"/>
      <c r="I448" s="448"/>
      <c r="J448" s="449"/>
      <c r="K448" s="449"/>
      <c r="L448" s="449"/>
      <c r="M448" s="428"/>
      <c r="N448" s="428"/>
      <c r="O448" s="449"/>
      <c r="P448" s="428"/>
    </row>
    <row r="449" spans="1:16">
      <c r="A449" s="428"/>
      <c r="B449" s="447"/>
      <c r="C449" s="448"/>
      <c r="D449" s="448"/>
      <c r="E449" s="448"/>
      <c r="F449" s="448"/>
      <c r="G449" s="448"/>
      <c r="H449" s="448"/>
      <c r="I449" s="448"/>
      <c r="J449" s="449"/>
      <c r="K449" s="449"/>
      <c r="L449" s="449"/>
      <c r="M449" s="428"/>
      <c r="N449" s="428"/>
      <c r="O449" s="449"/>
      <c r="P449" s="428"/>
    </row>
    <row r="450" spans="1:16">
      <c r="A450" s="428"/>
      <c r="B450" s="447"/>
      <c r="C450" s="448"/>
      <c r="D450" s="448"/>
      <c r="E450" s="448"/>
      <c r="F450" s="448"/>
      <c r="G450" s="448"/>
      <c r="H450" s="448"/>
      <c r="I450" s="448"/>
      <c r="J450" s="449"/>
      <c r="K450" s="449"/>
      <c r="L450" s="449"/>
      <c r="M450" s="428"/>
      <c r="N450" s="428"/>
      <c r="O450" s="449"/>
      <c r="P450" s="428"/>
    </row>
    <row r="451" spans="1:16">
      <c r="A451" s="428"/>
      <c r="B451" s="447"/>
      <c r="C451" s="448"/>
      <c r="D451" s="448"/>
      <c r="E451" s="448"/>
      <c r="F451" s="448"/>
      <c r="G451" s="448"/>
      <c r="H451" s="448"/>
      <c r="I451" s="448"/>
      <c r="J451" s="449"/>
      <c r="K451" s="449"/>
      <c r="L451" s="449"/>
      <c r="M451" s="428"/>
      <c r="N451" s="428"/>
      <c r="O451" s="449"/>
      <c r="P451" s="428"/>
    </row>
    <row r="452" spans="1:16">
      <c r="A452" s="428"/>
      <c r="B452" s="447"/>
      <c r="C452" s="448"/>
      <c r="D452" s="448"/>
      <c r="E452" s="448"/>
      <c r="F452" s="448"/>
      <c r="G452" s="448"/>
      <c r="H452" s="448"/>
      <c r="I452" s="448"/>
      <c r="J452" s="449"/>
      <c r="K452" s="449"/>
      <c r="L452" s="449"/>
      <c r="M452" s="428"/>
      <c r="N452" s="428"/>
      <c r="O452" s="449"/>
      <c r="P452" s="428"/>
    </row>
    <row r="453" spans="1:16">
      <c r="A453" s="428"/>
      <c r="B453" s="447"/>
      <c r="C453" s="448"/>
      <c r="D453" s="448"/>
      <c r="E453" s="448"/>
      <c r="F453" s="448"/>
      <c r="G453" s="448"/>
      <c r="H453" s="448"/>
      <c r="I453" s="448"/>
      <c r="J453" s="449"/>
      <c r="K453" s="449"/>
      <c r="L453" s="449"/>
      <c r="M453" s="428"/>
      <c r="N453" s="428"/>
      <c r="O453" s="449"/>
      <c r="P453" s="428"/>
    </row>
    <row r="454" spans="1:16">
      <c r="A454" s="428"/>
      <c r="B454" s="447"/>
      <c r="C454" s="448"/>
      <c r="D454" s="448"/>
      <c r="E454" s="448"/>
      <c r="F454" s="448"/>
      <c r="G454" s="448"/>
      <c r="H454" s="448"/>
      <c r="I454" s="448"/>
      <c r="J454" s="449"/>
      <c r="K454" s="449"/>
      <c r="L454" s="449"/>
      <c r="M454" s="428"/>
      <c r="N454" s="428"/>
      <c r="O454" s="449"/>
      <c r="P454" s="428"/>
    </row>
    <row r="455" spans="1:16">
      <c r="A455" s="428"/>
      <c r="B455" s="447"/>
      <c r="C455" s="448"/>
      <c r="D455" s="448"/>
      <c r="E455" s="448"/>
      <c r="F455" s="448"/>
      <c r="G455" s="448"/>
      <c r="H455" s="448"/>
      <c r="I455" s="448"/>
      <c r="J455" s="449"/>
      <c r="K455" s="449"/>
      <c r="L455" s="449"/>
      <c r="M455" s="428"/>
      <c r="N455" s="428"/>
      <c r="O455" s="449"/>
      <c r="P455" s="428"/>
    </row>
    <row r="456" spans="1:16">
      <c r="A456" s="428"/>
      <c r="B456" s="447"/>
      <c r="C456" s="448"/>
      <c r="D456" s="448"/>
      <c r="E456" s="448"/>
      <c r="F456" s="448"/>
      <c r="G456" s="448"/>
      <c r="H456" s="448"/>
      <c r="I456" s="448"/>
      <c r="J456" s="449"/>
      <c r="K456" s="449"/>
      <c r="L456" s="449"/>
      <c r="M456" s="428"/>
      <c r="N456" s="428"/>
      <c r="O456" s="449"/>
      <c r="P456" s="428"/>
    </row>
    <row r="457" spans="1:16">
      <c r="A457" s="428"/>
      <c r="B457" s="447"/>
      <c r="C457" s="448"/>
      <c r="D457" s="448"/>
      <c r="E457" s="448"/>
      <c r="F457" s="448"/>
      <c r="G457" s="448"/>
      <c r="H457" s="448"/>
      <c r="I457" s="448"/>
      <c r="J457" s="449"/>
      <c r="K457" s="449"/>
      <c r="L457" s="449"/>
      <c r="M457" s="428"/>
      <c r="N457" s="428"/>
      <c r="O457" s="449"/>
      <c r="P457" s="428"/>
    </row>
    <row r="458" spans="1:16">
      <c r="A458" s="428"/>
      <c r="B458" s="447"/>
      <c r="C458" s="448"/>
      <c r="D458" s="448"/>
      <c r="E458" s="448"/>
      <c r="F458" s="448"/>
      <c r="G458" s="448"/>
      <c r="H458" s="448"/>
      <c r="I458" s="448"/>
      <c r="J458" s="449"/>
      <c r="K458" s="449"/>
      <c r="L458" s="449"/>
      <c r="M458" s="428"/>
      <c r="N458" s="428"/>
      <c r="O458" s="449"/>
      <c r="P458" s="428"/>
    </row>
    <row r="459" spans="1:16">
      <c r="A459" s="428"/>
      <c r="B459" s="447"/>
      <c r="C459" s="448"/>
      <c r="D459" s="448"/>
      <c r="E459" s="448"/>
      <c r="F459" s="448"/>
      <c r="G459" s="448"/>
      <c r="H459" s="448"/>
      <c r="I459" s="448"/>
      <c r="J459" s="449"/>
      <c r="K459" s="449"/>
      <c r="L459" s="449"/>
      <c r="M459" s="428"/>
      <c r="N459" s="428"/>
      <c r="O459" s="449"/>
      <c r="P459" s="428"/>
    </row>
    <row r="460" spans="1:16">
      <c r="A460" s="428"/>
      <c r="B460" s="447"/>
      <c r="C460" s="448"/>
      <c r="D460" s="448"/>
      <c r="E460" s="448"/>
      <c r="F460" s="448"/>
      <c r="G460" s="448"/>
      <c r="H460" s="448"/>
      <c r="I460" s="448"/>
      <c r="J460" s="449"/>
      <c r="K460" s="449"/>
      <c r="L460" s="449"/>
      <c r="M460" s="428"/>
      <c r="N460" s="428"/>
      <c r="O460" s="449"/>
      <c r="P460" s="428"/>
    </row>
    <row r="461" spans="1:16">
      <c r="A461" s="428"/>
      <c r="B461" s="447"/>
      <c r="C461" s="448"/>
      <c r="D461" s="448"/>
      <c r="E461" s="448"/>
      <c r="F461" s="448"/>
      <c r="G461" s="448"/>
      <c r="H461" s="448"/>
      <c r="I461" s="448"/>
      <c r="J461" s="449"/>
      <c r="K461" s="449"/>
      <c r="L461" s="449"/>
      <c r="M461" s="428"/>
      <c r="N461" s="428"/>
      <c r="O461" s="449"/>
      <c r="P461" s="428"/>
    </row>
    <row r="462" spans="1:16">
      <c r="A462" s="428"/>
      <c r="B462" s="447"/>
      <c r="C462" s="448"/>
      <c r="D462" s="448"/>
      <c r="E462" s="448"/>
      <c r="F462" s="448"/>
      <c r="G462" s="448"/>
      <c r="H462" s="448"/>
      <c r="I462" s="448"/>
      <c r="J462" s="449"/>
      <c r="K462" s="449"/>
      <c r="L462" s="449"/>
      <c r="M462" s="428"/>
      <c r="N462" s="428"/>
      <c r="O462" s="449"/>
      <c r="P462" s="428"/>
    </row>
    <row r="463" spans="1:16">
      <c r="A463" s="428"/>
      <c r="B463" s="447"/>
      <c r="C463" s="448"/>
      <c r="D463" s="448"/>
      <c r="E463" s="448"/>
      <c r="F463" s="448"/>
      <c r="G463" s="448"/>
      <c r="H463" s="448"/>
      <c r="I463" s="448"/>
      <c r="J463" s="449"/>
      <c r="K463" s="449"/>
      <c r="L463" s="449"/>
      <c r="M463" s="428"/>
      <c r="N463" s="428"/>
      <c r="O463" s="449"/>
      <c r="P463" s="428"/>
    </row>
    <row r="464" spans="1:16">
      <c r="A464" s="428"/>
      <c r="B464" s="447"/>
      <c r="C464" s="448"/>
      <c r="D464" s="448"/>
      <c r="E464" s="448"/>
      <c r="F464" s="448"/>
      <c r="G464" s="448"/>
      <c r="H464" s="448"/>
      <c r="I464" s="448"/>
      <c r="J464" s="449"/>
      <c r="K464" s="449"/>
      <c r="L464" s="449"/>
      <c r="M464" s="428"/>
      <c r="N464" s="428"/>
      <c r="O464" s="449"/>
      <c r="P464" s="428"/>
    </row>
    <row r="465" spans="1:16">
      <c r="A465" s="428"/>
      <c r="B465" s="447"/>
      <c r="C465" s="448"/>
      <c r="D465" s="448"/>
      <c r="E465" s="448"/>
      <c r="F465" s="448"/>
      <c r="G465" s="448"/>
      <c r="H465" s="448"/>
      <c r="I465" s="448"/>
      <c r="J465" s="449"/>
      <c r="K465" s="449"/>
      <c r="L465" s="449"/>
      <c r="M465" s="428"/>
      <c r="N465" s="428"/>
      <c r="O465" s="449"/>
      <c r="P465" s="428"/>
    </row>
    <row r="466" spans="1:16">
      <c r="A466" s="428"/>
      <c r="B466" s="447"/>
      <c r="C466" s="448"/>
      <c r="D466" s="448"/>
      <c r="E466" s="448"/>
      <c r="F466" s="448"/>
      <c r="G466" s="448"/>
      <c r="H466" s="448"/>
      <c r="I466" s="448"/>
      <c r="J466" s="449"/>
      <c r="K466" s="449"/>
      <c r="L466" s="449"/>
      <c r="M466" s="428"/>
      <c r="N466" s="428"/>
      <c r="O466" s="449"/>
      <c r="P466" s="428"/>
    </row>
    <row r="467" spans="1:16">
      <c r="A467" s="428"/>
      <c r="B467" s="447"/>
      <c r="C467" s="448"/>
      <c r="D467" s="448"/>
      <c r="E467" s="448"/>
      <c r="F467" s="448"/>
      <c r="G467" s="448"/>
      <c r="H467" s="448"/>
      <c r="I467" s="448"/>
      <c r="J467" s="449"/>
      <c r="K467" s="449"/>
      <c r="L467" s="449"/>
      <c r="M467" s="428"/>
      <c r="N467" s="428"/>
      <c r="O467" s="449"/>
      <c r="P467" s="428"/>
    </row>
    <row r="468" spans="1:16">
      <c r="A468" s="428"/>
      <c r="B468" s="447"/>
      <c r="C468" s="448"/>
      <c r="D468" s="448"/>
      <c r="E468" s="448"/>
      <c r="F468" s="448"/>
      <c r="G468" s="448"/>
      <c r="H468" s="448"/>
      <c r="I468" s="448"/>
      <c r="J468" s="449"/>
      <c r="K468" s="449"/>
      <c r="L468" s="449"/>
      <c r="M468" s="428"/>
      <c r="N468" s="428"/>
      <c r="O468" s="449"/>
      <c r="P468" s="428"/>
    </row>
    <row r="469" spans="1:16">
      <c r="A469" s="428"/>
      <c r="B469" s="447"/>
      <c r="C469" s="448"/>
      <c r="D469" s="448"/>
      <c r="E469" s="448"/>
      <c r="F469" s="448"/>
      <c r="G469" s="448"/>
      <c r="H469" s="448"/>
      <c r="I469" s="448"/>
      <c r="J469" s="449"/>
      <c r="K469" s="449"/>
      <c r="L469" s="449"/>
      <c r="M469" s="428"/>
      <c r="N469" s="428"/>
      <c r="O469" s="449"/>
      <c r="P469" s="428"/>
    </row>
    <row r="470" spans="1:16">
      <c r="A470" s="428"/>
      <c r="B470" s="447"/>
      <c r="C470" s="448"/>
      <c r="D470" s="448"/>
      <c r="E470" s="448"/>
      <c r="F470" s="448"/>
      <c r="G470" s="448"/>
      <c r="H470" s="448"/>
      <c r="I470" s="448"/>
      <c r="J470" s="449"/>
      <c r="K470" s="449"/>
      <c r="L470" s="449"/>
      <c r="M470" s="428"/>
      <c r="N470" s="428"/>
      <c r="O470" s="449"/>
      <c r="P470" s="428"/>
    </row>
    <row r="471" spans="1:16">
      <c r="A471" s="428"/>
      <c r="B471" s="447"/>
      <c r="C471" s="448"/>
      <c r="D471" s="448"/>
      <c r="E471" s="448"/>
      <c r="F471" s="448"/>
      <c r="G471" s="448"/>
      <c r="H471" s="448"/>
      <c r="I471" s="448"/>
      <c r="J471" s="449"/>
      <c r="K471" s="449"/>
      <c r="L471" s="449"/>
      <c r="M471" s="428"/>
      <c r="N471" s="428"/>
      <c r="O471" s="449"/>
      <c r="P471" s="428"/>
    </row>
    <row r="472" spans="1:16">
      <c r="A472" s="428"/>
      <c r="B472" s="447"/>
      <c r="C472" s="448"/>
      <c r="D472" s="448"/>
      <c r="E472" s="448"/>
      <c r="F472" s="448"/>
      <c r="G472" s="448"/>
      <c r="H472" s="448"/>
      <c r="I472" s="448"/>
      <c r="J472" s="449"/>
      <c r="K472" s="449"/>
      <c r="L472" s="449"/>
      <c r="M472" s="428"/>
      <c r="N472" s="428"/>
      <c r="O472" s="449"/>
      <c r="P472" s="428"/>
    </row>
    <row r="473" spans="1:16">
      <c r="A473" s="428"/>
      <c r="B473" s="447"/>
      <c r="C473" s="448"/>
      <c r="D473" s="448"/>
      <c r="E473" s="448"/>
      <c r="F473" s="448"/>
      <c r="G473" s="448"/>
      <c r="H473" s="448"/>
      <c r="I473" s="448"/>
      <c r="J473" s="449"/>
      <c r="K473" s="449"/>
      <c r="L473" s="449"/>
      <c r="M473" s="428"/>
      <c r="N473" s="428"/>
      <c r="O473" s="449"/>
      <c r="P473" s="428"/>
    </row>
    <row r="474" spans="1:16">
      <c r="A474" s="428"/>
      <c r="B474" s="447"/>
      <c r="C474" s="448"/>
      <c r="D474" s="448"/>
      <c r="E474" s="448"/>
      <c r="F474" s="448"/>
      <c r="G474" s="448"/>
      <c r="H474" s="448"/>
      <c r="I474" s="448"/>
      <c r="J474" s="449"/>
      <c r="K474" s="449"/>
      <c r="L474" s="449"/>
      <c r="M474" s="428"/>
      <c r="N474" s="428"/>
      <c r="O474" s="449"/>
      <c r="P474" s="428"/>
    </row>
    <row r="475" spans="1:16">
      <c r="A475" s="428"/>
      <c r="B475" s="447"/>
      <c r="C475" s="448"/>
      <c r="D475" s="448"/>
      <c r="E475" s="448"/>
      <c r="F475" s="448"/>
      <c r="G475" s="448"/>
      <c r="H475" s="448"/>
      <c r="I475" s="448"/>
      <c r="J475" s="449"/>
      <c r="K475" s="449"/>
      <c r="L475" s="449"/>
      <c r="M475" s="428"/>
      <c r="N475" s="428"/>
      <c r="O475" s="449"/>
      <c r="P475" s="428"/>
    </row>
    <row r="476" spans="1:16">
      <c r="A476" s="428"/>
      <c r="B476" s="447"/>
      <c r="C476" s="448"/>
      <c r="D476" s="448"/>
      <c r="E476" s="448"/>
      <c r="F476" s="448"/>
      <c r="G476" s="448"/>
      <c r="H476" s="448"/>
      <c r="I476" s="448"/>
      <c r="J476" s="449"/>
      <c r="K476" s="449"/>
      <c r="L476" s="449"/>
      <c r="M476" s="428"/>
      <c r="N476" s="428"/>
      <c r="O476" s="449"/>
      <c r="P476" s="428"/>
    </row>
    <row r="477" spans="1:16">
      <c r="A477" s="428"/>
      <c r="B477" s="447"/>
      <c r="C477" s="448"/>
      <c r="D477" s="448"/>
      <c r="E477" s="448"/>
      <c r="F477" s="448"/>
      <c r="G477" s="448"/>
      <c r="H477" s="448"/>
      <c r="I477" s="448"/>
      <c r="J477" s="449"/>
      <c r="K477" s="449"/>
      <c r="L477" s="449"/>
      <c r="M477" s="428"/>
      <c r="N477" s="428"/>
      <c r="O477" s="449"/>
      <c r="P477" s="428"/>
    </row>
    <row r="478" spans="1:16">
      <c r="A478" s="428"/>
      <c r="B478" s="447"/>
      <c r="C478" s="448"/>
      <c r="D478" s="448"/>
      <c r="E478" s="448"/>
      <c r="F478" s="448"/>
      <c r="G478" s="448"/>
      <c r="H478" s="448"/>
      <c r="I478" s="448"/>
      <c r="J478" s="449"/>
      <c r="K478" s="449"/>
      <c r="L478" s="449"/>
      <c r="M478" s="428"/>
      <c r="N478" s="428"/>
      <c r="O478" s="449"/>
      <c r="P478" s="428"/>
    </row>
    <row r="479" spans="1:16">
      <c r="A479" s="428"/>
      <c r="B479" s="447"/>
      <c r="C479" s="448"/>
      <c r="D479" s="448"/>
      <c r="E479" s="448"/>
      <c r="F479" s="448"/>
      <c r="G479" s="448"/>
      <c r="H479" s="448"/>
      <c r="I479" s="448"/>
      <c r="J479" s="449"/>
      <c r="K479" s="449"/>
      <c r="L479" s="449"/>
      <c r="M479" s="428"/>
      <c r="N479" s="428"/>
      <c r="O479" s="449"/>
      <c r="P479" s="428"/>
    </row>
    <row r="480" spans="1:16">
      <c r="A480" s="428"/>
      <c r="B480" s="447"/>
      <c r="C480" s="448"/>
      <c r="D480" s="448"/>
      <c r="E480" s="448"/>
      <c r="F480" s="448"/>
      <c r="G480" s="448"/>
      <c r="H480" s="448"/>
      <c r="I480" s="448"/>
      <c r="J480" s="449"/>
      <c r="K480" s="449"/>
      <c r="L480" s="449"/>
      <c r="M480" s="428"/>
      <c r="N480" s="428"/>
      <c r="O480" s="449"/>
      <c r="P480" s="428"/>
    </row>
    <row r="481" spans="1:16">
      <c r="A481" s="428"/>
      <c r="B481" s="447"/>
      <c r="C481" s="448"/>
      <c r="D481" s="448"/>
      <c r="E481" s="448"/>
      <c r="F481" s="448"/>
      <c r="G481" s="448"/>
      <c r="H481" s="448"/>
      <c r="I481" s="448"/>
      <c r="J481" s="449"/>
      <c r="K481" s="449"/>
      <c r="L481" s="449"/>
      <c r="M481" s="428"/>
      <c r="N481" s="428"/>
      <c r="O481" s="449"/>
      <c r="P481" s="428"/>
    </row>
    <row r="482" spans="1:16">
      <c r="A482" s="428"/>
      <c r="B482" s="447"/>
      <c r="C482" s="448"/>
      <c r="D482" s="448"/>
      <c r="E482" s="448"/>
      <c r="F482" s="448"/>
      <c r="G482" s="448"/>
      <c r="H482" s="448"/>
      <c r="I482" s="448"/>
      <c r="J482" s="449"/>
      <c r="K482" s="449"/>
      <c r="L482" s="449"/>
      <c r="M482" s="428"/>
      <c r="N482" s="428"/>
      <c r="O482" s="449"/>
      <c r="P482" s="428"/>
    </row>
    <row r="483" spans="1:16">
      <c r="A483" s="428"/>
      <c r="B483" s="447"/>
      <c r="C483" s="448"/>
      <c r="D483" s="448"/>
      <c r="E483" s="448"/>
      <c r="F483" s="448"/>
      <c r="G483" s="448"/>
      <c r="H483" s="448"/>
      <c r="I483" s="448"/>
      <c r="J483" s="449"/>
      <c r="K483" s="449"/>
      <c r="L483" s="449"/>
      <c r="M483" s="428"/>
      <c r="N483" s="428"/>
      <c r="O483" s="449"/>
      <c r="P483" s="428"/>
    </row>
    <row r="484" spans="1:16">
      <c r="A484" s="428"/>
      <c r="B484" s="447"/>
      <c r="C484" s="448"/>
      <c r="D484" s="448"/>
      <c r="E484" s="448"/>
      <c r="F484" s="448"/>
      <c r="G484" s="448"/>
      <c r="H484" s="448"/>
      <c r="I484" s="448"/>
      <c r="J484" s="449"/>
      <c r="K484" s="449"/>
      <c r="L484" s="449"/>
      <c r="M484" s="428"/>
      <c r="N484" s="428"/>
      <c r="O484" s="449"/>
      <c r="P484" s="428"/>
    </row>
    <row r="485" spans="1:16">
      <c r="A485" s="428"/>
      <c r="B485" s="447"/>
      <c r="C485" s="448"/>
      <c r="D485" s="448"/>
      <c r="E485" s="448"/>
      <c r="F485" s="448"/>
      <c r="G485" s="448"/>
      <c r="H485" s="448"/>
      <c r="I485" s="448"/>
      <c r="J485" s="449"/>
      <c r="K485" s="449"/>
      <c r="L485" s="449"/>
      <c r="M485" s="428"/>
      <c r="N485" s="428"/>
      <c r="O485" s="449"/>
      <c r="P485" s="428"/>
    </row>
    <row r="486" spans="1:16">
      <c r="A486" s="428"/>
      <c r="B486" s="447"/>
      <c r="C486" s="448"/>
      <c r="D486" s="448"/>
      <c r="E486" s="448"/>
      <c r="F486" s="448"/>
      <c r="G486" s="448"/>
      <c r="H486" s="448"/>
      <c r="I486" s="448"/>
      <c r="J486" s="449"/>
      <c r="K486" s="449"/>
      <c r="L486" s="449"/>
      <c r="M486" s="428"/>
      <c r="N486" s="428"/>
      <c r="O486" s="449"/>
      <c r="P486" s="428"/>
    </row>
    <row r="487" spans="1:16">
      <c r="A487" s="428"/>
      <c r="B487" s="447"/>
      <c r="C487" s="448"/>
      <c r="D487" s="448"/>
      <c r="E487" s="448"/>
      <c r="F487" s="448"/>
      <c r="G487" s="448"/>
      <c r="H487" s="448"/>
      <c r="I487" s="448"/>
      <c r="J487" s="449"/>
      <c r="K487" s="449"/>
      <c r="L487" s="449"/>
      <c r="M487" s="428"/>
      <c r="N487" s="428"/>
      <c r="O487" s="449"/>
      <c r="P487" s="428"/>
    </row>
    <row r="488" spans="1:16">
      <c r="A488" s="428"/>
      <c r="B488" s="447"/>
      <c r="C488" s="448"/>
      <c r="D488" s="448"/>
      <c r="E488" s="448"/>
      <c r="F488" s="448"/>
      <c r="G488" s="448"/>
      <c r="H488" s="448"/>
      <c r="I488" s="448"/>
      <c r="J488" s="449"/>
      <c r="K488" s="449"/>
      <c r="L488" s="449"/>
      <c r="M488" s="428"/>
      <c r="N488" s="428"/>
      <c r="O488" s="449"/>
      <c r="P488" s="428"/>
    </row>
    <row r="489" spans="1:16">
      <c r="A489" s="428"/>
      <c r="B489" s="447"/>
      <c r="C489" s="448"/>
      <c r="D489" s="448"/>
      <c r="E489" s="448"/>
      <c r="F489" s="448"/>
      <c r="G489" s="448"/>
      <c r="H489" s="448"/>
      <c r="I489" s="448"/>
      <c r="J489" s="449"/>
      <c r="K489" s="449"/>
      <c r="L489" s="449"/>
      <c r="M489" s="428"/>
      <c r="N489" s="428"/>
      <c r="O489" s="449"/>
      <c r="P489" s="428"/>
    </row>
    <row r="490" spans="1:16">
      <c r="A490" s="428"/>
      <c r="B490" s="447"/>
      <c r="C490" s="448"/>
      <c r="D490" s="448"/>
      <c r="E490" s="448"/>
      <c r="F490" s="448"/>
      <c r="G490" s="448"/>
      <c r="H490" s="448"/>
      <c r="I490" s="448"/>
      <c r="J490" s="449"/>
      <c r="K490" s="449"/>
      <c r="L490" s="449"/>
      <c r="M490" s="428"/>
      <c r="N490" s="428"/>
      <c r="O490" s="449"/>
      <c r="P490" s="428"/>
    </row>
    <row r="491" spans="1:16">
      <c r="A491" s="428"/>
      <c r="B491" s="447"/>
      <c r="C491" s="448"/>
      <c r="D491" s="448"/>
      <c r="E491" s="448"/>
      <c r="F491" s="448"/>
      <c r="G491" s="448"/>
      <c r="H491" s="448"/>
      <c r="I491" s="448"/>
      <c r="J491" s="449"/>
      <c r="K491" s="449"/>
      <c r="L491" s="449"/>
      <c r="M491" s="428"/>
      <c r="N491" s="428"/>
      <c r="O491" s="449"/>
      <c r="P491" s="428"/>
    </row>
    <row r="492" spans="1:16">
      <c r="A492" s="428"/>
      <c r="B492" s="447"/>
      <c r="C492" s="448"/>
      <c r="D492" s="448"/>
      <c r="E492" s="448"/>
      <c r="F492" s="448"/>
      <c r="G492" s="448"/>
      <c r="H492" s="448"/>
      <c r="I492" s="448"/>
      <c r="J492" s="449"/>
      <c r="K492" s="449"/>
      <c r="L492" s="449"/>
      <c r="M492" s="428"/>
      <c r="N492" s="428"/>
      <c r="O492" s="449"/>
      <c r="P492" s="428"/>
    </row>
    <row r="493" spans="1:16">
      <c r="A493" s="428"/>
      <c r="B493" s="447"/>
      <c r="C493" s="448"/>
      <c r="D493" s="448"/>
      <c r="E493" s="448"/>
      <c r="F493" s="448"/>
      <c r="G493" s="448"/>
      <c r="H493" s="448"/>
      <c r="I493" s="448"/>
      <c r="J493" s="449"/>
      <c r="K493" s="449"/>
      <c r="L493" s="449"/>
      <c r="M493" s="428"/>
      <c r="N493" s="428"/>
      <c r="O493" s="449"/>
      <c r="P493" s="428"/>
    </row>
    <row r="494" spans="1:16">
      <c r="A494" s="428"/>
      <c r="B494" s="447"/>
      <c r="C494" s="448"/>
      <c r="D494" s="448"/>
      <c r="E494" s="448"/>
      <c r="F494" s="448"/>
      <c r="G494" s="448"/>
      <c r="H494" s="448"/>
      <c r="I494" s="448"/>
      <c r="J494" s="449"/>
      <c r="K494" s="449"/>
      <c r="L494" s="449"/>
      <c r="M494" s="428"/>
      <c r="N494" s="428"/>
      <c r="O494" s="449"/>
      <c r="P494" s="428"/>
    </row>
    <row r="495" spans="1:16">
      <c r="A495" s="428"/>
      <c r="B495" s="447"/>
      <c r="C495" s="448"/>
      <c r="D495" s="448"/>
      <c r="E495" s="448"/>
      <c r="F495" s="448"/>
      <c r="G495" s="448"/>
      <c r="H495" s="448"/>
      <c r="I495" s="448"/>
      <c r="J495" s="449"/>
      <c r="K495" s="449"/>
      <c r="L495" s="449"/>
      <c r="M495" s="428"/>
      <c r="N495" s="428"/>
      <c r="O495" s="449"/>
      <c r="P495" s="428"/>
    </row>
    <row r="496" spans="1:16">
      <c r="A496" s="428"/>
      <c r="B496" s="447"/>
      <c r="C496" s="448"/>
      <c r="D496" s="448"/>
      <c r="E496" s="448"/>
      <c r="F496" s="448"/>
      <c r="G496" s="448"/>
      <c r="H496" s="448"/>
      <c r="I496" s="448"/>
      <c r="J496" s="449"/>
      <c r="K496" s="449"/>
      <c r="L496" s="449"/>
      <c r="M496" s="428"/>
      <c r="N496" s="428"/>
      <c r="O496" s="449"/>
      <c r="P496" s="428"/>
    </row>
    <row r="497" spans="1:16">
      <c r="A497" s="428"/>
      <c r="B497" s="447"/>
      <c r="C497" s="448"/>
      <c r="D497" s="448"/>
      <c r="E497" s="448"/>
      <c r="F497" s="448"/>
      <c r="G497" s="448"/>
      <c r="H497" s="448"/>
      <c r="I497" s="448"/>
      <c r="J497" s="449"/>
      <c r="K497" s="449"/>
      <c r="L497" s="449"/>
      <c r="M497" s="428"/>
      <c r="N497" s="428"/>
      <c r="O497" s="449"/>
      <c r="P497" s="428"/>
    </row>
    <row r="498" spans="1:16">
      <c r="A498" s="428"/>
      <c r="B498" s="447"/>
      <c r="C498" s="448"/>
      <c r="D498" s="448"/>
      <c r="E498" s="448"/>
      <c r="F498" s="448"/>
      <c r="G498" s="448"/>
      <c r="H498" s="448"/>
      <c r="I498" s="448"/>
      <c r="J498" s="449"/>
      <c r="K498" s="449"/>
      <c r="L498" s="449"/>
      <c r="M498" s="428"/>
      <c r="N498" s="428"/>
      <c r="O498" s="449"/>
      <c r="P498" s="428"/>
    </row>
    <row r="499" spans="1:16">
      <c r="A499" s="428"/>
      <c r="B499" s="447"/>
      <c r="C499" s="448"/>
      <c r="D499" s="448"/>
      <c r="E499" s="448"/>
      <c r="F499" s="448"/>
      <c r="G499" s="448"/>
      <c r="H499" s="448"/>
      <c r="I499" s="448"/>
      <c r="J499" s="449"/>
      <c r="K499" s="449"/>
      <c r="L499" s="449"/>
      <c r="M499" s="428"/>
      <c r="N499" s="428"/>
      <c r="O499" s="449"/>
      <c r="P499" s="428"/>
    </row>
    <row r="500" spans="1:16">
      <c r="A500" s="428"/>
      <c r="B500" s="447"/>
      <c r="C500" s="448"/>
      <c r="D500" s="448"/>
      <c r="E500" s="448"/>
      <c r="F500" s="448"/>
      <c r="G500" s="448"/>
      <c r="H500" s="448"/>
      <c r="I500" s="448"/>
      <c r="J500" s="449"/>
      <c r="K500" s="449"/>
      <c r="L500" s="449"/>
      <c r="M500" s="428"/>
      <c r="N500" s="428"/>
      <c r="O500" s="449"/>
      <c r="P500" s="428"/>
    </row>
    <row r="501" spans="1:16">
      <c r="A501" s="428"/>
      <c r="B501" s="447"/>
      <c r="C501" s="448"/>
      <c r="D501" s="448"/>
      <c r="E501" s="448"/>
      <c r="F501" s="448"/>
      <c r="G501" s="448"/>
      <c r="H501" s="448"/>
      <c r="I501" s="448"/>
      <c r="J501" s="449"/>
      <c r="K501" s="449"/>
      <c r="L501" s="449"/>
      <c r="M501" s="428"/>
      <c r="N501" s="428"/>
      <c r="O501" s="449"/>
      <c r="P501" s="428"/>
    </row>
    <row r="502" spans="1:16">
      <c r="A502" s="428"/>
      <c r="B502" s="447"/>
      <c r="C502" s="448"/>
      <c r="D502" s="448"/>
      <c r="E502" s="448"/>
      <c r="F502" s="448"/>
      <c r="G502" s="448"/>
      <c r="H502" s="448"/>
      <c r="I502" s="448"/>
      <c r="J502" s="449"/>
      <c r="K502" s="449"/>
      <c r="L502" s="449"/>
      <c r="M502" s="428"/>
      <c r="N502" s="428"/>
      <c r="O502" s="449"/>
      <c r="P502" s="428"/>
    </row>
    <row r="503" spans="1:16">
      <c r="A503" s="428"/>
      <c r="B503" s="447"/>
      <c r="C503" s="448"/>
      <c r="D503" s="448"/>
      <c r="E503" s="448"/>
      <c r="F503" s="448"/>
      <c r="G503" s="448"/>
      <c r="H503" s="448"/>
      <c r="I503" s="448"/>
      <c r="J503" s="449"/>
      <c r="K503" s="449"/>
      <c r="L503" s="449"/>
      <c r="M503" s="428"/>
      <c r="N503" s="428"/>
      <c r="O503" s="449"/>
      <c r="P503" s="428"/>
    </row>
    <row r="504" spans="1:16">
      <c r="A504" s="428"/>
      <c r="B504" s="447"/>
      <c r="C504" s="448"/>
      <c r="D504" s="448"/>
      <c r="E504" s="448"/>
      <c r="F504" s="448"/>
      <c r="G504" s="448"/>
      <c r="H504" s="448"/>
      <c r="I504" s="448"/>
      <c r="J504" s="449"/>
      <c r="K504" s="449"/>
      <c r="L504" s="449"/>
      <c r="M504" s="428"/>
      <c r="N504" s="428"/>
      <c r="O504" s="449"/>
      <c r="P504" s="428"/>
    </row>
    <row r="505" spans="1:16">
      <c r="A505" s="428"/>
      <c r="B505" s="447"/>
      <c r="C505" s="448"/>
      <c r="D505" s="448"/>
      <c r="E505" s="448"/>
      <c r="F505" s="448"/>
      <c r="G505" s="448"/>
      <c r="H505" s="448"/>
      <c r="I505" s="448"/>
      <c r="J505" s="449"/>
      <c r="K505" s="449"/>
      <c r="L505" s="449"/>
      <c r="M505" s="428"/>
      <c r="N505" s="428"/>
      <c r="O505" s="449"/>
      <c r="P505" s="428"/>
    </row>
    <row r="506" spans="1:16">
      <c r="A506" s="428"/>
      <c r="B506" s="447"/>
      <c r="C506" s="448"/>
      <c r="D506" s="448"/>
      <c r="E506" s="448"/>
      <c r="F506" s="448"/>
      <c r="G506" s="448"/>
      <c r="H506" s="448"/>
      <c r="I506" s="448"/>
      <c r="J506" s="449"/>
      <c r="K506" s="449"/>
      <c r="L506" s="449"/>
      <c r="M506" s="428"/>
      <c r="N506" s="428"/>
      <c r="O506" s="449"/>
      <c r="P506" s="428"/>
    </row>
    <row r="507" spans="1:16">
      <c r="A507" s="428"/>
      <c r="B507" s="447"/>
      <c r="C507" s="448"/>
      <c r="D507" s="448"/>
      <c r="E507" s="448"/>
      <c r="F507" s="448"/>
      <c r="G507" s="448"/>
      <c r="H507" s="448"/>
      <c r="I507" s="448"/>
      <c r="J507" s="449"/>
      <c r="K507" s="449"/>
      <c r="L507" s="449"/>
      <c r="M507" s="428"/>
      <c r="N507" s="428"/>
      <c r="O507" s="449"/>
      <c r="P507" s="428"/>
    </row>
    <row r="508" spans="1:16">
      <c r="A508" s="428"/>
      <c r="B508" s="447"/>
      <c r="C508" s="448"/>
      <c r="D508" s="448"/>
      <c r="E508" s="448"/>
      <c r="F508" s="448"/>
      <c r="G508" s="448"/>
      <c r="H508" s="448"/>
      <c r="I508" s="448"/>
      <c r="J508" s="449"/>
      <c r="K508" s="449"/>
      <c r="L508" s="449"/>
      <c r="M508" s="428"/>
      <c r="N508" s="428"/>
      <c r="O508" s="449"/>
      <c r="P508" s="428"/>
    </row>
    <row r="509" spans="1:16">
      <c r="A509" s="428"/>
      <c r="B509" s="447"/>
      <c r="C509" s="448"/>
      <c r="D509" s="448"/>
      <c r="E509" s="448"/>
      <c r="F509" s="448"/>
      <c r="G509" s="448"/>
      <c r="H509" s="448"/>
      <c r="I509" s="448"/>
      <c r="J509" s="449"/>
      <c r="K509" s="449"/>
      <c r="L509" s="449"/>
      <c r="M509" s="428"/>
      <c r="N509" s="428"/>
      <c r="O509" s="449"/>
      <c r="P509" s="428"/>
    </row>
    <row r="510" spans="1:16">
      <c r="A510" s="428"/>
      <c r="B510" s="447"/>
      <c r="C510" s="448"/>
      <c r="D510" s="448"/>
      <c r="E510" s="448"/>
      <c r="F510" s="448"/>
      <c r="G510" s="448"/>
      <c r="H510" s="448"/>
      <c r="I510" s="448"/>
      <c r="J510" s="449"/>
      <c r="K510" s="449"/>
      <c r="L510" s="449"/>
      <c r="M510" s="428"/>
      <c r="N510" s="428"/>
      <c r="O510" s="449"/>
      <c r="P510" s="428"/>
    </row>
    <row r="511" spans="1:16">
      <c r="A511" s="428"/>
      <c r="B511" s="447"/>
      <c r="C511" s="448"/>
      <c r="D511" s="448"/>
      <c r="E511" s="448"/>
      <c r="F511" s="448"/>
      <c r="G511" s="448"/>
      <c r="H511" s="448"/>
      <c r="I511" s="448"/>
      <c r="J511" s="449"/>
      <c r="K511" s="449"/>
      <c r="L511" s="449"/>
      <c r="M511" s="428"/>
      <c r="N511" s="428"/>
      <c r="O511" s="449"/>
      <c r="P511" s="428"/>
    </row>
    <row r="512" spans="1:16">
      <c r="A512" s="428"/>
      <c r="B512" s="447"/>
      <c r="C512" s="448"/>
      <c r="D512" s="448"/>
      <c r="E512" s="448"/>
      <c r="F512" s="448"/>
      <c r="G512" s="448"/>
      <c r="H512" s="448"/>
      <c r="I512" s="448"/>
      <c r="J512" s="449"/>
      <c r="K512" s="449"/>
      <c r="L512" s="449"/>
      <c r="M512" s="428"/>
      <c r="N512" s="428"/>
      <c r="O512" s="449"/>
      <c r="P512" s="428"/>
    </row>
    <row r="513" spans="1:16">
      <c r="A513" s="428"/>
      <c r="B513" s="447"/>
      <c r="C513" s="448"/>
      <c r="D513" s="448"/>
      <c r="E513" s="448"/>
      <c r="F513" s="448"/>
      <c r="G513" s="448"/>
      <c r="H513" s="448"/>
      <c r="I513" s="448"/>
      <c r="J513" s="449"/>
      <c r="K513" s="449"/>
      <c r="L513" s="449"/>
      <c r="M513" s="428"/>
      <c r="N513" s="428"/>
      <c r="O513" s="449"/>
      <c r="P513" s="428"/>
    </row>
    <row r="514" spans="1:16">
      <c r="A514" s="428"/>
      <c r="B514" s="447"/>
      <c r="C514" s="448"/>
      <c r="D514" s="448"/>
      <c r="E514" s="448"/>
      <c r="F514" s="448"/>
      <c r="G514" s="448"/>
      <c r="H514" s="448"/>
      <c r="I514" s="448"/>
      <c r="J514" s="449"/>
      <c r="K514" s="449"/>
      <c r="L514" s="449"/>
      <c r="M514" s="428"/>
      <c r="N514" s="428"/>
      <c r="O514" s="449"/>
      <c r="P514" s="428"/>
    </row>
    <row r="515" spans="1:16">
      <c r="A515" s="428"/>
      <c r="B515" s="447"/>
      <c r="C515" s="448"/>
      <c r="D515" s="448"/>
      <c r="E515" s="448"/>
      <c r="F515" s="448"/>
      <c r="G515" s="448"/>
      <c r="H515" s="448"/>
      <c r="I515" s="448"/>
      <c r="J515" s="449"/>
      <c r="K515" s="449"/>
      <c r="L515" s="449"/>
      <c r="M515" s="428"/>
      <c r="N515" s="428"/>
      <c r="O515" s="449"/>
      <c r="P515" s="428"/>
    </row>
    <row r="516" spans="1:16">
      <c r="A516" s="428"/>
      <c r="B516" s="447"/>
      <c r="C516" s="448"/>
      <c r="D516" s="448"/>
      <c r="E516" s="448"/>
      <c r="F516" s="448"/>
      <c r="G516" s="448"/>
      <c r="H516" s="448"/>
      <c r="I516" s="448"/>
      <c r="J516" s="449"/>
      <c r="K516" s="449"/>
      <c r="L516" s="449"/>
      <c r="M516" s="428"/>
      <c r="N516" s="428"/>
      <c r="O516" s="449"/>
      <c r="P516" s="428"/>
    </row>
    <row r="517" spans="1:16">
      <c r="A517" s="428"/>
      <c r="B517" s="447"/>
      <c r="C517" s="448"/>
      <c r="D517" s="448"/>
      <c r="E517" s="448"/>
      <c r="F517" s="448"/>
      <c r="G517" s="448"/>
      <c r="H517" s="448"/>
      <c r="I517" s="448"/>
      <c r="J517" s="449"/>
      <c r="K517" s="449"/>
      <c r="L517" s="449"/>
      <c r="M517" s="428"/>
      <c r="N517" s="428"/>
      <c r="O517" s="449"/>
      <c r="P517" s="428"/>
    </row>
    <row r="518" spans="1:16">
      <c r="A518" s="428"/>
      <c r="B518" s="447"/>
      <c r="C518" s="448"/>
      <c r="D518" s="448"/>
      <c r="E518" s="448"/>
      <c r="F518" s="448"/>
      <c r="G518" s="448"/>
      <c r="H518" s="448"/>
      <c r="I518" s="448"/>
      <c r="J518" s="449"/>
      <c r="K518" s="449"/>
      <c r="L518" s="449"/>
      <c r="M518" s="428"/>
      <c r="N518" s="428"/>
      <c r="O518" s="449"/>
      <c r="P518" s="428"/>
    </row>
    <row r="519" spans="1:16">
      <c r="A519" s="428"/>
      <c r="B519" s="447"/>
      <c r="C519" s="448"/>
      <c r="D519" s="448"/>
      <c r="E519" s="448"/>
      <c r="F519" s="448"/>
      <c r="G519" s="448"/>
      <c r="H519" s="448"/>
      <c r="I519" s="448"/>
      <c r="J519" s="449"/>
      <c r="K519" s="449"/>
      <c r="L519" s="449"/>
      <c r="M519" s="428"/>
      <c r="N519" s="428"/>
      <c r="O519" s="449"/>
      <c r="P519" s="428"/>
    </row>
    <row r="520" spans="1:16">
      <c r="A520" s="428"/>
      <c r="B520" s="447"/>
      <c r="C520" s="448"/>
      <c r="D520" s="448"/>
      <c r="E520" s="448"/>
      <c r="F520" s="448"/>
      <c r="G520" s="448"/>
      <c r="H520" s="448"/>
      <c r="I520" s="448"/>
      <c r="J520" s="449"/>
      <c r="K520" s="449"/>
      <c r="L520" s="449"/>
      <c r="M520" s="428"/>
      <c r="N520" s="428"/>
      <c r="O520" s="449"/>
      <c r="P520" s="428"/>
    </row>
    <row r="521" spans="1:16">
      <c r="A521" s="428"/>
      <c r="B521" s="447"/>
      <c r="C521" s="448"/>
      <c r="D521" s="448"/>
      <c r="E521" s="448"/>
      <c r="F521" s="448"/>
      <c r="G521" s="448"/>
      <c r="H521" s="448"/>
      <c r="I521" s="448"/>
      <c r="J521" s="449"/>
      <c r="K521" s="449"/>
      <c r="L521" s="449"/>
      <c r="M521" s="428"/>
      <c r="N521" s="428"/>
      <c r="O521" s="449"/>
      <c r="P521" s="428"/>
    </row>
    <row r="522" spans="1:16">
      <c r="A522" s="428"/>
      <c r="B522" s="447"/>
      <c r="C522" s="448"/>
      <c r="D522" s="448"/>
      <c r="E522" s="448"/>
      <c r="F522" s="448"/>
      <c r="G522" s="448"/>
      <c r="H522" s="448"/>
      <c r="I522" s="448"/>
      <c r="J522" s="449"/>
      <c r="K522" s="449"/>
      <c r="L522" s="449"/>
      <c r="M522" s="428"/>
      <c r="N522" s="428"/>
      <c r="O522" s="449"/>
      <c r="P522" s="428"/>
    </row>
    <row r="523" spans="1:16">
      <c r="A523" s="428"/>
      <c r="B523" s="447"/>
      <c r="C523" s="448"/>
      <c r="D523" s="448"/>
      <c r="E523" s="448"/>
      <c r="F523" s="448"/>
      <c r="G523" s="448"/>
      <c r="H523" s="448"/>
      <c r="I523" s="448"/>
      <c r="J523" s="449"/>
      <c r="K523" s="449"/>
      <c r="L523" s="449"/>
      <c r="M523" s="428"/>
      <c r="N523" s="428"/>
      <c r="O523" s="449"/>
      <c r="P523" s="428"/>
    </row>
    <row r="524" spans="1:16">
      <c r="A524" s="428"/>
      <c r="B524" s="447"/>
      <c r="C524" s="448"/>
      <c r="D524" s="448"/>
      <c r="E524" s="448"/>
      <c r="F524" s="448"/>
      <c r="G524" s="448"/>
      <c r="H524" s="448"/>
      <c r="I524" s="448"/>
      <c r="J524" s="449"/>
      <c r="K524" s="449"/>
      <c r="L524" s="449"/>
      <c r="M524" s="428"/>
      <c r="N524" s="428"/>
      <c r="O524" s="449"/>
      <c r="P524" s="428"/>
    </row>
    <row r="525" spans="1:16">
      <c r="A525" s="428"/>
      <c r="B525" s="447"/>
      <c r="C525" s="448"/>
      <c r="D525" s="448"/>
      <c r="E525" s="448"/>
      <c r="F525" s="448"/>
      <c r="G525" s="448"/>
      <c r="H525" s="448"/>
      <c r="I525" s="448"/>
      <c r="J525" s="449"/>
      <c r="K525" s="449"/>
      <c r="L525" s="449"/>
      <c r="M525" s="428"/>
      <c r="N525" s="428"/>
      <c r="O525" s="449"/>
      <c r="P525" s="428"/>
    </row>
    <row r="526" spans="1:16">
      <c r="A526" s="428"/>
      <c r="B526" s="447"/>
      <c r="C526" s="448"/>
      <c r="D526" s="448"/>
      <c r="E526" s="448"/>
      <c r="F526" s="448"/>
      <c r="G526" s="448"/>
      <c r="H526" s="448"/>
      <c r="I526" s="448"/>
      <c r="J526" s="449"/>
      <c r="K526" s="449"/>
      <c r="L526" s="449"/>
      <c r="M526" s="428"/>
      <c r="N526" s="428"/>
      <c r="O526" s="449"/>
      <c r="P526" s="428"/>
    </row>
    <row r="527" spans="1:16">
      <c r="A527" s="428"/>
      <c r="B527" s="447"/>
      <c r="C527" s="448"/>
      <c r="D527" s="448"/>
      <c r="E527" s="448"/>
      <c r="F527" s="448"/>
      <c r="G527" s="448"/>
      <c r="H527" s="448"/>
      <c r="I527" s="448"/>
      <c r="J527" s="449"/>
      <c r="K527" s="449"/>
      <c r="L527" s="449"/>
      <c r="M527" s="428"/>
      <c r="N527" s="428"/>
      <c r="O527" s="449"/>
      <c r="P527" s="428"/>
    </row>
    <row r="528" spans="1:16">
      <c r="A528" s="428"/>
      <c r="B528" s="447"/>
      <c r="C528" s="448"/>
      <c r="D528" s="448"/>
      <c r="E528" s="448"/>
      <c r="F528" s="448"/>
      <c r="G528" s="448"/>
      <c r="H528" s="448"/>
      <c r="I528" s="448"/>
      <c r="J528" s="449"/>
      <c r="K528" s="449"/>
      <c r="L528" s="449"/>
      <c r="M528" s="428"/>
      <c r="N528" s="428"/>
      <c r="O528" s="449"/>
      <c r="P528" s="428"/>
    </row>
    <row r="529" spans="1:16">
      <c r="A529" s="428"/>
      <c r="B529" s="447"/>
      <c r="C529" s="448"/>
      <c r="D529" s="448"/>
      <c r="E529" s="448"/>
      <c r="F529" s="448"/>
      <c r="G529" s="448"/>
      <c r="H529" s="448"/>
      <c r="I529" s="448"/>
      <c r="J529" s="449"/>
      <c r="K529" s="449"/>
      <c r="L529" s="449"/>
      <c r="M529" s="428"/>
      <c r="N529" s="428"/>
      <c r="O529" s="449"/>
      <c r="P529" s="428"/>
    </row>
    <row r="530" spans="1:16">
      <c r="A530" s="428"/>
      <c r="B530" s="447"/>
      <c r="C530" s="448"/>
      <c r="D530" s="448"/>
      <c r="E530" s="448"/>
      <c r="F530" s="448"/>
      <c r="G530" s="448"/>
      <c r="H530" s="448"/>
      <c r="I530" s="448"/>
      <c r="J530" s="449"/>
      <c r="K530" s="449"/>
      <c r="L530" s="449"/>
      <c r="M530" s="428"/>
      <c r="N530" s="428"/>
      <c r="O530" s="449"/>
      <c r="P530" s="428"/>
    </row>
    <row r="531" spans="1:16">
      <c r="A531" s="428"/>
      <c r="B531" s="447"/>
      <c r="C531" s="448"/>
      <c r="D531" s="448"/>
      <c r="E531" s="448"/>
      <c r="F531" s="448"/>
      <c r="G531" s="448"/>
      <c r="H531" s="448"/>
      <c r="I531" s="448"/>
      <c r="J531" s="449"/>
      <c r="K531" s="449"/>
      <c r="L531" s="449"/>
      <c r="M531" s="428"/>
      <c r="N531" s="428"/>
      <c r="O531" s="449"/>
      <c r="P531" s="428"/>
    </row>
    <row r="532" spans="1:16">
      <c r="A532" s="428"/>
      <c r="B532" s="447"/>
      <c r="C532" s="448"/>
      <c r="D532" s="448"/>
      <c r="E532" s="448"/>
      <c r="F532" s="448"/>
      <c r="G532" s="448"/>
      <c r="H532" s="448"/>
      <c r="I532" s="448"/>
      <c r="J532" s="449"/>
      <c r="K532" s="449"/>
      <c r="L532" s="449"/>
      <c r="M532" s="428"/>
      <c r="N532" s="428"/>
      <c r="O532" s="449"/>
      <c r="P532" s="428"/>
    </row>
    <row r="533" spans="1:16">
      <c r="A533" s="428"/>
      <c r="B533" s="447"/>
      <c r="C533" s="448"/>
      <c r="D533" s="448"/>
      <c r="E533" s="448"/>
      <c r="F533" s="448"/>
      <c r="G533" s="448"/>
      <c r="H533" s="448"/>
      <c r="I533" s="448"/>
      <c r="J533" s="449"/>
      <c r="K533" s="449"/>
      <c r="L533" s="449"/>
      <c r="M533" s="428"/>
      <c r="N533" s="428"/>
      <c r="O533" s="449"/>
      <c r="P533" s="428"/>
    </row>
    <row r="534" spans="1:16">
      <c r="A534" s="428"/>
      <c r="B534" s="447"/>
      <c r="C534" s="448"/>
      <c r="D534" s="448"/>
      <c r="E534" s="448"/>
      <c r="F534" s="448"/>
      <c r="G534" s="448"/>
      <c r="H534" s="448"/>
      <c r="I534" s="448"/>
      <c r="J534" s="449"/>
      <c r="K534" s="449"/>
      <c r="L534" s="449"/>
      <c r="M534" s="428"/>
      <c r="N534" s="428"/>
      <c r="O534" s="449"/>
      <c r="P534" s="428"/>
    </row>
    <row r="535" spans="1:16">
      <c r="A535" s="428"/>
      <c r="B535" s="447"/>
      <c r="C535" s="448"/>
      <c r="D535" s="448"/>
      <c r="E535" s="448"/>
      <c r="F535" s="448"/>
      <c r="G535" s="448"/>
      <c r="H535" s="448"/>
      <c r="I535" s="448"/>
      <c r="J535" s="449"/>
      <c r="K535" s="449"/>
      <c r="L535" s="449"/>
      <c r="M535" s="428"/>
      <c r="N535" s="428"/>
      <c r="O535" s="449"/>
      <c r="P535" s="428"/>
    </row>
    <row r="536" spans="1:16">
      <c r="A536" s="428"/>
      <c r="B536" s="447"/>
      <c r="C536" s="448"/>
      <c r="D536" s="448"/>
      <c r="E536" s="448"/>
      <c r="F536" s="448"/>
      <c r="G536" s="448"/>
      <c r="H536" s="448"/>
      <c r="I536" s="448"/>
      <c r="J536" s="449"/>
      <c r="K536" s="449"/>
      <c r="L536" s="449"/>
      <c r="M536" s="428"/>
      <c r="N536" s="428"/>
      <c r="O536" s="449"/>
      <c r="P536" s="428"/>
    </row>
    <row r="537" spans="1:16">
      <c r="A537" s="428"/>
      <c r="B537" s="447"/>
      <c r="C537" s="448"/>
      <c r="D537" s="448"/>
      <c r="E537" s="448"/>
      <c r="F537" s="448"/>
      <c r="G537" s="448"/>
      <c r="H537" s="448"/>
      <c r="I537" s="448"/>
      <c r="J537" s="449"/>
      <c r="K537" s="449"/>
      <c r="L537" s="449"/>
      <c r="M537" s="428"/>
      <c r="N537" s="428"/>
      <c r="O537" s="449"/>
      <c r="P537" s="428"/>
    </row>
    <row r="538" spans="1:16">
      <c r="A538" s="428"/>
      <c r="B538" s="447"/>
      <c r="C538" s="448"/>
      <c r="D538" s="448"/>
      <c r="E538" s="448"/>
      <c r="F538" s="448"/>
      <c r="G538" s="448"/>
      <c r="H538" s="448"/>
      <c r="I538" s="448"/>
      <c r="J538" s="449"/>
      <c r="K538" s="449"/>
      <c r="L538" s="449"/>
      <c r="M538" s="428"/>
      <c r="N538" s="428"/>
      <c r="O538" s="449"/>
      <c r="P538" s="428"/>
    </row>
    <row r="539" spans="1:16">
      <c r="A539" s="428"/>
      <c r="B539" s="447"/>
      <c r="C539" s="448"/>
      <c r="D539" s="448"/>
      <c r="E539" s="448"/>
      <c r="F539" s="448"/>
      <c r="G539" s="448"/>
      <c r="H539" s="448"/>
      <c r="I539" s="448"/>
      <c r="J539" s="449"/>
      <c r="K539" s="449"/>
      <c r="L539" s="449"/>
      <c r="M539" s="428"/>
      <c r="N539" s="428"/>
      <c r="O539" s="449"/>
      <c r="P539" s="428"/>
    </row>
    <row r="540" spans="1:16">
      <c r="A540" s="428"/>
      <c r="B540" s="447"/>
      <c r="C540" s="448"/>
      <c r="D540" s="448"/>
      <c r="E540" s="448"/>
      <c r="F540" s="448"/>
      <c r="G540" s="448"/>
      <c r="H540" s="448"/>
      <c r="I540" s="448"/>
      <c r="J540" s="449"/>
      <c r="K540" s="449"/>
      <c r="L540" s="449"/>
      <c r="M540" s="428"/>
      <c r="N540" s="428"/>
      <c r="O540" s="449"/>
      <c r="P540" s="428"/>
    </row>
    <row r="541" spans="1:16">
      <c r="A541" s="428"/>
      <c r="B541" s="447"/>
      <c r="C541" s="448"/>
      <c r="D541" s="448"/>
      <c r="E541" s="448"/>
      <c r="F541" s="448"/>
      <c r="G541" s="448"/>
      <c r="H541" s="448"/>
      <c r="I541" s="448"/>
      <c r="J541" s="449"/>
      <c r="K541" s="449"/>
      <c r="L541" s="449"/>
      <c r="M541" s="428"/>
      <c r="N541" s="428"/>
      <c r="O541" s="449"/>
      <c r="P541" s="428"/>
    </row>
    <row r="542" spans="1:16">
      <c r="A542" s="428"/>
      <c r="B542" s="447"/>
      <c r="C542" s="448"/>
      <c r="D542" s="448"/>
      <c r="E542" s="448"/>
      <c r="F542" s="448"/>
      <c r="G542" s="448"/>
      <c r="H542" s="448"/>
      <c r="I542" s="448"/>
      <c r="J542" s="449"/>
      <c r="K542" s="449"/>
      <c r="L542" s="449"/>
      <c r="M542" s="428"/>
      <c r="N542" s="428"/>
      <c r="O542" s="449"/>
      <c r="P542" s="428"/>
    </row>
    <row r="543" spans="1:16">
      <c r="A543" s="428"/>
      <c r="B543" s="447"/>
      <c r="C543" s="448"/>
      <c r="D543" s="448"/>
      <c r="E543" s="448"/>
      <c r="F543" s="448"/>
      <c r="G543" s="448"/>
      <c r="H543" s="448"/>
      <c r="I543" s="448"/>
      <c r="J543" s="449"/>
      <c r="K543" s="449"/>
      <c r="L543" s="449"/>
      <c r="M543" s="428"/>
      <c r="N543" s="428"/>
      <c r="O543" s="449"/>
      <c r="P543" s="428"/>
    </row>
    <row r="544" spans="1:16">
      <c r="A544" s="428"/>
      <c r="B544" s="447"/>
      <c r="C544" s="448"/>
      <c r="D544" s="448"/>
      <c r="E544" s="448"/>
      <c r="F544" s="448"/>
      <c r="G544" s="448"/>
      <c r="H544" s="448"/>
      <c r="I544" s="448"/>
      <c r="J544" s="449"/>
      <c r="K544" s="449"/>
      <c r="L544" s="449"/>
      <c r="M544" s="428"/>
      <c r="N544" s="428"/>
      <c r="O544" s="449"/>
      <c r="P544" s="428"/>
    </row>
    <row r="545" spans="1:16">
      <c r="A545" s="428"/>
      <c r="B545" s="447"/>
      <c r="C545" s="448"/>
      <c r="D545" s="448"/>
      <c r="E545" s="448"/>
      <c r="F545" s="448"/>
      <c r="G545" s="448"/>
      <c r="H545" s="448"/>
      <c r="I545" s="448"/>
      <c r="J545" s="449"/>
      <c r="K545" s="449"/>
      <c r="L545" s="449"/>
      <c r="M545" s="428"/>
      <c r="N545" s="428"/>
      <c r="O545" s="449"/>
      <c r="P545" s="428"/>
    </row>
    <row r="546" spans="1:16">
      <c r="A546" s="428"/>
      <c r="B546" s="447"/>
      <c r="C546" s="448"/>
      <c r="D546" s="448"/>
      <c r="E546" s="448"/>
      <c r="F546" s="448"/>
      <c r="G546" s="448"/>
      <c r="H546" s="448"/>
      <c r="I546" s="448"/>
      <c r="J546" s="449"/>
      <c r="K546" s="449"/>
      <c r="L546" s="449"/>
      <c r="M546" s="428"/>
      <c r="N546" s="428"/>
      <c r="O546" s="449"/>
      <c r="P546" s="428"/>
    </row>
    <row r="547" spans="1:16">
      <c r="A547" s="428"/>
      <c r="B547" s="447"/>
      <c r="C547" s="448"/>
      <c r="D547" s="448"/>
      <c r="E547" s="448"/>
      <c r="F547" s="448"/>
      <c r="G547" s="448"/>
      <c r="H547" s="448"/>
      <c r="I547" s="448"/>
      <c r="J547" s="449"/>
      <c r="K547" s="449"/>
      <c r="L547" s="449"/>
      <c r="M547" s="428"/>
      <c r="N547" s="428"/>
      <c r="O547" s="449"/>
      <c r="P547" s="428"/>
    </row>
    <row r="548" spans="1:16">
      <c r="A548" s="428"/>
      <c r="B548" s="447"/>
      <c r="C548" s="448"/>
      <c r="D548" s="448"/>
      <c r="E548" s="448"/>
      <c r="F548" s="448"/>
      <c r="G548" s="448"/>
      <c r="H548" s="448"/>
      <c r="I548" s="448"/>
      <c r="J548" s="449"/>
      <c r="K548" s="449"/>
      <c r="L548" s="449"/>
      <c r="M548" s="428"/>
      <c r="N548" s="428"/>
      <c r="O548" s="449"/>
      <c r="P548" s="428"/>
    </row>
    <row r="549" spans="1:16">
      <c r="A549" s="428"/>
      <c r="B549" s="447"/>
      <c r="C549" s="448"/>
      <c r="D549" s="448"/>
      <c r="E549" s="448"/>
      <c r="F549" s="448"/>
      <c r="G549" s="448"/>
      <c r="H549" s="448"/>
      <c r="I549" s="448"/>
      <c r="J549" s="449"/>
      <c r="K549" s="449"/>
      <c r="L549" s="449"/>
      <c r="M549" s="428"/>
      <c r="N549" s="428"/>
      <c r="O549" s="449"/>
      <c r="P549" s="428"/>
    </row>
    <row r="550" spans="1:16">
      <c r="A550" s="428"/>
      <c r="B550" s="447"/>
      <c r="C550" s="448"/>
      <c r="D550" s="448"/>
      <c r="E550" s="448"/>
      <c r="F550" s="448"/>
      <c r="G550" s="448"/>
      <c r="H550" s="448"/>
      <c r="I550" s="448"/>
      <c r="J550" s="449"/>
      <c r="K550" s="449"/>
      <c r="L550" s="449"/>
      <c r="M550" s="428"/>
      <c r="N550" s="428"/>
      <c r="O550" s="449"/>
      <c r="P550" s="428"/>
    </row>
    <row r="551" spans="1:16">
      <c r="A551" s="428"/>
      <c r="B551" s="447"/>
      <c r="C551" s="448"/>
      <c r="D551" s="448"/>
      <c r="E551" s="448"/>
      <c r="F551" s="448"/>
      <c r="G551" s="448"/>
      <c r="H551" s="448"/>
      <c r="I551" s="448"/>
      <c r="J551" s="449"/>
      <c r="K551" s="449"/>
      <c r="L551" s="449"/>
      <c r="M551" s="428"/>
      <c r="N551" s="428"/>
      <c r="O551" s="449"/>
      <c r="P551" s="428"/>
    </row>
    <row r="552" spans="1:16">
      <c r="A552" s="428"/>
      <c r="B552" s="447"/>
      <c r="C552" s="448"/>
      <c r="D552" s="448"/>
      <c r="E552" s="448"/>
      <c r="F552" s="448"/>
      <c r="G552" s="448"/>
      <c r="H552" s="448"/>
      <c r="I552" s="448"/>
      <c r="J552" s="449"/>
      <c r="K552" s="449"/>
      <c r="L552" s="449"/>
      <c r="M552" s="428"/>
      <c r="N552" s="428"/>
      <c r="O552" s="449"/>
      <c r="P552" s="428"/>
    </row>
    <row r="553" spans="1:16">
      <c r="A553" s="428"/>
      <c r="B553" s="447"/>
      <c r="C553" s="448"/>
      <c r="D553" s="448"/>
      <c r="E553" s="448"/>
      <c r="F553" s="448"/>
      <c r="G553" s="448"/>
      <c r="H553" s="448"/>
      <c r="I553" s="448"/>
      <c r="J553" s="449"/>
      <c r="K553" s="449"/>
      <c r="L553" s="449"/>
      <c r="M553" s="428"/>
      <c r="N553" s="428"/>
      <c r="O553" s="449"/>
      <c r="P553" s="428"/>
    </row>
    <row r="554" spans="1:16">
      <c r="A554" s="428"/>
      <c r="B554" s="447"/>
      <c r="C554" s="448"/>
      <c r="D554" s="448"/>
      <c r="E554" s="448"/>
      <c r="F554" s="448"/>
      <c r="G554" s="448"/>
      <c r="H554" s="448"/>
      <c r="I554" s="448"/>
      <c r="J554" s="449"/>
      <c r="K554" s="449"/>
      <c r="L554" s="449"/>
      <c r="M554" s="428"/>
      <c r="N554" s="428"/>
      <c r="O554" s="449"/>
      <c r="P554" s="428"/>
    </row>
    <row r="555" spans="1:16">
      <c r="A555" s="428"/>
      <c r="B555" s="447"/>
      <c r="C555" s="448"/>
      <c r="D555" s="448"/>
      <c r="E555" s="448"/>
      <c r="F555" s="448"/>
      <c r="G555" s="448"/>
      <c r="H555" s="448"/>
      <c r="I555" s="448"/>
      <c r="J555" s="449"/>
      <c r="K555" s="449"/>
      <c r="L555" s="449"/>
      <c r="M555" s="428"/>
      <c r="N555" s="428"/>
      <c r="O555" s="449"/>
      <c r="P555" s="428"/>
    </row>
    <row r="556" spans="1:16">
      <c r="A556" s="428"/>
      <c r="B556" s="447"/>
      <c r="C556" s="448"/>
      <c r="D556" s="448"/>
      <c r="E556" s="448"/>
      <c r="F556" s="448"/>
      <c r="G556" s="448"/>
      <c r="H556" s="448"/>
      <c r="I556" s="448"/>
      <c r="J556" s="449"/>
      <c r="K556" s="449"/>
      <c r="L556" s="449"/>
      <c r="M556" s="428"/>
      <c r="N556" s="428"/>
      <c r="O556" s="449"/>
      <c r="P556" s="428"/>
    </row>
    <row r="557" spans="1:16">
      <c r="A557" s="428"/>
      <c r="B557" s="447"/>
      <c r="C557" s="448"/>
      <c r="D557" s="448"/>
      <c r="E557" s="448"/>
      <c r="F557" s="448"/>
      <c r="G557" s="448"/>
      <c r="H557" s="448"/>
      <c r="I557" s="448"/>
      <c r="J557" s="449"/>
      <c r="K557" s="449"/>
      <c r="L557" s="449"/>
      <c r="M557" s="428"/>
      <c r="N557" s="428"/>
      <c r="O557" s="449"/>
      <c r="P557" s="428"/>
    </row>
    <row r="558" spans="1:16">
      <c r="A558" s="428"/>
      <c r="B558" s="447"/>
      <c r="C558" s="448"/>
      <c r="D558" s="448"/>
      <c r="E558" s="448"/>
      <c r="F558" s="448"/>
      <c r="G558" s="448"/>
      <c r="H558" s="448"/>
      <c r="I558" s="448"/>
      <c r="J558" s="449"/>
      <c r="K558" s="449"/>
      <c r="L558" s="449"/>
      <c r="M558" s="428"/>
      <c r="N558" s="428"/>
      <c r="O558" s="449"/>
      <c r="P558" s="428"/>
    </row>
    <row r="559" spans="1:16">
      <c r="A559" s="428"/>
      <c r="B559" s="447"/>
      <c r="C559" s="448"/>
      <c r="D559" s="448"/>
      <c r="E559" s="448"/>
      <c r="F559" s="448"/>
      <c r="G559" s="448"/>
      <c r="H559" s="448"/>
      <c r="I559" s="448"/>
      <c r="J559" s="449"/>
      <c r="K559" s="449"/>
      <c r="L559" s="449"/>
      <c r="M559" s="428"/>
      <c r="N559" s="428"/>
      <c r="O559" s="449"/>
      <c r="P559" s="428"/>
    </row>
    <row r="560" spans="1:16">
      <c r="A560" s="428"/>
      <c r="B560" s="447"/>
      <c r="C560" s="448"/>
      <c r="D560" s="448"/>
      <c r="E560" s="448"/>
      <c r="F560" s="448"/>
      <c r="G560" s="448"/>
      <c r="H560" s="448"/>
      <c r="I560" s="448"/>
      <c r="J560" s="449"/>
      <c r="K560" s="449"/>
      <c r="L560" s="449"/>
      <c r="M560" s="428"/>
      <c r="N560" s="428"/>
      <c r="O560" s="449"/>
      <c r="P560" s="428"/>
    </row>
    <row r="561" spans="1:16">
      <c r="A561" s="428"/>
      <c r="B561" s="447"/>
      <c r="C561" s="448"/>
      <c r="D561" s="448"/>
      <c r="E561" s="448"/>
      <c r="F561" s="448"/>
      <c r="G561" s="448"/>
      <c r="H561" s="448"/>
      <c r="I561" s="448"/>
      <c r="J561" s="449"/>
      <c r="K561" s="449"/>
      <c r="L561" s="449"/>
      <c r="M561" s="428"/>
      <c r="N561" s="428"/>
      <c r="O561" s="449"/>
      <c r="P561" s="428"/>
    </row>
    <row r="562" spans="1:16">
      <c r="A562" s="428"/>
      <c r="B562" s="447"/>
      <c r="C562" s="448"/>
      <c r="D562" s="448"/>
      <c r="E562" s="448"/>
      <c r="F562" s="448"/>
      <c r="G562" s="448"/>
      <c r="H562" s="448"/>
      <c r="I562" s="448"/>
      <c r="J562" s="449"/>
      <c r="K562" s="449"/>
      <c r="L562" s="449"/>
      <c r="M562" s="428"/>
      <c r="N562" s="428"/>
      <c r="O562" s="449"/>
      <c r="P562" s="428"/>
    </row>
    <row r="563" spans="1:16">
      <c r="A563" s="428"/>
      <c r="B563" s="447"/>
      <c r="C563" s="448"/>
      <c r="D563" s="448"/>
      <c r="E563" s="448"/>
      <c r="F563" s="448"/>
      <c r="G563" s="448"/>
      <c r="H563" s="448"/>
      <c r="I563" s="448"/>
      <c r="J563" s="449"/>
      <c r="K563" s="449"/>
      <c r="L563" s="449"/>
      <c r="M563" s="428"/>
      <c r="N563" s="428"/>
      <c r="O563" s="449"/>
      <c r="P563" s="428"/>
    </row>
    <row r="564" spans="1:16">
      <c r="A564" s="428"/>
      <c r="B564" s="447"/>
      <c r="C564" s="448"/>
      <c r="D564" s="448"/>
      <c r="E564" s="448"/>
      <c r="F564" s="448"/>
      <c r="G564" s="448"/>
      <c r="H564" s="448"/>
      <c r="I564" s="448"/>
      <c r="J564" s="449"/>
      <c r="K564" s="449"/>
      <c r="L564" s="449"/>
      <c r="M564" s="428"/>
      <c r="N564" s="428"/>
      <c r="O564" s="449"/>
      <c r="P564" s="428"/>
    </row>
    <row r="565" spans="1:16">
      <c r="A565" s="428"/>
      <c r="B565" s="447"/>
      <c r="C565" s="448"/>
      <c r="D565" s="448"/>
      <c r="E565" s="448"/>
      <c r="F565" s="448"/>
      <c r="G565" s="448"/>
      <c r="H565" s="448"/>
      <c r="I565" s="448"/>
      <c r="J565" s="449"/>
      <c r="K565" s="449"/>
      <c r="L565" s="449"/>
      <c r="M565" s="428"/>
      <c r="N565" s="428"/>
      <c r="O565" s="449"/>
      <c r="P565" s="428"/>
    </row>
    <row r="566" spans="1:16">
      <c r="A566" s="428"/>
      <c r="B566" s="447"/>
      <c r="C566" s="448"/>
      <c r="D566" s="448"/>
      <c r="E566" s="448"/>
      <c r="F566" s="448"/>
      <c r="G566" s="448"/>
      <c r="H566" s="448"/>
      <c r="I566" s="448"/>
      <c r="J566" s="449"/>
      <c r="K566" s="449"/>
      <c r="L566" s="449"/>
      <c r="M566" s="428"/>
      <c r="N566" s="428"/>
      <c r="O566" s="449"/>
      <c r="P566" s="428"/>
    </row>
    <row r="567" spans="1:16">
      <c r="A567" s="428"/>
      <c r="B567" s="447"/>
      <c r="C567" s="448"/>
      <c r="D567" s="448"/>
      <c r="E567" s="448"/>
      <c r="F567" s="448"/>
      <c r="G567" s="448"/>
      <c r="H567" s="448"/>
      <c r="I567" s="448"/>
      <c r="J567" s="449"/>
      <c r="K567" s="449"/>
      <c r="L567" s="449"/>
      <c r="M567" s="428"/>
      <c r="N567" s="428"/>
      <c r="O567" s="449"/>
      <c r="P567" s="428"/>
    </row>
    <row r="568" spans="1:16">
      <c r="A568" s="428"/>
      <c r="B568" s="447"/>
      <c r="C568" s="448"/>
      <c r="D568" s="448"/>
      <c r="E568" s="448"/>
      <c r="F568" s="448"/>
      <c r="G568" s="448"/>
      <c r="H568" s="448"/>
      <c r="I568" s="448"/>
      <c r="J568" s="449"/>
      <c r="K568" s="449"/>
      <c r="L568" s="449"/>
      <c r="M568" s="428"/>
      <c r="N568" s="428"/>
      <c r="O568" s="449"/>
      <c r="P568" s="428"/>
    </row>
    <row r="569" spans="1:16">
      <c r="A569" s="428"/>
      <c r="B569" s="447"/>
      <c r="C569" s="448"/>
      <c r="D569" s="448"/>
      <c r="E569" s="448"/>
      <c r="F569" s="448"/>
      <c r="G569" s="448"/>
      <c r="H569" s="448"/>
      <c r="I569" s="448"/>
      <c r="J569" s="449"/>
      <c r="K569" s="449"/>
      <c r="L569" s="449"/>
      <c r="M569" s="428"/>
      <c r="N569" s="428"/>
      <c r="O569" s="449"/>
      <c r="P569" s="428"/>
    </row>
    <row r="570" spans="1:16">
      <c r="A570" s="428"/>
      <c r="B570" s="447"/>
      <c r="C570" s="448"/>
      <c r="D570" s="448"/>
      <c r="E570" s="448"/>
      <c r="F570" s="448"/>
      <c r="G570" s="448"/>
      <c r="H570" s="448"/>
      <c r="I570" s="448"/>
      <c r="J570" s="449"/>
      <c r="K570" s="449"/>
      <c r="L570" s="449"/>
      <c r="M570" s="428"/>
      <c r="N570" s="428"/>
      <c r="O570" s="449"/>
      <c r="P570" s="428"/>
    </row>
    <row r="571" spans="1:16">
      <c r="A571" s="428"/>
      <c r="B571" s="447"/>
      <c r="C571" s="448"/>
      <c r="D571" s="448"/>
      <c r="E571" s="448"/>
      <c r="F571" s="448"/>
      <c r="G571" s="448"/>
      <c r="H571" s="448"/>
      <c r="I571" s="448"/>
      <c r="J571" s="449"/>
      <c r="K571" s="449"/>
      <c r="L571" s="449"/>
      <c r="M571" s="428"/>
      <c r="N571" s="428"/>
      <c r="O571" s="449"/>
      <c r="P571" s="428"/>
    </row>
    <row r="572" spans="1:16">
      <c r="A572" s="428"/>
      <c r="B572" s="447"/>
      <c r="C572" s="448"/>
      <c r="D572" s="448"/>
      <c r="E572" s="448"/>
      <c r="F572" s="448"/>
      <c r="G572" s="448"/>
      <c r="H572" s="448"/>
      <c r="I572" s="448"/>
      <c r="J572" s="449"/>
      <c r="K572" s="449"/>
      <c r="L572" s="449"/>
      <c r="M572" s="428"/>
      <c r="N572" s="428"/>
      <c r="O572" s="449"/>
      <c r="P572" s="428"/>
    </row>
    <row r="573" spans="1:16">
      <c r="A573" s="428"/>
      <c r="B573" s="447"/>
      <c r="C573" s="448"/>
      <c r="D573" s="448"/>
      <c r="E573" s="448"/>
      <c r="F573" s="448"/>
      <c r="G573" s="448"/>
      <c r="H573" s="448"/>
      <c r="I573" s="448"/>
      <c r="J573" s="449"/>
      <c r="K573" s="449"/>
      <c r="L573" s="449"/>
      <c r="M573" s="428"/>
      <c r="N573" s="428"/>
      <c r="O573" s="449"/>
      <c r="P573" s="428"/>
    </row>
    <row r="574" spans="1:16">
      <c r="A574" s="428"/>
      <c r="B574" s="447"/>
      <c r="C574" s="448"/>
      <c r="D574" s="448"/>
      <c r="E574" s="448"/>
      <c r="F574" s="448"/>
      <c r="G574" s="448"/>
      <c r="H574" s="448"/>
      <c r="I574" s="448"/>
      <c r="J574" s="449"/>
      <c r="K574" s="449"/>
      <c r="L574" s="449"/>
      <c r="M574" s="428"/>
      <c r="N574" s="428"/>
      <c r="O574" s="449"/>
      <c r="P574" s="428"/>
    </row>
    <row r="575" spans="1:16">
      <c r="A575" s="428"/>
      <c r="B575" s="447"/>
      <c r="C575" s="448"/>
      <c r="D575" s="448"/>
      <c r="E575" s="448"/>
      <c r="F575" s="448"/>
      <c r="G575" s="448"/>
      <c r="H575" s="448"/>
      <c r="I575" s="448"/>
      <c r="J575" s="449"/>
      <c r="K575" s="449"/>
      <c r="L575" s="449"/>
      <c r="M575" s="428"/>
      <c r="N575" s="428"/>
      <c r="O575" s="449"/>
      <c r="P575" s="428"/>
    </row>
    <row r="576" spans="1:16">
      <c r="A576" s="428"/>
      <c r="B576" s="447"/>
      <c r="C576" s="448"/>
      <c r="D576" s="448"/>
      <c r="E576" s="448"/>
      <c r="F576" s="448"/>
      <c r="G576" s="448"/>
      <c r="H576" s="448"/>
      <c r="I576" s="448"/>
      <c r="J576" s="449"/>
      <c r="K576" s="449"/>
      <c r="L576" s="449"/>
      <c r="M576" s="428"/>
      <c r="N576" s="428"/>
      <c r="O576" s="449"/>
      <c r="P576" s="428"/>
    </row>
    <row r="577" spans="1:16">
      <c r="A577" s="428"/>
      <c r="B577" s="447"/>
      <c r="C577" s="448"/>
      <c r="D577" s="448"/>
      <c r="E577" s="448"/>
      <c r="F577" s="448"/>
      <c r="G577" s="448"/>
      <c r="H577" s="448"/>
      <c r="I577" s="448"/>
      <c r="J577" s="449"/>
      <c r="K577" s="449"/>
      <c r="L577" s="449"/>
      <c r="M577" s="428"/>
      <c r="N577" s="428"/>
      <c r="O577" s="449"/>
      <c r="P577" s="428"/>
    </row>
    <row r="578" spans="1:16">
      <c r="A578" s="428"/>
      <c r="B578" s="447"/>
      <c r="C578" s="448"/>
      <c r="D578" s="448"/>
      <c r="E578" s="448"/>
      <c r="F578" s="448"/>
      <c r="G578" s="448"/>
      <c r="H578" s="448"/>
      <c r="I578" s="448"/>
      <c r="J578" s="449"/>
      <c r="K578" s="449"/>
      <c r="L578" s="449"/>
      <c r="M578" s="428"/>
      <c r="N578" s="428"/>
      <c r="O578" s="449"/>
      <c r="P578" s="428"/>
    </row>
    <row r="579" spans="1:16">
      <c r="A579" s="428"/>
      <c r="B579" s="447"/>
      <c r="C579" s="448"/>
      <c r="D579" s="448"/>
      <c r="E579" s="448"/>
      <c r="F579" s="448"/>
      <c r="G579" s="448"/>
      <c r="H579" s="448"/>
      <c r="I579" s="448"/>
      <c r="J579" s="449"/>
      <c r="K579" s="449"/>
      <c r="L579" s="449"/>
      <c r="M579" s="428"/>
      <c r="N579" s="428"/>
      <c r="O579" s="449"/>
      <c r="P579" s="428"/>
    </row>
    <row r="580" spans="1:16">
      <c r="A580" s="428"/>
      <c r="B580" s="447"/>
      <c r="C580" s="448"/>
      <c r="D580" s="448"/>
      <c r="E580" s="448"/>
      <c r="F580" s="448"/>
      <c r="G580" s="448"/>
      <c r="H580" s="448"/>
      <c r="I580" s="448"/>
      <c r="J580" s="449"/>
      <c r="K580" s="449"/>
      <c r="L580" s="449"/>
      <c r="M580" s="428"/>
      <c r="N580" s="428"/>
      <c r="O580" s="449"/>
      <c r="P580" s="428"/>
    </row>
    <row r="581" spans="1:16">
      <c r="A581" s="428"/>
      <c r="B581" s="447"/>
      <c r="C581" s="448"/>
      <c r="D581" s="448"/>
      <c r="E581" s="448"/>
      <c r="F581" s="448"/>
      <c r="G581" s="448"/>
      <c r="H581" s="448"/>
      <c r="I581" s="448"/>
      <c r="J581" s="449"/>
      <c r="K581" s="449"/>
      <c r="L581" s="449"/>
      <c r="M581" s="428"/>
      <c r="N581" s="428"/>
      <c r="O581" s="449"/>
      <c r="P581" s="428"/>
    </row>
    <row r="582" spans="1:16">
      <c r="A582" s="428"/>
      <c r="B582" s="447"/>
      <c r="C582" s="448"/>
      <c r="D582" s="448"/>
      <c r="E582" s="448"/>
      <c r="F582" s="448"/>
      <c r="G582" s="448"/>
      <c r="H582" s="448"/>
      <c r="I582" s="448"/>
      <c r="J582" s="449"/>
      <c r="K582" s="449"/>
      <c r="L582" s="449"/>
      <c r="M582" s="428"/>
      <c r="N582" s="428"/>
      <c r="O582" s="449"/>
      <c r="P582" s="428"/>
    </row>
    <row r="583" spans="1:16">
      <c r="A583" s="428"/>
      <c r="B583" s="447"/>
      <c r="C583" s="448"/>
      <c r="D583" s="448"/>
      <c r="E583" s="448"/>
      <c r="F583" s="448"/>
      <c r="G583" s="448"/>
      <c r="H583" s="448"/>
      <c r="I583" s="448"/>
      <c r="J583" s="449"/>
      <c r="K583" s="449"/>
      <c r="L583" s="449"/>
      <c r="M583" s="428"/>
      <c r="N583" s="428"/>
      <c r="O583" s="449"/>
      <c r="P583" s="428"/>
    </row>
    <row r="584" spans="1:16">
      <c r="A584" s="428"/>
      <c r="B584" s="447"/>
      <c r="C584" s="448"/>
      <c r="D584" s="448"/>
      <c r="E584" s="448"/>
      <c r="F584" s="448"/>
      <c r="G584" s="448"/>
      <c r="H584" s="448"/>
      <c r="I584" s="448"/>
      <c r="J584" s="449"/>
      <c r="K584" s="449"/>
      <c r="L584" s="449"/>
      <c r="M584" s="428"/>
      <c r="N584" s="428"/>
      <c r="O584" s="449"/>
      <c r="P584" s="428"/>
    </row>
    <row r="585" spans="1:16">
      <c r="A585" s="428"/>
      <c r="B585" s="447"/>
      <c r="C585" s="448"/>
      <c r="D585" s="448"/>
      <c r="E585" s="448"/>
      <c r="F585" s="448"/>
      <c r="G585" s="448"/>
      <c r="H585" s="448"/>
      <c r="I585" s="448"/>
      <c r="J585" s="449"/>
      <c r="K585" s="449"/>
      <c r="L585" s="449"/>
      <c r="M585" s="428"/>
      <c r="N585" s="428"/>
      <c r="O585" s="449"/>
      <c r="P585" s="428"/>
    </row>
    <row r="586" spans="1:16">
      <c r="A586" s="428"/>
      <c r="B586" s="447"/>
      <c r="C586" s="448"/>
      <c r="D586" s="448"/>
      <c r="E586" s="448"/>
      <c r="F586" s="448"/>
      <c r="G586" s="448"/>
      <c r="H586" s="448"/>
      <c r="I586" s="448"/>
      <c r="J586" s="449"/>
      <c r="K586" s="449"/>
      <c r="L586" s="449"/>
      <c r="M586" s="428"/>
      <c r="N586" s="428"/>
      <c r="O586" s="449"/>
      <c r="P586" s="428"/>
    </row>
    <row r="587" spans="1:16">
      <c r="A587" s="428"/>
      <c r="B587" s="447"/>
      <c r="C587" s="448"/>
      <c r="D587" s="448"/>
      <c r="E587" s="448"/>
      <c r="F587" s="448"/>
      <c r="G587" s="448"/>
      <c r="H587" s="448"/>
      <c r="I587" s="448"/>
      <c r="J587" s="449"/>
      <c r="K587" s="449"/>
      <c r="L587" s="449"/>
      <c r="M587" s="428"/>
      <c r="N587" s="428"/>
      <c r="O587" s="449"/>
      <c r="P587" s="428"/>
    </row>
    <row r="588" spans="1:16">
      <c r="A588" s="428"/>
      <c r="B588" s="447"/>
      <c r="C588" s="448"/>
      <c r="D588" s="448"/>
      <c r="E588" s="448"/>
      <c r="F588" s="448"/>
      <c r="G588" s="448"/>
      <c r="H588" s="448"/>
      <c r="I588" s="448"/>
      <c r="J588" s="449"/>
      <c r="K588" s="449"/>
      <c r="L588" s="449"/>
      <c r="M588" s="428"/>
      <c r="N588" s="428"/>
      <c r="O588" s="449"/>
      <c r="P588" s="428"/>
    </row>
    <row r="589" spans="1:16">
      <c r="A589" s="428"/>
      <c r="B589" s="447"/>
      <c r="C589" s="448"/>
      <c r="D589" s="448"/>
      <c r="E589" s="448"/>
      <c r="F589" s="448"/>
      <c r="G589" s="448"/>
      <c r="H589" s="448"/>
      <c r="I589" s="448"/>
      <c r="J589" s="449"/>
      <c r="K589" s="449"/>
      <c r="L589" s="449"/>
      <c r="M589" s="428"/>
      <c r="N589" s="428"/>
      <c r="O589" s="449"/>
      <c r="P589" s="428"/>
    </row>
    <row r="590" spans="1:16">
      <c r="A590" s="428"/>
      <c r="B590" s="447"/>
      <c r="C590" s="448"/>
      <c r="D590" s="448"/>
      <c r="E590" s="448"/>
      <c r="F590" s="448"/>
      <c r="G590" s="448"/>
      <c r="H590" s="448"/>
      <c r="I590" s="448"/>
      <c r="J590" s="449"/>
      <c r="K590" s="449"/>
      <c r="L590" s="449"/>
      <c r="M590" s="428"/>
      <c r="N590" s="428"/>
      <c r="O590" s="449"/>
      <c r="P590" s="428"/>
    </row>
    <row r="591" spans="1:16">
      <c r="A591" s="428"/>
      <c r="B591" s="447"/>
      <c r="C591" s="448"/>
      <c r="D591" s="448"/>
      <c r="E591" s="448"/>
      <c r="F591" s="448"/>
      <c r="G591" s="448"/>
      <c r="H591" s="448"/>
      <c r="I591" s="448"/>
      <c r="J591" s="449"/>
      <c r="K591" s="449"/>
      <c r="L591" s="449"/>
      <c r="M591" s="428"/>
      <c r="N591" s="428"/>
      <c r="O591" s="449"/>
      <c r="P591" s="428"/>
    </row>
    <row r="592" spans="1:16">
      <c r="A592" s="428"/>
      <c r="B592" s="447"/>
      <c r="C592" s="448"/>
      <c r="D592" s="448"/>
      <c r="E592" s="448"/>
      <c r="F592" s="448"/>
      <c r="G592" s="448"/>
      <c r="H592" s="448"/>
      <c r="I592" s="448"/>
      <c r="J592" s="449"/>
      <c r="K592" s="449"/>
      <c r="L592" s="449"/>
      <c r="M592" s="428"/>
      <c r="N592" s="428"/>
      <c r="O592" s="449"/>
      <c r="P592" s="428"/>
    </row>
    <row r="593" spans="1:16">
      <c r="A593" s="428"/>
      <c r="B593" s="447"/>
      <c r="C593" s="448"/>
      <c r="D593" s="448"/>
      <c r="E593" s="448"/>
      <c r="F593" s="448"/>
      <c r="G593" s="448"/>
      <c r="H593" s="448"/>
      <c r="I593" s="448"/>
      <c r="J593" s="449"/>
      <c r="K593" s="449"/>
      <c r="L593" s="449"/>
      <c r="M593" s="428"/>
      <c r="N593" s="428"/>
      <c r="O593" s="449"/>
      <c r="P593" s="428"/>
    </row>
    <row r="594" spans="1:16">
      <c r="A594" s="428"/>
      <c r="B594" s="447"/>
      <c r="C594" s="448"/>
      <c r="D594" s="448"/>
      <c r="E594" s="448"/>
      <c r="F594" s="448"/>
      <c r="G594" s="448"/>
      <c r="H594" s="448"/>
      <c r="I594" s="448"/>
      <c r="J594" s="449"/>
      <c r="K594" s="449"/>
      <c r="L594" s="449"/>
      <c r="M594" s="428"/>
      <c r="N594" s="428"/>
      <c r="O594" s="449"/>
      <c r="P594" s="428"/>
    </row>
    <row r="595" spans="1:16">
      <c r="A595" s="428"/>
      <c r="B595" s="447"/>
      <c r="C595" s="448"/>
      <c r="D595" s="448"/>
      <c r="E595" s="448"/>
      <c r="F595" s="448"/>
      <c r="G595" s="448"/>
      <c r="H595" s="448"/>
      <c r="I595" s="448"/>
      <c r="J595" s="449"/>
      <c r="K595" s="449"/>
      <c r="L595" s="449"/>
      <c r="M595" s="428"/>
      <c r="N595" s="428"/>
      <c r="O595" s="449"/>
      <c r="P595" s="428"/>
    </row>
    <row r="596" spans="1:16">
      <c r="A596" s="428"/>
      <c r="B596" s="447"/>
      <c r="C596" s="448"/>
      <c r="D596" s="448"/>
      <c r="E596" s="448"/>
      <c r="F596" s="448"/>
      <c r="G596" s="448"/>
      <c r="H596" s="448"/>
      <c r="I596" s="448"/>
      <c r="J596" s="449"/>
      <c r="K596" s="449"/>
      <c r="L596" s="449"/>
      <c r="M596" s="428"/>
      <c r="N596" s="428"/>
      <c r="O596" s="449"/>
      <c r="P596" s="428"/>
    </row>
    <row r="597" spans="1:16">
      <c r="A597" s="428"/>
      <c r="B597" s="447"/>
      <c r="C597" s="448"/>
      <c r="D597" s="448"/>
      <c r="E597" s="448"/>
      <c r="F597" s="448"/>
      <c r="G597" s="448"/>
      <c r="H597" s="448"/>
      <c r="I597" s="448"/>
      <c r="J597" s="449"/>
      <c r="K597" s="449"/>
      <c r="L597" s="449"/>
      <c r="M597" s="428"/>
      <c r="N597" s="428"/>
      <c r="O597" s="449"/>
      <c r="P597" s="428"/>
    </row>
    <row r="598" spans="1:16">
      <c r="A598" s="428"/>
      <c r="B598" s="447"/>
      <c r="C598" s="448"/>
      <c r="D598" s="448"/>
      <c r="E598" s="448"/>
      <c r="F598" s="448"/>
      <c r="G598" s="448"/>
      <c r="H598" s="448"/>
      <c r="I598" s="448"/>
      <c r="J598" s="449"/>
      <c r="K598" s="449"/>
      <c r="L598" s="449"/>
      <c r="M598" s="428"/>
      <c r="N598" s="428"/>
      <c r="O598" s="449"/>
      <c r="P598" s="428"/>
    </row>
    <row r="599" spans="1:16">
      <c r="A599" s="428"/>
      <c r="B599" s="447"/>
      <c r="C599" s="448"/>
      <c r="D599" s="448"/>
      <c r="E599" s="448"/>
      <c r="F599" s="448"/>
      <c r="G599" s="448"/>
      <c r="H599" s="448"/>
      <c r="I599" s="448"/>
      <c r="J599" s="449"/>
      <c r="K599" s="449"/>
      <c r="L599" s="449"/>
      <c r="M599" s="428"/>
      <c r="N599" s="428"/>
      <c r="O599" s="449"/>
      <c r="P599" s="428"/>
    </row>
    <row r="600" spans="1:16">
      <c r="A600" s="428"/>
      <c r="B600" s="447"/>
      <c r="C600" s="448"/>
      <c r="D600" s="448"/>
      <c r="E600" s="448"/>
      <c r="F600" s="448"/>
      <c r="G600" s="448"/>
      <c r="H600" s="448"/>
      <c r="I600" s="448"/>
      <c r="J600" s="449"/>
      <c r="K600" s="449"/>
      <c r="L600" s="449"/>
      <c r="M600" s="428"/>
      <c r="N600" s="428"/>
      <c r="O600" s="449"/>
      <c r="P600" s="428"/>
    </row>
    <row r="601" spans="1:16">
      <c r="A601" s="428"/>
      <c r="B601" s="447"/>
      <c r="C601" s="448"/>
      <c r="D601" s="448"/>
      <c r="E601" s="448"/>
      <c r="F601" s="448"/>
      <c r="G601" s="448"/>
      <c r="H601" s="448"/>
      <c r="I601" s="448"/>
      <c r="J601" s="449"/>
      <c r="K601" s="449"/>
      <c r="L601" s="449"/>
      <c r="M601" s="428"/>
      <c r="N601" s="428"/>
      <c r="O601" s="449"/>
      <c r="P601" s="428"/>
    </row>
    <row r="602" spans="1:16">
      <c r="A602" s="428"/>
      <c r="B602" s="447"/>
      <c r="C602" s="448"/>
      <c r="D602" s="448"/>
      <c r="E602" s="448"/>
      <c r="F602" s="448"/>
      <c r="G602" s="448"/>
      <c r="H602" s="448"/>
      <c r="I602" s="448"/>
      <c r="J602" s="449"/>
      <c r="K602" s="449"/>
      <c r="L602" s="449"/>
      <c r="M602" s="428"/>
      <c r="N602" s="428"/>
      <c r="O602" s="449"/>
      <c r="P602" s="428"/>
    </row>
    <row r="603" spans="1:16">
      <c r="A603" s="428"/>
      <c r="B603" s="447"/>
      <c r="C603" s="448"/>
      <c r="D603" s="448"/>
      <c r="E603" s="448"/>
      <c r="F603" s="448"/>
      <c r="G603" s="448"/>
      <c r="H603" s="448"/>
      <c r="I603" s="448"/>
      <c r="J603" s="449"/>
      <c r="K603" s="449"/>
      <c r="L603" s="449"/>
      <c r="M603" s="428"/>
      <c r="N603" s="428"/>
      <c r="O603" s="449"/>
      <c r="P603" s="428"/>
    </row>
    <row r="604" spans="1:16">
      <c r="A604" s="428"/>
      <c r="B604" s="447"/>
      <c r="C604" s="448"/>
      <c r="D604" s="448"/>
      <c r="E604" s="448"/>
      <c r="F604" s="448"/>
      <c r="G604" s="448"/>
      <c r="H604" s="448"/>
      <c r="I604" s="448"/>
      <c r="J604" s="449"/>
      <c r="K604" s="449"/>
      <c r="L604" s="449"/>
      <c r="M604" s="428"/>
      <c r="N604" s="428"/>
      <c r="O604" s="449"/>
      <c r="P604" s="428"/>
    </row>
    <row r="605" spans="1:16">
      <c r="A605" s="428"/>
      <c r="B605" s="447"/>
      <c r="C605" s="448"/>
      <c r="D605" s="448"/>
      <c r="E605" s="448"/>
      <c r="F605" s="448"/>
      <c r="G605" s="448"/>
      <c r="H605" s="448"/>
      <c r="I605" s="448"/>
      <c r="J605" s="449"/>
      <c r="K605" s="449"/>
      <c r="L605" s="449"/>
      <c r="M605" s="428"/>
      <c r="N605" s="428"/>
      <c r="O605" s="449"/>
      <c r="P605" s="428"/>
    </row>
    <row r="606" spans="1:16">
      <c r="A606" s="428"/>
      <c r="B606" s="447"/>
      <c r="C606" s="448"/>
      <c r="D606" s="448"/>
      <c r="E606" s="448"/>
      <c r="F606" s="448"/>
      <c r="G606" s="448"/>
      <c r="H606" s="448"/>
      <c r="I606" s="448"/>
      <c r="J606" s="449"/>
      <c r="K606" s="449"/>
      <c r="L606" s="449"/>
      <c r="M606" s="428"/>
      <c r="N606" s="428"/>
      <c r="O606" s="449"/>
      <c r="P606" s="428"/>
    </row>
    <row r="607" spans="1:16">
      <c r="A607" s="428"/>
      <c r="B607" s="447"/>
      <c r="C607" s="448"/>
      <c r="D607" s="448"/>
      <c r="E607" s="448"/>
      <c r="F607" s="448"/>
      <c r="G607" s="448"/>
      <c r="H607" s="448"/>
      <c r="I607" s="448"/>
      <c r="J607" s="449"/>
      <c r="K607" s="449"/>
      <c r="L607" s="449"/>
      <c r="M607" s="428"/>
      <c r="N607" s="428"/>
      <c r="O607" s="449"/>
      <c r="P607" s="428"/>
    </row>
    <row r="608" spans="1:16">
      <c r="A608" s="428"/>
      <c r="B608" s="447"/>
      <c r="C608" s="448"/>
      <c r="D608" s="448"/>
      <c r="E608" s="448"/>
      <c r="F608" s="448"/>
      <c r="G608" s="448"/>
      <c r="H608" s="448"/>
      <c r="I608" s="448"/>
      <c r="J608" s="449"/>
      <c r="K608" s="449"/>
      <c r="L608" s="449"/>
      <c r="M608" s="428"/>
      <c r="N608" s="428"/>
      <c r="O608" s="449"/>
      <c r="P608" s="428"/>
    </row>
    <row r="609" spans="1:16">
      <c r="A609" s="428"/>
      <c r="B609" s="447"/>
      <c r="C609" s="448"/>
      <c r="D609" s="448"/>
      <c r="E609" s="448"/>
      <c r="F609" s="448"/>
      <c r="G609" s="448"/>
      <c r="H609" s="448"/>
      <c r="I609" s="448"/>
      <c r="J609" s="449"/>
      <c r="K609" s="449"/>
      <c r="L609" s="449"/>
      <c r="M609" s="428"/>
      <c r="N609" s="428"/>
      <c r="O609" s="449"/>
      <c r="P609" s="428"/>
    </row>
    <row r="610" spans="1:16">
      <c r="A610" s="428"/>
      <c r="B610" s="447"/>
      <c r="C610" s="448"/>
      <c r="D610" s="448"/>
      <c r="E610" s="448"/>
      <c r="F610" s="448"/>
      <c r="G610" s="448"/>
      <c r="H610" s="448"/>
      <c r="I610" s="448"/>
      <c r="J610" s="449"/>
      <c r="K610" s="449"/>
      <c r="L610" s="449"/>
      <c r="M610" s="428"/>
      <c r="N610" s="428"/>
      <c r="O610" s="449"/>
      <c r="P610" s="428"/>
    </row>
    <row r="611" spans="1:16">
      <c r="A611" s="428"/>
      <c r="B611" s="447"/>
      <c r="C611" s="448"/>
      <c r="D611" s="448"/>
      <c r="E611" s="448"/>
      <c r="F611" s="448"/>
      <c r="G611" s="448"/>
      <c r="H611" s="448"/>
      <c r="I611" s="448"/>
      <c r="J611" s="449"/>
      <c r="K611" s="449"/>
      <c r="L611" s="449"/>
      <c r="M611" s="428"/>
      <c r="N611" s="428"/>
      <c r="O611" s="449"/>
      <c r="P611" s="428"/>
    </row>
    <row r="612" spans="1:16">
      <c r="A612" s="428"/>
      <c r="B612" s="447"/>
      <c r="C612" s="448"/>
      <c r="D612" s="448"/>
      <c r="E612" s="448"/>
      <c r="F612" s="448"/>
      <c r="G612" s="448"/>
      <c r="H612" s="448"/>
      <c r="I612" s="448"/>
      <c r="J612" s="449"/>
      <c r="K612" s="449"/>
      <c r="L612" s="449"/>
      <c r="M612" s="428"/>
      <c r="N612" s="428"/>
      <c r="O612" s="449"/>
      <c r="P612" s="428"/>
    </row>
    <row r="613" spans="1:16">
      <c r="A613" s="428"/>
      <c r="B613" s="447"/>
      <c r="C613" s="448"/>
      <c r="D613" s="448"/>
      <c r="E613" s="448"/>
      <c r="F613" s="448"/>
      <c r="G613" s="448"/>
      <c r="H613" s="448"/>
      <c r="I613" s="448"/>
      <c r="J613" s="449"/>
      <c r="K613" s="449"/>
      <c r="L613" s="449"/>
      <c r="M613" s="428"/>
      <c r="N613" s="428"/>
      <c r="O613" s="449"/>
      <c r="P613" s="428"/>
    </row>
    <row r="614" spans="1:16">
      <c r="A614" s="428"/>
      <c r="B614" s="447"/>
      <c r="C614" s="448"/>
      <c r="D614" s="448"/>
      <c r="E614" s="448"/>
      <c r="F614" s="448"/>
      <c r="G614" s="448"/>
      <c r="H614" s="448"/>
      <c r="I614" s="448"/>
      <c r="J614" s="449"/>
      <c r="K614" s="449"/>
      <c r="L614" s="449"/>
      <c r="M614" s="428"/>
      <c r="N614" s="428"/>
      <c r="O614" s="449"/>
      <c r="P614" s="428"/>
    </row>
    <row r="615" spans="1:16">
      <c r="A615" s="428"/>
      <c r="B615" s="447"/>
      <c r="C615" s="448"/>
      <c r="D615" s="448"/>
      <c r="E615" s="448"/>
      <c r="F615" s="448"/>
      <c r="G615" s="448"/>
      <c r="H615" s="448"/>
      <c r="I615" s="448"/>
      <c r="J615" s="449"/>
      <c r="K615" s="449"/>
      <c r="L615" s="449"/>
      <c r="M615" s="428"/>
      <c r="N615" s="428"/>
      <c r="O615" s="449"/>
      <c r="P615" s="428"/>
    </row>
    <row r="616" spans="1:16">
      <c r="A616" s="428"/>
      <c r="B616" s="447"/>
      <c r="C616" s="448"/>
      <c r="D616" s="448"/>
      <c r="E616" s="448"/>
      <c r="F616" s="448"/>
      <c r="G616" s="448"/>
      <c r="H616" s="448"/>
      <c r="I616" s="448"/>
      <c r="J616" s="449"/>
      <c r="K616" s="449"/>
      <c r="L616" s="449"/>
      <c r="M616" s="428"/>
      <c r="N616" s="428"/>
      <c r="O616" s="449"/>
      <c r="P616" s="428"/>
    </row>
    <row r="617" spans="1:16">
      <c r="A617" s="428"/>
      <c r="B617" s="447"/>
      <c r="C617" s="448"/>
      <c r="D617" s="448"/>
      <c r="E617" s="448"/>
      <c r="F617" s="448"/>
      <c r="G617" s="448"/>
      <c r="H617" s="448"/>
      <c r="I617" s="448"/>
      <c r="J617" s="449"/>
      <c r="K617" s="449"/>
      <c r="L617" s="449"/>
      <c r="M617" s="428"/>
      <c r="N617" s="428"/>
      <c r="O617" s="449"/>
      <c r="P617" s="428"/>
    </row>
    <row r="618" spans="1:16">
      <c r="A618" s="428"/>
      <c r="B618" s="447"/>
      <c r="C618" s="448"/>
      <c r="D618" s="448"/>
      <c r="E618" s="448"/>
      <c r="F618" s="448"/>
      <c r="G618" s="448"/>
      <c r="H618" s="448"/>
      <c r="I618" s="448"/>
      <c r="J618" s="449"/>
      <c r="K618" s="449"/>
      <c r="L618" s="449"/>
      <c r="M618" s="428"/>
      <c r="N618" s="428"/>
      <c r="O618" s="449"/>
      <c r="P618" s="428"/>
    </row>
    <row r="619" spans="1:16">
      <c r="A619" s="428"/>
      <c r="B619" s="447"/>
      <c r="C619" s="448"/>
      <c r="D619" s="448"/>
      <c r="E619" s="448"/>
      <c r="F619" s="448"/>
      <c r="G619" s="448"/>
      <c r="H619" s="448"/>
      <c r="I619" s="448"/>
      <c r="J619" s="449"/>
      <c r="K619" s="449"/>
      <c r="L619" s="449"/>
      <c r="M619" s="428"/>
      <c r="N619" s="428"/>
      <c r="O619" s="449"/>
      <c r="P619" s="428"/>
    </row>
    <row r="620" spans="1:16">
      <c r="A620" s="428"/>
      <c r="B620" s="447"/>
      <c r="C620" s="448"/>
      <c r="D620" s="448"/>
      <c r="E620" s="448"/>
      <c r="F620" s="448"/>
      <c r="G620" s="448"/>
      <c r="H620" s="448"/>
      <c r="I620" s="448"/>
      <c r="J620" s="449"/>
      <c r="K620" s="449"/>
      <c r="L620" s="449"/>
      <c r="M620" s="428"/>
      <c r="N620" s="428"/>
      <c r="O620" s="449"/>
      <c r="P620" s="428"/>
    </row>
    <row r="621" spans="1:16">
      <c r="A621" s="428"/>
      <c r="B621" s="447"/>
      <c r="C621" s="448"/>
      <c r="D621" s="448"/>
      <c r="E621" s="448"/>
      <c r="F621" s="448"/>
      <c r="G621" s="448"/>
      <c r="H621" s="448"/>
      <c r="I621" s="448"/>
      <c r="J621" s="449"/>
      <c r="K621" s="449"/>
      <c r="L621" s="449"/>
      <c r="M621" s="428"/>
      <c r="N621" s="428"/>
      <c r="O621" s="449"/>
      <c r="P621" s="428"/>
    </row>
    <row r="622" spans="1:16">
      <c r="A622" s="428"/>
      <c r="B622" s="447"/>
      <c r="C622" s="448"/>
      <c r="D622" s="448"/>
      <c r="E622" s="448"/>
      <c r="F622" s="448"/>
      <c r="G622" s="448"/>
      <c r="H622" s="448"/>
      <c r="I622" s="448"/>
      <c r="J622" s="449"/>
      <c r="K622" s="449"/>
      <c r="L622" s="449"/>
      <c r="M622" s="428"/>
      <c r="N622" s="428"/>
      <c r="O622" s="449"/>
      <c r="P622" s="428"/>
    </row>
    <row r="623" spans="1:16">
      <c r="A623" s="428"/>
      <c r="B623" s="447"/>
      <c r="C623" s="448"/>
      <c r="D623" s="448"/>
      <c r="E623" s="448"/>
      <c r="F623" s="448"/>
      <c r="G623" s="448"/>
      <c r="H623" s="448"/>
      <c r="I623" s="448"/>
      <c r="J623" s="449"/>
      <c r="K623" s="449"/>
      <c r="L623" s="449"/>
      <c r="M623" s="428"/>
      <c r="N623" s="428"/>
      <c r="O623" s="449"/>
      <c r="P623" s="428"/>
    </row>
    <row r="624" spans="1:16">
      <c r="A624" s="428"/>
      <c r="B624" s="447"/>
      <c r="C624" s="448"/>
      <c r="D624" s="448"/>
      <c r="E624" s="448"/>
      <c r="F624" s="448"/>
      <c r="G624" s="448"/>
      <c r="H624" s="448"/>
      <c r="I624" s="448"/>
      <c r="J624" s="449"/>
      <c r="K624" s="449"/>
      <c r="L624" s="449"/>
      <c r="M624" s="428"/>
      <c r="N624" s="428"/>
      <c r="O624" s="449"/>
      <c r="P624" s="428"/>
    </row>
    <row r="625" spans="1:16">
      <c r="A625" s="428"/>
      <c r="B625" s="447"/>
      <c r="C625" s="448"/>
      <c r="D625" s="448"/>
      <c r="E625" s="448"/>
      <c r="F625" s="448"/>
      <c r="G625" s="448"/>
      <c r="H625" s="448"/>
      <c r="I625" s="448"/>
      <c r="J625" s="449"/>
      <c r="K625" s="449"/>
      <c r="L625" s="449"/>
      <c r="M625" s="428"/>
      <c r="N625" s="428"/>
      <c r="O625" s="449"/>
      <c r="P625" s="428"/>
    </row>
    <row r="626" spans="1:16">
      <c r="A626" s="428"/>
      <c r="B626" s="447"/>
      <c r="C626" s="448"/>
      <c r="D626" s="448"/>
      <c r="E626" s="448"/>
      <c r="F626" s="448"/>
      <c r="G626" s="448"/>
      <c r="H626" s="448"/>
      <c r="I626" s="448"/>
      <c r="J626" s="449"/>
      <c r="K626" s="449"/>
      <c r="L626" s="449"/>
      <c r="M626" s="428"/>
      <c r="N626" s="428"/>
      <c r="O626" s="449"/>
      <c r="P626" s="428"/>
    </row>
    <row r="627" spans="1:16">
      <c r="A627" s="428"/>
      <c r="B627" s="447"/>
      <c r="C627" s="448"/>
      <c r="D627" s="448"/>
      <c r="E627" s="448"/>
      <c r="F627" s="448"/>
      <c r="G627" s="448"/>
      <c r="H627" s="448"/>
      <c r="I627" s="448"/>
      <c r="J627" s="449"/>
      <c r="K627" s="449"/>
      <c r="L627" s="449"/>
      <c r="M627" s="428"/>
      <c r="N627" s="428"/>
      <c r="O627" s="449"/>
      <c r="P627" s="428"/>
    </row>
    <row r="628" spans="1:16">
      <c r="A628" s="428"/>
      <c r="B628" s="447"/>
      <c r="C628" s="448"/>
      <c r="D628" s="448"/>
      <c r="E628" s="448"/>
      <c r="F628" s="448"/>
      <c r="G628" s="448"/>
      <c r="H628" s="448"/>
      <c r="I628" s="448"/>
      <c r="J628" s="449"/>
      <c r="K628" s="449"/>
      <c r="L628" s="449"/>
      <c r="M628" s="428"/>
      <c r="N628" s="428"/>
      <c r="O628" s="449"/>
      <c r="P628" s="428"/>
    </row>
    <row r="629" spans="1:16">
      <c r="A629" s="428"/>
      <c r="B629" s="447"/>
      <c r="C629" s="448"/>
      <c r="D629" s="448"/>
      <c r="E629" s="448"/>
      <c r="F629" s="448"/>
      <c r="G629" s="448"/>
      <c r="H629" s="448"/>
      <c r="I629" s="448"/>
      <c r="J629" s="449"/>
      <c r="K629" s="449"/>
      <c r="L629" s="449"/>
      <c r="M629" s="428"/>
      <c r="N629" s="428"/>
      <c r="O629" s="449"/>
      <c r="P629" s="428"/>
    </row>
    <row r="630" spans="1:16">
      <c r="A630" s="428"/>
      <c r="B630" s="447"/>
      <c r="C630" s="448"/>
      <c r="D630" s="448"/>
      <c r="E630" s="448"/>
      <c r="F630" s="448"/>
      <c r="G630" s="448"/>
      <c r="H630" s="448"/>
      <c r="I630" s="448"/>
      <c r="J630" s="449"/>
      <c r="K630" s="449"/>
      <c r="L630" s="449"/>
      <c r="M630" s="428"/>
      <c r="N630" s="428"/>
      <c r="O630" s="449"/>
      <c r="P630" s="428"/>
    </row>
    <row r="631" spans="1:16">
      <c r="A631" s="428"/>
      <c r="B631" s="447"/>
      <c r="C631" s="448"/>
      <c r="D631" s="448"/>
      <c r="E631" s="448"/>
      <c r="F631" s="448"/>
      <c r="G631" s="448"/>
      <c r="H631" s="448"/>
      <c r="I631" s="448"/>
      <c r="J631" s="449"/>
      <c r="K631" s="449"/>
      <c r="L631" s="449"/>
      <c r="M631" s="428"/>
      <c r="N631" s="428"/>
      <c r="O631" s="449"/>
      <c r="P631" s="428"/>
    </row>
    <row r="632" spans="1:16">
      <c r="A632" s="428"/>
      <c r="B632" s="447"/>
      <c r="C632" s="448"/>
      <c r="D632" s="448"/>
      <c r="E632" s="448"/>
      <c r="F632" s="448"/>
      <c r="G632" s="448"/>
      <c r="H632" s="448"/>
      <c r="I632" s="448"/>
      <c r="J632" s="449"/>
      <c r="K632" s="449"/>
      <c r="L632" s="449"/>
      <c r="M632" s="428"/>
      <c r="N632" s="428"/>
      <c r="O632" s="449"/>
      <c r="P632" s="428"/>
    </row>
    <row r="633" spans="1:16">
      <c r="A633" s="428"/>
      <c r="B633" s="447"/>
      <c r="C633" s="448"/>
      <c r="D633" s="448"/>
      <c r="E633" s="448"/>
      <c r="F633" s="448"/>
      <c r="G633" s="448"/>
      <c r="H633" s="448"/>
      <c r="I633" s="448"/>
      <c r="J633" s="449"/>
      <c r="K633" s="449"/>
      <c r="L633" s="449"/>
      <c r="M633" s="428"/>
      <c r="N633" s="428"/>
      <c r="O633" s="449"/>
      <c r="P633" s="428"/>
    </row>
    <row r="634" spans="1:16">
      <c r="A634" s="428"/>
      <c r="B634" s="447"/>
      <c r="C634" s="448"/>
      <c r="D634" s="448"/>
      <c r="E634" s="448"/>
      <c r="F634" s="448"/>
      <c r="G634" s="448"/>
      <c r="H634" s="448"/>
      <c r="I634" s="448"/>
      <c r="J634" s="449"/>
      <c r="K634" s="449"/>
      <c r="L634" s="449"/>
      <c r="M634" s="428"/>
      <c r="N634" s="428"/>
      <c r="O634" s="449"/>
      <c r="P634" s="428"/>
    </row>
    <row r="635" spans="1:16">
      <c r="A635" s="428"/>
      <c r="B635" s="447"/>
      <c r="C635" s="448"/>
      <c r="D635" s="448"/>
      <c r="E635" s="448"/>
      <c r="F635" s="448"/>
      <c r="G635" s="448"/>
      <c r="H635" s="448"/>
      <c r="I635" s="448"/>
      <c r="J635" s="449"/>
      <c r="K635" s="449"/>
      <c r="L635" s="449"/>
      <c r="M635" s="428"/>
      <c r="N635" s="428"/>
      <c r="O635" s="449"/>
      <c r="P635" s="428"/>
    </row>
    <row r="636" spans="1:16">
      <c r="A636" s="428"/>
      <c r="B636" s="447"/>
      <c r="C636" s="448"/>
      <c r="D636" s="448"/>
      <c r="E636" s="448"/>
      <c r="F636" s="448"/>
      <c r="G636" s="448"/>
      <c r="H636" s="448"/>
      <c r="I636" s="448"/>
      <c r="J636" s="449"/>
      <c r="K636" s="449"/>
      <c r="L636" s="449"/>
      <c r="M636" s="428"/>
      <c r="N636" s="428"/>
      <c r="O636" s="449"/>
      <c r="P636" s="428"/>
    </row>
    <row r="637" spans="1:16">
      <c r="A637" s="428"/>
      <c r="B637" s="447"/>
      <c r="C637" s="448"/>
      <c r="D637" s="448"/>
      <c r="E637" s="448"/>
      <c r="F637" s="448"/>
      <c r="G637" s="448"/>
      <c r="H637" s="448"/>
      <c r="I637" s="448"/>
      <c r="J637" s="449"/>
      <c r="K637" s="449"/>
      <c r="L637" s="449"/>
      <c r="M637" s="428"/>
      <c r="N637" s="428"/>
      <c r="O637" s="449"/>
      <c r="P637" s="428"/>
    </row>
    <row r="638" spans="1:16">
      <c r="A638" s="428"/>
      <c r="B638" s="447"/>
      <c r="C638" s="448"/>
      <c r="D638" s="448"/>
      <c r="E638" s="448"/>
      <c r="F638" s="448"/>
      <c r="G638" s="448"/>
      <c r="H638" s="448"/>
      <c r="I638" s="448"/>
      <c r="J638" s="449"/>
      <c r="K638" s="449"/>
      <c r="L638" s="449"/>
      <c r="M638" s="428"/>
      <c r="N638" s="428"/>
      <c r="O638" s="449"/>
      <c r="P638" s="428"/>
    </row>
    <row r="639" spans="1:16">
      <c r="A639" s="428"/>
      <c r="B639" s="447"/>
      <c r="C639" s="448"/>
      <c r="D639" s="448"/>
      <c r="E639" s="448"/>
      <c r="F639" s="448"/>
      <c r="G639" s="448"/>
      <c r="H639" s="448"/>
      <c r="I639" s="448"/>
      <c r="J639" s="449"/>
      <c r="K639" s="449"/>
      <c r="L639" s="449"/>
      <c r="M639" s="428"/>
      <c r="N639" s="428"/>
      <c r="O639" s="449"/>
      <c r="P639" s="428"/>
    </row>
    <row r="640" spans="1:16">
      <c r="A640" s="428"/>
      <c r="B640" s="447"/>
      <c r="C640" s="448"/>
      <c r="D640" s="448"/>
      <c r="E640" s="448"/>
      <c r="F640" s="448"/>
      <c r="G640" s="448"/>
      <c r="H640" s="448"/>
      <c r="I640" s="448"/>
      <c r="J640" s="449"/>
      <c r="K640" s="449"/>
      <c r="L640" s="449"/>
      <c r="M640" s="428"/>
      <c r="N640" s="428"/>
      <c r="O640" s="449"/>
      <c r="P640" s="428"/>
    </row>
    <row r="641" spans="1:16">
      <c r="A641" s="428"/>
      <c r="B641" s="447"/>
      <c r="C641" s="448"/>
      <c r="D641" s="448"/>
      <c r="E641" s="448"/>
      <c r="F641" s="448"/>
      <c r="G641" s="448"/>
      <c r="H641" s="448"/>
      <c r="I641" s="448"/>
      <c r="J641" s="449"/>
      <c r="K641" s="449"/>
      <c r="L641" s="449"/>
      <c r="M641" s="428"/>
      <c r="N641" s="428"/>
      <c r="O641" s="449"/>
      <c r="P641" s="428"/>
    </row>
    <row r="642" spans="1:16">
      <c r="A642" s="428"/>
      <c r="B642" s="447"/>
      <c r="C642" s="448"/>
      <c r="D642" s="448"/>
      <c r="E642" s="448"/>
      <c r="F642" s="448"/>
      <c r="G642" s="448"/>
      <c r="H642" s="448"/>
      <c r="I642" s="448"/>
      <c r="J642" s="449"/>
      <c r="K642" s="449"/>
      <c r="L642" s="449"/>
      <c r="M642" s="428"/>
      <c r="N642" s="428"/>
      <c r="O642" s="449"/>
      <c r="P642" s="428"/>
    </row>
    <row r="643" spans="1:16">
      <c r="A643" s="428"/>
      <c r="B643" s="447"/>
      <c r="C643" s="448"/>
      <c r="D643" s="448"/>
      <c r="E643" s="448"/>
      <c r="F643" s="448"/>
      <c r="G643" s="448"/>
      <c r="H643" s="448"/>
      <c r="I643" s="448"/>
      <c r="J643" s="449"/>
      <c r="K643" s="449"/>
      <c r="L643" s="449"/>
      <c r="M643" s="428"/>
      <c r="N643" s="428"/>
      <c r="O643" s="449"/>
      <c r="P643" s="428"/>
    </row>
    <row r="644" spans="1:16">
      <c r="A644" s="428"/>
      <c r="B644" s="447"/>
      <c r="C644" s="448"/>
      <c r="D644" s="448"/>
      <c r="E644" s="448"/>
      <c r="F644" s="448"/>
      <c r="G644" s="448"/>
      <c r="H644" s="448"/>
      <c r="I644" s="448"/>
      <c r="J644" s="449"/>
      <c r="K644" s="449"/>
      <c r="L644" s="449"/>
      <c r="M644" s="428"/>
      <c r="N644" s="428"/>
      <c r="O644" s="449"/>
      <c r="P644" s="428"/>
    </row>
    <row r="645" spans="1:16">
      <c r="A645" s="428"/>
      <c r="B645" s="447"/>
      <c r="C645" s="448"/>
      <c r="D645" s="448"/>
      <c r="E645" s="448"/>
      <c r="F645" s="448"/>
      <c r="G645" s="448"/>
      <c r="H645" s="448"/>
      <c r="I645" s="448"/>
      <c r="J645" s="449"/>
      <c r="K645" s="449"/>
      <c r="L645" s="449"/>
      <c r="M645" s="428"/>
      <c r="N645" s="428"/>
      <c r="O645" s="449"/>
      <c r="P645" s="428"/>
    </row>
    <row r="646" spans="1:16">
      <c r="A646" s="428"/>
      <c r="B646" s="447"/>
      <c r="C646" s="448"/>
      <c r="D646" s="448"/>
      <c r="E646" s="448"/>
      <c r="F646" s="448"/>
      <c r="G646" s="448"/>
      <c r="H646" s="448"/>
      <c r="I646" s="448"/>
      <c r="J646" s="449"/>
      <c r="K646" s="449"/>
      <c r="L646" s="449"/>
      <c r="M646" s="428"/>
      <c r="N646" s="428"/>
      <c r="O646" s="449"/>
      <c r="P646" s="428"/>
    </row>
    <row r="647" spans="1:16">
      <c r="A647" s="428"/>
      <c r="B647" s="447"/>
      <c r="C647" s="448"/>
      <c r="D647" s="448"/>
      <c r="E647" s="448"/>
      <c r="F647" s="448"/>
      <c r="G647" s="448"/>
      <c r="H647" s="448"/>
      <c r="I647" s="448"/>
      <c r="J647" s="449"/>
      <c r="K647" s="449"/>
      <c r="L647" s="449"/>
      <c r="M647" s="428"/>
      <c r="N647" s="428"/>
      <c r="O647" s="449"/>
      <c r="P647" s="428"/>
    </row>
    <row r="648" spans="1:16">
      <c r="A648" s="428"/>
      <c r="B648" s="447"/>
      <c r="C648" s="448"/>
      <c r="D648" s="448"/>
      <c r="E648" s="448"/>
      <c r="F648" s="448"/>
      <c r="G648" s="448"/>
      <c r="H648" s="448"/>
      <c r="I648" s="448"/>
      <c r="J648" s="449"/>
      <c r="K648" s="449"/>
      <c r="L648" s="449"/>
      <c r="M648" s="428"/>
      <c r="N648" s="428"/>
      <c r="O648" s="449"/>
      <c r="P648" s="428"/>
    </row>
    <row r="649" spans="1:16">
      <c r="A649" s="428"/>
      <c r="B649" s="447"/>
      <c r="C649" s="448"/>
      <c r="D649" s="448"/>
      <c r="E649" s="448"/>
      <c r="F649" s="448"/>
      <c r="G649" s="448"/>
      <c r="H649" s="448"/>
      <c r="I649" s="448"/>
      <c r="J649" s="449"/>
      <c r="K649" s="449"/>
      <c r="L649" s="449"/>
      <c r="M649" s="428"/>
      <c r="N649" s="428"/>
      <c r="O649" s="449"/>
      <c r="P649" s="428"/>
    </row>
    <row r="650" spans="1:16">
      <c r="A650" s="428"/>
      <c r="B650" s="447"/>
      <c r="C650" s="448"/>
      <c r="D650" s="448"/>
      <c r="E650" s="448"/>
      <c r="F650" s="448"/>
      <c r="G650" s="448"/>
      <c r="H650" s="448"/>
      <c r="I650" s="448"/>
      <c r="J650" s="449"/>
      <c r="K650" s="449"/>
      <c r="L650" s="449"/>
      <c r="M650" s="428"/>
      <c r="N650" s="428"/>
      <c r="O650" s="449"/>
      <c r="P650" s="428"/>
    </row>
    <row r="651" spans="1:16">
      <c r="A651" s="428"/>
      <c r="B651" s="447"/>
      <c r="C651" s="448"/>
      <c r="D651" s="448"/>
      <c r="E651" s="448"/>
      <c r="F651" s="448"/>
      <c r="G651" s="448"/>
      <c r="H651" s="448"/>
      <c r="I651" s="448"/>
      <c r="J651" s="449"/>
      <c r="K651" s="449"/>
      <c r="L651" s="449"/>
      <c r="M651" s="428"/>
      <c r="N651" s="428"/>
      <c r="O651" s="449"/>
      <c r="P651" s="428"/>
    </row>
    <row r="652" spans="1:16">
      <c r="A652" s="428"/>
      <c r="B652" s="447"/>
      <c r="C652" s="448"/>
      <c r="D652" s="448"/>
      <c r="E652" s="448"/>
      <c r="F652" s="448"/>
      <c r="G652" s="448"/>
      <c r="H652" s="448"/>
      <c r="I652" s="448"/>
      <c r="J652" s="449"/>
      <c r="K652" s="449"/>
      <c r="L652" s="449"/>
      <c r="M652" s="428"/>
      <c r="N652" s="428"/>
      <c r="O652" s="449"/>
      <c r="P652" s="428"/>
    </row>
    <row r="653" spans="1:16">
      <c r="A653" s="428"/>
      <c r="B653" s="447"/>
      <c r="C653" s="448"/>
      <c r="D653" s="448"/>
      <c r="E653" s="448"/>
      <c r="F653" s="448"/>
      <c r="G653" s="448"/>
      <c r="H653" s="448"/>
      <c r="I653" s="448"/>
      <c r="J653" s="449"/>
      <c r="K653" s="449"/>
      <c r="L653" s="449"/>
      <c r="M653" s="428"/>
      <c r="N653" s="428"/>
      <c r="O653" s="449"/>
      <c r="P653" s="428"/>
    </row>
    <row r="654" spans="1:16">
      <c r="A654" s="428"/>
      <c r="B654" s="447"/>
      <c r="C654" s="448"/>
      <c r="D654" s="448"/>
      <c r="E654" s="448"/>
      <c r="F654" s="448"/>
      <c r="G654" s="448"/>
      <c r="H654" s="448"/>
      <c r="I654" s="448"/>
      <c r="J654" s="449"/>
      <c r="K654" s="449"/>
      <c r="L654" s="449"/>
      <c r="M654" s="428"/>
      <c r="N654" s="428"/>
      <c r="O654" s="449"/>
      <c r="P654" s="428"/>
    </row>
    <row r="655" spans="1:16">
      <c r="A655" s="428"/>
      <c r="B655" s="447"/>
      <c r="C655" s="448"/>
      <c r="D655" s="448"/>
      <c r="E655" s="448"/>
      <c r="F655" s="448"/>
      <c r="G655" s="448"/>
      <c r="H655" s="448"/>
      <c r="I655" s="448"/>
      <c r="J655" s="449"/>
      <c r="K655" s="449"/>
      <c r="L655" s="449"/>
      <c r="M655" s="428"/>
      <c r="N655" s="428"/>
      <c r="O655" s="449"/>
      <c r="P655" s="428"/>
    </row>
    <row r="656" spans="1:16">
      <c r="A656" s="428"/>
      <c r="B656" s="447"/>
      <c r="C656" s="448"/>
      <c r="D656" s="448"/>
      <c r="E656" s="448"/>
      <c r="F656" s="448"/>
      <c r="G656" s="448"/>
      <c r="H656" s="448"/>
      <c r="I656" s="448"/>
      <c r="J656" s="449"/>
      <c r="K656" s="449"/>
      <c r="L656" s="449"/>
      <c r="M656" s="428"/>
      <c r="N656" s="428"/>
      <c r="O656" s="449"/>
      <c r="P656" s="428"/>
    </row>
    <row r="657" spans="1:16">
      <c r="A657" s="428"/>
      <c r="B657" s="447"/>
      <c r="C657" s="448"/>
      <c r="D657" s="448"/>
      <c r="E657" s="448"/>
      <c r="F657" s="448"/>
      <c r="G657" s="448"/>
      <c r="H657" s="448"/>
      <c r="I657" s="448"/>
      <c r="J657" s="449"/>
      <c r="K657" s="449"/>
      <c r="L657" s="449"/>
      <c r="M657" s="428"/>
      <c r="N657" s="428"/>
      <c r="O657" s="449"/>
      <c r="P657" s="428"/>
    </row>
    <row r="658" spans="1:16">
      <c r="A658" s="428"/>
      <c r="B658" s="447"/>
      <c r="C658" s="448"/>
      <c r="D658" s="448"/>
      <c r="E658" s="448"/>
      <c r="F658" s="448"/>
      <c r="G658" s="448"/>
      <c r="H658" s="448"/>
      <c r="I658" s="448"/>
      <c r="J658" s="449"/>
      <c r="K658" s="449"/>
      <c r="L658" s="449"/>
      <c r="M658" s="428"/>
      <c r="N658" s="428"/>
      <c r="O658" s="449"/>
      <c r="P658" s="428"/>
    </row>
    <row r="659" spans="1:16">
      <c r="A659" s="428"/>
      <c r="B659" s="447"/>
      <c r="C659" s="448"/>
      <c r="D659" s="448"/>
      <c r="E659" s="448"/>
      <c r="F659" s="448"/>
      <c r="G659" s="448"/>
      <c r="H659" s="448"/>
      <c r="I659" s="448"/>
      <c r="J659" s="449"/>
      <c r="K659" s="449"/>
      <c r="L659" s="449"/>
      <c r="M659" s="428"/>
      <c r="N659" s="428"/>
      <c r="O659" s="449"/>
      <c r="P659" s="428"/>
    </row>
    <row r="660" spans="1:16">
      <c r="A660" s="428"/>
      <c r="B660" s="447"/>
      <c r="C660" s="448"/>
      <c r="D660" s="448"/>
      <c r="E660" s="448"/>
      <c r="F660" s="448"/>
      <c r="G660" s="448"/>
      <c r="H660" s="448"/>
      <c r="I660" s="448"/>
      <c r="J660" s="449"/>
      <c r="K660" s="449"/>
      <c r="L660" s="449"/>
      <c r="M660" s="428"/>
      <c r="N660" s="428"/>
      <c r="O660" s="449"/>
      <c r="P660" s="428"/>
    </row>
    <row r="661" spans="1:16">
      <c r="A661" s="428"/>
      <c r="B661" s="447"/>
      <c r="C661" s="448"/>
      <c r="D661" s="448"/>
      <c r="E661" s="448"/>
      <c r="F661" s="448"/>
      <c r="G661" s="448"/>
      <c r="H661" s="448"/>
      <c r="I661" s="448"/>
      <c r="J661" s="449"/>
      <c r="K661" s="449"/>
      <c r="L661" s="449"/>
      <c r="M661" s="428"/>
      <c r="N661" s="428"/>
      <c r="O661" s="449"/>
      <c r="P661" s="428"/>
    </row>
    <row r="662" spans="1:16">
      <c r="A662" s="428"/>
      <c r="B662" s="447"/>
      <c r="C662" s="448"/>
      <c r="D662" s="448"/>
      <c r="E662" s="448"/>
      <c r="F662" s="448"/>
      <c r="G662" s="448"/>
      <c r="H662" s="448"/>
      <c r="I662" s="448"/>
      <c r="J662" s="449"/>
      <c r="K662" s="449"/>
      <c r="L662" s="449"/>
      <c r="M662" s="428"/>
      <c r="N662" s="428"/>
      <c r="O662" s="449"/>
      <c r="P662" s="428"/>
    </row>
    <row r="663" spans="1:16">
      <c r="A663" s="428"/>
      <c r="B663" s="447"/>
      <c r="C663" s="448"/>
      <c r="D663" s="448"/>
      <c r="E663" s="448"/>
      <c r="F663" s="448"/>
      <c r="G663" s="448"/>
      <c r="H663" s="448"/>
      <c r="I663" s="448"/>
      <c r="J663" s="449"/>
      <c r="K663" s="449"/>
      <c r="L663" s="449"/>
      <c r="M663" s="428"/>
      <c r="N663" s="428"/>
      <c r="O663" s="449"/>
      <c r="P663" s="428"/>
    </row>
    <row r="664" spans="1:16">
      <c r="A664" s="428"/>
      <c r="B664" s="447"/>
      <c r="C664" s="448"/>
      <c r="D664" s="448"/>
      <c r="E664" s="448"/>
      <c r="F664" s="448"/>
      <c r="G664" s="448"/>
      <c r="H664" s="448"/>
      <c r="I664" s="448"/>
      <c r="J664" s="449"/>
      <c r="K664" s="449"/>
      <c r="L664" s="449"/>
      <c r="M664" s="428"/>
      <c r="N664" s="428"/>
      <c r="O664" s="449"/>
      <c r="P664" s="428"/>
    </row>
    <row r="665" spans="1:16">
      <c r="A665" s="428"/>
      <c r="B665" s="447"/>
      <c r="C665" s="448"/>
      <c r="D665" s="448"/>
      <c r="E665" s="448"/>
      <c r="F665" s="448"/>
      <c r="G665" s="448"/>
      <c r="H665" s="448"/>
      <c r="I665" s="448"/>
      <c r="J665" s="449"/>
      <c r="K665" s="449"/>
      <c r="L665" s="449"/>
      <c r="M665" s="428"/>
      <c r="N665" s="428"/>
      <c r="O665" s="449"/>
      <c r="P665" s="428"/>
    </row>
    <row r="666" spans="1:16">
      <c r="A666" s="428"/>
      <c r="B666" s="447"/>
      <c r="C666" s="448"/>
      <c r="D666" s="448"/>
      <c r="E666" s="448"/>
      <c r="F666" s="448"/>
      <c r="G666" s="448"/>
      <c r="H666" s="448"/>
      <c r="I666" s="448"/>
      <c r="J666" s="449"/>
      <c r="K666" s="449"/>
      <c r="L666" s="449"/>
      <c r="M666" s="428"/>
      <c r="N666" s="428"/>
      <c r="O666" s="449"/>
      <c r="P666" s="428"/>
    </row>
    <row r="667" spans="1:16">
      <c r="A667" s="428"/>
      <c r="B667" s="447"/>
      <c r="C667" s="448"/>
      <c r="D667" s="448"/>
      <c r="E667" s="448"/>
      <c r="F667" s="448"/>
      <c r="G667" s="448"/>
      <c r="H667" s="448"/>
      <c r="I667" s="448"/>
      <c r="J667" s="449"/>
      <c r="K667" s="449"/>
      <c r="L667" s="449"/>
      <c r="M667" s="428"/>
      <c r="N667" s="428"/>
      <c r="O667" s="449"/>
      <c r="P667" s="428"/>
    </row>
    <row r="668" spans="1:16">
      <c r="A668" s="428"/>
      <c r="B668" s="447"/>
      <c r="C668" s="448"/>
      <c r="D668" s="448"/>
      <c r="E668" s="448"/>
      <c r="F668" s="448"/>
      <c r="G668" s="448"/>
      <c r="H668" s="448"/>
      <c r="I668" s="448"/>
      <c r="J668" s="449"/>
      <c r="K668" s="449"/>
      <c r="L668" s="449"/>
      <c r="M668" s="428"/>
      <c r="N668" s="428"/>
      <c r="O668" s="449"/>
      <c r="P668" s="428"/>
    </row>
    <row r="669" spans="1:16">
      <c r="A669" s="428"/>
      <c r="B669" s="447"/>
      <c r="C669" s="448"/>
      <c r="D669" s="448"/>
      <c r="E669" s="448"/>
      <c r="F669" s="448"/>
      <c r="G669" s="448"/>
      <c r="H669" s="448"/>
      <c r="I669" s="448"/>
      <c r="J669" s="449"/>
      <c r="K669" s="449"/>
      <c r="L669" s="449"/>
      <c r="M669" s="428"/>
      <c r="N669" s="428"/>
      <c r="O669" s="449"/>
      <c r="P669" s="428"/>
    </row>
    <row r="670" spans="1:16">
      <c r="A670" s="428"/>
      <c r="B670" s="447"/>
      <c r="C670" s="448"/>
      <c r="D670" s="448"/>
      <c r="E670" s="448"/>
      <c r="F670" s="448"/>
      <c r="G670" s="448"/>
      <c r="H670" s="448"/>
      <c r="I670" s="448"/>
      <c r="J670" s="449"/>
      <c r="K670" s="449"/>
      <c r="L670" s="449"/>
      <c r="M670" s="428"/>
      <c r="N670" s="428"/>
      <c r="O670" s="449"/>
      <c r="P670" s="428"/>
    </row>
    <row r="671" spans="1:16">
      <c r="A671" s="428"/>
      <c r="B671" s="447"/>
      <c r="C671" s="448"/>
      <c r="D671" s="448"/>
      <c r="E671" s="448"/>
      <c r="F671" s="448"/>
      <c r="G671" s="448"/>
      <c r="H671" s="448"/>
      <c r="I671" s="448"/>
      <c r="J671" s="449"/>
      <c r="K671" s="449"/>
      <c r="L671" s="449"/>
      <c r="M671" s="428"/>
      <c r="N671" s="428"/>
      <c r="O671" s="449"/>
      <c r="P671" s="428"/>
    </row>
    <row r="672" spans="1:16">
      <c r="A672" s="428"/>
      <c r="B672" s="447"/>
      <c r="C672" s="448"/>
      <c r="D672" s="448"/>
      <c r="E672" s="448"/>
      <c r="F672" s="448"/>
      <c r="G672" s="448"/>
      <c r="H672" s="448"/>
      <c r="I672" s="448"/>
      <c r="J672" s="449"/>
      <c r="K672" s="449"/>
      <c r="L672" s="449"/>
      <c r="M672" s="428"/>
      <c r="N672" s="428"/>
      <c r="O672" s="449"/>
      <c r="P672" s="428"/>
    </row>
    <row r="673" spans="1:16">
      <c r="A673" s="428"/>
      <c r="B673" s="447"/>
      <c r="C673" s="448"/>
      <c r="D673" s="448"/>
      <c r="E673" s="448"/>
      <c r="F673" s="448"/>
      <c r="G673" s="448"/>
      <c r="H673" s="448"/>
      <c r="I673" s="448"/>
      <c r="J673" s="449"/>
      <c r="K673" s="449"/>
      <c r="L673" s="449"/>
      <c r="M673" s="428"/>
      <c r="N673" s="428"/>
      <c r="O673" s="449"/>
      <c r="P673" s="428"/>
    </row>
    <row r="674" spans="1:16">
      <c r="A674" s="428"/>
      <c r="B674" s="447"/>
      <c r="C674" s="448"/>
      <c r="D674" s="448"/>
      <c r="E674" s="448"/>
      <c r="F674" s="448"/>
      <c r="G674" s="448"/>
      <c r="H674" s="448"/>
      <c r="I674" s="448"/>
      <c r="J674" s="449"/>
      <c r="K674" s="449"/>
      <c r="L674" s="449"/>
      <c r="M674" s="428"/>
      <c r="N674" s="428"/>
      <c r="O674" s="449"/>
      <c r="P674" s="428"/>
    </row>
    <row r="675" spans="1:16">
      <c r="A675" s="428"/>
      <c r="B675" s="447"/>
      <c r="C675" s="448"/>
      <c r="D675" s="448"/>
      <c r="E675" s="448"/>
      <c r="F675" s="448"/>
      <c r="G675" s="448"/>
      <c r="H675" s="448"/>
      <c r="I675" s="448"/>
      <c r="J675" s="449"/>
      <c r="K675" s="449"/>
      <c r="L675" s="449"/>
      <c r="M675" s="428"/>
      <c r="N675" s="428"/>
      <c r="O675" s="449"/>
      <c r="P675" s="428"/>
    </row>
    <row r="676" spans="1:16">
      <c r="A676" s="428"/>
      <c r="B676" s="447"/>
      <c r="C676" s="448"/>
      <c r="D676" s="448"/>
      <c r="E676" s="448"/>
      <c r="F676" s="448"/>
      <c r="G676" s="448"/>
      <c r="H676" s="448"/>
      <c r="I676" s="448"/>
      <c r="J676" s="449"/>
      <c r="K676" s="449"/>
      <c r="L676" s="449"/>
      <c r="M676" s="428"/>
      <c r="N676" s="428"/>
      <c r="O676" s="449"/>
      <c r="P676" s="428"/>
    </row>
    <row r="677" spans="1:16">
      <c r="A677" s="428"/>
      <c r="B677" s="447"/>
      <c r="C677" s="448"/>
      <c r="D677" s="448"/>
      <c r="E677" s="448"/>
      <c r="F677" s="448"/>
      <c r="G677" s="448"/>
      <c r="H677" s="448"/>
      <c r="I677" s="448"/>
      <c r="J677" s="449"/>
      <c r="K677" s="449"/>
      <c r="L677" s="449"/>
      <c r="M677" s="428"/>
      <c r="N677" s="428"/>
      <c r="O677" s="449"/>
      <c r="P677" s="428"/>
    </row>
    <row r="678" spans="1:16">
      <c r="A678" s="428"/>
      <c r="B678" s="447"/>
      <c r="C678" s="448"/>
      <c r="D678" s="448"/>
      <c r="E678" s="448"/>
      <c r="F678" s="448"/>
      <c r="G678" s="448"/>
      <c r="H678" s="448"/>
      <c r="I678" s="448"/>
      <c r="J678" s="449"/>
      <c r="K678" s="449"/>
      <c r="L678" s="449"/>
      <c r="M678" s="428"/>
      <c r="N678" s="428"/>
      <c r="O678" s="449"/>
      <c r="P678" s="428"/>
    </row>
    <row r="679" spans="1:16">
      <c r="A679" s="428"/>
      <c r="B679" s="447"/>
      <c r="C679" s="448"/>
      <c r="D679" s="448"/>
      <c r="E679" s="448"/>
      <c r="F679" s="448"/>
      <c r="G679" s="448"/>
      <c r="H679" s="448"/>
      <c r="I679" s="448"/>
      <c r="J679" s="449"/>
      <c r="K679" s="449"/>
      <c r="L679" s="449"/>
      <c r="M679" s="428"/>
      <c r="N679" s="428"/>
      <c r="O679" s="449"/>
      <c r="P679" s="428"/>
    </row>
    <row r="680" spans="1:16">
      <c r="A680" s="428"/>
      <c r="B680" s="447"/>
      <c r="C680" s="448"/>
      <c r="D680" s="448"/>
      <c r="E680" s="448"/>
      <c r="F680" s="448"/>
      <c r="G680" s="448"/>
      <c r="H680" s="448"/>
      <c r="I680" s="448"/>
      <c r="J680" s="449"/>
      <c r="K680" s="449"/>
      <c r="L680" s="449"/>
      <c r="M680" s="428"/>
      <c r="N680" s="428"/>
      <c r="O680" s="449"/>
      <c r="P680" s="428"/>
    </row>
    <row r="681" spans="1:16">
      <c r="A681" s="428"/>
      <c r="B681" s="447"/>
      <c r="C681" s="448"/>
      <c r="D681" s="448"/>
      <c r="E681" s="448"/>
      <c r="F681" s="448"/>
      <c r="G681" s="448"/>
      <c r="H681" s="448"/>
      <c r="I681" s="448"/>
      <c r="J681" s="449"/>
      <c r="K681" s="449"/>
      <c r="L681" s="449"/>
      <c r="M681" s="428"/>
      <c r="N681" s="428"/>
      <c r="O681" s="449"/>
      <c r="P681" s="428"/>
    </row>
    <row r="682" spans="1:16">
      <c r="A682" s="428"/>
      <c r="B682" s="447"/>
      <c r="C682" s="448"/>
      <c r="D682" s="448"/>
      <c r="E682" s="448"/>
      <c r="F682" s="448"/>
      <c r="G682" s="448"/>
      <c r="H682" s="448"/>
      <c r="I682" s="448"/>
      <c r="J682" s="449"/>
      <c r="K682" s="449"/>
      <c r="L682" s="449"/>
      <c r="M682" s="428"/>
      <c r="N682" s="428"/>
      <c r="O682" s="449"/>
      <c r="P682" s="428"/>
    </row>
    <row r="683" spans="1:16">
      <c r="A683" s="428"/>
      <c r="B683" s="447"/>
      <c r="C683" s="448"/>
      <c r="D683" s="448"/>
      <c r="E683" s="448"/>
      <c r="F683" s="448"/>
      <c r="G683" s="448"/>
      <c r="H683" s="448"/>
      <c r="I683" s="448"/>
      <c r="J683" s="449"/>
      <c r="K683" s="449"/>
      <c r="L683" s="449"/>
      <c r="M683" s="428"/>
      <c r="N683" s="428"/>
      <c r="O683" s="449"/>
      <c r="P683" s="428"/>
    </row>
    <row r="684" spans="1:16">
      <c r="A684" s="428"/>
      <c r="B684" s="447"/>
      <c r="C684" s="448"/>
      <c r="D684" s="448"/>
      <c r="E684" s="448"/>
      <c r="F684" s="448"/>
      <c r="G684" s="448"/>
      <c r="H684" s="448"/>
      <c r="I684" s="448"/>
      <c r="J684" s="449"/>
      <c r="K684" s="449"/>
      <c r="L684" s="449"/>
      <c r="M684" s="428"/>
      <c r="N684" s="428"/>
      <c r="O684" s="449"/>
      <c r="P684" s="428"/>
    </row>
    <row r="685" spans="1:16">
      <c r="A685" s="428"/>
      <c r="B685" s="447"/>
      <c r="C685" s="448"/>
      <c r="D685" s="448"/>
      <c r="E685" s="448"/>
      <c r="F685" s="448"/>
      <c r="G685" s="448"/>
      <c r="H685" s="448"/>
      <c r="I685" s="448"/>
      <c r="J685" s="449"/>
      <c r="K685" s="449"/>
      <c r="L685" s="449"/>
      <c r="M685" s="428"/>
      <c r="N685" s="428"/>
      <c r="O685" s="449"/>
      <c r="P685" s="428"/>
    </row>
    <row r="686" spans="1:16">
      <c r="A686" s="428"/>
      <c r="B686" s="447"/>
      <c r="C686" s="448"/>
      <c r="D686" s="448"/>
      <c r="E686" s="448"/>
      <c r="F686" s="448"/>
      <c r="G686" s="448"/>
      <c r="H686" s="448"/>
      <c r="I686" s="448"/>
      <c r="J686" s="449"/>
      <c r="K686" s="449"/>
      <c r="L686" s="449"/>
      <c r="M686" s="428"/>
      <c r="N686" s="428"/>
      <c r="O686" s="449"/>
      <c r="P686" s="428"/>
    </row>
    <row r="687" spans="1:16">
      <c r="A687" s="428"/>
      <c r="B687" s="447"/>
      <c r="C687" s="448"/>
      <c r="D687" s="448"/>
      <c r="E687" s="448"/>
      <c r="F687" s="448"/>
      <c r="G687" s="448"/>
      <c r="H687" s="448"/>
      <c r="I687" s="448"/>
      <c r="J687" s="449"/>
      <c r="K687" s="449"/>
      <c r="L687" s="449"/>
      <c r="M687" s="428"/>
      <c r="N687" s="428"/>
      <c r="O687" s="449"/>
      <c r="P687" s="428"/>
    </row>
    <row r="688" spans="1:16">
      <c r="A688" s="428"/>
      <c r="B688" s="447"/>
      <c r="C688" s="448"/>
      <c r="D688" s="448"/>
      <c r="E688" s="448"/>
      <c r="F688" s="448"/>
      <c r="G688" s="448"/>
      <c r="H688" s="448"/>
      <c r="I688" s="448"/>
      <c r="J688" s="449"/>
      <c r="K688" s="449"/>
      <c r="L688" s="449"/>
      <c r="M688" s="428"/>
      <c r="N688" s="428"/>
      <c r="O688" s="449"/>
      <c r="P688" s="428"/>
    </row>
    <row r="689" spans="1:16">
      <c r="A689" s="428"/>
      <c r="B689" s="447"/>
      <c r="C689" s="448"/>
      <c r="D689" s="448"/>
      <c r="E689" s="448"/>
      <c r="F689" s="448"/>
      <c r="G689" s="448"/>
      <c r="H689" s="448"/>
      <c r="I689" s="448"/>
      <c r="J689" s="449"/>
      <c r="K689" s="449"/>
      <c r="L689" s="449"/>
      <c r="M689" s="428"/>
      <c r="N689" s="428"/>
      <c r="O689" s="449"/>
      <c r="P689" s="428"/>
    </row>
    <row r="690" spans="1:16">
      <c r="A690" s="428"/>
      <c r="B690" s="447"/>
      <c r="C690" s="448"/>
      <c r="D690" s="448"/>
      <c r="E690" s="448"/>
      <c r="F690" s="448"/>
      <c r="G690" s="448"/>
      <c r="H690" s="448"/>
      <c r="I690" s="448"/>
      <c r="J690" s="449"/>
      <c r="K690" s="449"/>
      <c r="L690" s="449"/>
      <c r="M690" s="428"/>
      <c r="N690" s="428"/>
      <c r="O690" s="449"/>
      <c r="P690" s="428"/>
    </row>
    <row r="691" spans="1:16">
      <c r="A691" s="428"/>
      <c r="B691" s="447"/>
      <c r="C691" s="448"/>
      <c r="D691" s="448"/>
      <c r="E691" s="448"/>
      <c r="F691" s="448"/>
      <c r="G691" s="448"/>
      <c r="H691" s="448"/>
      <c r="I691" s="448"/>
      <c r="J691" s="449"/>
      <c r="K691" s="449"/>
      <c r="L691" s="449"/>
      <c r="M691" s="428"/>
      <c r="N691" s="428"/>
      <c r="O691" s="449"/>
      <c r="P691" s="428"/>
    </row>
    <row r="692" spans="1:16">
      <c r="A692" s="428"/>
      <c r="B692" s="447"/>
      <c r="C692" s="448"/>
      <c r="D692" s="448"/>
      <c r="E692" s="448"/>
      <c r="F692" s="448"/>
      <c r="G692" s="448"/>
      <c r="H692" s="448"/>
      <c r="I692" s="448"/>
      <c r="J692" s="449"/>
      <c r="K692" s="449"/>
      <c r="L692" s="449"/>
      <c r="M692" s="428"/>
      <c r="N692" s="428"/>
      <c r="O692" s="449"/>
      <c r="P692" s="428"/>
    </row>
    <row r="693" spans="1:16">
      <c r="A693" s="428"/>
      <c r="B693" s="447"/>
      <c r="C693" s="448"/>
      <c r="D693" s="448"/>
      <c r="E693" s="448"/>
      <c r="F693" s="448"/>
      <c r="G693" s="448"/>
      <c r="H693" s="448"/>
      <c r="I693" s="448"/>
      <c r="J693" s="449"/>
      <c r="K693" s="449"/>
      <c r="L693" s="449"/>
      <c r="M693" s="428"/>
      <c r="N693" s="428"/>
      <c r="O693" s="449"/>
      <c r="P693" s="428"/>
    </row>
    <row r="694" spans="1:16">
      <c r="A694" s="428"/>
      <c r="B694" s="447"/>
      <c r="C694" s="448"/>
      <c r="D694" s="448"/>
      <c r="E694" s="448"/>
      <c r="F694" s="448"/>
      <c r="G694" s="448"/>
      <c r="H694" s="448"/>
      <c r="I694" s="448"/>
      <c r="J694" s="449"/>
      <c r="K694" s="449"/>
      <c r="L694" s="449"/>
      <c r="M694" s="428"/>
      <c r="N694" s="428"/>
      <c r="O694" s="449"/>
      <c r="P694" s="428"/>
    </row>
    <row r="695" spans="1:16">
      <c r="A695" s="428"/>
      <c r="B695" s="447"/>
      <c r="C695" s="448"/>
      <c r="D695" s="448"/>
      <c r="E695" s="448"/>
      <c r="F695" s="448"/>
      <c r="G695" s="448"/>
      <c r="H695" s="448"/>
      <c r="I695" s="448"/>
      <c r="J695" s="449"/>
      <c r="K695" s="449"/>
      <c r="L695" s="449"/>
      <c r="M695" s="428"/>
      <c r="N695" s="428"/>
      <c r="O695" s="449"/>
      <c r="P695" s="428"/>
    </row>
    <row r="696" spans="1:16">
      <c r="A696" s="428"/>
      <c r="B696" s="447"/>
      <c r="C696" s="448"/>
      <c r="D696" s="448"/>
      <c r="E696" s="448"/>
      <c r="F696" s="448"/>
      <c r="G696" s="448"/>
      <c r="H696" s="448"/>
      <c r="I696" s="448"/>
      <c r="J696" s="449"/>
      <c r="K696" s="449"/>
      <c r="L696" s="449"/>
      <c r="M696" s="428"/>
      <c r="N696" s="428"/>
      <c r="O696" s="449"/>
      <c r="P696" s="428"/>
    </row>
    <row r="697" spans="1:16">
      <c r="A697" s="428"/>
      <c r="B697" s="447"/>
      <c r="C697" s="448"/>
      <c r="D697" s="448"/>
      <c r="E697" s="448"/>
      <c r="F697" s="448"/>
      <c r="G697" s="448"/>
      <c r="H697" s="448"/>
      <c r="I697" s="448"/>
      <c r="J697" s="449"/>
      <c r="K697" s="449"/>
      <c r="L697" s="449"/>
      <c r="M697" s="428"/>
      <c r="N697" s="428"/>
      <c r="O697" s="449"/>
      <c r="P697" s="428"/>
    </row>
    <row r="698" spans="1:16">
      <c r="A698" s="428"/>
      <c r="B698" s="447"/>
      <c r="C698" s="448"/>
      <c r="D698" s="448"/>
      <c r="E698" s="448"/>
      <c r="F698" s="448"/>
      <c r="G698" s="448"/>
      <c r="H698" s="448"/>
      <c r="I698" s="448"/>
      <c r="J698" s="449"/>
      <c r="K698" s="449"/>
      <c r="L698" s="449"/>
      <c r="M698" s="428"/>
      <c r="N698" s="428"/>
      <c r="O698" s="449"/>
      <c r="P698" s="428"/>
    </row>
    <row r="699" spans="1:16">
      <c r="A699" s="428"/>
      <c r="B699" s="447"/>
      <c r="C699" s="448"/>
      <c r="D699" s="448"/>
      <c r="E699" s="448"/>
      <c r="F699" s="448"/>
      <c r="G699" s="448"/>
      <c r="H699" s="448"/>
      <c r="I699" s="448"/>
      <c r="J699" s="449"/>
      <c r="K699" s="449"/>
      <c r="L699" s="449"/>
      <c r="M699" s="428"/>
      <c r="N699" s="428"/>
      <c r="O699" s="449"/>
      <c r="P699" s="428"/>
    </row>
    <row r="700" spans="1:16">
      <c r="A700" s="428"/>
      <c r="B700" s="447"/>
      <c r="C700" s="448"/>
      <c r="D700" s="448"/>
      <c r="E700" s="448"/>
      <c r="F700" s="448"/>
      <c r="G700" s="448"/>
      <c r="H700" s="448"/>
      <c r="I700" s="448"/>
      <c r="J700" s="449"/>
      <c r="K700" s="449"/>
      <c r="L700" s="449"/>
      <c r="M700" s="428"/>
      <c r="N700" s="428"/>
      <c r="O700" s="449"/>
      <c r="P700" s="428"/>
    </row>
    <row r="701" spans="1:16">
      <c r="A701" s="428"/>
      <c r="B701" s="447"/>
      <c r="C701" s="448"/>
      <c r="D701" s="448"/>
      <c r="E701" s="448"/>
      <c r="F701" s="448"/>
      <c r="G701" s="448"/>
      <c r="H701" s="448"/>
      <c r="I701" s="448"/>
      <c r="J701" s="449"/>
      <c r="K701" s="449"/>
      <c r="L701" s="449"/>
      <c r="M701" s="428"/>
      <c r="N701" s="428"/>
      <c r="O701" s="449"/>
      <c r="P701" s="428"/>
    </row>
    <row r="702" spans="1:16">
      <c r="A702" s="428"/>
      <c r="B702" s="447"/>
      <c r="C702" s="448"/>
      <c r="D702" s="448"/>
      <c r="E702" s="448"/>
      <c r="F702" s="448"/>
      <c r="G702" s="448"/>
      <c r="H702" s="448"/>
      <c r="I702" s="448"/>
      <c r="J702" s="449"/>
      <c r="K702" s="449"/>
      <c r="L702" s="449"/>
      <c r="M702" s="428"/>
      <c r="N702" s="428"/>
      <c r="O702" s="449"/>
      <c r="P702" s="428"/>
    </row>
    <row r="703" spans="1:16">
      <c r="A703" s="428"/>
      <c r="B703" s="447"/>
      <c r="C703" s="448"/>
      <c r="D703" s="448"/>
      <c r="E703" s="448"/>
      <c r="F703" s="448"/>
      <c r="G703" s="448"/>
      <c r="H703" s="448"/>
      <c r="I703" s="448"/>
      <c r="J703" s="449"/>
      <c r="K703" s="449"/>
      <c r="L703" s="449"/>
      <c r="M703" s="428"/>
      <c r="N703" s="428"/>
      <c r="O703" s="449"/>
      <c r="P703" s="428"/>
    </row>
    <row r="704" spans="1:16">
      <c r="A704" s="428"/>
      <c r="B704" s="447"/>
      <c r="C704" s="448"/>
      <c r="D704" s="448"/>
      <c r="E704" s="448"/>
      <c r="F704" s="448"/>
      <c r="G704" s="448"/>
      <c r="H704" s="448"/>
      <c r="I704" s="448"/>
      <c r="J704" s="449"/>
      <c r="K704" s="449"/>
      <c r="L704" s="449"/>
      <c r="M704" s="428"/>
      <c r="N704" s="428"/>
      <c r="O704" s="449"/>
      <c r="P704" s="428"/>
    </row>
    <row r="705" spans="1:16">
      <c r="A705" s="428"/>
      <c r="B705" s="447"/>
      <c r="C705" s="448"/>
      <c r="D705" s="448"/>
      <c r="E705" s="448"/>
      <c r="F705" s="448"/>
      <c r="G705" s="448"/>
      <c r="H705" s="448"/>
      <c r="I705" s="448"/>
      <c r="J705" s="449"/>
      <c r="K705" s="449"/>
      <c r="L705" s="449"/>
      <c r="M705" s="428"/>
      <c r="N705" s="428"/>
      <c r="O705" s="449"/>
      <c r="P705" s="428"/>
    </row>
    <row r="706" spans="1:16">
      <c r="A706" s="428"/>
      <c r="B706" s="447"/>
      <c r="C706" s="448"/>
      <c r="D706" s="448"/>
      <c r="E706" s="448"/>
      <c r="F706" s="448"/>
      <c r="G706" s="448"/>
      <c r="H706" s="448"/>
      <c r="I706" s="448"/>
      <c r="J706" s="449"/>
      <c r="K706" s="449"/>
      <c r="L706" s="449"/>
      <c r="M706" s="428"/>
      <c r="N706" s="428"/>
      <c r="O706" s="449"/>
      <c r="P706" s="428"/>
    </row>
    <row r="707" spans="1:16">
      <c r="A707" s="428"/>
      <c r="B707" s="447"/>
      <c r="C707" s="448"/>
      <c r="D707" s="448"/>
      <c r="E707" s="448"/>
      <c r="F707" s="448"/>
      <c r="G707" s="448"/>
      <c r="H707" s="448"/>
      <c r="I707" s="448"/>
      <c r="J707" s="449"/>
      <c r="K707" s="449"/>
      <c r="L707" s="449"/>
      <c r="M707" s="428"/>
      <c r="N707" s="428"/>
      <c r="O707" s="449"/>
      <c r="P707" s="428"/>
    </row>
    <row r="708" spans="1:16">
      <c r="A708" s="428"/>
      <c r="B708" s="447"/>
      <c r="C708" s="448"/>
      <c r="D708" s="448"/>
      <c r="E708" s="448"/>
      <c r="F708" s="448"/>
      <c r="G708" s="448"/>
      <c r="H708" s="448"/>
      <c r="I708" s="448"/>
      <c r="J708" s="449"/>
      <c r="K708" s="449"/>
      <c r="L708" s="449"/>
      <c r="M708" s="428"/>
      <c r="N708" s="428"/>
      <c r="O708" s="449"/>
      <c r="P708" s="428"/>
    </row>
    <row r="709" spans="1:16">
      <c r="A709" s="428"/>
      <c r="B709" s="447"/>
      <c r="C709" s="448"/>
      <c r="D709" s="448"/>
      <c r="E709" s="448"/>
      <c r="F709" s="448"/>
      <c r="G709" s="448"/>
      <c r="H709" s="448"/>
      <c r="I709" s="448"/>
      <c r="J709" s="449"/>
      <c r="K709" s="449"/>
      <c r="L709" s="449"/>
      <c r="M709" s="428"/>
      <c r="N709" s="428"/>
      <c r="O709" s="449"/>
      <c r="P709" s="428"/>
    </row>
    <row r="710" spans="1:16">
      <c r="A710" s="428"/>
      <c r="B710" s="447"/>
      <c r="C710" s="448"/>
      <c r="D710" s="448"/>
      <c r="E710" s="448"/>
      <c r="F710" s="448"/>
      <c r="G710" s="448"/>
      <c r="H710" s="448"/>
      <c r="I710" s="448"/>
      <c r="J710" s="449"/>
      <c r="K710" s="449"/>
      <c r="L710" s="449"/>
      <c r="M710" s="428"/>
      <c r="N710" s="428"/>
      <c r="O710" s="449"/>
      <c r="P710" s="428"/>
    </row>
    <row r="711" spans="1:16">
      <c r="A711" s="428"/>
      <c r="B711" s="447"/>
      <c r="C711" s="448"/>
      <c r="D711" s="448"/>
      <c r="E711" s="448"/>
      <c r="F711" s="448"/>
      <c r="G711" s="448"/>
      <c r="H711" s="448"/>
      <c r="I711" s="448"/>
      <c r="J711" s="449"/>
      <c r="K711" s="449"/>
      <c r="L711" s="449"/>
      <c r="M711" s="428"/>
      <c r="N711" s="428"/>
      <c r="O711" s="449"/>
      <c r="P711" s="428"/>
    </row>
    <row r="712" spans="1:16">
      <c r="A712" s="428"/>
      <c r="B712" s="447"/>
      <c r="C712" s="448"/>
      <c r="D712" s="448"/>
      <c r="E712" s="448"/>
      <c r="F712" s="448"/>
      <c r="G712" s="448"/>
      <c r="H712" s="448"/>
      <c r="I712" s="448"/>
      <c r="J712" s="449"/>
      <c r="K712" s="449"/>
      <c r="L712" s="449"/>
      <c r="M712" s="428"/>
      <c r="N712" s="428"/>
      <c r="O712" s="449"/>
      <c r="P712" s="428"/>
    </row>
    <row r="713" spans="1:16">
      <c r="A713" s="428"/>
      <c r="B713" s="447"/>
      <c r="C713" s="448"/>
      <c r="D713" s="448"/>
      <c r="E713" s="448"/>
      <c r="F713" s="448"/>
      <c r="G713" s="448"/>
      <c r="H713" s="448"/>
      <c r="I713" s="448"/>
      <c r="J713" s="449"/>
      <c r="K713" s="449"/>
      <c r="L713" s="449"/>
      <c r="M713" s="428"/>
      <c r="N713" s="428"/>
      <c r="O713" s="449"/>
      <c r="P713" s="428"/>
    </row>
    <row r="714" spans="1:16">
      <c r="A714" s="428"/>
      <c r="B714" s="447"/>
      <c r="C714" s="448"/>
      <c r="D714" s="448"/>
      <c r="E714" s="448"/>
      <c r="F714" s="448"/>
      <c r="G714" s="448"/>
      <c r="H714" s="448"/>
      <c r="I714" s="448"/>
      <c r="J714" s="449"/>
      <c r="K714" s="449"/>
      <c r="L714" s="449"/>
      <c r="M714" s="428"/>
      <c r="N714" s="428"/>
      <c r="O714" s="449"/>
      <c r="P714" s="428"/>
    </row>
    <row r="715" spans="1:16">
      <c r="A715" s="428"/>
      <c r="B715" s="447"/>
      <c r="C715" s="448"/>
      <c r="D715" s="448"/>
      <c r="E715" s="448"/>
      <c r="F715" s="448"/>
      <c r="G715" s="448"/>
      <c r="H715" s="448"/>
      <c r="I715" s="448"/>
      <c r="J715" s="449"/>
      <c r="K715" s="449"/>
      <c r="L715" s="449"/>
      <c r="M715" s="428"/>
      <c r="N715" s="428"/>
      <c r="O715" s="449"/>
      <c r="P715" s="428"/>
    </row>
    <row r="716" spans="1:16">
      <c r="A716" s="428"/>
      <c r="B716" s="447"/>
      <c r="C716" s="448"/>
      <c r="D716" s="448"/>
      <c r="E716" s="448"/>
      <c r="F716" s="448"/>
      <c r="G716" s="448"/>
      <c r="H716" s="448"/>
      <c r="I716" s="448"/>
      <c r="J716" s="449"/>
      <c r="K716" s="449"/>
      <c r="L716" s="449"/>
      <c r="M716" s="428"/>
      <c r="N716" s="428"/>
      <c r="O716" s="449"/>
      <c r="P716" s="428"/>
    </row>
    <row r="717" spans="1:16">
      <c r="A717" s="428"/>
      <c r="B717" s="447"/>
      <c r="C717" s="448"/>
      <c r="D717" s="448"/>
      <c r="E717" s="448"/>
      <c r="F717" s="448"/>
      <c r="G717" s="448"/>
      <c r="H717" s="448"/>
      <c r="I717" s="448"/>
      <c r="J717" s="449"/>
      <c r="K717" s="449"/>
      <c r="L717" s="449"/>
      <c r="M717" s="428"/>
      <c r="N717" s="428"/>
      <c r="O717" s="449"/>
      <c r="P717" s="428"/>
    </row>
    <row r="718" spans="1:16">
      <c r="A718" s="428"/>
      <c r="B718" s="447"/>
      <c r="C718" s="448"/>
      <c r="D718" s="448"/>
      <c r="E718" s="448"/>
      <c r="F718" s="448"/>
      <c r="G718" s="448"/>
      <c r="H718" s="448"/>
      <c r="I718" s="448"/>
      <c r="J718" s="449"/>
      <c r="K718" s="449"/>
      <c r="L718" s="449"/>
      <c r="M718" s="428"/>
      <c r="N718" s="428"/>
      <c r="O718" s="449"/>
      <c r="P718" s="428"/>
    </row>
    <row r="719" spans="1:16">
      <c r="A719" s="428"/>
      <c r="B719" s="447"/>
      <c r="C719" s="448"/>
      <c r="D719" s="448"/>
      <c r="E719" s="448"/>
      <c r="F719" s="448"/>
      <c r="G719" s="448"/>
      <c r="H719" s="448"/>
      <c r="I719" s="448"/>
      <c r="J719" s="449"/>
      <c r="K719" s="449"/>
      <c r="L719" s="449"/>
      <c r="M719" s="428"/>
      <c r="N719" s="428"/>
      <c r="O719" s="449"/>
      <c r="P719" s="428"/>
    </row>
    <row r="720" spans="1:16">
      <c r="A720" s="428"/>
      <c r="B720" s="447"/>
      <c r="C720" s="448"/>
      <c r="D720" s="448"/>
      <c r="E720" s="448"/>
      <c r="F720" s="448"/>
      <c r="G720" s="448"/>
      <c r="H720" s="448"/>
      <c r="I720" s="448"/>
      <c r="J720" s="449"/>
      <c r="K720" s="449"/>
      <c r="L720" s="449"/>
      <c r="M720" s="428"/>
      <c r="N720" s="428"/>
      <c r="O720" s="449"/>
      <c r="P720" s="428"/>
    </row>
    <row r="721" spans="1:16">
      <c r="A721" s="428"/>
      <c r="B721" s="447"/>
      <c r="C721" s="448"/>
      <c r="D721" s="448"/>
      <c r="E721" s="448"/>
      <c r="F721" s="448"/>
      <c r="G721" s="448"/>
      <c r="H721" s="448"/>
      <c r="I721" s="448"/>
      <c r="J721" s="449"/>
      <c r="K721" s="449"/>
      <c r="L721" s="449"/>
      <c r="M721" s="428"/>
      <c r="N721" s="428"/>
      <c r="O721" s="449"/>
      <c r="P721" s="428"/>
    </row>
    <row r="722" spans="1:16">
      <c r="A722" s="428"/>
      <c r="B722" s="447"/>
      <c r="C722" s="448"/>
      <c r="D722" s="448"/>
      <c r="E722" s="448"/>
      <c r="F722" s="448"/>
      <c r="G722" s="448"/>
      <c r="H722" s="448"/>
      <c r="I722" s="448"/>
      <c r="J722" s="449"/>
      <c r="K722" s="449"/>
      <c r="L722" s="449"/>
      <c r="M722" s="428"/>
      <c r="N722" s="428"/>
      <c r="O722" s="449"/>
      <c r="P722" s="428"/>
    </row>
    <row r="723" spans="1:16">
      <c r="A723" s="428"/>
      <c r="B723" s="447"/>
      <c r="C723" s="448"/>
      <c r="D723" s="448"/>
      <c r="E723" s="448"/>
      <c r="F723" s="448"/>
      <c r="G723" s="448"/>
      <c r="H723" s="448"/>
      <c r="I723" s="448"/>
      <c r="J723" s="449"/>
      <c r="K723" s="449"/>
      <c r="L723" s="449"/>
      <c r="M723" s="428"/>
      <c r="N723" s="428"/>
      <c r="O723" s="449"/>
      <c r="P723" s="428"/>
    </row>
    <row r="724" spans="1:16">
      <c r="A724" s="428"/>
      <c r="B724" s="447"/>
      <c r="C724" s="448"/>
      <c r="D724" s="448"/>
      <c r="E724" s="448"/>
      <c r="F724" s="448"/>
      <c r="G724" s="448"/>
      <c r="H724" s="448"/>
      <c r="I724" s="448"/>
      <c r="J724" s="449"/>
      <c r="K724" s="449"/>
      <c r="L724" s="449"/>
      <c r="M724" s="428"/>
      <c r="N724" s="428"/>
      <c r="O724" s="449"/>
      <c r="P724" s="428"/>
    </row>
    <row r="725" spans="1:16">
      <c r="A725" s="428"/>
      <c r="B725" s="447"/>
      <c r="C725" s="448"/>
      <c r="D725" s="448"/>
      <c r="E725" s="448"/>
      <c r="F725" s="448"/>
      <c r="G725" s="448"/>
      <c r="H725" s="448"/>
      <c r="I725" s="448"/>
      <c r="J725" s="449"/>
      <c r="K725" s="449"/>
      <c r="L725" s="449"/>
      <c r="M725" s="428"/>
      <c r="N725" s="428"/>
      <c r="O725" s="449"/>
      <c r="P725" s="428"/>
    </row>
    <row r="726" spans="1:16">
      <c r="A726" s="428"/>
      <c r="B726" s="447"/>
      <c r="C726" s="448"/>
      <c r="D726" s="448"/>
      <c r="E726" s="448"/>
      <c r="F726" s="448"/>
      <c r="G726" s="448"/>
      <c r="H726" s="448"/>
      <c r="I726" s="448"/>
      <c r="J726" s="449"/>
      <c r="K726" s="449"/>
      <c r="L726" s="449"/>
      <c r="M726" s="428"/>
      <c r="N726" s="428"/>
      <c r="O726" s="449"/>
      <c r="P726" s="428"/>
    </row>
    <row r="727" spans="1:16">
      <c r="A727" s="428"/>
      <c r="B727" s="447"/>
      <c r="C727" s="448"/>
      <c r="D727" s="448"/>
      <c r="E727" s="448"/>
      <c r="F727" s="448"/>
      <c r="G727" s="448"/>
      <c r="H727" s="448"/>
      <c r="I727" s="448"/>
      <c r="J727" s="449"/>
      <c r="K727" s="449"/>
      <c r="L727" s="449"/>
      <c r="M727" s="428"/>
      <c r="N727" s="428"/>
      <c r="O727" s="449"/>
      <c r="P727" s="428"/>
    </row>
    <row r="728" spans="1:16">
      <c r="A728" s="428"/>
      <c r="B728" s="447"/>
      <c r="C728" s="448"/>
      <c r="D728" s="448"/>
      <c r="E728" s="448"/>
      <c r="F728" s="448"/>
      <c r="G728" s="448"/>
      <c r="H728" s="448"/>
      <c r="I728" s="448"/>
      <c r="J728" s="449"/>
      <c r="K728" s="449"/>
      <c r="L728" s="449"/>
      <c r="M728" s="428"/>
      <c r="N728" s="428"/>
      <c r="O728" s="449"/>
      <c r="P728" s="428"/>
    </row>
    <row r="729" spans="1:16">
      <c r="A729" s="428"/>
      <c r="B729" s="447"/>
      <c r="C729" s="448"/>
      <c r="D729" s="448"/>
      <c r="E729" s="448"/>
      <c r="F729" s="448"/>
      <c r="G729" s="448"/>
      <c r="H729" s="448"/>
      <c r="I729" s="448"/>
      <c r="J729" s="449"/>
      <c r="K729" s="449"/>
      <c r="L729" s="449"/>
      <c r="M729" s="428"/>
      <c r="N729" s="428"/>
      <c r="O729" s="449"/>
      <c r="P729" s="428"/>
    </row>
    <row r="730" spans="1:16">
      <c r="A730" s="428"/>
      <c r="B730" s="447"/>
      <c r="C730" s="448"/>
      <c r="D730" s="448"/>
      <c r="E730" s="448"/>
      <c r="F730" s="448"/>
      <c r="G730" s="448"/>
      <c r="H730" s="448"/>
      <c r="I730" s="448"/>
      <c r="J730" s="449"/>
      <c r="K730" s="449"/>
      <c r="L730" s="449"/>
      <c r="M730" s="428"/>
      <c r="N730" s="428"/>
      <c r="O730" s="449"/>
      <c r="P730" s="428"/>
    </row>
    <row r="731" spans="1:16">
      <c r="A731" s="428"/>
      <c r="B731" s="447"/>
      <c r="C731" s="448"/>
      <c r="D731" s="448"/>
      <c r="E731" s="448"/>
      <c r="F731" s="448"/>
      <c r="G731" s="448"/>
      <c r="H731" s="448"/>
      <c r="I731" s="448"/>
      <c r="J731" s="449"/>
      <c r="K731" s="449"/>
      <c r="L731" s="449"/>
      <c r="M731" s="428"/>
      <c r="N731" s="428"/>
      <c r="O731" s="449"/>
      <c r="P731" s="428"/>
    </row>
    <row r="732" spans="1:16">
      <c r="A732" s="428"/>
      <c r="B732" s="447"/>
      <c r="C732" s="448"/>
      <c r="D732" s="448"/>
      <c r="E732" s="448"/>
      <c r="F732" s="448"/>
      <c r="G732" s="448"/>
      <c r="H732" s="448"/>
      <c r="I732" s="448"/>
      <c r="J732" s="449"/>
      <c r="K732" s="449"/>
      <c r="L732" s="449"/>
      <c r="M732" s="428"/>
      <c r="N732" s="428"/>
      <c r="O732" s="449"/>
      <c r="P732" s="428"/>
    </row>
    <row r="733" spans="1:16">
      <c r="A733" s="428"/>
      <c r="B733" s="447"/>
      <c r="C733" s="448"/>
      <c r="D733" s="448"/>
      <c r="E733" s="448"/>
      <c r="F733" s="448"/>
      <c r="G733" s="448"/>
      <c r="H733" s="448"/>
      <c r="I733" s="448"/>
      <c r="J733" s="449"/>
      <c r="K733" s="449"/>
      <c r="L733" s="449"/>
      <c r="M733" s="428"/>
      <c r="N733" s="428"/>
      <c r="O733" s="449"/>
      <c r="P733" s="428"/>
    </row>
    <row r="734" spans="1:16">
      <c r="A734" s="428"/>
      <c r="B734" s="447"/>
      <c r="C734" s="448"/>
      <c r="D734" s="448"/>
      <c r="E734" s="448"/>
      <c r="F734" s="448"/>
      <c r="G734" s="448"/>
      <c r="H734" s="448"/>
      <c r="I734" s="448"/>
      <c r="J734" s="449"/>
      <c r="K734" s="449"/>
      <c r="L734" s="449"/>
      <c r="M734" s="428"/>
      <c r="N734" s="428"/>
      <c r="O734" s="449"/>
      <c r="P734" s="428"/>
    </row>
    <row r="735" spans="1:16">
      <c r="A735" s="428"/>
      <c r="B735" s="447"/>
      <c r="C735" s="448"/>
      <c r="D735" s="448"/>
      <c r="E735" s="448"/>
      <c r="F735" s="448"/>
      <c r="G735" s="448"/>
      <c r="H735" s="448"/>
      <c r="I735" s="448"/>
      <c r="J735" s="449"/>
      <c r="K735" s="449"/>
      <c r="L735" s="449"/>
      <c r="M735" s="428"/>
      <c r="N735" s="428"/>
      <c r="O735" s="449"/>
      <c r="P735" s="428"/>
    </row>
    <row r="736" spans="1:16">
      <c r="A736" s="428"/>
      <c r="B736" s="447"/>
      <c r="C736" s="448"/>
      <c r="D736" s="448"/>
      <c r="E736" s="448"/>
      <c r="F736" s="448"/>
      <c r="G736" s="448"/>
      <c r="H736" s="448"/>
      <c r="I736" s="448"/>
      <c r="J736" s="449"/>
      <c r="K736" s="449"/>
      <c r="L736" s="449"/>
      <c r="M736" s="428"/>
      <c r="N736" s="428"/>
      <c r="O736" s="449"/>
      <c r="P736" s="428"/>
    </row>
    <row r="737" spans="1:16">
      <c r="A737" s="428"/>
      <c r="B737" s="447"/>
      <c r="C737" s="448"/>
      <c r="D737" s="448"/>
      <c r="E737" s="448"/>
      <c r="F737" s="448"/>
      <c r="G737" s="448"/>
      <c r="H737" s="448"/>
      <c r="I737" s="448"/>
      <c r="J737" s="449"/>
      <c r="K737" s="449"/>
      <c r="L737" s="449"/>
      <c r="M737" s="428"/>
      <c r="N737" s="428"/>
      <c r="O737" s="449"/>
      <c r="P737" s="428"/>
    </row>
    <row r="738" spans="1:16">
      <c r="A738" s="428"/>
      <c r="B738" s="447"/>
      <c r="C738" s="448"/>
      <c r="D738" s="448"/>
      <c r="E738" s="448"/>
      <c r="F738" s="448"/>
      <c r="G738" s="448"/>
      <c r="H738" s="448"/>
      <c r="I738" s="448"/>
      <c r="J738" s="449"/>
      <c r="K738" s="449"/>
      <c r="L738" s="449"/>
      <c r="M738" s="428"/>
      <c r="N738" s="428"/>
      <c r="O738" s="449"/>
      <c r="P738" s="428"/>
    </row>
    <row r="739" spans="1:16">
      <c r="A739" s="428"/>
      <c r="B739" s="447"/>
      <c r="C739" s="448"/>
      <c r="D739" s="448"/>
      <c r="E739" s="448"/>
      <c r="F739" s="448"/>
      <c r="G739" s="448"/>
      <c r="H739" s="448"/>
      <c r="I739" s="448"/>
      <c r="J739" s="449"/>
      <c r="K739" s="449"/>
      <c r="L739" s="449"/>
      <c r="M739" s="428"/>
      <c r="N739" s="428"/>
      <c r="O739" s="449"/>
      <c r="P739" s="428"/>
    </row>
    <row r="740" spans="1:16">
      <c r="A740" s="428"/>
      <c r="B740" s="447"/>
      <c r="C740" s="448"/>
      <c r="D740" s="448"/>
      <c r="E740" s="448"/>
      <c r="F740" s="448"/>
      <c r="G740" s="448"/>
      <c r="H740" s="448"/>
      <c r="I740" s="448"/>
      <c r="J740" s="449"/>
      <c r="K740" s="449"/>
      <c r="L740" s="449"/>
      <c r="M740" s="428"/>
      <c r="N740" s="428"/>
      <c r="O740" s="449"/>
      <c r="P740" s="428"/>
    </row>
    <row r="741" spans="1:16">
      <c r="A741" s="428"/>
      <c r="B741" s="447"/>
      <c r="C741" s="448"/>
      <c r="D741" s="448"/>
      <c r="E741" s="448"/>
      <c r="F741" s="448"/>
      <c r="G741" s="448"/>
      <c r="H741" s="448"/>
      <c r="I741" s="448"/>
      <c r="J741" s="449"/>
      <c r="K741" s="449"/>
      <c r="L741" s="449"/>
      <c r="M741" s="428"/>
      <c r="N741" s="428"/>
      <c r="O741" s="449"/>
      <c r="P741" s="428"/>
    </row>
    <row r="742" spans="1:16">
      <c r="A742" s="428"/>
      <c r="B742" s="447"/>
      <c r="C742" s="448"/>
      <c r="D742" s="448"/>
      <c r="E742" s="448"/>
      <c r="F742" s="448"/>
      <c r="G742" s="448"/>
      <c r="H742" s="448"/>
      <c r="I742" s="448"/>
      <c r="J742" s="449"/>
      <c r="K742" s="449"/>
      <c r="L742" s="449"/>
      <c r="M742" s="428"/>
      <c r="N742" s="428"/>
      <c r="O742" s="449"/>
      <c r="P742" s="428"/>
    </row>
    <row r="743" spans="1:16">
      <c r="A743" s="428"/>
      <c r="B743" s="447"/>
      <c r="C743" s="448"/>
      <c r="D743" s="448"/>
      <c r="E743" s="448"/>
      <c r="F743" s="448"/>
      <c r="G743" s="448"/>
      <c r="H743" s="448"/>
      <c r="I743" s="448"/>
      <c r="J743" s="449"/>
      <c r="K743" s="449"/>
      <c r="L743" s="449"/>
      <c r="M743" s="428"/>
      <c r="N743" s="428"/>
      <c r="O743" s="449"/>
      <c r="P743" s="428"/>
    </row>
    <row r="744" spans="1:16">
      <c r="A744" s="428"/>
      <c r="B744" s="447"/>
      <c r="C744" s="448"/>
      <c r="D744" s="448"/>
      <c r="E744" s="448"/>
      <c r="F744" s="448"/>
      <c r="G744" s="448"/>
      <c r="H744" s="448"/>
      <c r="I744" s="448"/>
      <c r="J744" s="449"/>
      <c r="K744" s="449"/>
      <c r="L744" s="449"/>
      <c r="M744" s="428"/>
      <c r="N744" s="428"/>
      <c r="O744" s="449"/>
      <c r="P744" s="428"/>
    </row>
    <row r="745" spans="1:16">
      <c r="A745" s="428"/>
      <c r="B745" s="447"/>
      <c r="C745" s="448"/>
      <c r="D745" s="448"/>
      <c r="E745" s="448"/>
      <c r="F745" s="448"/>
      <c r="G745" s="448"/>
      <c r="H745" s="448"/>
      <c r="I745" s="448"/>
      <c r="J745" s="449"/>
      <c r="K745" s="449"/>
      <c r="L745" s="449"/>
      <c r="M745" s="428"/>
      <c r="N745" s="428"/>
      <c r="O745" s="449"/>
      <c r="P745" s="428"/>
    </row>
    <row r="746" spans="1:16">
      <c r="A746" s="428"/>
      <c r="B746" s="447"/>
      <c r="C746" s="448"/>
      <c r="D746" s="448"/>
      <c r="E746" s="448"/>
      <c r="F746" s="448"/>
      <c r="G746" s="448"/>
      <c r="H746" s="448"/>
      <c r="I746" s="448"/>
      <c r="J746" s="449"/>
      <c r="K746" s="449"/>
      <c r="L746" s="449"/>
      <c r="M746" s="428"/>
      <c r="N746" s="428"/>
      <c r="O746" s="449"/>
      <c r="P746" s="428"/>
    </row>
    <row r="747" spans="1:16">
      <c r="A747" s="428"/>
      <c r="B747" s="447"/>
      <c r="C747" s="448"/>
      <c r="D747" s="448"/>
      <c r="E747" s="448"/>
      <c r="F747" s="448"/>
      <c r="G747" s="448"/>
      <c r="H747" s="448"/>
      <c r="I747" s="448"/>
      <c r="J747" s="449"/>
      <c r="K747" s="449"/>
      <c r="L747" s="449"/>
      <c r="M747" s="428"/>
      <c r="N747" s="428"/>
      <c r="O747" s="449"/>
      <c r="P747" s="428"/>
    </row>
    <row r="748" spans="1:16">
      <c r="A748" s="428"/>
      <c r="B748" s="447"/>
      <c r="C748" s="448"/>
      <c r="D748" s="448"/>
      <c r="E748" s="448"/>
      <c r="F748" s="448"/>
      <c r="G748" s="448"/>
      <c r="H748" s="448"/>
      <c r="I748" s="448"/>
      <c r="J748" s="449"/>
      <c r="K748" s="449"/>
      <c r="L748" s="449"/>
      <c r="M748" s="428"/>
      <c r="N748" s="428"/>
      <c r="O748" s="449"/>
      <c r="P748" s="428"/>
    </row>
    <row r="749" spans="1:16">
      <c r="A749" s="428"/>
      <c r="B749" s="447"/>
      <c r="C749" s="448"/>
      <c r="D749" s="448"/>
      <c r="E749" s="448"/>
      <c r="F749" s="448"/>
      <c r="G749" s="448"/>
      <c r="H749" s="448"/>
      <c r="I749" s="448"/>
      <c r="J749" s="449"/>
      <c r="K749" s="449"/>
      <c r="L749" s="449"/>
      <c r="M749" s="428"/>
      <c r="N749" s="428"/>
      <c r="O749" s="449"/>
      <c r="P749" s="428"/>
    </row>
    <row r="750" spans="1:16">
      <c r="A750" s="428"/>
      <c r="B750" s="447"/>
      <c r="C750" s="448"/>
      <c r="D750" s="448"/>
      <c r="E750" s="448"/>
      <c r="F750" s="448"/>
      <c r="G750" s="448"/>
      <c r="H750" s="448"/>
      <c r="I750" s="448"/>
      <c r="J750" s="449"/>
      <c r="K750" s="449"/>
      <c r="L750" s="449"/>
      <c r="M750" s="428"/>
      <c r="N750" s="428"/>
      <c r="O750" s="449"/>
      <c r="P750" s="428"/>
    </row>
    <row r="751" spans="1:16">
      <c r="A751" s="428"/>
      <c r="B751" s="447"/>
      <c r="C751" s="448"/>
      <c r="D751" s="448"/>
      <c r="E751" s="448"/>
      <c r="F751" s="448"/>
      <c r="G751" s="448"/>
      <c r="H751" s="448"/>
      <c r="I751" s="448"/>
      <c r="J751" s="449"/>
      <c r="K751" s="449"/>
      <c r="L751" s="449"/>
      <c r="M751" s="428"/>
      <c r="N751" s="428"/>
      <c r="O751" s="449"/>
      <c r="P751" s="428"/>
    </row>
    <row r="752" spans="1:16">
      <c r="A752" s="428"/>
      <c r="B752" s="447"/>
      <c r="C752" s="448"/>
      <c r="D752" s="448"/>
      <c r="E752" s="448"/>
      <c r="F752" s="448"/>
      <c r="G752" s="448"/>
      <c r="H752" s="448"/>
      <c r="I752" s="448"/>
      <c r="J752" s="449"/>
      <c r="K752" s="449"/>
      <c r="L752" s="449"/>
      <c r="M752" s="428"/>
      <c r="N752" s="428"/>
      <c r="O752" s="449"/>
      <c r="P752" s="428"/>
    </row>
    <row r="753" spans="1:16">
      <c r="A753" s="428"/>
      <c r="B753" s="447"/>
      <c r="C753" s="448"/>
      <c r="D753" s="448"/>
      <c r="E753" s="448"/>
      <c r="F753" s="448"/>
      <c r="G753" s="448"/>
      <c r="H753" s="448"/>
      <c r="I753" s="448"/>
      <c r="J753" s="449"/>
      <c r="K753" s="449"/>
      <c r="L753" s="449"/>
      <c r="M753" s="428"/>
      <c r="N753" s="428"/>
      <c r="O753" s="449"/>
      <c r="P753" s="428"/>
    </row>
    <row r="754" spans="1:16">
      <c r="A754" s="428"/>
      <c r="B754" s="447"/>
      <c r="C754" s="448"/>
      <c r="D754" s="448"/>
      <c r="E754" s="448"/>
      <c r="F754" s="448"/>
      <c r="G754" s="448"/>
      <c r="H754" s="448"/>
      <c r="I754" s="448"/>
      <c r="J754" s="449"/>
      <c r="K754" s="449"/>
      <c r="L754" s="449"/>
      <c r="M754" s="428"/>
      <c r="N754" s="428"/>
      <c r="O754" s="449"/>
      <c r="P754" s="428"/>
    </row>
    <row r="755" spans="1:16">
      <c r="A755" s="428"/>
      <c r="B755" s="447"/>
      <c r="C755" s="448"/>
      <c r="D755" s="448"/>
      <c r="E755" s="448"/>
      <c r="F755" s="448"/>
      <c r="G755" s="448"/>
      <c r="H755" s="448"/>
      <c r="I755" s="448"/>
      <c r="J755" s="449"/>
      <c r="K755" s="449"/>
      <c r="L755" s="449"/>
      <c r="M755" s="428"/>
      <c r="N755" s="428"/>
      <c r="O755" s="449"/>
      <c r="P755" s="428"/>
    </row>
    <row r="756" spans="1:16">
      <c r="A756" s="428"/>
      <c r="B756" s="447"/>
      <c r="C756" s="448"/>
      <c r="D756" s="448"/>
      <c r="E756" s="448"/>
      <c r="F756" s="448"/>
      <c r="G756" s="448"/>
      <c r="H756" s="448"/>
      <c r="I756" s="448"/>
      <c r="J756" s="449"/>
      <c r="K756" s="449"/>
      <c r="L756" s="449"/>
      <c r="M756" s="428"/>
      <c r="N756" s="428"/>
      <c r="O756" s="449"/>
      <c r="P756" s="428"/>
    </row>
    <row r="757" spans="1:16">
      <c r="A757" s="428"/>
      <c r="B757" s="447"/>
      <c r="C757" s="448"/>
      <c r="D757" s="448"/>
      <c r="E757" s="448"/>
      <c r="F757" s="448"/>
      <c r="G757" s="448"/>
      <c r="H757" s="448"/>
      <c r="I757" s="448"/>
      <c r="J757" s="449"/>
      <c r="K757" s="449"/>
      <c r="L757" s="449"/>
      <c r="M757" s="428"/>
      <c r="N757" s="428"/>
      <c r="O757" s="449"/>
      <c r="P757" s="428"/>
    </row>
    <row r="758" spans="1:16">
      <c r="A758" s="428"/>
      <c r="B758" s="447"/>
      <c r="C758" s="448"/>
      <c r="D758" s="448"/>
      <c r="E758" s="448"/>
      <c r="F758" s="448"/>
      <c r="G758" s="448"/>
      <c r="H758" s="448"/>
      <c r="I758" s="448"/>
      <c r="J758" s="449"/>
      <c r="K758" s="449"/>
      <c r="L758" s="449"/>
      <c r="M758" s="428"/>
      <c r="N758" s="428"/>
      <c r="O758" s="449"/>
      <c r="P758" s="428"/>
    </row>
    <row r="759" spans="1:16">
      <c r="A759" s="428"/>
      <c r="B759" s="447"/>
      <c r="C759" s="448"/>
      <c r="D759" s="448"/>
      <c r="E759" s="448"/>
      <c r="F759" s="448"/>
      <c r="G759" s="448"/>
      <c r="H759" s="448"/>
      <c r="I759" s="448"/>
      <c r="J759" s="449"/>
      <c r="K759" s="449"/>
      <c r="L759" s="449"/>
      <c r="M759" s="428"/>
      <c r="N759" s="428"/>
      <c r="O759" s="449"/>
      <c r="P759" s="428"/>
    </row>
    <row r="760" spans="1:16">
      <c r="A760" s="428"/>
      <c r="B760" s="447"/>
      <c r="C760" s="448"/>
      <c r="D760" s="448"/>
      <c r="E760" s="448"/>
      <c r="F760" s="448"/>
      <c r="G760" s="448"/>
      <c r="H760" s="448"/>
      <c r="I760" s="448"/>
      <c r="J760" s="449"/>
      <c r="K760" s="449"/>
      <c r="L760" s="449"/>
      <c r="M760" s="428"/>
      <c r="N760" s="428"/>
      <c r="O760" s="449"/>
      <c r="P760" s="428"/>
    </row>
    <row r="761" spans="1:16">
      <c r="A761" s="428"/>
      <c r="B761" s="447"/>
      <c r="C761" s="448"/>
      <c r="D761" s="448"/>
      <c r="E761" s="448"/>
      <c r="F761" s="448"/>
      <c r="G761" s="448"/>
      <c r="H761" s="448"/>
      <c r="I761" s="448"/>
      <c r="J761" s="449"/>
      <c r="K761" s="449"/>
      <c r="L761" s="449"/>
      <c r="M761" s="428"/>
      <c r="N761" s="428"/>
      <c r="O761" s="449"/>
      <c r="P761" s="428"/>
    </row>
    <row r="762" spans="1:16">
      <c r="A762" s="428"/>
      <c r="B762" s="447"/>
      <c r="C762" s="448"/>
      <c r="D762" s="448"/>
      <c r="E762" s="448"/>
      <c r="F762" s="448"/>
      <c r="G762" s="448"/>
      <c r="H762" s="448"/>
      <c r="I762" s="448"/>
      <c r="J762" s="449"/>
      <c r="K762" s="449"/>
      <c r="L762" s="449"/>
      <c r="M762" s="428"/>
      <c r="N762" s="428"/>
      <c r="O762" s="449"/>
      <c r="P762" s="428"/>
    </row>
    <row r="763" spans="1:16">
      <c r="A763" s="428"/>
      <c r="B763" s="447"/>
      <c r="C763" s="448"/>
      <c r="D763" s="448"/>
      <c r="E763" s="448"/>
      <c r="F763" s="448"/>
      <c r="G763" s="448"/>
      <c r="H763" s="448"/>
      <c r="I763" s="448"/>
      <c r="J763" s="449"/>
      <c r="K763" s="449"/>
      <c r="L763" s="449"/>
      <c r="M763" s="428"/>
      <c r="N763" s="428"/>
      <c r="O763" s="449"/>
      <c r="P763" s="428"/>
    </row>
    <row r="764" spans="1:16">
      <c r="A764" s="428"/>
      <c r="B764" s="447"/>
      <c r="C764" s="448"/>
      <c r="D764" s="448"/>
      <c r="E764" s="448"/>
      <c r="F764" s="448"/>
      <c r="G764" s="448"/>
      <c r="H764" s="448"/>
      <c r="I764" s="448"/>
      <c r="J764" s="449"/>
      <c r="K764" s="449"/>
      <c r="L764" s="449"/>
      <c r="M764" s="428"/>
      <c r="N764" s="428"/>
      <c r="O764" s="449"/>
      <c r="P764" s="428"/>
    </row>
    <row r="765" spans="1:16">
      <c r="A765" s="428"/>
      <c r="B765" s="447"/>
      <c r="C765" s="448"/>
      <c r="D765" s="448"/>
      <c r="E765" s="448"/>
      <c r="F765" s="448"/>
      <c r="G765" s="448"/>
      <c r="H765" s="448"/>
      <c r="I765" s="448"/>
      <c r="J765" s="449"/>
      <c r="K765" s="449"/>
      <c r="L765" s="449"/>
      <c r="M765" s="428"/>
      <c r="N765" s="428"/>
      <c r="O765" s="449"/>
      <c r="P765" s="428"/>
    </row>
    <row r="766" spans="1:16">
      <c r="A766" s="428"/>
      <c r="B766" s="447"/>
      <c r="C766" s="448"/>
      <c r="D766" s="448"/>
      <c r="E766" s="448"/>
      <c r="F766" s="448"/>
      <c r="G766" s="448"/>
      <c r="H766" s="448"/>
      <c r="I766" s="448"/>
      <c r="J766" s="449"/>
      <c r="K766" s="449"/>
      <c r="L766" s="449"/>
      <c r="M766" s="428"/>
      <c r="N766" s="428"/>
      <c r="O766" s="449"/>
      <c r="P766" s="428"/>
    </row>
    <row r="767" spans="1:16">
      <c r="A767" s="428"/>
      <c r="B767" s="447"/>
      <c r="C767" s="448"/>
      <c r="D767" s="448"/>
      <c r="E767" s="448"/>
      <c r="F767" s="448"/>
      <c r="G767" s="448"/>
      <c r="H767" s="448"/>
      <c r="I767" s="448"/>
      <c r="J767" s="449"/>
      <c r="K767" s="449"/>
      <c r="L767" s="449"/>
      <c r="M767" s="428"/>
      <c r="N767" s="428"/>
      <c r="O767" s="449"/>
      <c r="P767" s="428"/>
    </row>
    <row r="768" spans="1:16">
      <c r="A768" s="428"/>
      <c r="B768" s="447"/>
      <c r="C768" s="448"/>
      <c r="D768" s="448"/>
      <c r="E768" s="448"/>
      <c r="F768" s="448"/>
      <c r="G768" s="448"/>
      <c r="H768" s="448"/>
      <c r="I768" s="448"/>
      <c r="J768" s="449"/>
      <c r="K768" s="449"/>
      <c r="L768" s="449"/>
      <c r="M768" s="428"/>
      <c r="N768" s="428"/>
      <c r="O768" s="449"/>
      <c r="P768" s="428"/>
    </row>
    <row r="769" spans="1:16">
      <c r="A769" s="428"/>
      <c r="B769" s="447"/>
      <c r="C769" s="448"/>
      <c r="D769" s="448"/>
      <c r="E769" s="448"/>
      <c r="F769" s="448"/>
      <c r="G769" s="448"/>
      <c r="H769" s="448"/>
      <c r="I769" s="448"/>
      <c r="J769" s="449"/>
      <c r="K769" s="449"/>
      <c r="L769" s="449"/>
      <c r="M769" s="428"/>
      <c r="N769" s="428"/>
      <c r="O769" s="449"/>
      <c r="P769" s="428"/>
    </row>
    <row r="770" spans="1:16">
      <c r="A770" s="428"/>
      <c r="B770" s="447"/>
      <c r="C770" s="448"/>
      <c r="D770" s="448"/>
      <c r="E770" s="448"/>
      <c r="F770" s="448"/>
      <c r="G770" s="448"/>
      <c r="H770" s="448"/>
      <c r="I770" s="448"/>
      <c r="J770" s="449"/>
      <c r="K770" s="449"/>
      <c r="L770" s="449"/>
      <c r="M770" s="428"/>
      <c r="N770" s="428"/>
      <c r="O770" s="449"/>
      <c r="P770" s="428"/>
    </row>
    <row r="771" spans="1:16">
      <c r="A771" s="428"/>
      <c r="B771" s="447"/>
      <c r="C771" s="448"/>
      <c r="D771" s="448"/>
      <c r="E771" s="448"/>
      <c r="F771" s="448"/>
      <c r="G771" s="448"/>
      <c r="H771" s="448"/>
      <c r="I771" s="448"/>
      <c r="J771" s="449"/>
      <c r="K771" s="449"/>
      <c r="L771" s="449"/>
      <c r="M771" s="428"/>
      <c r="N771" s="428"/>
      <c r="O771" s="449"/>
      <c r="P771" s="428"/>
    </row>
    <row r="772" spans="1:16">
      <c r="A772" s="428"/>
      <c r="B772" s="447"/>
      <c r="C772" s="448"/>
      <c r="D772" s="448"/>
      <c r="E772" s="448"/>
      <c r="F772" s="448"/>
      <c r="G772" s="448"/>
      <c r="H772" s="448"/>
      <c r="I772" s="448"/>
      <c r="J772" s="449"/>
      <c r="K772" s="449"/>
      <c r="L772" s="449"/>
      <c r="M772" s="428"/>
      <c r="N772" s="428"/>
      <c r="O772" s="449"/>
      <c r="P772" s="428"/>
    </row>
    <row r="773" spans="1:16">
      <c r="A773" s="428"/>
      <c r="B773" s="447"/>
      <c r="C773" s="448"/>
      <c r="D773" s="448"/>
      <c r="E773" s="448"/>
      <c r="F773" s="448"/>
      <c r="G773" s="448"/>
      <c r="H773" s="448"/>
      <c r="I773" s="448"/>
      <c r="J773" s="449"/>
      <c r="K773" s="449"/>
      <c r="L773" s="449"/>
      <c r="M773" s="428"/>
      <c r="N773" s="428"/>
      <c r="O773" s="449"/>
      <c r="P773" s="428"/>
    </row>
    <row r="774" spans="1:16">
      <c r="A774" s="428"/>
      <c r="B774" s="447"/>
      <c r="C774" s="448"/>
      <c r="D774" s="448"/>
      <c r="E774" s="448"/>
      <c r="F774" s="448"/>
      <c r="G774" s="448"/>
      <c r="H774" s="448"/>
      <c r="I774" s="448"/>
      <c r="J774" s="449"/>
      <c r="K774" s="449"/>
      <c r="L774" s="449"/>
      <c r="M774" s="428"/>
      <c r="N774" s="428"/>
      <c r="O774" s="449"/>
      <c r="P774" s="428"/>
    </row>
    <row r="775" spans="1:16">
      <c r="A775" s="428"/>
      <c r="B775" s="447"/>
      <c r="C775" s="448"/>
      <c r="D775" s="448"/>
      <c r="E775" s="448"/>
      <c r="F775" s="448"/>
      <c r="G775" s="448"/>
      <c r="H775" s="448"/>
      <c r="I775" s="448"/>
      <c r="J775" s="449"/>
      <c r="K775" s="449"/>
      <c r="L775" s="449"/>
      <c r="M775" s="428"/>
      <c r="N775" s="428"/>
      <c r="O775" s="449"/>
      <c r="P775" s="428"/>
    </row>
    <row r="776" spans="1:16">
      <c r="A776" s="428"/>
      <c r="B776" s="447"/>
      <c r="C776" s="448"/>
      <c r="D776" s="448"/>
      <c r="E776" s="448"/>
      <c r="F776" s="448"/>
      <c r="G776" s="448"/>
      <c r="H776" s="448"/>
      <c r="I776" s="448"/>
      <c r="J776" s="449"/>
      <c r="K776" s="449"/>
      <c r="L776" s="449"/>
      <c r="M776" s="428"/>
      <c r="N776" s="428"/>
      <c r="O776" s="449"/>
      <c r="P776" s="428"/>
    </row>
    <row r="777" spans="1:16">
      <c r="A777" s="428"/>
      <c r="B777" s="447"/>
      <c r="C777" s="448"/>
      <c r="D777" s="448"/>
      <c r="E777" s="448"/>
      <c r="F777" s="448"/>
      <c r="G777" s="448"/>
      <c r="H777" s="448"/>
      <c r="I777" s="448"/>
      <c r="J777" s="449"/>
      <c r="K777" s="449"/>
      <c r="L777" s="449"/>
      <c r="M777" s="428"/>
      <c r="N777" s="428"/>
      <c r="O777" s="449"/>
      <c r="P777" s="428"/>
    </row>
    <row r="778" spans="1:16">
      <c r="A778" s="428"/>
      <c r="B778" s="447"/>
      <c r="C778" s="448"/>
      <c r="D778" s="448"/>
      <c r="E778" s="448"/>
      <c r="F778" s="448"/>
      <c r="G778" s="448"/>
      <c r="H778" s="448"/>
      <c r="I778" s="448"/>
      <c r="J778" s="449"/>
      <c r="K778" s="449"/>
      <c r="L778" s="449"/>
      <c r="M778" s="428"/>
      <c r="N778" s="428"/>
      <c r="O778" s="449"/>
      <c r="P778" s="428"/>
    </row>
    <row r="779" spans="1:16">
      <c r="A779" s="428"/>
      <c r="B779" s="447"/>
      <c r="C779" s="448"/>
      <c r="D779" s="448"/>
      <c r="E779" s="448"/>
      <c r="F779" s="448"/>
      <c r="G779" s="448"/>
      <c r="H779" s="448"/>
      <c r="I779" s="448"/>
      <c r="J779" s="449"/>
      <c r="K779" s="449"/>
      <c r="L779" s="449"/>
      <c r="M779" s="428"/>
      <c r="N779" s="428"/>
      <c r="O779" s="449"/>
      <c r="P779" s="428"/>
    </row>
    <row r="780" spans="1:16">
      <c r="A780" s="428"/>
      <c r="B780" s="447"/>
      <c r="C780" s="448"/>
      <c r="D780" s="448"/>
      <c r="E780" s="448"/>
      <c r="F780" s="448"/>
      <c r="G780" s="448"/>
      <c r="H780" s="448"/>
      <c r="I780" s="448"/>
      <c r="J780" s="449"/>
      <c r="K780" s="449"/>
      <c r="L780" s="449"/>
      <c r="M780" s="428"/>
      <c r="N780" s="428"/>
      <c r="O780" s="449"/>
      <c r="P780" s="428"/>
    </row>
    <row r="781" spans="1:16">
      <c r="A781" s="428"/>
      <c r="B781" s="447"/>
      <c r="C781" s="448"/>
      <c r="D781" s="448"/>
      <c r="E781" s="448"/>
      <c r="F781" s="448"/>
      <c r="G781" s="448"/>
      <c r="H781" s="448"/>
      <c r="I781" s="448"/>
      <c r="J781" s="449"/>
      <c r="K781" s="449"/>
      <c r="L781" s="449"/>
      <c r="M781" s="428"/>
      <c r="N781" s="428"/>
      <c r="O781" s="449"/>
      <c r="P781" s="428"/>
    </row>
    <row r="782" spans="1:16">
      <c r="A782" s="428"/>
      <c r="B782" s="447"/>
      <c r="C782" s="448"/>
      <c r="D782" s="448"/>
      <c r="E782" s="448"/>
      <c r="F782" s="448"/>
      <c r="G782" s="448"/>
      <c r="H782" s="448"/>
      <c r="I782" s="448"/>
      <c r="J782" s="449"/>
      <c r="K782" s="449"/>
      <c r="L782" s="449"/>
      <c r="M782" s="428"/>
      <c r="N782" s="428"/>
      <c r="O782" s="449"/>
      <c r="P782" s="428"/>
    </row>
    <row r="783" spans="1:16">
      <c r="A783" s="428"/>
      <c r="B783" s="447"/>
      <c r="C783" s="448"/>
      <c r="D783" s="448"/>
      <c r="E783" s="448"/>
      <c r="F783" s="448"/>
      <c r="G783" s="448"/>
      <c r="H783" s="448"/>
      <c r="I783" s="448"/>
      <c r="J783" s="449"/>
      <c r="K783" s="449"/>
      <c r="L783" s="449"/>
      <c r="M783" s="428"/>
      <c r="N783" s="428"/>
      <c r="O783" s="449"/>
      <c r="P783" s="428"/>
    </row>
    <row r="784" spans="1:16">
      <c r="A784" s="428"/>
      <c r="B784" s="447"/>
      <c r="C784" s="448"/>
      <c r="D784" s="448"/>
      <c r="E784" s="448"/>
      <c r="F784" s="448"/>
      <c r="G784" s="448"/>
      <c r="H784" s="448"/>
      <c r="I784" s="448"/>
      <c r="J784" s="449"/>
      <c r="K784" s="449"/>
      <c r="L784" s="449"/>
      <c r="M784" s="428"/>
      <c r="N784" s="428"/>
      <c r="O784" s="449"/>
      <c r="P784" s="428"/>
    </row>
    <row r="785" spans="1:16">
      <c r="A785" s="428"/>
      <c r="B785" s="447"/>
      <c r="C785" s="448"/>
      <c r="D785" s="448"/>
      <c r="E785" s="448"/>
      <c r="F785" s="448"/>
      <c r="G785" s="448"/>
      <c r="H785" s="448"/>
      <c r="I785" s="448"/>
      <c r="J785" s="449"/>
      <c r="K785" s="449"/>
      <c r="L785" s="449"/>
      <c r="M785" s="428"/>
      <c r="N785" s="428"/>
      <c r="O785" s="449"/>
      <c r="P785" s="428"/>
    </row>
    <row r="786" spans="1:16">
      <c r="A786" s="428"/>
      <c r="B786" s="447"/>
      <c r="C786" s="448"/>
      <c r="D786" s="448"/>
      <c r="E786" s="448"/>
      <c r="F786" s="448"/>
      <c r="G786" s="448"/>
      <c r="H786" s="448"/>
      <c r="I786" s="448"/>
      <c r="J786" s="449"/>
      <c r="K786" s="449"/>
      <c r="L786" s="449"/>
      <c r="M786" s="428"/>
      <c r="N786" s="428"/>
      <c r="O786" s="449"/>
      <c r="P786" s="428"/>
    </row>
    <row r="787" spans="1:16">
      <c r="A787" s="428"/>
      <c r="B787" s="447"/>
      <c r="C787" s="448"/>
      <c r="D787" s="448"/>
      <c r="E787" s="448"/>
      <c r="F787" s="448"/>
      <c r="G787" s="448"/>
      <c r="H787" s="448"/>
      <c r="I787" s="448"/>
      <c r="J787" s="449"/>
      <c r="K787" s="449"/>
      <c r="L787" s="449"/>
      <c r="M787" s="428"/>
      <c r="N787" s="428"/>
      <c r="O787" s="449"/>
      <c r="P787" s="428"/>
    </row>
    <row r="788" spans="1:16">
      <c r="A788" s="428"/>
      <c r="B788" s="447"/>
      <c r="C788" s="448"/>
      <c r="D788" s="448"/>
      <c r="E788" s="448"/>
      <c r="F788" s="448"/>
      <c r="G788" s="448"/>
      <c r="H788" s="448"/>
      <c r="I788" s="448"/>
      <c r="J788" s="449"/>
      <c r="K788" s="449"/>
      <c r="L788" s="449"/>
      <c r="M788" s="428"/>
      <c r="N788" s="428"/>
      <c r="O788" s="449"/>
      <c r="P788" s="428"/>
    </row>
    <row r="789" spans="1:16">
      <c r="A789" s="428"/>
      <c r="B789" s="447"/>
      <c r="C789" s="448"/>
      <c r="D789" s="448"/>
      <c r="E789" s="448"/>
      <c r="F789" s="448"/>
      <c r="G789" s="448"/>
      <c r="H789" s="448"/>
      <c r="I789" s="448"/>
      <c r="J789" s="449"/>
      <c r="K789" s="449"/>
      <c r="L789" s="449"/>
      <c r="M789" s="428"/>
      <c r="N789" s="428"/>
      <c r="O789" s="449"/>
      <c r="P789" s="428"/>
    </row>
    <row r="790" spans="1:16">
      <c r="A790" s="428"/>
      <c r="B790" s="447"/>
      <c r="C790" s="448"/>
      <c r="D790" s="448"/>
      <c r="E790" s="448"/>
      <c r="F790" s="448"/>
      <c r="G790" s="448"/>
      <c r="H790" s="448"/>
      <c r="I790" s="448"/>
      <c r="J790" s="449"/>
      <c r="K790" s="449"/>
      <c r="L790" s="449"/>
      <c r="M790" s="428"/>
      <c r="N790" s="428"/>
      <c r="O790" s="449"/>
      <c r="P790" s="428"/>
    </row>
    <row r="791" spans="1:16">
      <c r="A791" s="428"/>
      <c r="B791" s="447"/>
      <c r="C791" s="448"/>
      <c r="D791" s="448"/>
      <c r="E791" s="448"/>
      <c r="F791" s="448"/>
      <c r="G791" s="448"/>
      <c r="H791" s="448"/>
      <c r="I791" s="448"/>
      <c r="J791" s="449"/>
      <c r="K791" s="449"/>
      <c r="L791" s="449"/>
      <c r="M791" s="428"/>
      <c r="N791" s="428"/>
      <c r="O791" s="449"/>
      <c r="P791" s="428"/>
    </row>
    <row r="792" spans="1:16">
      <c r="A792" s="428"/>
      <c r="B792" s="447"/>
      <c r="C792" s="448"/>
      <c r="D792" s="448"/>
      <c r="E792" s="448"/>
      <c r="F792" s="448"/>
      <c r="G792" s="448"/>
      <c r="H792" s="448"/>
      <c r="I792" s="448"/>
      <c r="J792" s="449"/>
      <c r="K792" s="449"/>
      <c r="L792" s="449"/>
      <c r="M792" s="428"/>
      <c r="N792" s="428"/>
      <c r="O792" s="449"/>
      <c r="P792" s="428"/>
    </row>
    <row r="793" spans="1:16">
      <c r="A793" s="428"/>
      <c r="B793" s="447"/>
      <c r="C793" s="448"/>
      <c r="D793" s="448"/>
      <c r="E793" s="448"/>
      <c r="F793" s="448"/>
      <c r="G793" s="448"/>
      <c r="H793" s="448"/>
      <c r="I793" s="448"/>
      <c r="J793" s="449"/>
      <c r="K793" s="449"/>
      <c r="L793" s="449"/>
      <c r="M793" s="428"/>
      <c r="N793" s="428"/>
      <c r="O793" s="449"/>
      <c r="P793" s="428"/>
    </row>
    <row r="794" spans="1:16">
      <c r="A794" s="428"/>
      <c r="B794" s="447"/>
      <c r="C794" s="448"/>
      <c r="D794" s="448"/>
      <c r="E794" s="448"/>
      <c r="F794" s="448"/>
      <c r="G794" s="448"/>
      <c r="H794" s="448"/>
      <c r="I794" s="448"/>
      <c r="J794" s="449"/>
      <c r="K794" s="449"/>
      <c r="L794" s="449"/>
      <c r="M794" s="428"/>
      <c r="N794" s="428"/>
      <c r="O794" s="449"/>
      <c r="P794" s="428"/>
    </row>
    <row r="795" spans="1:16">
      <c r="A795" s="428"/>
      <c r="B795" s="447"/>
      <c r="C795" s="448"/>
      <c r="D795" s="448"/>
      <c r="E795" s="448"/>
      <c r="F795" s="448"/>
      <c r="G795" s="448"/>
      <c r="H795" s="448"/>
      <c r="I795" s="448"/>
      <c r="J795" s="449"/>
      <c r="K795" s="449"/>
      <c r="L795" s="449"/>
      <c r="M795" s="428"/>
      <c r="N795" s="428"/>
      <c r="O795" s="449"/>
      <c r="P795" s="428"/>
    </row>
    <row r="796" spans="1:16">
      <c r="A796" s="428"/>
      <c r="B796" s="447"/>
      <c r="C796" s="448"/>
      <c r="D796" s="448"/>
      <c r="E796" s="448"/>
      <c r="F796" s="448"/>
      <c r="G796" s="448"/>
      <c r="H796" s="448"/>
      <c r="I796" s="448"/>
      <c r="J796" s="449"/>
      <c r="K796" s="449"/>
      <c r="L796" s="449"/>
      <c r="M796" s="428"/>
      <c r="N796" s="428"/>
      <c r="O796" s="449"/>
      <c r="P796" s="428"/>
    </row>
    <row r="797" spans="1:16">
      <c r="A797" s="428"/>
      <c r="B797" s="447"/>
      <c r="C797" s="448"/>
      <c r="D797" s="448"/>
      <c r="E797" s="448"/>
      <c r="F797" s="448"/>
      <c r="G797" s="448"/>
      <c r="H797" s="448"/>
      <c r="I797" s="448"/>
      <c r="J797" s="449"/>
      <c r="K797" s="449"/>
      <c r="L797" s="449"/>
      <c r="M797" s="428"/>
      <c r="N797" s="428"/>
      <c r="O797" s="449"/>
      <c r="P797" s="428"/>
    </row>
    <row r="798" spans="1:16">
      <c r="A798" s="428"/>
      <c r="B798" s="447"/>
      <c r="C798" s="448"/>
      <c r="D798" s="448"/>
      <c r="E798" s="448"/>
      <c r="F798" s="448"/>
      <c r="G798" s="448"/>
      <c r="H798" s="448"/>
      <c r="I798" s="448"/>
      <c r="J798" s="449"/>
      <c r="K798" s="449"/>
      <c r="L798" s="449"/>
      <c r="M798" s="428"/>
      <c r="N798" s="428"/>
      <c r="O798" s="449"/>
      <c r="P798" s="428"/>
    </row>
    <row r="799" spans="1:16">
      <c r="A799" s="428"/>
      <c r="B799" s="447"/>
      <c r="C799" s="448"/>
      <c r="D799" s="448"/>
      <c r="E799" s="448"/>
      <c r="F799" s="448"/>
      <c r="G799" s="448"/>
      <c r="H799" s="448"/>
      <c r="I799" s="448"/>
      <c r="J799" s="449"/>
      <c r="K799" s="449"/>
      <c r="L799" s="449"/>
      <c r="M799" s="428"/>
      <c r="N799" s="428"/>
      <c r="O799" s="449"/>
      <c r="P799" s="428"/>
    </row>
    <row r="800" spans="1:16">
      <c r="A800" s="428"/>
      <c r="B800" s="447"/>
      <c r="C800" s="448"/>
      <c r="D800" s="448"/>
      <c r="E800" s="448"/>
      <c r="F800" s="448"/>
      <c r="G800" s="448"/>
      <c r="H800" s="448"/>
      <c r="I800" s="448"/>
      <c r="J800" s="449"/>
      <c r="K800" s="449"/>
      <c r="L800" s="449"/>
      <c r="M800" s="428"/>
      <c r="N800" s="428"/>
      <c r="O800" s="449"/>
      <c r="P800" s="428"/>
    </row>
    <row r="801" spans="1:16">
      <c r="A801" s="428"/>
      <c r="B801" s="447"/>
      <c r="C801" s="448"/>
      <c r="D801" s="448"/>
      <c r="E801" s="448"/>
      <c r="F801" s="448"/>
      <c r="G801" s="448"/>
      <c r="H801" s="448"/>
      <c r="I801" s="448"/>
      <c r="J801" s="449"/>
      <c r="K801" s="449"/>
      <c r="L801" s="449"/>
      <c r="M801" s="428"/>
      <c r="N801" s="428"/>
      <c r="O801" s="449"/>
      <c r="P801" s="428"/>
    </row>
    <row r="802" spans="1:16">
      <c r="A802" s="428"/>
      <c r="B802" s="447"/>
      <c r="C802" s="448"/>
      <c r="D802" s="448"/>
      <c r="E802" s="448"/>
      <c r="F802" s="448"/>
      <c r="G802" s="448"/>
      <c r="H802" s="448"/>
      <c r="I802" s="448"/>
      <c r="J802" s="449"/>
      <c r="K802" s="449"/>
      <c r="L802" s="449"/>
      <c r="M802" s="428"/>
      <c r="N802" s="428"/>
      <c r="O802" s="449"/>
      <c r="P802" s="428"/>
    </row>
    <row r="803" spans="1:16">
      <c r="A803" s="428"/>
      <c r="B803" s="447"/>
      <c r="C803" s="448"/>
      <c r="D803" s="448"/>
      <c r="E803" s="448"/>
      <c r="F803" s="448"/>
      <c r="G803" s="448"/>
      <c r="H803" s="448"/>
      <c r="I803" s="448"/>
      <c r="J803" s="449"/>
      <c r="K803" s="449"/>
      <c r="L803" s="449"/>
      <c r="M803" s="428"/>
      <c r="N803" s="428"/>
      <c r="O803" s="449"/>
      <c r="P803" s="428"/>
    </row>
    <row r="804" spans="1:16">
      <c r="A804" s="428"/>
      <c r="B804" s="447"/>
      <c r="C804" s="448"/>
      <c r="D804" s="448"/>
      <c r="E804" s="448"/>
      <c r="F804" s="448"/>
      <c r="G804" s="448"/>
      <c r="H804" s="448"/>
      <c r="I804" s="448"/>
      <c r="J804" s="449"/>
      <c r="K804" s="449"/>
      <c r="L804" s="449"/>
      <c r="M804" s="428"/>
      <c r="N804" s="428"/>
      <c r="O804" s="449"/>
      <c r="P804" s="428"/>
    </row>
    <row r="805" spans="1:16">
      <c r="A805" s="428"/>
      <c r="B805" s="447"/>
      <c r="C805" s="448"/>
      <c r="D805" s="448"/>
      <c r="E805" s="448"/>
      <c r="F805" s="448"/>
      <c r="G805" s="448"/>
      <c r="H805" s="448"/>
      <c r="I805" s="448"/>
      <c r="J805" s="449"/>
      <c r="K805" s="449"/>
      <c r="L805" s="449"/>
      <c r="M805" s="428"/>
      <c r="N805" s="428"/>
      <c r="O805" s="449"/>
      <c r="P805" s="428"/>
    </row>
    <row r="806" spans="1:16">
      <c r="A806" s="428"/>
      <c r="B806" s="447"/>
      <c r="C806" s="448"/>
      <c r="D806" s="448"/>
      <c r="E806" s="448"/>
      <c r="F806" s="448"/>
      <c r="G806" s="448"/>
      <c r="H806" s="448"/>
      <c r="I806" s="448"/>
      <c r="J806" s="449"/>
      <c r="K806" s="449"/>
      <c r="L806" s="449"/>
      <c r="M806" s="428"/>
      <c r="N806" s="428"/>
      <c r="O806" s="449"/>
      <c r="P806" s="428"/>
    </row>
    <row r="807" spans="1:16">
      <c r="A807" s="428"/>
      <c r="B807" s="447"/>
      <c r="C807" s="448"/>
      <c r="D807" s="448"/>
      <c r="E807" s="448"/>
      <c r="F807" s="448"/>
      <c r="G807" s="448"/>
      <c r="H807" s="448"/>
      <c r="I807" s="448"/>
      <c r="J807" s="449"/>
      <c r="K807" s="449"/>
      <c r="L807" s="449"/>
      <c r="M807" s="428"/>
      <c r="N807" s="428"/>
      <c r="O807" s="449"/>
      <c r="P807" s="428"/>
    </row>
    <row r="808" spans="1:16">
      <c r="A808" s="428"/>
      <c r="B808" s="447"/>
      <c r="C808" s="448"/>
      <c r="D808" s="448"/>
      <c r="E808" s="448"/>
      <c r="F808" s="448"/>
      <c r="G808" s="448"/>
      <c r="H808" s="448"/>
      <c r="I808" s="448"/>
      <c r="J808" s="449"/>
      <c r="K808" s="449"/>
      <c r="L808" s="449"/>
      <c r="M808" s="428"/>
      <c r="N808" s="428"/>
      <c r="O808" s="449"/>
      <c r="P808" s="428"/>
    </row>
    <row r="809" spans="1:16">
      <c r="A809" s="428"/>
      <c r="B809" s="447"/>
      <c r="C809" s="448"/>
      <c r="D809" s="448"/>
      <c r="E809" s="448"/>
      <c r="F809" s="448"/>
      <c r="G809" s="448"/>
      <c r="H809" s="448"/>
      <c r="I809" s="448"/>
      <c r="J809" s="449"/>
      <c r="K809" s="449"/>
      <c r="L809" s="449"/>
      <c r="M809" s="428"/>
      <c r="N809" s="428"/>
      <c r="O809" s="449"/>
      <c r="P809" s="428"/>
    </row>
    <row r="810" spans="1:16">
      <c r="A810" s="428"/>
      <c r="B810" s="447"/>
      <c r="C810" s="448"/>
      <c r="D810" s="448"/>
      <c r="E810" s="448"/>
      <c r="F810" s="448"/>
      <c r="G810" s="448"/>
      <c r="H810" s="448"/>
      <c r="I810" s="448"/>
      <c r="J810" s="449"/>
      <c r="K810" s="449"/>
      <c r="L810" s="449"/>
      <c r="M810" s="428"/>
      <c r="N810" s="428"/>
      <c r="O810" s="449"/>
      <c r="P810" s="428"/>
    </row>
    <row r="811" spans="1:16">
      <c r="A811" s="428"/>
      <c r="B811" s="447"/>
      <c r="C811" s="448"/>
      <c r="D811" s="448"/>
      <c r="E811" s="448"/>
      <c r="F811" s="448"/>
      <c r="G811" s="448"/>
      <c r="H811" s="448"/>
      <c r="I811" s="448"/>
      <c r="J811" s="449"/>
      <c r="K811" s="449"/>
      <c r="L811" s="449"/>
      <c r="M811" s="428"/>
      <c r="N811" s="428"/>
      <c r="O811" s="449"/>
      <c r="P811" s="428"/>
    </row>
    <row r="812" spans="1:16">
      <c r="A812" s="428"/>
      <c r="B812" s="447"/>
      <c r="C812" s="448"/>
      <c r="D812" s="448"/>
      <c r="E812" s="448"/>
      <c r="F812" s="448"/>
      <c r="G812" s="448"/>
      <c r="H812" s="448"/>
      <c r="I812" s="448"/>
      <c r="J812" s="449"/>
      <c r="K812" s="449"/>
      <c r="L812" s="449"/>
      <c r="M812" s="428"/>
      <c r="N812" s="428"/>
      <c r="O812" s="449"/>
      <c r="P812" s="428"/>
    </row>
    <row r="813" spans="1:16">
      <c r="A813" s="428"/>
      <c r="B813" s="447"/>
      <c r="C813" s="448"/>
      <c r="D813" s="448"/>
      <c r="E813" s="448"/>
      <c r="F813" s="448"/>
      <c r="G813" s="448"/>
      <c r="H813" s="448"/>
      <c r="I813" s="448"/>
      <c r="J813" s="449"/>
      <c r="K813" s="449"/>
      <c r="L813" s="449"/>
      <c r="M813" s="428"/>
      <c r="N813" s="428"/>
      <c r="O813" s="449"/>
      <c r="P813" s="428"/>
    </row>
    <row r="814" spans="1:16">
      <c r="A814" s="428"/>
      <c r="B814" s="447"/>
      <c r="C814" s="448"/>
      <c r="D814" s="448"/>
      <c r="E814" s="448"/>
      <c r="F814" s="448"/>
      <c r="G814" s="448"/>
      <c r="H814" s="448"/>
      <c r="I814" s="448"/>
      <c r="J814" s="449"/>
      <c r="K814" s="449"/>
      <c r="L814" s="449"/>
      <c r="M814" s="428"/>
      <c r="N814" s="428"/>
      <c r="O814" s="449"/>
      <c r="P814" s="428"/>
    </row>
    <row r="815" spans="1:16">
      <c r="A815" s="428"/>
      <c r="B815" s="447"/>
      <c r="C815" s="448"/>
      <c r="D815" s="448"/>
      <c r="E815" s="448"/>
      <c r="F815" s="448"/>
      <c r="G815" s="448"/>
      <c r="H815" s="448"/>
      <c r="I815" s="448"/>
      <c r="J815" s="449"/>
      <c r="K815" s="449"/>
      <c r="L815" s="449"/>
      <c r="M815" s="428"/>
      <c r="N815" s="428"/>
      <c r="O815" s="449"/>
      <c r="P815" s="428"/>
    </row>
    <row r="816" spans="1:16">
      <c r="A816" s="428"/>
      <c r="B816" s="447"/>
      <c r="C816" s="448"/>
      <c r="D816" s="448"/>
      <c r="E816" s="448"/>
      <c r="F816" s="448"/>
      <c r="G816" s="448"/>
      <c r="H816" s="448"/>
      <c r="I816" s="448"/>
      <c r="J816" s="449"/>
      <c r="K816" s="449"/>
      <c r="L816" s="449"/>
      <c r="M816" s="428"/>
      <c r="N816" s="428"/>
      <c r="O816" s="449"/>
      <c r="P816" s="428"/>
    </row>
    <row r="817" spans="1:16">
      <c r="A817" s="428"/>
      <c r="B817" s="447"/>
      <c r="C817" s="448"/>
      <c r="D817" s="448"/>
      <c r="E817" s="448"/>
      <c r="F817" s="448"/>
      <c r="G817" s="448"/>
      <c r="H817" s="448"/>
      <c r="I817" s="448"/>
      <c r="J817" s="449"/>
      <c r="K817" s="449"/>
      <c r="L817" s="449"/>
      <c r="M817" s="428"/>
      <c r="N817" s="428"/>
      <c r="O817" s="449"/>
      <c r="P817" s="428"/>
    </row>
    <row r="818" spans="1:16">
      <c r="A818" s="428"/>
      <c r="B818" s="447"/>
      <c r="C818" s="448"/>
      <c r="D818" s="448"/>
      <c r="E818" s="448"/>
      <c r="F818" s="448"/>
      <c r="G818" s="448"/>
      <c r="H818" s="448"/>
      <c r="I818" s="448"/>
      <c r="J818" s="449"/>
      <c r="K818" s="449"/>
      <c r="L818" s="449"/>
      <c r="M818" s="428"/>
      <c r="N818" s="428"/>
      <c r="O818" s="449"/>
      <c r="P818" s="428"/>
    </row>
    <row r="819" spans="1:16">
      <c r="A819" s="428"/>
      <c r="B819" s="447"/>
      <c r="C819" s="448"/>
      <c r="D819" s="448"/>
      <c r="E819" s="448"/>
      <c r="F819" s="448"/>
      <c r="G819" s="448"/>
      <c r="H819" s="448"/>
      <c r="I819" s="448"/>
      <c r="J819" s="449"/>
      <c r="K819" s="449"/>
      <c r="L819" s="449"/>
      <c r="M819" s="428"/>
      <c r="N819" s="428"/>
      <c r="O819" s="449"/>
      <c r="P819" s="428"/>
    </row>
    <row r="820" spans="1:16">
      <c r="A820" s="428"/>
      <c r="B820" s="447"/>
      <c r="C820" s="448"/>
      <c r="D820" s="448"/>
      <c r="E820" s="448"/>
      <c r="F820" s="448"/>
      <c r="G820" s="448"/>
      <c r="H820" s="448"/>
      <c r="I820" s="448"/>
      <c r="J820" s="449"/>
      <c r="K820" s="449"/>
      <c r="L820" s="449"/>
      <c r="M820" s="428"/>
      <c r="N820" s="428"/>
      <c r="O820" s="449"/>
      <c r="P820" s="428"/>
    </row>
    <row r="821" spans="1:16">
      <c r="A821" s="428"/>
      <c r="B821" s="447"/>
      <c r="C821" s="448"/>
      <c r="D821" s="448"/>
      <c r="E821" s="448"/>
      <c r="F821" s="448"/>
      <c r="G821" s="448"/>
      <c r="H821" s="448"/>
      <c r="I821" s="448"/>
      <c r="J821" s="449"/>
      <c r="K821" s="449"/>
      <c r="L821" s="449"/>
      <c r="M821" s="428"/>
      <c r="N821" s="428"/>
      <c r="O821" s="449"/>
      <c r="P821" s="428"/>
    </row>
    <row r="822" spans="1:16">
      <c r="A822" s="428"/>
      <c r="B822" s="447"/>
      <c r="C822" s="448"/>
      <c r="D822" s="448"/>
      <c r="E822" s="448"/>
      <c r="F822" s="448"/>
      <c r="G822" s="448"/>
      <c r="H822" s="448"/>
      <c r="I822" s="448"/>
      <c r="J822" s="449"/>
      <c r="K822" s="449"/>
      <c r="L822" s="449"/>
      <c r="M822" s="428"/>
      <c r="N822" s="428"/>
      <c r="O822" s="449"/>
      <c r="P822" s="428"/>
    </row>
    <row r="823" spans="1:16">
      <c r="A823" s="428"/>
      <c r="B823" s="447"/>
      <c r="C823" s="448"/>
      <c r="D823" s="448"/>
      <c r="E823" s="448"/>
      <c r="F823" s="448"/>
      <c r="G823" s="448"/>
      <c r="H823" s="448"/>
      <c r="I823" s="448"/>
      <c r="J823" s="449"/>
      <c r="K823" s="449"/>
      <c r="L823" s="449"/>
      <c r="M823" s="428"/>
      <c r="N823" s="428"/>
      <c r="O823" s="449"/>
      <c r="P823" s="428"/>
    </row>
    <row r="824" spans="1:16">
      <c r="A824" s="428"/>
      <c r="B824" s="447"/>
      <c r="C824" s="448"/>
      <c r="D824" s="448"/>
      <c r="E824" s="448"/>
      <c r="F824" s="448"/>
      <c r="G824" s="448"/>
      <c r="H824" s="448"/>
      <c r="I824" s="448"/>
      <c r="J824" s="449"/>
      <c r="K824" s="449"/>
      <c r="L824" s="449"/>
      <c r="M824" s="428"/>
      <c r="N824" s="428"/>
      <c r="O824" s="449"/>
      <c r="P824" s="428"/>
    </row>
    <row r="825" spans="1:16">
      <c r="A825" s="428"/>
      <c r="B825" s="447"/>
      <c r="C825" s="448"/>
      <c r="D825" s="448"/>
      <c r="E825" s="448"/>
      <c r="F825" s="448"/>
      <c r="G825" s="448"/>
      <c r="H825" s="448"/>
      <c r="I825" s="448"/>
      <c r="J825" s="449"/>
      <c r="K825" s="449"/>
      <c r="L825" s="449"/>
      <c r="M825" s="428"/>
      <c r="N825" s="428"/>
      <c r="O825" s="449"/>
      <c r="P825" s="428"/>
    </row>
    <row r="826" spans="1:16">
      <c r="A826" s="428"/>
      <c r="B826" s="447"/>
      <c r="C826" s="448"/>
      <c r="D826" s="448"/>
      <c r="E826" s="448"/>
      <c r="F826" s="448"/>
      <c r="G826" s="448"/>
      <c r="H826" s="448"/>
      <c r="I826" s="448"/>
      <c r="J826" s="449"/>
      <c r="K826" s="449"/>
      <c r="L826" s="449"/>
      <c r="M826" s="428"/>
      <c r="N826" s="428"/>
      <c r="O826" s="449"/>
      <c r="P826" s="428"/>
    </row>
    <row r="827" spans="1:16">
      <c r="A827" s="428"/>
      <c r="B827" s="447"/>
      <c r="C827" s="448"/>
      <c r="D827" s="448"/>
      <c r="E827" s="448"/>
      <c r="F827" s="448"/>
      <c r="G827" s="448"/>
      <c r="H827" s="448"/>
      <c r="I827" s="448"/>
      <c r="J827" s="449"/>
      <c r="K827" s="449"/>
      <c r="L827" s="449"/>
      <c r="M827" s="428"/>
      <c r="N827" s="428"/>
      <c r="O827" s="449"/>
      <c r="P827" s="428"/>
    </row>
    <row r="828" spans="1:16">
      <c r="A828" s="428"/>
      <c r="B828" s="447"/>
      <c r="C828" s="448"/>
      <c r="D828" s="448"/>
      <c r="E828" s="448"/>
      <c r="F828" s="448"/>
      <c r="G828" s="448"/>
      <c r="H828" s="448"/>
      <c r="I828" s="448"/>
      <c r="J828" s="449"/>
      <c r="K828" s="449"/>
      <c r="L828" s="449"/>
      <c r="M828" s="428"/>
      <c r="N828" s="428"/>
      <c r="O828" s="449"/>
      <c r="P828" s="428"/>
    </row>
    <row r="829" spans="1:16">
      <c r="A829" s="428"/>
      <c r="B829" s="447"/>
      <c r="C829" s="448"/>
      <c r="D829" s="448"/>
      <c r="E829" s="448"/>
      <c r="F829" s="448"/>
      <c r="G829" s="448"/>
      <c r="H829" s="448"/>
      <c r="I829" s="448"/>
      <c r="J829" s="449"/>
      <c r="K829" s="449"/>
      <c r="L829" s="449"/>
      <c r="M829" s="428"/>
      <c r="N829" s="428"/>
      <c r="O829" s="449"/>
      <c r="P829" s="428"/>
    </row>
    <row r="830" spans="1:16">
      <c r="A830" s="428"/>
      <c r="B830" s="447"/>
      <c r="C830" s="448"/>
      <c r="D830" s="448"/>
      <c r="E830" s="448"/>
      <c r="F830" s="448"/>
      <c r="G830" s="448"/>
      <c r="H830" s="448"/>
      <c r="I830" s="448"/>
      <c r="J830" s="449"/>
      <c r="K830" s="449"/>
      <c r="L830" s="449"/>
      <c r="M830" s="428"/>
      <c r="N830" s="428"/>
      <c r="O830" s="449"/>
      <c r="P830" s="428"/>
    </row>
    <row r="831" spans="1:16">
      <c r="A831" s="428"/>
      <c r="B831" s="447"/>
      <c r="C831" s="448"/>
      <c r="D831" s="448"/>
      <c r="E831" s="448"/>
      <c r="F831" s="448"/>
      <c r="G831" s="448"/>
      <c r="H831" s="448"/>
      <c r="I831" s="448"/>
      <c r="J831" s="449"/>
      <c r="K831" s="449"/>
      <c r="L831" s="449"/>
      <c r="M831" s="428"/>
      <c r="N831" s="428"/>
      <c r="O831" s="449"/>
      <c r="P831" s="428"/>
    </row>
    <row r="832" spans="1:16">
      <c r="A832" s="428"/>
      <c r="B832" s="447"/>
      <c r="C832" s="448"/>
      <c r="D832" s="448"/>
      <c r="E832" s="448"/>
      <c r="F832" s="448"/>
      <c r="G832" s="448"/>
      <c r="H832" s="448"/>
      <c r="I832" s="448"/>
      <c r="J832" s="449"/>
      <c r="K832" s="449"/>
      <c r="L832" s="449"/>
      <c r="M832" s="428"/>
      <c r="N832" s="428"/>
      <c r="O832" s="449"/>
      <c r="P832" s="428"/>
    </row>
    <row r="833" spans="1:16">
      <c r="A833" s="428"/>
      <c r="B833" s="447"/>
      <c r="C833" s="448"/>
      <c r="D833" s="448"/>
      <c r="E833" s="448"/>
      <c r="F833" s="448"/>
      <c r="G833" s="448"/>
      <c r="H833" s="448"/>
      <c r="I833" s="448"/>
      <c r="J833" s="449"/>
      <c r="K833" s="449"/>
      <c r="L833" s="449"/>
      <c r="M833" s="428"/>
      <c r="N833" s="428"/>
      <c r="O833" s="449"/>
      <c r="P833" s="428"/>
    </row>
    <row r="834" spans="1:16">
      <c r="A834" s="428"/>
      <c r="B834" s="447"/>
      <c r="C834" s="448"/>
      <c r="D834" s="448"/>
      <c r="E834" s="448"/>
      <c r="F834" s="448"/>
      <c r="G834" s="448"/>
      <c r="H834" s="448"/>
      <c r="I834" s="448"/>
      <c r="J834" s="449"/>
      <c r="K834" s="449"/>
      <c r="L834" s="449"/>
      <c r="M834" s="428"/>
      <c r="N834" s="428"/>
      <c r="O834" s="449"/>
      <c r="P834" s="428"/>
    </row>
    <row r="835" spans="1:16">
      <c r="A835" s="428"/>
      <c r="B835" s="447"/>
      <c r="C835" s="448"/>
      <c r="D835" s="448"/>
      <c r="E835" s="448"/>
      <c r="F835" s="448"/>
      <c r="G835" s="448"/>
      <c r="H835" s="448"/>
      <c r="I835" s="448"/>
      <c r="J835" s="449"/>
      <c r="K835" s="449"/>
      <c r="L835" s="449"/>
      <c r="M835" s="428"/>
      <c r="N835" s="428"/>
      <c r="O835" s="449"/>
      <c r="P835" s="428"/>
    </row>
    <row r="836" spans="1:16">
      <c r="A836" s="428"/>
      <c r="B836" s="447"/>
      <c r="C836" s="448"/>
      <c r="D836" s="448"/>
      <c r="E836" s="448"/>
      <c r="F836" s="448"/>
      <c r="G836" s="448"/>
      <c r="H836" s="448"/>
      <c r="I836" s="448"/>
      <c r="J836" s="449"/>
      <c r="K836" s="449"/>
      <c r="L836" s="449"/>
      <c r="M836" s="428"/>
      <c r="N836" s="428"/>
      <c r="O836" s="449"/>
      <c r="P836" s="428"/>
    </row>
    <row r="837" spans="1:16">
      <c r="A837" s="428"/>
      <c r="B837" s="447"/>
      <c r="C837" s="448"/>
      <c r="D837" s="448"/>
      <c r="E837" s="448"/>
      <c r="F837" s="448"/>
      <c r="G837" s="448"/>
      <c r="H837" s="448"/>
      <c r="I837" s="448"/>
      <c r="J837" s="449"/>
      <c r="K837" s="449"/>
      <c r="L837" s="449"/>
      <c r="M837" s="428"/>
      <c r="N837" s="428"/>
      <c r="O837" s="449"/>
      <c r="P837" s="428"/>
    </row>
    <row r="838" spans="1:16">
      <c r="A838" s="428"/>
      <c r="B838" s="447"/>
      <c r="C838" s="448"/>
      <c r="D838" s="448"/>
      <c r="E838" s="448"/>
      <c r="F838" s="448"/>
      <c r="G838" s="448"/>
      <c r="H838" s="448"/>
      <c r="I838" s="448"/>
      <c r="J838" s="449"/>
      <c r="K838" s="449"/>
      <c r="L838" s="449"/>
      <c r="M838" s="428"/>
      <c r="N838" s="428"/>
      <c r="O838" s="449"/>
      <c r="P838" s="428"/>
    </row>
    <row r="839" spans="1:16">
      <c r="A839" s="428"/>
      <c r="B839" s="447"/>
      <c r="C839" s="448"/>
      <c r="D839" s="448"/>
      <c r="E839" s="448"/>
      <c r="F839" s="448"/>
      <c r="G839" s="448"/>
      <c r="H839" s="448"/>
      <c r="I839" s="448"/>
      <c r="J839" s="449"/>
      <c r="K839" s="449"/>
      <c r="L839" s="449"/>
      <c r="M839" s="428"/>
      <c r="N839" s="428"/>
      <c r="O839" s="449"/>
      <c r="P839" s="428"/>
    </row>
    <row r="840" spans="1:16">
      <c r="A840" s="428"/>
      <c r="B840" s="447"/>
      <c r="C840" s="448"/>
      <c r="D840" s="448"/>
      <c r="E840" s="448"/>
      <c r="F840" s="448"/>
      <c r="G840" s="448"/>
      <c r="H840" s="448"/>
      <c r="I840" s="448"/>
      <c r="J840" s="449"/>
      <c r="K840" s="449"/>
      <c r="L840" s="449"/>
      <c r="M840" s="428"/>
      <c r="N840" s="428"/>
      <c r="O840" s="449"/>
      <c r="P840" s="428"/>
    </row>
    <row r="841" spans="1:16">
      <c r="A841" s="428"/>
      <c r="B841" s="447"/>
      <c r="C841" s="448"/>
      <c r="D841" s="448"/>
      <c r="E841" s="448"/>
      <c r="F841" s="448"/>
      <c r="G841" s="448"/>
      <c r="H841" s="448"/>
      <c r="I841" s="448"/>
      <c r="J841" s="449"/>
      <c r="K841" s="449"/>
      <c r="L841" s="449"/>
      <c r="M841" s="428"/>
      <c r="N841" s="428"/>
      <c r="O841" s="449"/>
      <c r="P841" s="428"/>
    </row>
    <row r="842" spans="1:16">
      <c r="A842" s="428"/>
      <c r="B842" s="447"/>
      <c r="C842" s="448"/>
      <c r="D842" s="448"/>
      <c r="E842" s="448"/>
      <c r="F842" s="448"/>
      <c r="G842" s="448"/>
      <c r="H842" s="448"/>
      <c r="I842" s="448"/>
      <c r="J842" s="449"/>
      <c r="K842" s="449"/>
      <c r="L842" s="449"/>
      <c r="M842" s="428"/>
      <c r="N842" s="428"/>
      <c r="O842" s="449"/>
      <c r="P842" s="428"/>
    </row>
    <row r="843" spans="1:16">
      <c r="A843" s="428"/>
      <c r="B843" s="447"/>
      <c r="C843" s="448"/>
      <c r="D843" s="448"/>
      <c r="E843" s="448"/>
      <c r="F843" s="448"/>
      <c r="G843" s="448"/>
      <c r="H843" s="448"/>
      <c r="I843" s="448"/>
      <c r="J843" s="449"/>
      <c r="K843" s="449"/>
      <c r="L843" s="449"/>
      <c r="M843" s="428"/>
      <c r="N843" s="428"/>
      <c r="O843" s="449"/>
      <c r="P843" s="428"/>
    </row>
    <row r="844" spans="1:16">
      <c r="A844" s="428"/>
      <c r="B844" s="447"/>
      <c r="C844" s="448"/>
      <c r="D844" s="448"/>
      <c r="E844" s="448"/>
      <c r="F844" s="448"/>
      <c r="G844" s="448"/>
      <c r="H844" s="448"/>
      <c r="I844" s="448"/>
      <c r="J844" s="449"/>
      <c r="K844" s="449"/>
      <c r="L844" s="449"/>
      <c r="M844" s="428"/>
      <c r="N844" s="428"/>
      <c r="O844" s="449"/>
      <c r="P844" s="428"/>
    </row>
    <row r="845" spans="1:16">
      <c r="A845" s="428"/>
      <c r="B845" s="447"/>
      <c r="C845" s="448"/>
      <c r="D845" s="448"/>
      <c r="E845" s="448"/>
      <c r="F845" s="448"/>
      <c r="G845" s="448"/>
      <c r="H845" s="448"/>
      <c r="I845" s="448"/>
      <c r="J845" s="449"/>
      <c r="K845" s="449"/>
      <c r="L845" s="449"/>
      <c r="M845" s="428"/>
      <c r="N845" s="428"/>
      <c r="O845" s="449"/>
      <c r="P845" s="428"/>
    </row>
    <row r="846" spans="1:16">
      <c r="A846" s="428"/>
      <c r="B846" s="447"/>
      <c r="C846" s="448"/>
      <c r="D846" s="448"/>
      <c r="E846" s="448"/>
      <c r="F846" s="448"/>
      <c r="G846" s="448"/>
      <c r="H846" s="448"/>
      <c r="I846" s="448"/>
      <c r="J846" s="449"/>
      <c r="K846" s="449"/>
      <c r="L846" s="449"/>
      <c r="M846" s="428"/>
      <c r="N846" s="428"/>
      <c r="O846" s="449"/>
      <c r="P846" s="428"/>
    </row>
    <row r="847" spans="1:16">
      <c r="A847" s="428"/>
      <c r="B847" s="447"/>
      <c r="C847" s="448"/>
      <c r="D847" s="448"/>
      <c r="E847" s="448"/>
      <c r="F847" s="448"/>
      <c r="G847" s="448"/>
      <c r="H847" s="448"/>
      <c r="I847" s="448"/>
      <c r="J847" s="449"/>
      <c r="K847" s="449"/>
      <c r="L847" s="449"/>
      <c r="M847" s="428"/>
      <c r="N847" s="428"/>
      <c r="O847" s="449"/>
      <c r="P847" s="428"/>
    </row>
    <row r="848" spans="1:16">
      <c r="A848" s="428"/>
      <c r="B848" s="447"/>
      <c r="C848" s="448"/>
      <c r="D848" s="448"/>
      <c r="E848" s="448"/>
      <c r="F848" s="448"/>
      <c r="G848" s="448"/>
      <c r="H848" s="448"/>
      <c r="I848" s="448"/>
      <c r="J848" s="449"/>
      <c r="K848" s="449"/>
      <c r="L848" s="449"/>
      <c r="M848" s="428"/>
      <c r="N848" s="428"/>
      <c r="O848" s="449"/>
      <c r="P848" s="428"/>
    </row>
    <row r="849" spans="1:16">
      <c r="A849" s="428"/>
      <c r="B849" s="447"/>
      <c r="C849" s="448"/>
      <c r="D849" s="448"/>
      <c r="E849" s="448"/>
      <c r="F849" s="448"/>
      <c r="G849" s="448"/>
      <c r="H849" s="448"/>
      <c r="I849" s="448"/>
      <c r="J849" s="449"/>
      <c r="K849" s="449"/>
      <c r="L849" s="449"/>
      <c r="M849" s="428"/>
      <c r="N849" s="428"/>
      <c r="O849" s="449"/>
      <c r="P849" s="428"/>
    </row>
    <row r="850" spans="1:16">
      <c r="A850" s="428"/>
      <c r="B850" s="447"/>
      <c r="C850" s="448"/>
      <c r="D850" s="448"/>
      <c r="E850" s="448"/>
      <c r="F850" s="448"/>
      <c r="G850" s="448"/>
      <c r="H850" s="448"/>
      <c r="I850" s="448"/>
      <c r="J850" s="449"/>
      <c r="K850" s="449"/>
      <c r="L850" s="449"/>
      <c r="M850" s="428"/>
      <c r="N850" s="428"/>
      <c r="O850" s="449"/>
      <c r="P850" s="428"/>
    </row>
    <row r="851" spans="1:16">
      <c r="A851" s="428"/>
      <c r="B851" s="447"/>
      <c r="C851" s="448"/>
      <c r="D851" s="448"/>
      <c r="E851" s="448"/>
      <c r="F851" s="448"/>
      <c r="G851" s="448"/>
      <c r="H851" s="448"/>
      <c r="I851" s="448"/>
      <c r="J851" s="449"/>
      <c r="K851" s="449"/>
      <c r="L851" s="449"/>
      <c r="M851" s="428"/>
      <c r="N851" s="428"/>
      <c r="O851" s="449"/>
      <c r="P851" s="428"/>
    </row>
    <row r="852" spans="1:16">
      <c r="A852" s="428"/>
      <c r="B852" s="447"/>
      <c r="C852" s="448"/>
      <c r="D852" s="448"/>
      <c r="E852" s="448"/>
      <c r="F852" s="448"/>
      <c r="G852" s="448"/>
      <c r="H852" s="448"/>
      <c r="I852" s="448"/>
      <c r="J852" s="449"/>
      <c r="K852" s="449"/>
      <c r="L852" s="449"/>
      <c r="M852" s="428"/>
      <c r="N852" s="428"/>
      <c r="O852" s="449"/>
      <c r="P852" s="428"/>
    </row>
    <row r="853" spans="1:16">
      <c r="A853" s="428"/>
      <c r="B853" s="447"/>
      <c r="C853" s="448"/>
      <c r="D853" s="448"/>
      <c r="E853" s="448"/>
      <c r="F853" s="448"/>
      <c r="G853" s="448"/>
      <c r="H853" s="448"/>
      <c r="I853" s="448"/>
      <c r="J853" s="449"/>
      <c r="K853" s="449"/>
      <c r="L853" s="449"/>
      <c r="M853" s="428"/>
      <c r="N853" s="428"/>
      <c r="O853" s="449"/>
      <c r="P853" s="428"/>
    </row>
    <row r="854" spans="1:16">
      <c r="A854" s="428"/>
      <c r="B854" s="447"/>
      <c r="C854" s="448"/>
      <c r="D854" s="448"/>
      <c r="E854" s="448"/>
      <c r="F854" s="448"/>
      <c r="G854" s="448"/>
      <c r="H854" s="448"/>
      <c r="I854" s="448"/>
      <c r="J854" s="449"/>
      <c r="K854" s="449"/>
      <c r="L854" s="449"/>
      <c r="M854" s="428"/>
      <c r="N854" s="428"/>
      <c r="O854" s="449"/>
      <c r="P854" s="428"/>
    </row>
    <row r="855" spans="1:16">
      <c r="A855" s="428"/>
      <c r="B855" s="447"/>
      <c r="C855" s="448"/>
      <c r="D855" s="448"/>
      <c r="E855" s="448"/>
      <c r="F855" s="448"/>
      <c r="G855" s="448"/>
      <c r="H855" s="448"/>
      <c r="I855" s="448"/>
      <c r="J855" s="449"/>
      <c r="K855" s="449"/>
      <c r="L855" s="449"/>
      <c r="M855" s="428"/>
      <c r="N855" s="428"/>
      <c r="O855" s="449"/>
      <c r="P855" s="428"/>
    </row>
    <row r="856" spans="1:16">
      <c r="A856" s="428"/>
      <c r="B856" s="447"/>
      <c r="C856" s="448"/>
      <c r="D856" s="448"/>
      <c r="E856" s="448"/>
      <c r="F856" s="448"/>
      <c r="G856" s="448"/>
      <c r="H856" s="448"/>
      <c r="I856" s="448"/>
      <c r="J856" s="449"/>
      <c r="K856" s="449"/>
      <c r="L856" s="449"/>
      <c r="M856" s="428"/>
      <c r="N856" s="428"/>
      <c r="O856" s="449"/>
      <c r="P856" s="428"/>
    </row>
    <row r="857" spans="1:16">
      <c r="A857" s="428"/>
      <c r="B857" s="447"/>
      <c r="C857" s="448"/>
      <c r="D857" s="448"/>
      <c r="E857" s="448"/>
      <c r="F857" s="448"/>
      <c r="G857" s="448"/>
      <c r="H857" s="448"/>
      <c r="I857" s="448"/>
      <c r="J857" s="449"/>
      <c r="K857" s="449"/>
      <c r="L857" s="449"/>
      <c r="M857" s="428"/>
      <c r="N857" s="428"/>
      <c r="O857" s="449"/>
      <c r="P857" s="428"/>
    </row>
    <row r="858" spans="1:16">
      <c r="A858" s="428"/>
      <c r="B858" s="447"/>
      <c r="C858" s="448"/>
      <c r="D858" s="448"/>
      <c r="E858" s="448"/>
      <c r="F858" s="448"/>
      <c r="G858" s="448"/>
      <c r="H858" s="448"/>
      <c r="I858" s="448"/>
      <c r="J858" s="449"/>
      <c r="K858" s="449"/>
      <c r="L858" s="449"/>
      <c r="M858" s="428"/>
      <c r="N858" s="428"/>
      <c r="O858" s="449"/>
      <c r="P858" s="428"/>
    </row>
    <row r="859" spans="1:16">
      <c r="A859" s="428"/>
      <c r="B859" s="447"/>
      <c r="C859" s="448"/>
      <c r="D859" s="448"/>
      <c r="E859" s="448"/>
      <c r="F859" s="448"/>
      <c r="G859" s="448"/>
      <c r="H859" s="448"/>
      <c r="I859" s="448"/>
      <c r="J859" s="449"/>
      <c r="K859" s="449"/>
      <c r="L859" s="449"/>
      <c r="M859" s="428"/>
      <c r="N859" s="428"/>
      <c r="O859" s="449"/>
      <c r="P859" s="428"/>
    </row>
    <row r="860" spans="1:16">
      <c r="A860" s="428"/>
      <c r="B860" s="447"/>
      <c r="C860" s="448"/>
      <c r="D860" s="448"/>
      <c r="E860" s="448"/>
      <c r="F860" s="448"/>
      <c r="G860" s="448"/>
      <c r="H860" s="448"/>
      <c r="I860" s="448"/>
      <c r="J860" s="449"/>
      <c r="K860" s="449"/>
      <c r="L860" s="449"/>
      <c r="M860" s="428"/>
      <c r="N860" s="428"/>
      <c r="O860" s="449"/>
      <c r="P860" s="428"/>
    </row>
    <row r="861" spans="1:16">
      <c r="A861" s="428"/>
      <c r="B861" s="447"/>
      <c r="C861" s="448"/>
      <c r="D861" s="448"/>
      <c r="E861" s="448"/>
      <c r="F861" s="448"/>
      <c r="G861" s="448"/>
      <c r="H861" s="448"/>
      <c r="I861" s="448"/>
      <c r="J861" s="449"/>
      <c r="K861" s="449"/>
      <c r="L861" s="449"/>
      <c r="M861" s="428"/>
      <c r="N861" s="428"/>
      <c r="O861" s="449"/>
      <c r="P861" s="428"/>
    </row>
    <row r="862" spans="1:16">
      <c r="A862" s="428"/>
      <c r="B862" s="447"/>
      <c r="C862" s="448"/>
      <c r="D862" s="448"/>
      <c r="E862" s="448"/>
      <c r="F862" s="448"/>
      <c r="G862" s="448"/>
      <c r="H862" s="448"/>
      <c r="I862" s="448"/>
      <c r="J862" s="449"/>
      <c r="K862" s="449"/>
      <c r="L862" s="449"/>
      <c r="M862" s="428"/>
      <c r="N862" s="428"/>
      <c r="O862" s="449"/>
      <c r="P862" s="428"/>
    </row>
    <row r="863" spans="1:16">
      <c r="A863" s="428"/>
      <c r="B863" s="447"/>
      <c r="C863" s="448"/>
      <c r="D863" s="448"/>
      <c r="E863" s="448"/>
      <c r="F863" s="448"/>
      <c r="G863" s="448"/>
      <c r="H863" s="448"/>
      <c r="I863" s="448"/>
      <c r="J863" s="449"/>
      <c r="K863" s="449"/>
      <c r="L863" s="449"/>
      <c r="M863" s="428"/>
      <c r="N863" s="428"/>
      <c r="O863" s="449"/>
      <c r="P863" s="428"/>
    </row>
    <row r="864" spans="1:16">
      <c r="A864" s="428"/>
      <c r="B864" s="447"/>
      <c r="C864" s="448"/>
      <c r="D864" s="448"/>
      <c r="E864" s="448"/>
      <c r="F864" s="448"/>
      <c r="G864" s="448"/>
      <c r="H864" s="448"/>
      <c r="I864" s="448"/>
      <c r="J864" s="449"/>
      <c r="K864" s="449"/>
      <c r="L864" s="449"/>
      <c r="M864" s="428"/>
      <c r="N864" s="428"/>
      <c r="O864" s="449"/>
      <c r="P864" s="428"/>
    </row>
    <row r="865" spans="1:16">
      <c r="A865" s="428"/>
      <c r="B865" s="447"/>
      <c r="C865" s="448"/>
      <c r="D865" s="448"/>
      <c r="E865" s="448"/>
      <c r="F865" s="448"/>
      <c r="G865" s="448"/>
      <c r="H865" s="448"/>
      <c r="I865" s="448"/>
      <c r="J865" s="449"/>
      <c r="K865" s="449"/>
      <c r="L865" s="449"/>
      <c r="M865" s="428"/>
      <c r="N865" s="428"/>
      <c r="O865" s="449"/>
      <c r="P865" s="428"/>
    </row>
    <row r="866" spans="1:16">
      <c r="A866" s="428"/>
      <c r="B866" s="447"/>
      <c r="C866" s="448"/>
      <c r="D866" s="448"/>
      <c r="E866" s="448"/>
      <c r="F866" s="448"/>
      <c r="G866" s="448"/>
      <c r="H866" s="448"/>
      <c r="I866" s="448"/>
      <c r="J866" s="449"/>
      <c r="K866" s="449"/>
      <c r="L866" s="449"/>
      <c r="M866" s="428"/>
      <c r="N866" s="428"/>
      <c r="O866" s="449"/>
      <c r="P866" s="428"/>
    </row>
    <row r="867" spans="1:16">
      <c r="A867" s="428"/>
      <c r="B867" s="447"/>
      <c r="C867" s="448"/>
      <c r="D867" s="448"/>
      <c r="E867" s="448"/>
      <c r="F867" s="448"/>
      <c r="G867" s="448"/>
      <c r="H867" s="448"/>
      <c r="I867" s="448"/>
      <c r="J867" s="449"/>
      <c r="K867" s="449"/>
      <c r="L867" s="449"/>
      <c r="M867" s="428"/>
      <c r="N867" s="428"/>
      <c r="O867" s="449"/>
      <c r="P867" s="428"/>
    </row>
    <row r="868" spans="1:16">
      <c r="A868" s="428"/>
      <c r="B868" s="447"/>
      <c r="C868" s="448"/>
      <c r="D868" s="448"/>
      <c r="E868" s="448"/>
      <c r="F868" s="448"/>
      <c r="G868" s="448"/>
      <c r="H868" s="448"/>
      <c r="I868" s="448"/>
      <c r="J868" s="449"/>
      <c r="K868" s="449"/>
      <c r="L868" s="449"/>
      <c r="M868" s="428"/>
      <c r="N868" s="428"/>
      <c r="O868" s="449"/>
      <c r="P868" s="428"/>
    </row>
    <row r="869" spans="1:16">
      <c r="A869" s="428"/>
      <c r="B869" s="447"/>
      <c r="C869" s="448"/>
      <c r="D869" s="448"/>
      <c r="E869" s="448"/>
      <c r="F869" s="448"/>
      <c r="G869" s="448"/>
      <c r="H869" s="448"/>
      <c r="I869" s="448"/>
      <c r="J869" s="449"/>
      <c r="K869" s="449"/>
      <c r="L869" s="449"/>
      <c r="M869" s="428"/>
      <c r="N869" s="428"/>
      <c r="O869" s="449"/>
      <c r="P869" s="428"/>
    </row>
    <row r="870" spans="1:16">
      <c r="A870" s="428"/>
      <c r="B870" s="447"/>
      <c r="C870" s="448"/>
      <c r="D870" s="448"/>
      <c r="E870" s="448"/>
      <c r="F870" s="448"/>
      <c r="G870" s="448"/>
      <c r="H870" s="448"/>
      <c r="I870" s="448"/>
      <c r="J870" s="449"/>
      <c r="K870" s="449"/>
      <c r="L870" s="449"/>
      <c r="M870" s="428"/>
      <c r="N870" s="428"/>
      <c r="O870" s="449"/>
      <c r="P870" s="428"/>
    </row>
    <row r="871" spans="1:16">
      <c r="A871" s="428"/>
      <c r="B871" s="447"/>
      <c r="C871" s="448"/>
      <c r="D871" s="448"/>
      <c r="E871" s="448"/>
      <c r="F871" s="448"/>
      <c r="G871" s="448"/>
      <c r="H871" s="448"/>
      <c r="I871" s="448"/>
      <c r="J871" s="449"/>
      <c r="K871" s="449"/>
      <c r="L871" s="449"/>
      <c r="M871" s="428"/>
      <c r="N871" s="428"/>
      <c r="O871" s="449"/>
      <c r="P871" s="428"/>
    </row>
    <row r="872" spans="1:16">
      <c r="A872" s="428"/>
      <c r="B872" s="447"/>
      <c r="C872" s="448"/>
      <c r="D872" s="448"/>
      <c r="E872" s="448"/>
      <c r="F872" s="448"/>
      <c r="G872" s="448"/>
      <c r="H872" s="448"/>
      <c r="I872" s="448"/>
      <c r="J872" s="449"/>
      <c r="K872" s="449"/>
      <c r="L872" s="449"/>
      <c r="M872" s="428"/>
      <c r="N872" s="428"/>
      <c r="O872" s="449"/>
      <c r="P872" s="428"/>
    </row>
    <row r="873" spans="1:16">
      <c r="A873" s="428"/>
      <c r="B873" s="447"/>
      <c r="C873" s="448"/>
      <c r="D873" s="448"/>
      <c r="E873" s="448"/>
      <c r="F873" s="448"/>
      <c r="G873" s="448"/>
      <c r="H873" s="448"/>
      <c r="I873" s="448"/>
      <c r="J873" s="449"/>
      <c r="K873" s="449"/>
      <c r="L873" s="449"/>
      <c r="M873" s="428"/>
      <c r="N873" s="428"/>
      <c r="O873" s="449"/>
      <c r="P873" s="428"/>
    </row>
    <row r="874" spans="1:16">
      <c r="A874" s="428"/>
      <c r="B874" s="447"/>
      <c r="C874" s="448"/>
      <c r="D874" s="448"/>
      <c r="E874" s="448"/>
      <c r="F874" s="448"/>
      <c r="G874" s="448"/>
      <c r="H874" s="448"/>
      <c r="I874" s="448"/>
      <c r="J874" s="449"/>
      <c r="K874" s="449"/>
      <c r="L874" s="449"/>
      <c r="M874" s="428"/>
      <c r="N874" s="428"/>
      <c r="O874" s="449"/>
      <c r="P874" s="428"/>
    </row>
    <row r="875" spans="1:16">
      <c r="A875" s="428"/>
      <c r="B875" s="447"/>
      <c r="C875" s="448"/>
      <c r="D875" s="448"/>
      <c r="E875" s="448"/>
      <c r="F875" s="448"/>
      <c r="G875" s="448"/>
      <c r="H875" s="448"/>
      <c r="I875" s="448"/>
      <c r="J875" s="449"/>
      <c r="K875" s="449"/>
      <c r="L875" s="449"/>
      <c r="M875" s="428"/>
      <c r="N875" s="428"/>
      <c r="O875" s="449"/>
      <c r="P875" s="428"/>
    </row>
    <row r="876" spans="1:16">
      <c r="A876" s="428"/>
      <c r="B876" s="447"/>
      <c r="C876" s="448"/>
      <c r="D876" s="448"/>
      <c r="E876" s="448"/>
      <c r="F876" s="448"/>
      <c r="G876" s="448"/>
      <c r="H876" s="448"/>
      <c r="I876" s="448"/>
      <c r="J876" s="449"/>
      <c r="K876" s="449"/>
      <c r="L876" s="449"/>
      <c r="M876" s="428"/>
      <c r="N876" s="428"/>
      <c r="O876" s="449"/>
      <c r="P876" s="428"/>
    </row>
    <row r="877" spans="1:16">
      <c r="A877" s="428"/>
      <c r="B877" s="447"/>
      <c r="C877" s="448"/>
      <c r="D877" s="448"/>
      <c r="E877" s="448"/>
      <c r="F877" s="448"/>
      <c r="G877" s="448"/>
      <c r="H877" s="448"/>
      <c r="I877" s="448"/>
      <c r="J877" s="449"/>
      <c r="K877" s="449"/>
      <c r="L877" s="449"/>
      <c r="M877" s="428"/>
      <c r="N877" s="428"/>
      <c r="O877" s="449"/>
      <c r="P877" s="428"/>
    </row>
    <row r="878" spans="1:16">
      <c r="A878" s="428"/>
      <c r="B878" s="447"/>
      <c r="C878" s="448"/>
      <c r="D878" s="448"/>
      <c r="E878" s="448"/>
      <c r="F878" s="448"/>
      <c r="G878" s="448"/>
      <c r="H878" s="448"/>
      <c r="I878" s="448"/>
      <c r="J878" s="449"/>
      <c r="K878" s="449"/>
      <c r="L878" s="449"/>
      <c r="M878" s="428"/>
      <c r="N878" s="428"/>
      <c r="O878" s="449"/>
      <c r="P878" s="428"/>
    </row>
    <row r="879" spans="1:16">
      <c r="A879" s="428"/>
      <c r="B879" s="447"/>
      <c r="C879" s="448"/>
      <c r="D879" s="448"/>
      <c r="E879" s="448"/>
      <c r="F879" s="448"/>
      <c r="G879" s="448"/>
      <c r="H879" s="448"/>
      <c r="I879" s="448"/>
      <c r="J879" s="449"/>
      <c r="K879" s="449"/>
      <c r="L879" s="449"/>
      <c r="M879" s="428"/>
      <c r="N879" s="428"/>
      <c r="O879" s="449"/>
      <c r="P879" s="428"/>
    </row>
    <row r="880" spans="1:16">
      <c r="A880" s="428"/>
      <c r="B880" s="447"/>
      <c r="C880" s="448"/>
      <c r="D880" s="448"/>
      <c r="E880" s="448"/>
      <c r="F880" s="448"/>
      <c r="G880" s="448"/>
      <c r="H880" s="448"/>
      <c r="I880" s="448"/>
      <c r="J880" s="449"/>
      <c r="K880" s="449"/>
      <c r="L880" s="449"/>
      <c r="M880" s="428"/>
      <c r="N880" s="428"/>
      <c r="O880" s="449"/>
      <c r="P880" s="428"/>
    </row>
    <row r="881" spans="1:16">
      <c r="A881" s="428"/>
      <c r="B881" s="447"/>
      <c r="C881" s="448"/>
      <c r="D881" s="448"/>
      <c r="E881" s="448"/>
      <c r="F881" s="448"/>
      <c r="G881" s="448"/>
      <c r="H881" s="448"/>
      <c r="I881" s="448"/>
      <c r="J881" s="449"/>
      <c r="K881" s="449"/>
      <c r="L881" s="449"/>
      <c r="M881" s="428"/>
      <c r="N881" s="428"/>
      <c r="O881" s="449"/>
      <c r="P881" s="428"/>
    </row>
    <row r="882" spans="1:16">
      <c r="A882" s="428"/>
      <c r="B882" s="447"/>
      <c r="C882" s="448"/>
      <c r="D882" s="448"/>
      <c r="E882" s="448"/>
      <c r="F882" s="448"/>
      <c r="G882" s="448"/>
      <c r="H882" s="448"/>
      <c r="I882" s="448"/>
      <c r="J882" s="449"/>
      <c r="K882" s="449"/>
      <c r="L882" s="449"/>
      <c r="M882" s="428"/>
      <c r="N882" s="428"/>
      <c r="O882" s="449"/>
      <c r="P882" s="428"/>
    </row>
    <row r="883" spans="1:16">
      <c r="A883" s="428"/>
      <c r="B883" s="447"/>
      <c r="C883" s="448"/>
      <c r="D883" s="448"/>
      <c r="E883" s="448"/>
      <c r="F883" s="448"/>
      <c r="G883" s="448"/>
      <c r="H883" s="448"/>
      <c r="I883" s="448"/>
      <c r="J883" s="449"/>
      <c r="K883" s="449"/>
      <c r="L883" s="449"/>
      <c r="M883" s="428"/>
      <c r="N883" s="428"/>
      <c r="O883" s="449"/>
      <c r="P883" s="428"/>
    </row>
    <row r="884" spans="1:16">
      <c r="A884" s="428"/>
      <c r="B884" s="447"/>
      <c r="C884" s="448"/>
      <c r="D884" s="448"/>
      <c r="E884" s="448"/>
      <c r="F884" s="448"/>
      <c r="G884" s="448"/>
      <c r="H884" s="448"/>
      <c r="I884" s="448"/>
      <c r="J884" s="449"/>
      <c r="K884" s="449"/>
      <c r="L884" s="449"/>
      <c r="M884" s="428"/>
      <c r="N884" s="428"/>
      <c r="O884" s="449"/>
      <c r="P884" s="428"/>
    </row>
    <row r="885" spans="1:16">
      <c r="A885" s="428"/>
      <c r="B885" s="447"/>
      <c r="C885" s="448"/>
      <c r="D885" s="448"/>
      <c r="E885" s="448"/>
      <c r="F885" s="448"/>
      <c r="G885" s="448"/>
      <c r="H885" s="448"/>
      <c r="I885" s="448"/>
      <c r="J885" s="449"/>
      <c r="K885" s="449"/>
      <c r="L885" s="449"/>
      <c r="M885" s="428"/>
      <c r="N885" s="428"/>
      <c r="O885" s="449"/>
      <c r="P885" s="428"/>
    </row>
    <row r="886" spans="1:16">
      <c r="A886" s="428"/>
      <c r="B886" s="447"/>
      <c r="C886" s="448"/>
      <c r="D886" s="448"/>
      <c r="E886" s="448"/>
      <c r="F886" s="448"/>
      <c r="G886" s="448"/>
      <c r="H886" s="448"/>
      <c r="I886" s="448"/>
      <c r="J886" s="449"/>
      <c r="K886" s="449"/>
      <c r="L886" s="449"/>
      <c r="M886" s="428"/>
      <c r="N886" s="428"/>
      <c r="O886" s="449"/>
      <c r="P886" s="428"/>
    </row>
    <row r="887" spans="1:16">
      <c r="A887" s="428"/>
      <c r="B887" s="447"/>
      <c r="C887" s="448"/>
      <c r="D887" s="448"/>
      <c r="E887" s="448"/>
      <c r="F887" s="448"/>
      <c r="G887" s="448"/>
      <c r="H887" s="448"/>
      <c r="I887" s="448"/>
      <c r="J887" s="449"/>
      <c r="K887" s="449"/>
      <c r="L887" s="449"/>
      <c r="M887" s="428"/>
      <c r="N887" s="428"/>
      <c r="O887" s="449"/>
      <c r="P887" s="428"/>
    </row>
    <row r="888" spans="1:16">
      <c r="A888" s="428"/>
      <c r="B888" s="447"/>
      <c r="C888" s="448"/>
      <c r="D888" s="448"/>
      <c r="E888" s="448"/>
      <c r="F888" s="448"/>
      <c r="G888" s="448"/>
      <c r="H888" s="448"/>
      <c r="I888" s="448"/>
      <c r="J888" s="449"/>
      <c r="K888" s="449"/>
      <c r="L888" s="449"/>
      <c r="M888" s="428"/>
      <c r="N888" s="428"/>
      <c r="O888" s="449"/>
      <c r="P888" s="428"/>
    </row>
    <row r="889" spans="1:16">
      <c r="A889" s="428"/>
      <c r="B889" s="447"/>
      <c r="C889" s="448"/>
      <c r="D889" s="448"/>
      <c r="E889" s="448"/>
      <c r="F889" s="448"/>
      <c r="G889" s="448"/>
      <c r="H889" s="448"/>
      <c r="I889" s="448"/>
      <c r="J889" s="449"/>
      <c r="K889" s="449"/>
      <c r="L889" s="449"/>
      <c r="M889" s="428"/>
      <c r="N889" s="428"/>
      <c r="O889" s="449"/>
      <c r="P889" s="428"/>
    </row>
    <row r="890" spans="1:16">
      <c r="A890" s="428"/>
      <c r="B890" s="447"/>
      <c r="C890" s="448"/>
      <c r="D890" s="448"/>
      <c r="E890" s="448"/>
      <c r="F890" s="448"/>
      <c r="G890" s="448"/>
      <c r="H890" s="448"/>
      <c r="I890" s="448"/>
      <c r="J890" s="449"/>
      <c r="K890" s="449"/>
      <c r="L890" s="449"/>
      <c r="M890" s="428"/>
      <c r="N890" s="428"/>
      <c r="O890" s="449"/>
      <c r="P890" s="428"/>
    </row>
    <row r="891" spans="1:16">
      <c r="A891" s="428"/>
      <c r="B891" s="447"/>
      <c r="C891" s="448"/>
      <c r="D891" s="448"/>
      <c r="E891" s="448"/>
      <c r="F891" s="448"/>
      <c r="G891" s="448"/>
      <c r="H891" s="448"/>
      <c r="I891" s="448"/>
      <c r="J891" s="449"/>
      <c r="K891" s="449"/>
      <c r="L891" s="449"/>
      <c r="M891" s="428"/>
      <c r="N891" s="428"/>
      <c r="O891" s="449"/>
      <c r="P891" s="428"/>
    </row>
    <row r="892" spans="1:16">
      <c r="A892" s="428"/>
      <c r="B892" s="447"/>
      <c r="C892" s="448"/>
      <c r="D892" s="448"/>
      <c r="E892" s="448"/>
      <c r="F892" s="448"/>
      <c r="G892" s="448"/>
      <c r="H892" s="448"/>
      <c r="I892" s="448"/>
      <c r="J892" s="449"/>
      <c r="K892" s="449"/>
      <c r="L892" s="449"/>
      <c r="M892" s="428"/>
      <c r="N892" s="428"/>
      <c r="O892" s="449"/>
      <c r="P892" s="428"/>
    </row>
    <row r="893" spans="1:16">
      <c r="A893" s="428"/>
      <c r="B893" s="447"/>
      <c r="C893" s="448"/>
      <c r="D893" s="448"/>
      <c r="E893" s="448"/>
      <c r="F893" s="448"/>
      <c r="G893" s="448"/>
      <c r="H893" s="448"/>
      <c r="I893" s="448"/>
      <c r="J893" s="449"/>
      <c r="K893" s="449"/>
      <c r="L893" s="449"/>
      <c r="M893" s="428"/>
      <c r="N893" s="428"/>
      <c r="O893" s="449"/>
      <c r="P893" s="428"/>
    </row>
    <row r="894" spans="1:16">
      <c r="A894" s="428"/>
      <c r="B894" s="447"/>
      <c r="C894" s="448"/>
      <c r="D894" s="448"/>
      <c r="E894" s="448"/>
      <c r="F894" s="448"/>
      <c r="G894" s="448"/>
      <c r="H894" s="448"/>
      <c r="I894" s="448"/>
      <c r="J894" s="449"/>
      <c r="K894" s="449"/>
      <c r="L894" s="449"/>
      <c r="M894" s="428"/>
      <c r="N894" s="428"/>
      <c r="O894" s="449"/>
      <c r="P894" s="428"/>
    </row>
    <row r="895" spans="1:16">
      <c r="A895" s="428"/>
      <c r="B895" s="447"/>
      <c r="C895" s="448"/>
      <c r="D895" s="448"/>
      <c r="E895" s="448"/>
      <c r="F895" s="448"/>
      <c r="G895" s="448"/>
      <c r="H895" s="448"/>
      <c r="I895" s="448"/>
      <c r="J895" s="449"/>
      <c r="K895" s="449"/>
      <c r="L895" s="449"/>
      <c r="M895" s="428"/>
      <c r="N895" s="428"/>
      <c r="O895" s="449"/>
      <c r="P895" s="428"/>
    </row>
    <row r="896" spans="1:16">
      <c r="A896" s="428"/>
      <c r="B896" s="447"/>
      <c r="C896" s="448"/>
      <c r="D896" s="448"/>
      <c r="E896" s="448"/>
      <c r="F896" s="448"/>
      <c r="G896" s="448"/>
      <c r="H896" s="448"/>
      <c r="I896" s="448"/>
      <c r="J896" s="449"/>
      <c r="K896" s="449"/>
      <c r="L896" s="449"/>
      <c r="M896" s="428"/>
      <c r="N896" s="428"/>
      <c r="O896" s="449"/>
      <c r="P896" s="428"/>
    </row>
    <row r="897" spans="1:16">
      <c r="A897" s="428"/>
      <c r="B897" s="447"/>
      <c r="C897" s="448"/>
      <c r="D897" s="448"/>
      <c r="E897" s="448"/>
      <c r="F897" s="448"/>
      <c r="G897" s="448"/>
      <c r="H897" s="448"/>
      <c r="I897" s="448"/>
      <c r="J897" s="449"/>
      <c r="K897" s="449"/>
      <c r="L897" s="449"/>
      <c r="M897" s="428"/>
      <c r="N897" s="428"/>
      <c r="O897" s="449"/>
      <c r="P897" s="428"/>
    </row>
    <row r="898" spans="1:16">
      <c r="A898" s="428"/>
      <c r="B898" s="447"/>
      <c r="C898" s="448"/>
      <c r="D898" s="448"/>
      <c r="E898" s="448"/>
      <c r="F898" s="448"/>
      <c r="G898" s="448"/>
      <c r="H898" s="448"/>
      <c r="I898" s="448"/>
      <c r="J898" s="449"/>
      <c r="K898" s="449"/>
      <c r="L898" s="449"/>
      <c r="M898" s="428"/>
      <c r="N898" s="428"/>
      <c r="O898" s="449"/>
      <c r="P898" s="428"/>
    </row>
    <row r="899" spans="1:16">
      <c r="A899" s="428"/>
      <c r="B899" s="447"/>
      <c r="C899" s="448"/>
      <c r="D899" s="448"/>
      <c r="E899" s="448"/>
      <c r="F899" s="448"/>
      <c r="G899" s="448"/>
      <c r="H899" s="448"/>
      <c r="I899" s="448"/>
      <c r="J899" s="449"/>
      <c r="K899" s="449"/>
      <c r="L899" s="449"/>
      <c r="M899" s="428"/>
      <c r="N899" s="428"/>
      <c r="O899" s="449"/>
      <c r="P899" s="428"/>
    </row>
    <row r="900" spans="1:16">
      <c r="A900" s="428"/>
      <c r="B900" s="447"/>
      <c r="C900" s="448"/>
      <c r="D900" s="448"/>
      <c r="E900" s="448"/>
      <c r="F900" s="448"/>
      <c r="G900" s="448"/>
      <c r="H900" s="448"/>
      <c r="I900" s="448"/>
      <c r="J900" s="449"/>
      <c r="K900" s="449"/>
      <c r="L900" s="449"/>
      <c r="M900" s="428"/>
      <c r="N900" s="428"/>
      <c r="O900" s="449"/>
      <c r="P900" s="428"/>
    </row>
    <row r="901" spans="1:16">
      <c r="A901" s="428"/>
      <c r="B901" s="447"/>
      <c r="C901" s="448"/>
      <c r="D901" s="448"/>
      <c r="E901" s="448"/>
      <c r="F901" s="448"/>
      <c r="G901" s="448"/>
      <c r="H901" s="448"/>
      <c r="I901" s="448"/>
      <c r="J901" s="449"/>
      <c r="K901" s="449"/>
      <c r="L901" s="449"/>
      <c r="M901" s="428"/>
      <c r="N901" s="428"/>
      <c r="O901" s="449"/>
      <c r="P901" s="428"/>
    </row>
    <row r="902" spans="1:16">
      <c r="A902" s="428"/>
      <c r="B902" s="447"/>
      <c r="C902" s="448"/>
      <c r="D902" s="448"/>
      <c r="E902" s="448"/>
      <c r="F902" s="448"/>
      <c r="G902" s="448"/>
      <c r="H902" s="448"/>
      <c r="I902" s="448"/>
      <c r="J902" s="449"/>
      <c r="K902" s="449"/>
      <c r="L902" s="449"/>
      <c r="M902" s="428"/>
      <c r="N902" s="428"/>
      <c r="O902" s="449"/>
      <c r="P902" s="428"/>
    </row>
    <row r="903" spans="1:16">
      <c r="A903" s="428"/>
      <c r="B903" s="447"/>
      <c r="C903" s="448"/>
      <c r="D903" s="448"/>
      <c r="E903" s="448"/>
      <c r="F903" s="448"/>
      <c r="G903" s="448"/>
      <c r="H903" s="448"/>
      <c r="I903" s="448"/>
      <c r="J903" s="449"/>
      <c r="K903" s="449"/>
      <c r="L903" s="449"/>
      <c r="M903" s="428"/>
      <c r="N903" s="428"/>
      <c r="O903" s="449"/>
      <c r="P903" s="428"/>
    </row>
    <row r="904" spans="1:16">
      <c r="A904" s="428"/>
      <c r="B904" s="447"/>
      <c r="C904" s="448"/>
      <c r="D904" s="448"/>
      <c r="E904" s="448"/>
      <c r="F904" s="448"/>
      <c r="G904" s="448"/>
      <c r="H904" s="448"/>
      <c r="I904" s="448"/>
      <c r="J904" s="449"/>
      <c r="K904" s="449"/>
      <c r="L904" s="449"/>
      <c r="M904" s="428"/>
      <c r="N904" s="428"/>
      <c r="O904" s="449"/>
      <c r="P904" s="428"/>
    </row>
    <row r="905" spans="1:16">
      <c r="A905" s="428"/>
      <c r="B905" s="447"/>
      <c r="C905" s="448"/>
      <c r="D905" s="448"/>
      <c r="E905" s="448"/>
      <c r="F905" s="448"/>
      <c r="G905" s="448"/>
      <c r="H905" s="448"/>
      <c r="I905" s="448"/>
      <c r="J905" s="449"/>
      <c r="K905" s="449"/>
      <c r="L905" s="449"/>
      <c r="M905" s="428"/>
      <c r="N905" s="428"/>
      <c r="O905" s="449"/>
      <c r="P905" s="428"/>
    </row>
    <row r="906" spans="1:16">
      <c r="A906" s="428"/>
      <c r="B906" s="447"/>
      <c r="C906" s="448"/>
      <c r="D906" s="448"/>
      <c r="E906" s="448"/>
      <c r="F906" s="448"/>
      <c r="G906" s="448"/>
      <c r="H906" s="448"/>
      <c r="I906" s="448"/>
      <c r="J906" s="449"/>
      <c r="K906" s="449"/>
      <c r="L906" s="449"/>
      <c r="M906" s="428"/>
      <c r="N906" s="428"/>
      <c r="O906" s="449"/>
      <c r="P906" s="428"/>
    </row>
    <row r="907" spans="1:16">
      <c r="A907" s="428"/>
      <c r="B907" s="447"/>
      <c r="C907" s="448"/>
      <c r="D907" s="448"/>
      <c r="E907" s="448"/>
      <c r="F907" s="448"/>
      <c r="G907" s="448"/>
      <c r="H907" s="448"/>
      <c r="I907" s="448"/>
      <c r="J907" s="449"/>
      <c r="K907" s="449"/>
      <c r="L907" s="449"/>
      <c r="M907" s="428"/>
      <c r="N907" s="428"/>
      <c r="O907" s="449"/>
      <c r="P907" s="428"/>
    </row>
    <row r="908" spans="1:16">
      <c r="A908" s="428"/>
      <c r="B908" s="447"/>
      <c r="C908" s="448"/>
      <c r="D908" s="448"/>
      <c r="E908" s="448"/>
      <c r="F908" s="448"/>
      <c r="G908" s="448"/>
      <c r="H908" s="448"/>
      <c r="I908" s="448"/>
      <c r="J908" s="449"/>
      <c r="K908" s="449"/>
      <c r="L908" s="449"/>
      <c r="M908" s="428"/>
      <c r="N908" s="428"/>
      <c r="O908" s="449"/>
      <c r="P908" s="428"/>
    </row>
    <row r="909" spans="1:16">
      <c r="A909" s="428"/>
      <c r="B909" s="447"/>
      <c r="C909" s="448"/>
      <c r="D909" s="448"/>
      <c r="E909" s="448"/>
      <c r="F909" s="448"/>
      <c r="G909" s="448"/>
      <c r="H909" s="448"/>
      <c r="I909" s="448"/>
      <c r="J909" s="449"/>
      <c r="K909" s="449"/>
      <c r="L909" s="449"/>
      <c r="M909" s="428"/>
      <c r="N909" s="428"/>
      <c r="O909" s="449"/>
      <c r="P909" s="428"/>
    </row>
    <row r="910" spans="1:16">
      <c r="A910" s="428"/>
      <c r="B910" s="447"/>
      <c r="C910" s="448"/>
      <c r="D910" s="448"/>
      <c r="E910" s="448"/>
      <c r="F910" s="448"/>
      <c r="G910" s="448"/>
      <c r="H910" s="448"/>
      <c r="I910" s="448"/>
      <c r="J910" s="449"/>
      <c r="K910" s="449"/>
      <c r="L910" s="449"/>
      <c r="M910" s="428"/>
      <c r="N910" s="428"/>
      <c r="O910" s="449"/>
      <c r="P910" s="428"/>
    </row>
    <row r="911" spans="1:16">
      <c r="A911" s="428"/>
      <c r="B911" s="447"/>
      <c r="C911" s="448"/>
      <c r="D911" s="448"/>
      <c r="E911" s="448"/>
      <c r="F911" s="448"/>
      <c r="G911" s="448"/>
      <c r="H911" s="448"/>
      <c r="I911" s="448"/>
      <c r="J911" s="449"/>
      <c r="K911" s="449"/>
      <c r="L911" s="449"/>
      <c r="M911" s="428"/>
      <c r="N911" s="428"/>
      <c r="O911" s="449"/>
      <c r="P911" s="428"/>
    </row>
    <row r="912" spans="1:16">
      <c r="A912" s="428"/>
      <c r="B912" s="447"/>
      <c r="C912" s="448"/>
      <c r="D912" s="448"/>
      <c r="E912" s="448"/>
      <c r="F912" s="448"/>
      <c r="G912" s="448"/>
      <c r="H912" s="448"/>
      <c r="I912" s="448"/>
      <c r="J912" s="449"/>
      <c r="K912" s="449"/>
      <c r="L912" s="449"/>
      <c r="M912" s="428"/>
      <c r="N912" s="428"/>
      <c r="O912" s="449"/>
      <c r="P912" s="428"/>
    </row>
    <row r="913" spans="1:16">
      <c r="A913" s="428"/>
      <c r="B913" s="447"/>
      <c r="C913" s="448"/>
      <c r="D913" s="448"/>
      <c r="E913" s="448"/>
      <c r="F913" s="448"/>
      <c r="G913" s="448"/>
      <c r="H913" s="448"/>
      <c r="I913" s="448"/>
      <c r="J913" s="449"/>
      <c r="K913" s="449"/>
      <c r="L913" s="449"/>
      <c r="M913" s="428"/>
      <c r="N913" s="428"/>
      <c r="O913" s="449"/>
      <c r="P913" s="428"/>
    </row>
    <row r="914" spans="1:16">
      <c r="A914" s="428"/>
      <c r="B914" s="447"/>
      <c r="C914" s="448"/>
      <c r="D914" s="448"/>
      <c r="E914" s="448"/>
      <c r="F914" s="448"/>
      <c r="G914" s="448"/>
      <c r="H914" s="448"/>
      <c r="I914" s="448"/>
      <c r="J914" s="449"/>
      <c r="K914" s="449"/>
      <c r="L914" s="449"/>
      <c r="M914" s="428"/>
      <c r="N914" s="428"/>
      <c r="O914" s="449"/>
      <c r="P914" s="428"/>
    </row>
    <row r="915" spans="1:16">
      <c r="A915" s="428"/>
      <c r="B915" s="447"/>
      <c r="C915" s="448"/>
      <c r="D915" s="448"/>
      <c r="E915" s="448"/>
      <c r="F915" s="448"/>
      <c r="G915" s="448"/>
      <c r="H915" s="448"/>
      <c r="I915" s="448"/>
      <c r="J915" s="449"/>
      <c r="K915" s="449"/>
      <c r="L915" s="449"/>
      <c r="M915" s="428"/>
      <c r="N915" s="428"/>
      <c r="O915" s="449"/>
      <c r="P915" s="428"/>
    </row>
    <row r="916" spans="1:16">
      <c r="A916" s="428"/>
      <c r="B916" s="447"/>
      <c r="C916" s="448"/>
      <c r="D916" s="448"/>
      <c r="E916" s="448"/>
      <c r="F916" s="448"/>
      <c r="G916" s="448"/>
      <c r="H916" s="448"/>
      <c r="I916" s="448"/>
      <c r="J916" s="449"/>
      <c r="K916" s="449"/>
      <c r="L916" s="449"/>
      <c r="M916" s="428"/>
      <c r="N916" s="428"/>
      <c r="O916" s="449"/>
      <c r="P916" s="428"/>
    </row>
    <row r="917" spans="1:16">
      <c r="A917" s="428"/>
      <c r="B917" s="447"/>
      <c r="C917" s="448"/>
      <c r="D917" s="448"/>
      <c r="E917" s="448"/>
      <c r="F917" s="448"/>
      <c r="G917" s="448"/>
      <c r="H917" s="448"/>
      <c r="I917" s="448"/>
      <c r="J917" s="449"/>
      <c r="K917" s="449"/>
      <c r="L917" s="449"/>
      <c r="M917" s="428"/>
      <c r="N917" s="428"/>
      <c r="O917" s="449"/>
      <c r="P917" s="428"/>
    </row>
    <row r="918" spans="1:16">
      <c r="A918" s="428"/>
      <c r="B918" s="447"/>
      <c r="C918" s="448"/>
      <c r="D918" s="448"/>
      <c r="E918" s="448"/>
      <c r="F918" s="448"/>
      <c r="G918" s="448"/>
      <c r="H918" s="448"/>
      <c r="I918" s="448"/>
      <c r="J918" s="449"/>
      <c r="K918" s="449"/>
      <c r="L918" s="449"/>
      <c r="M918" s="428"/>
      <c r="N918" s="428"/>
      <c r="O918" s="449"/>
      <c r="P918" s="428"/>
    </row>
    <row r="919" spans="1:16">
      <c r="A919" s="428"/>
      <c r="B919" s="447"/>
      <c r="C919" s="448"/>
      <c r="D919" s="448"/>
      <c r="E919" s="448"/>
      <c r="F919" s="448"/>
      <c r="G919" s="448"/>
      <c r="H919" s="448"/>
      <c r="I919" s="448"/>
      <c r="J919" s="449"/>
      <c r="K919" s="449"/>
      <c r="L919" s="449"/>
      <c r="M919" s="428"/>
      <c r="N919" s="428"/>
      <c r="O919" s="449"/>
      <c r="P919" s="428"/>
    </row>
    <row r="920" spans="1:16">
      <c r="A920" s="428"/>
      <c r="B920" s="447"/>
      <c r="C920" s="448"/>
      <c r="D920" s="448"/>
      <c r="E920" s="448"/>
      <c r="F920" s="448"/>
      <c r="G920" s="448"/>
      <c r="H920" s="448"/>
      <c r="I920" s="448"/>
      <c r="J920" s="449"/>
      <c r="K920" s="449"/>
      <c r="L920" s="449"/>
      <c r="M920" s="428"/>
      <c r="N920" s="428"/>
      <c r="O920" s="449"/>
      <c r="P920" s="428"/>
    </row>
    <row r="921" spans="1:16">
      <c r="A921" s="428"/>
      <c r="B921" s="447"/>
      <c r="C921" s="448"/>
      <c r="D921" s="448"/>
      <c r="E921" s="448"/>
      <c r="F921" s="448"/>
      <c r="G921" s="448"/>
      <c r="H921" s="448"/>
      <c r="I921" s="448"/>
      <c r="J921" s="449"/>
      <c r="K921" s="449"/>
      <c r="L921" s="449"/>
      <c r="M921" s="428"/>
      <c r="N921" s="428"/>
      <c r="O921" s="449"/>
      <c r="P921" s="428"/>
    </row>
    <row r="922" spans="1:16">
      <c r="A922" s="428"/>
      <c r="B922" s="447"/>
      <c r="C922" s="448"/>
      <c r="D922" s="448"/>
      <c r="E922" s="448"/>
      <c r="F922" s="448"/>
      <c r="G922" s="448"/>
      <c r="H922" s="448"/>
      <c r="I922" s="448"/>
      <c r="J922" s="449"/>
      <c r="K922" s="449"/>
      <c r="L922" s="449"/>
      <c r="M922" s="428"/>
      <c r="N922" s="428"/>
      <c r="O922" s="449"/>
      <c r="P922" s="428"/>
    </row>
    <row r="923" spans="1:16">
      <c r="A923" s="428"/>
      <c r="B923" s="447"/>
      <c r="C923" s="448"/>
      <c r="D923" s="448"/>
      <c r="E923" s="448"/>
      <c r="F923" s="448"/>
      <c r="G923" s="448"/>
      <c r="H923" s="448"/>
      <c r="I923" s="448"/>
      <c r="J923" s="449"/>
      <c r="K923" s="449"/>
      <c r="L923" s="449"/>
      <c r="M923" s="428"/>
      <c r="N923" s="428"/>
      <c r="O923" s="449"/>
      <c r="P923" s="428"/>
    </row>
    <row r="924" spans="1:16">
      <c r="A924" s="428"/>
      <c r="B924" s="447"/>
      <c r="C924" s="448"/>
      <c r="D924" s="448"/>
      <c r="E924" s="448"/>
      <c r="F924" s="448"/>
      <c r="G924" s="448"/>
      <c r="H924" s="448"/>
      <c r="I924" s="448"/>
      <c r="J924" s="449"/>
      <c r="K924" s="449"/>
      <c r="L924" s="449"/>
      <c r="M924" s="428"/>
      <c r="N924" s="428"/>
      <c r="O924" s="449"/>
      <c r="P924" s="428"/>
    </row>
    <row r="925" spans="1:16">
      <c r="A925" s="428"/>
      <c r="B925" s="447"/>
      <c r="C925" s="448"/>
      <c r="D925" s="448"/>
      <c r="E925" s="448"/>
      <c r="F925" s="448"/>
      <c r="G925" s="448"/>
      <c r="H925" s="448"/>
      <c r="I925" s="448"/>
      <c r="J925" s="449"/>
      <c r="K925" s="449"/>
      <c r="L925" s="449"/>
      <c r="M925" s="428"/>
      <c r="N925" s="428"/>
      <c r="O925" s="449"/>
      <c r="P925" s="428"/>
    </row>
    <row r="926" spans="1:16">
      <c r="A926" s="428"/>
      <c r="B926" s="447"/>
      <c r="C926" s="448"/>
      <c r="D926" s="448"/>
      <c r="E926" s="448"/>
      <c r="F926" s="448"/>
      <c r="G926" s="448"/>
      <c r="H926" s="448"/>
      <c r="I926" s="448"/>
      <c r="J926" s="449"/>
      <c r="K926" s="449"/>
      <c r="L926" s="449"/>
      <c r="M926" s="428"/>
      <c r="N926" s="428"/>
      <c r="O926" s="449"/>
      <c r="P926" s="428"/>
    </row>
    <row r="927" spans="1:16">
      <c r="A927" s="428"/>
      <c r="B927" s="447"/>
      <c r="C927" s="448"/>
      <c r="D927" s="448"/>
      <c r="E927" s="448"/>
      <c r="F927" s="448"/>
      <c r="G927" s="448"/>
      <c r="H927" s="448"/>
      <c r="I927" s="448"/>
      <c r="J927" s="449"/>
      <c r="K927" s="449"/>
      <c r="L927" s="449"/>
      <c r="M927" s="428"/>
      <c r="N927" s="428"/>
      <c r="O927" s="449"/>
      <c r="P927" s="428"/>
    </row>
    <row r="928" spans="1:16">
      <c r="A928" s="428"/>
      <c r="B928" s="447"/>
      <c r="C928" s="448"/>
      <c r="D928" s="448"/>
      <c r="E928" s="448"/>
      <c r="F928" s="448"/>
      <c r="G928" s="448"/>
      <c r="H928" s="448"/>
      <c r="I928" s="448"/>
      <c r="J928" s="449"/>
      <c r="K928" s="449"/>
      <c r="L928" s="449"/>
      <c r="M928" s="428"/>
      <c r="N928" s="428"/>
      <c r="O928" s="449"/>
      <c r="P928" s="428"/>
    </row>
    <row r="929" spans="1:16">
      <c r="A929" s="428"/>
      <c r="B929" s="447"/>
      <c r="C929" s="448"/>
      <c r="D929" s="448"/>
      <c r="E929" s="448"/>
      <c r="F929" s="448"/>
      <c r="G929" s="448"/>
      <c r="H929" s="448"/>
      <c r="I929" s="448"/>
      <c r="J929" s="449"/>
      <c r="K929" s="449"/>
      <c r="L929" s="449"/>
      <c r="M929" s="428"/>
      <c r="N929" s="428"/>
      <c r="O929" s="449"/>
      <c r="P929" s="428"/>
    </row>
    <row r="930" spans="1:16">
      <c r="A930" s="428"/>
      <c r="B930" s="447"/>
      <c r="C930" s="448"/>
      <c r="D930" s="448"/>
      <c r="E930" s="448"/>
      <c r="F930" s="448"/>
      <c r="G930" s="448"/>
      <c r="H930" s="448"/>
      <c r="I930" s="448"/>
      <c r="J930" s="449"/>
      <c r="K930" s="449"/>
      <c r="L930" s="449"/>
      <c r="M930" s="428"/>
      <c r="N930" s="428"/>
      <c r="O930" s="449"/>
      <c r="P930" s="428"/>
    </row>
    <row r="931" spans="1:16">
      <c r="A931" s="428"/>
      <c r="B931" s="447"/>
      <c r="C931" s="448"/>
      <c r="D931" s="448"/>
      <c r="E931" s="448"/>
      <c r="F931" s="448"/>
      <c r="G931" s="448"/>
      <c r="H931" s="448"/>
      <c r="I931" s="448"/>
      <c r="J931" s="449"/>
      <c r="K931" s="449"/>
      <c r="L931" s="449"/>
      <c r="M931" s="428"/>
      <c r="N931" s="428"/>
      <c r="O931" s="449"/>
      <c r="P931" s="428"/>
    </row>
    <row r="932" spans="1:16">
      <c r="A932" s="428"/>
      <c r="B932" s="447"/>
      <c r="C932" s="448"/>
      <c r="D932" s="448"/>
      <c r="E932" s="448"/>
      <c r="F932" s="448"/>
      <c r="G932" s="448"/>
      <c r="H932" s="448"/>
      <c r="I932" s="448"/>
      <c r="J932" s="449"/>
      <c r="K932" s="449"/>
      <c r="L932" s="449"/>
      <c r="M932" s="428"/>
      <c r="N932" s="428"/>
      <c r="O932" s="449"/>
      <c r="P932" s="428"/>
    </row>
    <row r="933" spans="1:16">
      <c r="A933" s="428"/>
      <c r="B933" s="447"/>
      <c r="C933" s="448"/>
      <c r="D933" s="448"/>
      <c r="E933" s="448"/>
      <c r="F933" s="448"/>
      <c r="G933" s="448"/>
      <c r="H933" s="448"/>
      <c r="I933" s="448"/>
      <c r="J933" s="449"/>
      <c r="K933" s="449"/>
      <c r="L933" s="449"/>
      <c r="M933" s="428"/>
      <c r="N933" s="428"/>
      <c r="O933" s="449"/>
      <c r="P933" s="428"/>
    </row>
    <row r="934" spans="1:16">
      <c r="A934" s="428"/>
      <c r="B934" s="447"/>
      <c r="C934" s="448"/>
      <c r="D934" s="448"/>
      <c r="E934" s="448"/>
      <c r="F934" s="448"/>
      <c r="G934" s="448"/>
      <c r="H934" s="448"/>
      <c r="I934" s="448"/>
      <c r="J934" s="449"/>
      <c r="K934" s="449"/>
      <c r="L934" s="449"/>
      <c r="M934" s="428"/>
      <c r="N934" s="428"/>
      <c r="O934" s="449"/>
      <c r="P934" s="428"/>
    </row>
    <row r="935" spans="1:16">
      <c r="A935" s="428"/>
      <c r="B935" s="447"/>
      <c r="C935" s="448"/>
      <c r="D935" s="448"/>
      <c r="E935" s="448"/>
      <c r="F935" s="448"/>
      <c r="G935" s="448"/>
      <c r="H935" s="448"/>
      <c r="I935" s="448"/>
      <c r="J935" s="449"/>
      <c r="K935" s="449"/>
      <c r="L935" s="449"/>
      <c r="M935" s="428"/>
      <c r="N935" s="428"/>
      <c r="O935" s="449"/>
      <c r="P935" s="428"/>
    </row>
    <row r="936" spans="1:16">
      <c r="A936" s="428"/>
      <c r="B936" s="447"/>
      <c r="C936" s="448"/>
      <c r="D936" s="448"/>
      <c r="E936" s="448"/>
      <c r="F936" s="448"/>
      <c r="G936" s="448"/>
      <c r="H936" s="448"/>
      <c r="I936" s="448"/>
      <c r="J936" s="449"/>
      <c r="K936" s="449"/>
      <c r="L936" s="449"/>
      <c r="M936" s="428"/>
      <c r="N936" s="428"/>
      <c r="O936" s="449"/>
      <c r="P936" s="428"/>
    </row>
    <row r="937" spans="1:16">
      <c r="A937" s="428"/>
      <c r="B937" s="447"/>
      <c r="C937" s="448"/>
      <c r="D937" s="448"/>
      <c r="E937" s="448"/>
      <c r="F937" s="448"/>
      <c r="G937" s="448"/>
      <c r="H937" s="448"/>
      <c r="I937" s="448"/>
      <c r="J937" s="449"/>
      <c r="K937" s="449"/>
      <c r="L937" s="449"/>
      <c r="M937" s="428"/>
      <c r="N937" s="428"/>
      <c r="O937" s="449"/>
      <c r="P937" s="428"/>
    </row>
    <row r="938" spans="1:16">
      <c r="A938" s="428"/>
      <c r="B938" s="447"/>
      <c r="C938" s="448"/>
      <c r="D938" s="448"/>
      <c r="E938" s="448"/>
      <c r="F938" s="448"/>
      <c r="G938" s="448"/>
      <c r="H938" s="448"/>
      <c r="I938" s="448"/>
      <c r="J938" s="449"/>
      <c r="K938" s="449"/>
      <c r="L938" s="449"/>
      <c r="M938" s="428"/>
      <c r="N938" s="428"/>
      <c r="O938" s="449"/>
      <c r="P938" s="428"/>
    </row>
    <row r="939" spans="1:16">
      <c r="A939" s="428"/>
      <c r="B939" s="447"/>
      <c r="C939" s="448"/>
      <c r="D939" s="448"/>
      <c r="E939" s="448"/>
      <c r="F939" s="448"/>
      <c r="G939" s="448"/>
      <c r="H939" s="448"/>
      <c r="I939" s="448"/>
      <c r="J939" s="449"/>
      <c r="K939" s="449"/>
      <c r="L939" s="449"/>
      <c r="M939" s="428"/>
      <c r="N939" s="428"/>
      <c r="O939" s="449"/>
      <c r="P939" s="428"/>
    </row>
    <row r="940" spans="1:16">
      <c r="A940" s="428"/>
      <c r="B940" s="447"/>
      <c r="C940" s="448"/>
      <c r="D940" s="448"/>
      <c r="E940" s="448"/>
      <c r="F940" s="448"/>
      <c r="G940" s="448"/>
      <c r="H940" s="448"/>
      <c r="I940" s="448"/>
      <c r="J940" s="449"/>
      <c r="K940" s="449"/>
      <c r="L940" s="449"/>
      <c r="M940" s="428"/>
      <c r="N940" s="428"/>
      <c r="O940" s="449"/>
      <c r="P940" s="428"/>
    </row>
    <row r="941" spans="1:16">
      <c r="A941" s="428"/>
      <c r="B941" s="447"/>
      <c r="C941" s="448"/>
      <c r="D941" s="448"/>
      <c r="E941" s="448"/>
      <c r="F941" s="448"/>
      <c r="G941" s="448"/>
      <c r="H941" s="448"/>
      <c r="I941" s="448"/>
      <c r="J941" s="449"/>
      <c r="K941" s="449"/>
      <c r="L941" s="449"/>
      <c r="M941" s="428"/>
      <c r="N941" s="428"/>
      <c r="O941" s="449"/>
      <c r="P941" s="428"/>
    </row>
    <row r="942" spans="1:16">
      <c r="A942" s="428"/>
      <c r="B942" s="447"/>
      <c r="C942" s="448"/>
      <c r="D942" s="448"/>
      <c r="E942" s="448"/>
      <c r="F942" s="448"/>
      <c r="G942" s="448"/>
      <c r="H942" s="448"/>
      <c r="I942" s="448"/>
      <c r="J942" s="449"/>
      <c r="K942" s="449"/>
      <c r="L942" s="449"/>
      <c r="M942" s="428"/>
      <c r="N942" s="428"/>
      <c r="O942" s="449"/>
      <c r="P942" s="428"/>
    </row>
    <row r="943" spans="1:16">
      <c r="A943" s="428"/>
      <c r="B943" s="447"/>
      <c r="C943" s="448"/>
      <c r="D943" s="448"/>
      <c r="E943" s="448"/>
      <c r="F943" s="448"/>
      <c r="G943" s="448"/>
      <c r="H943" s="448"/>
      <c r="I943" s="448"/>
      <c r="J943" s="449"/>
      <c r="K943" s="449"/>
      <c r="L943" s="449"/>
      <c r="M943" s="428"/>
      <c r="N943" s="428"/>
      <c r="O943" s="449"/>
      <c r="P943" s="428"/>
    </row>
    <row r="944" spans="1:16">
      <c r="A944" s="428"/>
      <c r="B944" s="447"/>
      <c r="C944" s="448"/>
      <c r="D944" s="448"/>
      <c r="E944" s="448"/>
      <c r="F944" s="448"/>
      <c r="G944" s="448"/>
      <c r="H944" s="448"/>
      <c r="I944" s="448"/>
      <c r="J944" s="449"/>
      <c r="K944" s="449"/>
      <c r="L944" s="449"/>
      <c r="M944" s="428"/>
      <c r="N944" s="428"/>
      <c r="O944" s="449"/>
      <c r="P944" s="428"/>
    </row>
    <row r="945" spans="1:16">
      <c r="A945" s="428"/>
      <c r="B945" s="447"/>
      <c r="C945" s="448"/>
      <c r="D945" s="448"/>
      <c r="E945" s="448"/>
      <c r="F945" s="448"/>
      <c r="G945" s="448"/>
      <c r="H945" s="448"/>
      <c r="I945" s="448"/>
      <c r="J945" s="449"/>
      <c r="K945" s="449"/>
      <c r="L945" s="449"/>
      <c r="M945" s="428"/>
      <c r="N945" s="428"/>
      <c r="O945" s="449"/>
      <c r="P945" s="428"/>
    </row>
    <row r="946" spans="1:16">
      <c r="A946" s="428"/>
      <c r="B946" s="447"/>
      <c r="C946" s="448"/>
      <c r="D946" s="448"/>
      <c r="E946" s="448"/>
      <c r="F946" s="448"/>
      <c r="G946" s="448"/>
      <c r="H946" s="448"/>
      <c r="I946" s="448"/>
      <c r="J946" s="449"/>
      <c r="K946" s="449"/>
      <c r="L946" s="449"/>
      <c r="M946" s="428"/>
      <c r="N946" s="428"/>
      <c r="O946" s="449"/>
      <c r="P946" s="428"/>
    </row>
    <row r="947" spans="1:16">
      <c r="A947" s="428"/>
      <c r="B947" s="447"/>
      <c r="C947" s="448"/>
      <c r="D947" s="448"/>
      <c r="E947" s="448"/>
      <c r="F947" s="448"/>
      <c r="G947" s="448"/>
      <c r="H947" s="448"/>
      <c r="I947" s="448"/>
      <c r="J947" s="449"/>
      <c r="K947" s="449"/>
      <c r="L947" s="449"/>
      <c r="M947" s="428"/>
      <c r="N947" s="428"/>
      <c r="O947" s="449"/>
      <c r="P947" s="428"/>
    </row>
    <row r="948" spans="1:16">
      <c r="A948" s="428"/>
      <c r="B948" s="447"/>
      <c r="C948" s="448"/>
      <c r="D948" s="448"/>
      <c r="E948" s="448"/>
      <c r="F948" s="448"/>
      <c r="G948" s="448"/>
      <c r="H948" s="448"/>
      <c r="I948" s="448"/>
      <c r="J948" s="449"/>
      <c r="K948" s="449"/>
      <c r="L948" s="449"/>
      <c r="M948" s="428"/>
      <c r="N948" s="428"/>
      <c r="O948" s="449"/>
      <c r="P948" s="428"/>
    </row>
    <row r="949" spans="1:16">
      <c r="A949" s="428"/>
      <c r="B949" s="447"/>
      <c r="C949" s="448"/>
      <c r="D949" s="448"/>
      <c r="E949" s="448"/>
      <c r="F949" s="448"/>
      <c r="G949" s="448"/>
      <c r="H949" s="448"/>
      <c r="I949" s="448"/>
      <c r="J949" s="449"/>
      <c r="K949" s="449"/>
      <c r="L949" s="449"/>
      <c r="M949" s="428"/>
      <c r="N949" s="428"/>
      <c r="O949" s="449"/>
      <c r="P949" s="428"/>
    </row>
    <row r="950" spans="1:16">
      <c r="A950" s="428"/>
      <c r="B950" s="447"/>
      <c r="C950" s="448"/>
      <c r="D950" s="448"/>
      <c r="E950" s="448"/>
      <c r="F950" s="448"/>
      <c r="G950" s="448"/>
      <c r="H950" s="448"/>
      <c r="I950" s="448"/>
      <c r="J950" s="449"/>
      <c r="K950" s="449"/>
      <c r="L950" s="449"/>
      <c r="M950" s="428"/>
      <c r="N950" s="428"/>
      <c r="O950" s="449"/>
      <c r="P950" s="428"/>
    </row>
    <row r="951" spans="1:16">
      <c r="A951" s="428"/>
      <c r="B951" s="447"/>
      <c r="C951" s="448"/>
      <c r="D951" s="448"/>
      <c r="E951" s="448"/>
      <c r="F951" s="448"/>
      <c r="G951" s="448"/>
      <c r="H951" s="448"/>
      <c r="I951" s="448"/>
      <c r="J951" s="449"/>
      <c r="K951" s="449"/>
      <c r="L951" s="449"/>
      <c r="M951" s="428"/>
      <c r="N951" s="428"/>
      <c r="O951" s="449"/>
      <c r="P951" s="428"/>
    </row>
    <row r="952" spans="1:16">
      <c r="A952" s="428"/>
      <c r="B952" s="447"/>
      <c r="C952" s="448"/>
      <c r="D952" s="448"/>
      <c r="E952" s="448"/>
      <c r="F952" s="448"/>
      <c r="G952" s="448"/>
      <c r="H952" s="448"/>
      <c r="I952" s="448"/>
      <c r="J952" s="449"/>
      <c r="K952" s="449"/>
      <c r="L952" s="449"/>
      <c r="M952" s="428"/>
      <c r="N952" s="428"/>
      <c r="O952" s="449"/>
      <c r="P952" s="428"/>
    </row>
    <row r="953" spans="1:16">
      <c r="A953" s="428"/>
      <c r="B953" s="447"/>
      <c r="C953" s="448"/>
      <c r="D953" s="448"/>
      <c r="E953" s="448"/>
      <c r="F953" s="448"/>
      <c r="G953" s="448"/>
      <c r="H953" s="448"/>
      <c r="I953" s="448"/>
      <c r="J953" s="449"/>
      <c r="K953" s="449"/>
      <c r="L953" s="449"/>
      <c r="M953" s="428"/>
      <c r="N953" s="428"/>
      <c r="O953" s="449"/>
      <c r="P953" s="428"/>
    </row>
    <row r="954" spans="1:16">
      <c r="A954" s="428"/>
      <c r="B954" s="447"/>
      <c r="C954" s="448"/>
      <c r="D954" s="448"/>
      <c r="E954" s="448"/>
      <c r="F954" s="448"/>
      <c r="G954" s="448"/>
      <c r="H954" s="448"/>
      <c r="I954" s="448"/>
      <c r="J954" s="449"/>
      <c r="K954" s="449"/>
      <c r="L954" s="449"/>
      <c r="M954" s="428"/>
      <c r="N954" s="428"/>
      <c r="O954" s="449"/>
      <c r="P954" s="428"/>
    </row>
    <row r="955" spans="1:16">
      <c r="A955" s="428"/>
      <c r="B955" s="447"/>
      <c r="C955" s="448"/>
      <c r="D955" s="448"/>
      <c r="E955" s="448"/>
      <c r="F955" s="448"/>
      <c r="G955" s="448"/>
      <c r="H955" s="448"/>
      <c r="I955" s="448"/>
      <c r="J955" s="449"/>
      <c r="K955" s="449"/>
      <c r="L955" s="449"/>
      <c r="M955" s="428"/>
      <c r="N955" s="428"/>
      <c r="O955" s="449"/>
      <c r="P955" s="428"/>
    </row>
    <row r="956" spans="1:16">
      <c r="A956" s="428"/>
      <c r="B956" s="447"/>
      <c r="C956" s="448"/>
      <c r="D956" s="448"/>
      <c r="E956" s="448"/>
      <c r="F956" s="448"/>
      <c r="G956" s="448"/>
      <c r="H956" s="448"/>
      <c r="I956" s="448"/>
      <c r="J956" s="449"/>
      <c r="K956" s="449"/>
      <c r="L956" s="449"/>
      <c r="M956" s="428"/>
      <c r="N956" s="428"/>
      <c r="O956" s="449"/>
      <c r="P956" s="428"/>
    </row>
    <row r="957" spans="1:16">
      <c r="A957" s="428"/>
      <c r="B957" s="447"/>
      <c r="C957" s="448"/>
      <c r="D957" s="448"/>
      <c r="E957" s="448"/>
      <c r="F957" s="448"/>
      <c r="G957" s="448"/>
      <c r="H957" s="448"/>
      <c r="I957" s="448"/>
      <c r="J957" s="449"/>
      <c r="K957" s="449"/>
      <c r="L957" s="449"/>
      <c r="M957" s="428"/>
      <c r="N957" s="428"/>
      <c r="O957" s="449"/>
      <c r="P957" s="428"/>
    </row>
    <row r="958" spans="1:16">
      <c r="A958" s="428"/>
      <c r="B958" s="447"/>
      <c r="C958" s="448"/>
      <c r="D958" s="448"/>
      <c r="E958" s="448"/>
      <c r="F958" s="448"/>
      <c r="G958" s="448"/>
      <c r="H958" s="448"/>
      <c r="I958" s="448"/>
      <c r="J958" s="449"/>
      <c r="K958" s="449"/>
      <c r="L958" s="449"/>
      <c r="M958" s="428"/>
      <c r="N958" s="428"/>
      <c r="O958" s="449"/>
      <c r="P958" s="428"/>
    </row>
    <row r="959" spans="1:16">
      <c r="A959" s="428"/>
      <c r="B959" s="447"/>
      <c r="C959" s="448"/>
      <c r="D959" s="448"/>
      <c r="E959" s="448"/>
      <c r="F959" s="448"/>
      <c r="G959" s="448"/>
      <c r="H959" s="448"/>
      <c r="I959" s="448"/>
      <c r="J959" s="449"/>
      <c r="K959" s="449"/>
      <c r="L959" s="449"/>
      <c r="M959" s="428"/>
      <c r="N959" s="428"/>
      <c r="O959" s="449"/>
      <c r="P959" s="428"/>
    </row>
    <row r="960" spans="1:16">
      <c r="A960" s="428"/>
      <c r="B960" s="447"/>
      <c r="C960" s="448"/>
      <c r="D960" s="448"/>
      <c r="E960" s="448"/>
      <c r="F960" s="448"/>
      <c r="G960" s="448"/>
      <c r="H960" s="448"/>
      <c r="I960" s="448"/>
      <c r="J960" s="449"/>
      <c r="K960" s="449"/>
      <c r="L960" s="449"/>
      <c r="M960" s="428"/>
      <c r="N960" s="428"/>
      <c r="O960" s="449"/>
      <c r="P960" s="428"/>
    </row>
    <row r="961" spans="1:16">
      <c r="A961" s="428"/>
      <c r="B961" s="447"/>
      <c r="C961" s="448"/>
      <c r="D961" s="448"/>
      <c r="E961" s="448"/>
      <c r="F961" s="448"/>
      <c r="G961" s="448"/>
      <c r="H961" s="448"/>
      <c r="I961" s="448"/>
      <c r="J961" s="449"/>
      <c r="K961" s="449"/>
      <c r="L961" s="449"/>
      <c r="M961" s="428"/>
      <c r="N961" s="428"/>
      <c r="O961" s="449"/>
      <c r="P961" s="428"/>
    </row>
    <row r="962" spans="1:16">
      <c r="A962" s="428"/>
      <c r="B962" s="447"/>
      <c r="C962" s="448"/>
      <c r="D962" s="448"/>
      <c r="E962" s="448"/>
      <c r="F962" s="448"/>
      <c r="G962" s="448"/>
      <c r="H962" s="448"/>
      <c r="I962" s="448"/>
      <c r="J962" s="449"/>
      <c r="K962" s="449"/>
      <c r="L962" s="449"/>
      <c r="M962" s="428"/>
      <c r="N962" s="428"/>
      <c r="O962" s="449"/>
      <c r="P962" s="428"/>
    </row>
    <row r="963" spans="1:16">
      <c r="A963" s="428"/>
      <c r="B963" s="447"/>
      <c r="C963" s="448"/>
      <c r="D963" s="448"/>
      <c r="E963" s="448"/>
      <c r="F963" s="448"/>
      <c r="G963" s="448"/>
      <c r="H963" s="448"/>
      <c r="I963" s="448"/>
      <c r="J963" s="449"/>
      <c r="K963" s="449"/>
      <c r="L963" s="449"/>
      <c r="M963" s="428"/>
      <c r="N963" s="428"/>
      <c r="O963" s="449"/>
      <c r="P963" s="428"/>
    </row>
    <row r="964" spans="1:16">
      <c r="A964" s="428"/>
      <c r="B964" s="447"/>
      <c r="C964" s="448"/>
      <c r="D964" s="448"/>
      <c r="E964" s="448"/>
      <c r="F964" s="448"/>
      <c r="G964" s="448"/>
      <c r="H964" s="448"/>
      <c r="I964" s="448"/>
      <c r="J964" s="449"/>
      <c r="K964" s="449"/>
      <c r="L964" s="449"/>
      <c r="M964" s="428"/>
      <c r="N964" s="428"/>
      <c r="O964" s="449"/>
      <c r="P964" s="428"/>
    </row>
    <row r="965" spans="1:16">
      <c r="A965" s="428"/>
      <c r="B965" s="447"/>
      <c r="C965" s="448"/>
      <c r="D965" s="448"/>
      <c r="E965" s="448"/>
      <c r="F965" s="448"/>
      <c r="G965" s="448"/>
      <c r="H965" s="448"/>
      <c r="I965" s="448"/>
      <c r="J965" s="449"/>
      <c r="K965" s="449"/>
      <c r="L965" s="449"/>
      <c r="M965" s="428"/>
      <c r="N965" s="428"/>
      <c r="O965" s="449"/>
      <c r="P965" s="428"/>
    </row>
    <row r="966" spans="1:16">
      <c r="A966" s="428"/>
      <c r="B966" s="447"/>
      <c r="C966" s="448"/>
      <c r="D966" s="448"/>
      <c r="E966" s="448"/>
      <c r="F966" s="448"/>
      <c r="G966" s="448"/>
      <c r="H966" s="448"/>
      <c r="I966" s="448"/>
      <c r="J966" s="449"/>
      <c r="K966" s="449"/>
      <c r="L966" s="449"/>
      <c r="M966" s="428"/>
      <c r="N966" s="428"/>
      <c r="O966" s="449"/>
      <c r="P966" s="428"/>
    </row>
    <row r="967" spans="1:16">
      <c r="A967" s="428"/>
      <c r="B967" s="447"/>
      <c r="C967" s="448"/>
      <c r="D967" s="448"/>
      <c r="E967" s="448"/>
      <c r="F967" s="448"/>
      <c r="G967" s="448"/>
      <c r="H967" s="448"/>
      <c r="I967" s="448"/>
      <c r="J967" s="449"/>
      <c r="K967" s="449"/>
      <c r="L967" s="449"/>
      <c r="M967" s="428"/>
      <c r="N967" s="428"/>
      <c r="O967" s="449"/>
      <c r="P967" s="428"/>
    </row>
    <row r="968" spans="1:16">
      <c r="A968" s="428"/>
      <c r="B968" s="447"/>
      <c r="C968" s="448"/>
      <c r="D968" s="448"/>
      <c r="E968" s="448"/>
      <c r="F968" s="448"/>
      <c r="G968" s="448"/>
      <c r="H968" s="448"/>
      <c r="I968" s="448"/>
      <c r="J968" s="449"/>
      <c r="K968" s="449"/>
      <c r="L968" s="449"/>
      <c r="M968" s="428"/>
      <c r="N968" s="428"/>
      <c r="O968" s="449"/>
      <c r="P968" s="428"/>
    </row>
    <row r="969" spans="1:16">
      <c r="A969" s="428"/>
      <c r="B969" s="447"/>
      <c r="C969" s="448"/>
      <c r="D969" s="448"/>
      <c r="E969" s="448"/>
      <c r="F969" s="448"/>
      <c r="G969" s="448"/>
      <c r="H969" s="448"/>
      <c r="I969" s="448"/>
      <c r="J969" s="449"/>
      <c r="K969" s="449"/>
      <c r="L969" s="449"/>
      <c r="M969" s="428"/>
      <c r="N969" s="428"/>
      <c r="O969" s="449"/>
      <c r="P969" s="428"/>
    </row>
    <row r="970" spans="1:16">
      <c r="A970" s="428"/>
      <c r="B970" s="447"/>
      <c r="C970" s="448"/>
      <c r="D970" s="448"/>
      <c r="E970" s="448"/>
      <c r="F970" s="448"/>
      <c r="G970" s="448"/>
      <c r="H970" s="448"/>
      <c r="I970" s="448"/>
      <c r="J970" s="449"/>
      <c r="K970" s="449"/>
      <c r="L970" s="449"/>
      <c r="M970" s="428"/>
      <c r="N970" s="428"/>
      <c r="O970" s="449"/>
      <c r="P970" s="428"/>
    </row>
    <row r="971" spans="1:16">
      <c r="A971" s="428"/>
      <c r="B971" s="447"/>
      <c r="C971" s="448"/>
      <c r="D971" s="448"/>
      <c r="E971" s="448"/>
      <c r="F971" s="448"/>
      <c r="G971" s="448"/>
      <c r="H971" s="448"/>
      <c r="I971" s="448"/>
      <c r="J971" s="449"/>
      <c r="K971" s="449"/>
      <c r="L971" s="449"/>
      <c r="M971" s="428"/>
      <c r="N971" s="428"/>
      <c r="O971" s="449"/>
      <c r="P971" s="428"/>
    </row>
    <row r="972" spans="1:16">
      <c r="A972" s="428"/>
      <c r="B972" s="447"/>
      <c r="C972" s="448"/>
      <c r="D972" s="448"/>
      <c r="E972" s="448"/>
      <c r="F972" s="448"/>
      <c r="G972" s="448"/>
      <c r="H972" s="448"/>
      <c r="I972" s="448"/>
      <c r="J972" s="449"/>
      <c r="K972" s="449"/>
      <c r="L972" s="449"/>
      <c r="M972" s="428"/>
      <c r="N972" s="428"/>
      <c r="O972" s="449"/>
      <c r="P972" s="428"/>
    </row>
    <row r="973" spans="1:16">
      <c r="A973" s="428"/>
      <c r="B973" s="447"/>
      <c r="C973" s="448"/>
      <c r="D973" s="448"/>
      <c r="E973" s="448"/>
      <c r="F973" s="448"/>
      <c r="G973" s="448"/>
      <c r="H973" s="448"/>
      <c r="I973" s="448"/>
      <c r="J973" s="449"/>
      <c r="K973" s="449"/>
      <c r="L973" s="449"/>
      <c r="M973" s="428"/>
      <c r="N973" s="428"/>
      <c r="O973" s="449"/>
      <c r="P973" s="428"/>
    </row>
    <row r="974" spans="1:16">
      <c r="A974" s="428"/>
      <c r="B974" s="447"/>
      <c r="C974" s="448"/>
      <c r="D974" s="448"/>
      <c r="E974" s="448"/>
      <c r="F974" s="448"/>
      <c r="G974" s="448"/>
      <c r="H974" s="448"/>
      <c r="I974" s="448"/>
      <c r="J974" s="449"/>
      <c r="K974" s="449"/>
      <c r="L974" s="449"/>
      <c r="M974" s="428"/>
      <c r="N974" s="428"/>
      <c r="O974" s="449"/>
      <c r="P974" s="428"/>
    </row>
    <row r="975" spans="1:16">
      <c r="A975" s="428"/>
      <c r="B975" s="447"/>
      <c r="C975" s="448"/>
      <c r="D975" s="448"/>
      <c r="E975" s="448"/>
      <c r="F975" s="448"/>
      <c r="G975" s="448"/>
      <c r="H975" s="448"/>
      <c r="I975" s="448"/>
      <c r="J975" s="449"/>
      <c r="K975" s="449"/>
      <c r="L975" s="449"/>
      <c r="M975" s="428"/>
      <c r="N975" s="428"/>
      <c r="O975" s="449"/>
      <c r="P975" s="428"/>
    </row>
    <row r="976" spans="1:16">
      <c r="A976" s="428"/>
      <c r="B976" s="447"/>
      <c r="C976" s="448"/>
      <c r="D976" s="448"/>
      <c r="E976" s="448"/>
      <c r="F976" s="448"/>
      <c r="G976" s="448"/>
      <c r="H976" s="448"/>
      <c r="I976" s="448"/>
      <c r="J976" s="449"/>
      <c r="K976" s="449"/>
      <c r="L976" s="449"/>
      <c r="M976" s="428"/>
      <c r="N976" s="428"/>
      <c r="O976" s="449"/>
      <c r="P976" s="428"/>
    </row>
    <row r="977" spans="1:16">
      <c r="A977" s="428"/>
      <c r="B977" s="447"/>
      <c r="C977" s="448"/>
      <c r="D977" s="448"/>
      <c r="E977" s="448"/>
      <c r="F977" s="448"/>
      <c r="G977" s="448"/>
      <c r="H977" s="448"/>
      <c r="I977" s="448"/>
      <c r="J977" s="449"/>
      <c r="K977" s="449"/>
      <c r="L977" s="449"/>
      <c r="M977" s="428"/>
      <c r="N977" s="428"/>
      <c r="O977" s="449"/>
      <c r="P977" s="428"/>
    </row>
    <row r="978" spans="1:16">
      <c r="A978" s="428"/>
      <c r="B978" s="447"/>
      <c r="C978" s="448"/>
      <c r="D978" s="448"/>
      <c r="E978" s="448"/>
      <c r="F978" s="448"/>
      <c r="G978" s="448"/>
      <c r="H978" s="448"/>
      <c r="I978" s="448"/>
      <c r="J978" s="449"/>
      <c r="K978" s="449"/>
      <c r="L978" s="449"/>
      <c r="M978" s="428"/>
      <c r="N978" s="428"/>
      <c r="O978" s="449"/>
      <c r="P978" s="428"/>
    </row>
    <row r="979" spans="1:16">
      <c r="A979" s="428"/>
      <c r="B979" s="447"/>
      <c r="C979" s="448"/>
      <c r="D979" s="448"/>
      <c r="E979" s="448"/>
      <c r="F979" s="448"/>
      <c r="G979" s="448"/>
      <c r="H979" s="448"/>
      <c r="I979" s="448"/>
      <c r="J979" s="449"/>
      <c r="K979" s="449"/>
      <c r="L979" s="449"/>
      <c r="M979" s="428"/>
      <c r="N979" s="428"/>
      <c r="O979" s="449"/>
      <c r="P979" s="428"/>
    </row>
    <row r="980" spans="1:16">
      <c r="A980" s="428"/>
      <c r="B980" s="447"/>
      <c r="C980" s="448"/>
      <c r="D980" s="448"/>
      <c r="E980" s="448"/>
      <c r="F980" s="448"/>
      <c r="G980" s="448"/>
      <c r="H980" s="448"/>
      <c r="I980" s="448"/>
      <c r="J980" s="449"/>
      <c r="K980" s="449"/>
      <c r="L980" s="449"/>
      <c r="M980" s="428"/>
      <c r="N980" s="428"/>
      <c r="O980" s="449"/>
      <c r="P980" s="428"/>
    </row>
    <row r="981" spans="1:16">
      <c r="A981" s="428"/>
      <c r="B981" s="447"/>
      <c r="C981" s="448"/>
      <c r="D981" s="448"/>
      <c r="E981" s="448"/>
      <c r="F981" s="448"/>
      <c r="G981" s="448"/>
      <c r="H981" s="448"/>
      <c r="I981" s="448"/>
      <c r="J981" s="449"/>
      <c r="K981" s="449"/>
      <c r="L981" s="449"/>
      <c r="M981" s="428"/>
      <c r="N981" s="428"/>
      <c r="O981" s="449"/>
      <c r="P981" s="428"/>
    </row>
    <row r="982" spans="1:16">
      <c r="A982" s="428"/>
      <c r="B982" s="447"/>
      <c r="C982" s="448"/>
      <c r="D982" s="448"/>
      <c r="E982" s="448"/>
      <c r="F982" s="448"/>
      <c r="G982" s="448"/>
      <c r="H982" s="448"/>
      <c r="I982" s="448"/>
      <c r="J982" s="449"/>
      <c r="K982" s="449"/>
      <c r="L982" s="449"/>
      <c r="M982" s="428"/>
      <c r="N982" s="428"/>
      <c r="O982" s="449"/>
      <c r="P982" s="428"/>
    </row>
    <row r="983" spans="1:16">
      <c r="A983" s="428"/>
      <c r="B983" s="447"/>
      <c r="C983" s="448"/>
      <c r="D983" s="448"/>
      <c r="E983" s="448"/>
      <c r="F983" s="448"/>
      <c r="G983" s="448"/>
      <c r="H983" s="448"/>
      <c r="I983" s="448"/>
      <c r="J983" s="449"/>
      <c r="K983" s="449"/>
      <c r="L983" s="449"/>
      <c r="M983" s="428"/>
      <c r="N983" s="428"/>
      <c r="O983" s="449"/>
      <c r="P983" s="428"/>
    </row>
    <row r="984" spans="1:16">
      <c r="A984" s="428"/>
      <c r="B984" s="447"/>
      <c r="C984" s="448"/>
      <c r="D984" s="448"/>
      <c r="E984" s="448"/>
      <c r="F984" s="448"/>
      <c r="G984" s="448"/>
      <c r="H984" s="448"/>
      <c r="I984" s="448"/>
      <c r="J984" s="449"/>
      <c r="K984" s="449"/>
      <c r="L984" s="449"/>
      <c r="M984" s="428"/>
      <c r="N984" s="428"/>
      <c r="O984" s="449"/>
      <c r="P984" s="428"/>
    </row>
    <row r="985" spans="1:16">
      <c r="A985" s="428"/>
      <c r="B985" s="447"/>
      <c r="C985" s="448"/>
      <c r="D985" s="448"/>
      <c r="E985" s="448"/>
      <c r="F985" s="448"/>
      <c r="G985" s="448"/>
      <c r="H985" s="448"/>
      <c r="I985" s="448"/>
      <c r="J985" s="449"/>
      <c r="K985" s="449"/>
      <c r="L985" s="449"/>
      <c r="M985" s="428"/>
      <c r="N985" s="428"/>
      <c r="O985" s="449"/>
      <c r="P985" s="428"/>
    </row>
    <row r="986" spans="1:16">
      <c r="A986" s="428"/>
      <c r="B986" s="447"/>
      <c r="C986" s="448"/>
      <c r="D986" s="448"/>
      <c r="E986" s="448"/>
      <c r="F986" s="448"/>
      <c r="G986" s="448"/>
      <c r="H986" s="448"/>
      <c r="I986" s="448"/>
      <c r="J986" s="449"/>
      <c r="K986" s="449"/>
      <c r="L986" s="449"/>
      <c r="M986" s="428"/>
      <c r="N986" s="428"/>
      <c r="O986" s="449"/>
      <c r="P986" s="428"/>
    </row>
    <row r="987" spans="1:16">
      <c r="A987" s="428"/>
      <c r="B987" s="447"/>
      <c r="C987" s="448"/>
      <c r="D987" s="448"/>
      <c r="E987" s="448"/>
      <c r="F987" s="448"/>
      <c r="G987" s="448"/>
      <c r="H987" s="448"/>
      <c r="I987" s="448"/>
      <c r="J987" s="449"/>
      <c r="K987" s="449"/>
      <c r="L987" s="449"/>
      <c r="M987" s="428"/>
      <c r="N987" s="428"/>
      <c r="O987" s="449"/>
      <c r="P987" s="428"/>
    </row>
    <row r="988" spans="1:16">
      <c r="A988" s="428"/>
      <c r="B988" s="447"/>
      <c r="C988" s="448"/>
      <c r="D988" s="448"/>
      <c r="E988" s="448"/>
      <c r="F988" s="448"/>
      <c r="G988" s="448"/>
      <c r="H988" s="448"/>
      <c r="I988" s="448"/>
      <c r="J988" s="449"/>
      <c r="K988" s="449"/>
      <c r="L988" s="449"/>
      <c r="M988" s="428"/>
      <c r="N988" s="428"/>
      <c r="O988" s="449"/>
      <c r="P988" s="428"/>
    </row>
    <row r="989" spans="1:16">
      <c r="A989" s="428"/>
      <c r="B989" s="447"/>
      <c r="C989" s="448"/>
      <c r="D989" s="448"/>
      <c r="E989" s="448"/>
      <c r="F989" s="448"/>
      <c r="G989" s="448"/>
      <c r="H989" s="448"/>
      <c r="I989" s="448"/>
      <c r="J989" s="449"/>
      <c r="K989" s="449"/>
      <c r="L989" s="449"/>
      <c r="M989" s="428"/>
      <c r="N989" s="428"/>
      <c r="O989" s="449"/>
      <c r="P989" s="428"/>
    </row>
    <row r="990" spans="1:16">
      <c r="A990" s="428"/>
      <c r="B990" s="447"/>
      <c r="C990" s="448"/>
      <c r="D990" s="448"/>
      <c r="E990" s="448"/>
      <c r="F990" s="448"/>
      <c r="G990" s="448"/>
      <c r="H990" s="448"/>
      <c r="I990" s="448"/>
      <c r="J990" s="449"/>
      <c r="K990" s="449"/>
      <c r="L990" s="449"/>
      <c r="M990" s="428"/>
      <c r="N990" s="428"/>
      <c r="O990" s="449"/>
      <c r="P990" s="428"/>
    </row>
    <row r="991" spans="1:16">
      <c r="A991" s="428"/>
      <c r="B991" s="447"/>
      <c r="C991" s="448"/>
      <c r="D991" s="448"/>
      <c r="E991" s="448"/>
      <c r="F991" s="448"/>
      <c r="G991" s="448"/>
      <c r="H991" s="448"/>
      <c r="I991" s="448"/>
      <c r="J991" s="449"/>
      <c r="K991" s="449"/>
      <c r="L991" s="449"/>
      <c r="M991" s="428"/>
      <c r="N991" s="428"/>
      <c r="O991" s="449"/>
      <c r="P991" s="428"/>
    </row>
    <row r="992" spans="1:16">
      <c r="A992" s="428"/>
      <c r="B992" s="447"/>
      <c r="C992" s="448"/>
      <c r="D992" s="448"/>
      <c r="E992" s="448"/>
      <c r="F992" s="448"/>
      <c r="G992" s="448"/>
      <c r="H992" s="448"/>
      <c r="I992" s="448"/>
      <c r="J992" s="449"/>
      <c r="K992" s="449"/>
      <c r="L992" s="449"/>
      <c r="M992" s="428"/>
      <c r="N992" s="428"/>
      <c r="O992" s="449"/>
      <c r="P992" s="428"/>
    </row>
    <row r="993" spans="1:16">
      <c r="A993" s="428"/>
      <c r="B993" s="447"/>
      <c r="C993" s="448"/>
      <c r="D993" s="448"/>
      <c r="E993" s="448"/>
      <c r="F993" s="448"/>
      <c r="G993" s="448"/>
      <c r="H993" s="448"/>
      <c r="I993" s="448"/>
      <c r="J993" s="449"/>
      <c r="K993" s="449"/>
      <c r="L993" s="449"/>
      <c r="M993" s="428"/>
      <c r="N993" s="428"/>
      <c r="O993" s="449"/>
      <c r="P993" s="428"/>
    </row>
    <row r="994" spans="1:16">
      <c r="A994" s="428"/>
      <c r="B994" s="447"/>
      <c r="C994" s="448"/>
      <c r="D994" s="448"/>
      <c r="E994" s="448"/>
      <c r="F994" s="448"/>
      <c r="G994" s="448"/>
      <c r="H994" s="448"/>
      <c r="I994" s="448"/>
      <c r="J994" s="449"/>
      <c r="K994" s="449"/>
      <c r="L994" s="449"/>
      <c r="M994" s="428"/>
      <c r="N994" s="428"/>
      <c r="O994" s="449"/>
      <c r="P994" s="428"/>
    </row>
    <row r="995" spans="1:16">
      <c r="A995" s="428"/>
      <c r="B995" s="447"/>
      <c r="C995" s="448"/>
      <c r="D995" s="448"/>
      <c r="E995" s="448"/>
      <c r="F995" s="448"/>
      <c r="G995" s="448"/>
      <c r="H995" s="448"/>
      <c r="I995" s="448"/>
      <c r="J995" s="449"/>
      <c r="K995" s="449"/>
      <c r="L995" s="449"/>
      <c r="M995" s="428"/>
      <c r="N995" s="428"/>
      <c r="O995" s="449"/>
      <c r="P995" s="428"/>
    </row>
    <row r="996" spans="1:16">
      <c r="A996" s="428"/>
      <c r="B996" s="447"/>
      <c r="C996" s="448"/>
      <c r="D996" s="448"/>
      <c r="E996" s="448"/>
      <c r="F996" s="448"/>
      <c r="G996" s="448"/>
      <c r="H996" s="448"/>
      <c r="I996" s="448"/>
      <c r="J996" s="449"/>
      <c r="K996" s="449"/>
      <c r="L996" s="449"/>
      <c r="M996" s="428"/>
      <c r="N996" s="428"/>
      <c r="O996" s="449"/>
      <c r="P996" s="428"/>
    </row>
    <row r="997" spans="1:16">
      <c r="A997" s="428"/>
      <c r="B997" s="447"/>
      <c r="C997" s="448"/>
      <c r="D997" s="448"/>
      <c r="E997" s="448"/>
      <c r="F997" s="448"/>
      <c r="G997" s="448"/>
      <c r="H997" s="448"/>
      <c r="I997" s="448"/>
      <c r="J997" s="449"/>
      <c r="K997" s="449"/>
      <c r="L997" s="449"/>
      <c r="M997" s="428"/>
      <c r="N997" s="428"/>
      <c r="O997" s="449"/>
      <c r="P997" s="428"/>
    </row>
    <row r="998" spans="1:16">
      <c r="A998" s="428"/>
      <c r="B998" s="447"/>
      <c r="C998" s="448"/>
      <c r="D998" s="448"/>
      <c r="E998" s="448"/>
      <c r="F998" s="448"/>
      <c r="G998" s="448"/>
      <c r="H998" s="448"/>
      <c r="I998" s="448"/>
      <c r="J998" s="449"/>
      <c r="K998" s="449"/>
      <c r="L998" s="449"/>
      <c r="M998" s="428"/>
      <c r="N998" s="428"/>
      <c r="O998" s="449"/>
      <c r="P998" s="428"/>
    </row>
    <row r="999" spans="1:16">
      <c r="A999" s="428"/>
      <c r="B999" s="447"/>
      <c r="C999" s="448"/>
      <c r="D999" s="448"/>
      <c r="E999" s="448"/>
      <c r="F999" s="448"/>
      <c r="G999" s="448"/>
      <c r="H999" s="448"/>
      <c r="I999" s="448"/>
      <c r="J999" s="449"/>
      <c r="K999" s="449"/>
      <c r="L999" s="449"/>
      <c r="M999" s="428"/>
      <c r="N999" s="428"/>
      <c r="O999" s="449"/>
      <c r="P999" s="428"/>
    </row>
    <row r="1000" spans="1:16">
      <c r="A1000" s="428"/>
      <c r="B1000" s="447"/>
      <c r="C1000" s="448"/>
      <c r="D1000" s="448"/>
      <c r="E1000" s="448"/>
      <c r="F1000" s="448"/>
      <c r="G1000" s="448"/>
      <c r="H1000" s="448"/>
      <c r="I1000" s="448"/>
      <c r="J1000" s="449"/>
      <c r="K1000" s="449"/>
      <c r="L1000" s="449"/>
      <c r="M1000" s="428"/>
      <c r="N1000" s="428"/>
      <c r="O1000" s="449"/>
      <c r="P1000" s="428"/>
    </row>
    <row r="1001" spans="1:16">
      <c r="A1001" s="428"/>
      <c r="B1001" s="447"/>
      <c r="C1001" s="448"/>
      <c r="D1001" s="448"/>
      <c r="E1001" s="448"/>
      <c r="F1001" s="448"/>
      <c r="G1001" s="448"/>
      <c r="H1001" s="448"/>
      <c r="I1001" s="448"/>
      <c r="J1001" s="449"/>
      <c r="K1001" s="449"/>
      <c r="L1001" s="449"/>
      <c r="M1001" s="428"/>
      <c r="N1001" s="428"/>
      <c r="O1001" s="449"/>
      <c r="P1001" s="428"/>
    </row>
    <row r="1002" spans="1:16">
      <c r="A1002" s="428"/>
      <c r="B1002" s="447"/>
      <c r="C1002" s="448"/>
      <c r="D1002" s="448"/>
      <c r="E1002" s="448"/>
      <c r="F1002" s="448"/>
      <c r="G1002" s="448"/>
      <c r="H1002" s="448"/>
      <c r="I1002" s="448"/>
      <c r="J1002" s="449"/>
      <c r="K1002" s="449"/>
      <c r="L1002" s="449"/>
      <c r="M1002" s="428"/>
      <c r="N1002" s="428"/>
      <c r="O1002" s="449"/>
      <c r="P1002" s="428"/>
    </row>
    <row r="1003" spans="1:16">
      <c r="A1003" s="428"/>
      <c r="B1003" s="447"/>
      <c r="C1003" s="448"/>
      <c r="D1003" s="448"/>
      <c r="E1003" s="448"/>
      <c r="F1003" s="448"/>
      <c r="G1003" s="448"/>
      <c r="H1003" s="448"/>
      <c r="I1003" s="448"/>
      <c r="J1003" s="449"/>
      <c r="K1003" s="449"/>
      <c r="L1003" s="449"/>
      <c r="M1003" s="428"/>
      <c r="N1003" s="428"/>
      <c r="O1003" s="449"/>
      <c r="P1003" s="428"/>
    </row>
    <row r="1004" spans="1:16">
      <c r="A1004" s="428"/>
      <c r="B1004" s="447"/>
      <c r="C1004" s="448"/>
      <c r="D1004" s="448"/>
      <c r="E1004" s="448"/>
      <c r="F1004" s="448"/>
      <c r="G1004" s="448"/>
      <c r="H1004" s="448"/>
      <c r="I1004" s="448"/>
      <c r="J1004" s="449"/>
      <c r="K1004" s="449"/>
      <c r="L1004" s="449"/>
      <c r="M1004" s="428"/>
      <c r="N1004" s="428"/>
      <c r="O1004" s="449"/>
      <c r="P1004" s="428"/>
    </row>
  </sheetData>
  <mergeCells count="15">
    <mergeCell ref="B104:L104"/>
    <mergeCell ref="A2:O2"/>
    <mergeCell ref="A3:O3"/>
    <mergeCell ref="A5:A6"/>
    <mergeCell ref="B5:B6"/>
    <mergeCell ref="C5:D5"/>
    <mergeCell ref="E5:E6"/>
    <mergeCell ref="F5:F6"/>
    <mergeCell ref="G5:G6"/>
    <mergeCell ref="H5:H6"/>
    <mergeCell ref="I5:I6"/>
    <mergeCell ref="J5:K5"/>
    <mergeCell ref="L5:L6"/>
    <mergeCell ref="M5:N5"/>
    <mergeCell ref="O5:O6"/>
  </mergeCells>
  <printOptions horizontalCentered="1"/>
  <pageMargins left="0" right="0" top="0.35433070866141736" bottom="0.15748031496062992" header="0.31496062992125984" footer="0.31496062992125984"/>
  <pageSetup paperSize="10000"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55A11"/>
  </sheetPr>
  <dimension ref="A1:X1003"/>
  <sheetViews>
    <sheetView topLeftCell="A92" workbookViewId="0">
      <selection activeCell="A74" sqref="A1:Q1048576"/>
    </sheetView>
  </sheetViews>
  <sheetFormatPr defaultColWidth="14.42578125" defaultRowHeight="15" customHeight="1"/>
  <cols>
    <col min="1" max="1" width="5" style="233" customWidth="1"/>
    <col min="2" max="2" width="17.7109375" style="403" customWidth="1"/>
    <col min="3" max="3" width="13.28515625" style="233" customWidth="1"/>
    <col min="4" max="4" width="8.5703125" style="233" customWidth="1"/>
    <col min="5" max="5" width="9.140625" style="233" customWidth="1"/>
    <col min="6" max="6" width="8.28515625" style="233" customWidth="1"/>
    <col min="7" max="7" width="5.85546875" style="233" customWidth="1"/>
    <col min="8" max="8" width="7.42578125" style="233" customWidth="1"/>
    <col min="9" max="9" width="17.28515625" style="233" customWidth="1"/>
    <col min="10" max="10" width="10.42578125" style="403" customWidth="1"/>
    <col min="11" max="11" width="10.85546875" style="233" customWidth="1"/>
    <col min="12" max="12" width="9.85546875" style="233" customWidth="1"/>
    <col min="13" max="13" width="14.140625" style="501" customWidth="1"/>
    <col min="14" max="14" width="5.5703125" style="501" customWidth="1"/>
    <col min="15" max="15" width="11.42578125" style="233" customWidth="1"/>
    <col min="16" max="16" width="4" style="233" customWidth="1"/>
    <col min="17" max="17" width="15.7109375" style="233" customWidth="1"/>
    <col min="18" max="18" width="17.28515625" customWidth="1"/>
    <col min="19" max="24" width="8.7109375" customWidth="1"/>
  </cols>
  <sheetData>
    <row r="1" spans="1:24" ht="15.75">
      <c r="A1" s="428"/>
      <c r="B1" s="447"/>
      <c r="C1" s="448"/>
      <c r="D1" s="448"/>
      <c r="E1" s="448"/>
      <c r="F1" s="448"/>
      <c r="G1" s="448"/>
      <c r="H1" s="448"/>
      <c r="I1" s="448"/>
      <c r="J1" s="449"/>
      <c r="K1" s="449"/>
      <c r="L1" s="449"/>
      <c r="M1" s="428"/>
      <c r="N1" s="428"/>
      <c r="O1" s="449"/>
      <c r="P1" s="450"/>
      <c r="Q1" s="237"/>
      <c r="R1" s="48"/>
      <c r="S1" s="48"/>
      <c r="T1" s="48"/>
      <c r="U1" s="48"/>
      <c r="V1" s="48"/>
      <c r="W1" s="48"/>
      <c r="X1" s="48"/>
    </row>
    <row r="2" spans="1:24" ht="15.75">
      <c r="A2" s="1324" t="s">
        <v>1098</v>
      </c>
      <c r="B2" s="1325"/>
      <c r="C2" s="1325"/>
      <c r="D2" s="1325"/>
      <c r="E2" s="1325"/>
      <c r="F2" s="1325"/>
      <c r="G2" s="1325"/>
      <c r="H2" s="1325"/>
      <c r="I2" s="1325"/>
      <c r="J2" s="1325"/>
      <c r="K2" s="1325"/>
      <c r="L2" s="1325"/>
      <c r="M2" s="1325"/>
      <c r="N2" s="1325"/>
      <c r="O2" s="1325"/>
      <c r="P2" s="450"/>
      <c r="Q2" s="237"/>
      <c r="R2" s="48"/>
      <c r="S2" s="48"/>
      <c r="T2" s="48"/>
      <c r="U2" s="48"/>
      <c r="V2" s="48"/>
      <c r="W2" s="48"/>
      <c r="X2" s="48"/>
    </row>
    <row r="3" spans="1:24" ht="15.75">
      <c r="A3" s="1324" t="s">
        <v>1099</v>
      </c>
      <c r="B3" s="1325"/>
      <c r="C3" s="1325"/>
      <c r="D3" s="1325"/>
      <c r="E3" s="1325"/>
      <c r="F3" s="1325"/>
      <c r="G3" s="1325"/>
      <c r="H3" s="1325"/>
      <c r="I3" s="1325"/>
      <c r="J3" s="1325"/>
      <c r="K3" s="1325"/>
      <c r="L3" s="1325"/>
      <c r="M3" s="1325"/>
      <c r="N3" s="1325"/>
      <c r="O3" s="1325"/>
      <c r="P3" s="450"/>
      <c r="Q3" s="237"/>
      <c r="R3" s="48"/>
      <c r="S3" s="48"/>
      <c r="T3" s="48"/>
      <c r="U3" s="48"/>
      <c r="V3" s="48"/>
      <c r="W3" s="48"/>
      <c r="X3" s="48"/>
    </row>
    <row r="4" spans="1:24" ht="16.5" thickBot="1">
      <c r="A4" s="451"/>
      <c r="B4" s="452"/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0"/>
      <c r="Q4" s="237"/>
      <c r="R4" s="48"/>
      <c r="S4" s="48"/>
      <c r="T4" s="48"/>
      <c r="U4" s="48"/>
      <c r="V4" s="48"/>
      <c r="W4" s="48"/>
      <c r="X4" s="48"/>
    </row>
    <row r="5" spans="1:24" ht="16.5" thickBot="1">
      <c r="A5" s="1326" t="s">
        <v>201</v>
      </c>
      <c r="B5" s="1328" t="s">
        <v>1100</v>
      </c>
      <c r="C5" s="1330" t="s">
        <v>171</v>
      </c>
      <c r="D5" s="1331"/>
      <c r="E5" s="1332" t="s">
        <v>226</v>
      </c>
      <c r="F5" s="1334" t="s">
        <v>227</v>
      </c>
      <c r="G5" s="1332" t="s">
        <v>228</v>
      </c>
      <c r="H5" s="1334" t="s">
        <v>210</v>
      </c>
      <c r="I5" s="1332" t="s">
        <v>1101</v>
      </c>
      <c r="J5" s="1330" t="s">
        <v>1102</v>
      </c>
      <c r="K5" s="1336"/>
      <c r="L5" s="1334" t="s">
        <v>177</v>
      </c>
      <c r="M5" s="1330" t="s">
        <v>1103</v>
      </c>
      <c r="N5" s="1331"/>
      <c r="O5" s="1337" t="s">
        <v>3</v>
      </c>
      <c r="P5" s="453"/>
      <c r="Q5" s="239"/>
      <c r="R5" s="48"/>
      <c r="S5" s="48"/>
      <c r="T5" s="48"/>
      <c r="U5" s="48"/>
      <c r="V5" s="48"/>
      <c r="W5" s="48"/>
      <c r="X5" s="48"/>
    </row>
    <row r="6" spans="1:24" ht="30.75" thickBot="1">
      <c r="A6" s="1327"/>
      <c r="B6" s="1329"/>
      <c r="C6" s="454" t="s">
        <v>742</v>
      </c>
      <c r="D6" s="455" t="s">
        <v>61</v>
      </c>
      <c r="E6" s="1333"/>
      <c r="F6" s="1335"/>
      <c r="G6" s="1333"/>
      <c r="H6" s="1335"/>
      <c r="I6" s="1333"/>
      <c r="J6" s="455" t="s">
        <v>181</v>
      </c>
      <c r="K6" s="454" t="s">
        <v>171</v>
      </c>
      <c r="L6" s="1335"/>
      <c r="M6" s="456" t="s">
        <v>1032</v>
      </c>
      <c r="N6" s="455" t="s">
        <v>1104</v>
      </c>
      <c r="O6" s="1338"/>
      <c r="P6" s="457"/>
      <c r="Q6" s="458"/>
      <c r="R6" s="48"/>
      <c r="S6" s="48"/>
      <c r="T6" s="48"/>
      <c r="U6" s="48"/>
      <c r="V6" s="48"/>
      <c r="W6" s="48"/>
      <c r="X6" s="48"/>
    </row>
    <row r="7" spans="1:24" ht="15.75" thickBot="1">
      <c r="A7" s="459">
        <v>1</v>
      </c>
      <c r="B7" s="460">
        <v>2</v>
      </c>
      <c r="C7" s="459">
        <v>3</v>
      </c>
      <c r="D7" s="460">
        <v>4</v>
      </c>
      <c r="E7" s="459">
        <v>5</v>
      </c>
      <c r="F7" s="460">
        <v>6</v>
      </c>
      <c r="G7" s="459">
        <v>7</v>
      </c>
      <c r="H7" s="460">
        <v>8</v>
      </c>
      <c r="I7" s="459">
        <v>9</v>
      </c>
      <c r="J7" s="460">
        <v>10</v>
      </c>
      <c r="K7" s="459">
        <v>11</v>
      </c>
      <c r="L7" s="460">
        <v>12</v>
      </c>
      <c r="M7" s="459">
        <v>13</v>
      </c>
      <c r="N7" s="460">
        <v>14</v>
      </c>
      <c r="O7" s="461">
        <v>15</v>
      </c>
      <c r="P7" s="462"/>
      <c r="Q7" s="463"/>
      <c r="R7" s="48"/>
      <c r="S7" s="48"/>
      <c r="T7" s="48"/>
      <c r="U7" s="48"/>
      <c r="V7" s="48"/>
      <c r="W7" s="48"/>
      <c r="X7" s="48"/>
    </row>
    <row r="8" spans="1:24" ht="15.75">
      <c r="A8" s="464"/>
      <c r="B8" s="465" t="s">
        <v>232</v>
      </c>
      <c r="C8" s="425"/>
      <c r="D8" s="425"/>
      <c r="E8" s="425"/>
      <c r="F8" s="425"/>
      <c r="G8" s="425"/>
      <c r="H8" s="425"/>
      <c r="I8" s="425"/>
      <c r="J8" s="466"/>
      <c r="K8" s="466"/>
      <c r="L8" s="466"/>
      <c r="M8" s="467"/>
      <c r="N8" s="467"/>
      <c r="O8" s="468"/>
      <c r="P8" s="450"/>
      <c r="Q8" s="237"/>
      <c r="R8" s="48"/>
      <c r="S8" s="48"/>
      <c r="T8" s="48"/>
      <c r="U8" s="48"/>
      <c r="V8" s="48"/>
      <c r="W8" s="48"/>
      <c r="X8" s="48"/>
    </row>
    <row r="9" spans="1:24" ht="45">
      <c r="A9" s="469">
        <v>1</v>
      </c>
      <c r="B9" s="470" t="s">
        <v>557</v>
      </c>
      <c r="C9" s="379" t="s">
        <v>556</v>
      </c>
      <c r="D9" s="384" t="s">
        <v>308</v>
      </c>
      <c r="E9" s="381" t="s">
        <v>559</v>
      </c>
      <c r="F9" s="379" t="s">
        <v>1105</v>
      </c>
      <c r="G9" s="379" t="s">
        <v>1106</v>
      </c>
      <c r="H9" s="379" t="s">
        <v>1107</v>
      </c>
      <c r="I9" s="381" t="s">
        <v>1108</v>
      </c>
      <c r="J9" s="381">
        <v>1999</v>
      </c>
      <c r="K9" s="381"/>
      <c r="L9" s="381" t="s">
        <v>239</v>
      </c>
      <c r="M9" s="471">
        <v>35000000</v>
      </c>
      <c r="N9" s="472" t="s">
        <v>65</v>
      </c>
      <c r="O9" s="473" t="s">
        <v>1109</v>
      </c>
      <c r="P9" s="450"/>
      <c r="Q9" s="237"/>
      <c r="R9" s="48"/>
      <c r="S9" s="48"/>
      <c r="T9" s="48"/>
      <c r="U9" s="48"/>
      <c r="V9" s="48"/>
      <c r="W9" s="48"/>
      <c r="X9" s="48"/>
    </row>
    <row r="10" spans="1:24" ht="45">
      <c r="A10" s="469">
        <v>2</v>
      </c>
      <c r="B10" s="470" t="s">
        <v>557</v>
      </c>
      <c r="C10" s="379" t="str">
        <f t="shared" ref="C10:C11" si="0">C9</f>
        <v>5.01.01.01.999</v>
      </c>
      <c r="D10" s="384" t="s">
        <v>310</v>
      </c>
      <c r="E10" s="381" t="s">
        <v>559</v>
      </c>
      <c r="F10" s="379" t="s">
        <v>1110</v>
      </c>
      <c r="G10" s="379" t="s">
        <v>1106</v>
      </c>
      <c r="H10" s="379" t="s">
        <v>245</v>
      </c>
      <c r="I10" s="381" t="s">
        <v>1111</v>
      </c>
      <c r="J10" s="381">
        <v>1999</v>
      </c>
      <c r="K10" s="381"/>
      <c r="L10" s="381" t="s">
        <v>239</v>
      </c>
      <c r="M10" s="471">
        <v>25000000</v>
      </c>
      <c r="N10" s="472" t="s">
        <v>65</v>
      </c>
      <c r="O10" s="473" t="s">
        <v>1109</v>
      </c>
      <c r="P10" s="450"/>
      <c r="Q10" s="237"/>
      <c r="R10" s="48"/>
      <c r="S10" s="48"/>
      <c r="T10" s="48"/>
      <c r="U10" s="48"/>
      <c r="V10" s="48"/>
      <c r="W10" s="48"/>
      <c r="X10" s="48"/>
    </row>
    <row r="11" spans="1:24" ht="45">
      <c r="A11" s="469">
        <v>3</v>
      </c>
      <c r="B11" s="470" t="s">
        <v>557</v>
      </c>
      <c r="C11" s="379" t="str">
        <f t="shared" si="0"/>
        <v>5.01.01.01.999</v>
      </c>
      <c r="D11" s="384" t="s">
        <v>332</v>
      </c>
      <c r="E11" s="381" t="s">
        <v>559</v>
      </c>
      <c r="F11" s="379" t="s">
        <v>241</v>
      </c>
      <c r="G11" s="379" t="s">
        <v>1106</v>
      </c>
      <c r="H11" s="379" t="s">
        <v>1112</v>
      </c>
      <c r="I11" s="381" t="s">
        <v>1113</v>
      </c>
      <c r="J11" s="381">
        <v>1999</v>
      </c>
      <c r="K11" s="381"/>
      <c r="L11" s="381" t="s">
        <v>239</v>
      </c>
      <c r="M11" s="471">
        <v>37000000</v>
      </c>
      <c r="N11" s="472" t="s">
        <v>65</v>
      </c>
      <c r="O11" s="473" t="s">
        <v>1109</v>
      </c>
      <c r="P11" s="450"/>
      <c r="Q11" s="237"/>
      <c r="R11" s="48"/>
      <c r="S11" s="48"/>
      <c r="T11" s="48"/>
      <c r="U11" s="48"/>
      <c r="V11" s="48"/>
      <c r="W11" s="48"/>
      <c r="X11" s="48"/>
    </row>
    <row r="12" spans="1:24" ht="30">
      <c r="A12" s="469">
        <v>4</v>
      </c>
      <c r="B12" s="470" t="s">
        <v>565</v>
      </c>
      <c r="C12" s="379" t="s">
        <v>564</v>
      </c>
      <c r="D12" s="384" t="s">
        <v>308</v>
      </c>
      <c r="E12" s="381" t="s">
        <v>129</v>
      </c>
      <c r="F12" s="379" t="s">
        <v>233</v>
      </c>
      <c r="G12" s="379" t="s">
        <v>1114</v>
      </c>
      <c r="H12" s="383" t="s">
        <v>1115</v>
      </c>
      <c r="I12" s="381" t="s">
        <v>1116</v>
      </c>
      <c r="J12" s="381">
        <v>2010</v>
      </c>
      <c r="K12" s="381"/>
      <c r="L12" s="381" t="s">
        <v>127</v>
      </c>
      <c r="M12" s="471">
        <v>219303000</v>
      </c>
      <c r="N12" s="472" t="s">
        <v>65</v>
      </c>
      <c r="O12" s="473" t="s">
        <v>646</v>
      </c>
      <c r="P12" s="450"/>
      <c r="Q12" s="237"/>
      <c r="R12" s="48"/>
      <c r="S12" s="48"/>
      <c r="T12" s="48"/>
      <c r="U12" s="48"/>
      <c r="V12" s="48"/>
      <c r="W12" s="48"/>
      <c r="X12" s="48"/>
    </row>
    <row r="13" spans="1:24" ht="45">
      <c r="A13" s="469">
        <v>5</v>
      </c>
      <c r="B13" s="470" t="str">
        <f>B11</f>
        <v>Jalan Desa Lainnya</v>
      </c>
      <c r="C13" s="379" t="str">
        <f>C11</f>
        <v>5.01.01.01.999</v>
      </c>
      <c r="D13" s="384" t="s">
        <v>310</v>
      </c>
      <c r="E13" s="381" t="s">
        <v>559</v>
      </c>
      <c r="F13" s="379" t="s">
        <v>130</v>
      </c>
      <c r="G13" s="379" t="str">
        <f>G11</f>
        <v>3m</v>
      </c>
      <c r="H13" s="379" t="s">
        <v>1117</v>
      </c>
      <c r="I13" s="381" t="s">
        <v>1118</v>
      </c>
      <c r="J13" s="381">
        <v>2010</v>
      </c>
      <c r="K13" s="381"/>
      <c r="L13" s="381" t="s">
        <v>127</v>
      </c>
      <c r="M13" s="471">
        <v>49298702</v>
      </c>
      <c r="N13" s="472" t="s">
        <v>65</v>
      </c>
      <c r="O13" s="473" t="s">
        <v>1109</v>
      </c>
      <c r="P13" s="450"/>
      <c r="Q13" s="237"/>
      <c r="R13" s="48"/>
      <c r="S13" s="48"/>
      <c r="T13" s="48"/>
      <c r="U13" s="48"/>
      <c r="V13" s="48"/>
      <c r="W13" s="48"/>
      <c r="X13" s="48"/>
    </row>
    <row r="14" spans="1:24" ht="15.75">
      <c r="A14" s="469">
        <v>6</v>
      </c>
      <c r="B14" s="470" t="s">
        <v>571</v>
      </c>
      <c r="C14" s="379" t="s">
        <v>570</v>
      </c>
      <c r="D14" s="384" t="s">
        <v>308</v>
      </c>
      <c r="E14" s="381" t="s">
        <v>559</v>
      </c>
      <c r="F14" s="379" t="s">
        <v>131</v>
      </c>
      <c r="G14" s="379" t="s">
        <v>1119</v>
      </c>
      <c r="H14" s="379" t="s">
        <v>1120</v>
      </c>
      <c r="I14" s="381" t="s">
        <v>1121</v>
      </c>
      <c r="J14" s="381">
        <v>2011</v>
      </c>
      <c r="K14" s="381"/>
      <c r="L14" s="381" t="s">
        <v>127</v>
      </c>
      <c r="M14" s="474">
        <v>190452495</v>
      </c>
      <c r="N14" s="472" t="s">
        <v>65</v>
      </c>
      <c r="O14" s="473" t="s">
        <v>571</v>
      </c>
      <c r="P14" s="450"/>
      <c r="Q14" s="237"/>
      <c r="R14" s="48"/>
      <c r="S14" s="48"/>
      <c r="T14" s="48"/>
      <c r="U14" s="48"/>
      <c r="V14" s="48"/>
      <c r="W14" s="48"/>
      <c r="X14" s="48"/>
    </row>
    <row r="15" spans="1:24" ht="30">
      <c r="A15" s="469">
        <v>7</v>
      </c>
      <c r="B15" s="470" t="s">
        <v>1122</v>
      </c>
      <c r="C15" s="379" t="str">
        <f>C12</f>
        <v>5.01.01.02.008</v>
      </c>
      <c r="D15" s="384" t="s">
        <v>310</v>
      </c>
      <c r="E15" s="381" t="s">
        <v>129</v>
      </c>
      <c r="F15" s="379" t="s">
        <v>128</v>
      </c>
      <c r="G15" s="379" t="str">
        <f>G12</f>
        <v>320 cm</v>
      </c>
      <c r="H15" s="379" t="s">
        <v>1123</v>
      </c>
      <c r="I15" s="381" t="s">
        <v>1124</v>
      </c>
      <c r="J15" s="381">
        <v>2011</v>
      </c>
      <c r="K15" s="381"/>
      <c r="L15" s="381" t="s">
        <v>127</v>
      </c>
      <c r="M15" s="474">
        <v>176216000</v>
      </c>
      <c r="N15" s="472" t="s">
        <v>65</v>
      </c>
      <c r="O15" s="473" t="s">
        <v>646</v>
      </c>
      <c r="P15" s="450"/>
      <c r="Q15" s="237"/>
      <c r="R15" s="48"/>
      <c r="S15" s="48"/>
      <c r="T15" s="48"/>
      <c r="U15" s="48"/>
      <c r="V15" s="48"/>
      <c r="W15" s="48"/>
      <c r="X15" s="48"/>
    </row>
    <row r="16" spans="1:24" ht="30">
      <c r="A16" s="469">
        <v>8</v>
      </c>
      <c r="B16" s="470" t="s">
        <v>1122</v>
      </c>
      <c r="C16" s="379" t="str">
        <f>C15</f>
        <v>5.01.01.02.008</v>
      </c>
      <c r="D16" s="384" t="s">
        <v>308</v>
      </c>
      <c r="E16" s="381" t="s">
        <v>129</v>
      </c>
      <c r="F16" s="379" t="s">
        <v>1125</v>
      </c>
      <c r="G16" s="379" t="s">
        <v>1126</v>
      </c>
      <c r="H16" s="379" t="s">
        <v>1127</v>
      </c>
      <c r="I16" s="381" t="s">
        <v>1128</v>
      </c>
      <c r="J16" s="381">
        <v>2012</v>
      </c>
      <c r="K16" s="381"/>
      <c r="L16" s="381" t="s">
        <v>127</v>
      </c>
      <c r="M16" s="471">
        <v>332492700</v>
      </c>
      <c r="N16" s="472" t="s">
        <v>65</v>
      </c>
      <c r="O16" s="473" t="str">
        <f>O15</f>
        <v>JUT</v>
      </c>
      <c r="P16" s="450"/>
      <c r="Q16" s="237"/>
      <c r="R16" s="75"/>
      <c r="S16" s="75"/>
      <c r="T16" s="75"/>
      <c r="U16" s="75"/>
      <c r="V16" s="75"/>
      <c r="W16" s="75"/>
      <c r="X16" s="75"/>
    </row>
    <row r="17" spans="1:24" ht="45">
      <c r="A17" s="469">
        <v>9</v>
      </c>
      <c r="B17" s="470" t="s">
        <v>557</v>
      </c>
      <c r="C17" s="379" t="str">
        <f>C13</f>
        <v>5.01.01.01.999</v>
      </c>
      <c r="D17" s="384" t="s">
        <v>310</v>
      </c>
      <c r="E17" s="381" t="s">
        <v>559</v>
      </c>
      <c r="F17" s="379" t="s">
        <v>235</v>
      </c>
      <c r="G17" s="379" t="str">
        <f>G11</f>
        <v>3m</v>
      </c>
      <c r="H17" s="379" t="s">
        <v>1129</v>
      </c>
      <c r="I17" s="381" t="s">
        <v>1130</v>
      </c>
      <c r="J17" s="381">
        <v>2012</v>
      </c>
      <c r="K17" s="381"/>
      <c r="L17" s="381" t="s">
        <v>127</v>
      </c>
      <c r="M17" s="471">
        <v>52000000</v>
      </c>
      <c r="N17" s="472" t="s">
        <v>65</v>
      </c>
      <c r="O17" s="473" t="s">
        <v>1109</v>
      </c>
      <c r="P17" s="450"/>
      <c r="Q17" s="237"/>
      <c r="R17" s="48"/>
      <c r="S17" s="48"/>
      <c r="T17" s="48"/>
      <c r="U17" s="48"/>
      <c r="V17" s="48"/>
      <c r="W17" s="48"/>
      <c r="X17" s="48"/>
    </row>
    <row r="18" spans="1:24" ht="18.75" customHeight="1">
      <c r="A18" s="469">
        <v>10</v>
      </c>
      <c r="B18" s="470" t="str">
        <f>B16</f>
        <v>Jalan Khusus lainnya</v>
      </c>
      <c r="C18" s="379" t="str">
        <f>C16</f>
        <v>5.01.01.02.008</v>
      </c>
      <c r="D18" s="384" t="s">
        <v>308</v>
      </c>
      <c r="E18" s="381" t="str">
        <f>E16</f>
        <v>batu</v>
      </c>
      <c r="F18" s="379" t="s">
        <v>237</v>
      </c>
      <c r="G18" s="379" t="str">
        <f>G16</f>
        <v>3,2 m</v>
      </c>
      <c r="H18" s="379" t="s">
        <v>1131</v>
      </c>
      <c r="I18" s="381" t="s">
        <v>1132</v>
      </c>
      <c r="J18" s="381">
        <v>2013</v>
      </c>
      <c r="K18" s="381"/>
      <c r="L18" s="381" t="s">
        <v>127</v>
      </c>
      <c r="M18" s="472">
        <v>250190700</v>
      </c>
      <c r="N18" s="472" t="s">
        <v>65</v>
      </c>
      <c r="O18" s="473" t="str">
        <f>O16</f>
        <v>JUT</v>
      </c>
      <c r="P18" s="450"/>
      <c r="Q18" s="237"/>
      <c r="R18" s="48"/>
      <c r="S18" s="48"/>
      <c r="T18" s="48"/>
      <c r="U18" s="48"/>
      <c r="V18" s="48"/>
      <c r="W18" s="48"/>
      <c r="X18" s="48"/>
    </row>
    <row r="19" spans="1:24" ht="18.75" customHeight="1">
      <c r="A19" s="469">
        <v>11</v>
      </c>
      <c r="B19" s="470" t="s">
        <v>571</v>
      </c>
      <c r="C19" s="379" t="str">
        <f>C14</f>
        <v>5.01.01.01.001</v>
      </c>
      <c r="D19" s="384" t="s">
        <v>310</v>
      </c>
      <c r="E19" s="381" t="s">
        <v>559</v>
      </c>
      <c r="F19" s="379" t="s">
        <v>1133</v>
      </c>
      <c r="G19" s="379" t="str">
        <f>G14</f>
        <v>3,5 m</v>
      </c>
      <c r="H19" s="379" t="s">
        <v>1134</v>
      </c>
      <c r="I19" s="381" t="s">
        <v>580</v>
      </c>
      <c r="J19" s="381">
        <v>2013</v>
      </c>
      <c r="K19" s="381"/>
      <c r="L19" s="381" t="s">
        <v>127</v>
      </c>
      <c r="M19" s="472">
        <v>250413250</v>
      </c>
      <c r="N19" s="472" t="s">
        <v>65</v>
      </c>
      <c r="O19" s="473" t="s">
        <v>571</v>
      </c>
      <c r="P19" s="450"/>
      <c r="Q19" s="475"/>
      <c r="R19" s="48"/>
      <c r="S19" s="48"/>
      <c r="T19" s="48"/>
      <c r="U19" s="48"/>
      <c r="V19" s="48"/>
      <c r="W19" s="48"/>
      <c r="X19" s="48"/>
    </row>
    <row r="20" spans="1:24" ht="27" customHeight="1">
      <c r="A20" s="469">
        <v>12</v>
      </c>
      <c r="B20" s="470" t="s">
        <v>1122</v>
      </c>
      <c r="C20" s="379" t="str">
        <f>C15</f>
        <v>5.01.01.02.008</v>
      </c>
      <c r="D20" s="384" t="s">
        <v>393</v>
      </c>
      <c r="E20" s="381" t="s">
        <v>129</v>
      </c>
      <c r="F20" s="379" t="s">
        <v>136</v>
      </c>
      <c r="G20" s="379" t="str">
        <f>G18</f>
        <v>3,2 m</v>
      </c>
      <c r="H20" s="379" t="s">
        <v>1135</v>
      </c>
      <c r="I20" s="381" t="s">
        <v>1136</v>
      </c>
      <c r="J20" s="381">
        <v>2013</v>
      </c>
      <c r="K20" s="381"/>
      <c r="L20" s="381" t="s">
        <v>127</v>
      </c>
      <c r="M20" s="472">
        <v>17763350</v>
      </c>
      <c r="N20" s="472" t="s">
        <v>65</v>
      </c>
      <c r="O20" s="473" t="s">
        <v>646</v>
      </c>
      <c r="P20" s="450"/>
      <c r="Q20" s="237"/>
      <c r="R20" s="75"/>
      <c r="S20" s="75"/>
      <c r="T20" s="75"/>
      <c r="U20" s="75"/>
      <c r="V20" s="75"/>
      <c r="W20" s="75"/>
      <c r="X20" s="75"/>
    </row>
    <row r="21" spans="1:24" ht="26.25" customHeight="1">
      <c r="A21" s="469">
        <v>13</v>
      </c>
      <c r="B21" s="470" t="s">
        <v>1122</v>
      </c>
      <c r="C21" s="379" t="str">
        <f>C20</f>
        <v>5.01.01.02.008</v>
      </c>
      <c r="D21" s="384" t="s">
        <v>490</v>
      </c>
      <c r="E21" s="381" t="s">
        <v>129</v>
      </c>
      <c r="F21" s="379" t="s">
        <v>1137</v>
      </c>
      <c r="G21" s="379" t="str">
        <f>G20</f>
        <v>3,2 m</v>
      </c>
      <c r="H21" s="379" t="s">
        <v>1138</v>
      </c>
      <c r="I21" s="476" t="s">
        <v>1139</v>
      </c>
      <c r="J21" s="381">
        <v>2013</v>
      </c>
      <c r="K21" s="381"/>
      <c r="L21" s="381" t="s">
        <v>127</v>
      </c>
      <c r="M21" s="477">
        <v>58900500</v>
      </c>
      <c r="N21" s="472" t="s">
        <v>65</v>
      </c>
      <c r="O21" s="473" t="s">
        <v>646</v>
      </c>
      <c r="P21" s="450"/>
      <c r="Q21" s="237"/>
      <c r="R21" s="48"/>
      <c r="S21" s="48"/>
      <c r="T21" s="48"/>
      <c r="U21" s="48"/>
      <c r="V21" s="48"/>
      <c r="W21" s="48"/>
      <c r="X21" s="48"/>
    </row>
    <row r="22" spans="1:24" ht="22.5" customHeight="1">
      <c r="A22" s="469">
        <v>14</v>
      </c>
      <c r="B22" s="470" t="s">
        <v>557</v>
      </c>
      <c r="C22" s="379" t="str">
        <f>C17</f>
        <v>5.01.01.01.999</v>
      </c>
      <c r="D22" s="384" t="s">
        <v>404</v>
      </c>
      <c r="E22" s="381" t="s">
        <v>559</v>
      </c>
      <c r="F22" s="379" t="s">
        <v>1140</v>
      </c>
      <c r="G22" s="379">
        <v>3</v>
      </c>
      <c r="H22" s="379" t="s">
        <v>241</v>
      </c>
      <c r="I22" s="381" t="s">
        <v>1141</v>
      </c>
      <c r="J22" s="381">
        <v>2013</v>
      </c>
      <c r="K22" s="381"/>
      <c r="L22" s="381" t="s">
        <v>127</v>
      </c>
      <c r="M22" s="472">
        <v>10000000</v>
      </c>
      <c r="N22" s="472" t="s">
        <v>65</v>
      </c>
      <c r="O22" s="473" t="s">
        <v>559</v>
      </c>
      <c r="P22" s="450"/>
      <c r="Q22" s="237"/>
      <c r="R22" s="48"/>
      <c r="S22" s="48"/>
      <c r="T22" s="48"/>
      <c r="U22" s="48"/>
      <c r="V22" s="48"/>
      <c r="W22" s="48"/>
      <c r="X22" s="48"/>
    </row>
    <row r="23" spans="1:24" ht="27" customHeight="1">
      <c r="A23" s="469">
        <v>15</v>
      </c>
      <c r="B23" s="470" t="s">
        <v>584</v>
      </c>
      <c r="C23" s="379" t="s">
        <v>583</v>
      </c>
      <c r="D23" s="384" t="s">
        <v>310</v>
      </c>
      <c r="E23" s="381" t="s">
        <v>586</v>
      </c>
      <c r="F23" s="379" t="s">
        <v>238</v>
      </c>
      <c r="G23" s="379" t="s">
        <v>1142</v>
      </c>
      <c r="H23" s="379" t="s">
        <v>1143</v>
      </c>
      <c r="I23" s="381" t="s">
        <v>1144</v>
      </c>
      <c r="J23" s="381">
        <v>2014</v>
      </c>
      <c r="K23" s="381"/>
      <c r="L23" s="381" t="s">
        <v>127</v>
      </c>
      <c r="M23" s="472">
        <v>26800000</v>
      </c>
      <c r="N23" s="472" t="s">
        <v>65</v>
      </c>
      <c r="O23" s="473" t="s">
        <v>1145</v>
      </c>
      <c r="P23" s="450"/>
      <c r="Q23" s="237"/>
      <c r="R23" s="48"/>
      <c r="S23" s="48"/>
      <c r="T23" s="48"/>
      <c r="U23" s="48"/>
      <c r="V23" s="48"/>
      <c r="W23" s="48"/>
      <c r="X23" s="48"/>
    </row>
    <row r="24" spans="1:24" ht="26.25" customHeight="1">
      <c r="A24" s="469">
        <v>16</v>
      </c>
      <c r="B24" s="470" t="s">
        <v>1122</v>
      </c>
      <c r="C24" s="379" t="str">
        <f>C21</f>
        <v>5.01.01.02.008</v>
      </c>
      <c r="D24" s="384" t="s">
        <v>332</v>
      </c>
      <c r="E24" s="381" t="s">
        <v>129</v>
      </c>
      <c r="F24" s="379" t="s">
        <v>1133</v>
      </c>
      <c r="G24" s="379" t="str">
        <f>G21</f>
        <v>3,2 m</v>
      </c>
      <c r="H24" s="379" t="s">
        <v>1146</v>
      </c>
      <c r="I24" s="381" t="s">
        <v>1147</v>
      </c>
      <c r="J24" s="381">
        <v>2014</v>
      </c>
      <c r="K24" s="381"/>
      <c r="L24" s="381" t="s">
        <v>127</v>
      </c>
      <c r="M24" s="472">
        <v>272675050</v>
      </c>
      <c r="N24" s="472" t="s">
        <v>65</v>
      </c>
      <c r="O24" s="473" t="s">
        <v>646</v>
      </c>
      <c r="P24" s="450"/>
      <c r="Q24" s="478"/>
      <c r="R24" s="48"/>
      <c r="S24" s="48"/>
      <c r="T24" s="48"/>
      <c r="U24" s="48"/>
      <c r="V24" s="48"/>
      <c r="W24" s="48"/>
      <c r="X24" s="48"/>
    </row>
    <row r="25" spans="1:24" ht="15.75" customHeight="1">
      <c r="A25" s="469">
        <v>17</v>
      </c>
      <c r="B25" s="470" t="s">
        <v>1122</v>
      </c>
      <c r="C25" s="379" t="str">
        <f>C24</f>
        <v>5.01.01.02.008</v>
      </c>
      <c r="D25" s="384" t="s">
        <v>393</v>
      </c>
      <c r="E25" s="381" t="s">
        <v>129</v>
      </c>
      <c r="F25" s="379" t="s">
        <v>148</v>
      </c>
      <c r="G25" s="379" t="str">
        <f>G24</f>
        <v>3,2 m</v>
      </c>
      <c r="H25" s="379" t="s">
        <v>1148</v>
      </c>
      <c r="I25" s="381" t="s">
        <v>1149</v>
      </c>
      <c r="J25" s="381">
        <v>2014</v>
      </c>
      <c r="K25" s="381"/>
      <c r="L25" s="381" t="s">
        <v>127</v>
      </c>
      <c r="M25" s="472">
        <v>78210000</v>
      </c>
      <c r="N25" s="472" t="s">
        <v>65</v>
      </c>
      <c r="O25" s="473" t="s">
        <v>646</v>
      </c>
      <c r="P25" s="450"/>
      <c r="Q25" s="237"/>
      <c r="R25" s="48"/>
      <c r="S25" s="48"/>
      <c r="T25" s="48"/>
      <c r="U25" s="48"/>
      <c r="V25" s="48"/>
      <c r="W25" s="48"/>
      <c r="X25" s="48"/>
    </row>
    <row r="26" spans="1:24" ht="15.75" customHeight="1">
      <c r="A26" s="469">
        <v>18</v>
      </c>
      <c r="B26" s="470" t="s">
        <v>557</v>
      </c>
      <c r="C26" s="379" t="str">
        <f>C22</f>
        <v>5.01.01.01.999</v>
      </c>
      <c r="D26" s="384" t="s">
        <v>490</v>
      </c>
      <c r="E26" s="381" t="s">
        <v>559</v>
      </c>
      <c r="F26" s="379" t="s">
        <v>1150</v>
      </c>
      <c r="G26" s="379">
        <f>G22</f>
        <v>3</v>
      </c>
      <c r="H26" s="379" t="s">
        <v>1151</v>
      </c>
      <c r="I26" s="381" t="s">
        <v>1152</v>
      </c>
      <c r="J26" s="381">
        <v>2014</v>
      </c>
      <c r="K26" s="381"/>
      <c r="L26" s="381" t="s">
        <v>127</v>
      </c>
      <c r="M26" s="472">
        <v>18250000</v>
      </c>
      <c r="N26" s="472" t="s">
        <v>65</v>
      </c>
      <c r="O26" s="473" t="s">
        <v>558</v>
      </c>
      <c r="P26" s="450"/>
      <c r="Q26" s="475"/>
      <c r="R26" s="48"/>
      <c r="S26" s="48"/>
      <c r="T26" s="48"/>
      <c r="U26" s="48"/>
      <c r="V26" s="48"/>
      <c r="W26" s="48"/>
      <c r="X26" s="48"/>
    </row>
    <row r="27" spans="1:24" ht="15.75" customHeight="1">
      <c r="A27" s="469">
        <v>19</v>
      </c>
      <c r="B27" s="470" t="s">
        <v>557</v>
      </c>
      <c r="C27" s="379" t="str">
        <f t="shared" ref="C27:C31" si="1">C26</f>
        <v>5.01.01.01.999</v>
      </c>
      <c r="D27" s="384" t="s">
        <v>404</v>
      </c>
      <c r="E27" s="381" t="s">
        <v>559</v>
      </c>
      <c r="F27" s="379" t="s">
        <v>1153</v>
      </c>
      <c r="G27" s="379">
        <f t="shared" ref="G27:G37" si="2">G26</f>
        <v>3</v>
      </c>
      <c r="H27" s="379" t="s">
        <v>1154</v>
      </c>
      <c r="I27" s="381" t="s">
        <v>1155</v>
      </c>
      <c r="J27" s="381">
        <v>2014</v>
      </c>
      <c r="K27" s="381"/>
      <c r="L27" s="381" t="s">
        <v>123</v>
      </c>
      <c r="M27" s="472">
        <v>52150000</v>
      </c>
      <c r="N27" s="472" t="s">
        <v>65</v>
      </c>
      <c r="O27" s="473" t="s">
        <v>558</v>
      </c>
      <c r="P27" s="450"/>
      <c r="Q27" s="237"/>
      <c r="R27" s="75"/>
      <c r="S27" s="75"/>
      <c r="T27" s="75"/>
      <c r="U27" s="75"/>
      <c r="V27" s="75"/>
      <c r="W27" s="75"/>
      <c r="X27" s="75"/>
    </row>
    <row r="28" spans="1:24" ht="15.75" customHeight="1">
      <c r="A28" s="469">
        <v>20</v>
      </c>
      <c r="B28" s="470" t="s">
        <v>557</v>
      </c>
      <c r="C28" s="379" t="str">
        <f t="shared" ref="C28" si="3">C24</f>
        <v>5.01.01.02.008</v>
      </c>
      <c r="D28" s="384" t="s">
        <v>308</v>
      </c>
      <c r="E28" s="381" t="s">
        <v>559</v>
      </c>
      <c r="F28" s="379" t="s">
        <v>1156</v>
      </c>
      <c r="G28" s="379">
        <f t="shared" si="2"/>
        <v>3</v>
      </c>
      <c r="H28" s="379" t="s">
        <v>1157</v>
      </c>
      <c r="I28" s="381" t="s">
        <v>1158</v>
      </c>
      <c r="J28" s="381">
        <v>2015</v>
      </c>
      <c r="K28" s="381"/>
      <c r="L28" s="381" t="s">
        <v>134</v>
      </c>
      <c r="M28" s="472">
        <v>10000000</v>
      </c>
      <c r="N28" s="472" t="s">
        <v>65</v>
      </c>
      <c r="O28" s="473" t="s">
        <v>558</v>
      </c>
      <c r="P28" s="450"/>
      <c r="Q28" s="237"/>
      <c r="R28" s="48"/>
      <c r="S28" s="48"/>
      <c r="T28" s="48"/>
      <c r="U28" s="48"/>
      <c r="V28" s="48"/>
      <c r="W28" s="48"/>
      <c r="X28" s="48"/>
    </row>
    <row r="29" spans="1:24" ht="22.5" customHeight="1">
      <c r="A29" s="469">
        <v>21</v>
      </c>
      <c r="B29" s="470" t="s">
        <v>557</v>
      </c>
      <c r="C29" s="379" t="str">
        <f t="shared" si="1"/>
        <v>5.01.01.02.008</v>
      </c>
      <c r="D29" s="384" t="s">
        <v>408</v>
      </c>
      <c r="E29" s="381" t="s">
        <v>559</v>
      </c>
      <c r="F29" s="379" t="s">
        <v>241</v>
      </c>
      <c r="G29" s="379">
        <f t="shared" si="2"/>
        <v>3</v>
      </c>
      <c r="H29" s="379" t="s">
        <v>1112</v>
      </c>
      <c r="I29" s="381" t="s">
        <v>1159</v>
      </c>
      <c r="J29" s="381">
        <v>2015</v>
      </c>
      <c r="K29" s="381"/>
      <c r="L29" s="381" t="s">
        <v>134</v>
      </c>
      <c r="M29" s="472">
        <v>10000000</v>
      </c>
      <c r="N29" s="472" t="s">
        <v>65</v>
      </c>
      <c r="O29" s="473" t="s">
        <v>558</v>
      </c>
      <c r="P29" s="450"/>
      <c r="Q29" s="237"/>
      <c r="R29" s="48"/>
      <c r="S29" s="48"/>
      <c r="T29" s="48"/>
      <c r="U29" s="48"/>
      <c r="V29" s="48"/>
      <c r="W29" s="48"/>
      <c r="X29" s="48"/>
    </row>
    <row r="30" spans="1:24" ht="15.75" customHeight="1">
      <c r="A30" s="469">
        <v>22</v>
      </c>
      <c r="B30" s="470" t="s">
        <v>557</v>
      </c>
      <c r="C30" s="379" t="str">
        <f t="shared" ref="C30" si="4">C26</f>
        <v>5.01.01.01.999</v>
      </c>
      <c r="D30" s="384" t="s">
        <v>413</v>
      </c>
      <c r="E30" s="381" t="s">
        <v>559</v>
      </c>
      <c r="F30" s="379" t="s">
        <v>244</v>
      </c>
      <c r="G30" s="379">
        <f t="shared" si="2"/>
        <v>3</v>
      </c>
      <c r="H30" s="379" t="s">
        <v>1160</v>
      </c>
      <c r="I30" s="381" t="s">
        <v>1161</v>
      </c>
      <c r="J30" s="381">
        <v>2015</v>
      </c>
      <c r="K30" s="381"/>
      <c r="L30" s="381" t="s">
        <v>134</v>
      </c>
      <c r="M30" s="477">
        <v>10000000</v>
      </c>
      <c r="N30" s="472" t="s">
        <v>65</v>
      </c>
      <c r="O30" s="473" t="s">
        <v>558</v>
      </c>
      <c r="P30" s="450"/>
      <c r="Q30" s="237"/>
      <c r="R30" s="48"/>
      <c r="S30" s="48"/>
      <c r="T30" s="48"/>
      <c r="U30" s="48"/>
      <c r="V30" s="48"/>
      <c r="W30" s="48"/>
      <c r="X30" s="48"/>
    </row>
    <row r="31" spans="1:24" ht="15.75" customHeight="1">
      <c r="A31" s="469">
        <v>23</v>
      </c>
      <c r="B31" s="470" t="s">
        <v>557</v>
      </c>
      <c r="C31" s="379" t="str">
        <f t="shared" si="1"/>
        <v>5.01.01.01.999</v>
      </c>
      <c r="D31" s="384" t="s">
        <v>596</v>
      </c>
      <c r="E31" s="381" t="str">
        <f t="shared" ref="E31" si="5">E30</f>
        <v>Corblok</v>
      </c>
      <c r="F31" s="379" t="s">
        <v>241</v>
      </c>
      <c r="G31" s="379">
        <f t="shared" si="2"/>
        <v>3</v>
      </c>
      <c r="H31" s="379" t="s">
        <v>1112</v>
      </c>
      <c r="I31" s="381" t="s">
        <v>1162</v>
      </c>
      <c r="J31" s="381">
        <v>2015</v>
      </c>
      <c r="K31" s="381"/>
      <c r="L31" s="381" t="s">
        <v>134</v>
      </c>
      <c r="M31" s="472">
        <v>10000000</v>
      </c>
      <c r="N31" s="472" t="s">
        <v>65</v>
      </c>
      <c r="O31" s="473" t="s">
        <v>558</v>
      </c>
      <c r="P31" s="450"/>
      <c r="Q31" s="237"/>
      <c r="R31" s="48"/>
      <c r="S31" s="48"/>
      <c r="T31" s="48"/>
      <c r="U31" s="48"/>
      <c r="V31" s="48"/>
      <c r="W31" s="48"/>
      <c r="X31" s="48"/>
    </row>
    <row r="32" spans="1:24" ht="15.75" customHeight="1">
      <c r="A32" s="469">
        <v>24</v>
      </c>
      <c r="B32" s="470" t="s">
        <v>557</v>
      </c>
      <c r="C32" s="379" t="str">
        <f>C27</f>
        <v>5.01.01.01.999</v>
      </c>
      <c r="D32" s="384" t="s">
        <v>598</v>
      </c>
      <c r="E32" s="381" t="str">
        <f>E27</f>
        <v>Corblok</v>
      </c>
      <c r="F32" s="379" t="s">
        <v>1163</v>
      </c>
      <c r="G32" s="379">
        <f t="shared" si="2"/>
        <v>3</v>
      </c>
      <c r="H32" s="379" t="s">
        <v>1164</v>
      </c>
      <c r="I32" s="381" t="s">
        <v>1165</v>
      </c>
      <c r="J32" s="381">
        <v>2015</v>
      </c>
      <c r="K32" s="381"/>
      <c r="L32" s="381" t="s">
        <v>240</v>
      </c>
      <c r="M32" s="472">
        <v>119577800</v>
      </c>
      <c r="N32" s="472" t="s">
        <v>65</v>
      </c>
      <c r="O32" s="473" t="str">
        <f>O27</f>
        <v>Jalan Pemukiman</v>
      </c>
      <c r="P32" s="450"/>
      <c r="Q32" s="237"/>
      <c r="R32" s="48"/>
      <c r="S32" s="48"/>
      <c r="T32" s="48"/>
      <c r="U32" s="48"/>
      <c r="V32" s="48"/>
      <c r="W32" s="48"/>
      <c r="X32" s="48"/>
    </row>
    <row r="33" spans="1:24" ht="15.75" customHeight="1">
      <c r="A33" s="469">
        <v>25</v>
      </c>
      <c r="B33" s="470" t="s">
        <v>557</v>
      </c>
      <c r="C33" s="379" t="str">
        <f>C32</f>
        <v>5.01.01.01.999</v>
      </c>
      <c r="D33" s="384" t="s">
        <v>599</v>
      </c>
      <c r="E33" s="381" t="str">
        <f>E32</f>
        <v>Corblok</v>
      </c>
      <c r="F33" s="379" t="s">
        <v>234</v>
      </c>
      <c r="G33" s="379">
        <f t="shared" si="2"/>
        <v>3</v>
      </c>
      <c r="H33" s="379" t="s">
        <v>1166</v>
      </c>
      <c r="I33" s="381" t="s">
        <v>1167</v>
      </c>
      <c r="J33" s="381">
        <v>2015</v>
      </c>
      <c r="K33" s="381"/>
      <c r="L33" s="381" t="s">
        <v>240</v>
      </c>
      <c r="M33" s="472">
        <v>59137000</v>
      </c>
      <c r="N33" s="472" t="s">
        <v>65</v>
      </c>
      <c r="O33" s="473" t="str">
        <f>O32</f>
        <v>Jalan Pemukiman</v>
      </c>
      <c r="P33" s="450"/>
      <c r="Q33" s="475"/>
      <c r="R33" s="48"/>
      <c r="S33" s="48"/>
      <c r="T33" s="48"/>
      <c r="U33" s="48"/>
      <c r="V33" s="48"/>
      <c r="W33" s="48"/>
      <c r="X33" s="48"/>
    </row>
    <row r="34" spans="1:24" ht="15.75" customHeight="1">
      <c r="A34" s="469">
        <v>26</v>
      </c>
      <c r="B34" s="470" t="s">
        <v>557</v>
      </c>
      <c r="C34" s="379" t="str">
        <f>C27</f>
        <v>5.01.01.01.999</v>
      </c>
      <c r="D34" s="384" t="s">
        <v>601</v>
      </c>
      <c r="E34" s="381" t="str">
        <f>E32</f>
        <v>Corblok</v>
      </c>
      <c r="F34" s="379" t="s">
        <v>252</v>
      </c>
      <c r="G34" s="379">
        <f t="shared" si="2"/>
        <v>3</v>
      </c>
      <c r="H34" s="379" t="s">
        <v>1168</v>
      </c>
      <c r="I34" s="381" t="s">
        <v>1169</v>
      </c>
      <c r="J34" s="381">
        <v>2015</v>
      </c>
      <c r="K34" s="381"/>
      <c r="L34" s="381" t="s">
        <v>240</v>
      </c>
      <c r="M34" s="472">
        <v>70000000</v>
      </c>
      <c r="N34" s="472" t="s">
        <v>65</v>
      </c>
      <c r="O34" s="473" t="str">
        <f>O32</f>
        <v>Jalan Pemukiman</v>
      </c>
      <c r="P34" s="450"/>
      <c r="Q34" s="475"/>
      <c r="R34" s="48"/>
      <c r="S34" s="48"/>
      <c r="T34" s="48"/>
      <c r="U34" s="48"/>
      <c r="V34" s="48"/>
      <c r="W34" s="48"/>
      <c r="X34" s="48"/>
    </row>
    <row r="35" spans="1:24" ht="15.75" customHeight="1">
      <c r="A35" s="469">
        <v>27</v>
      </c>
      <c r="B35" s="470" t="s">
        <v>557</v>
      </c>
      <c r="C35" s="379" t="str">
        <f t="shared" ref="C35:C36" si="6">C34</f>
        <v>5.01.01.01.999</v>
      </c>
      <c r="D35" s="384" t="s">
        <v>308</v>
      </c>
      <c r="E35" s="381" t="str">
        <f t="shared" ref="E35:E36" si="7">E34</f>
        <v>Corblok</v>
      </c>
      <c r="F35" s="379" t="s">
        <v>1170</v>
      </c>
      <c r="G35" s="379">
        <f t="shared" si="2"/>
        <v>3</v>
      </c>
      <c r="H35" s="379" t="s">
        <v>1171</v>
      </c>
      <c r="I35" s="381" t="s">
        <v>1172</v>
      </c>
      <c r="J35" s="381">
        <v>2016</v>
      </c>
      <c r="K35" s="381"/>
      <c r="L35" s="381" t="s">
        <v>240</v>
      </c>
      <c r="M35" s="472">
        <v>66916000</v>
      </c>
      <c r="N35" s="472" t="s">
        <v>65</v>
      </c>
      <c r="O35" s="473" t="str">
        <f t="shared" ref="O35:O36" si="8">O34</f>
        <v>Jalan Pemukiman</v>
      </c>
      <c r="P35" s="450"/>
      <c r="Q35" s="237"/>
      <c r="R35" s="48"/>
      <c r="S35" s="48"/>
      <c r="T35" s="48"/>
      <c r="U35" s="48"/>
      <c r="V35" s="48"/>
      <c r="W35" s="48"/>
      <c r="X35" s="48"/>
    </row>
    <row r="36" spans="1:24" ht="15.75" customHeight="1">
      <c r="A36" s="469">
        <v>28</v>
      </c>
      <c r="B36" s="470" t="s">
        <v>557</v>
      </c>
      <c r="C36" s="379" t="str">
        <f t="shared" si="6"/>
        <v>5.01.01.01.999</v>
      </c>
      <c r="D36" s="384" t="s">
        <v>310</v>
      </c>
      <c r="E36" s="381" t="str">
        <f t="shared" si="7"/>
        <v>Corblok</v>
      </c>
      <c r="F36" s="379" t="s">
        <v>242</v>
      </c>
      <c r="G36" s="379">
        <f t="shared" si="2"/>
        <v>3</v>
      </c>
      <c r="H36" s="379" t="s">
        <v>1173</v>
      </c>
      <c r="I36" s="381" t="s">
        <v>1165</v>
      </c>
      <c r="J36" s="381">
        <v>2016</v>
      </c>
      <c r="K36" s="381"/>
      <c r="L36" s="381" t="s">
        <v>240</v>
      </c>
      <c r="M36" s="472">
        <v>133832000</v>
      </c>
      <c r="N36" s="472" t="s">
        <v>65</v>
      </c>
      <c r="O36" s="473" t="str">
        <f t="shared" si="8"/>
        <v>Jalan Pemukiman</v>
      </c>
      <c r="P36" s="450"/>
      <c r="Q36" s="237"/>
      <c r="R36" s="48"/>
      <c r="S36" s="48"/>
      <c r="T36" s="48"/>
      <c r="U36" s="48"/>
      <c r="V36" s="48"/>
      <c r="W36" s="48"/>
      <c r="X36" s="48"/>
    </row>
    <row r="37" spans="1:24" ht="15.75" customHeight="1">
      <c r="A37" s="469">
        <v>29</v>
      </c>
      <c r="B37" s="470" t="s">
        <v>557</v>
      </c>
      <c r="C37" s="379" t="str">
        <f>C35</f>
        <v>5.01.01.01.999</v>
      </c>
      <c r="D37" s="384" t="s">
        <v>332</v>
      </c>
      <c r="E37" s="381" t="str">
        <f>E35</f>
        <v>Corblok</v>
      </c>
      <c r="F37" s="379" t="s">
        <v>143</v>
      </c>
      <c r="G37" s="379">
        <f t="shared" si="2"/>
        <v>3</v>
      </c>
      <c r="H37" s="379" t="s">
        <v>1174</v>
      </c>
      <c r="I37" s="381" t="s">
        <v>1175</v>
      </c>
      <c r="J37" s="381">
        <v>2016</v>
      </c>
      <c r="K37" s="381"/>
      <c r="L37" s="381" t="s">
        <v>240</v>
      </c>
      <c r="M37" s="472">
        <v>66916000</v>
      </c>
      <c r="N37" s="472" t="s">
        <v>65</v>
      </c>
      <c r="O37" s="473" t="str">
        <f>O35</f>
        <v>Jalan Pemukiman</v>
      </c>
      <c r="P37" s="450"/>
      <c r="Q37" s="237"/>
      <c r="R37" s="75"/>
      <c r="S37" s="75"/>
      <c r="T37" s="75"/>
      <c r="U37" s="75"/>
      <c r="V37" s="75"/>
      <c r="W37" s="75"/>
      <c r="X37" s="75"/>
    </row>
    <row r="38" spans="1:24" ht="15.75" customHeight="1">
      <c r="A38" s="469">
        <v>30</v>
      </c>
      <c r="B38" s="470" t="s">
        <v>584</v>
      </c>
      <c r="C38" s="379" t="s">
        <v>583</v>
      </c>
      <c r="D38" s="384" t="s">
        <v>393</v>
      </c>
      <c r="E38" s="381" t="s">
        <v>586</v>
      </c>
      <c r="F38" s="379" t="s">
        <v>243</v>
      </c>
      <c r="G38" s="379" t="s">
        <v>1176</v>
      </c>
      <c r="H38" s="379" t="s">
        <v>1177</v>
      </c>
      <c r="I38" s="381" t="s">
        <v>1178</v>
      </c>
      <c r="J38" s="381">
        <v>2016</v>
      </c>
      <c r="K38" s="381"/>
      <c r="L38" s="381" t="s">
        <v>240</v>
      </c>
      <c r="M38" s="472">
        <v>64352000</v>
      </c>
      <c r="N38" s="472" t="s">
        <v>65</v>
      </c>
      <c r="O38" s="473" t="s">
        <v>586</v>
      </c>
      <c r="P38" s="450"/>
      <c r="Q38" s="237"/>
      <c r="R38" s="48"/>
      <c r="S38" s="48"/>
      <c r="T38" s="48"/>
      <c r="U38" s="48"/>
      <c r="V38" s="48"/>
      <c r="W38" s="48"/>
      <c r="X38" s="48"/>
    </row>
    <row r="39" spans="1:24" ht="15.75" customHeight="1">
      <c r="A39" s="469">
        <v>31</v>
      </c>
      <c r="B39" s="470" t="str">
        <f>B37</f>
        <v>Jalan Desa Lainnya</v>
      </c>
      <c r="C39" s="379" t="str">
        <f>C37</f>
        <v>5.01.01.01.999</v>
      </c>
      <c r="D39" s="384" t="s">
        <v>490</v>
      </c>
      <c r="E39" s="381" t="s">
        <v>255</v>
      </c>
      <c r="F39" s="379" t="s">
        <v>247</v>
      </c>
      <c r="G39" s="379">
        <f>G37</f>
        <v>3</v>
      </c>
      <c r="H39" s="379" t="s">
        <v>1179</v>
      </c>
      <c r="I39" s="381" t="s">
        <v>1180</v>
      </c>
      <c r="J39" s="381">
        <v>2016</v>
      </c>
      <c r="K39" s="381"/>
      <c r="L39" s="381" t="s">
        <v>240</v>
      </c>
      <c r="M39" s="479">
        <v>150000000</v>
      </c>
      <c r="N39" s="472" t="s">
        <v>65</v>
      </c>
      <c r="O39" s="473" t="str">
        <f>O37</f>
        <v>Jalan Pemukiman</v>
      </c>
      <c r="P39" s="450"/>
      <c r="Q39" s="237"/>
      <c r="R39" s="48"/>
      <c r="S39" s="48"/>
      <c r="T39" s="48"/>
      <c r="U39" s="48"/>
      <c r="V39" s="48"/>
      <c r="W39" s="48"/>
      <c r="X39" s="48"/>
    </row>
    <row r="40" spans="1:24" ht="15.75" customHeight="1">
      <c r="A40" s="469">
        <v>32</v>
      </c>
      <c r="B40" s="470" t="str">
        <f t="shared" ref="B40:B43" si="9">B38</f>
        <v>Jalan Lainnya</v>
      </c>
      <c r="C40" s="379" t="str">
        <f t="shared" ref="C40:C43" si="10">C39</f>
        <v>5.01.01.01.999</v>
      </c>
      <c r="D40" s="384" t="s">
        <v>404</v>
      </c>
      <c r="E40" s="381" t="str">
        <f t="shared" ref="E40:E43" si="11">E39</f>
        <v>Aspal</v>
      </c>
      <c r="F40" s="379" t="s">
        <v>248</v>
      </c>
      <c r="G40" s="379" t="str">
        <f>G38</f>
        <v>60 cm</v>
      </c>
      <c r="H40" s="379" t="s">
        <v>1177</v>
      </c>
      <c r="I40" s="381" t="s">
        <v>1181</v>
      </c>
      <c r="J40" s="381">
        <v>2016</v>
      </c>
      <c r="K40" s="381"/>
      <c r="L40" s="381" t="s">
        <v>240</v>
      </c>
      <c r="M40" s="479">
        <v>90000000</v>
      </c>
      <c r="N40" s="472" t="s">
        <v>65</v>
      </c>
      <c r="O40" s="473" t="str">
        <f t="shared" ref="O40:O43" si="12">O39</f>
        <v>Jalan Pemukiman</v>
      </c>
      <c r="P40" s="450"/>
      <c r="Q40" s="237"/>
      <c r="R40" s="48"/>
      <c r="S40" s="48"/>
      <c r="T40" s="48"/>
      <c r="U40" s="48"/>
      <c r="V40" s="48"/>
      <c r="W40" s="48"/>
      <c r="X40" s="48"/>
    </row>
    <row r="41" spans="1:24" ht="15.75" customHeight="1">
      <c r="A41" s="469">
        <v>33</v>
      </c>
      <c r="B41" s="470" t="s">
        <v>557</v>
      </c>
      <c r="C41" s="379" t="str">
        <f t="shared" si="10"/>
        <v>5.01.01.01.999</v>
      </c>
      <c r="D41" s="384" t="s">
        <v>608</v>
      </c>
      <c r="E41" s="381" t="str">
        <f t="shared" si="11"/>
        <v>Aspal</v>
      </c>
      <c r="F41" s="379" t="s">
        <v>1110</v>
      </c>
      <c r="G41" s="379">
        <f>G37</f>
        <v>3</v>
      </c>
      <c r="H41" s="379" t="s">
        <v>245</v>
      </c>
      <c r="I41" s="381" t="s">
        <v>1158</v>
      </c>
      <c r="J41" s="381">
        <v>2016</v>
      </c>
      <c r="K41" s="381"/>
      <c r="L41" s="381" t="s">
        <v>240</v>
      </c>
      <c r="M41" s="480">
        <v>10000000</v>
      </c>
      <c r="N41" s="472" t="s">
        <v>65</v>
      </c>
      <c r="O41" s="473" t="str">
        <f t="shared" si="12"/>
        <v>Jalan Pemukiman</v>
      </c>
      <c r="P41" s="450"/>
      <c r="Q41" s="237"/>
      <c r="R41" s="48"/>
      <c r="S41" s="48"/>
      <c r="T41" s="48"/>
      <c r="U41" s="48"/>
      <c r="V41" s="48"/>
      <c r="W41" s="48"/>
      <c r="X41" s="48"/>
    </row>
    <row r="42" spans="1:24" ht="15.75" customHeight="1">
      <c r="A42" s="469">
        <v>34</v>
      </c>
      <c r="B42" s="470" t="str">
        <f t="shared" si="9"/>
        <v>Jalan Lainnya</v>
      </c>
      <c r="C42" s="379" t="str">
        <f t="shared" si="10"/>
        <v>5.01.01.01.999</v>
      </c>
      <c r="D42" s="384" t="s">
        <v>609</v>
      </c>
      <c r="E42" s="381" t="str">
        <f t="shared" si="11"/>
        <v>Aspal</v>
      </c>
      <c r="F42" s="379" t="s">
        <v>1182</v>
      </c>
      <c r="G42" s="379" t="str">
        <f>G40</f>
        <v>60 cm</v>
      </c>
      <c r="H42" s="379" t="s">
        <v>1183</v>
      </c>
      <c r="I42" s="381" t="s">
        <v>1184</v>
      </c>
      <c r="J42" s="381">
        <v>2016</v>
      </c>
      <c r="K42" s="381"/>
      <c r="L42" s="381" t="s">
        <v>240</v>
      </c>
      <c r="M42" s="480">
        <v>10000000</v>
      </c>
      <c r="N42" s="472" t="s">
        <v>65</v>
      </c>
      <c r="O42" s="473" t="str">
        <f t="shared" si="12"/>
        <v>Jalan Pemukiman</v>
      </c>
      <c r="P42" s="450"/>
      <c r="Q42" s="237"/>
      <c r="R42" s="48"/>
      <c r="S42" s="48"/>
      <c r="T42" s="48"/>
      <c r="U42" s="48"/>
      <c r="V42" s="48"/>
      <c r="W42" s="48"/>
      <c r="X42" s="48"/>
    </row>
    <row r="43" spans="1:24" ht="15.75" customHeight="1">
      <c r="A43" s="469">
        <v>35</v>
      </c>
      <c r="B43" s="470" t="str">
        <f t="shared" si="9"/>
        <v>Jalan Desa Lainnya</v>
      </c>
      <c r="C43" s="379" t="str">
        <f t="shared" si="10"/>
        <v>5.01.01.01.999</v>
      </c>
      <c r="D43" s="384" t="s">
        <v>408</v>
      </c>
      <c r="E43" s="381" t="str">
        <f t="shared" si="11"/>
        <v>Aspal</v>
      </c>
      <c r="F43" s="379" t="s">
        <v>1185</v>
      </c>
      <c r="G43" s="379">
        <f>G41</f>
        <v>3</v>
      </c>
      <c r="H43" s="379" t="s">
        <v>235</v>
      </c>
      <c r="I43" s="381" t="s">
        <v>1186</v>
      </c>
      <c r="J43" s="381">
        <v>2016</v>
      </c>
      <c r="K43" s="381"/>
      <c r="L43" s="381" t="s">
        <v>240</v>
      </c>
      <c r="M43" s="479">
        <v>50000000</v>
      </c>
      <c r="N43" s="472" t="s">
        <v>65</v>
      </c>
      <c r="O43" s="473" t="str">
        <f t="shared" si="12"/>
        <v>Jalan Pemukiman</v>
      </c>
      <c r="P43" s="450"/>
      <c r="Q43" s="237"/>
      <c r="R43" s="48"/>
      <c r="S43" s="48"/>
      <c r="T43" s="48"/>
      <c r="U43" s="48"/>
      <c r="V43" s="48"/>
      <c r="W43" s="48"/>
      <c r="X43" s="48"/>
    </row>
    <row r="44" spans="1:24" ht="40.5" customHeight="1">
      <c r="A44" s="469">
        <v>36</v>
      </c>
      <c r="B44" s="470" t="s">
        <v>1187</v>
      </c>
      <c r="C44" s="379" t="str">
        <f>C19</f>
        <v>5.01.01.01.001</v>
      </c>
      <c r="D44" s="384" t="s">
        <v>310</v>
      </c>
      <c r="E44" s="381" t="s">
        <v>559</v>
      </c>
      <c r="F44" s="379" t="s">
        <v>1188</v>
      </c>
      <c r="G44" s="379" t="s">
        <v>1119</v>
      </c>
      <c r="H44" s="379" t="s">
        <v>1189</v>
      </c>
      <c r="I44" s="381" t="s">
        <v>1190</v>
      </c>
      <c r="J44" s="381" t="s">
        <v>1191</v>
      </c>
      <c r="K44" s="381" t="s">
        <v>1192</v>
      </c>
      <c r="L44" s="381" t="s">
        <v>240</v>
      </c>
      <c r="M44" s="480">
        <v>65200000</v>
      </c>
      <c r="N44" s="472" t="s">
        <v>65</v>
      </c>
      <c r="O44" s="473" t="s">
        <v>571</v>
      </c>
      <c r="P44" s="450"/>
      <c r="Q44" s="475"/>
      <c r="R44" s="48"/>
      <c r="S44" s="48"/>
      <c r="T44" s="48"/>
      <c r="U44" s="48"/>
      <c r="V44" s="48"/>
      <c r="W44" s="48"/>
      <c r="X44" s="48"/>
    </row>
    <row r="45" spans="1:24" ht="20.25" customHeight="1">
      <c r="A45" s="469">
        <v>37</v>
      </c>
      <c r="B45" s="470" t="s">
        <v>1187</v>
      </c>
      <c r="C45" s="379" t="str">
        <f>C44</f>
        <v>5.01.01.01.001</v>
      </c>
      <c r="D45" s="384" t="s">
        <v>332</v>
      </c>
      <c r="E45" s="381" t="s">
        <v>559</v>
      </c>
      <c r="F45" s="379" t="s">
        <v>1193</v>
      </c>
      <c r="G45" s="379" t="s">
        <v>1119</v>
      </c>
      <c r="H45" s="379" t="s">
        <v>1194</v>
      </c>
      <c r="I45" s="381" t="s">
        <v>1195</v>
      </c>
      <c r="J45" s="381" t="str">
        <f>J44</f>
        <v>8 JUNI 2017</v>
      </c>
      <c r="K45" s="381" t="str">
        <f>K44</f>
        <v>57/ST/VI/ 2017</v>
      </c>
      <c r="L45" s="381" t="s">
        <v>240</v>
      </c>
      <c r="M45" s="480">
        <v>54800000</v>
      </c>
      <c r="N45" s="472" t="s">
        <v>65</v>
      </c>
      <c r="O45" s="473" t="s">
        <v>571</v>
      </c>
      <c r="P45" s="450"/>
      <c r="Q45" s="475"/>
      <c r="R45" s="48"/>
      <c r="S45" s="48"/>
      <c r="T45" s="48"/>
      <c r="U45" s="48"/>
      <c r="V45" s="48"/>
      <c r="W45" s="48"/>
      <c r="X45" s="48"/>
    </row>
    <row r="46" spans="1:24" ht="28.5" customHeight="1">
      <c r="A46" s="469">
        <v>38</v>
      </c>
      <c r="B46" s="470" t="s">
        <v>557</v>
      </c>
      <c r="C46" s="379" t="str">
        <f>C39</f>
        <v>5.01.01.01.999</v>
      </c>
      <c r="D46" s="384" t="s">
        <v>393</v>
      </c>
      <c r="E46" s="381" t="s">
        <v>559</v>
      </c>
      <c r="F46" s="379" t="s">
        <v>234</v>
      </c>
      <c r="G46" s="379" t="s">
        <v>1196</v>
      </c>
      <c r="H46" s="379" t="s">
        <v>1197</v>
      </c>
      <c r="I46" s="381" t="s">
        <v>1198</v>
      </c>
      <c r="J46" s="382">
        <v>43041</v>
      </c>
      <c r="K46" s="381" t="s">
        <v>1199</v>
      </c>
      <c r="L46" s="381" t="s">
        <v>240</v>
      </c>
      <c r="M46" s="480">
        <v>95970000</v>
      </c>
      <c r="N46" s="472" t="s">
        <v>65</v>
      </c>
      <c r="O46" s="473" t="s">
        <v>1109</v>
      </c>
      <c r="P46" s="450"/>
      <c r="Q46" s="478"/>
      <c r="R46" s="48"/>
      <c r="S46" s="48"/>
      <c r="T46" s="48"/>
      <c r="U46" s="48"/>
      <c r="V46" s="48"/>
      <c r="W46" s="48"/>
      <c r="X46" s="48"/>
    </row>
    <row r="47" spans="1:24" ht="15.75" customHeight="1">
      <c r="A47" s="469">
        <v>39</v>
      </c>
      <c r="B47" s="470" t="s">
        <v>557</v>
      </c>
      <c r="C47" s="379" t="str">
        <f>C46</f>
        <v>5.01.01.01.999</v>
      </c>
      <c r="D47" s="384" t="s">
        <v>490</v>
      </c>
      <c r="E47" s="381" t="s">
        <v>559</v>
      </c>
      <c r="F47" s="379" t="s">
        <v>1160</v>
      </c>
      <c r="G47" s="379" t="s">
        <v>1196</v>
      </c>
      <c r="H47" s="379" t="s">
        <v>1200</v>
      </c>
      <c r="I47" s="381" t="s">
        <v>1201</v>
      </c>
      <c r="J47" s="382">
        <f>J46</f>
        <v>43041</v>
      </c>
      <c r="K47" s="381" t="str">
        <f>K46</f>
        <v>141/UJ/Lgd/X/2017</v>
      </c>
      <c r="L47" s="381" t="s">
        <v>240</v>
      </c>
      <c r="M47" s="480">
        <v>67586000</v>
      </c>
      <c r="N47" s="472" t="s">
        <v>65</v>
      </c>
      <c r="O47" s="473" t="str">
        <f>O46</f>
        <v>Jalan pemukiman</v>
      </c>
      <c r="P47" s="450"/>
      <c r="Q47" s="478"/>
      <c r="R47" s="48"/>
      <c r="S47" s="48"/>
      <c r="T47" s="48"/>
      <c r="U47" s="48"/>
      <c r="V47" s="48"/>
      <c r="W47" s="48"/>
      <c r="X47" s="48"/>
    </row>
    <row r="48" spans="1:24" ht="18.75" customHeight="1">
      <c r="A48" s="469">
        <v>40</v>
      </c>
      <c r="B48" s="470" t="s">
        <v>1122</v>
      </c>
      <c r="C48" s="379" t="str">
        <f>C24</f>
        <v>5.01.01.02.008</v>
      </c>
      <c r="D48" s="384" t="s">
        <v>404</v>
      </c>
      <c r="E48" s="381" t="s">
        <v>129</v>
      </c>
      <c r="F48" s="379" t="s">
        <v>249</v>
      </c>
      <c r="G48" s="379" t="s">
        <v>1126</v>
      </c>
      <c r="H48" s="379" t="s">
        <v>1202</v>
      </c>
      <c r="I48" s="381" t="s">
        <v>1203</v>
      </c>
      <c r="J48" s="381" t="s">
        <v>1204</v>
      </c>
      <c r="K48" s="381"/>
      <c r="L48" s="381" t="s">
        <v>240</v>
      </c>
      <c r="M48" s="480">
        <v>68000000</v>
      </c>
      <c r="N48" s="472" t="s">
        <v>65</v>
      </c>
      <c r="O48" s="473" t="s">
        <v>646</v>
      </c>
      <c r="P48" s="450"/>
      <c r="Q48" s="478"/>
      <c r="R48" s="48"/>
      <c r="S48" s="48"/>
      <c r="T48" s="48"/>
      <c r="U48" s="48"/>
      <c r="V48" s="48"/>
      <c r="W48" s="48"/>
      <c r="X48" s="48"/>
    </row>
    <row r="49" spans="1:24" ht="28.5" customHeight="1">
      <c r="A49" s="469">
        <v>41</v>
      </c>
      <c r="B49" s="470" t="str">
        <f>B50</f>
        <v>Jalan Desa Lainnya</v>
      </c>
      <c r="C49" s="379" t="str">
        <f>C50</f>
        <v>5.01.01.01.999</v>
      </c>
      <c r="D49" s="384" t="s">
        <v>308</v>
      </c>
      <c r="E49" s="381" t="str">
        <f>E50</f>
        <v>Corblok</v>
      </c>
      <c r="F49" s="379" t="s">
        <v>1205</v>
      </c>
      <c r="G49" s="379" t="s">
        <v>1206</v>
      </c>
      <c r="H49" s="379" t="s">
        <v>1207</v>
      </c>
      <c r="I49" s="381" t="s">
        <v>1208</v>
      </c>
      <c r="J49" s="382">
        <v>43200</v>
      </c>
      <c r="K49" s="381" t="s">
        <v>1209</v>
      </c>
      <c r="L49" s="381" t="s">
        <v>240</v>
      </c>
      <c r="M49" s="480">
        <f>103100000-80278000</f>
        <v>22822000</v>
      </c>
      <c r="N49" s="472" t="s">
        <v>29</v>
      </c>
      <c r="O49" s="473" t="str">
        <f>O50</f>
        <v>Jalan pemukiman</v>
      </c>
      <c r="P49" s="450"/>
      <c r="Q49" s="478"/>
      <c r="R49" s="48"/>
      <c r="S49" s="48"/>
      <c r="T49" s="48"/>
      <c r="U49" s="48"/>
      <c r="V49" s="48"/>
      <c r="W49" s="48"/>
      <c r="X49" s="48"/>
    </row>
    <row r="50" spans="1:24" ht="28.5" customHeight="1">
      <c r="A50" s="469">
        <v>42</v>
      </c>
      <c r="B50" s="470" t="s">
        <v>557</v>
      </c>
      <c r="C50" s="379" t="str">
        <f>C52</f>
        <v>5.01.01.01.999</v>
      </c>
      <c r="D50" s="384" t="s">
        <v>310</v>
      </c>
      <c r="E50" s="381" t="str">
        <f>E46</f>
        <v>Corblok</v>
      </c>
      <c r="F50" s="379" t="s">
        <v>1210</v>
      </c>
      <c r="G50" s="379" t="s">
        <v>1196</v>
      </c>
      <c r="H50" s="379" t="s">
        <v>1211</v>
      </c>
      <c r="I50" s="381" t="s">
        <v>1212</v>
      </c>
      <c r="J50" s="382">
        <f>J49</f>
        <v>43200</v>
      </c>
      <c r="K50" s="381" t="str">
        <f>K49</f>
        <v>16/JM/IV/2018</v>
      </c>
      <c r="L50" s="381" t="s">
        <v>240</v>
      </c>
      <c r="M50" s="479">
        <v>80278000</v>
      </c>
      <c r="N50" s="472" t="s">
        <v>65</v>
      </c>
      <c r="O50" s="473" t="str">
        <f>O46</f>
        <v>Jalan pemukiman</v>
      </c>
      <c r="P50" s="450"/>
      <c r="Q50" s="237"/>
      <c r="R50" s="48"/>
      <c r="S50" s="48"/>
      <c r="T50" s="48"/>
      <c r="U50" s="48"/>
      <c r="V50" s="48"/>
      <c r="W50" s="48"/>
      <c r="X50" s="48"/>
    </row>
    <row r="51" spans="1:24" ht="28.5" customHeight="1">
      <c r="A51" s="469">
        <v>43</v>
      </c>
      <c r="B51" s="470" t="str">
        <f>B48</f>
        <v>Jalan Khusus lainnya</v>
      </c>
      <c r="C51" s="379" t="str">
        <f>C48</f>
        <v>5.01.01.02.008</v>
      </c>
      <c r="D51" s="384" t="s">
        <v>332</v>
      </c>
      <c r="E51" s="381" t="s">
        <v>129</v>
      </c>
      <c r="F51" s="379" t="s">
        <v>1213</v>
      </c>
      <c r="G51" s="379" t="s">
        <v>1126</v>
      </c>
      <c r="H51" s="379" t="s">
        <v>1214</v>
      </c>
      <c r="I51" s="381" t="s">
        <v>1215</v>
      </c>
      <c r="J51" s="381" t="s">
        <v>1216</v>
      </c>
      <c r="K51" s="381" t="s">
        <v>1217</v>
      </c>
      <c r="L51" s="381" t="s">
        <v>240</v>
      </c>
      <c r="M51" s="480">
        <v>218975000</v>
      </c>
      <c r="N51" s="472" t="s">
        <v>65</v>
      </c>
      <c r="O51" s="473" t="s">
        <v>646</v>
      </c>
      <c r="P51" s="450"/>
      <c r="Q51" s="237"/>
      <c r="R51" s="48"/>
      <c r="S51" s="48"/>
      <c r="T51" s="48"/>
      <c r="U51" s="48"/>
      <c r="V51" s="48"/>
      <c r="W51" s="48"/>
      <c r="X51" s="48"/>
    </row>
    <row r="52" spans="1:24" ht="28.5" customHeight="1">
      <c r="A52" s="469">
        <v>44</v>
      </c>
      <c r="B52" s="470" t="str">
        <f>B50</f>
        <v>Jalan Desa Lainnya</v>
      </c>
      <c r="C52" s="379" t="str">
        <f>C27</f>
        <v>5.01.01.01.999</v>
      </c>
      <c r="D52" s="384" t="s">
        <v>1218</v>
      </c>
      <c r="E52" s="381" t="s">
        <v>559</v>
      </c>
      <c r="F52" s="379" t="s">
        <v>153</v>
      </c>
      <c r="G52" s="379" t="s">
        <v>1196</v>
      </c>
      <c r="H52" s="379" t="s">
        <v>1197</v>
      </c>
      <c r="I52" s="476" t="s">
        <v>1219</v>
      </c>
      <c r="J52" s="381">
        <v>2018</v>
      </c>
      <c r="K52" s="381"/>
      <c r="L52" s="381" t="s">
        <v>240</v>
      </c>
      <c r="M52" s="480">
        <v>92263000</v>
      </c>
      <c r="N52" s="472" t="s">
        <v>65</v>
      </c>
      <c r="O52" s="473" t="s">
        <v>1109</v>
      </c>
      <c r="P52" s="450"/>
      <c r="Q52" s="237"/>
      <c r="R52" s="48"/>
      <c r="S52" s="48"/>
      <c r="T52" s="48"/>
      <c r="U52" s="48"/>
      <c r="V52" s="48"/>
      <c r="W52" s="48"/>
      <c r="X52" s="48"/>
    </row>
    <row r="53" spans="1:24" ht="15.75" customHeight="1">
      <c r="A53" s="469">
        <v>45</v>
      </c>
      <c r="B53" s="470" t="str">
        <f>B52</f>
        <v>Jalan Desa Lainnya</v>
      </c>
      <c r="C53" s="379" t="str">
        <f t="shared" ref="C53:C54" si="13">C52</f>
        <v>5.01.01.01.999</v>
      </c>
      <c r="D53" s="384" t="s">
        <v>308</v>
      </c>
      <c r="E53" s="381" t="s">
        <v>559</v>
      </c>
      <c r="F53" s="379" t="s">
        <v>251</v>
      </c>
      <c r="G53" s="379" t="s">
        <v>1126</v>
      </c>
      <c r="H53" s="379" t="s">
        <v>1220</v>
      </c>
      <c r="I53" s="381" t="s">
        <v>1221</v>
      </c>
      <c r="J53" s="381" t="s">
        <v>1222</v>
      </c>
      <c r="K53" s="381" t="s">
        <v>1223</v>
      </c>
      <c r="L53" s="381" t="s">
        <v>240</v>
      </c>
      <c r="M53" s="480">
        <v>34397900</v>
      </c>
      <c r="N53" s="472" t="s">
        <v>65</v>
      </c>
      <c r="O53" s="473" t="s">
        <v>1109</v>
      </c>
      <c r="P53" s="450"/>
      <c r="Q53" s="237"/>
      <c r="R53" s="48"/>
      <c r="S53" s="48"/>
      <c r="T53" s="48"/>
      <c r="U53" s="48"/>
      <c r="V53" s="48"/>
      <c r="W53" s="48"/>
      <c r="X53" s="48"/>
    </row>
    <row r="54" spans="1:24" ht="15.75" customHeight="1">
      <c r="A54" s="469">
        <v>46</v>
      </c>
      <c r="B54" s="470" t="str">
        <f t="shared" ref="B54" si="14">B52</f>
        <v>Jalan Desa Lainnya</v>
      </c>
      <c r="C54" s="379" t="str">
        <f t="shared" si="13"/>
        <v>5.01.01.01.999</v>
      </c>
      <c r="D54" s="384" t="s">
        <v>310</v>
      </c>
      <c r="E54" s="381" t="s">
        <v>559</v>
      </c>
      <c r="F54" s="379" t="s">
        <v>153</v>
      </c>
      <c r="G54" s="379" t="s">
        <v>1196</v>
      </c>
      <c r="H54" s="379" t="s">
        <v>1197</v>
      </c>
      <c r="I54" s="381" t="s">
        <v>1224</v>
      </c>
      <c r="J54" s="381" t="str">
        <f>J53</f>
        <v>24 Agust 2019</v>
      </c>
      <c r="K54" s="381" t="str">
        <f>K53</f>
        <v>05/TPK/GM/VIII/2019</v>
      </c>
      <c r="L54" s="381" t="s">
        <v>240</v>
      </c>
      <c r="M54" s="480">
        <v>119500000</v>
      </c>
      <c r="N54" s="472" t="s">
        <v>65</v>
      </c>
      <c r="O54" s="473" t="s">
        <v>1109</v>
      </c>
      <c r="P54" s="450"/>
      <c r="Q54" s="237"/>
      <c r="R54" s="48"/>
      <c r="S54" s="48"/>
      <c r="T54" s="48"/>
      <c r="U54" s="48"/>
      <c r="V54" s="48"/>
      <c r="W54" s="48"/>
      <c r="X54" s="48"/>
    </row>
    <row r="55" spans="1:24" ht="15.75" customHeight="1">
      <c r="A55" s="469">
        <v>47</v>
      </c>
      <c r="B55" s="470" t="s">
        <v>1187</v>
      </c>
      <c r="C55" s="379" t="str">
        <f>C45</f>
        <v>5.01.01.01.001</v>
      </c>
      <c r="D55" s="384" t="s">
        <v>332</v>
      </c>
      <c r="E55" s="381" t="s">
        <v>559</v>
      </c>
      <c r="F55" s="379" t="s">
        <v>1225</v>
      </c>
      <c r="G55" s="379" t="s">
        <v>1119</v>
      </c>
      <c r="H55" s="379" t="s">
        <v>1226</v>
      </c>
      <c r="I55" s="381" t="s">
        <v>1227</v>
      </c>
      <c r="J55" s="381" t="s">
        <v>1228</v>
      </c>
      <c r="K55" s="481" t="s">
        <v>1229</v>
      </c>
      <c r="L55" s="381" t="s">
        <v>240</v>
      </c>
      <c r="M55" s="480">
        <v>51750000</v>
      </c>
      <c r="N55" s="472" t="s">
        <v>65</v>
      </c>
      <c r="O55" s="473" t="s">
        <v>571</v>
      </c>
      <c r="P55" s="450"/>
      <c r="Q55" s="237"/>
      <c r="R55" s="48"/>
      <c r="S55" s="48"/>
      <c r="T55" s="48"/>
      <c r="U55" s="48"/>
      <c r="V55" s="48"/>
      <c r="W55" s="48"/>
      <c r="X55" s="48"/>
    </row>
    <row r="56" spans="1:24" ht="15.75" customHeight="1">
      <c r="A56" s="469">
        <v>48</v>
      </c>
      <c r="B56" s="470" t="s">
        <v>1187</v>
      </c>
      <c r="C56" s="379" t="str">
        <f>C55</f>
        <v>5.01.01.01.001</v>
      </c>
      <c r="D56" s="384" t="s">
        <v>393</v>
      </c>
      <c r="E56" s="381" t="s">
        <v>559</v>
      </c>
      <c r="F56" s="379" t="s">
        <v>1230</v>
      </c>
      <c r="G56" s="379" t="s">
        <v>1119</v>
      </c>
      <c r="H56" s="379" t="s">
        <v>1231</v>
      </c>
      <c r="I56" s="381" t="s">
        <v>1232</v>
      </c>
      <c r="J56" s="381" t="str">
        <f>J55</f>
        <v>4 Okt 2019</v>
      </c>
      <c r="K56" s="481" t="str">
        <f>K55</f>
        <v>05/TPK/GM/X/2019</v>
      </c>
      <c r="L56" s="381" t="s">
        <v>240</v>
      </c>
      <c r="M56" s="480">
        <v>99533750</v>
      </c>
      <c r="N56" s="472" t="s">
        <v>65</v>
      </c>
      <c r="O56" s="473" t="s">
        <v>571</v>
      </c>
      <c r="P56" s="450"/>
      <c r="Q56" s="237"/>
      <c r="R56" s="48"/>
      <c r="S56" s="48"/>
      <c r="T56" s="48"/>
      <c r="U56" s="48"/>
      <c r="V56" s="48"/>
      <c r="W56" s="48"/>
      <c r="X56" s="48"/>
    </row>
    <row r="57" spans="1:24" ht="57.75" customHeight="1">
      <c r="A57" s="469">
        <v>49</v>
      </c>
      <c r="B57" s="470" t="str">
        <f>B54</f>
        <v>Jalan Desa Lainnya</v>
      </c>
      <c r="C57" s="379" t="str">
        <f>C53</f>
        <v>5.01.01.01.999</v>
      </c>
      <c r="D57" s="384" t="s">
        <v>490</v>
      </c>
      <c r="E57" s="381" t="s">
        <v>559</v>
      </c>
      <c r="F57" s="379" t="s">
        <v>253</v>
      </c>
      <c r="G57" s="379" t="s">
        <v>1196</v>
      </c>
      <c r="H57" s="379" t="s">
        <v>1233</v>
      </c>
      <c r="I57" s="381" t="s">
        <v>1234</v>
      </c>
      <c r="J57" s="381">
        <v>2019</v>
      </c>
      <c r="K57" s="381"/>
      <c r="L57" s="381" t="s">
        <v>254</v>
      </c>
      <c r="M57" s="480">
        <v>187000000</v>
      </c>
      <c r="N57" s="472" t="s">
        <v>65</v>
      </c>
      <c r="O57" s="473" t="str">
        <f>O53</f>
        <v>Jalan pemukiman</v>
      </c>
      <c r="P57" s="450"/>
      <c r="Q57" s="237"/>
      <c r="R57" s="48"/>
      <c r="S57" s="48"/>
      <c r="T57" s="48"/>
      <c r="U57" s="48"/>
      <c r="V57" s="48"/>
      <c r="W57" s="48"/>
      <c r="X57" s="48"/>
    </row>
    <row r="58" spans="1:24" ht="17.25" customHeight="1">
      <c r="A58" s="469">
        <v>50</v>
      </c>
      <c r="B58" s="470" t="s">
        <v>1187</v>
      </c>
      <c r="C58" s="379" t="str">
        <f t="shared" ref="C58:C59" si="15">C56</f>
        <v>5.01.01.01.001</v>
      </c>
      <c r="D58" s="384" t="s">
        <v>308</v>
      </c>
      <c r="E58" s="381" t="s">
        <v>559</v>
      </c>
      <c r="F58" s="379" t="s">
        <v>139</v>
      </c>
      <c r="G58" s="379" t="s">
        <v>1119</v>
      </c>
      <c r="H58" s="379" t="s">
        <v>1235</v>
      </c>
      <c r="I58" s="381" t="s">
        <v>633</v>
      </c>
      <c r="J58" s="381">
        <v>2020</v>
      </c>
      <c r="K58" s="381"/>
      <c r="L58" s="381" t="s">
        <v>240</v>
      </c>
      <c r="M58" s="482">
        <v>219743300</v>
      </c>
      <c r="N58" s="472" t="s">
        <v>65</v>
      </c>
      <c r="O58" s="473" t="str">
        <f t="shared" ref="O58:O59" si="16">O56</f>
        <v>Jalan Desa</v>
      </c>
      <c r="P58" s="450"/>
      <c r="Q58" s="237"/>
      <c r="R58" s="48"/>
      <c r="S58" s="48"/>
      <c r="T58" s="48"/>
      <c r="U58" s="48"/>
      <c r="V58" s="48"/>
      <c r="W58" s="48"/>
      <c r="X58" s="48"/>
    </row>
    <row r="59" spans="1:24" ht="39" customHeight="1">
      <c r="A59" s="469">
        <v>51</v>
      </c>
      <c r="B59" s="470" t="str">
        <f>B57</f>
        <v>Jalan Desa Lainnya</v>
      </c>
      <c r="C59" s="379" t="str">
        <f t="shared" si="15"/>
        <v>5.01.01.01.999</v>
      </c>
      <c r="D59" s="384" t="s">
        <v>310</v>
      </c>
      <c r="E59" s="381" t="s">
        <v>559</v>
      </c>
      <c r="F59" s="379" t="s">
        <v>1236</v>
      </c>
      <c r="G59" s="379" t="s">
        <v>1237</v>
      </c>
      <c r="H59" s="379" t="s">
        <v>1238</v>
      </c>
      <c r="I59" s="381" t="s">
        <v>1239</v>
      </c>
      <c r="J59" s="381">
        <v>2020</v>
      </c>
      <c r="K59" s="381"/>
      <c r="L59" s="381" t="s">
        <v>240</v>
      </c>
      <c r="M59" s="482">
        <f>195532450-M60</f>
        <v>152552900</v>
      </c>
      <c r="N59" s="472" t="s">
        <v>65</v>
      </c>
      <c r="O59" s="473" t="str">
        <f t="shared" si="16"/>
        <v>Jalan pemukiman</v>
      </c>
      <c r="P59" s="450"/>
      <c r="Q59" s="483"/>
      <c r="R59" s="48"/>
      <c r="S59" s="48"/>
      <c r="T59" s="48"/>
      <c r="U59" s="48"/>
      <c r="V59" s="48"/>
      <c r="W59" s="48"/>
      <c r="X59" s="48"/>
    </row>
    <row r="60" spans="1:24" ht="15.75" customHeight="1">
      <c r="A60" s="469">
        <v>52</v>
      </c>
      <c r="B60" s="470" t="str">
        <f>B59</f>
        <v>Jalan Desa Lainnya</v>
      </c>
      <c r="C60" s="379" t="str">
        <f>C59</f>
        <v>5.01.01.01.999</v>
      </c>
      <c r="D60" s="384" t="s">
        <v>332</v>
      </c>
      <c r="E60" s="381" t="s">
        <v>559</v>
      </c>
      <c r="F60" s="379" t="s">
        <v>1112</v>
      </c>
      <c r="G60" s="379" t="s">
        <v>1196</v>
      </c>
      <c r="H60" s="379" t="s">
        <v>1240</v>
      </c>
      <c r="I60" s="381" t="s">
        <v>1241</v>
      </c>
      <c r="J60" s="381">
        <f t="shared" ref="J60" si="17">J59</f>
        <v>2020</v>
      </c>
      <c r="K60" s="381"/>
      <c r="L60" s="381" t="s">
        <v>240</v>
      </c>
      <c r="M60" s="482">
        <v>42979550</v>
      </c>
      <c r="N60" s="472" t="s">
        <v>65</v>
      </c>
      <c r="O60" s="473" t="str">
        <f t="shared" ref="O60" si="18">O59</f>
        <v>Jalan pemukiman</v>
      </c>
      <c r="P60" s="450"/>
      <c r="Q60" s="478"/>
      <c r="R60" s="48"/>
      <c r="S60" s="48"/>
      <c r="T60" s="48"/>
      <c r="U60" s="48"/>
      <c r="V60" s="48"/>
      <c r="W60" s="48"/>
      <c r="X60" s="48"/>
    </row>
    <row r="61" spans="1:24" ht="15.75" customHeight="1">
      <c r="A61" s="469">
        <v>53</v>
      </c>
      <c r="B61" s="470" t="s">
        <v>571</v>
      </c>
      <c r="C61" s="381" t="s">
        <v>570</v>
      </c>
      <c r="D61" s="384" t="s">
        <v>393</v>
      </c>
      <c r="E61" s="381" t="s">
        <v>255</v>
      </c>
      <c r="F61" s="381" t="s">
        <v>1242</v>
      </c>
      <c r="G61" s="379" t="s">
        <v>1119</v>
      </c>
      <c r="H61" s="381" t="s">
        <v>1243</v>
      </c>
      <c r="I61" s="381" t="s">
        <v>1244</v>
      </c>
      <c r="J61" s="381">
        <v>2020</v>
      </c>
      <c r="K61" s="381"/>
      <c r="L61" s="381" t="s">
        <v>118</v>
      </c>
      <c r="M61" s="484">
        <v>198586750</v>
      </c>
      <c r="N61" s="472" t="s">
        <v>65</v>
      </c>
      <c r="O61" s="473" t="s">
        <v>571</v>
      </c>
      <c r="P61" s="450"/>
      <c r="Q61" s="237"/>
      <c r="R61" s="48"/>
      <c r="S61" s="48"/>
      <c r="T61" s="48"/>
      <c r="U61" s="48"/>
      <c r="V61" s="48"/>
      <c r="W61" s="48"/>
      <c r="X61" s="48"/>
    </row>
    <row r="62" spans="1:24" ht="15.75" customHeight="1">
      <c r="A62" s="469">
        <v>54</v>
      </c>
      <c r="B62" s="470" t="str">
        <f>B61</f>
        <v>Jalan Desa</v>
      </c>
      <c r="C62" s="379" t="str">
        <f>C61</f>
        <v>5.01.01.01.001</v>
      </c>
      <c r="D62" s="384" t="s">
        <v>308</v>
      </c>
      <c r="E62" s="381" t="s">
        <v>559</v>
      </c>
      <c r="F62" s="379" t="s">
        <v>140</v>
      </c>
      <c r="G62" s="379" t="s">
        <v>1119</v>
      </c>
      <c r="H62" s="379" t="s">
        <v>1245</v>
      </c>
      <c r="I62" s="381" t="s">
        <v>1246</v>
      </c>
      <c r="J62" s="381">
        <v>2021</v>
      </c>
      <c r="K62" s="381"/>
      <c r="L62" s="381" t="s">
        <v>240</v>
      </c>
      <c r="M62" s="482">
        <v>121915250</v>
      </c>
      <c r="N62" s="472" t="s">
        <v>65</v>
      </c>
      <c r="O62" s="473" t="str">
        <f>O61</f>
        <v>Jalan Desa</v>
      </c>
      <c r="P62" s="450"/>
      <c r="Q62" s="237"/>
      <c r="R62" s="48"/>
      <c r="S62" s="48"/>
      <c r="T62" s="48"/>
      <c r="U62" s="48"/>
      <c r="V62" s="48"/>
      <c r="W62" s="48"/>
      <c r="X62" s="48"/>
    </row>
    <row r="63" spans="1:24" ht="15.75" customHeight="1">
      <c r="A63" s="469">
        <v>55</v>
      </c>
      <c r="B63" s="470" t="str">
        <f>B60</f>
        <v>Jalan Desa Lainnya</v>
      </c>
      <c r="C63" s="379" t="str">
        <f>C60</f>
        <v>5.01.01.01.999</v>
      </c>
      <c r="D63" s="384" t="s">
        <v>310</v>
      </c>
      <c r="E63" s="381" t="s">
        <v>255</v>
      </c>
      <c r="F63" s="379" t="s">
        <v>141</v>
      </c>
      <c r="G63" s="379" t="s">
        <v>1196</v>
      </c>
      <c r="H63" s="379" t="s">
        <v>1247</v>
      </c>
      <c r="I63" s="381" t="s">
        <v>1248</v>
      </c>
      <c r="J63" s="381">
        <v>2021</v>
      </c>
      <c r="K63" s="381"/>
      <c r="L63" s="381" t="s">
        <v>118</v>
      </c>
      <c r="M63" s="482">
        <v>29311500</v>
      </c>
      <c r="N63" s="472" t="s">
        <v>65</v>
      </c>
      <c r="O63" s="473" t="str">
        <f>O60</f>
        <v>Jalan pemukiman</v>
      </c>
      <c r="P63" s="450"/>
      <c r="Q63" s="237"/>
      <c r="R63" s="48"/>
      <c r="S63" s="48"/>
      <c r="T63" s="48"/>
      <c r="U63" s="48"/>
      <c r="V63" s="48"/>
      <c r="W63" s="48"/>
      <c r="X63" s="48"/>
    </row>
    <row r="64" spans="1:24" ht="31.5" customHeight="1">
      <c r="A64" s="469">
        <v>56</v>
      </c>
      <c r="B64" s="470" t="str">
        <f>B63</f>
        <v>Jalan Desa Lainnya</v>
      </c>
      <c r="C64" s="379" t="str">
        <f>C63</f>
        <v>5.01.01.01.999</v>
      </c>
      <c r="D64" s="384" t="s">
        <v>308</v>
      </c>
      <c r="E64" s="381" t="s">
        <v>559</v>
      </c>
      <c r="F64" s="379" t="s">
        <v>1249</v>
      </c>
      <c r="G64" s="379" t="s">
        <v>1196</v>
      </c>
      <c r="H64" s="379" t="s">
        <v>1250</v>
      </c>
      <c r="I64" s="381" t="s">
        <v>1251</v>
      </c>
      <c r="J64" s="381" t="s">
        <v>1252</v>
      </c>
      <c r="K64" s="381"/>
      <c r="L64" s="381" t="s">
        <v>123</v>
      </c>
      <c r="M64" s="482">
        <v>165000000</v>
      </c>
      <c r="N64" s="472" t="s">
        <v>65</v>
      </c>
      <c r="O64" s="473" t="str">
        <f t="shared" ref="O64:O66" si="19">O63</f>
        <v>Jalan pemukiman</v>
      </c>
      <c r="P64" s="450"/>
      <c r="Q64" s="237"/>
      <c r="R64" s="48"/>
      <c r="S64" s="48"/>
      <c r="T64" s="48"/>
      <c r="U64" s="48"/>
      <c r="V64" s="48"/>
      <c r="W64" s="48"/>
      <c r="X64" s="48"/>
    </row>
    <row r="65" spans="1:24" ht="17.25" customHeight="1">
      <c r="A65" s="469">
        <v>57</v>
      </c>
      <c r="B65" s="470" t="str">
        <f>B64</f>
        <v>Jalan Desa Lainnya</v>
      </c>
      <c r="C65" s="379" t="str">
        <f>C60</f>
        <v>5.01.01.01.999</v>
      </c>
      <c r="D65" s="384" t="s">
        <v>332</v>
      </c>
      <c r="E65" s="381" t="s">
        <v>559</v>
      </c>
      <c r="F65" s="379" t="s">
        <v>1249</v>
      </c>
      <c r="G65" s="379" t="s">
        <v>1196</v>
      </c>
      <c r="H65" s="379" t="s">
        <v>1250</v>
      </c>
      <c r="I65" s="381" t="s">
        <v>1141</v>
      </c>
      <c r="J65" s="381" t="str">
        <f>J64</f>
        <v>26  Agust 2022</v>
      </c>
      <c r="K65" s="381"/>
      <c r="L65" s="381" t="s">
        <v>123</v>
      </c>
      <c r="M65" s="482">
        <v>165000000</v>
      </c>
      <c r="N65" s="472" t="s">
        <v>65</v>
      </c>
      <c r="O65" s="473" t="str">
        <f t="shared" si="19"/>
        <v>Jalan pemukiman</v>
      </c>
      <c r="P65" s="450"/>
      <c r="Q65" s="237"/>
      <c r="R65" s="48"/>
      <c r="S65" s="48"/>
      <c r="T65" s="48"/>
      <c r="U65" s="48"/>
      <c r="V65" s="48"/>
      <c r="W65" s="48"/>
      <c r="X65" s="48"/>
    </row>
    <row r="66" spans="1:24" ht="27.75" customHeight="1">
      <c r="A66" s="469">
        <v>58</v>
      </c>
      <c r="B66" s="470" t="str">
        <f t="shared" ref="B66:B68" si="20">B63</f>
        <v>Jalan Desa Lainnya</v>
      </c>
      <c r="C66" s="379" t="str">
        <f t="shared" ref="C66" si="21">C64</f>
        <v>5.01.01.01.999</v>
      </c>
      <c r="D66" s="384" t="s">
        <v>308</v>
      </c>
      <c r="E66" s="381" t="s">
        <v>559</v>
      </c>
      <c r="F66" s="379" t="str">
        <f t="shared" ref="F66:M66" si="22">F65</f>
        <v>365 m</v>
      </c>
      <c r="G66" s="379" t="s">
        <v>1196</v>
      </c>
      <c r="H66" s="379" t="s">
        <v>1250</v>
      </c>
      <c r="I66" s="381" t="s">
        <v>1253</v>
      </c>
      <c r="J66" s="381" t="str">
        <f t="shared" si="22"/>
        <v>26  Agust 2022</v>
      </c>
      <c r="K66" s="381"/>
      <c r="L66" s="381" t="s">
        <v>123</v>
      </c>
      <c r="M66" s="482">
        <f t="shared" si="22"/>
        <v>165000000</v>
      </c>
      <c r="N66" s="472" t="s">
        <v>65</v>
      </c>
      <c r="O66" s="473" t="str">
        <f t="shared" si="19"/>
        <v>Jalan pemukiman</v>
      </c>
      <c r="P66" s="450"/>
      <c r="Q66" s="237"/>
      <c r="R66" s="48"/>
      <c r="S66" s="48"/>
      <c r="T66" s="48"/>
      <c r="U66" s="48"/>
      <c r="V66" s="48"/>
      <c r="W66" s="48"/>
      <c r="X66" s="48"/>
    </row>
    <row r="67" spans="1:24" ht="43.5" customHeight="1">
      <c r="A67" s="469">
        <v>59</v>
      </c>
      <c r="B67" s="470" t="str">
        <f t="shared" si="20"/>
        <v>Jalan Desa Lainnya</v>
      </c>
      <c r="C67" s="379" t="str">
        <f>C65</f>
        <v>5.01.01.01.999</v>
      </c>
      <c r="D67" s="384" t="s">
        <v>393</v>
      </c>
      <c r="E67" s="381" t="s">
        <v>559</v>
      </c>
      <c r="F67" s="379" t="s">
        <v>1193</v>
      </c>
      <c r="G67" s="379" t="s">
        <v>1196</v>
      </c>
      <c r="H67" s="379" t="s">
        <v>1254</v>
      </c>
      <c r="I67" s="381" t="s">
        <v>1255</v>
      </c>
      <c r="J67" s="381" t="s">
        <v>1256</v>
      </c>
      <c r="K67" s="381"/>
      <c r="L67" s="381" t="s">
        <v>240</v>
      </c>
      <c r="M67" s="482">
        <v>75182100</v>
      </c>
      <c r="N67" s="472" t="s">
        <v>65</v>
      </c>
      <c r="O67" s="473" t="str">
        <f>O65</f>
        <v>Jalan pemukiman</v>
      </c>
      <c r="P67" s="450"/>
      <c r="Q67" s="237"/>
      <c r="R67" s="48"/>
      <c r="S67" s="48"/>
      <c r="T67" s="48"/>
      <c r="U67" s="48"/>
      <c r="V67" s="48"/>
      <c r="W67" s="48"/>
      <c r="X67" s="48"/>
    </row>
    <row r="68" spans="1:24" ht="43.5" customHeight="1">
      <c r="A68" s="469">
        <v>60</v>
      </c>
      <c r="B68" s="470" t="str">
        <f t="shared" si="20"/>
        <v>Jalan Desa Lainnya</v>
      </c>
      <c r="C68" s="379" t="str">
        <f t="shared" ref="C68:C69" si="23">C67</f>
        <v>5.01.01.01.999</v>
      </c>
      <c r="D68" s="384" t="s">
        <v>490</v>
      </c>
      <c r="E68" s="381" t="s">
        <v>559</v>
      </c>
      <c r="F68" s="379" t="s">
        <v>142</v>
      </c>
      <c r="G68" s="379" t="s">
        <v>1196</v>
      </c>
      <c r="H68" s="379" t="s">
        <v>1257</v>
      </c>
      <c r="I68" s="381" t="s">
        <v>1258</v>
      </c>
      <c r="J68" s="381" t="str">
        <f>J67</f>
        <v>20 Des 2022</v>
      </c>
      <c r="K68" s="381"/>
      <c r="L68" s="381" t="s">
        <v>118</v>
      </c>
      <c r="M68" s="482">
        <v>44409100</v>
      </c>
      <c r="N68" s="472" t="s">
        <v>65</v>
      </c>
      <c r="O68" s="473" t="str">
        <f t="shared" ref="O68:O69" si="24">O67</f>
        <v>Jalan pemukiman</v>
      </c>
      <c r="P68" s="450"/>
      <c r="Q68" s="237"/>
      <c r="R68" s="48"/>
      <c r="S68" s="48"/>
      <c r="T68" s="48"/>
      <c r="U68" s="48"/>
      <c r="V68" s="48"/>
      <c r="W68" s="48"/>
      <c r="X68" s="48"/>
    </row>
    <row r="69" spans="1:24" ht="28.5" customHeight="1">
      <c r="A69" s="469">
        <v>61</v>
      </c>
      <c r="B69" s="470" t="str">
        <f>B68</f>
        <v>Jalan Desa Lainnya</v>
      </c>
      <c r="C69" s="379" t="str">
        <f t="shared" si="23"/>
        <v>5.01.01.01.999</v>
      </c>
      <c r="D69" s="384" t="s">
        <v>308</v>
      </c>
      <c r="E69" s="381" t="s">
        <v>559</v>
      </c>
      <c r="F69" s="379" t="s">
        <v>1259</v>
      </c>
      <c r="G69" s="379" t="s">
        <v>1196</v>
      </c>
      <c r="H69" s="379" t="s">
        <v>1260</v>
      </c>
      <c r="I69" s="381" t="s">
        <v>1261</v>
      </c>
      <c r="J69" s="382">
        <v>45111</v>
      </c>
      <c r="K69" s="381"/>
      <c r="L69" s="381" t="s">
        <v>118</v>
      </c>
      <c r="M69" s="482">
        <v>172963000</v>
      </c>
      <c r="N69" s="472" t="s">
        <v>65</v>
      </c>
      <c r="O69" s="473" t="str">
        <f t="shared" si="24"/>
        <v>Jalan pemukiman</v>
      </c>
      <c r="P69" s="450"/>
      <c r="Q69" s="237"/>
      <c r="R69" s="48"/>
      <c r="S69" s="48"/>
      <c r="T69" s="48"/>
      <c r="U69" s="48"/>
      <c r="V69" s="48"/>
      <c r="W69" s="48"/>
      <c r="X69" s="48"/>
    </row>
    <row r="70" spans="1:24" ht="30" customHeight="1">
      <c r="A70" s="469">
        <v>62</v>
      </c>
      <c r="B70" s="470" t="s">
        <v>1122</v>
      </c>
      <c r="C70" s="379" t="str">
        <f>C51</f>
        <v>5.01.01.02.008</v>
      </c>
      <c r="D70" s="384" t="s">
        <v>310</v>
      </c>
      <c r="E70" s="381" t="s">
        <v>129</v>
      </c>
      <c r="F70" s="379" t="s">
        <v>248</v>
      </c>
      <c r="G70" s="379" t="s">
        <v>1126</v>
      </c>
      <c r="H70" s="379" t="s">
        <v>1262</v>
      </c>
      <c r="I70" s="381" t="s">
        <v>1263</v>
      </c>
      <c r="J70" s="381" t="s">
        <v>644</v>
      </c>
      <c r="K70" s="381"/>
      <c r="L70" s="381" t="s">
        <v>118</v>
      </c>
      <c r="M70" s="482">
        <v>170687500</v>
      </c>
      <c r="N70" s="472" t="s">
        <v>65</v>
      </c>
      <c r="O70" s="473" t="s">
        <v>646</v>
      </c>
      <c r="P70" s="450"/>
      <c r="Q70" s="237"/>
      <c r="R70" s="48"/>
      <c r="S70" s="48"/>
      <c r="T70" s="48"/>
      <c r="U70" s="48"/>
      <c r="V70" s="48"/>
      <c r="W70" s="48"/>
      <c r="X70" s="48"/>
    </row>
    <row r="71" spans="1:24" ht="30" customHeight="1">
      <c r="A71" s="469">
        <v>63</v>
      </c>
      <c r="B71" s="470" t="s">
        <v>1187</v>
      </c>
      <c r="C71" s="379" t="str">
        <f>C62</f>
        <v>5.01.01.01.001</v>
      </c>
      <c r="D71" s="384" t="s">
        <v>332</v>
      </c>
      <c r="E71" s="381" t="s">
        <v>559</v>
      </c>
      <c r="F71" s="379" t="s">
        <v>1264</v>
      </c>
      <c r="G71" s="379" t="s">
        <v>1119</v>
      </c>
      <c r="H71" s="379" t="s">
        <v>1265</v>
      </c>
      <c r="I71" s="381" t="s">
        <v>1266</v>
      </c>
      <c r="J71" s="381" t="s">
        <v>1267</v>
      </c>
      <c r="K71" s="381"/>
      <c r="L71" s="381" t="str">
        <f>L74</f>
        <v>Dana Desa 2023</v>
      </c>
      <c r="M71" s="482">
        <v>48525150</v>
      </c>
      <c r="N71" s="472" t="s">
        <v>65</v>
      </c>
      <c r="O71" s="473" t="s">
        <v>571</v>
      </c>
      <c r="P71" s="450"/>
      <c r="Q71" s="237"/>
      <c r="R71" s="48"/>
      <c r="S71" s="48"/>
      <c r="T71" s="48"/>
      <c r="U71" s="48"/>
      <c r="V71" s="48"/>
      <c r="W71" s="48"/>
      <c r="X71" s="48"/>
    </row>
    <row r="72" spans="1:24" ht="29.25" customHeight="1">
      <c r="A72" s="469">
        <v>64</v>
      </c>
      <c r="B72" s="470" t="str">
        <f>B69</f>
        <v>Jalan Desa Lainnya</v>
      </c>
      <c r="C72" s="379" t="str">
        <f>C68</f>
        <v>5.01.01.01.999</v>
      </c>
      <c r="D72" s="384" t="s">
        <v>393</v>
      </c>
      <c r="E72" s="381" t="str">
        <f t="shared" ref="E72:E73" si="25">E69</f>
        <v>Corblok</v>
      </c>
      <c r="F72" s="379" t="s">
        <v>1268</v>
      </c>
      <c r="G72" s="379" t="s">
        <v>1196</v>
      </c>
      <c r="H72" s="379" t="s">
        <v>1269</v>
      </c>
      <c r="I72" s="381" t="s">
        <v>1270</v>
      </c>
      <c r="J72" s="381" t="s">
        <v>1271</v>
      </c>
      <c r="K72" s="381"/>
      <c r="L72" s="381" t="s">
        <v>118</v>
      </c>
      <c r="M72" s="482">
        <v>28566500</v>
      </c>
      <c r="N72" s="472" t="s">
        <v>65</v>
      </c>
      <c r="O72" s="473" t="str">
        <f t="shared" ref="O72:O73" si="26">O69</f>
        <v>Jalan pemukiman</v>
      </c>
      <c r="P72" s="450"/>
      <c r="Q72" s="237"/>
      <c r="R72" s="48"/>
      <c r="S72" s="48"/>
      <c r="T72" s="48"/>
      <c r="U72" s="48"/>
      <c r="V72" s="48"/>
      <c r="W72" s="48"/>
      <c r="X72" s="48"/>
    </row>
    <row r="73" spans="1:24" ht="15.75" customHeight="1">
      <c r="A73" s="469">
        <v>65</v>
      </c>
      <c r="B73" s="470" t="str">
        <f>B72</f>
        <v>Jalan Desa Lainnya</v>
      </c>
      <c r="C73" s="379" t="str">
        <f>C72</f>
        <v>5.01.01.01.999</v>
      </c>
      <c r="D73" s="384" t="s">
        <v>490</v>
      </c>
      <c r="E73" s="381" t="str">
        <f t="shared" si="25"/>
        <v>batu</v>
      </c>
      <c r="F73" s="379" t="s">
        <v>1272</v>
      </c>
      <c r="G73" s="379" t="s">
        <v>1196</v>
      </c>
      <c r="H73" s="379" t="s">
        <v>1273</v>
      </c>
      <c r="I73" s="381" t="s">
        <v>1274</v>
      </c>
      <c r="J73" s="381" t="s">
        <v>1275</v>
      </c>
      <c r="K73" s="381"/>
      <c r="L73" s="381" t="s">
        <v>118</v>
      </c>
      <c r="M73" s="482">
        <v>48954250</v>
      </c>
      <c r="N73" s="472" t="s">
        <v>65</v>
      </c>
      <c r="O73" s="473" t="str">
        <f t="shared" si="26"/>
        <v>JUT</v>
      </c>
      <c r="P73" s="450"/>
      <c r="Q73" s="237"/>
      <c r="R73" s="48"/>
      <c r="S73" s="48"/>
      <c r="T73" s="48"/>
      <c r="U73" s="48"/>
      <c r="V73" s="48"/>
      <c r="W73" s="48"/>
      <c r="X73" s="48"/>
    </row>
    <row r="74" spans="1:24" ht="30" customHeight="1">
      <c r="A74" s="469">
        <v>66</v>
      </c>
      <c r="B74" s="470" t="s">
        <v>1276</v>
      </c>
      <c r="C74" s="379" t="s">
        <v>653</v>
      </c>
      <c r="D74" s="384" t="s">
        <v>404</v>
      </c>
      <c r="E74" s="381" t="s">
        <v>232</v>
      </c>
      <c r="F74" s="379" t="s">
        <v>1277</v>
      </c>
      <c r="G74" s="379" t="s">
        <v>1278</v>
      </c>
      <c r="H74" s="379" t="s">
        <v>1277</v>
      </c>
      <c r="I74" s="381" t="s">
        <v>655</v>
      </c>
      <c r="J74" s="381" t="s">
        <v>1279</v>
      </c>
      <c r="K74" s="381"/>
      <c r="L74" s="381" t="s">
        <v>1280</v>
      </c>
      <c r="M74" s="472">
        <v>13750000</v>
      </c>
      <c r="N74" s="472" t="s">
        <v>65</v>
      </c>
      <c r="O74" s="473" t="s">
        <v>232</v>
      </c>
      <c r="P74" s="450"/>
      <c r="Q74" s="237"/>
      <c r="R74" s="48"/>
      <c r="S74" s="48"/>
      <c r="T74" s="48"/>
      <c r="U74" s="48"/>
      <c r="V74" s="48"/>
      <c r="W74" s="48"/>
      <c r="X74" s="48"/>
    </row>
    <row r="75" spans="1:24" ht="32.25" customHeight="1">
      <c r="A75" s="469">
        <v>67</v>
      </c>
      <c r="B75" s="470" t="s">
        <v>1187</v>
      </c>
      <c r="C75" s="379" t="str">
        <f>C73</f>
        <v>5.01.01.01.999</v>
      </c>
      <c r="D75" s="384" t="s">
        <v>308</v>
      </c>
      <c r="E75" s="381" t="s">
        <v>559</v>
      </c>
      <c r="F75" s="379" t="s">
        <v>504</v>
      </c>
      <c r="G75" s="379" t="s">
        <v>1119</v>
      </c>
      <c r="H75" s="379" t="s">
        <v>1281</v>
      </c>
      <c r="I75" s="381" t="s">
        <v>1282</v>
      </c>
      <c r="J75" s="381" t="s">
        <v>656</v>
      </c>
      <c r="K75" s="381"/>
      <c r="L75" s="381" t="s">
        <v>137</v>
      </c>
      <c r="M75" s="485">
        <v>218705500</v>
      </c>
      <c r="N75" s="472" t="s">
        <v>65</v>
      </c>
      <c r="O75" s="473" t="s">
        <v>571</v>
      </c>
      <c r="P75" s="450"/>
      <c r="Q75" s="237"/>
      <c r="R75" s="48"/>
      <c r="S75" s="48"/>
      <c r="T75" s="48"/>
      <c r="U75" s="48"/>
      <c r="V75" s="48"/>
      <c r="W75" s="48"/>
      <c r="X75" s="48"/>
    </row>
    <row r="76" spans="1:24" ht="32.25" customHeight="1">
      <c r="A76" s="469">
        <v>68</v>
      </c>
      <c r="B76" s="470" t="str">
        <f>B73</f>
        <v>Jalan Desa Lainnya</v>
      </c>
      <c r="C76" s="379" t="str">
        <f>C73</f>
        <v>5.01.01.01.999</v>
      </c>
      <c r="D76" s="384" t="s">
        <v>310</v>
      </c>
      <c r="E76" s="381" t="s">
        <v>559</v>
      </c>
      <c r="F76" s="379" t="s">
        <v>1283</v>
      </c>
      <c r="G76" s="379" t="s">
        <v>1196</v>
      </c>
      <c r="H76" s="379" t="s">
        <v>1284</v>
      </c>
      <c r="I76" s="381" t="s">
        <v>1285</v>
      </c>
      <c r="J76" s="381" t="s">
        <v>1286</v>
      </c>
      <c r="K76" s="381"/>
      <c r="L76" s="381" t="s">
        <v>1287</v>
      </c>
      <c r="M76" s="485">
        <v>111390400</v>
      </c>
      <c r="N76" s="472" t="s">
        <v>65</v>
      </c>
      <c r="O76" s="473" t="s">
        <v>1109</v>
      </c>
      <c r="P76" s="450"/>
      <c r="Q76" s="237"/>
      <c r="R76" s="48"/>
      <c r="S76" s="48"/>
      <c r="T76" s="48"/>
      <c r="U76" s="48"/>
      <c r="V76" s="48"/>
      <c r="W76" s="48"/>
      <c r="X76" s="48"/>
    </row>
    <row r="77" spans="1:24" ht="32.25" customHeight="1">
      <c r="A77" s="469">
        <v>69</v>
      </c>
      <c r="B77" s="470" t="s">
        <v>565</v>
      </c>
      <c r="C77" s="379" t="s">
        <v>564</v>
      </c>
      <c r="D77" s="384" t="s">
        <v>332</v>
      </c>
      <c r="E77" s="381" t="s">
        <v>559</v>
      </c>
      <c r="F77" s="379" t="s">
        <v>1328</v>
      </c>
      <c r="G77" s="379" t="s">
        <v>1331</v>
      </c>
      <c r="H77" s="379">
        <v>939.4</v>
      </c>
      <c r="I77" s="510" t="s">
        <v>655</v>
      </c>
      <c r="J77" s="381" t="s">
        <v>1332</v>
      </c>
      <c r="K77" s="381"/>
      <c r="L77" s="280" t="s">
        <v>123</v>
      </c>
      <c r="M77" s="511">
        <v>171377300</v>
      </c>
      <c r="N77" s="472" t="s">
        <v>65</v>
      </c>
      <c r="O77" s="473" t="str">
        <f t="shared" ref="O77:O78" si="27">O74</f>
        <v>Jalan</v>
      </c>
      <c r="P77" s="450"/>
      <c r="Q77" s="237"/>
      <c r="R77" s="48"/>
      <c r="S77" s="48"/>
      <c r="T77" s="48"/>
      <c r="U77" s="48"/>
      <c r="V77" s="48"/>
      <c r="W77" s="48"/>
      <c r="X77" s="48"/>
    </row>
    <row r="78" spans="1:24" ht="32.25" customHeight="1">
      <c r="A78" s="469">
        <v>70</v>
      </c>
      <c r="B78" s="470" t="s">
        <v>565</v>
      </c>
      <c r="C78" s="379" t="s">
        <v>564</v>
      </c>
      <c r="D78" s="384" t="s">
        <v>393</v>
      </c>
      <c r="E78" s="381" t="s">
        <v>559</v>
      </c>
      <c r="F78" s="379" t="s">
        <v>1329</v>
      </c>
      <c r="G78" s="379" t="s">
        <v>1331</v>
      </c>
      <c r="H78" s="379">
        <v>1082.4000000000001</v>
      </c>
      <c r="I78" s="510" t="s">
        <v>735</v>
      </c>
      <c r="J78" s="381" t="s">
        <v>1333</v>
      </c>
      <c r="K78" s="381"/>
      <c r="L78" s="275" t="s">
        <v>240</v>
      </c>
      <c r="M78" s="511">
        <v>125503200</v>
      </c>
      <c r="N78" s="472" t="s">
        <v>65</v>
      </c>
      <c r="O78" s="473" t="str">
        <f t="shared" si="27"/>
        <v>Jalan Desa</v>
      </c>
      <c r="P78" s="450"/>
      <c r="Q78" s="237"/>
      <c r="R78" s="48"/>
      <c r="S78" s="48"/>
      <c r="T78" s="48"/>
      <c r="U78" s="48"/>
      <c r="V78" s="48"/>
      <c r="W78" s="48"/>
      <c r="X78" s="48"/>
    </row>
    <row r="79" spans="1:24" ht="32.25" customHeight="1">
      <c r="A79" s="469">
        <v>71</v>
      </c>
      <c r="B79" s="470" t="s">
        <v>571</v>
      </c>
      <c r="C79" s="379" t="s">
        <v>556</v>
      </c>
      <c r="D79" s="384" t="s">
        <v>490</v>
      </c>
      <c r="E79" s="381" t="s">
        <v>255</v>
      </c>
      <c r="F79" s="379" t="s">
        <v>1330</v>
      </c>
      <c r="G79" s="379" t="s">
        <v>1331</v>
      </c>
      <c r="H79" s="379">
        <v>572</v>
      </c>
      <c r="I79" s="510" t="s">
        <v>736</v>
      </c>
      <c r="J79" s="381" t="s">
        <v>1333</v>
      </c>
      <c r="K79" s="381"/>
      <c r="L79" s="280" t="s">
        <v>118</v>
      </c>
      <c r="M79" s="511">
        <v>68844000</v>
      </c>
      <c r="N79" s="472" t="s">
        <v>65</v>
      </c>
      <c r="O79" s="473" t="s">
        <v>1109</v>
      </c>
      <c r="P79" s="450"/>
      <c r="Q79" s="237"/>
      <c r="R79" s="48"/>
      <c r="S79" s="48"/>
      <c r="T79" s="48"/>
      <c r="U79" s="48"/>
      <c r="V79" s="48"/>
      <c r="W79" s="48"/>
      <c r="X79" s="48"/>
    </row>
    <row r="80" spans="1:24" s="681" customFormat="1" ht="32.25" customHeight="1">
      <c r="A80" s="687">
        <v>72</v>
      </c>
      <c r="B80" s="688" t="s">
        <v>565</v>
      </c>
      <c r="C80" s="689" t="s">
        <v>556</v>
      </c>
      <c r="D80" s="690" t="s">
        <v>308</v>
      </c>
      <c r="E80" s="691" t="s">
        <v>559</v>
      </c>
      <c r="F80" s="689" t="s">
        <v>4412</v>
      </c>
      <c r="G80" s="689" t="s">
        <v>4413</v>
      </c>
      <c r="H80" s="689" t="s">
        <v>4414</v>
      </c>
      <c r="I80" s="691" t="s">
        <v>223</v>
      </c>
      <c r="J80" s="691" t="s">
        <v>4419</v>
      </c>
      <c r="K80" s="691"/>
      <c r="L80" s="691" t="s">
        <v>4415</v>
      </c>
      <c r="M80" s="692">
        <v>55120080</v>
      </c>
      <c r="N80" s="693" t="s">
        <v>65</v>
      </c>
      <c r="O80" s="694" t="s">
        <v>1109</v>
      </c>
      <c r="P80" s="695"/>
      <c r="Q80" s="696"/>
      <c r="R80" s="680"/>
      <c r="S80" s="680"/>
      <c r="T80" s="680"/>
      <c r="U80" s="680"/>
      <c r="V80" s="680"/>
      <c r="W80" s="680"/>
      <c r="X80" s="680"/>
    </row>
    <row r="81" spans="1:24" ht="32.25" customHeight="1">
      <c r="A81" s="486"/>
      <c r="B81" s="487" t="s">
        <v>144</v>
      </c>
      <c r="C81" s="379"/>
      <c r="D81" s="379"/>
      <c r="E81" s="381"/>
      <c r="F81" s="379"/>
      <c r="G81" s="379"/>
      <c r="H81" s="379"/>
      <c r="I81" s="381"/>
      <c r="J81" s="381"/>
      <c r="K81" s="381"/>
      <c r="L81" s="381"/>
      <c r="M81" s="485"/>
      <c r="N81" s="485"/>
      <c r="O81" s="473"/>
      <c r="P81" s="450"/>
      <c r="Q81" s="237"/>
      <c r="R81" s="48"/>
      <c r="S81" s="48"/>
      <c r="T81" s="48"/>
      <c r="U81" s="48"/>
      <c r="V81" s="48"/>
      <c r="W81" s="48"/>
      <c r="X81" s="48"/>
    </row>
    <row r="82" spans="1:24" ht="32.25" customHeight="1">
      <c r="A82" s="469">
        <v>1</v>
      </c>
      <c r="B82" s="470" t="s">
        <v>1288</v>
      </c>
      <c r="C82" s="379" t="s">
        <v>660</v>
      </c>
      <c r="D82" s="384" t="s">
        <v>308</v>
      </c>
      <c r="E82" s="381" t="s">
        <v>129</v>
      </c>
      <c r="F82" s="379" t="s">
        <v>1289</v>
      </c>
      <c r="G82" s="379"/>
      <c r="H82" s="379"/>
      <c r="I82" s="381" t="s">
        <v>1290</v>
      </c>
      <c r="J82" s="381">
        <v>1945</v>
      </c>
      <c r="K82" s="381"/>
      <c r="L82" s="381" t="s">
        <v>236</v>
      </c>
      <c r="M82" s="480">
        <v>10000000</v>
      </c>
      <c r="N82" s="472" t="s">
        <v>65</v>
      </c>
      <c r="O82" s="473" t="s">
        <v>1291</v>
      </c>
      <c r="P82" s="450"/>
      <c r="Q82" s="237"/>
      <c r="R82" s="48"/>
      <c r="S82" s="48"/>
      <c r="T82" s="48"/>
      <c r="U82" s="48"/>
      <c r="V82" s="48"/>
      <c r="W82" s="48"/>
      <c r="X82" s="48"/>
    </row>
    <row r="83" spans="1:24" ht="32.25" customHeight="1">
      <c r="A83" s="469">
        <v>2</v>
      </c>
      <c r="B83" s="470" t="s">
        <v>1292</v>
      </c>
      <c r="C83" s="379" t="s">
        <v>664</v>
      </c>
      <c r="D83" s="384" t="s">
        <v>308</v>
      </c>
      <c r="E83" s="381" t="s">
        <v>690</v>
      </c>
      <c r="F83" s="379" t="s">
        <v>150</v>
      </c>
      <c r="G83" s="379"/>
      <c r="H83" s="379"/>
      <c r="I83" s="381" t="s">
        <v>1293</v>
      </c>
      <c r="J83" s="381">
        <v>2010</v>
      </c>
      <c r="K83" s="381"/>
      <c r="L83" s="381" t="s">
        <v>123</v>
      </c>
      <c r="M83" s="471">
        <v>19000000</v>
      </c>
      <c r="N83" s="472" t="s">
        <v>65</v>
      </c>
      <c r="O83" s="473" t="s">
        <v>666</v>
      </c>
      <c r="P83" s="450"/>
      <c r="Q83" s="237"/>
      <c r="R83" s="48"/>
      <c r="S83" s="48"/>
      <c r="T83" s="48"/>
      <c r="U83" s="48"/>
      <c r="V83" s="48"/>
      <c r="W83" s="48"/>
      <c r="X83" s="48"/>
    </row>
    <row r="84" spans="1:24" ht="32.25" customHeight="1">
      <c r="A84" s="469">
        <v>3</v>
      </c>
      <c r="B84" s="470" t="s">
        <v>669</v>
      </c>
      <c r="C84" s="379" t="s">
        <v>672</v>
      </c>
      <c r="D84" s="384" t="s">
        <v>308</v>
      </c>
      <c r="E84" s="381" t="s">
        <v>149</v>
      </c>
      <c r="F84" s="379" t="s">
        <v>132</v>
      </c>
      <c r="G84" s="379">
        <v>0</v>
      </c>
      <c r="H84" s="379">
        <v>0</v>
      </c>
      <c r="I84" s="381" t="s">
        <v>1294</v>
      </c>
      <c r="J84" s="381">
        <v>2013</v>
      </c>
      <c r="K84" s="381"/>
      <c r="L84" s="381" t="s">
        <v>118</v>
      </c>
      <c r="M84" s="471">
        <v>83709000</v>
      </c>
      <c r="N84" s="472" t="s">
        <v>65</v>
      </c>
      <c r="O84" s="473" t="s">
        <v>149</v>
      </c>
      <c r="P84" s="450"/>
      <c r="Q84" s="237"/>
      <c r="R84" s="48"/>
      <c r="S84" s="48"/>
      <c r="T84" s="48"/>
      <c r="U84" s="48"/>
      <c r="V84" s="48"/>
      <c r="W84" s="48"/>
      <c r="X84" s="48"/>
    </row>
    <row r="85" spans="1:24" ht="30.75" customHeight="1">
      <c r="A85" s="469">
        <v>4</v>
      </c>
      <c r="B85" s="470" t="s">
        <v>669</v>
      </c>
      <c r="C85" s="379" t="s">
        <v>672</v>
      </c>
      <c r="D85" s="384" t="s">
        <v>310</v>
      </c>
      <c r="E85" s="381" t="s">
        <v>149</v>
      </c>
      <c r="F85" s="379" t="s">
        <v>135</v>
      </c>
      <c r="G85" s="379">
        <v>0</v>
      </c>
      <c r="H85" s="379">
        <v>0</v>
      </c>
      <c r="I85" s="381" t="s">
        <v>1295</v>
      </c>
      <c r="J85" s="381">
        <v>2013</v>
      </c>
      <c r="K85" s="381"/>
      <c r="L85" s="381" t="s">
        <v>1296</v>
      </c>
      <c r="M85" s="472">
        <v>202650000</v>
      </c>
      <c r="N85" s="472" t="s">
        <v>65</v>
      </c>
      <c r="O85" s="473" t="s">
        <v>149</v>
      </c>
      <c r="P85" s="450"/>
      <c r="Q85" s="237"/>
      <c r="R85" s="48"/>
      <c r="S85" s="48"/>
      <c r="T85" s="48"/>
      <c r="U85" s="48"/>
      <c r="V85" s="48"/>
      <c r="W85" s="48"/>
      <c r="X85" s="48"/>
    </row>
    <row r="86" spans="1:24" ht="56.25" customHeight="1">
      <c r="A86" s="469">
        <v>5</v>
      </c>
      <c r="B86" s="470" t="s">
        <v>4409</v>
      </c>
      <c r="C86" s="379" t="s">
        <v>673</v>
      </c>
      <c r="D86" s="384" t="s">
        <v>308</v>
      </c>
      <c r="E86" s="381" t="s">
        <v>690</v>
      </c>
      <c r="F86" s="379" t="s">
        <v>148</v>
      </c>
      <c r="G86" s="379" t="s">
        <v>1297</v>
      </c>
      <c r="H86" s="379"/>
      <c r="I86" s="381" t="s">
        <v>676</v>
      </c>
      <c r="J86" s="381">
        <v>2014</v>
      </c>
      <c r="K86" s="381"/>
      <c r="L86" s="381" t="s">
        <v>240</v>
      </c>
      <c r="M86" s="472">
        <v>40000000</v>
      </c>
      <c r="N86" s="472" t="s">
        <v>65</v>
      </c>
      <c r="O86" s="473" t="s">
        <v>1298</v>
      </c>
      <c r="P86" s="450"/>
      <c r="Q86" s="237"/>
      <c r="R86" s="48"/>
      <c r="S86" s="48"/>
      <c r="T86" s="48"/>
      <c r="U86" s="48"/>
      <c r="V86" s="48"/>
      <c r="W86" s="48"/>
      <c r="X86" s="48"/>
    </row>
    <row r="87" spans="1:24" ht="30" customHeight="1">
      <c r="A87" s="469">
        <v>6</v>
      </c>
      <c r="B87" s="470" t="s">
        <v>4409</v>
      </c>
      <c r="C87" s="379" t="str">
        <f>C86</f>
        <v>5.02.06.05.003</v>
      </c>
      <c r="D87" s="384" t="s">
        <v>308</v>
      </c>
      <c r="E87" s="381" t="s">
        <v>690</v>
      </c>
      <c r="F87" s="379" t="s">
        <v>1299</v>
      </c>
      <c r="G87" s="379" t="s">
        <v>1297</v>
      </c>
      <c r="H87" s="379"/>
      <c r="I87" s="381" t="s">
        <v>1300</v>
      </c>
      <c r="J87" s="381" t="s">
        <v>1301</v>
      </c>
      <c r="K87" s="381" t="s">
        <v>1302</v>
      </c>
      <c r="L87" s="381" t="s">
        <v>1303</v>
      </c>
      <c r="M87" s="472">
        <v>84400000</v>
      </c>
      <c r="N87" s="472" t="s">
        <v>65</v>
      </c>
      <c r="O87" s="473" t="s">
        <v>1304</v>
      </c>
      <c r="P87" s="450"/>
      <c r="Q87" s="237"/>
      <c r="R87" s="48"/>
      <c r="S87" s="48"/>
      <c r="T87" s="48"/>
      <c r="U87" s="48"/>
      <c r="V87" s="48"/>
      <c r="W87" s="48"/>
      <c r="X87" s="48"/>
    </row>
    <row r="88" spans="1:24" ht="30" customHeight="1">
      <c r="A88" s="469">
        <v>7</v>
      </c>
      <c r="B88" s="470" t="s">
        <v>4409</v>
      </c>
      <c r="C88" s="379" t="s">
        <v>1305</v>
      </c>
      <c r="D88" s="384" t="s">
        <v>310</v>
      </c>
      <c r="E88" s="381" t="s">
        <v>690</v>
      </c>
      <c r="F88" s="379" t="s">
        <v>1306</v>
      </c>
      <c r="G88" s="379"/>
      <c r="H88" s="379"/>
      <c r="I88" s="381" t="s">
        <v>1307</v>
      </c>
      <c r="J88" s="381" t="str">
        <f>J87</f>
        <v>6 okt 2017</v>
      </c>
      <c r="K88" s="381" t="str">
        <f>K87</f>
        <v>18/UJ/X/2017</v>
      </c>
      <c r="L88" s="381" t="s">
        <v>1303</v>
      </c>
      <c r="M88" s="480">
        <v>45000000</v>
      </c>
      <c r="N88" s="472" t="s">
        <v>65</v>
      </c>
      <c r="O88" s="473" t="s">
        <v>1308</v>
      </c>
      <c r="P88" s="450"/>
      <c r="Q88" s="237"/>
      <c r="R88" s="48"/>
      <c r="S88" s="48"/>
      <c r="T88" s="48"/>
      <c r="U88" s="48"/>
      <c r="V88" s="48"/>
      <c r="W88" s="48"/>
      <c r="X88" s="48"/>
    </row>
    <row r="89" spans="1:24" ht="30.75" customHeight="1">
      <c r="A89" s="469">
        <v>8</v>
      </c>
      <c r="B89" s="470" t="s">
        <v>669</v>
      </c>
      <c r="C89" s="379" t="str">
        <f>C84</f>
        <v>5.03.01.05.002</v>
      </c>
      <c r="D89" s="384" t="s">
        <v>310</v>
      </c>
      <c r="E89" s="381" t="str">
        <f>E84</f>
        <v>pipa</v>
      </c>
      <c r="F89" s="379" t="s">
        <v>1309</v>
      </c>
      <c r="G89" s="379">
        <v>0</v>
      </c>
      <c r="H89" s="379">
        <v>0</v>
      </c>
      <c r="I89" s="381" t="s">
        <v>1310</v>
      </c>
      <c r="J89" s="381" t="s">
        <v>1311</v>
      </c>
      <c r="K89" s="381" t="s">
        <v>1312</v>
      </c>
      <c r="L89" s="381" t="s">
        <v>240</v>
      </c>
      <c r="M89" s="480">
        <v>75000000</v>
      </c>
      <c r="N89" s="472" t="s">
        <v>65</v>
      </c>
      <c r="O89" s="473" t="str">
        <f>O84</f>
        <v>pipa</v>
      </c>
      <c r="P89" s="450"/>
      <c r="Q89" s="237"/>
      <c r="R89" s="48"/>
      <c r="S89" s="48"/>
      <c r="T89" s="48"/>
      <c r="U89" s="48"/>
      <c r="V89" s="48"/>
      <c r="W89" s="48"/>
      <c r="X89" s="48"/>
    </row>
    <row r="90" spans="1:24" ht="29.25" customHeight="1">
      <c r="A90" s="469">
        <v>9</v>
      </c>
      <c r="B90" s="470" t="s">
        <v>669</v>
      </c>
      <c r="C90" s="379" t="str">
        <f t="shared" ref="C90:C91" si="28">C89</f>
        <v>5.03.01.05.002</v>
      </c>
      <c r="D90" s="384" t="s">
        <v>332</v>
      </c>
      <c r="E90" s="381" t="str">
        <f>E84</f>
        <v>pipa</v>
      </c>
      <c r="F90" s="379" t="s">
        <v>1313</v>
      </c>
      <c r="G90" s="379">
        <v>0</v>
      </c>
      <c r="H90" s="379">
        <v>0</v>
      </c>
      <c r="I90" s="381" t="s">
        <v>1314</v>
      </c>
      <c r="J90" s="381">
        <v>2017</v>
      </c>
      <c r="K90" s="381"/>
      <c r="L90" s="381" t="s">
        <v>240</v>
      </c>
      <c r="M90" s="480">
        <v>139000000</v>
      </c>
      <c r="N90" s="472" t="s">
        <v>65</v>
      </c>
      <c r="O90" s="473" t="str">
        <f>O84</f>
        <v>pipa</v>
      </c>
      <c r="P90" s="450"/>
      <c r="Q90" s="237"/>
      <c r="R90" s="48"/>
      <c r="S90" s="48"/>
      <c r="T90" s="48"/>
      <c r="U90" s="48"/>
      <c r="V90" s="48"/>
      <c r="W90" s="48"/>
      <c r="X90" s="48"/>
    </row>
    <row r="91" spans="1:24" ht="28.5" customHeight="1">
      <c r="A91" s="469">
        <v>10</v>
      </c>
      <c r="B91" s="470" t="str">
        <f>B90</f>
        <v>Jaringan Rumah Tangga</v>
      </c>
      <c r="C91" s="379" t="str">
        <f t="shared" si="28"/>
        <v>5.03.01.05.002</v>
      </c>
      <c r="D91" s="384" t="s">
        <v>393</v>
      </c>
      <c r="E91" s="381" t="s">
        <v>149</v>
      </c>
      <c r="F91" s="379" t="s">
        <v>1315</v>
      </c>
      <c r="G91" s="379">
        <v>0</v>
      </c>
      <c r="H91" s="379">
        <v>0</v>
      </c>
      <c r="I91" s="381" t="s">
        <v>1316</v>
      </c>
      <c r="J91" s="381">
        <v>2017</v>
      </c>
      <c r="K91" s="381"/>
      <c r="L91" s="381" t="s">
        <v>240</v>
      </c>
      <c r="M91" s="480">
        <v>1500000</v>
      </c>
      <c r="N91" s="472" t="s">
        <v>65</v>
      </c>
      <c r="O91" s="473" t="s">
        <v>1317</v>
      </c>
      <c r="P91" s="450"/>
      <c r="Q91" s="237"/>
      <c r="R91" s="48"/>
      <c r="S91" s="48"/>
      <c r="T91" s="48"/>
      <c r="U91" s="48"/>
      <c r="V91" s="48"/>
      <c r="W91" s="48"/>
      <c r="X91" s="48"/>
    </row>
    <row r="92" spans="1:24" ht="15.75" customHeight="1">
      <c r="A92" s="469">
        <v>11</v>
      </c>
      <c r="B92" s="470" t="s">
        <v>1318</v>
      </c>
      <c r="C92" s="379" t="s">
        <v>688</v>
      </c>
      <c r="D92" s="384" t="s">
        <v>308</v>
      </c>
      <c r="E92" s="381" t="s">
        <v>690</v>
      </c>
      <c r="F92" s="379" t="s">
        <v>246</v>
      </c>
      <c r="G92" s="379" t="s">
        <v>1319</v>
      </c>
      <c r="H92" s="379" t="s">
        <v>1320</v>
      </c>
      <c r="I92" s="381" t="s">
        <v>692</v>
      </c>
      <c r="J92" s="382">
        <v>43366</v>
      </c>
      <c r="K92" s="381"/>
      <c r="L92" s="381" t="s">
        <v>240</v>
      </c>
      <c r="M92" s="480">
        <v>59682500</v>
      </c>
      <c r="N92" s="472" t="s">
        <v>65</v>
      </c>
      <c r="O92" s="473" t="s">
        <v>1318</v>
      </c>
      <c r="P92" s="450"/>
      <c r="Q92" s="237"/>
      <c r="R92" s="48"/>
      <c r="S92" s="48"/>
      <c r="T92" s="48"/>
      <c r="U92" s="48"/>
      <c r="V92" s="48"/>
      <c r="W92" s="48"/>
      <c r="X92" s="48"/>
    </row>
    <row r="93" spans="1:24" ht="18.75" customHeight="1">
      <c r="A93" s="469">
        <v>12</v>
      </c>
      <c r="B93" s="470" t="s">
        <v>669</v>
      </c>
      <c r="C93" s="379" t="str">
        <f>C89</f>
        <v>5.03.01.05.002</v>
      </c>
      <c r="D93" s="384" t="s">
        <v>310</v>
      </c>
      <c r="E93" s="381" t="s">
        <v>149</v>
      </c>
      <c r="F93" s="379" t="s">
        <v>151</v>
      </c>
      <c r="G93" s="379">
        <v>0</v>
      </c>
      <c r="H93" s="379">
        <v>0</v>
      </c>
      <c r="I93" s="381" t="s">
        <v>1321</v>
      </c>
      <c r="J93" s="382">
        <v>43195</v>
      </c>
      <c r="K93" s="381" t="s">
        <v>1322</v>
      </c>
      <c r="L93" s="381" t="s">
        <v>240</v>
      </c>
      <c r="M93" s="480">
        <v>28892500</v>
      </c>
      <c r="N93" s="472" t="s">
        <v>65</v>
      </c>
      <c r="O93" s="473" t="s">
        <v>149</v>
      </c>
      <c r="P93" s="450"/>
      <c r="Q93" s="488"/>
      <c r="R93" s="48"/>
      <c r="S93" s="48"/>
      <c r="T93" s="48"/>
      <c r="U93" s="48"/>
      <c r="V93" s="48"/>
      <c r="W93" s="48"/>
      <c r="X93" s="48"/>
    </row>
    <row r="94" spans="1:24" ht="28.5" customHeight="1">
      <c r="A94" s="469">
        <v>13</v>
      </c>
      <c r="B94" s="470" t="s">
        <v>674</v>
      </c>
      <c r="C94" s="379" t="str">
        <f>C87</f>
        <v>5.02.06.05.003</v>
      </c>
      <c r="D94" s="384" t="s">
        <v>310</v>
      </c>
      <c r="E94" s="381" t="s">
        <v>690</v>
      </c>
      <c r="F94" s="379" t="s">
        <v>250</v>
      </c>
      <c r="G94" s="379" t="s">
        <v>1176</v>
      </c>
      <c r="H94" s="379" t="s">
        <v>542</v>
      </c>
      <c r="I94" s="381" t="s">
        <v>1323</v>
      </c>
      <c r="J94" s="381">
        <v>2018</v>
      </c>
      <c r="K94" s="381"/>
      <c r="L94" s="381" t="s">
        <v>240</v>
      </c>
      <c r="M94" s="480">
        <v>32492500</v>
      </c>
      <c r="N94" s="472" t="s">
        <v>65</v>
      </c>
      <c r="O94" s="473" t="s">
        <v>586</v>
      </c>
      <c r="P94" s="450"/>
      <c r="Q94" s="237"/>
      <c r="R94" s="48"/>
      <c r="S94" s="48"/>
      <c r="T94" s="48"/>
      <c r="U94" s="48"/>
      <c r="V94" s="48"/>
      <c r="W94" s="48"/>
      <c r="X94" s="48"/>
    </row>
    <row r="95" spans="1:24" ht="28.5" customHeight="1">
      <c r="A95" s="469">
        <v>14</v>
      </c>
      <c r="B95" s="470" t="s">
        <v>697</v>
      </c>
      <c r="C95" s="379" t="s">
        <v>696</v>
      </c>
      <c r="D95" s="384" t="s">
        <v>308</v>
      </c>
      <c r="E95" s="381" t="s">
        <v>690</v>
      </c>
      <c r="F95" s="379" t="s">
        <v>153</v>
      </c>
      <c r="G95" s="379" t="s">
        <v>1176</v>
      </c>
      <c r="H95" s="379" t="s">
        <v>1324</v>
      </c>
      <c r="I95" s="381" t="s">
        <v>1325</v>
      </c>
      <c r="J95" s="381">
        <v>2019</v>
      </c>
      <c r="K95" s="381"/>
      <c r="L95" s="381" t="s">
        <v>240</v>
      </c>
      <c r="M95" s="480">
        <v>107532100</v>
      </c>
      <c r="N95" s="472" t="s">
        <v>65</v>
      </c>
      <c r="O95" s="473" t="s">
        <v>698</v>
      </c>
      <c r="P95" s="450"/>
      <c r="Q95" s="237"/>
      <c r="R95" s="48"/>
      <c r="S95" s="48"/>
      <c r="T95" s="48"/>
      <c r="U95" s="48"/>
      <c r="V95" s="48"/>
      <c r="W95" s="48"/>
      <c r="X95" s="48"/>
    </row>
    <row r="96" spans="1:24" ht="22.5" customHeight="1">
      <c r="A96" s="486"/>
      <c r="B96" s="470"/>
      <c r="C96" s="379"/>
      <c r="D96" s="379"/>
      <c r="E96" s="381"/>
      <c r="F96" s="379"/>
      <c r="G96" s="379"/>
      <c r="H96" s="379"/>
      <c r="I96" s="381"/>
      <c r="J96" s="381"/>
      <c r="K96" s="381"/>
      <c r="L96" s="381"/>
      <c r="M96" s="485"/>
      <c r="N96" s="472"/>
      <c r="O96" s="473"/>
      <c r="P96" s="450"/>
      <c r="Q96" s="237"/>
      <c r="R96" s="48"/>
      <c r="S96" s="48"/>
      <c r="T96" s="48"/>
      <c r="U96" s="48"/>
      <c r="V96" s="48"/>
      <c r="W96" s="48"/>
      <c r="X96" s="48"/>
    </row>
    <row r="97" spans="1:24" ht="36.75" customHeight="1">
      <c r="A97" s="486"/>
      <c r="B97" s="487" t="s">
        <v>154</v>
      </c>
      <c r="C97" s="379"/>
      <c r="D97" s="379"/>
      <c r="E97" s="381"/>
      <c r="F97" s="379"/>
      <c r="G97" s="379"/>
      <c r="H97" s="379"/>
      <c r="I97" s="381"/>
      <c r="J97" s="381"/>
      <c r="K97" s="381"/>
      <c r="L97" s="381"/>
      <c r="M97" s="485"/>
      <c r="N97" s="472"/>
      <c r="O97" s="473"/>
      <c r="P97" s="450"/>
      <c r="Q97" s="237"/>
      <c r="R97" s="48"/>
      <c r="S97" s="48"/>
      <c r="T97" s="48"/>
      <c r="U97" s="48"/>
      <c r="V97" s="48"/>
      <c r="W97" s="48"/>
      <c r="X97" s="48"/>
    </row>
    <row r="98" spans="1:24" ht="40.5" customHeight="1">
      <c r="A98" s="469">
        <v>1</v>
      </c>
      <c r="B98" s="380" t="s">
        <v>1326</v>
      </c>
      <c r="C98" s="379" t="s">
        <v>700</v>
      </c>
      <c r="D98" s="384" t="s">
        <v>308</v>
      </c>
      <c r="E98" s="381" t="s">
        <v>1327</v>
      </c>
      <c r="F98" s="379" t="s">
        <v>155</v>
      </c>
      <c r="G98" s="379"/>
      <c r="H98" s="379"/>
      <c r="I98" s="381" t="s">
        <v>222</v>
      </c>
      <c r="J98" s="381">
        <v>2017</v>
      </c>
      <c r="K98" s="381"/>
      <c r="L98" s="381" t="s">
        <v>704</v>
      </c>
      <c r="M98" s="489">
        <v>1500000</v>
      </c>
      <c r="N98" s="472" t="s">
        <v>65</v>
      </c>
      <c r="O98" s="473" t="s">
        <v>1327</v>
      </c>
      <c r="P98" s="450"/>
      <c r="Q98" s="237"/>
      <c r="R98" s="48"/>
      <c r="S98" s="48"/>
      <c r="T98" s="48"/>
      <c r="U98" s="48"/>
      <c r="V98" s="48"/>
      <c r="W98" s="48"/>
      <c r="X98" s="48"/>
    </row>
    <row r="99" spans="1:24" ht="37.5" customHeight="1" thickBot="1">
      <c r="A99" s="490"/>
      <c r="B99" s="491"/>
      <c r="C99" s="492"/>
      <c r="D99" s="493"/>
      <c r="E99" s="494"/>
      <c r="F99" s="492"/>
      <c r="G99" s="492"/>
      <c r="H99" s="492"/>
      <c r="I99" s="494"/>
      <c r="J99" s="494"/>
      <c r="K99" s="494"/>
      <c r="L99" s="494"/>
      <c r="M99" s="495"/>
      <c r="N99" s="496"/>
      <c r="O99" s="497"/>
      <c r="P99" s="450"/>
      <c r="Q99" s="237"/>
      <c r="R99" s="48"/>
      <c r="S99" s="48"/>
      <c r="T99" s="48"/>
      <c r="U99" s="48"/>
      <c r="V99" s="48"/>
      <c r="W99" s="48"/>
      <c r="X99" s="48"/>
    </row>
    <row r="100" spans="1:24" ht="15.75" customHeight="1" thickBot="1">
      <c r="A100" s="498"/>
      <c r="B100" s="1322" t="s">
        <v>4422</v>
      </c>
      <c r="C100" s="1323"/>
      <c r="D100" s="1323"/>
      <c r="E100" s="1323"/>
      <c r="F100" s="1323"/>
      <c r="G100" s="1323"/>
      <c r="H100" s="1323"/>
      <c r="I100" s="1323"/>
      <c r="J100" s="1323"/>
      <c r="K100" s="1323"/>
      <c r="L100" s="1323"/>
      <c r="M100" s="499">
        <f>SUM(M9:M98)</f>
        <v>7885348127</v>
      </c>
      <c r="N100" s="499"/>
      <c r="O100" s="500"/>
      <c r="P100" s="453"/>
      <c r="Q100" s="239"/>
      <c r="R100" s="48">
        <v>7885348127</v>
      </c>
      <c r="S100" s="48"/>
      <c r="T100" s="48"/>
      <c r="U100" s="48"/>
      <c r="V100" s="48"/>
      <c r="W100" s="48"/>
      <c r="X100" s="48"/>
    </row>
    <row r="101" spans="1:24" ht="15.75" customHeight="1">
      <c r="A101" s="428"/>
      <c r="B101" s="447"/>
      <c r="C101" s="448"/>
      <c r="D101" s="448"/>
      <c r="E101" s="448"/>
      <c r="F101" s="448"/>
      <c r="G101" s="448"/>
      <c r="H101" s="448"/>
      <c r="I101" s="448"/>
      <c r="J101" s="449"/>
      <c r="K101" s="449"/>
      <c r="L101" s="449"/>
      <c r="O101" s="449"/>
      <c r="P101" s="450"/>
      <c r="Q101" s="237"/>
      <c r="R101" s="70" t="e">
        <f>#REF!-#REF!</f>
        <v>#REF!</v>
      </c>
      <c r="S101" s="48"/>
      <c r="T101" s="48"/>
      <c r="U101" s="48"/>
      <c r="V101" s="48"/>
      <c r="W101" s="48"/>
      <c r="X101" s="48"/>
    </row>
    <row r="102" spans="1:24" ht="15.75" customHeight="1">
      <c r="A102" s="428"/>
      <c r="B102" s="447"/>
      <c r="C102" s="448"/>
      <c r="D102" s="448"/>
      <c r="E102" s="448"/>
      <c r="F102" s="448"/>
      <c r="G102" s="448"/>
      <c r="H102" s="448"/>
      <c r="I102" s="448"/>
      <c r="J102" s="449"/>
      <c r="K102" s="449"/>
      <c r="L102" s="449"/>
      <c r="M102" s="428"/>
      <c r="N102" s="428"/>
      <c r="O102" s="449"/>
      <c r="P102" s="450"/>
      <c r="Q102" s="237"/>
      <c r="R102" s="48"/>
      <c r="S102" s="48"/>
      <c r="T102" s="48"/>
      <c r="U102" s="48"/>
      <c r="V102" s="48"/>
      <c r="W102" s="48"/>
      <c r="X102" s="48"/>
    </row>
    <row r="103" spans="1:24" ht="15.75" customHeight="1">
      <c r="A103" s="502"/>
      <c r="B103" s="503"/>
      <c r="C103" s="237"/>
      <c r="D103" s="237"/>
      <c r="E103" s="237"/>
      <c r="F103" s="237"/>
      <c r="G103" s="237"/>
      <c r="H103" s="504"/>
      <c r="I103" s="237"/>
      <c r="J103" s="505"/>
      <c r="K103" s="339"/>
      <c r="L103" s="505"/>
      <c r="M103" s="63" t="s">
        <v>4426</v>
      </c>
      <c r="N103" s="237"/>
      <c r="O103" s="237"/>
      <c r="P103" s="237"/>
      <c r="Q103" s="237"/>
      <c r="R103" s="48"/>
      <c r="S103" s="48"/>
      <c r="T103" s="48"/>
      <c r="U103" s="48"/>
      <c r="V103" s="48"/>
      <c r="W103" s="48"/>
      <c r="X103" s="48"/>
    </row>
    <row r="104" spans="1:24" ht="15.75" customHeight="1">
      <c r="A104" s="502"/>
      <c r="B104" s="503"/>
      <c r="C104" s="339" t="s">
        <v>182</v>
      </c>
      <c r="D104" s="237"/>
      <c r="E104" s="237"/>
      <c r="F104" s="237"/>
      <c r="G104" s="237"/>
      <c r="H104" s="504"/>
      <c r="I104" s="237"/>
      <c r="J104" s="505"/>
      <c r="K104" s="339"/>
      <c r="L104" s="505"/>
      <c r="M104" s="339"/>
      <c r="N104" s="237"/>
      <c r="O104" s="237"/>
      <c r="P104" s="237"/>
      <c r="Q104" s="237"/>
      <c r="R104" s="48"/>
      <c r="S104" s="48"/>
      <c r="T104" s="48"/>
      <c r="U104" s="48"/>
      <c r="V104" s="48"/>
      <c r="W104" s="48"/>
      <c r="X104" s="48"/>
    </row>
    <row r="105" spans="1:24" ht="15.75" customHeight="1">
      <c r="A105" s="506"/>
      <c r="B105" s="507"/>
      <c r="C105" s="339" t="s">
        <v>727</v>
      </c>
      <c r="D105" s="237"/>
      <c r="E105" s="237"/>
      <c r="F105" s="237"/>
      <c r="G105" s="237"/>
      <c r="H105" s="507"/>
      <c r="I105" s="237"/>
      <c r="J105" s="507"/>
      <c r="K105" s="339"/>
      <c r="L105" s="507"/>
      <c r="M105" s="339" t="s">
        <v>199</v>
      </c>
      <c r="N105" s="237"/>
      <c r="O105" s="237"/>
      <c r="P105" s="237"/>
      <c r="Q105" s="237"/>
      <c r="R105" s="48"/>
      <c r="S105" s="48"/>
      <c r="T105" s="48"/>
      <c r="U105" s="48"/>
      <c r="V105" s="48"/>
      <c r="W105" s="48"/>
      <c r="X105" s="48"/>
    </row>
    <row r="106" spans="1:24" ht="15.75" customHeight="1">
      <c r="A106" s="502"/>
      <c r="B106" s="503"/>
      <c r="C106" s="339"/>
      <c r="D106" s="237"/>
      <c r="E106" s="237"/>
      <c r="F106" s="237"/>
      <c r="G106" s="237"/>
      <c r="H106" s="507"/>
      <c r="I106" s="237"/>
      <c r="J106" s="507"/>
      <c r="K106" s="237"/>
      <c r="L106" s="507"/>
      <c r="M106" s="237"/>
      <c r="N106" s="237"/>
      <c r="O106" s="237"/>
      <c r="P106" s="237"/>
      <c r="Q106" s="237"/>
      <c r="R106" s="48"/>
      <c r="S106" s="48"/>
      <c r="T106" s="48"/>
      <c r="U106" s="48"/>
      <c r="V106" s="48"/>
      <c r="W106" s="48"/>
      <c r="X106" s="48"/>
    </row>
    <row r="107" spans="1:24" ht="15.75" customHeight="1">
      <c r="A107" s="502"/>
      <c r="B107" s="503"/>
      <c r="C107" s="339"/>
      <c r="D107" s="237"/>
      <c r="E107" s="237"/>
      <c r="F107" s="237"/>
      <c r="G107" s="237"/>
      <c r="H107" s="507"/>
      <c r="I107" s="237"/>
      <c r="J107" s="507"/>
      <c r="K107" s="237"/>
      <c r="L107" s="507"/>
      <c r="M107" s="237"/>
      <c r="N107" s="237"/>
      <c r="O107" s="237"/>
      <c r="P107" s="237"/>
      <c r="Q107" s="237"/>
      <c r="R107" s="48"/>
      <c r="S107" s="48"/>
      <c r="T107" s="48"/>
      <c r="U107" s="48"/>
      <c r="V107" s="48"/>
      <c r="W107" s="48"/>
      <c r="X107" s="48"/>
    </row>
    <row r="108" spans="1:24" ht="15.75" customHeight="1">
      <c r="A108" s="508"/>
      <c r="B108" s="406"/>
      <c r="C108" s="234" t="s">
        <v>1010</v>
      </c>
      <c r="D108" s="239"/>
      <c r="E108" s="239"/>
      <c r="F108" s="239"/>
      <c r="G108" s="239"/>
      <c r="H108" s="509"/>
      <c r="I108" s="404"/>
      <c r="J108" s="509"/>
      <c r="K108" s="234"/>
      <c r="L108" s="509"/>
      <c r="M108" s="234" t="s">
        <v>1011</v>
      </c>
      <c r="N108" s="239"/>
      <c r="O108" s="239"/>
      <c r="P108" s="239"/>
      <c r="Q108" s="239"/>
      <c r="R108" s="48"/>
      <c r="S108" s="48"/>
      <c r="T108" s="48"/>
      <c r="U108" s="48"/>
      <c r="V108" s="48"/>
      <c r="W108" s="48"/>
      <c r="X108" s="48"/>
    </row>
    <row r="109" spans="1:24" ht="15.75" customHeight="1">
      <c r="A109" s="428"/>
      <c r="B109" s="447"/>
      <c r="C109" s="448"/>
      <c r="D109" s="448"/>
      <c r="E109" s="448"/>
      <c r="F109" s="448"/>
      <c r="G109" s="448"/>
      <c r="H109" s="448"/>
      <c r="I109" s="448"/>
      <c r="J109" s="449"/>
      <c r="K109" s="449"/>
      <c r="L109" s="449"/>
      <c r="M109" s="428"/>
      <c r="N109" s="428"/>
      <c r="O109" s="449"/>
      <c r="P109" s="450"/>
      <c r="Q109" s="237"/>
      <c r="R109" s="48"/>
      <c r="S109" s="48"/>
      <c r="T109" s="48"/>
      <c r="U109" s="48"/>
      <c r="V109" s="48"/>
      <c r="W109" s="48"/>
      <c r="X109" s="48"/>
    </row>
    <row r="110" spans="1:24" ht="15.75" customHeight="1">
      <c r="A110" s="428"/>
      <c r="B110" s="447"/>
      <c r="C110" s="448"/>
      <c r="D110" s="448"/>
      <c r="E110" s="448"/>
      <c r="F110" s="448"/>
      <c r="G110" s="448"/>
      <c r="H110" s="448"/>
      <c r="I110" s="448"/>
      <c r="J110" s="449"/>
      <c r="K110" s="449"/>
      <c r="L110" s="449"/>
      <c r="M110" s="428"/>
      <c r="N110" s="428"/>
      <c r="O110" s="449"/>
      <c r="P110" s="450"/>
      <c r="Q110" s="237"/>
      <c r="R110" s="48"/>
      <c r="S110" s="48"/>
      <c r="T110" s="48"/>
      <c r="U110" s="48"/>
      <c r="V110" s="48"/>
      <c r="W110" s="48"/>
      <c r="X110" s="48"/>
    </row>
    <row r="111" spans="1:24" ht="15.75" customHeight="1">
      <c r="A111" s="428"/>
      <c r="B111" s="447"/>
      <c r="C111" s="448"/>
      <c r="D111" s="448"/>
      <c r="E111" s="448"/>
      <c r="F111" s="448"/>
      <c r="G111" s="448"/>
      <c r="H111" s="448"/>
      <c r="I111" s="448"/>
      <c r="J111" s="449"/>
      <c r="K111" s="449"/>
      <c r="L111" s="449"/>
      <c r="M111" s="428"/>
      <c r="N111" s="428"/>
      <c r="O111" s="449"/>
      <c r="P111" s="450"/>
      <c r="Q111" s="237"/>
      <c r="R111" s="48"/>
      <c r="S111" s="48"/>
      <c r="T111" s="48"/>
      <c r="U111" s="48"/>
      <c r="V111" s="48"/>
      <c r="W111" s="48"/>
      <c r="X111" s="48"/>
    </row>
    <row r="112" spans="1:24" ht="15.75" customHeight="1">
      <c r="A112" s="428"/>
      <c r="B112" s="447"/>
      <c r="C112" s="448"/>
      <c r="D112" s="448"/>
      <c r="E112" s="448"/>
      <c r="F112" s="448"/>
      <c r="G112" s="448"/>
      <c r="H112" s="448"/>
      <c r="I112" s="448"/>
      <c r="J112" s="449"/>
      <c r="K112" s="449"/>
      <c r="L112" s="449"/>
      <c r="M112" s="428"/>
      <c r="N112" s="428"/>
      <c r="O112" s="449"/>
      <c r="P112" s="450"/>
      <c r="Q112" s="237"/>
      <c r="R112" s="48"/>
      <c r="S112" s="48"/>
      <c r="T112" s="48"/>
      <c r="U112" s="48"/>
      <c r="V112" s="48"/>
      <c r="W112" s="48"/>
      <c r="X112" s="48"/>
    </row>
    <row r="113" spans="1:24" ht="15.75" customHeight="1">
      <c r="A113" s="428"/>
      <c r="B113" s="447"/>
      <c r="C113" s="448"/>
      <c r="D113" s="448"/>
      <c r="E113" s="448"/>
      <c r="F113" s="448"/>
      <c r="G113" s="448"/>
      <c r="H113" s="448"/>
      <c r="I113" s="448"/>
      <c r="J113" s="449"/>
      <c r="K113" s="449"/>
      <c r="L113" s="449"/>
      <c r="M113" s="428"/>
      <c r="N113" s="428"/>
      <c r="O113" s="449"/>
      <c r="P113" s="450"/>
      <c r="Q113" s="237"/>
      <c r="R113" s="48"/>
      <c r="S113" s="48"/>
      <c r="T113" s="48"/>
      <c r="U113" s="48"/>
      <c r="V113" s="48"/>
      <c r="W113" s="48"/>
      <c r="X113" s="48"/>
    </row>
    <row r="114" spans="1:24" ht="15.75" customHeight="1">
      <c r="A114" s="428"/>
      <c r="B114" s="447"/>
      <c r="C114" s="448"/>
      <c r="D114" s="448"/>
      <c r="E114" s="448"/>
      <c r="F114" s="448"/>
      <c r="G114" s="448"/>
      <c r="H114" s="448"/>
      <c r="I114" s="448"/>
      <c r="J114" s="449"/>
      <c r="K114" s="449"/>
      <c r="L114" s="449"/>
      <c r="M114" s="428"/>
      <c r="N114" s="428"/>
      <c r="O114" s="449"/>
      <c r="P114" s="450"/>
      <c r="Q114" s="237"/>
      <c r="R114" s="48"/>
      <c r="S114" s="48"/>
      <c r="T114" s="48"/>
      <c r="U114" s="48"/>
      <c r="V114" s="48"/>
      <c r="W114" s="48"/>
      <c r="X114" s="48"/>
    </row>
    <row r="115" spans="1:24" ht="15.75" customHeight="1">
      <c r="A115" s="428"/>
      <c r="B115" s="447"/>
      <c r="C115" s="448"/>
      <c r="D115" s="448"/>
      <c r="E115" s="448"/>
      <c r="F115" s="448"/>
      <c r="G115" s="448"/>
      <c r="H115" s="448"/>
      <c r="I115" s="448"/>
      <c r="J115" s="449"/>
      <c r="K115" s="449"/>
      <c r="L115" s="449"/>
      <c r="M115" s="428"/>
      <c r="N115" s="428"/>
      <c r="O115" s="449"/>
      <c r="P115" s="450"/>
      <c r="Q115" s="237"/>
      <c r="R115" s="48"/>
      <c r="S115" s="48"/>
      <c r="T115" s="48"/>
      <c r="U115" s="48"/>
      <c r="V115" s="48"/>
      <c r="W115" s="48"/>
      <c r="X115" s="48"/>
    </row>
    <row r="116" spans="1:24" ht="15.75" customHeight="1">
      <c r="A116" s="428"/>
      <c r="B116" s="447"/>
      <c r="C116" s="448"/>
      <c r="D116" s="448"/>
      <c r="E116" s="448"/>
      <c r="F116" s="448"/>
      <c r="G116" s="448"/>
      <c r="H116" s="448"/>
      <c r="I116" s="448"/>
      <c r="J116" s="449"/>
      <c r="K116" s="449"/>
      <c r="L116" s="449"/>
      <c r="M116" s="428"/>
      <c r="N116" s="428"/>
      <c r="O116" s="449"/>
      <c r="P116" s="450"/>
      <c r="Q116" s="237"/>
      <c r="R116" s="48"/>
      <c r="S116" s="48"/>
      <c r="T116" s="48"/>
      <c r="U116" s="48"/>
      <c r="V116" s="48"/>
      <c r="W116" s="48"/>
      <c r="X116" s="48"/>
    </row>
    <row r="117" spans="1:24" ht="15.75" customHeight="1">
      <c r="A117" s="428"/>
      <c r="B117" s="447"/>
      <c r="C117" s="448"/>
      <c r="D117" s="448"/>
      <c r="E117" s="448"/>
      <c r="F117" s="448"/>
      <c r="G117" s="448"/>
      <c r="H117" s="448"/>
      <c r="I117" s="448"/>
      <c r="J117" s="449"/>
      <c r="K117" s="449"/>
      <c r="L117" s="449"/>
      <c r="M117" s="428"/>
      <c r="N117" s="428"/>
      <c r="O117" s="449"/>
      <c r="P117" s="450"/>
      <c r="Q117" s="237"/>
      <c r="R117" s="48"/>
      <c r="S117" s="48"/>
      <c r="T117" s="48"/>
      <c r="U117" s="48"/>
      <c r="V117" s="48"/>
      <c r="W117" s="48"/>
      <c r="X117" s="48"/>
    </row>
    <row r="118" spans="1:24" ht="15.75" customHeight="1">
      <c r="A118" s="428"/>
      <c r="B118" s="447"/>
      <c r="C118" s="448"/>
      <c r="D118" s="448"/>
      <c r="E118" s="448"/>
      <c r="F118" s="448"/>
      <c r="G118" s="448"/>
      <c r="H118" s="448"/>
      <c r="I118" s="448"/>
      <c r="J118" s="449"/>
      <c r="K118" s="449"/>
      <c r="L118" s="449"/>
      <c r="M118" s="428"/>
      <c r="N118" s="428"/>
      <c r="O118" s="449"/>
      <c r="P118" s="450"/>
      <c r="Q118" s="237"/>
      <c r="R118" s="48"/>
      <c r="S118" s="48"/>
      <c r="T118" s="48"/>
      <c r="U118" s="48"/>
      <c r="V118" s="48"/>
      <c r="W118" s="48"/>
      <c r="X118" s="48"/>
    </row>
    <row r="119" spans="1:24" ht="15.75" customHeight="1">
      <c r="A119" s="428"/>
      <c r="B119" s="447"/>
      <c r="C119" s="448"/>
      <c r="D119" s="448"/>
      <c r="E119" s="448"/>
      <c r="F119" s="448"/>
      <c r="G119" s="448"/>
      <c r="H119" s="448"/>
      <c r="I119" s="448"/>
      <c r="J119" s="449"/>
      <c r="K119" s="449"/>
      <c r="L119" s="449"/>
      <c r="M119" s="428"/>
      <c r="N119" s="428"/>
      <c r="O119" s="449"/>
      <c r="P119" s="450"/>
      <c r="Q119" s="237"/>
      <c r="R119" s="48"/>
      <c r="S119" s="48"/>
      <c r="T119" s="48"/>
      <c r="U119" s="48"/>
      <c r="V119" s="48"/>
      <c r="W119" s="48"/>
      <c r="X119" s="48"/>
    </row>
    <row r="120" spans="1:24" ht="15.75" customHeight="1">
      <c r="A120" s="428"/>
      <c r="B120" s="447"/>
      <c r="C120" s="448"/>
      <c r="D120" s="448"/>
      <c r="E120" s="448"/>
      <c r="F120" s="448"/>
      <c r="G120" s="448"/>
      <c r="H120" s="448"/>
      <c r="I120" s="448"/>
      <c r="J120" s="449"/>
      <c r="K120" s="449"/>
      <c r="L120" s="449"/>
      <c r="M120" s="428"/>
      <c r="N120" s="428"/>
      <c r="O120" s="449"/>
      <c r="P120" s="450"/>
      <c r="Q120" s="237"/>
      <c r="R120" s="48"/>
      <c r="S120" s="48"/>
      <c r="T120" s="48"/>
      <c r="U120" s="48"/>
      <c r="V120" s="48"/>
      <c r="W120" s="48"/>
      <c r="X120" s="48"/>
    </row>
    <row r="121" spans="1:24" ht="15.75" customHeight="1">
      <c r="A121" s="428"/>
      <c r="B121" s="447"/>
      <c r="C121" s="448"/>
      <c r="D121" s="448"/>
      <c r="E121" s="448"/>
      <c r="F121" s="448"/>
      <c r="G121" s="448"/>
      <c r="H121" s="448"/>
      <c r="I121" s="448"/>
      <c r="J121" s="449"/>
      <c r="K121" s="449"/>
      <c r="L121" s="449"/>
      <c r="M121" s="428"/>
      <c r="N121" s="428"/>
      <c r="O121" s="449"/>
      <c r="P121" s="450"/>
      <c r="Q121" s="237"/>
      <c r="R121" s="48"/>
      <c r="S121" s="48"/>
      <c r="T121" s="48"/>
      <c r="U121" s="48"/>
      <c r="V121" s="48"/>
      <c r="W121" s="48"/>
      <c r="X121" s="48"/>
    </row>
    <row r="122" spans="1:24" ht="15.75" customHeight="1">
      <c r="A122" s="428"/>
      <c r="B122" s="447"/>
      <c r="C122" s="448"/>
      <c r="D122" s="448"/>
      <c r="E122" s="448"/>
      <c r="F122" s="448"/>
      <c r="G122" s="448"/>
      <c r="H122" s="448"/>
      <c r="I122" s="448"/>
      <c r="J122" s="449"/>
      <c r="K122" s="449"/>
      <c r="L122" s="449"/>
      <c r="M122" s="428"/>
      <c r="N122" s="428"/>
      <c r="O122" s="449"/>
      <c r="P122" s="450"/>
      <c r="Q122" s="237"/>
      <c r="R122" s="48"/>
      <c r="S122" s="48"/>
      <c r="T122" s="48"/>
      <c r="U122" s="48"/>
      <c r="V122" s="48"/>
      <c r="W122" s="48"/>
      <c r="X122" s="48"/>
    </row>
    <row r="123" spans="1:24" ht="15.75" customHeight="1">
      <c r="A123" s="428"/>
      <c r="B123" s="447"/>
      <c r="C123" s="448"/>
      <c r="D123" s="448"/>
      <c r="E123" s="448"/>
      <c r="F123" s="448"/>
      <c r="G123" s="448"/>
      <c r="H123" s="448"/>
      <c r="I123" s="448"/>
      <c r="J123" s="449"/>
      <c r="K123" s="449"/>
      <c r="L123" s="449"/>
      <c r="M123" s="428"/>
      <c r="N123" s="428"/>
      <c r="O123" s="449"/>
      <c r="P123" s="450"/>
      <c r="Q123" s="237"/>
      <c r="R123" s="48"/>
      <c r="S123" s="48"/>
      <c r="T123" s="48"/>
      <c r="U123" s="48"/>
      <c r="V123" s="48"/>
      <c r="W123" s="48"/>
      <c r="X123" s="48"/>
    </row>
    <row r="124" spans="1:24" ht="15.75" customHeight="1">
      <c r="A124" s="428"/>
      <c r="B124" s="447"/>
      <c r="C124" s="448"/>
      <c r="D124" s="448"/>
      <c r="E124" s="448"/>
      <c r="F124" s="448"/>
      <c r="G124" s="448"/>
      <c r="H124" s="448"/>
      <c r="I124" s="448"/>
      <c r="J124" s="449"/>
      <c r="K124" s="449"/>
      <c r="L124" s="449"/>
      <c r="M124" s="428"/>
      <c r="N124" s="428"/>
      <c r="O124" s="449"/>
      <c r="P124" s="450"/>
      <c r="Q124" s="237"/>
      <c r="R124" s="48"/>
      <c r="S124" s="48"/>
      <c r="T124" s="48"/>
      <c r="U124" s="48"/>
      <c r="V124" s="48"/>
      <c r="W124" s="48"/>
      <c r="X124" s="48"/>
    </row>
    <row r="125" spans="1:24" ht="15.75" customHeight="1">
      <c r="A125" s="428"/>
      <c r="B125" s="447"/>
      <c r="C125" s="448"/>
      <c r="D125" s="448"/>
      <c r="E125" s="448"/>
      <c r="F125" s="448"/>
      <c r="G125" s="448"/>
      <c r="H125" s="448"/>
      <c r="I125" s="448"/>
      <c r="J125" s="449"/>
      <c r="K125" s="449"/>
      <c r="L125" s="449"/>
      <c r="M125" s="428"/>
      <c r="N125" s="428"/>
      <c r="O125" s="449"/>
      <c r="P125" s="450"/>
      <c r="Q125" s="237"/>
      <c r="R125" s="48"/>
      <c r="S125" s="48"/>
      <c r="T125" s="48"/>
      <c r="U125" s="48"/>
      <c r="V125" s="48"/>
      <c r="W125" s="48"/>
      <c r="X125" s="48"/>
    </row>
    <row r="126" spans="1:24" ht="15.75" customHeight="1">
      <c r="A126" s="428"/>
      <c r="B126" s="447"/>
      <c r="C126" s="448"/>
      <c r="D126" s="448"/>
      <c r="E126" s="448"/>
      <c r="F126" s="448"/>
      <c r="G126" s="448"/>
      <c r="H126" s="448"/>
      <c r="I126" s="448"/>
      <c r="J126" s="449"/>
      <c r="K126" s="449"/>
      <c r="L126" s="449"/>
      <c r="M126" s="428"/>
      <c r="N126" s="428"/>
      <c r="O126" s="449"/>
      <c r="P126" s="450"/>
      <c r="Q126" s="237"/>
      <c r="R126" s="48"/>
      <c r="S126" s="48"/>
      <c r="T126" s="48"/>
      <c r="U126" s="48"/>
      <c r="V126" s="48"/>
      <c r="W126" s="48"/>
      <c r="X126" s="48"/>
    </row>
    <row r="127" spans="1:24" ht="15.75" customHeight="1">
      <c r="A127" s="428"/>
      <c r="B127" s="447"/>
      <c r="C127" s="448"/>
      <c r="D127" s="448"/>
      <c r="E127" s="448"/>
      <c r="F127" s="448"/>
      <c r="G127" s="448"/>
      <c r="H127" s="448"/>
      <c r="I127" s="448"/>
      <c r="J127" s="449"/>
      <c r="K127" s="449"/>
      <c r="L127" s="449"/>
      <c r="M127" s="428"/>
      <c r="N127" s="428"/>
      <c r="O127" s="449"/>
      <c r="P127" s="450"/>
      <c r="Q127" s="237"/>
      <c r="R127" s="48"/>
      <c r="S127" s="48"/>
      <c r="T127" s="48"/>
      <c r="U127" s="48"/>
      <c r="V127" s="48"/>
      <c r="W127" s="48"/>
      <c r="X127" s="48"/>
    </row>
    <row r="128" spans="1:24" ht="15.75" customHeight="1">
      <c r="A128" s="428"/>
      <c r="B128" s="447"/>
      <c r="C128" s="448"/>
      <c r="D128" s="448"/>
      <c r="E128" s="448"/>
      <c r="F128" s="448"/>
      <c r="G128" s="448"/>
      <c r="H128" s="448"/>
      <c r="I128" s="448"/>
      <c r="J128" s="449"/>
      <c r="K128" s="449"/>
      <c r="L128" s="449"/>
      <c r="M128" s="428"/>
      <c r="N128" s="428"/>
      <c r="O128" s="449"/>
      <c r="P128" s="450"/>
      <c r="Q128" s="237"/>
      <c r="R128" s="48"/>
      <c r="S128" s="48"/>
      <c r="T128" s="48"/>
      <c r="U128" s="48"/>
      <c r="V128" s="48"/>
      <c r="W128" s="48"/>
      <c r="X128" s="48"/>
    </row>
    <row r="129" spans="1:24" ht="15.75" customHeight="1">
      <c r="A129" s="428"/>
      <c r="B129" s="447"/>
      <c r="C129" s="448"/>
      <c r="D129" s="448"/>
      <c r="E129" s="448"/>
      <c r="F129" s="448"/>
      <c r="G129" s="448"/>
      <c r="H129" s="448"/>
      <c r="I129" s="448"/>
      <c r="J129" s="449"/>
      <c r="K129" s="449"/>
      <c r="L129" s="449"/>
      <c r="M129" s="428"/>
      <c r="N129" s="428"/>
      <c r="O129" s="449"/>
      <c r="P129" s="450"/>
      <c r="Q129" s="237"/>
      <c r="R129" s="48"/>
      <c r="S129" s="48"/>
      <c r="T129" s="48"/>
      <c r="U129" s="48"/>
      <c r="V129" s="48"/>
      <c r="W129" s="48"/>
      <c r="X129" s="48"/>
    </row>
    <row r="130" spans="1:24" ht="15.75" customHeight="1">
      <c r="A130" s="428"/>
      <c r="B130" s="447"/>
      <c r="C130" s="448"/>
      <c r="D130" s="448"/>
      <c r="E130" s="448"/>
      <c r="F130" s="448"/>
      <c r="G130" s="448"/>
      <c r="H130" s="448"/>
      <c r="I130" s="448"/>
      <c r="J130" s="449"/>
      <c r="K130" s="449"/>
      <c r="L130" s="449"/>
      <c r="M130" s="428"/>
      <c r="N130" s="428"/>
      <c r="O130" s="449"/>
      <c r="P130" s="450"/>
      <c r="Q130" s="237"/>
      <c r="R130" s="48"/>
      <c r="S130" s="48"/>
      <c r="T130" s="48"/>
      <c r="U130" s="48"/>
      <c r="V130" s="48"/>
      <c r="W130" s="48"/>
      <c r="X130" s="48"/>
    </row>
    <row r="131" spans="1:24" ht="15.75" customHeight="1">
      <c r="A131" s="428"/>
      <c r="B131" s="447"/>
      <c r="C131" s="448"/>
      <c r="D131" s="448"/>
      <c r="E131" s="448"/>
      <c r="F131" s="448"/>
      <c r="G131" s="448"/>
      <c r="H131" s="448"/>
      <c r="I131" s="448"/>
      <c r="J131" s="449"/>
      <c r="K131" s="449"/>
      <c r="L131" s="449"/>
      <c r="M131" s="428"/>
      <c r="N131" s="428"/>
      <c r="O131" s="449"/>
      <c r="P131" s="450"/>
      <c r="Q131" s="237"/>
      <c r="R131" s="48"/>
      <c r="S131" s="48"/>
      <c r="T131" s="48"/>
      <c r="U131" s="48"/>
      <c r="V131" s="48"/>
      <c r="W131" s="48"/>
      <c r="X131" s="48"/>
    </row>
    <row r="132" spans="1:24" ht="15.75" customHeight="1">
      <c r="A132" s="428"/>
      <c r="B132" s="447"/>
      <c r="C132" s="448"/>
      <c r="D132" s="448"/>
      <c r="E132" s="448"/>
      <c r="F132" s="448"/>
      <c r="G132" s="448"/>
      <c r="H132" s="448"/>
      <c r="I132" s="448"/>
      <c r="J132" s="449"/>
      <c r="K132" s="449"/>
      <c r="L132" s="449"/>
      <c r="M132" s="428"/>
      <c r="N132" s="428"/>
      <c r="O132" s="449"/>
      <c r="P132" s="450"/>
      <c r="Q132" s="237"/>
      <c r="R132" s="48"/>
      <c r="S132" s="48"/>
      <c r="T132" s="48"/>
      <c r="U132" s="48"/>
      <c r="V132" s="48"/>
      <c r="W132" s="48"/>
      <c r="X132" s="48"/>
    </row>
    <row r="133" spans="1:24" ht="15.75" customHeight="1">
      <c r="A133" s="428"/>
      <c r="B133" s="447"/>
      <c r="C133" s="448"/>
      <c r="D133" s="448"/>
      <c r="E133" s="448"/>
      <c r="F133" s="448"/>
      <c r="G133" s="448"/>
      <c r="H133" s="448"/>
      <c r="I133" s="448"/>
      <c r="J133" s="449"/>
      <c r="K133" s="449"/>
      <c r="L133" s="449"/>
      <c r="M133" s="428"/>
      <c r="N133" s="428"/>
      <c r="O133" s="449"/>
      <c r="P133" s="450"/>
      <c r="Q133" s="237"/>
      <c r="R133" s="48"/>
      <c r="S133" s="48"/>
      <c r="T133" s="48"/>
      <c r="U133" s="48"/>
      <c r="V133" s="48"/>
      <c r="W133" s="48"/>
      <c r="X133" s="48"/>
    </row>
    <row r="134" spans="1:24" ht="15.75" customHeight="1">
      <c r="A134" s="428"/>
      <c r="B134" s="447"/>
      <c r="C134" s="448"/>
      <c r="D134" s="448"/>
      <c r="E134" s="448"/>
      <c r="F134" s="448"/>
      <c r="G134" s="448"/>
      <c r="H134" s="448"/>
      <c r="I134" s="448"/>
      <c r="J134" s="449"/>
      <c r="K134" s="449"/>
      <c r="L134" s="449"/>
      <c r="M134" s="428"/>
      <c r="N134" s="428"/>
      <c r="O134" s="449"/>
      <c r="P134" s="450"/>
      <c r="Q134" s="237"/>
      <c r="R134" s="48"/>
      <c r="S134" s="48"/>
      <c r="T134" s="48"/>
      <c r="U134" s="48"/>
      <c r="V134" s="48"/>
      <c r="W134" s="48"/>
      <c r="X134" s="48"/>
    </row>
    <row r="135" spans="1:24" ht="15.75" customHeight="1">
      <c r="A135" s="428"/>
      <c r="B135" s="447"/>
      <c r="C135" s="448"/>
      <c r="D135" s="448"/>
      <c r="E135" s="448"/>
      <c r="F135" s="448"/>
      <c r="G135" s="448"/>
      <c r="H135" s="448"/>
      <c r="I135" s="448"/>
      <c r="J135" s="449"/>
      <c r="K135" s="449"/>
      <c r="L135" s="449"/>
      <c r="M135" s="428"/>
      <c r="N135" s="428"/>
      <c r="O135" s="449"/>
      <c r="P135" s="450"/>
      <c r="Q135" s="237"/>
      <c r="R135" s="48"/>
      <c r="S135" s="48"/>
      <c r="T135" s="48"/>
      <c r="U135" s="48"/>
      <c r="V135" s="48"/>
      <c r="W135" s="48"/>
      <c r="X135" s="48"/>
    </row>
    <row r="136" spans="1:24" ht="15.75" customHeight="1">
      <c r="A136" s="428"/>
      <c r="B136" s="447"/>
      <c r="C136" s="448"/>
      <c r="D136" s="448"/>
      <c r="E136" s="448"/>
      <c r="F136" s="448"/>
      <c r="G136" s="448"/>
      <c r="H136" s="448"/>
      <c r="I136" s="448"/>
      <c r="J136" s="449"/>
      <c r="K136" s="449"/>
      <c r="L136" s="449"/>
      <c r="M136" s="428"/>
      <c r="N136" s="428"/>
      <c r="O136" s="449"/>
      <c r="P136" s="450"/>
      <c r="Q136" s="237"/>
      <c r="R136" s="48"/>
      <c r="S136" s="48"/>
      <c r="T136" s="48"/>
      <c r="U136" s="48"/>
      <c r="V136" s="48"/>
      <c r="W136" s="48"/>
      <c r="X136" s="48"/>
    </row>
    <row r="137" spans="1:24" ht="15.75" customHeight="1">
      <c r="A137" s="428"/>
      <c r="B137" s="447"/>
      <c r="C137" s="448"/>
      <c r="D137" s="448"/>
      <c r="E137" s="448"/>
      <c r="F137" s="448"/>
      <c r="G137" s="448"/>
      <c r="H137" s="448"/>
      <c r="I137" s="448"/>
      <c r="J137" s="449"/>
      <c r="K137" s="449"/>
      <c r="L137" s="449"/>
      <c r="M137" s="428"/>
      <c r="N137" s="428"/>
      <c r="O137" s="449"/>
      <c r="P137" s="450"/>
      <c r="Q137" s="237"/>
      <c r="R137" s="48"/>
      <c r="S137" s="48"/>
      <c r="T137" s="48"/>
      <c r="U137" s="48"/>
      <c r="V137" s="48"/>
      <c r="W137" s="48"/>
      <c r="X137" s="48"/>
    </row>
    <row r="138" spans="1:24" ht="15.75" customHeight="1">
      <c r="A138" s="428"/>
      <c r="B138" s="447"/>
      <c r="C138" s="448"/>
      <c r="D138" s="448"/>
      <c r="E138" s="448"/>
      <c r="F138" s="448"/>
      <c r="G138" s="448"/>
      <c r="H138" s="448"/>
      <c r="I138" s="448"/>
      <c r="J138" s="449"/>
      <c r="K138" s="449"/>
      <c r="L138" s="449"/>
      <c r="M138" s="428"/>
      <c r="N138" s="428"/>
      <c r="O138" s="449"/>
      <c r="P138" s="450"/>
      <c r="Q138" s="237"/>
      <c r="R138" s="48"/>
      <c r="S138" s="48"/>
      <c r="T138" s="48"/>
      <c r="U138" s="48"/>
      <c r="V138" s="48"/>
      <c r="W138" s="48"/>
      <c r="X138" s="48"/>
    </row>
    <row r="139" spans="1:24" ht="15.75" customHeight="1">
      <c r="A139" s="428"/>
      <c r="B139" s="447"/>
      <c r="C139" s="448"/>
      <c r="D139" s="448"/>
      <c r="E139" s="448"/>
      <c r="F139" s="448"/>
      <c r="G139" s="448"/>
      <c r="H139" s="448"/>
      <c r="I139" s="448"/>
      <c r="J139" s="449"/>
      <c r="K139" s="449"/>
      <c r="L139" s="449"/>
      <c r="M139" s="428"/>
      <c r="N139" s="428"/>
      <c r="O139" s="449"/>
      <c r="P139" s="450"/>
      <c r="Q139" s="237"/>
      <c r="R139" s="48"/>
      <c r="S139" s="48"/>
      <c r="T139" s="48"/>
      <c r="U139" s="48"/>
      <c r="V139" s="48"/>
      <c r="W139" s="48"/>
      <c r="X139" s="48"/>
    </row>
    <row r="140" spans="1:24" ht="15.75" customHeight="1">
      <c r="A140" s="428"/>
      <c r="B140" s="447"/>
      <c r="C140" s="448"/>
      <c r="D140" s="448"/>
      <c r="E140" s="448"/>
      <c r="F140" s="448"/>
      <c r="G140" s="448"/>
      <c r="H140" s="448"/>
      <c r="I140" s="448"/>
      <c r="J140" s="449"/>
      <c r="K140" s="449"/>
      <c r="L140" s="449"/>
      <c r="M140" s="428"/>
      <c r="N140" s="428"/>
      <c r="O140" s="449"/>
      <c r="P140" s="450"/>
      <c r="Q140" s="237"/>
      <c r="R140" s="48"/>
      <c r="S140" s="48"/>
      <c r="T140" s="48"/>
      <c r="U140" s="48"/>
      <c r="V140" s="48"/>
      <c r="W140" s="48"/>
      <c r="X140" s="48"/>
    </row>
    <row r="141" spans="1:24" ht="15.75" customHeight="1">
      <c r="A141" s="428"/>
      <c r="B141" s="447"/>
      <c r="C141" s="448"/>
      <c r="D141" s="448"/>
      <c r="E141" s="448"/>
      <c r="F141" s="448"/>
      <c r="G141" s="448"/>
      <c r="H141" s="448"/>
      <c r="I141" s="448"/>
      <c r="J141" s="449"/>
      <c r="K141" s="449"/>
      <c r="L141" s="449"/>
      <c r="M141" s="428"/>
      <c r="N141" s="428"/>
      <c r="O141" s="449"/>
      <c r="P141" s="450"/>
      <c r="Q141" s="237"/>
      <c r="R141" s="48"/>
      <c r="S141" s="48"/>
      <c r="T141" s="48"/>
      <c r="U141" s="48"/>
      <c r="V141" s="48"/>
      <c r="W141" s="48"/>
      <c r="X141" s="48"/>
    </row>
    <row r="142" spans="1:24" ht="15.75" customHeight="1">
      <c r="A142" s="428"/>
      <c r="B142" s="447"/>
      <c r="C142" s="448"/>
      <c r="D142" s="448"/>
      <c r="E142" s="448"/>
      <c r="F142" s="448"/>
      <c r="G142" s="448"/>
      <c r="H142" s="448"/>
      <c r="I142" s="448"/>
      <c r="J142" s="449"/>
      <c r="K142" s="449"/>
      <c r="L142" s="449"/>
      <c r="M142" s="428"/>
      <c r="N142" s="428"/>
      <c r="O142" s="449"/>
      <c r="P142" s="450"/>
      <c r="Q142" s="237"/>
      <c r="R142" s="48"/>
      <c r="S142" s="48"/>
      <c r="T142" s="48"/>
      <c r="U142" s="48"/>
      <c r="V142" s="48"/>
      <c r="W142" s="48"/>
      <c r="X142" s="48"/>
    </row>
    <row r="143" spans="1:24" ht="15.75" customHeight="1">
      <c r="A143" s="428"/>
      <c r="B143" s="447"/>
      <c r="C143" s="448"/>
      <c r="D143" s="448"/>
      <c r="E143" s="448"/>
      <c r="F143" s="448"/>
      <c r="G143" s="448"/>
      <c r="H143" s="448"/>
      <c r="I143" s="448"/>
      <c r="J143" s="449"/>
      <c r="K143" s="449"/>
      <c r="L143" s="449"/>
      <c r="M143" s="428"/>
      <c r="N143" s="428"/>
      <c r="O143" s="449"/>
      <c r="P143" s="450"/>
      <c r="Q143" s="237"/>
      <c r="R143" s="48"/>
      <c r="S143" s="48"/>
      <c r="T143" s="48"/>
      <c r="U143" s="48"/>
      <c r="V143" s="48"/>
      <c r="W143" s="48"/>
      <c r="X143" s="48"/>
    </row>
    <row r="144" spans="1:24" ht="15.75" customHeight="1">
      <c r="A144" s="428"/>
      <c r="B144" s="447"/>
      <c r="C144" s="448"/>
      <c r="D144" s="448"/>
      <c r="E144" s="448"/>
      <c r="F144" s="448"/>
      <c r="G144" s="448"/>
      <c r="H144" s="448"/>
      <c r="I144" s="448"/>
      <c r="J144" s="449"/>
      <c r="K144" s="449"/>
      <c r="L144" s="449"/>
      <c r="M144" s="428"/>
      <c r="N144" s="428"/>
      <c r="O144" s="449"/>
      <c r="P144" s="450"/>
      <c r="Q144" s="237"/>
      <c r="R144" s="48"/>
      <c r="S144" s="48"/>
      <c r="T144" s="48"/>
      <c r="U144" s="48"/>
      <c r="V144" s="48"/>
      <c r="W144" s="48"/>
      <c r="X144" s="48"/>
    </row>
    <row r="145" spans="1:24" ht="15.75" customHeight="1">
      <c r="A145" s="428"/>
      <c r="B145" s="447"/>
      <c r="C145" s="448"/>
      <c r="D145" s="448"/>
      <c r="E145" s="448"/>
      <c r="F145" s="448"/>
      <c r="G145" s="448"/>
      <c r="H145" s="448"/>
      <c r="I145" s="448"/>
      <c r="J145" s="449"/>
      <c r="K145" s="449"/>
      <c r="L145" s="449"/>
      <c r="M145" s="428"/>
      <c r="N145" s="428"/>
      <c r="O145" s="449"/>
      <c r="P145" s="450"/>
      <c r="Q145" s="237"/>
      <c r="R145" s="48"/>
      <c r="S145" s="48"/>
      <c r="T145" s="48"/>
      <c r="U145" s="48"/>
      <c r="V145" s="48"/>
      <c r="W145" s="48"/>
      <c r="X145" s="48"/>
    </row>
    <row r="146" spans="1:24" ht="15.75" customHeight="1">
      <c r="A146" s="428"/>
      <c r="B146" s="447"/>
      <c r="C146" s="448"/>
      <c r="D146" s="448"/>
      <c r="E146" s="448"/>
      <c r="F146" s="448"/>
      <c r="G146" s="448"/>
      <c r="H146" s="448"/>
      <c r="I146" s="448"/>
      <c r="J146" s="449"/>
      <c r="K146" s="449"/>
      <c r="L146" s="449"/>
      <c r="M146" s="428"/>
      <c r="N146" s="428"/>
      <c r="O146" s="449"/>
      <c r="P146" s="450"/>
      <c r="Q146" s="237"/>
      <c r="R146" s="48"/>
      <c r="S146" s="48"/>
      <c r="T146" s="48"/>
      <c r="U146" s="48"/>
      <c r="V146" s="48"/>
      <c r="W146" s="48"/>
      <c r="X146" s="48"/>
    </row>
    <row r="147" spans="1:24" ht="15.75" customHeight="1">
      <c r="A147" s="428"/>
      <c r="B147" s="447"/>
      <c r="C147" s="448"/>
      <c r="D147" s="448"/>
      <c r="E147" s="448"/>
      <c r="F147" s="448"/>
      <c r="G147" s="448"/>
      <c r="H147" s="448"/>
      <c r="I147" s="448"/>
      <c r="J147" s="449"/>
      <c r="K147" s="449"/>
      <c r="L147" s="449"/>
      <c r="M147" s="428"/>
      <c r="N147" s="428"/>
      <c r="O147" s="449"/>
      <c r="P147" s="450"/>
      <c r="Q147" s="237"/>
      <c r="R147" s="48"/>
      <c r="S147" s="48"/>
      <c r="T147" s="48"/>
      <c r="U147" s="48"/>
      <c r="V147" s="48"/>
      <c r="W147" s="48"/>
      <c r="X147" s="48"/>
    </row>
    <row r="148" spans="1:24" ht="15.75" customHeight="1">
      <c r="A148" s="428"/>
      <c r="B148" s="447"/>
      <c r="C148" s="448"/>
      <c r="D148" s="448"/>
      <c r="E148" s="448"/>
      <c r="F148" s="448"/>
      <c r="G148" s="448"/>
      <c r="H148" s="448"/>
      <c r="I148" s="448"/>
      <c r="J148" s="449"/>
      <c r="K148" s="449"/>
      <c r="L148" s="449"/>
      <c r="M148" s="428"/>
      <c r="N148" s="428"/>
      <c r="O148" s="449"/>
      <c r="P148" s="450"/>
      <c r="Q148" s="237"/>
      <c r="R148" s="48"/>
      <c r="S148" s="48"/>
      <c r="T148" s="48"/>
      <c r="U148" s="48"/>
      <c r="V148" s="48"/>
      <c r="W148" s="48"/>
      <c r="X148" s="48"/>
    </row>
    <row r="149" spans="1:24" ht="15.75" customHeight="1">
      <c r="A149" s="428"/>
      <c r="B149" s="447"/>
      <c r="C149" s="448"/>
      <c r="D149" s="448"/>
      <c r="E149" s="448"/>
      <c r="F149" s="448"/>
      <c r="G149" s="448"/>
      <c r="H149" s="448"/>
      <c r="I149" s="448"/>
      <c r="J149" s="449"/>
      <c r="K149" s="449"/>
      <c r="L149" s="449"/>
      <c r="M149" s="428"/>
      <c r="N149" s="428"/>
      <c r="O149" s="449"/>
      <c r="P149" s="450"/>
      <c r="Q149" s="237"/>
      <c r="R149" s="48"/>
      <c r="S149" s="48"/>
      <c r="T149" s="48"/>
      <c r="U149" s="48"/>
      <c r="V149" s="48"/>
      <c r="W149" s="48"/>
      <c r="X149" s="48"/>
    </row>
    <row r="150" spans="1:24" ht="15.75" customHeight="1">
      <c r="A150" s="428"/>
      <c r="B150" s="447"/>
      <c r="C150" s="448"/>
      <c r="D150" s="448"/>
      <c r="E150" s="448"/>
      <c r="F150" s="448"/>
      <c r="G150" s="448"/>
      <c r="H150" s="448"/>
      <c r="I150" s="448"/>
      <c r="J150" s="449"/>
      <c r="K150" s="449"/>
      <c r="L150" s="449"/>
      <c r="M150" s="428"/>
      <c r="N150" s="428"/>
      <c r="O150" s="449"/>
      <c r="P150" s="450"/>
      <c r="Q150" s="237"/>
      <c r="R150" s="48"/>
      <c r="S150" s="48"/>
      <c r="T150" s="48"/>
      <c r="U150" s="48"/>
      <c r="V150" s="48"/>
      <c r="W150" s="48"/>
      <c r="X150" s="48"/>
    </row>
    <row r="151" spans="1:24" ht="15.75" customHeight="1">
      <c r="A151" s="428"/>
      <c r="B151" s="447"/>
      <c r="C151" s="448"/>
      <c r="D151" s="448"/>
      <c r="E151" s="448"/>
      <c r="F151" s="448"/>
      <c r="G151" s="448"/>
      <c r="H151" s="448"/>
      <c r="I151" s="448"/>
      <c r="J151" s="449"/>
      <c r="K151" s="449"/>
      <c r="L151" s="449"/>
      <c r="M151" s="428"/>
      <c r="N151" s="428"/>
      <c r="O151" s="449"/>
      <c r="P151" s="450"/>
      <c r="Q151" s="237"/>
      <c r="R151" s="48"/>
      <c r="S151" s="48"/>
      <c r="T151" s="48"/>
      <c r="U151" s="48"/>
      <c r="V151" s="48"/>
      <c r="W151" s="48"/>
      <c r="X151" s="48"/>
    </row>
    <row r="152" spans="1:24" ht="15.75" customHeight="1">
      <c r="A152" s="428"/>
      <c r="B152" s="447"/>
      <c r="C152" s="448"/>
      <c r="D152" s="448"/>
      <c r="E152" s="448"/>
      <c r="F152" s="448"/>
      <c r="G152" s="448"/>
      <c r="H152" s="448"/>
      <c r="I152" s="448"/>
      <c r="J152" s="449"/>
      <c r="K152" s="449"/>
      <c r="L152" s="449"/>
      <c r="M152" s="428"/>
      <c r="N152" s="428"/>
      <c r="O152" s="449"/>
      <c r="P152" s="450"/>
      <c r="Q152" s="237"/>
      <c r="R152" s="48"/>
      <c r="S152" s="48"/>
      <c r="T152" s="48"/>
      <c r="U152" s="48"/>
      <c r="V152" s="48"/>
      <c r="W152" s="48"/>
      <c r="X152" s="48"/>
    </row>
    <row r="153" spans="1:24" ht="15.75" customHeight="1">
      <c r="A153" s="428"/>
      <c r="B153" s="447"/>
      <c r="C153" s="448"/>
      <c r="D153" s="448"/>
      <c r="E153" s="448"/>
      <c r="F153" s="448"/>
      <c r="G153" s="448"/>
      <c r="H153" s="448"/>
      <c r="I153" s="448"/>
      <c r="J153" s="449"/>
      <c r="K153" s="449"/>
      <c r="L153" s="449"/>
      <c r="M153" s="428"/>
      <c r="N153" s="428"/>
      <c r="O153" s="449"/>
      <c r="P153" s="450"/>
      <c r="Q153" s="237"/>
      <c r="R153" s="48"/>
      <c r="S153" s="48"/>
      <c r="T153" s="48"/>
      <c r="U153" s="48"/>
      <c r="V153" s="48"/>
      <c r="W153" s="48"/>
      <c r="X153" s="48"/>
    </row>
    <row r="154" spans="1:24" ht="15.75" customHeight="1">
      <c r="A154" s="428"/>
      <c r="B154" s="447"/>
      <c r="C154" s="448"/>
      <c r="D154" s="448"/>
      <c r="E154" s="448"/>
      <c r="F154" s="448"/>
      <c r="G154" s="448"/>
      <c r="H154" s="448"/>
      <c r="I154" s="448"/>
      <c r="J154" s="449"/>
      <c r="K154" s="449"/>
      <c r="L154" s="449"/>
      <c r="M154" s="428"/>
      <c r="N154" s="428"/>
      <c r="O154" s="449"/>
      <c r="P154" s="450"/>
      <c r="Q154" s="237"/>
      <c r="R154" s="48"/>
      <c r="S154" s="48"/>
      <c r="T154" s="48"/>
      <c r="U154" s="48"/>
      <c r="V154" s="48"/>
      <c r="W154" s="48"/>
      <c r="X154" s="48"/>
    </row>
    <row r="155" spans="1:24" ht="15.75" customHeight="1">
      <c r="A155" s="428"/>
      <c r="B155" s="447"/>
      <c r="C155" s="448"/>
      <c r="D155" s="448"/>
      <c r="E155" s="448"/>
      <c r="F155" s="448"/>
      <c r="G155" s="448"/>
      <c r="H155" s="448"/>
      <c r="I155" s="448"/>
      <c r="J155" s="449"/>
      <c r="K155" s="449"/>
      <c r="L155" s="449"/>
      <c r="M155" s="428"/>
      <c r="N155" s="428"/>
      <c r="O155" s="449"/>
      <c r="P155" s="450"/>
      <c r="Q155" s="237"/>
      <c r="R155" s="48"/>
      <c r="S155" s="48"/>
      <c r="T155" s="48"/>
      <c r="U155" s="48"/>
      <c r="V155" s="48"/>
      <c r="W155" s="48"/>
      <c r="X155" s="48"/>
    </row>
    <row r="156" spans="1:24" ht="15.75" customHeight="1">
      <c r="A156" s="428"/>
      <c r="B156" s="447"/>
      <c r="C156" s="448"/>
      <c r="D156" s="448"/>
      <c r="E156" s="448"/>
      <c r="F156" s="448"/>
      <c r="G156" s="448"/>
      <c r="H156" s="448"/>
      <c r="I156" s="448"/>
      <c r="J156" s="449"/>
      <c r="K156" s="449"/>
      <c r="L156" s="449"/>
      <c r="M156" s="428"/>
      <c r="N156" s="428"/>
      <c r="O156" s="449"/>
      <c r="P156" s="450"/>
      <c r="Q156" s="237"/>
      <c r="R156" s="48"/>
      <c r="S156" s="48"/>
      <c r="T156" s="48"/>
      <c r="U156" s="48"/>
      <c r="V156" s="48"/>
      <c r="W156" s="48"/>
      <c r="X156" s="48"/>
    </row>
    <row r="157" spans="1:24" ht="15.75" customHeight="1">
      <c r="A157" s="428"/>
      <c r="B157" s="447"/>
      <c r="C157" s="448"/>
      <c r="D157" s="448"/>
      <c r="E157" s="448"/>
      <c r="F157" s="448"/>
      <c r="G157" s="448"/>
      <c r="H157" s="448"/>
      <c r="I157" s="448"/>
      <c r="J157" s="449"/>
      <c r="K157" s="449"/>
      <c r="L157" s="449"/>
      <c r="M157" s="428"/>
      <c r="N157" s="428"/>
      <c r="O157" s="449"/>
      <c r="P157" s="450"/>
      <c r="Q157" s="237"/>
      <c r="R157" s="48"/>
      <c r="S157" s="48"/>
      <c r="T157" s="48"/>
      <c r="U157" s="48"/>
      <c r="V157" s="48"/>
      <c r="W157" s="48"/>
      <c r="X157" s="48"/>
    </row>
    <row r="158" spans="1:24" ht="15.75" customHeight="1">
      <c r="A158" s="428"/>
      <c r="B158" s="447"/>
      <c r="C158" s="448"/>
      <c r="D158" s="448"/>
      <c r="E158" s="448"/>
      <c r="F158" s="448"/>
      <c r="G158" s="448"/>
      <c r="H158" s="448"/>
      <c r="I158" s="448"/>
      <c r="J158" s="449"/>
      <c r="K158" s="449"/>
      <c r="L158" s="449"/>
      <c r="M158" s="428"/>
      <c r="N158" s="428"/>
      <c r="O158" s="449"/>
      <c r="P158" s="450"/>
      <c r="Q158" s="237"/>
      <c r="R158" s="48"/>
      <c r="S158" s="48"/>
      <c r="T158" s="48"/>
      <c r="U158" s="48"/>
      <c r="V158" s="48"/>
      <c r="W158" s="48"/>
      <c r="X158" s="48"/>
    </row>
    <row r="159" spans="1:24" ht="15.75" customHeight="1">
      <c r="A159" s="428"/>
      <c r="B159" s="447"/>
      <c r="C159" s="448"/>
      <c r="D159" s="448"/>
      <c r="E159" s="448"/>
      <c r="F159" s="448"/>
      <c r="G159" s="448"/>
      <c r="H159" s="448"/>
      <c r="I159" s="448"/>
      <c r="J159" s="449"/>
      <c r="K159" s="449"/>
      <c r="L159" s="449"/>
      <c r="M159" s="428"/>
      <c r="N159" s="428"/>
      <c r="O159" s="449"/>
      <c r="P159" s="450"/>
      <c r="Q159" s="237"/>
      <c r="R159" s="48"/>
      <c r="S159" s="48"/>
      <c r="T159" s="48"/>
      <c r="U159" s="48"/>
      <c r="V159" s="48"/>
      <c r="W159" s="48"/>
      <c r="X159" s="48"/>
    </row>
    <row r="160" spans="1:24" ht="15.75" customHeight="1">
      <c r="A160" s="428"/>
      <c r="B160" s="447"/>
      <c r="C160" s="448"/>
      <c r="D160" s="448"/>
      <c r="E160" s="448"/>
      <c r="F160" s="448"/>
      <c r="G160" s="448"/>
      <c r="H160" s="448"/>
      <c r="I160" s="448"/>
      <c r="J160" s="449"/>
      <c r="K160" s="449"/>
      <c r="L160" s="449"/>
      <c r="M160" s="428"/>
      <c r="N160" s="428"/>
      <c r="O160" s="449"/>
      <c r="P160" s="450"/>
      <c r="Q160" s="237"/>
      <c r="R160" s="48"/>
      <c r="S160" s="48"/>
      <c r="T160" s="48"/>
      <c r="U160" s="48"/>
      <c r="V160" s="48"/>
      <c r="W160" s="48"/>
      <c r="X160" s="48"/>
    </row>
    <row r="161" spans="1:24" ht="15.75" customHeight="1">
      <c r="A161" s="428"/>
      <c r="B161" s="447"/>
      <c r="C161" s="448"/>
      <c r="D161" s="448"/>
      <c r="E161" s="448"/>
      <c r="F161" s="448"/>
      <c r="G161" s="448"/>
      <c r="H161" s="448"/>
      <c r="I161" s="448"/>
      <c r="J161" s="449"/>
      <c r="K161" s="449"/>
      <c r="L161" s="449"/>
      <c r="M161" s="428"/>
      <c r="N161" s="428"/>
      <c r="O161" s="449"/>
      <c r="P161" s="450"/>
      <c r="Q161" s="237"/>
      <c r="R161" s="48"/>
      <c r="S161" s="48"/>
      <c r="T161" s="48"/>
      <c r="U161" s="48"/>
      <c r="V161" s="48"/>
      <c r="W161" s="48"/>
      <c r="X161" s="48"/>
    </row>
    <row r="162" spans="1:24" ht="15.75" customHeight="1">
      <c r="A162" s="428"/>
      <c r="B162" s="447"/>
      <c r="C162" s="448"/>
      <c r="D162" s="448"/>
      <c r="E162" s="448"/>
      <c r="F162" s="448"/>
      <c r="G162" s="448"/>
      <c r="H162" s="448"/>
      <c r="I162" s="448"/>
      <c r="J162" s="449"/>
      <c r="K162" s="449"/>
      <c r="L162" s="449"/>
      <c r="M162" s="428"/>
      <c r="N162" s="428"/>
      <c r="O162" s="449"/>
      <c r="P162" s="450"/>
      <c r="Q162" s="237"/>
      <c r="R162" s="48"/>
      <c r="S162" s="48"/>
      <c r="T162" s="48"/>
      <c r="U162" s="48"/>
      <c r="V162" s="48"/>
      <c r="W162" s="48"/>
      <c r="X162" s="48"/>
    </row>
    <row r="163" spans="1:24" ht="15.75" customHeight="1">
      <c r="A163" s="428"/>
      <c r="B163" s="447"/>
      <c r="C163" s="448"/>
      <c r="D163" s="448"/>
      <c r="E163" s="448"/>
      <c r="F163" s="448"/>
      <c r="G163" s="448"/>
      <c r="H163" s="448"/>
      <c r="I163" s="448"/>
      <c r="J163" s="449"/>
      <c r="K163" s="449"/>
      <c r="L163" s="449"/>
      <c r="M163" s="428"/>
      <c r="N163" s="428"/>
      <c r="O163" s="449"/>
      <c r="P163" s="450"/>
      <c r="Q163" s="237"/>
      <c r="R163" s="48"/>
      <c r="S163" s="48"/>
      <c r="T163" s="48"/>
      <c r="U163" s="48"/>
      <c r="V163" s="48"/>
      <c r="W163" s="48"/>
      <c r="X163" s="48"/>
    </row>
    <row r="164" spans="1:24" ht="15.75" customHeight="1">
      <c r="A164" s="428"/>
      <c r="B164" s="447"/>
      <c r="C164" s="448"/>
      <c r="D164" s="448"/>
      <c r="E164" s="448"/>
      <c r="F164" s="448"/>
      <c r="G164" s="448"/>
      <c r="H164" s="448"/>
      <c r="I164" s="448"/>
      <c r="J164" s="449"/>
      <c r="K164" s="449"/>
      <c r="L164" s="449"/>
      <c r="M164" s="428"/>
      <c r="N164" s="428"/>
      <c r="O164" s="449"/>
      <c r="P164" s="450"/>
      <c r="Q164" s="237"/>
      <c r="R164" s="48"/>
      <c r="S164" s="48"/>
      <c r="T164" s="48"/>
      <c r="U164" s="48"/>
      <c r="V164" s="48"/>
      <c r="W164" s="48"/>
      <c r="X164" s="48"/>
    </row>
    <row r="165" spans="1:24" ht="15.75" customHeight="1">
      <c r="A165" s="428"/>
      <c r="B165" s="447"/>
      <c r="C165" s="448"/>
      <c r="D165" s="448"/>
      <c r="E165" s="448"/>
      <c r="F165" s="448"/>
      <c r="G165" s="448"/>
      <c r="H165" s="448"/>
      <c r="I165" s="448"/>
      <c r="J165" s="449"/>
      <c r="K165" s="449"/>
      <c r="L165" s="449"/>
      <c r="M165" s="428"/>
      <c r="N165" s="428"/>
      <c r="O165" s="449"/>
      <c r="P165" s="450"/>
      <c r="Q165" s="237"/>
      <c r="R165" s="48"/>
      <c r="S165" s="48"/>
      <c r="T165" s="48"/>
      <c r="U165" s="48"/>
      <c r="V165" s="48"/>
      <c r="W165" s="48"/>
      <c r="X165" s="48"/>
    </row>
    <row r="166" spans="1:24" ht="15.75" customHeight="1">
      <c r="A166" s="428"/>
      <c r="B166" s="447"/>
      <c r="C166" s="448"/>
      <c r="D166" s="448"/>
      <c r="E166" s="448"/>
      <c r="F166" s="448"/>
      <c r="G166" s="448"/>
      <c r="H166" s="448"/>
      <c r="I166" s="448"/>
      <c r="J166" s="449"/>
      <c r="K166" s="449"/>
      <c r="L166" s="449"/>
      <c r="M166" s="428"/>
      <c r="N166" s="428"/>
      <c r="O166" s="449"/>
      <c r="P166" s="450"/>
      <c r="Q166" s="237"/>
      <c r="R166" s="48"/>
      <c r="S166" s="48"/>
      <c r="T166" s="48"/>
      <c r="U166" s="48"/>
      <c r="V166" s="48"/>
      <c r="W166" s="48"/>
      <c r="X166" s="48"/>
    </row>
    <row r="167" spans="1:24" ht="15.75" customHeight="1">
      <c r="A167" s="428"/>
      <c r="B167" s="447"/>
      <c r="C167" s="448"/>
      <c r="D167" s="448"/>
      <c r="E167" s="448"/>
      <c r="F167" s="448"/>
      <c r="G167" s="448"/>
      <c r="H167" s="448"/>
      <c r="I167" s="448"/>
      <c r="J167" s="449"/>
      <c r="K167" s="449"/>
      <c r="L167" s="449"/>
      <c r="M167" s="428"/>
      <c r="N167" s="428"/>
      <c r="O167" s="449"/>
      <c r="P167" s="450"/>
      <c r="Q167" s="237"/>
      <c r="R167" s="48"/>
      <c r="S167" s="48"/>
      <c r="T167" s="48"/>
      <c r="U167" s="48"/>
      <c r="V167" s="48"/>
      <c r="W167" s="48"/>
      <c r="X167" s="48"/>
    </row>
    <row r="168" spans="1:24" ht="15.75" customHeight="1">
      <c r="A168" s="428"/>
      <c r="B168" s="447"/>
      <c r="C168" s="448"/>
      <c r="D168" s="448"/>
      <c r="E168" s="448"/>
      <c r="F168" s="448"/>
      <c r="G168" s="448"/>
      <c r="H168" s="448"/>
      <c r="I168" s="448"/>
      <c r="J168" s="449"/>
      <c r="K168" s="449"/>
      <c r="L168" s="449"/>
      <c r="M168" s="428"/>
      <c r="N168" s="428"/>
      <c r="O168" s="449"/>
      <c r="P168" s="450"/>
      <c r="Q168" s="237"/>
      <c r="R168" s="48"/>
      <c r="S168" s="48"/>
      <c r="T168" s="48"/>
      <c r="U168" s="48"/>
      <c r="V168" s="48"/>
      <c r="W168" s="48"/>
      <c r="X168" s="48"/>
    </row>
    <row r="169" spans="1:24" ht="15.75" customHeight="1">
      <c r="A169" s="428"/>
      <c r="B169" s="447"/>
      <c r="C169" s="448"/>
      <c r="D169" s="448"/>
      <c r="E169" s="448"/>
      <c r="F169" s="448"/>
      <c r="G169" s="448"/>
      <c r="H169" s="448"/>
      <c r="I169" s="448"/>
      <c r="J169" s="449"/>
      <c r="K169" s="449"/>
      <c r="L169" s="449"/>
      <c r="M169" s="428"/>
      <c r="N169" s="428"/>
      <c r="O169" s="449"/>
      <c r="P169" s="450"/>
      <c r="Q169" s="237"/>
      <c r="R169" s="48"/>
      <c r="S169" s="48"/>
      <c r="T169" s="48"/>
      <c r="U169" s="48"/>
      <c r="V169" s="48"/>
      <c r="W169" s="48"/>
      <c r="X169" s="48"/>
    </row>
    <row r="170" spans="1:24" ht="15.75" customHeight="1">
      <c r="A170" s="428"/>
      <c r="B170" s="447"/>
      <c r="C170" s="448"/>
      <c r="D170" s="448"/>
      <c r="E170" s="448"/>
      <c r="F170" s="448"/>
      <c r="G170" s="448"/>
      <c r="H170" s="448"/>
      <c r="I170" s="448"/>
      <c r="J170" s="449"/>
      <c r="K170" s="449"/>
      <c r="L170" s="449"/>
      <c r="M170" s="428"/>
      <c r="N170" s="428"/>
      <c r="O170" s="449"/>
      <c r="P170" s="450"/>
      <c r="Q170" s="237"/>
      <c r="R170" s="48"/>
      <c r="S170" s="48"/>
      <c r="T170" s="48"/>
      <c r="U170" s="48"/>
      <c r="V170" s="48"/>
      <c r="W170" s="48"/>
      <c r="X170" s="48"/>
    </row>
    <row r="171" spans="1:24" ht="15.75" customHeight="1">
      <c r="A171" s="428"/>
      <c r="B171" s="447"/>
      <c r="C171" s="448"/>
      <c r="D171" s="448"/>
      <c r="E171" s="448"/>
      <c r="F171" s="448"/>
      <c r="G171" s="448"/>
      <c r="H171" s="448"/>
      <c r="I171" s="448"/>
      <c r="J171" s="449"/>
      <c r="K171" s="449"/>
      <c r="L171" s="449"/>
      <c r="M171" s="428"/>
      <c r="N171" s="428"/>
      <c r="O171" s="449"/>
      <c r="P171" s="450"/>
      <c r="Q171" s="237"/>
      <c r="R171" s="48"/>
      <c r="S171" s="48"/>
      <c r="T171" s="48"/>
      <c r="U171" s="48"/>
      <c r="V171" s="48"/>
      <c r="W171" s="48"/>
      <c r="X171" s="48"/>
    </row>
    <row r="172" spans="1:24" ht="15.75" customHeight="1">
      <c r="A172" s="428"/>
      <c r="B172" s="447"/>
      <c r="C172" s="448"/>
      <c r="D172" s="448"/>
      <c r="E172" s="448"/>
      <c r="F172" s="448"/>
      <c r="G172" s="448"/>
      <c r="H172" s="448"/>
      <c r="I172" s="448"/>
      <c r="J172" s="449"/>
      <c r="K172" s="449"/>
      <c r="L172" s="449"/>
      <c r="M172" s="428"/>
      <c r="N172" s="428"/>
      <c r="O172" s="449"/>
      <c r="P172" s="450"/>
      <c r="Q172" s="237"/>
      <c r="R172" s="48"/>
      <c r="S172" s="48"/>
      <c r="T172" s="48"/>
      <c r="U172" s="48"/>
      <c r="V172" s="48"/>
      <c r="W172" s="48"/>
      <c r="X172" s="48"/>
    </row>
    <row r="173" spans="1:24" ht="15.75" customHeight="1">
      <c r="A173" s="428"/>
      <c r="B173" s="447"/>
      <c r="C173" s="448"/>
      <c r="D173" s="448"/>
      <c r="E173" s="448"/>
      <c r="F173" s="448"/>
      <c r="G173" s="448"/>
      <c r="H173" s="448"/>
      <c r="I173" s="448"/>
      <c r="J173" s="449"/>
      <c r="K173" s="449"/>
      <c r="L173" s="449"/>
      <c r="M173" s="428"/>
      <c r="N173" s="428"/>
      <c r="O173" s="449"/>
      <c r="P173" s="450"/>
      <c r="Q173" s="237"/>
      <c r="R173" s="48"/>
      <c r="S173" s="48"/>
      <c r="T173" s="48"/>
      <c r="U173" s="48"/>
      <c r="V173" s="48"/>
      <c r="W173" s="48"/>
      <c r="X173" s="48"/>
    </row>
    <row r="174" spans="1:24" ht="15.75" customHeight="1">
      <c r="A174" s="428"/>
      <c r="B174" s="447"/>
      <c r="C174" s="448"/>
      <c r="D174" s="448"/>
      <c r="E174" s="448"/>
      <c r="F174" s="448"/>
      <c r="G174" s="448"/>
      <c r="H174" s="448"/>
      <c r="I174" s="448"/>
      <c r="J174" s="449"/>
      <c r="K174" s="449"/>
      <c r="L174" s="449"/>
      <c r="M174" s="428"/>
      <c r="N174" s="428"/>
      <c r="O174" s="449"/>
      <c r="P174" s="450"/>
      <c r="Q174" s="237"/>
      <c r="R174" s="48"/>
      <c r="S174" s="48"/>
      <c r="T174" s="48"/>
      <c r="U174" s="48"/>
      <c r="V174" s="48"/>
      <c r="W174" s="48"/>
      <c r="X174" s="48"/>
    </row>
    <row r="175" spans="1:24" ht="15.75" customHeight="1">
      <c r="A175" s="428"/>
      <c r="B175" s="447"/>
      <c r="C175" s="448"/>
      <c r="D175" s="448"/>
      <c r="E175" s="448"/>
      <c r="F175" s="448"/>
      <c r="G175" s="448"/>
      <c r="H175" s="448"/>
      <c r="I175" s="448"/>
      <c r="J175" s="449"/>
      <c r="K175" s="449"/>
      <c r="L175" s="449"/>
      <c r="M175" s="428"/>
      <c r="N175" s="428"/>
      <c r="O175" s="449"/>
      <c r="P175" s="450"/>
      <c r="Q175" s="237"/>
      <c r="R175" s="48"/>
      <c r="S175" s="48"/>
      <c r="T175" s="48"/>
      <c r="U175" s="48"/>
      <c r="V175" s="48"/>
      <c r="W175" s="48"/>
      <c r="X175" s="48"/>
    </row>
    <row r="176" spans="1:24" ht="15.75" customHeight="1">
      <c r="A176" s="428"/>
      <c r="B176" s="447"/>
      <c r="C176" s="448"/>
      <c r="D176" s="448"/>
      <c r="E176" s="448"/>
      <c r="F176" s="448"/>
      <c r="G176" s="448"/>
      <c r="H176" s="448"/>
      <c r="I176" s="448"/>
      <c r="J176" s="449"/>
      <c r="K176" s="449"/>
      <c r="L176" s="449"/>
      <c r="M176" s="428"/>
      <c r="N176" s="428"/>
      <c r="O176" s="449"/>
      <c r="P176" s="450"/>
      <c r="Q176" s="237"/>
      <c r="R176" s="48"/>
      <c r="S176" s="48"/>
      <c r="T176" s="48"/>
      <c r="U176" s="48"/>
      <c r="V176" s="48"/>
      <c r="W176" s="48"/>
      <c r="X176" s="48"/>
    </row>
    <row r="177" spans="1:24" ht="15.75" customHeight="1">
      <c r="A177" s="428"/>
      <c r="B177" s="447"/>
      <c r="C177" s="448"/>
      <c r="D177" s="448"/>
      <c r="E177" s="448"/>
      <c r="F177" s="448"/>
      <c r="G177" s="448"/>
      <c r="H177" s="448"/>
      <c r="I177" s="448"/>
      <c r="J177" s="449"/>
      <c r="K177" s="449"/>
      <c r="L177" s="449"/>
      <c r="M177" s="428"/>
      <c r="N177" s="428"/>
      <c r="O177" s="449"/>
      <c r="P177" s="450"/>
      <c r="Q177" s="237"/>
      <c r="R177" s="48"/>
      <c r="S177" s="48"/>
      <c r="T177" s="48"/>
      <c r="U177" s="48"/>
      <c r="V177" s="48"/>
      <c r="W177" s="48"/>
      <c r="X177" s="48"/>
    </row>
    <row r="178" spans="1:24" ht="15.75" customHeight="1">
      <c r="A178" s="428"/>
      <c r="B178" s="447"/>
      <c r="C178" s="448"/>
      <c r="D178" s="448"/>
      <c r="E178" s="448"/>
      <c r="F178" s="448"/>
      <c r="G178" s="448"/>
      <c r="H178" s="448"/>
      <c r="I178" s="448"/>
      <c r="J178" s="449"/>
      <c r="K178" s="449"/>
      <c r="L178" s="449"/>
      <c r="M178" s="428"/>
      <c r="N178" s="428"/>
      <c r="O178" s="449"/>
      <c r="P178" s="450"/>
      <c r="Q178" s="237"/>
      <c r="R178" s="48"/>
      <c r="S178" s="48"/>
      <c r="T178" s="48"/>
      <c r="U178" s="48"/>
      <c r="V178" s="48"/>
      <c r="W178" s="48"/>
      <c r="X178" s="48"/>
    </row>
    <row r="179" spans="1:24" ht="15.75" customHeight="1">
      <c r="A179" s="428"/>
      <c r="B179" s="447"/>
      <c r="C179" s="448"/>
      <c r="D179" s="448"/>
      <c r="E179" s="448"/>
      <c r="F179" s="448"/>
      <c r="G179" s="448"/>
      <c r="H179" s="448"/>
      <c r="I179" s="448"/>
      <c r="J179" s="449"/>
      <c r="K179" s="449"/>
      <c r="L179" s="449"/>
      <c r="M179" s="428"/>
      <c r="N179" s="428"/>
      <c r="O179" s="449"/>
      <c r="P179" s="450"/>
      <c r="Q179" s="237"/>
      <c r="R179" s="48"/>
      <c r="S179" s="48"/>
      <c r="T179" s="48"/>
      <c r="U179" s="48"/>
      <c r="V179" s="48"/>
      <c r="W179" s="48"/>
      <c r="X179" s="48"/>
    </row>
    <row r="180" spans="1:24" ht="15.75" customHeight="1">
      <c r="A180" s="428"/>
      <c r="B180" s="447"/>
      <c r="C180" s="448"/>
      <c r="D180" s="448"/>
      <c r="E180" s="448"/>
      <c r="F180" s="448"/>
      <c r="G180" s="448"/>
      <c r="H180" s="448"/>
      <c r="I180" s="448"/>
      <c r="J180" s="449"/>
      <c r="K180" s="449"/>
      <c r="L180" s="449"/>
      <c r="M180" s="428"/>
      <c r="N180" s="428"/>
      <c r="O180" s="449"/>
      <c r="P180" s="450"/>
      <c r="Q180" s="237"/>
      <c r="R180" s="48"/>
      <c r="S180" s="48"/>
      <c r="T180" s="48"/>
      <c r="U180" s="48"/>
      <c r="V180" s="48"/>
      <c r="W180" s="48"/>
      <c r="X180" s="48"/>
    </row>
    <row r="181" spans="1:24" ht="15.75" customHeight="1">
      <c r="A181" s="428"/>
      <c r="B181" s="447"/>
      <c r="C181" s="448"/>
      <c r="D181" s="448"/>
      <c r="E181" s="448"/>
      <c r="F181" s="448"/>
      <c r="G181" s="448"/>
      <c r="H181" s="448"/>
      <c r="I181" s="448"/>
      <c r="J181" s="449"/>
      <c r="K181" s="449"/>
      <c r="L181" s="449"/>
      <c r="M181" s="428"/>
      <c r="N181" s="428"/>
      <c r="O181" s="449"/>
      <c r="P181" s="450"/>
      <c r="Q181" s="237"/>
      <c r="R181" s="48"/>
      <c r="S181" s="48"/>
      <c r="T181" s="48"/>
      <c r="U181" s="48"/>
      <c r="V181" s="48"/>
      <c r="W181" s="48"/>
      <c r="X181" s="48"/>
    </row>
    <row r="182" spans="1:24" ht="15.75" customHeight="1">
      <c r="A182" s="428"/>
      <c r="B182" s="447"/>
      <c r="C182" s="448"/>
      <c r="D182" s="448"/>
      <c r="E182" s="448"/>
      <c r="F182" s="448"/>
      <c r="G182" s="448"/>
      <c r="H182" s="448"/>
      <c r="I182" s="448"/>
      <c r="J182" s="449"/>
      <c r="K182" s="449"/>
      <c r="L182" s="449"/>
      <c r="M182" s="428"/>
      <c r="N182" s="428"/>
      <c r="O182" s="449"/>
      <c r="P182" s="450"/>
      <c r="Q182" s="237"/>
      <c r="R182" s="48"/>
      <c r="S182" s="48"/>
      <c r="T182" s="48"/>
      <c r="U182" s="48"/>
      <c r="V182" s="48"/>
      <c r="W182" s="48"/>
      <c r="X182" s="48"/>
    </row>
    <row r="183" spans="1:24" ht="15.75" customHeight="1">
      <c r="A183" s="428"/>
      <c r="B183" s="447"/>
      <c r="C183" s="448"/>
      <c r="D183" s="448"/>
      <c r="E183" s="448"/>
      <c r="F183" s="448"/>
      <c r="G183" s="448"/>
      <c r="H183" s="448"/>
      <c r="I183" s="448"/>
      <c r="J183" s="449"/>
      <c r="K183" s="449"/>
      <c r="L183" s="449"/>
      <c r="M183" s="428"/>
      <c r="N183" s="428"/>
      <c r="O183" s="449"/>
      <c r="P183" s="450"/>
      <c r="Q183" s="237"/>
      <c r="R183" s="48"/>
      <c r="S183" s="48"/>
      <c r="T183" s="48"/>
      <c r="U183" s="48"/>
      <c r="V183" s="48"/>
      <c r="W183" s="48"/>
      <c r="X183" s="48"/>
    </row>
    <row r="184" spans="1:24" ht="15.75" customHeight="1">
      <c r="A184" s="428"/>
      <c r="B184" s="447"/>
      <c r="C184" s="448"/>
      <c r="D184" s="448"/>
      <c r="E184" s="448"/>
      <c r="F184" s="448"/>
      <c r="G184" s="448"/>
      <c r="H184" s="448"/>
      <c r="I184" s="448"/>
      <c r="J184" s="449"/>
      <c r="K184" s="449"/>
      <c r="L184" s="449"/>
      <c r="M184" s="428"/>
      <c r="N184" s="428"/>
      <c r="O184" s="449"/>
      <c r="P184" s="450"/>
      <c r="Q184" s="237"/>
      <c r="R184" s="48"/>
      <c r="S184" s="48"/>
      <c r="T184" s="48"/>
      <c r="U184" s="48"/>
      <c r="V184" s="48"/>
      <c r="W184" s="48"/>
      <c r="X184" s="48"/>
    </row>
    <row r="185" spans="1:24" ht="15.75" customHeight="1">
      <c r="A185" s="428"/>
      <c r="B185" s="447"/>
      <c r="C185" s="448"/>
      <c r="D185" s="448"/>
      <c r="E185" s="448"/>
      <c r="F185" s="448"/>
      <c r="G185" s="448"/>
      <c r="H185" s="448"/>
      <c r="I185" s="448"/>
      <c r="J185" s="449"/>
      <c r="K185" s="449"/>
      <c r="L185" s="449"/>
      <c r="M185" s="428"/>
      <c r="N185" s="428"/>
      <c r="O185" s="449"/>
      <c r="P185" s="450"/>
      <c r="Q185" s="237"/>
      <c r="R185" s="48"/>
      <c r="S185" s="48"/>
      <c r="T185" s="48"/>
      <c r="U185" s="48"/>
      <c r="V185" s="48"/>
      <c r="W185" s="48"/>
      <c r="X185" s="48"/>
    </row>
    <row r="186" spans="1:24" ht="15.75" customHeight="1">
      <c r="A186" s="428"/>
      <c r="B186" s="447"/>
      <c r="C186" s="448"/>
      <c r="D186" s="448"/>
      <c r="E186" s="448"/>
      <c r="F186" s="448"/>
      <c r="G186" s="448"/>
      <c r="H186" s="448"/>
      <c r="I186" s="448"/>
      <c r="J186" s="449"/>
      <c r="K186" s="449"/>
      <c r="L186" s="449"/>
      <c r="M186" s="428"/>
      <c r="N186" s="428"/>
      <c r="O186" s="449"/>
      <c r="P186" s="450"/>
      <c r="Q186" s="237"/>
      <c r="R186" s="48"/>
      <c r="S186" s="48"/>
      <c r="T186" s="48"/>
      <c r="U186" s="48"/>
      <c r="V186" s="48"/>
      <c r="W186" s="48"/>
      <c r="X186" s="48"/>
    </row>
    <row r="187" spans="1:24" ht="15.75" customHeight="1">
      <c r="A187" s="428"/>
      <c r="B187" s="447"/>
      <c r="C187" s="448"/>
      <c r="D187" s="448"/>
      <c r="E187" s="448"/>
      <c r="F187" s="448"/>
      <c r="G187" s="448"/>
      <c r="H187" s="448"/>
      <c r="I187" s="448"/>
      <c r="J187" s="449"/>
      <c r="K187" s="449"/>
      <c r="L187" s="449"/>
      <c r="M187" s="428"/>
      <c r="N187" s="428"/>
      <c r="O187" s="449"/>
      <c r="P187" s="450"/>
      <c r="Q187" s="237"/>
      <c r="R187" s="48"/>
      <c r="S187" s="48"/>
      <c r="T187" s="48"/>
      <c r="U187" s="48"/>
      <c r="V187" s="48"/>
      <c r="W187" s="48"/>
      <c r="X187" s="48"/>
    </row>
    <row r="188" spans="1:24" ht="15.75" customHeight="1">
      <c r="A188" s="428"/>
      <c r="B188" s="447"/>
      <c r="C188" s="448"/>
      <c r="D188" s="448"/>
      <c r="E188" s="448"/>
      <c r="F188" s="448"/>
      <c r="G188" s="448"/>
      <c r="H188" s="448"/>
      <c r="I188" s="448"/>
      <c r="J188" s="449"/>
      <c r="K188" s="449"/>
      <c r="L188" s="449"/>
      <c r="M188" s="428"/>
      <c r="N188" s="428"/>
      <c r="O188" s="449"/>
      <c r="P188" s="450"/>
      <c r="Q188" s="237"/>
      <c r="R188" s="48"/>
      <c r="S188" s="48"/>
      <c r="T188" s="48"/>
      <c r="U188" s="48"/>
      <c r="V188" s="48"/>
      <c r="W188" s="48"/>
      <c r="X188" s="48"/>
    </row>
    <row r="189" spans="1:24" ht="15.75" customHeight="1">
      <c r="A189" s="428"/>
      <c r="B189" s="447"/>
      <c r="C189" s="448"/>
      <c r="D189" s="448"/>
      <c r="E189" s="448"/>
      <c r="F189" s="448"/>
      <c r="G189" s="448"/>
      <c r="H189" s="448"/>
      <c r="I189" s="448"/>
      <c r="J189" s="449"/>
      <c r="K189" s="449"/>
      <c r="L189" s="449"/>
      <c r="M189" s="428"/>
      <c r="N189" s="428"/>
      <c r="O189" s="449"/>
      <c r="P189" s="450"/>
      <c r="Q189" s="237"/>
      <c r="R189" s="48"/>
      <c r="S189" s="48"/>
      <c r="T189" s="48"/>
      <c r="U189" s="48"/>
      <c r="V189" s="48"/>
      <c r="W189" s="48"/>
      <c r="X189" s="48"/>
    </row>
    <row r="190" spans="1:24" ht="15.75" customHeight="1">
      <c r="A190" s="428"/>
      <c r="B190" s="447"/>
      <c r="C190" s="448"/>
      <c r="D190" s="448"/>
      <c r="E190" s="448"/>
      <c r="F190" s="448"/>
      <c r="G190" s="448"/>
      <c r="H190" s="448"/>
      <c r="I190" s="448"/>
      <c r="J190" s="449"/>
      <c r="K190" s="449"/>
      <c r="L190" s="449"/>
      <c r="M190" s="428"/>
      <c r="N190" s="428"/>
      <c r="O190" s="449"/>
      <c r="P190" s="450"/>
      <c r="Q190" s="237"/>
      <c r="R190" s="48"/>
      <c r="S190" s="48"/>
      <c r="T190" s="48"/>
      <c r="U190" s="48"/>
      <c r="V190" s="48"/>
      <c r="W190" s="48"/>
      <c r="X190" s="48"/>
    </row>
    <row r="191" spans="1:24" ht="15.75" customHeight="1">
      <c r="A191" s="428"/>
      <c r="B191" s="447"/>
      <c r="C191" s="448"/>
      <c r="D191" s="448"/>
      <c r="E191" s="448"/>
      <c r="F191" s="448"/>
      <c r="G191" s="448"/>
      <c r="H191" s="448"/>
      <c r="I191" s="448"/>
      <c r="J191" s="449"/>
      <c r="K191" s="449"/>
      <c r="L191" s="449"/>
      <c r="M191" s="428"/>
      <c r="N191" s="428"/>
      <c r="O191" s="449"/>
      <c r="P191" s="450"/>
      <c r="Q191" s="237"/>
      <c r="R191" s="48"/>
      <c r="S191" s="48"/>
      <c r="T191" s="48"/>
      <c r="U191" s="48"/>
      <c r="V191" s="48"/>
      <c r="W191" s="48"/>
      <c r="X191" s="48"/>
    </row>
    <row r="192" spans="1:24" ht="15.75" customHeight="1">
      <c r="A192" s="428"/>
      <c r="B192" s="447"/>
      <c r="C192" s="448"/>
      <c r="D192" s="448"/>
      <c r="E192" s="448"/>
      <c r="F192" s="448"/>
      <c r="G192" s="448"/>
      <c r="H192" s="448"/>
      <c r="I192" s="448"/>
      <c r="J192" s="449"/>
      <c r="K192" s="449"/>
      <c r="L192" s="449"/>
      <c r="M192" s="428"/>
      <c r="N192" s="428"/>
      <c r="O192" s="449"/>
      <c r="P192" s="450"/>
      <c r="Q192" s="237"/>
      <c r="R192" s="48"/>
      <c r="S192" s="48"/>
      <c r="T192" s="48"/>
      <c r="U192" s="48"/>
      <c r="V192" s="48"/>
      <c r="W192" s="48"/>
      <c r="X192" s="48"/>
    </row>
    <row r="193" spans="1:24" ht="15.75" customHeight="1">
      <c r="A193" s="428"/>
      <c r="B193" s="447"/>
      <c r="C193" s="448"/>
      <c r="D193" s="448"/>
      <c r="E193" s="448"/>
      <c r="F193" s="448"/>
      <c r="G193" s="448"/>
      <c r="H193" s="448"/>
      <c r="I193" s="448"/>
      <c r="J193" s="449"/>
      <c r="K193" s="449"/>
      <c r="L193" s="449"/>
      <c r="M193" s="428"/>
      <c r="N193" s="428"/>
      <c r="O193" s="449"/>
      <c r="P193" s="450"/>
      <c r="Q193" s="237"/>
      <c r="R193" s="48"/>
      <c r="S193" s="48"/>
      <c r="T193" s="48"/>
      <c r="U193" s="48"/>
      <c r="V193" s="48"/>
      <c r="W193" s="48"/>
      <c r="X193" s="48"/>
    </row>
    <row r="194" spans="1:24" ht="15.75" customHeight="1">
      <c r="A194" s="428"/>
      <c r="B194" s="447"/>
      <c r="C194" s="448"/>
      <c r="D194" s="448"/>
      <c r="E194" s="448"/>
      <c r="F194" s="448"/>
      <c r="G194" s="448"/>
      <c r="H194" s="448"/>
      <c r="I194" s="448"/>
      <c r="J194" s="449"/>
      <c r="K194" s="449"/>
      <c r="L194" s="449"/>
      <c r="M194" s="428"/>
      <c r="N194" s="428"/>
      <c r="O194" s="449"/>
      <c r="P194" s="450"/>
      <c r="Q194" s="237"/>
      <c r="R194" s="48"/>
      <c r="S194" s="48"/>
      <c r="T194" s="48"/>
      <c r="U194" s="48"/>
      <c r="V194" s="48"/>
      <c r="W194" s="48"/>
      <c r="X194" s="48"/>
    </row>
    <row r="195" spans="1:24" ht="15.75" customHeight="1">
      <c r="A195" s="428"/>
      <c r="B195" s="447"/>
      <c r="C195" s="448"/>
      <c r="D195" s="448"/>
      <c r="E195" s="448"/>
      <c r="F195" s="448"/>
      <c r="G195" s="448"/>
      <c r="H195" s="448"/>
      <c r="I195" s="448"/>
      <c r="J195" s="449"/>
      <c r="K195" s="449"/>
      <c r="L195" s="449"/>
      <c r="M195" s="428"/>
      <c r="N195" s="428"/>
      <c r="O195" s="449"/>
      <c r="P195" s="450"/>
      <c r="Q195" s="237"/>
      <c r="R195" s="48"/>
      <c r="S195" s="48"/>
      <c r="T195" s="48"/>
      <c r="U195" s="48"/>
      <c r="V195" s="48"/>
      <c r="W195" s="48"/>
      <c r="X195" s="48"/>
    </row>
    <row r="196" spans="1:24" ht="15.75" customHeight="1">
      <c r="A196" s="428"/>
      <c r="B196" s="447"/>
      <c r="C196" s="448"/>
      <c r="D196" s="448"/>
      <c r="E196" s="448"/>
      <c r="F196" s="448"/>
      <c r="G196" s="448"/>
      <c r="H196" s="448"/>
      <c r="I196" s="448"/>
      <c r="J196" s="449"/>
      <c r="K196" s="449"/>
      <c r="L196" s="449"/>
      <c r="M196" s="428"/>
      <c r="N196" s="428"/>
      <c r="O196" s="449"/>
      <c r="P196" s="450"/>
      <c r="Q196" s="237"/>
      <c r="R196" s="48"/>
      <c r="S196" s="48"/>
      <c r="T196" s="48"/>
      <c r="U196" s="48"/>
      <c r="V196" s="48"/>
      <c r="W196" s="48"/>
      <c r="X196" s="48"/>
    </row>
    <row r="197" spans="1:24" ht="15.75" customHeight="1">
      <c r="A197" s="428"/>
      <c r="B197" s="447"/>
      <c r="C197" s="448"/>
      <c r="D197" s="448"/>
      <c r="E197" s="448"/>
      <c r="F197" s="448"/>
      <c r="G197" s="448"/>
      <c r="H197" s="448"/>
      <c r="I197" s="448"/>
      <c r="J197" s="449"/>
      <c r="K197" s="449"/>
      <c r="L197" s="449"/>
      <c r="M197" s="428"/>
      <c r="N197" s="428"/>
      <c r="O197" s="449"/>
      <c r="P197" s="450"/>
      <c r="Q197" s="237"/>
      <c r="R197" s="48"/>
      <c r="S197" s="48"/>
      <c r="T197" s="48"/>
      <c r="U197" s="48"/>
      <c r="V197" s="48"/>
      <c r="W197" s="48"/>
      <c r="X197" s="48"/>
    </row>
    <row r="198" spans="1:24" ht="15.75" customHeight="1">
      <c r="A198" s="428"/>
      <c r="B198" s="447"/>
      <c r="C198" s="448"/>
      <c r="D198" s="448"/>
      <c r="E198" s="448"/>
      <c r="F198" s="448"/>
      <c r="G198" s="448"/>
      <c r="H198" s="448"/>
      <c r="I198" s="448"/>
      <c r="J198" s="449"/>
      <c r="K198" s="449"/>
      <c r="L198" s="449"/>
      <c r="M198" s="428"/>
      <c r="N198" s="428"/>
      <c r="O198" s="449"/>
      <c r="P198" s="450"/>
      <c r="Q198" s="237"/>
      <c r="R198" s="48"/>
      <c r="S198" s="48"/>
      <c r="T198" s="48"/>
      <c r="U198" s="48"/>
      <c r="V198" s="48"/>
      <c r="W198" s="48"/>
      <c r="X198" s="48"/>
    </row>
    <row r="199" spans="1:24" ht="15.75" customHeight="1">
      <c r="A199" s="428"/>
      <c r="B199" s="447"/>
      <c r="C199" s="448"/>
      <c r="D199" s="448"/>
      <c r="E199" s="448"/>
      <c r="F199" s="448"/>
      <c r="G199" s="448"/>
      <c r="H199" s="448"/>
      <c r="I199" s="448"/>
      <c r="J199" s="449"/>
      <c r="K199" s="449"/>
      <c r="L199" s="449"/>
      <c r="M199" s="428"/>
      <c r="N199" s="428"/>
      <c r="O199" s="449"/>
      <c r="P199" s="450"/>
      <c r="Q199" s="237"/>
      <c r="R199" s="48"/>
      <c r="S199" s="48"/>
      <c r="T199" s="48"/>
      <c r="U199" s="48"/>
      <c r="V199" s="48"/>
      <c r="W199" s="48"/>
      <c r="X199" s="48"/>
    </row>
    <row r="200" spans="1:24" ht="15.75" customHeight="1">
      <c r="A200" s="428"/>
      <c r="B200" s="447"/>
      <c r="C200" s="448"/>
      <c r="D200" s="448"/>
      <c r="E200" s="448"/>
      <c r="F200" s="448"/>
      <c r="G200" s="448"/>
      <c r="H200" s="448"/>
      <c r="I200" s="448"/>
      <c r="J200" s="449"/>
      <c r="K200" s="449"/>
      <c r="L200" s="449"/>
      <c r="M200" s="428"/>
      <c r="N200" s="428"/>
      <c r="O200" s="449"/>
      <c r="P200" s="450"/>
      <c r="Q200" s="237"/>
      <c r="R200" s="48"/>
      <c r="S200" s="48"/>
      <c r="T200" s="48"/>
      <c r="U200" s="48"/>
      <c r="V200" s="48"/>
      <c r="W200" s="48"/>
      <c r="X200" s="48"/>
    </row>
    <row r="201" spans="1:24" ht="15.75" customHeight="1">
      <c r="A201" s="428"/>
      <c r="B201" s="447"/>
      <c r="C201" s="448"/>
      <c r="D201" s="448"/>
      <c r="E201" s="448"/>
      <c r="F201" s="448"/>
      <c r="G201" s="448"/>
      <c r="H201" s="448"/>
      <c r="I201" s="448"/>
      <c r="J201" s="449"/>
      <c r="K201" s="449"/>
      <c r="L201" s="449"/>
      <c r="M201" s="428"/>
      <c r="N201" s="428"/>
      <c r="O201" s="449"/>
      <c r="P201" s="450"/>
      <c r="Q201" s="237"/>
      <c r="R201" s="48"/>
      <c r="S201" s="48"/>
      <c r="T201" s="48"/>
      <c r="U201" s="48"/>
      <c r="V201" s="48"/>
      <c r="W201" s="48"/>
      <c r="X201" s="48"/>
    </row>
    <row r="202" spans="1:24" ht="15.75" customHeight="1">
      <c r="A202" s="428"/>
      <c r="B202" s="447"/>
      <c r="C202" s="448"/>
      <c r="D202" s="448"/>
      <c r="E202" s="448"/>
      <c r="F202" s="448"/>
      <c r="G202" s="448"/>
      <c r="H202" s="448"/>
      <c r="I202" s="448"/>
      <c r="J202" s="449"/>
      <c r="K202" s="449"/>
      <c r="L202" s="449"/>
      <c r="M202" s="428"/>
      <c r="N202" s="428"/>
      <c r="O202" s="449"/>
      <c r="P202" s="450"/>
      <c r="Q202" s="237"/>
      <c r="R202" s="48"/>
      <c r="S202" s="48"/>
      <c r="T202" s="48"/>
      <c r="U202" s="48"/>
      <c r="V202" s="48"/>
      <c r="W202" s="48"/>
      <c r="X202" s="48"/>
    </row>
    <row r="203" spans="1:24" ht="15.75" customHeight="1">
      <c r="A203" s="428"/>
      <c r="B203" s="447"/>
      <c r="C203" s="448"/>
      <c r="D203" s="448"/>
      <c r="E203" s="448"/>
      <c r="F203" s="448"/>
      <c r="G203" s="448"/>
      <c r="H203" s="448"/>
      <c r="I203" s="448"/>
      <c r="J203" s="449"/>
      <c r="K203" s="449"/>
      <c r="L203" s="449"/>
      <c r="M203" s="428"/>
      <c r="N203" s="428"/>
      <c r="O203" s="449"/>
      <c r="P203" s="450"/>
      <c r="Q203" s="237"/>
      <c r="R203" s="48"/>
      <c r="S203" s="48"/>
      <c r="T203" s="48"/>
      <c r="U203" s="48"/>
      <c r="V203" s="48"/>
      <c r="W203" s="48"/>
      <c r="X203" s="48"/>
    </row>
    <row r="204" spans="1:24" ht="15.75" customHeight="1">
      <c r="A204" s="428"/>
      <c r="B204" s="447"/>
      <c r="C204" s="448"/>
      <c r="D204" s="448"/>
      <c r="E204" s="448"/>
      <c r="F204" s="448"/>
      <c r="G204" s="448"/>
      <c r="H204" s="448"/>
      <c r="I204" s="448"/>
      <c r="J204" s="449"/>
      <c r="K204" s="449"/>
      <c r="L204" s="449"/>
      <c r="M204" s="428"/>
      <c r="N204" s="428"/>
      <c r="O204" s="449"/>
      <c r="P204" s="450"/>
      <c r="Q204" s="237"/>
      <c r="R204" s="48"/>
      <c r="S204" s="48"/>
      <c r="T204" s="48"/>
      <c r="U204" s="48"/>
      <c r="V204" s="48"/>
      <c r="W204" s="48"/>
      <c r="X204" s="48"/>
    </row>
    <row r="205" spans="1:24" ht="15.75" customHeight="1">
      <c r="A205" s="428"/>
      <c r="B205" s="447"/>
      <c r="C205" s="448"/>
      <c r="D205" s="448"/>
      <c r="E205" s="448"/>
      <c r="F205" s="448"/>
      <c r="G205" s="448"/>
      <c r="H205" s="448"/>
      <c r="I205" s="448"/>
      <c r="J205" s="449"/>
      <c r="K205" s="449"/>
      <c r="L205" s="449"/>
      <c r="M205" s="428"/>
      <c r="N205" s="428"/>
      <c r="O205" s="449"/>
      <c r="P205" s="450"/>
      <c r="Q205" s="237"/>
      <c r="R205" s="48"/>
      <c r="S205" s="48"/>
      <c r="T205" s="48"/>
      <c r="U205" s="48"/>
      <c r="V205" s="48"/>
      <c r="W205" s="48"/>
      <c r="X205" s="48"/>
    </row>
    <row r="206" spans="1:24" ht="15.75" customHeight="1">
      <c r="A206" s="428"/>
      <c r="B206" s="447"/>
      <c r="C206" s="448"/>
      <c r="D206" s="448"/>
      <c r="E206" s="448"/>
      <c r="F206" s="448"/>
      <c r="G206" s="448"/>
      <c r="H206" s="448"/>
      <c r="I206" s="448"/>
      <c r="J206" s="449"/>
      <c r="K206" s="449"/>
      <c r="L206" s="449"/>
      <c r="M206" s="428"/>
      <c r="N206" s="428"/>
      <c r="O206" s="449"/>
      <c r="P206" s="450"/>
      <c r="Q206" s="237"/>
      <c r="R206" s="48"/>
      <c r="S206" s="48"/>
      <c r="T206" s="48"/>
      <c r="U206" s="48"/>
      <c r="V206" s="48"/>
      <c r="W206" s="48"/>
      <c r="X206" s="48"/>
    </row>
    <row r="207" spans="1:24" ht="15.75" customHeight="1">
      <c r="A207" s="428"/>
      <c r="B207" s="447"/>
      <c r="C207" s="448"/>
      <c r="D207" s="448"/>
      <c r="E207" s="448"/>
      <c r="F207" s="448"/>
      <c r="G207" s="448"/>
      <c r="H207" s="448"/>
      <c r="I207" s="448"/>
      <c r="J207" s="449"/>
      <c r="K207" s="449"/>
      <c r="L207" s="449"/>
      <c r="M207" s="428"/>
      <c r="N207" s="428"/>
      <c r="O207" s="449"/>
      <c r="P207" s="450"/>
      <c r="Q207" s="237"/>
      <c r="R207" s="48"/>
      <c r="S207" s="48"/>
      <c r="T207" s="48"/>
      <c r="U207" s="48"/>
      <c r="V207" s="48"/>
      <c r="W207" s="48"/>
      <c r="X207" s="48"/>
    </row>
    <row r="208" spans="1:24" ht="15.75" customHeight="1">
      <c r="A208" s="428"/>
      <c r="B208" s="447"/>
      <c r="C208" s="448"/>
      <c r="D208" s="448"/>
      <c r="E208" s="448"/>
      <c r="F208" s="448"/>
      <c r="G208" s="448"/>
      <c r="H208" s="448"/>
      <c r="I208" s="448"/>
      <c r="J208" s="449"/>
      <c r="K208" s="449"/>
      <c r="L208" s="449"/>
      <c r="M208" s="428"/>
      <c r="N208" s="428"/>
      <c r="O208" s="449"/>
      <c r="P208" s="450"/>
      <c r="Q208" s="237"/>
      <c r="R208" s="48"/>
      <c r="S208" s="48"/>
      <c r="T208" s="48"/>
      <c r="U208" s="48"/>
      <c r="V208" s="48"/>
      <c r="W208" s="48"/>
      <c r="X208" s="48"/>
    </row>
    <row r="209" spans="1:24" ht="15.75" customHeight="1">
      <c r="A209" s="428"/>
      <c r="B209" s="447"/>
      <c r="C209" s="448"/>
      <c r="D209" s="448"/>
      <c r="E209" s="448"/>
      <c r="F209" s="448"/>
      <c r="G209" s="448"/>
      <c r="H209" s="448"/>
      <c r="I209" s="448"/>
      <c r="J209" s="449"/>
      <c r="K209" s="449"/>
      <c r="L209" s="449"/>
      <c r="M209" s="428"/>
      <c r="N209" s="428"/>
      <c r="O209" s="449"/>
      <c r="P209" s="450"/>
      <c r="Q209" s="237"/>
      <c r="R209" s="48"/>
      <c r="S209" s="48"/>
      <c r="T209" s="48"/>
      <c r="U209" s="48"/>
      <c r="V209" s="48"/>
      <c r="W209" s="48"/>
      <c r="X209" s="48"/>
    </row>
    <row r="210" spans="1:24" ht="15.75" customHeight="1">
      <c r="A210" s="428"/>
      <c r="B210" s="447"/>
      <c r="C210" s="448"/>
      <c r="D210" s="448"/>
      <c r="E210" s="448"/>
      <c r="F210" s="448"/>
      <c r="G210" s="448"/>
      <c r="H210" s="448"/>
      <c r="I210" s="448"/>
      <c r="J210" s="449"/>
      <c r="K210" s="449"/>
      <c r="L210" s="449"/>
      <c r="M210" s="428"/>
      <c r="N210" s="428"/>
      <c r="O210" s="449"/>
      <c r="P210" s="450"/>
      <c r="Q210" s="237"/>
      <c r="R210" s="48"/>
      <c r="S210" s="48"/>
      <c r="T210" s="48"/>
      <c r="U210" s="48"/>
      <c r="V210" s="48"/>
      <c r="W210" s="48"/>
      <c r="X210" s="48"/>
    </row>
    <row r="211" spans="1:24" ht="15.75" customHeight="1">
      <c r="A211" s="428"/>
      <c r="B211" s="447"/>
      <c r="C211" s="448"/>
      <c r="D211" s="448"/>
      <c r="E211" s="448"/>
      <c r="F211" s="448"/>
      <c r="G211" s="448"/>
      <c r="H211" s="448"/>
      <c r="I211" s="448"/>
      <c r="J211" s="449"/>
      <c r="K211" s="449"/>
      <c r="L211" s="449"/>
      <c r="M211" s="428"/>
      <c r="N211" s="428"/>
      <c r="O211" s="449"/>
      <c r="P211" s="450"/>
      <c r="Q211" s="237"/>
      <c r="R211" s="48"/>
      <c r="S211" s="48"/>
      <c r="T211" s="48"/>
      <c r="U211" s="48"/>
      <c r="V211" s="48"/>
      <c r="W211" s="48"/>
      <c r="X211" s="48"/>
    </row>
    <row r="212" spans="1:24" ht="15.75" customHeight="1">
      <c r="A212" s="428"/>
      <c r="B212" s="447"/>
      <c r="C212" s="448"/>
      <c r="D212" s="448"/>
      <c r="E212" s="448"/>
      <c r="F212" s="448"/>
      <c r="G212" s="448"/>
      <c r="H212" s="448"/>
      <c r="I212" s="448"/>
      <c r="J212" s="449"/>
      <c r="K212" s="449"/>
      <c r="L212" s="449"/>
      <c r="M212" s="428"/>
      <c r="N212" s="428"/>
      <c r="O212" s="449"/>
      <c r="P212" s="450"/>
      <c r="Q212" s="237"/>
      <c r="R212" s="48"/>
      <c r="S212" s="48"/>
      <c r="T212" s="48"/>
      <c r="U212" s="48"/>
      <c r="V212" s="48"/>
      <c r="W212" s="48"/>
      <c r="X212" s="48"/>
    </row>
    <row r="213" spans="1:24" ht="15.75" customHeight="1">
      <c r="A213" s="428"/>
      <c r="B213" s="447"/>
      <c r="C213" s="448"/>
      <c r="D213" s="448"/>
      <c r="E213" s="448"/>
      <c r="F213" s="448"/>
      <c r="G213" s="448"/>
      <c r="H213" s="448"/>
      <c r="I213" s="448"/>
      <c r="J213" s="449"/>
      <c r="K213" s="449"/>
      <c r="L213" s="449"/>
      <c r="M213" s="428"/>
      <c r="N213" s="428"/>
      <c r="O213" s="449"/>
      <c r="P213" s="450"/>
      <c r="Q213" s="237"/>
      <c r="R213" s="48"/>
      <c r="S213" s="48"/>
      <c r="T213" s="48"/>
      <c r="U213" s="48"/>
      <c r="V213" s="48"/>
      <c r="W213" s="48"/>
      <c r="X213" s="48"/>
    </row>
    <row r="214" spans="1:24" ht="15.75" customHeight="1">
      <c r="A214" s="428"/>
      <c r="B214" s="447"/>
      <c r="C214" s="448"/>
      <c r="D214" s="448"/>
      <c r="E214" s="448"/>
      <c r="F214" s="448"/>
      <c r="G214" s="448"/>
      <c r="H214" s="448"/>
      <c r="I214" s="448"/>
      <c r="J214" s="449"/>
      <c r="K214" s="449"/>
      <c r="L214" s="449"/>
      <c r="M214" s="428"/>
      <c r="N214" s="428"/>
      <c r="O214" s="449"/>
      <c r="P214" s="450"/>
      <c r="Q214" s="237"/>
      <c r="R214" s="48"/>
      <c r="S214" s="48"/>
      <c r="T214" s="48"/>
      <c r="U214" s="48"/>
      <c r="V214" s="48"/>
      <c r="W214" s="48"/>
      <c r="X214" s="48"/>
    </row>
    <row r="215" spans="1:24" ht="15.75" customHeight="1">
      <c r="A215" s="428"/>
      <c r="B215" s="447"/>
      <c r="C215" s="448"/>
      <c r="D215" s="448"/>
      <c r="E215" s="448"/>
      <c r="F215" s="448"/>
      <c r="G215" s="448"/>
      <c r="H215" s="448"/>
      <c r="I215" s="448"/>
      <c r="J215" s="449"/>
      <c r="K215" s="449"/>
      <c r="L215" s="449"/>
      <c r="M215" s="428"/>
      <c r="N215" s="428"/>
      <c r="O215" s="449"/>
      <c r="P215" s="450"/>
      <c r="Q215" s="237"/>
      <c r="R215" s="48"/>
      <c r="S215" s="48"/>
      <c r="T215" s="48"/>
      <c r="U215" s="48"/>
      <c r="V215" s="48"/>
      <c r="W215" s="48"/>
      <c r="X215" s="48"/>
    </row>
    <row r="216" spans="1:24" ht="15.75" customHeight="1">
      <c r="A216" s="428"/>
      <c r="B216" s="447"/>
      <c r="C216" s="448"/>
      <c r="D216" s="448"/>
      <c r="E216" s="448"/>
      <c r="F216" s="448"/>
      <c r="G216" s="448"/>
      <c r="H216" s="448"/>
      <c r="I216" s="448"/>
      <c r="J216" s="449"/>
      <c r="K216" s="449"/>
      <c r="L216" s="449"/>
      <c r="M216" s="428"/>
      <c r="N216" s="428"/>
      <c r="O216" s="449"/>
      <c r="P216" s="450"/>
      <c r="Q216" s="237"/>
      <c r="R216" s="48"/>
      <c r="S216" s="48"/>
      <c r="T216" s="48"/>
      <c r="U216" s="48"/>
      <c r="V216" s="48"/>
      <c r="W216" s="48"/>
      <c r="X216" s="48"/>
    </row>
    <row r="217" spans="1:24" ht="15.75" customHeight="1">
      <c r="A217" s="428"/>
      <c r="B217" s="447"/>
      <c r="C217" s="448"/>
      <c r="D217" s="448"/>
      <c r="E217" s="448"/>
      <c r="F217" s="448"/>
      <c r="G217" s="448"/>
      <c r="H217" s="448"/>
      <c r="I217" s="448"/>
      <c r="J217" s="449"/>
      <c r="K217" s="449"/>
      <c r="L217" s="449"/>
      <c r="M217" s="428"/>
      <c r="N217" s="428"/>
      <c r="O217" s="449"/>
      <c r="P217" s="450"/>
      <c r="Q217" s="237"/>
      <c r="R217" s="48"/>
      <c r="S217" s="48"/>
      <c r="T217" s="48"/>
      <c r="U217" s="48"/>
      <c r="V217" s="48"/>
      <c r="W217" s="48"/>
      <c r="X217" s="48"/>
    </row>
    <row r="218" spans="1:24" ht="15.75" customHeight="1">
      <c r="A218" s="428"/>
      <c r="B218" s="447"/>
      <c r="C218" s="448"/>
      <c r="D218" s="448"/>
      <c r="E218" s="448"/>
      <c r="F218" s="448"/>
      <c r="G218" s="448"/>
      <c r="H218" s="448"/>
      <c r="I218" s="448"/>
      <c r="J218" s="449"/>
      <c r="K218" s="449"/>
      <c r="L218" s="449"/>
      <c r="M218" s="428"/>
      <c r="N218" s="428"/>
      <c r="O218" s="449"/>
      <c r="P218" s="450"/>
      <c r="Q218" s="237"/>
      <c r="R218" s="48"/>
      <c r="S218" s="48"/>
      <c r="T218" s="48"/>
      <c r="U218" s="48"/>
      <c r="V218" s="48"/>
      <c r="W218" s="48"/>
      <c r="X218" s="48"/>
    </row>
    <row r="219" spans="1:24" ht="15.75" customHeight="1">
      <c r="A219" s="428"/>
      <c r="B219" s="447"/>
      <c r="C219" s="448"/>
      <c r="D219" s="448"/>
      <c r="E219" s="448"/>
      <c r="F219" s="448"/>
      <c r="G219" s="448"/>
      <c r="H219" s="448"/>
      <c r="I219" s="448"/>
      <c r="J219" s="449"/>
      <c r="K219" s="449"/>
      <c r="L219" s="449"/>
      <c r="M219" s="428"/>
      <c r="N219" s="428"/>
      <c r="O219" s="449"/>
      <c r="P219" s="450"/>
      <c r="Q219" s="237"/>
      <c r="R219" s="48"/>
      <c r="S219" s="48"/>
      <c r="T219" s="48"/>
      <c r="U219" s="48"/>
      <c r="V219" s="48"/>
      <c r="W219" s="48"/>
      <c r="X219" s="48"/>
    </row>
    <row r="220" spans="1:24" ht="15.75" customHeight="1">
      <c r="A220" s="428"/>
      <c r="B220" s="447"/>
      <c r="C220" s="448"/>
      <c r="D220" s="448"/>
      <c r="E220" s="448"/>
      <c r="F220" s="448"/>
      <c r="G220" s="448"/>
      <c r="H220" s="448"/>
      <c r="I220" s="448"/>
      <c r="J220" s="449"/>
      <c r="K220" s="449"/>
      <c r="L220" s="449"/>
      <c r="M220" s="428"/>
      <c r="N220" s="428"/>
      <c r="O220" s="449"/>
      <c r="P220" s="450"/>
      <c r="Q220" s="237"/>
      <c r="R220" s="48"/>
      <c r="S220" s="48"/>
      <c r="T220" s="48"/>
      <c r="U220" s="48"/>
      <c r="V220" s="48"/>
      <c r="W220" s="48"/>
      <c r="X220" s="48"/>
    </row>
    <row r="221" spans="1:24" ht="15.75" customHeight="1">
      <c r="A221" s="428"/>
      <c r="B221" s="447"/>
      <c r="C221" s="448"/>
      <c r="D221" s="448"/>
      <c r="E221" s="448"/>
      <c r="F221" s="448"/>
      <c r="G221" s="448"/>
      <c r="H221" s="448"/>
      <c r="I221" s="448"/>
      <c r="J221" s="449"/>
      <c r="K221" s="449"/>
      <c r="L221" s="449"/>
      <c r="M221" s="428"/>
      <c r="N221" s="428"/>
      <c r="O221" s="449"/>
      <c r="P221" s="450"/>
      <c r="Q221" s="237"/>
      <c r="R221" s="48"/>
      <c r="S221" s="48"/>
      <c r="T221" s="48"/>
      <c r="U221" s="48"/>
      <c r="V221" s="48"/>
      <c r="W221" s="48"/>
      <c r="X221" s="48"/>
    </row>
    <row r="222" spans="1:24" ht="15.75" customHeight="1">
      <c r="A222" s="428"/>
      <c r="B222" s="447"/>
      <c r="C222" s="448"/>
      <c r="D222" s="448"/>
      <c r="E222" s="448"/>
      <c r="F222" s="448"/>
      <c r="G222" s="448"/>
      <c r="H222" s="448"/>
      <c r="I222" s="448"/>
      <c r="J222" s="449"/>
      <c r="K222" s="449"/>
      <c r="L222" s="449"/>
      <c r="M222" s="428"/>
      <c r="N222" s="428"/>
      <c r="O222" s="449"/>
      <c r="P222" s="450"/>
      <c r="Q222" s="237"/>
      <c r="R222" s="48"/>
      <c r="S222" s="48"/>
      <c r="T222" s="48"/>
      <c r="U222" s="48"/>
      <c r="V222" s="48"/>
      <c r="W222" s="48"/>
      <c r="X222" s="48"/>
    </row>
    <row r="223" spans="1:24" ht="15.75" customHeight="1">
      <c r="A223" s="428"/>
      <c r="B223" s="447"/>
      <c r="C223" s="448"/>
      <c r="D223" s="448"/>
      <c r="E223" s="448"/>
      <c r="F223" s="448"/>
      <c r="G223" s="448"/>
      <c r="H223" s="448"/>
      <c r="I223" s="448"/>
      <c r="J223" s="449"/>
      <c r="K223" s="449"/>
      <c r="L223" s="449"/>
      <c r="M223" s="428"/>
      <c r="N223" s="428"/>
      <c r="O223" s="449"/>
      <c r="P223" s="450"/>
      <c r="Q223" s="237"/>
      <c r="R223" s="48"/>
      <c r="S223" s="48"/>
      <c r="T223" s="48"/>
      <c r="U223" s="48"/>
      <c r="V223" s="48"/>
      <c r="W223" s="48"/>
      <c r="X223" s="48"/>
    </row>
    <row r="224" spans="1:24" ht="15.75" customHeight="1">
      <c r="A224" s="428"/>
      <c r="B224" s="447"/>
      <c r="C224" s="448"/>
      <c r="D224" s="448"/>
      <c r="E224" s="448"/>
      <c r="F224" s="448"/>
      <c r="G224" s="448"/>
      <c r="H224" s="448"/>
      <c r="I224" s="448"/>
      <c r="J224" s="449"/>
      <c r="K224" s="449"/>
      <c r="L224" s="449"/>
      <c r="M224" s="428"/>
      <c r="N224" s="428"/>
      <c r="O224" s="449"/>
      <c r="P224" s="450"/>
      <c r="Q224" s="237"/>
      <c r="R224" s="48"/>
      <c r="S224" s="48"/>
      <c r="T224" s="48"/>
      <c r="U224" s="48"/>
      <c r="V224" s="48"/>
      <c r="W224" s="48"/>
      <c r="X224" s="48"/>
    </row>
    <row r="225" spans="1:24" ht="15.75" customHeight="1">
      <c r="A225" s="428"/>
      <c r="B225" s="447"/>
      <c r="C225" s="448"/>
      <c r="D225" s="448"/>
      <c r="E225" s="448"/>
      <c r="F225" s="448"/>
      <c r="G225" s="448"/>
      <c r="H225" s="448"/>
      <c r="I225" s="448"/>
      <c r="J225" s="449"/>
      <c r="K225" s="449"/>
      <c r="L225" s="449"/>
      <c r="M225" s="428"/>
      <c r="N225" s="428"/>
      <c r="O225" s="449"/>
      <c r="P225" s="450"/>
      <c r="Q225" s="237"/>
      <c r="R225" s="48"/>
      <c r="S225" s="48"/>
      <c r="T225" s="48"/>
      <c r="U225" s="48"/>
      <c r="V225" s="48"/>
      <c r="W225" s="48"/>
      <c r="X225" s="48"/>
    </row>
    <row r="226" spans="1:24" ht="15.75" customHeight="1">
      <c r="A226" s="428"/>
      <c r="B226" s="447"/>
      <c r="C226" s="448"/>
      <c r="D226" s="448"/>
      <c r="E226" s="448"/>
      <c r="F226" s="448"/>
      <c r="G226" s="448"/>
      <c r="H226" s="448"/>
      <c r="I226" s="448"/>
      <c r="J226" s="449"/>
      <c r="K226" s="449"/>
      <c r="L226" s="449"/>
      <c r="M226" s="428"/>
      <c r="N226" s="428"/>
      <c r="O226" s="449"/>
      <c r="P226" s="450"/>
      <c r="Q226" s="237"/>
      <c r="R226" s="48"/>
      <c r="S226" s="48"/>
      <c r="T226" s="48"/>
      <c r="U226" s="48"/>
      <c r="V226" s="48"/>
      <c r="W226" s="48"/>
      <c r="X226" s="48"/>
    </row>
    <row r="227" spans="1:24" ht="15.75" customHeight="1">
      <c r="A227" s="428"/>
      <c r="B227" s="447"/>
      <c r="C227" s="448"/>
      <c r="D227" s="448"/>
      <c r="E227" s="448"/>
      <c r="F227" s="448"/>
      <c r="G227" s="448"/>
      <c r="H227" s="448"/>
      <c r="I227" s="448"/>
      <c r="J227" s="449"/>
      <c r="K227" s="449"/>
      <c r="L227" s="449"/>
      <c r="M227" s="428"/>
      <c r="N227" s="428"/>
      <c r="O227" s="449"/>
      <c r="P227" s="450"/>
      <c r="Q227" s="237"/>
      <c r="R227" s="48"/>
      <c r="S227" s="48"/>
      <c r="T227" s="48"/>
      <c r="U227" s="48"/>
      <c r="V227" s="48"/>
      <c r="W227" s="48"/>
      <c r="X227" s="48"/>
    </row>
    <row r="228" spans="1:24" ht="15.75" customHeight="1">
      <c r="A228" s="428"/>
      <c r="B228" s="447"/>
      <c r="C228" s="448"/>
      <c r="D228" s="448"/>
      <c r="E228" s="448"/>
      <c r="F228" s="448"/>
      <c r="G228" s="448"/>
      <c r="H228" s="448"/>
      <c r="I228" s="448"/>
      <c r="J228" s="449"/>
      <c r="K228" s="449"/>
      <c r="L228" s="449"/>
      <c r="M228" s="428"/>
      <c r="N228" s="428"/>
      <c r="O228" s="449"/>
      <c r="P228" s="450"/>
      <c r="Q228" s="237"/>
      <c r="R228" s="48"/>
      <c r="S228" s="48"/>
      <c r="T228" s="48"/>
      <c r="U228" s="48"/>
      <c r="V228" s="48"/>
      <c r="W228" s="48"/>
      <c r="X228" s="48"/>
    </row>
    <row r="229" spans="1:24" ht="15.75" customHeight="1">
      <c r="A229" s="428"/>
      <c r="B229" s="447"/>
      <c r="C229" s="448"/>
      <c r="D229" s="448"/>
      <c r="E229" s="448"/>
      <c r="F229" s="448"/>
      <c r="G229" s="448"/>
      <c r="H229" s="448"/>
      <c r="I229" s="448"/>
      <c r="J229" s="449"/>
      <c r="K229" s="449"/>
      <c r="L229" s="449"/>
      <c r="M229" s="428"/>
      <c r="N229" s="428"/>
      <c r="O229" s="449"/>
      <c r="P229" s="450"/>
      <c r="Q229" s="237"/>
      <c r="R229" s="48"/>
      <c r="S229" s="48"/>
      <c r="T229" s="48"/>
      <c r="U229" s="48"/>
      <c r="V229" s="48"/>
      <c r="W229" s="48"/>
      <c r="X229" s="48"/>
    </row>
    <row r="230" spans="1:24" ht="15.75" customHeight="1">
      <c r="A230" s="428"/>
      <c r="B230" s="447"/>
      <c r="C230" s="448"/>
      <c r="D230" s="448"/>
      <c r="E230" s="448"/>
      <c r="F230" s="448"/>
      <c r="G230" s="448"/>
      <c r="H230" s="448"/>
      <c r="I230" s="448"/>
      <c r="J230" s="449"/>
      <c r="K230" s="449"/>
      <c r="L230" s="449"/>
      <c r="M230" s="428"/>
      <c r="N230" s="428"/>
      <c r="O230" s="449"/>
      <c r="P230" s="450"/>
      <c r="Q230" s="237"/>
      <c r="R230" s="48"/>
      <c r="S230" s="48"/>
      <c r="T230" s="48"/>
      <c r="U230" s="48"/>
      <c r="V230" s="48"/>
      <c r="W230" s="48"/>
      <c r="X230" s="48"/>
    </row>
    <row r="231" spans="1:24" ht="15.75" customHeight="1">
      <c r="A231" s="428"/>
      <c r="B231" s="447"/>
      <c r="C231" s="448"/>
      <c r="D231" s="448"/>
      <c r="E231" s="448"/>
      <c r="F231" s="448"/>
      <c r="G231" s="448"/>
      <c r="H231" s="448"/>
      <c r="I231" s="448"/>
      <c r="J231" s="449"/>
      <c r="K231" s="449"/>
      <c r="L231" s="449"/>
      <c r="M231" s="428"/>
      <c r="N231" s="428"/>
      <c r="O231" s="449"/>
      <c r="P231" s="450"/>
      <c r="Q231" s="237"/>
      <c r="R231" s="48"/>
      <c r="S231" s="48"/>
      <c r="T231" s="48"/>
      <c r="U231" s="48"/>
      <c r="V231" s="48"/>
      <c r="W231" s="48"/>
      <c r="X231" s="48"/>
    </row>
    <row r="232" spans="1:24" ht="15.75" customHeight="1">
      <c r="A232" s="428"/>
      <c r="B232" s="447"/>
      <c r="C232" s="448"/>
      <c r="D232" s="448"/>
      <c r="E232" s="448"/>
      <c r="F232" s="448"/>
      <c r="G232" s="448"/>
      <c r="H232" s="448"/>
      <c r="I232" s="448"/>
      <c r="J232" s="449"/>
      <c r="K232" s="449"/>
      <c r="L232" s="449"/>
      <c r="M232" s="428"/>
      <c r="N232" s="428"/>
      <c r="O232" s="449"/>
      <c r="P232" s="450"/>
      <c r="Q232" s="237"/>
      <c r="R232" s="48"/>
      <c r="S232" s="48"/>
      <c r="T232" s="48"/>
      <c r="U232" s="48"/>
      <c r="V232" s="48"/>
      <c r="W232" s="48"/>
      <c r="X232" s="48"/>
    </row>
    <row r="233" spans="1:24" ht="15.75" customHeight="1">
      <c r="A233" s="428"/>
      <c r="B233" s="447"/>
      <c r="C233" s="448"/>
      <c r="D233" s="448"/>
      <c r="E233" s="448"/>
      <c r="F233" s="448"/>
      <c r="G233" s="448"/>
      <c r="H233" s="448"/>
      <c r="I233" s="448"/>
      <c r="J233" s="449"/>
      <c r="K233" s="449"/>
      <c r="L233" s="449"/>
      <c r="M233" s="428"/>
      <c r="N233" s="428"/>
      <c r="O233" s="449"/>
      <c r="P233" s="450"/>
      <c r="Q233" s="237"/>
      <c r="R233" s="48"/>
      <c r="S233" s="48"/>
      <c r="T233" s="48"/>
      <c r="U233" s="48"/>
      <c r="V233" s="48"/>
      <c r="W233" s="48"/>
      <c r="X233" s="48"/>
    </row>
    <row r="234" spans="1:24" ht="15.75" customHeight="1">
      <c r="A234" s="428"/>
      <c r="B234" s="447"/>
      <c r="C234" s="448"/>
      <c r="D234" s="448"/>
      <c r="E234" s="448"/>
      <c r="F234" s="448"/>
      <c r="G234" s="448"/>
      <c r="H234" s="448"/>
      <c r="I234" s="448"/>
      <c r="J234" s="449"/>
      <c r="K234" s="449"/>
      <c r="L234" s="449"/>
      <c r="M234" s="428"/>
      <c r="N234" s="428"/>
      <c r="O234" s="449"/>
      <c r="P234" s="450"/>
      <c r="Q234" s="237"/>
      <c r="R234" s="48"/>
      <c r="S234" s="48"/>
      <c r="T234" s="48"/>
      <c r="U234" s="48"/>
      <c r="V234" s="48"/>
      <c r="W234" s="48"/>
      <c r="X234" s="48"/>
    </row>
    <row r="235" spans="1:24" ht="15.75" customHeight="1">
      <c r="A235" s="428"/>
      <c r="B235" s="447"/>
      <c r="C235" s="448"/>
      <c r="D235" s="448"/>
      <c r="E235" s="448"/>
      <c r="F235" s="448"/>
      <c r="G235" s="448"/>
      <c r="H235" s="448"/>
      <c r="I235" s="448"/>
      <c r="J235" s="449"/>
      <c r="K235" s="449"/>
      <c r="L235" s="449"/>
      <c r="M235" s="428"/>
      <c r="N235" s="428"/>
      <c r="O235" s="449"/>
      <c r="P235" s="450"/>
      <c r="Q235" s="237"/>
      <c r="R235" s="48"/>
      <c r="S235" s="48"/>
      <c r="T235" s="48"/>
      <c r="U235" s="48"/>
      <c r="V235" s="48"/>
      <c r="W235" s="48"/>
      <c r="X235" s="48"/>
    </row>
    <row r="236" spans="1:24" ht="15.75" customHeight="1">
      <c r="A236" s="428"/>
      <c r="B236" s="447"/>
      <c r="C236" s="448"/>
      <c r="D236" s="448"/>
      <c r="E236" s="448"/>
      <c r="F236" s="448"/>
      <c r="G236" s="448"/>
      <c r="H236" s="448"/>
      <c r="I236" s="448"/>
      <c r="J236" s="449"/>
      <c r="K236" s="449"/>
      <c r="L236" s="449"/>
      <c r="M236" s="428"/>
      <c r="N236" s="428"/>
      <c r="O236" s="449"/>
      <c r="P236" s="450"/>
      <c r="Q236" s="237"/>
      <c r="R236" s="48"/>
      <c r="S236" s="48"/>
      <c r="T236" s="48"/>
      <c r="U236" s="48"/>
      <c r="V236" s="48"/>
      <c r="W236" s="48"/>
      <c r="X236" s="48"/>
    </row>
    <row r="237" spans="1:24" ht="15.75" customHeight="1">
      <c r="A237" s="428"/>
      <c r="B237" s="447"/>
      <c r="C237" s="448"/>
      <c r="D237" s="448"/>
      <c r="E237" s="448"/>
      <c r="F237" s="448"/>
      <c r="G237" s="448"/>
      <c r="H237" s="448"/>
      <c r="I237" s="448"/>
      <c r="J237" s="449"/>
      <c r="K237" s="449"/>
      <c r="L237" s="449"/>
      <c r="M237" s="428"/>
      <c r="N237" s="428"/>
      <c r="O237" s="449"/>
      <c r="P237" s="450"/>
      <c r="Q237" s="237"/>
      <c r="R237" s="48"/>
      <c r="S237" s="48"/>
      <c r="T237" s="48"/>
      <c r="U237" s="48"/>
      <c r="V237" s="48"/>
      <c r="W237" s="48"/>
      <c r="X237" s="48"/>
    </row>
    <row r="238" spans="1:24" ht="15.75" customHeight="1">
      <c r="A238" s="428"/>
      <c r="B238" s="447"/>
      <c r="C238" s="448"/>
      <c r="D238" s="448"/>
      <c r="E238" s="448"/>
      <c r="F238" s="448"/>
      <c r="G238" s="448"/>
      <c r="H238" s="448"/>
      <c r="I238" s="448"/>
      <c r="J238" s="449"/>
      <c r="K238" s="449"/>
      <c r="L238" s="449"/>
      <c r="M238" s="428"/>
      <c r="N238" s="428"/>
      <c r="O238" s="449"/>
      <c r="P238" s="450"/>
      <c r="Q238" s="237"/>
      <c r="R238" s="48"/>
      <c r="S238" s="48"/>
      <c r="T238" s="48"/>
      <c r="U238" s="48"/>
      <c r="V238" s="48"/>
      <c r="W238" s="48"/>
      <c r="X238" s="48"/>
    </row>
    <row r="239" spans="1:24" ht="15.75" customHeight="1">
      <c r="A239" s="428"/>
      <c r="B239" s="447"/>
      <c r="C239" s="448"/>
      <c r="D239" s="448"/>
      <c r="E239" s="448"/>
      <c r="F239" s="448"/>
      <c r="G239" s="448"/>
      <c r="H239" s="448"/>
      <c r="I239" s="448"/>
      <c r="J239" s="449"/>
      <c r="K239" s="449"/>
      <c r="L239" s="449"/>
      <c r="M239" s="428"/>
      <c r="N239" s="428"/>
      <c r="O239" s="449"/>
      <c r="P239" s="450"/>
      <c r="Q239" s="237"/>
      <c r="R239" s="48"/>
      <c r="S239" s="48"/>
      <c r="T239" s="48"/>
      <c r="U239" s="48"/>
      <c r="V239" s="48"/>
      <c r="W239" s="48"/>
      <c r="X239" s="48"/>
    </row>
    <row r="240" spans="1:24" ht="15.75" customHeight="1">
      <c r="A240" s="428"/>
      <c r="B240" s="447"/>
      <c r="C240" s="448"/>
      <c r="D240" s="448"/>
      <c r="E240" s="448"/>
      <c r="F240" s="448"/>
      <c r="G240" s="448"/>
      <c r="H240" s="448"/>
      <c r="I240" s="448"/>
      <c r="J240" s="449"/>
      <c r="K240" s="449"/>
      <c r="L240" s="449"/>
      <c r="M240" s="428"/>
      <c r="N240" s="428"/>
      <c r="O240" s="449"/>
      <c r="P240" s="450"/>
      <c r="Q240" s="237"/>
      <c r="R240" s="48"/>
      <c r="S240" s="48"/>
      <c r="T240" s="48"/>
      <c r="U240" s="48"/>
      <c r="V240" s="48"/>
      <c r="W240" s="48"/>
      <c r="X240" s="48"/>
    </row>
    <row r="241" spans="1:24" ht="15.75" customHeight="1">
      <c r="A241" s="428"/>
      <c r="B241" s="447"/>
      <c r="C241" s="448"/>
      <c r="D241" s="448"/>
      <c r="E241" s="448"/>
      <c r="F241" s="448"/>
      <c r="G241" s="448"/>
      <c r="H241" s="448"/>
      <c r="I241" s="448"/>
      <c r="J241" s="449"/>
      <c r="K241" s="449"/>
      <c r="L241" s="449"/>
      <c r="M241" s="428"/>
      <c r="N241" s="428"/>
      <c r="O241" s="449"/>
      <c r="P241" s="450"/>
      <c r="Q241" s="237"/>
      <c r="R241" s="48"/>
      <c r="S241" s="48"/>
      <c r="T241" s="48"/>
      <c r="U241" s="48"/>
      <c r="V241" s="48"/>
      <c r="W241" s="48"/>
      <c r="X241" s="48"/>
    </row>
    <row r="242" spans="1:24" ht="15.75" customHeight="1">
      <c r="A242" s="428"/>
      <c r="B242" s="447"/>
      <c r="C242" s="448"/>
      <c r="D242" s="448"/>
      <c r="E242" s="448"/>
      <c r="F242" s="448"/>
      <c r="G242" s="448"/>
      <c r="H242" s="448"/>
      <c r="I242" s="448"/>
      <c r="J242" s="449"/>
      <c r="K242" s="449"/>
      <c r="L242" s="449"/>
      <c r="M242" s="428"/>
      <c r="N242" s="428"/>
      <c r="O242" s="449"/>
      <c r="P242" s="450"/>
      <c r="Q242" s="237"/>
      <c r="R242" s="48"/>
      <c r="S242" s="48"/>
      <c r="T242" s="48"/>
      <c r="U242" s="48"/>
      <c r="V242" s="48"/>
      <c r="W242" s="48"/>
      <c r="X242" s="48"/>
    </row>
    <row r="243" spans="1:24" ht="15.75" customHeight="1">
      <c r="A243" s="428"/>
      <c r="B243" s="447"/>
      <c r="C243" s="448"/>
      <c r="D243" s="448"/>
      <c r="E243" s="448"/>
      <c r="F243" s="448"/>
      <c r="G243" s="448"/>
      <c r="H243" s="448"/>
      <c r="I243" s="448"/>
      <c r="J243" s="449"/>
      <c r="K243" s="449"/>
      <c r="L243" s="449"/>
      <c r="M243" s="428"/>
      <c r="N243" s="428"/>
      <c r="O243" s="449"/>
      <c r="P243" s="450"/>
      <c r="Q243" s="237"/>
      <c r="R243" s="48"/>
      <c r="S243" s="48"/>
      <c r="T243" s="48"/>
      <c r="U243" s="48"/>
      <c r="V243" s="48"/>
      <c r="W243" s="48"/>
      <c r="X243" s="48"/>
    </row>
    <row r="244" spans="1:24" ht="15.75" customHeight="1">
      <c r="A244" s="428"/>
      <c r="B244" s="447"/>
      <c r="C244" s="448"/>
      <c r="D244" s="448"/>
      <c r="E244" s="448"/>
      <c r="F244" s="448"/>
      <c r="G244" s="448"/>
      <c r="H244" s="448"/>
      <c r="I244" s="448"/>
      <c r="J244" s="449"/>
      <c r="K244" s="449"/>
      <c r="L244" s="449"/>
      <c r="M244" s="428"/>
      <c r="N244" s="428"/>
      <c r="O244" s="449"/>
      <c r="P244" s="450"/>
      <c r="Q244" s="237"/>
      <c r="R244" s="48"/>
      <c r="S244" s="48"/>
      <c r="T244" s="48"/>
      <c r="U244" s="48"/>
      <c r="V244" s="48"/>
      <c r="W244" s="48"/>
      <c r="X244" s="48"/>
    </row>
    <row r="245" spans="1:24" ht="15.75" customHeight="1">
      <c r="A245" s="428"/>
      <c r="B245" s="447"/>
      <c r="C245" s="448"/>
      <c r="D245" s="448"/>
      <c r="E245" s="448"/>
      <c r="F245" s="448"/>
      <c r="G245" s="448"/>
      <c r="H245" s="448"/>
      <c r="I245" s="448"/>
      <c r="J245" s="449"/>
      <c r="K245" s="449"/>
      <c r="L245" s="449"/>
      <c r="M245" s="428"/>
      <c r="N245" s="428"/>
      <c r="O245" s="449"/>
      <c r="P245" s="450"/>
      <c r="Q245" s="237"/>
      <c r="R245" s="48"/>
      <c r="S245" s="48"/>
      <c r="T245" s="48"/>
      <c r="U245" s="48"/>
      <c r="V245" s="48"/>
      <c r="W245" s="48"/>
      <c r="X245" s="48"/>
    </row>
    <row r="246" spans="1:24" ht="15.75" customHeight="1">
      <c r="A246" s="428"/>
      <c r="B246" s="447"/>
      <c r="C246" s="448"/>
      <c r="D246" s="448"/>
      <c r="E246" s="448"/>
      <c r="F246" s="448"/>
      <c r="G246" s="448"/>
      <c r="H246" s="448"/>
      <c r="I246" s="448"/>
      <c r="J246" s="449"/>
      <c r="K246" s="449"/>
      <c r="L246" s="449"/>
      <c r="M246" s="428"/>
      <c r="N246" s="428"/>
      <c r="O246" s="449"/>
      <c r="P246" s="450"/>
      <c r="Q246" s="237"/>
      <c r="R246" s="48"/>
      <c r="S246" s="48"/>
      <c r="T246" s="48"/>
      <c r="U246" s="48"/>
      <c r="V246" s="48"/>
      <c r="W246" s="48"/>
      <c r="X246" s="48"/>
    </row>
    <row r="247" spans="1:24" ht="15.75" customHeight="1">
      <c r="A247" s="428"/>
      <c r="B247" s="447"/>
      <c r="C247" s="448"/>
      <c r="D247" s="448"/>
      <c r="E247" s="448"/>
      <c r="F247" s="448"/>
      <c r="G247" s="448"/>
      <c r="H247" s="448"/>
      <c r="I247" s="448"/>
      <c r="J247" s="449"/>
      <c r="K247" s="449"/>
      <c r="L247" s="449"/>
      <c r="M247" s="428"/>
      <c r="N247" s="428"/>
      <c r="O247" s="449"/>
      <c r="P247" s="450"/>
      <c r="Q247" s="237"/>
      <c r="R247" s="48"/>
      <c r="S247" s="48"/>
      <c r="T247" s="48"/>
      <c r="U247" s="48"/>
      <c r="V247" s="48"/>
      <c r="W247" s="48"/>
      <c r="X247" s="48"/>
    </row>
    <row r="248" spans="1:24" ht="15.75" customHeight="1">
      <c r="A248" s="428"/>
      <c r="B248" s="447"/>
      <c r="C248" s="448"/>
      <c r="D248" s="448"/>
      <c r="E248" s="448"/>
      <c r="F248" s="448"/>
      <c r="G248" s="448"/>
      <c r="H248" s="448"/>
      <c r="I248" s="448"/>
      <c r="J248" s="449"/>
      <c r="K248" s="449"/>
      <c r="L248" s="449"/>
      <c r="M248" s="428"/>
      <c r="N248" s="428"/>
      <c r="O248" s="449"/>
      <c r="P248" s="450"/>
      <c r="Q248" s="237"/>
      <c r="R248" s="48"/>
      <c r="S248" s="48"/>
      <c r="T248" s="48"/>
      <c r="U248" s="48"/>
      <c r="V248" s="48"/>
      <c r="W248" s="48"/>
      <c r="X248" s="48"/>
    </row>
    <row r="249" spans="1:24" ht="15.75" customHeight="1">
      <c r="A249" s="428"/>
      <c r="B249" s="447"/>
      <c r="C249" s="448"/>
      <c r="D249" s="448"/>
      <c r="E249" s="448"/>
      <c r="F249" s="448"/>
      <c r="G249" s="448"/>
      <c r="H249" s="448"/>
      <c r="I249" s="448"/>
      <c r="J249" s="449"/>
      <c r="K249" s="449"/>
      <c r="L249" s="449"/>
      <c r="M249" s="428"/>
      <c r="N249" s="428"/>
      <c r="O249" s="449"/>
      <c r="P249" s="450"/>
      <c r="Q249" s="237"/>
      <c r="R249" s="48"/>
      <c r="S249" s="48"/>
      <c r="T249" s="48"/>
      <c r="U249" s="48"/>
      <c r="V249" s="48"/>
      <c r="W249" s="48"/>
      <c r="X249" s="48"/>
    </row>
    <row r="250" spans="1:24" ht="15.75" customHeight="1">
      <c r="A250" s="428"/>
      <c r="B250" s="447"/>
      <c r="C250" s="448"/>
      <c r="D250" s="448"/>
      <c r="E250" s="448"/>
      <c r="F250" s="448"/>
      <c r="G250" s="448"/>
      <c r="H250" s="448"/>
      <c r="I250" s="448"/>
      <c r="J250" s="449"/>
      <c r="K250" s="449"/>
      <c r="L250" s="449"/>
      <c r="M250" s="428"/>
      <c r="N250" s="428"/>
      <c r="O250" s="449"/>
      <c r="P250" s="450"/>
      <c r="Q250" s="237"/>
      <c r="R250" s="48"/>
      <c r="S250" s="48"/>
      <c r="T250" s="48"/>
      <c r="U250" s="48"/>
      <c r="V250" s="48"/>
      <c r="W250" s="48"/>
      <c r="X250" s="48"/>
    </row>
    <row r="251" spans="1:24" ht="15.75" customHeight="1">
      <c r="A251" s="428"/>
      <c r="B251" s="447"/>
      <c r="C251" s="448"/>
      <c r="D251" s="448"/>
      <c r="E251" s="448"/>
      <c r="F251" s="448"/>
      <c r="G251" s="448"/>
      <c r="H251" s="448"/>
      <c r="I251" s="448"/>
      <c r="J251" s="449"/>
      <c r="K251" s="449"/>
      <c r="L251" s="449"/>
      <c r="M251" s="428"/>
      <c r="N251" s="428"/>
      <c r="O251" s="449"/>
      <c r="P251" s="450"/>
      <c r="Q251" s="237"/>
      <c r="R251" s="48"/>
      <c r="S251" s="48"/>
      <c r="T251" s="48"/>
      <c r="U251" s="48"/>
      <c r="V251" s="48"/>
      <c r="W251" s="48"/>
      <c r="X251" s="48"/>
    </row>
    <row r="252" spans="1:24" ht="15.75" customHeight="1">
      <c r="A252" s="428"/>
      <c r="B252" s="447"/>
      <c r="C252" s="448"/>
      <c r="D252" s="448"/>
      <c r="E252" s="448"/>
      <c r="F252" s="448"/>
      <c r="G252" s="448"/>
      <c r="H252" s="448"/>
      <c r="I252" s="448"/>
      <c r="J252" s="449"/>
      <c r="K252" s="449"/>
      <c r="L252" s="449"/>
      <c r="M252" s="428"/>
      <c r="N252" s="428"/>
      <c r="O252" s="449"/>
      <c r="P252" s="450"/>
      <c r="Q252" s="237"/>
      <c r="R252" s="48"/>
      <c r="S252" s="48"/>
      <c r="T252" s="48"/>
      <c r="U252" s="48"/>
      <c r="V252" s="48"/>
      <c r="W252" s="48"/>
      <c r="X252" s="48"/>
    </row>
    <row r="253" spans="1:24" ht="15.75" customHeight="1">
      <c r="A253" s="428"/>
      <c r="B253" s="447"/>
      <c r="C253" s="448"/>
      <c r="D253" s="448"/>
      <c r="E253" s="448"/>
      <c r="F253" s="448"/>
      <c r="G253" s="448"/>
      <c r="H253" s="448"/>
      <c r="I253" s="448"/>
      <c r="J253" s="449"/>
      <c r="K253" s="449"/>
      <c r="L253" s="449"/>
      <c r="M253" s="428"/>
      <c r="N253" s="428"/>
      <c r="O253" s="449"/>
      <c r="P253" s="450"/>
      <c r="Q253" s="237"/>
      <c r="R253" s="48"/>
      <c r="S253" s="48"/>
      <c r="T253" s="48"/>
      <c r="U253" s="48"/>
      <c r="V253" s="48"/>
      <c r="W253" s="48"/>
      <c r="X253" s="48"/>
    </row>
    <row r="254" spans="1:24" ht="15.75" customHeight="1">
      <c r="A254" s="428"/>
      <c r="B254" s="447"/>
      <c r="C254" s="448"/>
      <c r="D254" s="448"/>
      <c r="E254" s="448"/>
      <c r="F254" s="448"/>
      <c r="G254" s="448"/>
      <c r="H254" s="448"/>
      <c r="I254" s="448"/>
      <c r="J254" s="449"/>
      <c r="K254" s="449"/>
      <c r="L254" s="449"/>
      <c r="M254" s="428"/>
      <c r="N254" s="428"/>
      <c r="O254" s="449"/>
      <c r="P254" s="450"/>
      <c r="Q254" s="237"/>
      <c r="R254" s="48"/>
      <c r="S254" s="48"/>
      <c r="T254" s="48"/>
      <c r="U254" s="48"/>
      <c r="V254" s="48"/>
      <c r="W254" s="48"/>
      <c r="X254" s="48"/>
    </row>
    <row r="255" spans="1:24" ht="15.75" customHeight="1">
      <c r="A255" s="428"/>
      <c r="B255" s="447"/>
      <c r="C255" s="448"/>
      <c r="D255" s="448"/>
      <c r="E255" s="448"/>
      <c r="F255" s="448"/>
      <c r="G255" s="448"/>
      <c r="H255" s="448"/>
      <c r="I255" s="448"/>
      <c r="J255" s="449"/>
      <c r="K255" s="449"/>
      <c r="L255" s="449"/>
      <c r="M255" s="428"/>
      <c r="N255" s="428"/>
      <c r="O255" s="449"/>
      <c r="P255" s="450"/>
      <c r="Q255" s="237"/>
      <c r="R255" s="48"/>
      <c r="S255" s="48"/>
      <c r="T255" s="48"/>
      <c r="U255" s="48"/>
      <c r="V255" s="48"/>
      <c r="W255" s="48"/>
      <c r="X255" s="48"/>
    </row>
    <row r="256" spans="1:24" ht="15.75" customHeight="1">
      <c r="A256" s="428"/>
      <c r="B256" s="447"/>
      <c r="C256" s="448"/>
      <c r="D256" s="448"/>
      <c r="E256" s="448"/>
      <c r="F256" s="448"/>
      <c r="G256" s="448"/>
      <c r="H256" s="448"/>
      <c r="I256" s="448"/>
      <c r="J256" s="449"/>
      <c r="K256" s="449"/>
      <c r="L256" s="449"/>
      <c r="M256" s="428"/>
      <c r="N256" s="428"/>
      <c r="O256" s="449"/>
      <c r="P256" s="450"/>
      <c r="Q256" s="237"/>
      <c r="R256" s="48"/>
      <c r="S256" s="48"/>
      <c r="T256" s="48"/>
      <c r="U256" s="48"/>
      <c r="V256" s="48"/>
      <c r="W256" s="48"/>
      <c r="X256" s="48"/>
    </row>
    <row r="257" spans="1:24" ht="15.75" customHeight="1">
      <c r="A257" s="428"/>
      <c r="B257" s="447"/>
      <c r="C257" s="448"/>
      <c r="D257" s="448"/>
      <c r="E257" s="448"/>
      <c r="F257" s="448"/>
      <c r="G257" s="448"/>
      <c r="H257" s="448"/>
      <c r="I257" s="448"/>
      <c r="J257" s="449"/>
      <c r="K257" s="449"/>
      <c r="L257" s="449"/>
      <c r="M257" s="428"/>
      <c r="N257" s="428"/>
      <c r="O257" s="449"/>
      <c r="P257" s="450"/>
      <c r="Q257" s="237"/>
      <c r="R257" s="48"/>
      <c r="S257" s="48"/>
      <c r="T257" s="48"/>
      <c r="U257" s="48"/>
      <c r="V257" s="48"/>
      <c r="W257" s="48"/>
      <c r="X257" s="48"/>
    </row>
    <row r="258" spans="1:24" ht="15.75" customHeight="1">
      <c r="A258" s="428"/>
      <c r="B258" s="447"/>
      <c r="C258" s="448"/>
      <c r="D258" s="448"/>
      <c r="E258" s="448"/>
      <c r="F258" s="448"/>
      <c r="G258" s="448"/>
      <c r="H258" s="448"/>
      <c r="I258" s="448"/>
      <c r="J258" s="449"/>
      <c r="K258" s="449"/>
      <c r="L258" s="449"/>
      <c r="M258" s="428"/>
      <c r="N258" s="428"/>
      <c r="O258" s="449"/>
      <c r="P258" s="450"/>
      <c r="Q258" s="237"/>
      <c r="R258" s="48"/>
      <c r="S258" s="48"/>
      <c r="T258" s="48"/>
      <c r="U258" s="48"/>
      <c r="V258" s="48"/>
      <c r="W258" s="48"/>
      <c r="X258" s="48"/>
    </row>
    <row r="259" spans="1:24" ht="15.75" customHeight="1">
      <c r="A259" s="428"/>
      <c r="B259" s="447"/>
      <c r="C259" s="448"/>
      <c r="D259" s="448"/>
      <c r="E259" s="448"/>
      <c r="F259" s="448"/>
      <c r="G259" s="448"/>
      <c r="H259" s="448"/>
      <c r="I259" s="448"/>
      <c r="J259" s="449"/>
      <c r="K259" s="449"/>
      <c r="L259" s="449"/>
      <c r="M259" s="428"/>
      <c r="N259" s="428"/>
      <c r="O259" s="449"/>
      <c r="P259" s="450"/>
      <c r="Q259" s="237"/>
      <c r="R259" s="48"/>
      <c r="S259" s="48"/>
      <c r="T259" s="48"/>
      <c r="U259" s="48"/>
      <c r="V259" s="48"/>
      <c r="W259" s="48"/>
      <c r="X259" s="48"/>
    </row>
    <row r="260" spans="1:24" ht="15.75" customHeight="1">
      <c r="A260" s="428"/>
      <c r="B260" s="447"/>
      <c r="C260" s="448"/>
      <c r="D260" s="448"/>
      <c r="E260" s="448"/>
      <c r="F260" s="448"/>
      <c r="G260" s="448"/>
      <c r="H260" s="448"/>
      <c r="I260" s="448"/>
      <c r="J260" s="449"/>
      <c r="K260" s="449"/>
      <c r="L260" s="449"/>
      <c r="M260" s="428"/>
      <c r="N260" s="428"/>
      <c r="O260" s="449"/>
      <c r="P260" s="450"/>
      <c r="Q260" s="237"/>
      <c r="R260" s="48"/>
      <c r="S260" s="48"/>
      <c r="T260" s="48"/>
      <c r="U260" s="48"/>
      <c r="V260" s="48"/>
      <c r="W260" s="48"/>
      <c r="X260" s="48"/>
    </row>
    <row r="261" spans="1:24" ht="15.75" customHeight="1">
      <c r="A261" s="428"/>
      <c r="B261" s="447"/>
      <c r="C261" s="448"/>
      <c r="D261" s="448"/>
      <c r="E261" s="448"/>
      <c r="F261" s="448"/>
      <c r="G261" s="448"/>
      <c r="H261" s="448"/>
      <c r="I261" s="448"/>
      <c r="J261" s="449"/>
      <c r="K261" s="449"/>
      <c r="L261" s="449"/>
      <c r="M261" s="428"/>
      <c r="N261" s="428"/>
      <c r="O261" s="449"/>
      <c r="P261" s="450"/>
      <c r="Q261" s="237"/>
      <c r="R261" s="48"/>
      <c r="S261" s="48"/>
      <c r="T261" s="48"/>
      <c r="U261" s="48"/>
      <c r="V261" s="48"/>
      <c r="W261" s="48"/>
      <c r="X261" s="48"/>
    </row>
    <row r="262" spans="1:24" ht="15.75" customHeight="1">
      <c r="A262" s="428"/>
      <c r="B262" s="447"/>
      <c r="C262" s="448"/>
      <c r="D262" s="448"/>
      <c r="E262" s="448"/>
      <c r="F262" s="448"/>
      <c r="G262" s="448"/>
      <c r="H262" s="448"/>
      <c r="I262" s="448"/>
      <c r="J262" s="449"/>
      <c r="K262" s="449"/>
      <c r="L262" s="449"/>
      <c r="M262" s="428"/>
      <c r="N262" s="428"/>
      <c r="O262" s="449"/>
      <c r="P262" s="450"/>
      <c r="Q262" s="237"/>
      <c r="R262" s="48"/>
      <c r="S262" s="48"/>
      <c r="T262" s="48"/>
      <c r="U262" s="48"/>
      <c r="V262" s="48"/>
      <c r="W262" s="48"/>
      <c r="X262" s="48"/>
    </row>
    <row r="263" spans="1:24" ht="15.75" customHeight="1">
      <c r="A263" s="428"/>
      <c r="B263" s="447"/>
      <c r="C263" s="448"/>
      <c r="D263" s="448"/>
      <c r="E263" s="448"/>
      <c r="F263" s="448"/>
      <c r="G263" s="448"/>
      <c r="H263" s="448"/>
      <c r="I263" s="448"/>
      <c r="J263" s="449"/>
      <c r="K263" s="449"/>
      <c r="L263" s="449"/>
      <c r="M263" s="428"/>
      <c r="N263" s="428"/>
      <c r="O263" s="449"/>
      <c r="P263" s="450"/>
      <c r="Q263" s="237"/>
      <c r="R263" s="48"/>
      <c r="S263" s="48"/>
      <c r="T263" s="48"/>
      <c r="U263" s="48"/>
      <c r="V263" s="48"/>
      <c r="W263" s="48"/>
      <c r="X263" s="48"/>
    </row>
    <row r="264" spans="1:24" ht="15.75" customHeight="1">
      <c r="A264" s="428"/>
      <c r="B264" s="447"/>
      <c r="C264" s="448"/>
      <c r="D264" s="448"/>
      <c r="E264" s="448"/>
      <c r="F264" s="448"/>
      <c r="G264" s="448"/>
      <c r="H264" s="448"/>
      <c r="I264" s="448"/>
      <c r="J264" s="449"/>
      <c r="K264" s="449"/>
      <c r="L264" s="449"/>
      <c r="M264" s="428"/>
      <c r="N264" s="428"/>
      <c r="O264" s="449"/>
      <c r="P264" s="450"/>
      <c r="Q264" s="237"/>
      <c r="R264" s="48"/>
      <c r="S264" s="48"/>
      <c r="T264" s="48"/>
      <c r="U264" s="48"/>
      <c r="V264" s="48"/>
      <c r="W264" s="48"/>
      <c r="X264" s="48"/>
    </row>
    <row r="265" spans="1:24" ht="15.75" customHeight="1">
      <c r="A265" s="428"/>
      <c r="B265" s="447"/>
      <c r="C265" s="448"/>
      <c r="D265" s="448"/>
      <c r="E265" s="448"/>
      <c r="F265" s="448"/>
      <c r="G265" s="448"/>
      <c r="H265" s="448"/>
      <c r="I265" s="448"/>
      <c r="J265" s="449"/>
      <c r="K265" s="449"/>
      <c r="L265" s="449"/>
      <c r="M265" s="428"/>
      <c r="N265" s="428"/>
      <c r="O265" s="449"/>
      <c r="P265" s="450"/>
      <c r="Q265" s="237"/>
      <c r="R265" s="48"/>
      <c r="S265" s="48"/>
      <c r="T265" s="48"/>
      <c r="U265" s="48"/>
      <c r="V265" s="48"/>
      <c r="W265" s="48"/>
      <c r="X265" s="48"/>
    </row>
    <row r="266" spans="1:24" ht="15.75" customHeight="1">
      <c r="A266" s="428"/>
      <c r="B266" s="447"/>
      <c r="C266" s="448"/>
      <c r="D266" s="448"/>
      <c r="E266" s="448"/>
      <c r="F266" s="448"/>
      <c r="G266" s="448"/>
      <c r="H266" s="448"/>
      <c r="I266" s="448"/>
      <c r="J266" s="449"/>
      <c r="K266" s="449"/>
      <c r="L266" s="449"/>
      <c r="M266" s="428"/>
      <c r="N266" s="428"/>
      <c r="O266" s="449"/>
      <c r="P266" s="450"/>
      <c r="Q266" s="237"/>
      <c r="R266" s="48"/>
      <c r="S266" s="48"/>
      <c r="T266" s="48"/>
      <c r="U266" s="48"/>
      <c r="V266" s="48"/>
      <c r="W266" s="48"/>
      <c r="X266" s="48"/>
    </row>
    <row r="267" spans="1:24" ht="15.75" customHeight="1">
      <c r="A267" s="428"/>
      <c r="B267" s="447"/>
      <c r="C267" s="448"/>
      <c r="D267" s="448"/>
      <c r="E267" s="448"/>
      <c r="F267" s="448"/>
      <c r="G267" s="448"/>
      <c r="H267" s="448"/>
      <c r="I267" s="448"/>
      <c r="J267" s="449"/>
      <c r="K267" s="449"/>
      <c r="L267" s="449"/>
      <c r="M267" s="428"/>
      <c r="N267" s="428"/>
      <c r="O267" s="449"/>
      <c r="P267" s="450"/>
      <c r="Q267" s="237"/>
      <c r="R267" s="48"/>
      <c r="S267" s="48"/>
      <c r="T267" s="48"/>
      <c r="U267" s="48"/>
      <c r="V267" s="48"/>
      <c r="W267" s="48"/>
      <c r="X267" s="48"/>
    </row>
    <row r="268" spans="1:24" ht="15.75" customHeight="1">
      <c r="A268" s="428"/>
      <c r="B268" s="447"/>
      <c r="C268" s="448"/>
      <c r="D268" s="448"/>
      <c r="E268" s="448"/>
      <c r="F268" s="448"/>
      <c r="G268" s="448"/>
      <c r="H268" s="448"/>
      <c r="I268" s="448"/>
      <c r="J268" s="449"/>
      <c r="K268" s="449"/>
      <c r="L268" s="449"/>
      <c r="M268" s="428"/>
      <c r="N268" s="428"/>
      <c r="O268" s="449"/>
      <c r="P268" s="450"/>
      <c r="Q268" s="237"/>
      <c r="R268" s="48"/>
      <c r="S268" s="48"/>
      <c r="T268" s="48"/>
      <c r="U268" s="48"/>
      <c r="V268" s="48"/>
      <c r="W268" s="48"/>
      <c r="X268" s="48"/>
    </row>
    <row r="269" spans="1:24" ht="15.75" customHeight="1">
      <c r="A269" s="428"/>
      <c r="B269" s="447"/>
      <c r="C269" s="448"/>
      <c r="D269" s="448"/>
      <c r="E269" s="448"/>
      <c r="F269" s="448"/>
      <c r="G269" s="448"/>
      <c r="H269" s="448"/>
      <c r="I269" s="448"/>
      <c r="J269" s="449"/>
      <c r="K269" s="449"/>
      <c r="L269" s="449"/>
      <c r="M269" s="428"/>
      <c r="N269" s="428"/>
      <c r="O269" s="449"/>
      <c r="P269" s="450"/>
      <c r="Q269" s="237"/>
      <c r="R269" s="48"/>
      <c r="S269" s="48"/>
      <c r="T269" s="48"/>
      <c r="U269" s="48"/>
      <c r="V269" s="48"/>
      <c r="W269" s="48"/>
      <c r="X269" s="48"/>
    </row>
    <row r="270" spans="1:24" ht="15.75" customHeight="1">
      <c r="A270" s="428"/>
      <c r="B270" s="447"/>
      <c r="C270" s="448"/>
      <c r="D270" s="448"/>
      <c r="E270" s="448"/>
      <c r="F270" s="448"/>
      <c r="G270" s="448"/>
      <c r="H270" s="448"/>
      <c r="I270" s="448"/>
      <c r="J270" s="449"/>
      <c r="K270" s="449"/>
      <c r="L270" s="449"/>
      <c r="M270" s="428"/>
      <c r="N270" s="428"/>
      <c r="O270" s="449"/>
      <c r="P270" s="450"/>
      <c r="Q270" s="237"/>
      <c r="R270" s="48"/>
      <c r="S270" s="48"/>
      <c r="T270" s="48"/>
      <c r="U270" s="48"/>
      <c r="V270" s="48"/>
      <c r="W270" s="48"/>
      <c r="X270" s="48"/>
    </row>
    <row r="271" spans="1:24" ht="15.75" customHeight="1">
      <c r="A271" s="428"/>
      <c r="B271" s="447"/>
      <c r="C271" s="448"/>
      <c r="D271" s="448"/>
      <c r="E271" s="448"/>
      <c r="F271" s="448"/>
      <c r="G271" s="448"/>
      <c r="H271" s="448"/>
      <c r="I271" s="448"/>
      <c r="J271" s="449"/>
      <c r="K271" s="449"/>
      <c r="L271" s="449"/>
      <c r="M271" s="428"/>
      <c r="N271" s="428"/>
      <c r="O271" s="449"/>
      <c r="P271" s="450"/>
      <c r="Q271" s="237"/>
      <c r="R271" s="48"/>
      <c r="S271" s="48"/>
      <c r="T271" s="48"/>
      <c r="U271" s="48"/>
      <c r="V271" s="48"/>
      <c r="W271" s="48"/>
      <c r="X271" s="48"/>
    </row>
    <row r="272" spans="1:24" ht="15.75" customHeight="1">
      <c r="A272" s="428"/>
      <c r="B272" s="447"/>
      <c r="C272" s="448"/>
      <c r="D272" s="448"/>
      <c r="E272" s="448"/>
      <c r="F272" s="448"/>
      <c r="G272" s="448"/>
      <c r="H272" s="448"/>
      <c r="I272" s="448"/>
      <c r="J272" s="449"/>
      <c r="K272" s="449"/>
      <c r="L272" s="449"/>
      <c r="M272" s="428"/>
      <c r="N272" s="428"/>
      <c r="O272" s="449"/>
      <c r="P272" s="450"/>
      <c r="Q272" s="237"/>
      <c r="R272" s="48"/>
      <c r="S272" s="48"/>
      <c r="T272" s="48"/>
      <c r="U272" s="48"/>
      <c r="V272" s="48"/>
      <c r="W272" s="48"/>
      <c r="X272" s="48"/>
    </row>
    <row r="273" spans="1:24" ht="15.75" customHeight="1">
      <c r="A273" s="428"/>
      <c r="B273" s="447"/>
      <c r="C273" s="448"/>
      <c r="D273" s="448"/>
      <c r="E273" s="448"/>
      <c r="F273" s="448"/>
      <c r="G273" s="448"/>
      <c r="H273" s="448"/>
      <c r="I273" s="448"/>
      <c r="J273" s="449"/>
      <c r="K273" s="449"/>
      <c r="L273" s="449"/>
      <c r="M273" s="428"/>
      <c r="N273" s="428"/>
      <c r="O273" s="449"/>
      <c r="P273" s="450"/>
      <c r="Q273" s="237"/>
      <c r="R273" s="48"/>
      <c r="S273" s="48"/>
      <c r="T273" s="48"/>
      <c r="U273" s="48"/>
      <c r="V273" s="48"/>
      <c r="W273" s="48"/>
      <c r="X273" s="48"/>
    </row>
    <row r="274" spans="1:24" ht="15.75" customHeight="1">
      <c r="A274" s="428"/>
      <c r="B274" s="447"/>
      <c r="C274" s="448"/>
      <c r="D274" s="448"/>
      <c r="E274" s="448"/>
      <c r="F274" s="448"/>
      <c r="G274" s="448"/>
      <c r="H274" s="448"/>
      <c r="I274" s="448"/>
      <c r="J274" s="449"/>
      <c r="K274" s="449"/>
      <c r="L274" s="449"/>
      <c r="M274" s="428"/>
      <c r="N274" s="428"/>
      <c r="O274" s="449"/>
      <c r="P274" s="450"/>
      <c r="Q274" s="237"/>
      <c r="R274" s="48"/>
      <c r="S274" s="48"/>
      <c r="T274" s="48"/>
      <c r="U274" s="48"/>
      <c r="V274" s="48"/>
      <c r="W274" s="48"/>
      <c r="X274" s="48"/>
    </row>
    <row r="275" spans="1:24" ht="15.75" customHeight="1">
      <c r="A275" s="428"/>
      <c r="B275" s="447"/>
      <c r="C275" s="448"/>
      <c r="D275" s="448"/>
      <c r="E275" s="448"/>
      <c r="F275" s="448"/>
      <c r="G275" s="448"/>
      <c r="H275" s="448"/>
      <c r="I275" s="448"/>
      <c r="J275" s="449"/>
      <c r="K275" s="449"/>
      <c r="L275" s="449"/>
      <c r="M275" s="428"/>
      <c r="N275" s="428"/>
      <c r="O275" s="449"/>
      <c r="P275" s="450"/>
      <c r="Q275" s="237"/>
      <c r="R275" s="48"/>
      <c r="S275" s="48"/>
      <c r="T275" s="48"/>
      <c r="U275" s="48"/>
      <c r="V275" s="48"/>
      <c r="W275" s="48"/>
      <c r="X275" s="48"/>
    </row>
    <row r="276" spans="1:24" ht="15.75" customHeight="1">
      <c r="A276" s="428"/>
      <c r="B276" s="447"/>
      <c r="C276" s="448"/>
      <c r="D276" s="448"/>
      <c r="E276" s="448"/>
      <c r="F276" s="448"/>
      <c r="G276" s="448"/>
      <c r="H276" s="448"/>
      <c r="I276" s="448"/>
      <c r="J276" s="449"/>
      <c r="K276" s="449"/>
      <c r="L276" s="449"/>
      <c r="M276" s="428"/>
      <c r="N276" s="428"/>
      <c r="O276" s="449"/>
      <c r="P276" s="450"/>
      <c r="Q276" s="237"/>
      <c r="R276" s="48"/>
      <c r="S276" s="48"/>
      <c r="T276" s="48"/>
      <c r="U276" s="48"/>
      <c r="V276" s="48"/>
      <c r="W276" s="48"/>
      <c r="X276" s="48"/>
    </row>
    <row r="277" spans="1:24" ht="15.75" customHeight="1">
      <c r="A277" s="428"/>
      <c r="B277" s="447"/>
      <c r="C277" s="448"/>
      <c r="D277" s="448"/>
      <c r="E277" s="448"/>
      <c r="F277" s="448"/>
      <c r="G277" s="448"/>
      <c r="H277" s="448"/>
      <c r="I277" s="448"/>
      <c r="J277" s="449"/>
      <c r="K277" s="449"/>
      <c r="L277" s="449"/>
      <c r="M277" s="428"/>
      <c r="N277" s="428"/>
      <c r="O277" s="449"/>
      <c r="P277" s="450"/>
      <c r="Q277" s="237"/>
      <c r="R277" s="48"/>
      <c r="S277" s="48"/>
      <c r="T277" s="48"/>
      <c r="U277" s="48"/>
      <c r="V277" s="48"/>
      <c r="W277" s="48"/>
      <c r="X277" s="48"/>
    </row>
    <row r="278" spans="1:24" ht="15.75" customHeight="1">
      <c r="A278" s="428"/>
      <c r="B278" s="447"/>
      <c r="C278" s="448"/>
      <c r="D278" s="448"/>
      <c r="E278" s="448"/>
      <c r="F278" s="448"/>
      <c r="G278" s="448"/>
      <c r="H278" s="448"/>
      <c r="I278" s="448"/>
      <c r="J278" s="449"/>
      <c r="K278" s="449"/>
      <c r="L278" s="449"/>
      <c r="M278" s="428"/>
      <c r="N278" s="428"/>
      <c r="O278" s="449"/>
      <c r="P278" s="450"/>
      <c r="Q278" s="237"/>
      <c r="R278" s="48"/>
      <c r="S278" s="48"/>
      <c r="T278" s="48"/>
      <c r="U278" s="48"/>
      <c r="V278" s="48"/>
      <c r="W278" s="48"/>
      <c r="X278" s="48"/>
    </row>
    <row r="279" spans="1:24" ht="15.75" customHeight="1">
      <c r="A279" s="428"/>
      <c r="B279" s="447"/>
      <c r="C279" s="448"/>
      <c r="D279" s="448"/>
      <c r="E279" s="448"/>
      <c r="F279" s="448"/>
      <c r="G279" s="448"/>
      <c r="H279" s="448"/>
      <c r="I279" s="448"/>
      <c r="J279" s="449"/>
      <c r="K279" s="449"/>
      <c r="L279" s="449"/>
      <c r="M279" s="428"/>
      <c r="N279" s="428"/>
      <c r="O279" s="449"/>
      <c r="P279" s="450"/>
      <c r="Q279" s="237"/>
      <c r="R279" s="48"/>
      <c r="S279" s="48"/>
      <c r="T279" s="48"/>
      <c r="U279" s="48"/>
      <c r="V279" s="48"/>
      <c r="W279" s="48"/>
      <c r="X279" s="48"/>
    </row>
    <row r="280" spans="1:24" ht="15.75" customHeight="1">
      <c r="A280" s="428"/>
      <c r="B280" s="447"/>
      <c r="C280" s="448"/>
      <c r="D280" s="448"/>
      <c r="E280" s="448"/>
      <c r="F280" s="448"/>
      <c r="G280" s="448"/>
      <c r="H280" s="448"/>
      <c r="I280" s="448"/>
      <c r="J280" s="449"/>
      <c r="K280" s="449"/>
      <c r="L280" s="449"/>
      <c r="M280" s="428"/>
      <c r="N280" s="428"/>
      <c r="O280" s="449"/>
      <c r="P280" s="450"/>
      <c r="Q280" s="237"/>
      <c r="R280" s="48"/>
      <c r="S280" s="48"/>
      <c r="T280" s="48"/>
      <c r="U280" s="48"/>
      <c r="V280" s="48"/>
      <c r="W280" s="48"/>
      <c r="X280" s="48"/>
    </row>
    <row r="281" spans="1:24" ht="15.75" customHeight="1">
      <c r="A281" s="428"/>
      <c r="B281" s="447"/>
      <c r="C281" s="448"/>
      <c r="D281" s="448"/>
      <c r="E281" s="448"/>
      <c r="F281" s="448"/>
      <c r="G281" s="448"/>
      <c r="H281" s="448"/>
      <c r="I281" s="448"/>
      <c r="J281" s="449"/>
      <c r="K281" s="449"/>
      <c r="L281" s="449"/>
      <c r="M281" s="428"/>
      <c r="N281" s="428"/>
      <c r="O281" s="449"/>
      <c r="P281" s="450"/>
      <c r="Q281" s="237"/>
      <c r="R281" s="48"/>
      <c r="S281" s="48"/>
      <c r="T281" s="48"/>
      <c r="U281" s="48"/>
      <c r="V281" s="48"/>
      <c r="W281" s="48"/>
      <c r="X281" s="48"/>
    </row>
    <row r="282" spans="1:24" ht="15.75" customHeight="1">
      <c r="A282" s="428"/>
      <c r="B282" s="447"/>
      <c r="C282" s="448"/>
      <c r="D282" s="448"/>
      <c r="E282" s="448"/>
      <c r="F282" s="448"/>
      <c r="G282" s="448"/>
      <c r="H282" s="448"/>
      <c r="I282" s="448"/>
      <c r="J282" s="449"/>
      <c r="K282" s="449"/>
      <c r="L282" s="449"/>
      <c r="M282" s="428"/>
      <c r="N282" s="428"/>
      <c r="O282" s="449"/>
      <c r="P282" s="450"/>
      <c r="Q282" s="237"/>
      <c r="R282" s="48"/>
      <c r="S282" s="48"/>
      <c r="T282" s="48"/>
      <c r="U282" s="48"/>
      <c r="V282" s="48"/>
      <c r="W282" s="48"/>
      <c r="X282" s="48"/>
    </row>
    <row r="283" spans="1:24" ht="15.75" customHeight="1">
      <c r="A283" s="428"/>
      <c r="B283" s="447"/>
      <c r="C283" s="448"/>
      <c r="D283" s="448"/>
      <c r="E283" s="448"/>
      <c r="F283" s="448"/>
      <c r="G283" s="448"/>
      <c r="H283" s="448"/>
      <c r="I283" s="448"/>
      <c r="J283" s="449"/>
      <c r="K283" s="449"/>
      <c r="L283" s="449"/>
      <c r="M283" s="428"/>
      <c r="N283" s="428"/>
      <c r="O283" s="449"/>
      <c r="P283" s="450"/>
      <c r="Q283" s="237"/>
      <c r="R283" s="48"/>
      <c r="S283" s="48"/>
      <c r="T283" s="48"/>
      <c r="U283" s="48"/>
      <c r="V283" s="48"/>
      <c r="W283" s="48"/>
      <c r="X283" s="48"/>
    </row>
    <row r="284" spans="1:24" ht="15.75" customHeight="1">
      <c r="A284" s="428"/>
      <c r="B284" s="447"/>
      <c r="C284" s="448"/>
      <c r="D284" s="448"/>
      <c r="E284" s="448"/>
      <c r="F284" s="448"/>
      <c r="G284" s="448"/>
      <c r="H284" s="448"/>
      <c r="I284" s="448"/>
      <c r="J284" s="449"/>
      <c r="K284" s="449"/>
      <c r="L284" s="449"/>
      <c r="M284" s="428"/>
      <c r="N284" s="428"/>
      <c r="O284" s="449"/>
      <c r="P284" s="450"/>
      <c r="Q284" s="237"/>
      <c r="R284" s="48"/>
      <c r="S284" s="48"/>
      <c r="T284" s="48"/>
      <c r="U284" s="48"/>
      <c r="V284" s="48"/>
      <c r="W284" s="48"/>
      <c r="X284" s="48"/>
    </row>
    <row r="285" spans="1:24" ht="15.75" customHeight="1">
      <c r="A285" s="428"/>
      <c r="B285" s="447"/>
      <c r="C285" s="448"/>
      <c r="D285" s="448"/>
      <c r="E285" s="448"/>
      <c r="F285" s="448"/>
      <c r="G285" s="448"/>
      <c r="H285" s="448"/>
      <c r="I285" s="448"/>
      <c r="J285" s="449"/>
      <c r="K285" s="449"/>
      <c r="L285" s="449"/>
      <c r="M285" s="428"/>
      <c r="N285" s="428"/>
      <c r="O285" s="449"/>
      <c r="P285" s="450"/>
      <c r="Q285" s="237"/>
      <c r="R285" s="48"/>
      <c r="S285" s="48"/>
      <c r="T285" s="48"/>
      <c r="U285" s="48"/>
      <c r="V285" s="48"/>
      <c r="W285" s="48"/>
      <c r="X285" s="48"/>
    </row>
    <row r="286" spans="1:24" ht="15.75" customHeight="1">
      <c r="A286" s="428"/>
      <c r="B286" s="447"/>
      <c r="C286" s="448"/>
      <c r="D286" s="448"/>
      <c r="E286" s="448"/>
      <c r="F286" s="448"/>
      <c r="G286" s="448"/>
      <c r="H286" s="448"/>
      <c r="I286" s="448"/>
      <c r="J286" s="449"/>
      <c r="K286" s="449"/>
      <c r="L286" s="449"/>
      <c r="M286" s="428"/>
      <c r="N286" s="428"/>
      <c r="O286" s="449"/>
      <c r="P286" s="450"/>
      <c r="Q286" s="237"/>
      <c r="R286" s="48"/>
      <c r="S286" s="48"/>
      <c r="T286" s="48"/>
      <c r="U286" s="48"/>
      <c r="V286" s="48"/>
      <c r="W286" s="48"/>
      <c r="X286" s="48"/>
    </row>
    <row r="287" spans="1:24" ht="15.75" customHeight="1">
      <c r="A287" s="428"/>
      <c r="B287" s="447"/>
      <c r="C287" s="448"/>
      <c r="D287" s="448"/>
      <c r="E287" s="448"/>
      <c r="F287" s="448"/>
      <c r="G287" s="448"/>
      <c r="H287" s="448"/>
      <c r="I287" s="448"/>
      <c r="J287" s="449"/>
      <c r="K287" s="449"/>
      <c r="L287" s="449"/>
      <c r="M287" s="428"/>
      <c r="N287" s="428"/>
      <c r="O287" s="449"/>
      <c r="P287" s="450"/>
      <c r="Q287" s="237"/>
      <c r="R287" s="48"/>
      <c r="S287" s="48"/>
      <c r="T287" s="48"/>
      <c r="U287" s="48"/>
      <c r="V287" s="48"/>
      <c r="W287" s="48"/>
      <c r="X287" s="48"/>
    </row>
    <row r="288" spans="1:24" ht="15.75" customHeight="1">
      <c r="A288" s="428"/>
      <c r="B288" s="447"/>
      <c r="C288" s="448"/>
      <c r="D288" s="448"/>
      <c r="E288" s="448"/>
      <c r="F288" s="448"/>
      <c r="G288" s="448"/>
      <c r="H288" s="448"/>
      <c r="I288" s="448"/>
      <c r="J288" s="449"/>
      <c r="K288" s="449"/>
      <c r="L288" s="449"/>
      <c r="M288" s="428"/>
      <c r="N288" s="428"/>
      <c r="O288" s="449"/>
      <c r="P288" s="450"/>
      <c r="Q288" s="237"/>
      <c r="R288" s="48"/>
      <c r="S288" s="48"/>
      <c r="T288" s="48"/>
      <c r="U288" s="48"/>
      <c r="V288" s="48"/>
      <c r="W288" s="48"/>
      <c r="X288" s="48"/>
    </row>
    <row r="289" spans="1:24" ht="15.75" customHeight="1">
      <c r="A289" s="428"/>
      <c r="B289" s="447"/>
      <c r="C289" s="448"/>
      <c r="D289" s="448"/>
      <c r="E289" s="448"/>
      <c r="F289" s="448"/>
      <c r="G289" s="448"/>
      <c r="H289" s="448"/>
      <c r="I289" s="448"/>
      <c r="J289" s="449"/>
      <c r="K289" s="449"/>
      <c r="L289" s="449"/>
      <c r="M289" s="428"/>
      <c r="N289" s="428"/>
      <c r="O289" s="449"/>
      <c r="P289" s="450"/>
      <c r="Q289" s="237"/>
      <c r="R289" s="48"/>
      <c r="S289" s="48"/>
      <c r="T289" s="48"/>
      <c r="U289" s="48"/>
      <c r="V289" s="48"/>
      <c r="W289" s="48"/>
      <c r="X289" s="48"/>
    </row>
    <row r="290" spans="1:24" ht="15.75" customHeight="1">
      <c r="A290" s="428"/>
      <c r="B290" s="447"/>
      <c r="C290" s="448"/>
      <c r="D290" s="448"/>
      <c r="E290" s="448"/>
      <c r="F290" s="448"/>
      <c r="G290" s="448"/>
      <c r="H290" s="448"/>
      <c r="I290" s="448"/>
      <c r="J290" s="449"/>
      <c r="K290" s="449"/>
      <c r="L290" s="449"/>
      <c r="M290" s="428"/>
      <c r="N290" s="428"/>
      <c r="O290" s="449"/>
      <c r="P290" s="450"/>
      <c r="Q290" s="237"/>
      <c r="R290" s="48"/>
      <c r="S290" s="48"/>
      <c r="T290" s="48"/>
      <c r="U290" s="48"/>
      <c r="V290" s="48"/>
      <c r="W290" s="48"/>
      <c r="X290" s="48"/>
    </row>
    <row r="291" spans="1:24" ht="15.75" customHeight="1">
      <c r="A291" s="428"/>
      <c r="B291" s="447"/>
      <c r="C291" s="448"/>
      <c r="D291" s="448"/>
      <c r="E291" s="448"/>
      <c r="F291" s="448"/>
      <c r="G291" s="448"/>
      <c r="H291" s="448"/>
      <c r="I291" s="448"/>
      <c r="J291" s="449"/>
      <c r="K291" s="449"/>
      <c r="L291" s="449"/>
      <c r="M291" s="428"/>
      <c r="N291" s="428"/>
      <c r="O291" s="449"/>
      <c r="P291" s="450"/>
      <c r="Q291" s="237"/>
      <c r="R291" s="48"/>
      <c r="S291" s="48"/>
      <c r="T291" s="48"/>
      <c r="U291" s="48"/>
      <c r="V291" s="48"/>
      <c r="W291" s="48"/>
      <c r="X291" s="48"/>
    </row>
    <row r="292" spans="1:24" ht="15.75" customHeight="1">
      <c r="A292" s="428"/>
      <c r="B292" s="447"/>
      <c r="C292" s="448"/>
      <c r="D292" s="448"/>
      <c r="E292" s="448"/>
      <c r="F292" s="448"/>
      <c r="G292" s="448"/>
      <c r="H292" s="448"/>
      <c r="I292" s="448"/>
      <c r="J292" s="449"/>
      <c r="K292" s="449"/>
      <c r="L292" s="449"/>
      <c r="M292" s="428"/>
      <c r="N292" s="428"/>
      <c r="O292" s="449"/>
      <c r="P292" s="450"/>
      <c r="Q292" s="237"/>
      <c r="R292" s="48"/>
      <c r="S292" s="48"/>
      <c r="T292" s="48"/>
      <c r="U292" s="48"/>
      <c r="V292" s="48"/>
      <c r="W292" s="48"/>
      <c r="X292" s="48"/>
    </row>
    <row r="293" spans="1:24" ht="15.75" customHeight="1">
      <c r="A293" s="428"/>
      <c r="B293" s="447"/>
      <c r="C293" s="448"/>
      <c r="D293" s="448"/>
      <c r="E293" s="448"/>
      <c r="F293" s="448"/>
      <c r="G293" s="448"/>
      <c r="H293" s="448"/>
      <c r="I293" s="448"/>
      <c r="J293" s="449"/>
      <c r="K293" s="449"/>
      <c r="L293" s="449"/>
      <c r="M293" s="428"/>
      <c r="N293" s="428"/>
      <c r="O293" s="449"/>
      <c r="P293" s="450"/>
      <c r="Q293" s="237"/>
      <c r="R293" s="48"/>
      <c r="S293" s="48"/>
      <c r="T293" s="48"/>
      <c r="U293" s="48"/>
      <c r="V293" s="48"/>
      <c r="W293" s="48"/>
      <c r="X293" s="48"/>
    </row>
    <row r="294" spans="1:24" ht="15.75" customHeight="1">
      <c r="A294" s="428"/>
      <c r="B294" s="447"/>
      <c r="C294" s="448"/>
      <c r="D294" s="448"/>
      <c r="E294" s="448"/>
      <c r="F294" s="448"/>
      <c r="G294" s="448"/>
      <c r="H294" s="448"/>
      <c r="I294" s="448"/>
      <c r="J294" s="449"/>
      <c r="K294" s="449"/>
      <c r="L294" s="449"/>
      <c r="M294" s="428"/>
      <c r="N294" s="428"/>
      <c r="O294" s="449"/>
      <c r="P294" s="450"/>
      <c r="Q294" s="237"/>
      <c r="R294" s="48"/>
      <c r="S294" s="48"/>
      <c r="T294" s="48"/>
      <c r="U294" s="48"/>
      <c r="V294" s="48"/>
      <c r="W294" s="48"/>
      <c r="X294" s="48"/>
    </row>
    <row r="295" spans="1:24" ht="15.75" customHeight="1">
      <c r="A295" s="428"/>
      <c r="B295" s="447"/>
      <c r="C295" s="448"/>
      <c r="D295" s="448"/>
      <c r="E295" s="448"/>
      <c r="F295" s="448"/>
      <c r="G295" s="448"/>
      <c r="H295" s="448"/>
      <c r="I295" s="448"/>
      <c r="J295" s="449"/>
      <c r="K295" s="449"/>
      <c r="L295" s="449"/>
      <c r="M295" s="428"/>
      <c r="N295" s="428"/>
      <c r="O295" s="449"/>
      <c r="P295" s="450"/>
      <c r="Q295" s="237"/>
      <c r="R295" s="48"/>
      <c r="S295" s="48"/>
      <c r="T295" s="48"/>
      <c r="U295" s="48"/>
      <c r="V295" s="48"/>
      <c r="W295" s="48"/>
      <c r="X295" s="48"/>
    </row>
    <row r="296" spans="1:24" ht="15.75" customHeight="1">
      <c r="A296" s="428"/>
      <c r="B296" s="447"/>
      <c r="C296" s="448"/>
      <c r="D296" s="448"/>
      <c r="E296" s="448"/>
      <c r="F296" s="448"/>
      <c r="G296" s="448"/>
      <c r="H296" s="448"/>
      <c r="I296" s="448"/>
      <c r="J296" s="449"/>
      <c r="K296" s="449"/>
      <c r="L296" s="449"/>
      <c r="M296" s="428"/>
      <c r="N296" s="428"/>
      <c r="O296" s="449"/>
      <c r="P296" s="450"/>
      <c r="Q296" s="237"/>
      <c r="R296" s="48"/>
      <c r="S296" s="48"/>
      <c r="T296" s="48"/>
      <c r="U296" s="48"/>
      <c r="V296" s="48"/>
      <c r="W296" s="48"/>
      <c r="X296" s="48"/>
    </row>
    <row r="297" spans="1:24" ht="15.75" customHeight="1">
      <c r="A297" s="428"/>
      <c r="B297" s="447"/>
      <c r="C297" s="448"/>
      <c r="D297" s="448"/>
      <c r="E297" s="448"/>
      <c r="F297" s="448"/>
      <c r="G297" s="448"/>
      <c r="H297" s="448"/>
      <c r="I297" s="448"/>
      <c r="J297" s="449"/>
      <c r="K297" s="449"/>
      <c r="L297" s="449"/>
      <c r="M297" s="428"/>
      <c r="N297" s="428"/>
      <c r="O297" s="449"/>
      <c r="P297" s="450"/>
      <c r="Q297" s="237"/>
      <c r="R297" s="48"/>
      <c r="S297" s="48"/>
      <c r="T297" s="48"/>
      <c r="U297" s="48"/>
      <c r="V297" s="48"/>
      <c r="W297" s="48"/>
      <c r="X297" s="48"/>
    </row>
    <row r="298" spans="1:24" ht="15.75" customHeight="1">
      <c r="A298" s="428"/>
      <c r="B298" s="447"/>
      <c r="C298" s="448"/>
      <c r="D298" s="448"/>
      <c r="E298" s="448"/>
      <c r="F298" s="448"/>
      <c r="G298" s="448"/>
      <c r="H298" s="448"/>
      <c r="I298" s="448"/>
      <c r="J298" s="449"/>
      <c r="K298" s="449"/>
      <c r="L298" s="449"/>
      <c r="M298" s="428"/>
      <c r="N298" s="428"/>
      <c r="O298" s="449"/>
      <c r="P298" s="450"/>
      <c r="Q298" s="237"/>
      <c r="R298" s="48"/>
      <c r="S298" s="48"/>
      <c r="T298" s="48"/>
      <c r="U298" s="48"/>
      <c r="V298" s="48"/>
      <c r="W298" s="48"/>
      <c r="X298" s="48"/>
    </row>
    <row r="299" spans="1:24" ht="15.75" customHeight="1">
      <c r="A299" s="428"/>
      <c r="B299" s="447"/>
      <c r="C299" s="448"/>
      <c r="D299" s="448"/>
      <c r="E299" s="448"/>
      <c r="F299" s="448"/>
      <c r="G299" s="448"/>
      <c r="H299" s="448"/>
      <c r="I299" s="448"/>
      <c r="J299" s="449"/>
      <c r="K299" s="449"/>
      <c r="L299" s="449"/>
      <c r="M299" s="428"/>
      <c r="N299" s="428"/>
      <c r="O299" s="449"/>
      <c r="P299" s="450"/>
      <c r="Q299" s="237"/>
      <c r="R299" s="48"/>
      <c r="S299" s="48"/>
      <c r="T299" s="48"/>
      <c r="U299" s="48"/>
      <c r="V299" s="48"/>
      <c r="W299" s="48"/>
      <c r="X299" s="48"/>
    </row>
    <row r="300" spans="1:24" ht="15.75" customHeight="1">
      <c r="A300" s="428"/>
      <c r="B300" s="447"/>
      <c r="C300" s="448"/>
      <c r="D300" s="448"/>
      <c r="E300" s="448"/>
      <c r="F300" s="448"/>
      <c r="G300" s="448"/>
      <c r="H300" s="448"/>
      <c r="I300" s="448"/>
      <c r="J300" s="449"/>
      <c r="K300" s="449"/>
      <c r="L300" s="449"/>
      <c r="M300" s="428"/>
      <c r="N300" s="428"/>
      <c r="O300" s="449"/>
      <c r="P300" s="450"/>
      <c r="Q300" s="237"/>
      <c r="R300" s="48"/>
      <c r="S300" s="48"/>
      <c r="T300" s="48"/>
      <c r="U300" s="48"/>
      <c r="V300" s="48"/>
      <c r="W300" s="48"/>
      <c r="X300" s="48"/>
    </row>
    <row r="301" spans="1:24" ht="15.75" customHeight="1">
      <c r="A301" s="428"/>
      <c r="B301" s="447"/>
      <c r="C301" s="448"/>
      <c r="D301" s="448"/>
      <c r="E301" s="448"/>
      <c r="F301" s="448"/>
      <c r="G301" s="448"/>
      <c r="H301" s="448"/>
      <c r="I301" s="448"/>
      <c r="J301" s="449"/>
      <c r="K301" s="449"/>
      <c r="L301" s="449"/>
      <c r="M301" s="428"/>
      <c r="N301" s="428"/>
      <c r="O301" s="449"/>
      <c r="P301" s="450"/>
      <c r="Q301" s="237"/>
      <c r="R301" s="48"/>
      <c r="S301" s="48"/>
      <c r="T301" s="48"/>
      <c r="U301" s="48"/>
      <c r="V301" s="48"/>
      <c r="W301" s="48"/>
      <c r="X301" s="48"/>
    </row>
    <row r="302" spans="1:24" ht="15.75" customHeight="1">
      <c r="A302" s="428"/>
      <c r="B302" s="447"/>
      <c r="C302" s="448"/>
      <c r="D302" s="448"/>
      <c r="E302" s="448"/>
      <c r="F302" s="448"/>
      <c r="G302" s="448"/>
      <c r="H302" s="448"/>
      <c r="I302" s="448"/>
      <c r="J302" s="449"/>
      <c r="K302" s="449"/>
      <c r="L302" s="449"/>
      <c r="M302" s="428"/>
      <c r="N302" s="428"/>
      <c r="O302" s="449"/>
      <c r="P302" s="450"/>
      <c r="Q302" s="237"/>
      <c r="R302" s="48"/>
      <c r="S302" s="48"/>
      <c r="T302" s="48"/>
      <c r="U302" s="48"/>
      <c r="V302" s="48"/>
      <c r="W302" s="48"/>
      <c r="X302" s="48"/>
    </row>
    <row r="303" spans="1:24" ht="15.75" customHeight="1">
      <c r="A303" s="428"/>
      <c r="B303" s="447"/>
      <c r="C303" s="448"/>
      <c r="D303" s="448"/>
      <c r="E303" s="448"/>
      <c r="F303" s="448"/>
      <c r="G303" s="448"/>
      <c r="H303" s="448"/>
      <c r="I303" s="448"/>
      <c r="J303" s="449"/>
      <c r="K303" s="449"/>
      <c r="L303" s="449"/>
      <c r="M303" s="428"/>
      <c r="N303" s="428"/>
      <c r="O303" s="449"/>
      <c r="P303" s="428"/>
      <c r="R303" s="48"/>
      <c r="S303" s="48"/>
      <c r="T303" s="48"/>
      <c r="U303" s="48"/>
      <c r="V303" s="48"/>
      <c r="W303" s="48"/>
      <c r="X303" s="48"/>
    </row>
    <row r="304" spans="1:24" ht="15.75" customHeight="1">
      <c r="A304" s="428"/>
      <c r="B304" s="447"/>
      <c r="C304" s="448"/>
      <c r="D304" s="448"/>
      <c r="E304" s="448"/>
      <c r="F304" s="448"/>
      <c r="G304" s="448"/>
      <c r="H304" s="448"/>
      <c r="I304" s="448"/>
      <c r="J304" s="449"/>
      <c r="K304" s="449"/>
      <c r="L304" s="449"/>
      <c r="M304" s="428"/>
      <c r="N304" s="428"/>
      <c r="O304" s="449"/>
      <c r="P304" s="428"/>
      <c r="R304" s="48"/>
      <c r="S304" s="48"/>
      <c r="T304" s="48"/>
      <c r="U304" s="48"/>
      <c r="V304" s="48"/>
      <c r="W304" s="48"/>
      <c r="X304" s="48"/>
    </row>
    <row r="305" spans="1:24" ht="15.75" customHeight="1">
      <c r="A305" s="428"/>
      <c r="B305" s="447"/>
      <c r="C305" s="448"/>
      <c r="D305" s="448"/>
      <c r="E305" s="448"/>
      <c r="F305" s="448"/>
      <c r="G305" s="448"/>
      <c r="H305" s="448"/>
      <c r="I305" s="448"/>
      <c r="J305" s="449"/>
      <c r="K305" s="449"/>
      <c r="L305" s="449"/>
      <c r="M305" s="428"/>
      <c r="N305" s="428"/>
      <c r="O305" s="449"/>
      <c r="P305" s="428"/>
      <c r="R305" s="48"/>
      <c r="S305" s="48"/>
      <c r="T305" s="48"/>
      <c r="U305" s="48"/>
      <c r="V305" s="48"/>
      <c r="W305" s="48"/>
      <c r="X305" s="48"/>
    </row>
    <row r="306" spans="1:24" ht="15.75" customHeight="1">
      <c r="A306" s="428"/>
      <c r="B306" s="447"/>
      <c r="C306" s="448"/>
      <c r="D306" s="448"/>
      <c r="E306" s="448"/>
      <c r="F306" s="448"/>
      <c r="G306" s="448"/>
      <c r="H306" s="448"/>
      <c r="I306" s="448"/>
      <c r="J306" s="449"/>
      <c r="K306" s="449"/>
      <c r="L306" s="449"/>
      <c r="M306" s="428"/>
      <c r="N306" s="428"/>
      <c r="O306" s="449"/>
      <c r="P306" s="428"/>
      <c r="R306" s="48"/>
      <c r="S306" s="48"/>
      <c r="T306" s="48"/>
      <c r="U306" s="48"/>
      <c r="V306" s="48"/>
      <c r="W306" s="48"/>
      <c r="X306" s="48"/>
    </row>
    <row r="307" spans="1:24" ht="15.75" customHeight="1">
      <c r="A307" s="428"/>
      <c r="B307" s="447"/>
      <c r="C307" s="448"/>
      <c r="D307" s="448"/>
      <c r="E307" s="448"/>
      <c r="F307" s="448"/>
      <c r="G307" s="448"/>
      <c r="H307" s="448"/>
      <c r="I307" s="448"/>
      <c r="J307" s="449"/>
      <c r="K307" s="449"/>
      <c r="L307" s="449"/>
      <c r="M307" s="428"/>
      <c r="N307" s="428"/>
      <c r="O307" s="449"/>
      <c r="P307" s="428"/>
      <c r="R307" s="48"/>
      <c r="S307" s="48"/>
      <c r="T307" s="48"/>
      <c r="U307" s="48"/>
      <c r="V307" s="48"/>
      <c r="W307" s="48"/>
      <c r="X307" s="48"/>
    </row>
    <row r="308" spans="1:24" ht="15.75" customHeight="1">
      <c r="A308" s="428"/>
      <c r="B308" s="447"/>
      <c r="C308" s="448"/>
      <c r="D308" s="448"/>
      <c r="E308" s="448"/>
      <c r="F308" s="448"/>
      <c r="G308" s="448"/>
      <c r="H308" s="448"/>
      <c r="I308" s="448"/>
      <c r="J308" s="449"/>
      <c r="K308" s="449"/>
      <c r="L308" s="449"/>
      <c r="M308" s="428"/>
      <c r="N308" s="428"/>
      <c r="O308" s="449"/>
      <c r="P308" s="428"/>
      <c r="R308" s="48"/>
      <c r="S308" s="48"/>
      <c r="T308" s="48"/>
      <c r="U308" s="48"/>
      <c r="V308" s="48"/>
      <c r="W308" s="48"/>
      <c r="X308" s="48"/>
    </row>
    <row r="309" spans="1:24" ht="15.75" customHeight="1">
      <c r="A309" s="428"/>
      <c r="B309" s="447"/>
      <c r="C309" s="448"/>
      <c r="D309" s="448"/>
      <c r="E309" s="448"/>
      <c r="F309" s="448"/>
      <c r="G309" s="448"/>
      <c r="H309" s="448"/>
      <c r="I309" s="448"/>
      <c r="J309" s="449"/>
      <c r="K309" s="449"/>
      <c r="L309" s="449"/>
      <c r="M309" s="428"/>
      <c r="N309" s="428"/>
      <c r="O309" s="449"/>
      <c r="P309" s="428"/>
      <c r="R309" s="48"/>
      <c r="S309" s="48"/>
      <c r="T309" s="48"/>
      <c r="U309" s="48"/>
      <c r="V309" s="48"/>
      <c r="W309" s="48"/>
      <c r="X309" s="48"/>
    </row>
    <row r="310" spans="1:24" ht="15.75" customHeight="1">
      <c r="A310" s="428"/>
      <c r="B310" s="447"/>
      <c r="C310" s="448"/>
      <c r="D310" s="448"/>
      <c r="E310" s="448"/>
      <c r="F310" s="448"/>
      <c r="G310" s="448"/>
      <c r="H310" s="448"/>
      <c r="I310" s="448"/>
      <c r="J310" s="449"/>
      <c r="K310" s="449"/>
      <c r="L310" s="449"/>
      <c r="M310" s="428"/>
      <c r="N310" s="428"/>
      <c r="O310" s="449"/>
      <c r="P310" s="428"/>
      <c r="R310" s="48"/>
      <c r="S310" s="48"/>
      <c r="T310" s="48"/>
      <c r="U310" s="48"/>
      <c r="V310" s="48"/>
      <c r="W310" s="48"/>
      <c r="X310" s="48"/>
    </row>
    <row r="311" spans="1:24" ht="15.75" customHeight="1">
      <c r="A311" s="428"/>
      <c r="B311" s="447"/>
      <c r="C311" s="448"/>
      <c r="D311" s="448"/>
      <c r="E311" s="448"/>
      <c r="F311" s="448"/>
      <c r="G311" s="448"/>
      <c r="H311" s="448"/>
      <c r="I311" s="448"/>
      <c r="J311" s="449"/>
      <c r="K311" s="449"/>
      <c r="L311" s="449"/>
      <c r="M311" s="428"/>
      <c r="N311" s="428"/>
      <c r="O311" s="449"/>
      <c r="P311" s="428"/>
      <c r="R311" s="48"/>
      <c r="S311" s="48"/>
      <c r="T311" s="48"/>
      <c r="U311" s="48"/>
      <c r="V311" s="48"/>
      <c r="W311" s="48"/>
      <c r="X311" s="48"/>
    </row>
    <row r="312" spans="1:24" ht="15.75" customHeight="1">
      <c r="A312" s="428"/>
      <c r="B312" s="447"/>
      <c r="C312" s="448"/>
      <c r="D312" s="448"/>
      <c r="E312" s="448"/>
      <c r="F312" s="448"/>
      <c r="G312" s="448"/>
      <c r="H312" s="448"/>
      <c r="I312" s="448"/>
      <c r="J312" s="449"/>
      <c r="K312" s="449"/>
      <c r="L312" s="449"/>
      <c r="M312" s="428"/>
      <c r="N312" s="428"/>
      <c r="O312" s="449"/>
      <c r="P312" s="428"/>
      <c r="R312" s="48"/>
      <c r="S312" s="48"/>
      <c r="T312" s="48"/>
      <c r="U312" s="48"/>
      <c r="V312" s="48"/>
      <c r="W312" s="48"/>
      <c r="X312" s="48"/>
    </row>
    <row r="313" spans="1:24" ht="15.75" customHeight="1">
      <c r="A313" s="428"/>
      <c r="B313" s="447"/>
      <c r="C313" s="448"/>
      <c r="D313" s="448"/>
      <c r="E313" s="448"/>
      <c r="F313" s="448"/>
      <c r="G313" s="448"/>
      <c r="H313" s="448"/>
      <c r="I313" s="448"/>
      <c r="J313" s="449"/>
      <c r="K313" s="449"/>
      <c r="L313" s="449"/>
      <c r="M313" s="428"/>
      <c r="N313" s="428"/>
      <c r="O313" s="449"/>
      <c r="P313" s="428"/>
      <c r="R313" s="48"/>
      <c r="S313" s="48"/>
      <c r="T313" s="48"/>
      <c r="U313" s="48"/>
      <c r="V313" s="48"/>
      <c r="W313" s="48"/>
      <c r="X313" s="48"/>
    </row>
    <row r="314" spans="1:24" ht="15.75" customHeight="1">
      <c r="A314" s="428"/>
      <c r="B314" s="447"/>
      <c r="C314" s="448"/>
      <c r="D314" s="448"/>
      <c r="E314" s="448"/>
      <c r="F314" s="448"/>
      <c r="G314" s="448"/>
      <c r="H314" s="448"/>
      <c r="I314" s="448"/>
      <c r="J314" s="449"/>
      <c r="K314" s="449"/>
      <c r="L314" s="449"/>
      <c r="M314" s="428"/>
      <c r="N314" s="428"/>
      <c r="O314" s="449"/>
      <c r="P314" s="428"/>
      <c r="R314" s="48"/>
      <c r="S314" s="48"/>
      <c r="T314" s="48"/>
      <c r="U314" s="48"/>
      <c r="V314" s="48"/>
      <c r="W314" s="48"/>
      <c r="X314" s="48"/>
    </row>
    <row r="315" spans="1:24" ht="15.75" customHeight="1">
      <c r="A315" s="428"/>
      <c r="B315" s="447"/>
      <c r="C315" s="448"/>
      <c r="D315" s="448"/>
      <c r="E315" s="448"/>
      <c r="F315" s="448"/>
      <c r="G315" s="448"/>
      <c r="H315" s="448"/>
      <c r="I315" s="448"/>
      <c r="J315" s="449"/>
      <c r="K315" s="449"/>
      <c r="L315" s="449"/>
      <c r="M315" s="428"/>
      <c r="N315" s="428"/>
      <c r="O315" s="449"/>
      <c r="P315" s="428"/>
      <c r="R315" s="48"/>
      <c r="S315" s="48"/>
      <c r="T315" s="48"/>
      <c r="U315" s="48"/>
      <c r="V315" s="48"/>
      <c r="W315" s="48"/>
      <c r="X315" s="48"/>
    </row>
    <row r="316" spans="1:24" ht="15.75" customHeight="1">
      <c r="A316" s="428"/>
      <c r="B316" s="447"/>
      <c r="C316" s="448"/>
      <c r="D316" s="448"/>
      <c r="E316" s="448"/>
      <c r="F316" s="448"/>
      <c r="G316" s="448"/>
      <c r="H316" s="448"/>
      <c r="I316" s="448"/>
      <c r="J316" s="449"/>
      <c r="K316" s="449"/>
      <c r="L316" s="449"/>
      <c r="M316" s="428"/>
      <c r="N316" s="428"/>
      <c r="O316" s="449"/>
      <c r="P316" s="428"/>
      <c r="R316" s="48"/>
      <c r="S316" s="48"/>
      <c r="T316" s="48"/>
      <c r="U316" s="48"/>
      <c r="V316" s="48"/>
      <c r="W316" s="48"/>
      <c r="X316" s="48"/>
    </row>
    <row r="317" spans="1:24" ht="15.75" customHeight="1">
      <c r="A317" s="428"/>
      <c r="B317" s="447"/>
      <c r="C317" s="448"/>
      <c r="D317" s="448"/>
      <c r="E317" s="448"/>
      <c r="F317" s="448"/>
      <c r="G317" s="448"/>
      <c r="H317" s="448"/>
      <c r="I317" s="448"/>
      <c r="J317" s="449"/>
      <c r="K317" s="449"/>
      <c r="L317" s="449"/>
      <c r="M317" s="428"/>
      <c r="N317" s="428"/>
      <c r="O317" s="449"/>
      <c r="P317" s="428"/>
      <c r="R317" s="48"/>
      <c r="S317" s="48"/>
      <c r="T317" s="48"/>
      <c r="U317" s="48"/>
      <c r="V317" s="48"/>
      <c r="W317" s="48"/>
      <c r="X317" s="48"/>
    </row>
    <row r="318" spans="1:24" ht="15.75" customHeight="1">
      <c r="A318" s="428"/>
      <c r="B318" s="447"/>
      <c r="C318" s="448"/>
      <c r="D318" s="448"/>
      <c r="E318" s="448"/>
      <c r="F318" s="448"/>
      <c r="G318" s="448"/>
      <c r="H318" s="448"/>
      <c r="I318" s="448"/>
      <c r="J318" s="449"/>
      <c r="K318" s="449"/>
      <c r="L318" s="449"/>
      <c r="M318" s="428"/>
      <c r="N318" s="428"/>
      <c r="O318" s="449"/>
      <c r="P318" s="428"/>
      <c r="R318" s="48"/>
      <c r="S318" s="48"/>
      <c r="T318" s="48"/>
      <c r="U318" s="48"/>
      <c r="V318" s="48"/>
      <c r="W318" s="48"/>
      <c r="X318" s="48"/>
    </row>
    <row r="319" spans="1:24" ht="15.75" customHeight="1">
      <c r="A319" s="428"/>
      <c r="B319" s="447"/>
      <c r="C319" s="448"/>
      <c r="D319" s="448"/>
      <c r="E319" s="448"/>
      <c r="F319" s="448"/>
      <c r="G319" s="448"/>
      <c r="H319" s="448"/>
      <c r="I319" s="448"/>
      <c r="J319" s="449"/>
      <c r="K319" s="449"/>
      <c r="L319" s="449"/>
      <c r="M319" s="428"/>
      <c r="N319" s="428"/>
      <c r="O319" s="449"/>
      <c r="P319" s="428"/>
      <c r="R319" s="48"/>
      <c r="S319" s="48"/>
      <c r="T319" s="48"/>
      <c r="U319" s="48"/>
      <c r="V319" s="48"/>
      <c r="W319" s="48"/>
      <c r="X319" s="48"/>
    </row>
    <row r="320" spans="1:24" ht="15.75" customHeight="1">
      <c r="A320" s="428"/>
      <c r="B320" s="447"/>
      <c r="C320" s="448"/>
      <c r="D320" s="448"/>
      <c r="E320" s="448"/>
      <c r="F320" s="448"/>
      <c r="G320" s="448"/>
      <c r="H320" s="448"/>
      <c r="I320" s="448"/>
      <c r="J320" s="449"/>
      <c r="K320" s="449"/>
      <c r="L320" s="449"/>
      <c r="M320" s="428"/>
      <c r="N320" s="428"/>
      <c r="O320" s="449"/>
      <c r="P320" s="428"/>
      <c r="R320" s="48"/>
      <c r="S320" s="48"/>
      <c r="T320" s="48"/>
      <c r="U320" s="48"/>
      <c r="V320" s="48"/>
      <c r="W320" s="48"/>
      <c r="X320" s="48"/>
    </row>
    <row r="321" spans="1:24" ht="15.75" customHeight="1">
      <c r="A321" s="428"/>
      <c r="B321" s="447"/>
      <c r="C321" s="448"/>
      <c r="D321" s="448"/>
      <c r="E321" s="448"/>
      <c r="F321" s="448"/>
      <c r="G321" s="448"/>
      <c r="H321" s="448"/>
      <c r="I321" s="448"/>
      <c r="J321" s="449"/>
      <c r="K321" s="449"/>
      <c r="L321" s="449"/>
      <c r="M321" s="428"/>
      <c r="N321" s="428"/>
      <c r="O321" s="449"/>
      <c r="P321" s="428"/>
      <c r="R321" s="48"/>
      <c r="S321" s="48"/>
      <c r="T321" s="48"/>
      <c r="U321" s="48"/>
      <c r="V321" s="48"/>
      <c r="W321" s="48"/>
      <c r="X321" s="48"/>
    </row>
    <row r="322" spans="1:24" ht="15.75" customHeight="1">
      <c r="A322" s="428"/>
      <c r="B322" s="447"/>
      <c r="C322" s="448"/>
      <c r="D322" s="448"/>
      <c r="E322" s="448"/>
      <c r="F322" s="448"/>
      <c r="G322" s="448"/>
      <c r="H322" s="448"/>
      <c r="I322" s="448"/>
      <c r="J322" s="449"/>
      <c r="K322" s="449"/>
      <c r="L322" s="449"/>
      <c r="M322" s="428"/>
      <c r="N322" s="428"/>
      <c r="O322" s="449"/>
      <c r="P322" s="428"/>
      <c r="R322" s="48"/>
      <c r="S322" s="48"/>
      <c r="T322" s="48"/>
      <c r="U322" s="48"/>
      <c r="V322" s="48"/>
      <c r="W322" s="48"/>
      <c r="X322" s="48"/>
    </row>
    <row r="323" spans="1:24" ht="15.75" customHeight="1">
      <c r="A323" s="428"/>
      <c r="B323" s="447"/>
      <c r="C323" s="448"/>
      <c r="D323" s="448"/>
      <c r="E323" s="448"/>
      <c r="F323" s="448"/>
      <c r="G323" s="448"/>
      <c r="H323" s="448"/>
      <c r="I323" s="448"/>
      <c r="J323" s="449"/>
      <c r="K323" s="449"/>
      <c r="L323" s="449"/>
      <c r="M323" s="428"/>
      <c r="N323" s="428"/>
      <c r="O323" s="449"/>
      <c r="P323" s="428"/>
      <c r="R323" s="48"/>
      <c r="S323" s="48"/>
      <c r="T323" s="48"/>
      <c r="U323" s="48"/>
      <c r="V323" s="48"/>
      <c r="W323" s="48"/>
      <c r="X323" s="48"/>
    </row>
    <row r="324" spans="1:24" ht="15.75" customHeight="1">
      <c r="A324" s="428"/>
      <c r="B324" s="447"/>
      <c r="C324" s="448"/>
      <c r="D324" s="448"/>
      <c r="E324" s="448"/>
      <c r="F324" s="448"/>
      <c r="G324" s="448"/>
      <c r="H324" s="448"/>
      <c r="I324" s="448"/>
      <c r="J324" s="449"/>
      <c r="K324" s="449"/>
      <c r="L324" s="449"/>
      <c r="M324" s="428"/>
      <c r="N324" s="428"/>
      <c r="O324" s="449"/>
      <c r="P324" s="428"/>
      <c r="R324" s="48"/>
      <c r="S324" s="48"/>
      <c r="T324" s="48"/>
      <c r="U324" s="48"/>
      <c r="V324" s="48"/>
      <c r="W324" s="48"/>
      <c r="X324" s="48"/>
    </row>
    <row r="325" spans="1:24" ht="15.75" customHeight="1">
      <c r="A325" s="428"/>
      <c r="B325" s="447"/>
      <c r="C325" s="448"/>
      <c r="D325" s="448"/>
      <c r="E325" s="448"/>
      <c r="F325" s="448"/>
      <c r="G325" s="448"/>
      <c r="H325" s="448"/>
      <c r="I325" s="448"/>
      <c r="J325" s="449"/>
      <c r="K325" s="449"/>
      <c r="L325" s="449"/>
      <c r="M325" s="428"/>
      <c r="N325" s="428"/>
      <c r="O325" s="449"/>
      <c r="P325" s="428"/>
      <c r="R325" s="48"/>
      <c r="S325" s="48"/>
      <c r="T325" s="48"/>
      <c r="U325" s="48"/>
      <c r="V325" s="48"/>
      <c r="W325" s="48"/>
      <c r="X325" s="48"/>
    </row>
    <row r="326" spans="1:24" ht="15.75" customHeight="1">
      <c r="A326" s="428"/>
      <c r="B326" s="447"/>
      <c r="C326" s="448"/>
      <c r="D326" s="448"/>
      <c r="E326" s="448"/>
      <c r="F326" s="448"/>
      <c r="G326" s="448"/>
      <c r="H326" s="448"/>
      <c r="I326" s="448"/>
      <c r="J326" s="449"/>
      <c r="K326" s="449"/>
      <c r="L326" s="449"/>
      <c r="M326" s="428"/>
      <c r="N326" s="428"/>
      <c r="O326" s="449"/>
      <c r="P326" s="428"/>
      <c r="R326" s="48"/>
      <c r="S326" s="48"/>
      <c r="T326" s="48"/>
      <c r="U326" s="48"/>
      <c r="V326" s="48"/>
      <c r="W326" s="48"/>
      <c r="X326" s="48"/>
    </row>
    <row r="327" spans="1:24" ht="15.75" customHeight="1">
      <c r="A327" s="428"/>
      <c r="B327" s="447"/>
      <c r="C327" s="448"/>
      <c r="D327" s="448"/>
      <c r="E327" s="448"/>
      <c r="F327" s="448"/>
      <c r="G327" s="448"/>
      <c r="H327" s="448"/>
      <c r="I327" s="448"/>
      <c r="J327" s="449"/>
      <c r="K327" s="449"/>
      <c r="L327" s="449"/>
      <c r="M327" s="428"/>
      <c r="N327" s="428"/>
      <c r="O327" s="449"/>
      <c r="P327" s="428"/>
      <c r="R327" s="48"/>
      <c r="S327" s="48"/>
      <c r="T327" s="48"/>
      <c r="U327" s="48"/>
      <c r="V327" s="48"/>
      <c r="W327" s="48"/>
      <c r="X327" s="48"/>
    </row>
    <row r="328" spans="1:24" ht="15.75" customHeight="1">
      <c r="A328" s="428"/>
      <c r="B328" s="447"/>
      <c r="C328" s="448"/>
      <c r="D328" s="448"/>
      <c r="E328" s="448"/>
      <c r="F328" s="448"/>
      <c r="G328" s="448"/>
      <c r="H328" s="448"/>
      <c r="I328" s="448"/>
      <c r="J328" s="449"/>
      <c r="K328" s="449"/>
      <c r="L328" s="449"/>
      <c r="M328" s="428"/>
      <c r="N328" s="428"/>
      <c r="O328" s="449"/>
      <c r="P328" s="428"/>
      <c r="R328" s="48"/>
      <c r="S328" s="48"/>
      <c r="T328" s="48"/>
      <c r="U328" s="48"/>
      <c r="V328" s="48"/>
      <c r="W328" s="48"/>
      <c r="X328" s="48"/>
    </row>
    <row r="329" spans="1:24" ht="15.75" customHeight="1">
      <c r="A329" s="428"/>
      <c r="B329" s="447"/>
      <c r="C329" s="448"/>
      <c r="D329" s="448"/>
      <c r="E329" s="448"/>
      <c r="F329" s="448"/>
      <c r="G329" s="448"/>
      <c r="H329" s="448"/>
      <c r="I329" s="448"/>
      <c r="J329" s="449"/>
      <c r="K329" s="449"/>
      <c r="L329" s="449"/>
      <c r="M329" s="428"/>
      <c r="N329" s="428"/>
      <c r="O329" s="449"/>
      <c r="P329" s="428"/>
      <c r="R329" s="48"/>
      <c r="S329" s="48"/>
      <c r="T329" s="48"/>
      <c r="U329" s="48"/>
      <c r="V329" s="48"/>
      <c r="W329" s="48"/>
      <c r="X329" s="48"/>
    </row>
    <row r="330" spans="1:24" ht="15.75" customHeight="1">
      <c r="A330" s="428"/>
      <c r="B330" s="447"/>
      <c r="C330" s="448"/>
      <c r="D330" s="448"/>
      <c r="E330" s="448"/>
      <c r="F330" s="448"/>
      <c r="G330" s="448"/>
      <c r="H330" s="448"/>
      <c r="I330" s="448"/>
      <c r="J330" s="449"/>
      <c r="K330" s="449"/>
      <c r="L330" s="449"/>
      <c r="M330" s="428"/>
      <c r="N330" s="428"/>
      <c r="O330" s="449"/>
      <c r="P330" s="428"/>
      <c r="R330" s="48"/>
      <c r="S330" s="48"/>
      <c r="T330" s="48"/>
      <c r="U330" s="48"/>
      <c r="V330" s="48"/>
      <c r="W330" s="48"/>
      <c r="X330" s="48"/>
    </row>
    <row r="331" spans="1:24" ht="15.75" customHeight="1">
      <c r="A331" s="428"/>
      <c r="B331" s="447"/>
      <c r="C331" s="448"/>
      <c r="D331" s="448"/>
      <c r="E331" s="448"/>
      <c r="F331" s="448"/>
      <c r="G331" s="448"/>
      <c r="H331" s="448"/>
      <c r="I331" s="448"/>
      <c r="J331" s="449"/>
      <c r="K331" s="449"/>
      <c r="L331" s="449"/>
      <c r="M331" s="428"/>
      <c r="N331" s="428"/>
      <c r="O331" s="449"/>
      <c r="P331" s="428"/>
      <c r="R331" s="48"/>
      <c r="S331" s="48"/>
      <c r="T331" s="48"/>
      <c r="U331" s="48"/>
      <c r="V331" s="48"/>
      <c r="W331" s="48"/>
      <c r="X331" s="48"/>
    </row>
    <row r="332" spans="1:24" ht="15.75" customHeight="1">
      <c r="A332" s="428"/>
      <c r="B332" s="447"/>
      <c r="C332" s="448"/>
      <c r="D332" s="448"/>
      <c r="E332" s="448"/>
      <c r="F332" s="448"/>
      <c r="G332" s="448"/>
      <c r="H332" s="448"/>
      <c r="I332" s="448"/>
      <c r="J332" s="449"/>
      <c r="K332" s="449"/>
      <c r="L332" s="449"/>
      <c r="M332" s="428"/>
      <c r="N332" s="428"/>
      <c r="O332" s="449"/>
      <c r="P332" s="428"/>
      <c r="R332" s="48"/>
      <c r="S332" s="48"/>
      <c r="T332" s="48"/>
      <c r="U332" s="48"/>
      <c r="V332" s="48"/>
      <c r="W332" s="48"/>
      <c r="X332" s="48"/>
    </row>
    <row r="333" spans="1:24" ht="15.75" customHeight="1">
      <c r="A333" s="428"/>
      <c r="B333" s="447"/>
      <c r="C333" s="448"/>
      <c r="D333" s="448"/>
      <c r="E333" s="448"/>
      <c r="F333" s="448"/>
      <c r="G333" s="448"/>
      <c r="H333" s="448"/>
      <c r="I333" s="448"/>
      <c r="J333" s="449"/>
      <c r="K333" s="449"/>
      <c r="L333" s="449"/>
      <c r="M333" s="428"/>
      <c r="N333" s="428"/>
      <c r="O333" s="449"/>
      <c r="P333" s="428"/>
      <c r="R333" s="48"/>
      <c r="S333" s="48"/>
      <c r="T333" s="48"/>
      <c r="U333" s="48"/>
      <c r="V333" s="48"/>
      <c r="W333" s="48"/>
      <c r="X333" s="48"/>
    </row>
    <row r="334" spans="1:24" ht="15.75" customHeight="1">
      <c r="A334" s="428"/>
      <c r="B334" s="447"/>
      <c r="C334" s="448"/>
      <c r="D334" s="448"/>
      <c r="E334" s="448"/>
      <c r="F334" s="448"/>
      <c r="G334" s="448"/>
      <c r="H334" s="448"/>
      <c r="I334" s="448"/>
      <c r="J334" s="449"/>
      <c r="K334" s="449"/>
      <c r="L334" s="449"/>
      <c r="M334" s="428"/>
      <c r="N334" s="428"/>
      <c r="O334" s="449"/>
      <c r="P334" s="428"/>
      <c r="R334" s="48"/>
      <c r="S334" s="48"/>
      <c r="T334" s="48"/>
      <c r="U334" s="48"/>
      <c r="V334" s="48"/>
      <c r="W334" s="48"/>
      <c r="X334" s="48"/>
    </row>
    <row r="335" spans="1:24" ht="15.75" customHeight="1">
      <c r="A335" s="428"/>
      <c r="B335" s="447"/>
      <c r="C335" s="448"/>
      <c r="D335" s="448"/>
      <c r="E335" s="448"/>
      <c r="F335" s="448"/>
      <c r="G335" s="448"/>
      <c r="H335" s="448"/>
      <c r="I335" s="448"/>
      <c r="J335" s="449"/>
      <c r="K335" s="449"/>
      <c r="L335" s="449"/>
      <c r="M335" s="428"/>
      <c r="N335" s="428"/>
      <c r="O335" s="449"/>
      <c r="P335" s="428"/>
      <c r="R335" s="48"/>
      <c r="S335" s="48"/>
      <c r="T335" s="48"/>
      <c r="U335" s="48"/>
      <c r="V335" s="48"/>
      <c r="W335" s="48"/>
      <c r="X335" s="48"/>
    </row>
    <row r="336" spans="1:24" ht="15.75" customHeight="1">
      <c r="A336" s="428"/>
      <c r="B336" s="447"/>
      <c r="C336" s="448"/>
      <c r="D336" s="448"/>
      <c r="E336" s="448"/>
      <c r="F336" s="448"/>
      <c r="G336" s="448"/>
      <c r="H336" s="448"/>
      <c r="I336" s="448"/>
      <c r="J336" s="449"/>
      <c r="K336" s="449"/>
      <c r="L336" s="449"/>
      <c r="M336" s="428"/>
      <c r="N336" s="428"/>
      <c r="O336" s="449"/>
      <c r="P336" s="428"/>
      <c r="R336" s="48"/>
      <c r="S336" s="48"/>
      <c r="T336" s="48"/>
      <c r="U336" s="48"/>
      <c r="V336" s="48"/>
      <c r="W336" s="48"/>
      <c r="X336" s="48"/>
    </row>
    <row r="337" spans="1:24" ht="15.75" customHeight="1">
      <c r="A337" s="428"/>
      <c r="B337" s="447"/>
      <c r="C337" s="448"/>
      <c r="D337" s="448"/>
      <c r="E337" s="448"/>
      <c r="F337" s="448"/>
      <c r="G337" s="448"/>
      <c r="H337" s="448"/>
      <c r="I337" s="448"/>
      <c r="J337" s="449"/>
      <c r="K337" s="449"/>
      <c r="L337" s="449"/>
      <c r="M337" s="428"/>
      <c r="N337" s="428"/>
      <c r="O337" s="449"/>
      <c r="P337" s="428"/>
      <c r="R337" s="48"/>
      <c r="S337" s="48"/>
      <c r="T337" s="48"/>
      <c r="U337" s="48"/>
      <c r="V337" s="48"/>
      <c r="W337" s="48"/>
      <c r="X337" s="48"/>
    </row>
    <row r="338" spans="1:24" ht="15.75" customHeight="1">
      <c r="A338" s="428"/>
      <c r="B338" s="447"/>
      <c r="C338" s="448"/>
      <c r="D338" s="448"/>
      <c r="E338" s="448"/>
      <c r="F338" s="448"/>
      <c r="G338" s="448"/>
      <c r="H338" s="448"/>
      <c r="I338" s="448"/>
      <c r="J338" s="449"/>
      <c r="K338" s="449"/>
      <c r="L338" s="449"/>
      <c r="M338" s="428"/>
      <c r="N338" s="428"/>
      <c r="O338" s="449"/>
      <c r="P338" s="428"/>
      <c r="R338" s="48"/>
      <c r="S338" s="48"/>
      <c r="T338" s="48"/>
      <c r="U338" s="48"/>
      <c r="V338" s="48"/>
      <c r="W338" s="48"/>
      <c r="X338" s="48"/>
    </row>
    <row r="339" spans="1:24" ht="15.75" customHeight="1">
      <c r="A339" s="428"/>
      <c r="B339" s="447"/>
      <c r="C339" s="448"/>
      <c r="D339" s="448"/>
      <c r="E339" s="448"/>
      <c r="F339" s="448"/>
      <c r="G339" s="448"/>
      <c r="H339" s="448"/>
      <c r="I339" s="448"/>
      <c r="J339" s="449"/>
      <c r="K339" s="449"/>
      <c r="L339" s="449"/>
      <c r="M339" s="428"/>
      <c r="N339" s="428"/>
      <c r="O339" s="449"/>
      <c r="P339" s="428"/>
      <c r="R339" s="48"/>
      <c r="S339" s="48"/>
      <c r="T339" s="48"/>
      <c r="U339" s="48"/>
      <c r="V339" s="48"/>
      <c r="W339" s="48"/>
      <c r="X339" s="48"/>
    </row>
    <row r="340" spans="1:24" ht="15.75" customHeight="1">
      <c r="A340" s="428"/>
      <c r="B340" s="447"/>
      <c r="C340" s="448"/>
      <c r="D340" s="448"/>
      <c r="E340" s="448"/>
      <c r="F340" s="448"/>
      <c r="G340" s="448"/>
      <c r="H340" s="448"/>
      <c r="I340" s="448"/>
      <c r="J340" s="449"/>
      <c r="K340" s="449"/>
      <c r="L340" s="449"/>
      <c r="M340" s="428"/>
      <c r="N340" s="428"/>
      <c r="O340" s="449"/>
      <c r="P340" s="428"/>
      <c r="R340" s="48"/>
      <c r="S340" s="48"/>
      <c r="T340" s="48"/>
      <c r="U340" s="48"/>
      <c r="V340" s="48"/>
      <c r="W340" s="48"/>
      <c r="X340" s="48"/>
    </row>
    <row r="341" spans="1:24" ht="15.75" customHeight="1">
      <c r="A341" s="428"/>
      <c r="B341" s="447"/>
      <c r="C341" s="448"/>
      <c r="D341" s="448"/>
      <c r="E341" s="448"/>
      <c r="F341" s="448"/>
      <c r="G341" s="448"/>
      <c r="H341" s="448"/>
      <c r="I341" s="448"/>
      <c r="J341" s="449"/>
      <c r="K341" s="449"/>
      <c r="L341" s="449"/>
      <c r="M341" s="428"/>
      <c r="N341" s="428"/>
      <c r="O341" s="449"/>
      <c r="P341" s="428"/>
      <c r="R341" s="48"/>
      <c r="S341" s="48"/>
      <c r="T341" s="48"/>
      <c r="U341" s="48"/>
      <c r="V341" s="48"/>
      <c r="W341" s="48"/>
      <c r="X341" s="48"/>
    </row>
    <row r="342" spans="1:24" ht="15.75" customHeight="1">
      <c r="A342" s="428"/>
      <c r="B342" s="447"/>
      <c r="C342" s="448"/>
      <c r="D342" s="448"/>
      <c r="E342" s="448"/>
      <c r="F342" s="448"/>
      <c r="G342" s="448"/>
      <c r="H342" s="448"/>
      <c r="I342" s="448"/>
      <c r="J342" s="449"/>
      <c r="K342" s="449"/>
      <c r="L342" s="449"/>
      <c r="M342" s="428"/>
      <c r="N342" s="428"/>
      <c r="O342" s="449"/>
      <c r="P342" s="428"/>
      <c r="R342" s="48"/>
      <c r="S342" s="48"/>
      <c r="T342" s="48"/>
      <c r="U342" s="48"/>
      <c r="V342" s="48"/>
      <c r="W342" s="48"/>
      <c r="X342" s="48"/>
    </row>
    <row r="343" spans="1:24" ht="15.75" customHeight="1">
      <c r="A343" s="428"/>
      <c r="B343" s="447"/>
      <c r="C343" s="448"/>
      <c r="D343" s="448"/>
      <c r="E343" s="448"/>
      <c r="F343" s="448"/>
      <c r="G343" s="448"/>
      <c r="H343" s="448"/>
      <c r="I343" s="448"/>
      <c r="J343" s="449"/>
      <c r="K343" s="449"/>
      <c r="L343" s="449"/>
      <c r="M343" s="428"/>
      <c r="N343" s="428"/>
      <c r="O343" s="449"/>
      <c r="P343" s="428"/>
      <c r="R343" s="48"/>
      <c r="S343" s="48"/>
      <c r="T343" s="48"/>
      <c r="U343" s="48"/>
      <c r="V343" s="48"/>
      <c r="W343" s="48"/>
      <c r="X343" s="48"/>
    </row>
    <row r="344" spans="1:24" ht="15.75" customHeight="1">
      <c r="A344" s="428"/>
      <c r="B344" s="447"/>
      <c r="C344" s="448"/>
      <c r="D344" s="448"/>
      <c r="E344" s="448"/>
      <c r="F344" s="448"/>
      <c r="G344" s="448"/>
      <c r="H344" s="448"/>
      <c r="I344" s="448"/>
      <c r="J344" s="449"/>
      <c r="K344" s="449"/>
      <c r="L344" s="449"/>
      <c r="M344" s="428"/>
      <c r="N344" s="428"/>
      <c r="O344" s="449"/>
      <c r="P344" s="428"/>
      <c r="R344" s="48"/>
      <c r="S344" s="48"/>
      <c r="T344" s="48"/>
      <c r="U344" s="48"/>
      <c r="V344" s="48"/>
      <c r="W344" s="48"/>
      <c r="X344" s="48"/>
    </row>
    <row r="345" spans="1:24" ht="15.75" customHeight="1">
      <c r="A345" s="428"/>
      <c r="B345" s="447"/>
      <c r="C345" s="448"/>
      <c r="D345" s="448"/>
      <c r="E345" s="448"/>
      <c r="F345" s="448"/>
      <c r="G345" s="448"/>
      <c r="H345" s="448"/>
      <c r="I345" s="448"/>
      <c r="J345" s="449"/>
      <c r="K345" s="449"/>
      <c r="L345" s="449"/>
      <c r="M345" s="428"/>
      <c r="N345" s="428"/>
      <c r="O345" s="449"/>
      <c r="P345" s="428"/>
      <c r="R345" s="48"/>
      <c r="S345" s="48"/>
      <c r="T345" s="48"/>
      <c r="U345" s="48"/>
      <c r="V345" s="48"/>
      <c r="W345" s="48"/>
      <c r="X345" s="48"/>
    </row>
    <row r="346" spans="1:24" ht="15.75" customHeight="1">
      <c r="A346" s="428"/>
      <c r="B346" s="447"/>
      <c r="C346" s="448"/>
      <c r="D346" s="448"/>
      <c r="E346" s="448"/>
      <c r="F346" s="448"/>
      <c r="G346" s="448"/>
      <c r="H346" s="448"/>
      <c r="I346" s="448"/>
      <c r="J346" s="449"/>
      <c r="K346" s="449"/>
      <c r="L346" s="449"/>
      <c r="M346" s="428"/>
      <c r="N346" s="428"/>
      <c r="O346" s="449"/>
      <c r="P346" s="428"/>
      <c r="R346" s="48"/>
      <c r="S346" s="48"/>
      <c r="T346" s="48"/>
      <c r="U346" s="48"/>
      <c r="V346" s="48"/>
      <c r="W346" s="48"/>
      <c r="X346" s="48"/>
    </row>
    <row r="347" spans="1:24" ht="15.75" customHeight="1">
      <c r="A347" s="428"/>
      <c r="B347" s="447"/>
      <c r="C347" s="448"/>
      <c r="D347" s="448"/>
      <c r="E347" s="448"/>
      <c r="F347" s="448"/>
      <c r="G347" s="448"/>
      <c r="H347" s="448"/>
      <c r="I347" s="448"/>
      <c r="J347" s="449"/>
      <c r="K347" s="449"/>
      <c r="L347" s="449"/>
      <c r="M347" s="428"/>
      <c r="N347" s="428"/>
      <c r="O347" s="449"/>
      <c r="P347" s="428"/>
      <c r="R347" s="48"/>
      <c r="S347" s="48"/>
      <c r="T347" s="48"/>
      <c r="U347" s="48"/>
      <c r="V347" s="48"/>
      <c r="W347" s="48"/>
      <c r="X347" s="48"/>
    </row>
    <row r="348" spans="1:24" ht="15.75" customHeight="1">
      <c r="A348" s="428"/>
      <c r="B348" s="447"/>
      <c r="C348" s="448"/>
      <c r="D348" s="448"/>
      <c r="E348" s="448"/>
      <c r="F348" s="448"/>
      <c r="G348" s="448"/>
      <c r="H348" s="448"/>
      <c r="I348" s="448"/>
      <c r="J348" s="449"/>
      <c r="K348" s="449"/>
      <c r="L348" s="449"/>
      <c r="M348" s="428"/>
      <c r="N348" s="428"/>
      <c r="O348" s="449"/>
      <c r="P348" s="428"/>
      <c r="R348" s="48"/>
      <c r="S348" s="48"/>
      <c r="T348" s="48"/>
      <c r="U348" s="48"/>
      <c r="V348" s="48"/>
      <c r="W348" s="48"/>
      <c r="X348" s="48"/>
    </row>
    <row r="349" spans="1:24" ht="15.75" customHeight="1">
      <c r="A349" s="428"/>
      <c r="B349" s="447"/>
      <c r="C349" s="448"/>
      <c r="D349" s="448"/>
      <c r="E349" s="448"/>
      <c r="F349" s="448"/>
      <c r="G349" s="448"/>
      <c r="H349" s="448"/>
      <c r="I349" s="448"/>
      <c r="J349" s="449"/>
      <c r="K349" s="449"/>
      <c r="L349" s="449"/>
      <c r="M349" s="428"/>
      <c r="N349" s="428"/>
      <c r="O349" s="449"/>
      <c r="P349" s="428"/>
      <c r="R349" s="48"/>
      <c r="S349" s="48"/>
      <c r="T349" s="48"/>
      <c r="U349" s="48"/>
      <c r="V349" s="48"/>
      <c r="W349" s="48"/>
      <c r="X349" s="48"/>
    </row>
    <row r="350" spans="1:24" ht="15.75" customHeight="1">
      <c r="A350" s="428"/>
      <c r="B350" s="447"/>
      <c r="C350" s="448"/>
      <c r="D350" s="448"/>
      <c r="E350" s="448"/>
      <c r="F350" s="448"/>
      <c r="G350" s="448"/>
      <c r="H350" s="448"/>
      <c r="I350" s="448"/>
      <c r="J350" s="449"/>
      <c r="K350" s="449"/>
      <c r="L350" s="449"/>
      <c r="M350" s="428"/>
      <c r="N350" s="428"/>
      <c r="O350" s="449"/>
      <c r="P350" s="428"/>
      <c r="R350" s="48"/>
      <c r="S350" s="48"/>
      <c r="T350" s="48"/>
      <c r="U350" s="48"/>
      <c r="V350" s="48"/>
      <c r="W350" s="48"/>
      <c r="X350" s="48"/>
    </row>
    <row r="351" spans="1:24" ht="15.75" customHeight="1">
      <c r="A351" s="428"/>
      <c r="B351" s="447"/>
      <c r="C351" s="448"/>
      <c r="D351" s="448"/>
      <c r="E351" s="448"/>
      <c r="F351" s="448"/>
      <c r="G351" s="448"/>
      <c r="H351" s="448"/>
      <c r="I351" s="448"/>
      <c r="J351" s="449"/>
      <c r="K351" s="449"/>
      <c r="L351" s="449"/>
      <c r="M351" s="428"/>
      <c r="N351" s="428"/>
      <c r="O351" s="449"/>
      <c r="P351" s="428"/>
      <c r="R351" s="48"/>
      <c r="S351" s="48"/>
      <c r="T351" s="48"/>
      <c r="U351" s="48"/>
      <c r="V351" s="48"/>
      <c r="W351" s="48"/>
      <c r="X351" s="48"/>
    </row>
    <row r="352" spans="1:24" ht="15.75" customHeight="1">
      <c r="A352" s="428"/>
      <c r="B352" s="447"/>
      <c r="C352" s="448"/>
      <c r="D352" s="448"/>
      <c r="E352" s="448"/>
      <c r="F352" s="448"/>
      <c r="G352" s="448"/>
      <c r="H352" s="448"/>
      <c r="I352" s="448"/>
      <c r="J352" s="449"/>
      <c r="K352" s="449"/>
      <c r="L352" s="449"/>
      <c r="M352" s="428"/>
      <c r="N352" s="428"/>
      <c r="O352" s="449"/>
      <c r="P352" s="428"/>
      <c r="R352" s="48"/>
      <c r="S352" s="48"/>
      <c r="T352" s="48"/>
      <c r="U352" s="48"/>
      <c r="V352" s="48"/>
      <c r="W352" s="48"/>
      <c r="X352" s="48"/>
    </row>
    <row r="353" spans="1:24" ht="15.75" customHeight="1">
      <c r="A353" s="428"/>
      <c r="B353" s="447"/>
      <c r="C353" s="448"/>
      <c r="D353" s="448"/>
      <c r="E353" s="448"/>
      <c r="F353" s="448"/>
      <c r="G353" s="448"/>
      <c r="H353" s="448"/>
      <c r="I353" s="448"/>
      <c r="J353" s="449"/>
      <c r="K353" s="449"/>
      <c r="L353" s="449"/>
      <c r="M353" s="428"/>
      <c r="N353" s="428"/>
      <c r="O353" s="449"/>
      <c r="P353" s="428"/>
      <c r="R353" s="48"/>
      <c r="S353" s="48"/>
      <c r="T353" s="48"/>
      <c r="U353" s="48"/>
      <c r="V353" s="48"/>
      <c r="W353" s="48"/>
      <c r="X353" s="48"/>
    </row>
    <row r="354" spans="1:24" ht="15.75" customHeight="1">
      <c r="A354" s="428"/>
      <c r="B354" s="447"/>
      <c r="C354" s="448"/>
      <c r="D354" s="448"/>
      <c r="E354" s="448"/>
      <c r="F354" s="448"/>
      <c r="G354" s="448"/>
      <c r="H354" s="448"/>
      <c r="I354" s="448"/>
      <c r="J354" s="449"/>
      <c r="K354" s="449"/>
      <c r="L354" s="449"/>
      <c r="M354" s="428"/>
      <c r="N354" s="428"/>
      <c r="O354" s="449"/>
      <c r="P354" s="428"/>
      <c r="R354" s="48"/>
      <c r="S354" s="48"/>
      <c r="T354" s="48"/>
      <c r="U354" s="48"/>
      <c r="V354" s="48"/>
      <c r="W354" s="48"/>
      <c r="X354" s="48"/>
    </row>
    <row r="355" spans="1:24" ht="15.75" customHeight="1">
      <c r="A355" s="428"/>
      <c r="B355" s="447"/>
      <c r="C355" s="448"/>
      <c r="D355" s="448"/>
      <c r="E355" s="448"/>
      <c r="F355" s="448"/>
      <c r="G355" s="448"/>
      <c r="H355" s="448"/>
      <c r="I355" s="448"/>
      <c r="J355" s="449"/>
      <c r="K355" s="449"/>
      <c r="L355" s="449"/>
      <c r="M355" s="428"/>
      <c r="N355" s="428"/>
      <c r="O355" s="449"/>
      <c r="P355" s="428"/>
      <c r="R355" s="48"/>
      <c r="S355" s="48"/>
      <c r="T355" s="48"/>
      <c r="U355" s="48"/>
      <c r="V355" s="48"/>
      <c r="W355" s="48"/>
      <c r="X355" s="48"/>
    </row>
    <row r="356" spans="1:24" ht="15.75" customHeight="1">
      <c r="A356" s="428"/>
      <c r="B356" s="447"/>
      <c r="C356" s="448"/>
      <c r="D356" s="448"/>
      <c r="E356" s="448"/>
      <c r="F356" s="448"/>
      <c r="G356" s="448"/>
      <c r="H356" s="448"/>
      <c r="I356" s="448"/>
      <c r="J356" s="449"/>
      <c r="K356" s="449"/>
      <c r="L356" s="449"/>
      <c r="M356" s="428"/>
      <c r="N356" s="428"/>
      <c r="O356" s="449"/>
      <c r="P356" s="428"/>
      <c r="R356" s="48"/>
      <c r="S356" s="48"/>
      <c r="T356" s="48"/>
      <c r="U356" s="48"/>
      <c r="V356" s="48"/>
      <c r="W356" s="48"/>
      <c r="X356" s="48"/>
    </row>
    <row r="357" spans="1:24" ht="15.75" customHeight="1">
      <c r="A357" s="428"/>
      <c r="B357" s="447"/>
      <c r="C357" s="448"/>
      <c r="D357" s="448"/>
      <c r="E357" s="448"/>
      <c r="F357" s="448"/>
      <c r="G357" s="448"/>
      <c r="H357" s="448"/>
      <c r="I357" s="448"/>
      <c r="J357" s="449"/>
      <c r="K357" s="449"/>
      <c r="L357" s="449"/>
      <c r="M357" s="428"/>
      <c r="N357" s="428"/>
      <c r="O357" s="449"/>
      <c r="P357" s="428"/>
      <c r="R357" s="48"/>
      <c r="S357" s="48"/>
      <c r="T357" s="48"/>
      <c r="U357" s="48"/>
      <c r="V357" s="48"/>
      <c r="W357" s="48"/>
      <c r="X357" s="48"/>
    </row>
    <row r="358" spans="1:24" ht="15.75" customHeight="1">
      <c r="A358" s="428"/>
      <c r="B358" s="447"/>
      <c r="C358" s="448"/>
      <c r="D358" s="448"/>
      <c r="E358" s="448"/>
      <c r="F358" s="448"/>
      <c r="G358" s="448"/>
      <c r="H358" s="448"/>
      <c r="I358" s="448"/>
      <c r="J358" s="449"/>
      <c r="K358" s="449"/>
      <c r="L358" s="449"/>
      <c r="M358" s="428"/>
      <c r="N358" s="428"/>
      <c r="O358" s="449"/>
      <c r="P358" s="428"/>
      <c r="R358" s="48"/>
      <c r="S358" s="48"/>
      <c r="T358" s="48"/>
      <c r="U358" s="48"/>
      <c r="V358" s="48"/>
      <c r="W358" s="48"/>
      <c r="X358" s="48"/>
    </row>
    <row r="359" spans="1:24" ht="15.75" customHeight="1">
      <c r="A359" s="428"/>
      <c r="B359" s="447"/>
      <c r="C359" s="448"/>
      <c r="D359" s="448"/>
      <c r="E359" s="448"/>
      <c r="F359" s="448"/>
      <c r="G359" s="448"/>
      <c r="H359" s="448"/>
      <c r="I359" s="448"/>
      <c r="J359" s="449"/>
      <c r="K359" s="449"/>
      <c r="L359" s="449"/>
      <c r="M359" s="428"/>
      <c r="N359" s="428"/>
      <c r="O359" s="449"/>
      <c r="P359" s="428"/>
      <c r="R359" s="48"/>
      <c r="S359" s="48"/>
      <c r="T359" s="48"/>
      <c r="U359" s="48"/>
      <c r="V359" s="48"/>
      <c r="W359" s="48"/>
      <c r="X359" s="48"/>
    </row>
    <row r="360" spans="1:24" ht="15.75" customHeight="1">
      <c r="A360" s="428"/>
      <c r="B360" s="447"/>
      <c r="C360" s="448"/>
      <c r="D360" s="448"/>
      <c r="E360" s="448"/>
      <c r="F360" s="448"/>
      <c r="G360" s="448"/>
      <c r="H360" s="448"/>
      <c r="I360" s="448"/>
      <c r="J360" s="449"/>
      <c r="K360" s="449"/>
      <c r="L360" s="449"/>
      <c r="M360" s="428"/>
      <c r="N360" s="428"/>
      <c r="O360" s="449"/>
      <c r="P360" s="428"/>
      <c r="R360" s="48"/>
      <c r="S360" s="48"/>
      <c r="T360" s="48"/>
      <c r="U360" s="48"/>
      <c r="V360" s="48"/>
      <c r="W360" s="48"/>
      <c r="X360" s="48"/>
    </row>
    <row r="361" spans="1:24" ht="15.75" customHeight="1">
      <c r="A361" s="428"/>
      <c r="B361" s="447"/>
      <c r="C361" s="448"/>
      <c r="D361" s="448"/>
      <c r="E361" s="448"/>
      <c r="F361" s="448"/>
      <c r="G361" s="448"/>
      <c r="H361" s="448"/>
      <c r="I361" s="448"/>
      <c r="J361" s="449"/>
      <c r="K361" s="449"/>
      <c r="L361" s="449"/>
      <c r="M361" s="428"/>
      <c r="N361" s="428"/>
      <c r="O361" s="449"/>
      <c r="P361" s="428"/>
      <c r="R361" s="48"/>
      <c r="S361" s="48"/>
      <c r="T361" s="48"/>
      <c r="U361" s="48"/>
      <c r="V361" s="48"/>
      <c r="W361" s="48"/>
      <c r="X361" s="48"/>
    </row>
    <row r="362" spans="1:24" ht="15.75" customHeight="1">
      <c r="A362" s="428"/>
      <c r="B362" s="447"/>
      <c r="C362" s="448"/>
      <c r="D362" s="448"/>
      <c r="E362" s="448"/>
      <c r="F362" s="448"/>
      <c r="G362" s="448"/>
      <c r="H362" s="448"/>
      <c r="I362" s="448"/>
      <c r="J362" s="449"/>
      <c r="K362" s="449"/>
      <c r="L362" s="449"/>
      <c r="M362" s="428"/>
      <c r="N362" s="428"/>
      <c r="O362" s="449"/>
      <c r="P362" s="428"/>
      <c r="R362" s="48"/>
      <c r="S362" s="48"/>
      <c r="T362" s="48"/>
      <c r="U362" s="48"/>
      <c r="V362" s="48"/>
      <c r="W362" s="48"/>
      <c r="X362" s="48"/>
    </row>
    <row r="363" spans="1:24" ht="15.75" customHeight="1">
      <c r="A363" s="428"/>
      <c r="B363" s="447"/>
      <c r="C363" s="448"/>
      <c r="D363" s="448"/>
      <c r="E363" s="448"/>
      <c r="F363" s="448"/>
      <c r="G363" s="448"/>
      <c r="H363" s="448"/>
      <c r="I363" s="448"/>
      <c r="J363" s="449"/>
      <c r="K363" s="449"/>
      <c r="L363" s="449"/>
      <c r="M363" s="428"/>
      <c r="N363" s="428"/>
      <c r="O363" s="449"/>
      <c r="P363" s="428"/>
      <c r="R363" s="48"/>
      <c r="S363" s="48"/>
      <c r="T363" s="48"/>
      <c r="U363" s="48"/>
      <c r="V363" s="48"/>
      <c r="W363" s="48"/>
      <c r="X363" s="48"/>
    </row>
    <row r="364" spans="1:24" ht="15.75" customHeight="1">
      <c r="A364" s="428"/>
      <c r="B364" s="447"/>
      <c r="C364" s="448"/>
      <c r="D364" s="448"/>
      <c r="E364" s="448"/>
      <c r="F364" s="448"/>
      <c r="G364" s="448"/>
      <c r="H364" s="448"/>
      <c r="I364" s="448"/>
      <c r="J364" s="449"/>
      <c r="K364" s="449"/>
      <c r="L364" s="449"/>
      <c r="M364" s="428"/>
      <c r="N364" s="428"/>
      <c r="O364" s="449"/>
      <c r="P364" s="428"/>
      <c r="R364" s="48"/>
      <c r="S364" s="48"/>
      <c r="T364" s="48"/>
      <c r="U364" s="48"/>
      <c r="V364" s="48"/>
      <c r="W364" s="48"/>
      <c r="X364" s="48"/>
    </row>
    <row r="365" spans="1:24" ht="15.75" customHeight="1">
      <c r="A365" s="428"/>
      <c r="B365" s="447"/>
      <c r="C365" s="448"/>
      <c r="D365" s="448"/>
      <c r="E365" s="448"/>
      <c r="F365" s="448"/>
      <c r="G365" s="448"/>
      <c r="H365" s="448"/>
      <c r="I365" s="448"/>
      <c r="J365" s="449"/>
      <c r="K365" s="449"/>
      <c r="L365" s="449"/>
      <c r="M365" s="428"/>
      <c r="N365" s="428"/>
      <c r="O365" s="449"/>
      <c r="P365" s="428"/>
      <c r="R365" s="48"/>
      <c r="S365" s="48"/>
      <c r="T365" s="48"/>
      <c r="U365" s="48"/>
      <c r="V365" s="48"/>
      <c r="W365" s="48"/>
      <c r="X365" s="48"/>
    </row>
    <row r="366" spans="1:24" ht="15.75" customHeight="1">
      <c r="A366" s="428"/>
      <c r="B366" s="447"/>
      <c r="C366" s="448"/>
      <c r="D366" s="448"/>
      <c r="E366" s="448"/>
      <c r="F366" s="448"/>
      <c r="G366" s="448"/>
      <c r="H366" s="448"/>
      <c r="I366" s="448"/>
      <c r="J366" s="449"/>
      <c r="K366" s="449"/>
      <c r="L366" s="449"/>
      <c r="M366" s="428"/>
      <c r="N366" s="428"/>
      <c r="O366" s="449"/>
      <c r="P366" s="428"/>
      <c r="R366" s="48"/>
      <c r="S366" s="48"/>
      <c r="T366" s="48"/>
      <c r="U366" s="48"/>
      <c r="V366" s="48"/>
      <c r="W366" s="48"/>
      <c r="X366" s="48"/>
    </row>
    <row r="367" spans="1:24" ht="15.75" customHeight="1">
      <c r="A367" s="428"/>
      <c r="B367" s="447"/>
      <c r="C367" s="448"/>
      <c r="D367" s="448"/>
      <c r="E367" s="448"/>
      <c r="F367" s="448"/>
      <c r="G367" s="448"/>
      <c r="H367" s="448"/>
      <c r="I367" s="448"/>
      <c r="J367" s="449"/>
      <c r="K367" s="449"/>
      <c r="L367" s="449"/>
      <c r="M367" s="428"/>
      <c r="N367" s="428"/>
      <c r="O367" s="449"/>
      <c r="P367" s="428"/>
      <c r="R367" s="48"/>
      <c r="S367" s="48"/>
      <c r="T367" s="48"/>
      <c r="U367" s="48"/>
      <c r="V367" s="48"/>
      <c r="W367" s="48"/>
      <c r="X367" s="48"/>
    </row>
    <row r="368" spans="1:24" ht="15.75" customHeight="1">
      <c r="A368" s="428"/>
      <c r="B368" s="447"/>
      <c r="C368" s="448"/>
      <c r="D368" s="448"/>
      <c r="E368" s="448"/>
      <c r="F368" s="448"/>
      <c r="G368" s="448"/>
      <c r="H368" s="448"/>
      <c r="I368" s="448"/>
      <c r="J368" s="449"/>
      <c r="K368" s="449"/>
      <c r="L368" s="449"/>
      <c r="M368" s="428"/>
      <c r="N368" s="428"/>
      <c r="O368" s="449"/>
      <c r="P368" s="428"/>
      <c r="R368" s="48"/>
      <c r="S368" s="48"/>
      <c r="T368" s="48"/>
      <c r="U368" s="48"/>
      <c r="V368" s="48"/>
      <c r="W368" s="48"/>
      <c r="X368" s="48"/>
    </row>
    <row r="369" spans="1:24" ht="15.75" customHeight="1">
      <c r="A369" s="428"/>
      <c r="B369" s="447"/>
      <c r="C369" s="448"/>
      <c r="D369" s="448"/>
      <c r="E369" s="448"/>
      <c r="F369" s="448"/>
      <c r="G369" s="448"/>
      <c r="H369" s="448"/>
      <c r="I369" s="448"/>
      <c r="J369" s="449"/>
      <c r="K369" s="449"/>
      <c r="L369" s="449"/>
      <c r="M369" s="428"/>
      <c r="N369" s="428"/>
      <c r="O369" s="449"/>
      <c r="P369" s="428"/>
      <c r="R369" s="48"/>
      <c r="S369" s="48"/>
      <c r="T369" s="48"/>
      <c r="U369" s="48"/>
      <c r="V369" s="48"/>
      <c r="W369" s="48"/>
      <c r="X369" s="48"/>
    </row>
    <row r="370" spans="1:24" ht="15.75" customHeight="1">
      <c r="A370" s="428"/>
      <c r="B370" s="447"/>
      <c r="C370" s="448"/>
      <c r="D370" s="448"/>
      <c r="E370" s="448"/>
      <c r="F370" s="448"/>
      <c r="G370" s="448"/>
      <c r="H370" s="448"/>
      <c r="I370" s="448"/>
      <c r="J370" s="449"/>
      <c r="K370" s="449"/>
      <c r="L370" s="449"/>
      <c r="M370" s="428"/>
      <c r="N370" s="428"/>
      <c r="O370" s="449"/>
      <c r="P370" s="428"/>
      <c r="R370" s="48"/>
      <c r="S370" s="48"/>
      <c r="T370" s="48"/>
      <c r="U370" s="48"/>
      <c r="V370" s="48"/>
      <c r="W370" s="48"/>
      <c r="X370" s="48"/>
    </row>
    <row r="371" spans="1:24" ht="15.75" customHeight="1">
      <c r="A371" s="428"/>
      <c r="B371" s="447"/>
      <c r="C371" s="448"/>
      <c r="D371" s="448"/>
      <c r="E371" s="448"/>
      <c r="F371" s="448"/>
      <c r="G371" s="448"/>
      <c r="H371" s="448"/>
      <c r="I371" s="448"/>
      <c r="J371" s="449"/>
      <c r="K371" s="449"/>
      <c r="L371" s="449"/>
      <c r="M371" s="428"/>
      <c r="N371" s="428"/>
      <c r="O371" s="449"/>
      <c r="P371" s="428"/>
      <c r="R371" s="48"/>
      <c r="S371" s="48"/>
      <c r="T371" s="48"/>
      <c r="U371" s="48"/>
      <c r="V371" s="48"/>
      <c r="W371" s="48"/>
      <c r="X371" s="48"/>
    </row>
    <row r="372" spans="1:24" ht="15.75" customHeight="1">
      <c r="A372" s="428"/>
      <c r="B372" s="447"/>
      <c r="C372" s="448"/>
      <c r="D372" s="448"/>
      <c r="E372" s="448"/>
      <c r="F372" s="448"/>
      <c r="G372" s="448"/>
      <c r="H372" s="448"/>
      <c r="I372" s="448"/>
      <c r="J372" s="449"/>
      <c r="K372" s="449"/>
      <c r="L372" s="449"/>
      <c r="M372" s="428"/>
      <c r="N372" s="428"/>
      <c r="O372" s="449"/>
      <c r="P372" s="428"/>
      <c r="R372" s="48"/>
      <c r="S372" s="48"/>
      <c r="T372" s="48"/>
      <c r="U372" s="48"/>
      <c r="V372" s="48"/>
      <c r="W372" s="48"/>
      <c r="X372" s="48"/>
    </row>
    <row r="373" spans="1:24" ht="15.75" customHeight="1">
      <c r="A373" s="428"/>
      <c r="B373" s="447"/>
      <c r="C373" s="448"/>
      <c r="D373" s="448"/>
      <c r="E373" s="448"/>
      <c r="F373" s="448"/>
      <c r="G373" s="448"/>
      <c r="H373" s="448"/>
      <c r="I373" s="448"/>
      <c r="J373" s="449"/>
      <c r="K373" s="449"/>
      <c r="L373" s="449"/>
      <c r="M373" s="428"/>
      <c r="N373" s="428"/>
      <c r="O373" s="449"/>
      <c r="P373" s="428"/>
      <c r="R373" s="48"/>
      <c r="S373" s="48"/>
      <c r="T373" s="48"/>
      <c r="U373" s="48"/>
      <c r="V373" s="48"/>
      <c r="W373" s="48"/>
      <c r="X373" s="48"/>
    </row>
    <row r="374" spans="1:24" ht="15.75" customHeight="1">
      <c r="A374" s="428"/>
      <c r="B374" s="447"/>
      <c r="C374" s="448"/>
      <c r="D374" s="448"/>
      <c r="E374" s="448"/>
      <c r="F374" s="448"/>
      <c r="G374" s="448"/>
      <c r="H374" s="448"/>
      <c r="I374" s="448"/>
      <c r="J374" s="449"/>
      <c r="K374" s="449"/>
      <c r="L374" s="449"/>
      <c r="M374" s="428"/>
      <c r="N374" s="428"/>
      <c r="O374" s="449"/>
      <c r="P374" s="428"/>
      <c r="R374" s="48"/>
      <c r="S374" s="48"/>
      <c r="T374" s="48"/>
      <c r="U374" s="48"/>
      <c r="V374" s="48"/>
      <c r="W374" s="48"/>
      <c r="X374" s="48"/>
    </row>
    <row r="375" spans="1:24" ht="15.75" customHeight="1">
      <c r="A375" s="428"/>
      <c r="B375" s="447"/>
      <c r="C375" s="448"/>
      <c r="D375" s="448"/>
      <c r="E375" s="448"/>
      <c r="F375" s="448"/>
      <c r="G375" s="448"/>
      <c r="H375" s="448"/>
      <c r="I375" s="448"/>
      <c r="J375" s="449"/>
      <c r="K375" s="449"/>
      <c r="L375" s="449"/>
      <c r="M375" s="428"/>
      <c r="N375" s="428"/>
      <c r="O375" s="449"/>
      <c r="P375" s="428"/>
      <c r="R375" s="48"/>
      <c r="S375" s="48"/>
      <c r="T375" s="48"/>
      <c r="U375" s="48"/>
      <c r="V375" s="48"/>
      <c r="W375" s="48"/>
      <c r="X375" s="48"/>
    </row>
    <row r="376" spans="1:24" ht="15.75" customHeight="1">
      <c r="A376" s="428"/>
      <c r="B376" s="447"/>
      <c r="C376" s="448"/>
      <c r="D376" s="448"/>
      <c r="E376" s="448"/>
      <c r="F376" s="448"/>
      <c r="G376" s="448"/>
      <c r="H376" s="448"/>
      <c r="I376" s="448"/>
      <c r="J376" s="449"/>
      <c r="K376" s="449"/>
      <c r="L376" s="449"/>
      <c r="M376" s="428"/>
      <c r="N376" s="428"/>
      <c r="O376" s="449"/>
      <c r="P376" s="428"/>
      <c r="R376" s="48"/>
      <c r="S376" s="48"/>
      <c r="T376" s="48"/>
      <c r="U376" s="48"/>
      <c r="V376" s="48"/>
      <c r="W376" s="48"/>
      <c r="X376" s="48"/>
    </row>
    <row r="377" spans="1:24" ht="15.75" customHeight="1">
      <c r="A377" s="428"/>
      <c r="B377" s="447"/>
      <c r="C377" s="448"/>
      <c r="D377" s="448"/>
      <c r="E377" s="448"/>
      <c r="F377" s="448"/>
      <c r="G377" s="448"/>
      <c r="H377" s="448"/>
      <c r="I377" s="448"/>
      <c r="J377" s="449"/>
      <c r="K377" s="449"/>
      <c r="L377" s="449"/>
      <c r="M377" s="428"/>
      <c r="N377" s="428"/>
      <c r="O377" s="449"/>
      <c r="P377" s="428"/>
      <c r="R377" s="48"/>
      <c r="S377" s="48"/>
      <c r="T377" s="48"/>
      <c r="U377" s="48"/>
      <c r="V377" s="48"/>
      <c r="W377" s="48"/>
      <c r="X377" s="48"/>
    </row>
    <row r="378" spans="1:24" ht="15.75" customHeight="1">
      <c r="A378" s="428"/>
      <c r="B378" s="447"/>
      <c r="C378" s="448"/>
      <c r="D378" s="448"/>
      <c r="E378" s="448"/>
      <c r="F378" s="448"/>
      <c r="G378" s="448"/>
      <c r="H378" s="448"/>
      <c r="I378" s="448"/>
      <c r="J378" s="449"/>
      <c r="K378" s="449"/>
      <c r="L378" s="449"/>
      <c r="M378" s="428"/>
      <c r="N378" s="428"/>
      <c r="O378" s="449"/>
      <c r="P378" s="428"/>
      <c r="R378" s="48"/>
      <c r="S378" s="48"/>
      <c r="T378" s="48"/>
      <c r="U378" s="48"/>
      <c r="V378" s="48"/>
      <c r="W378" s="48"/>
      <c r="X378" s="48"/>
    </row>
    <row r="379" spans="1:24" ht="15.75" customHeight="1">
      <c r="A379" s="428"/>
      <c r="B379" s="447"/>
      <c r="C379" s="448"/>
      <c r="D379" s="448"/>
      <c r="E379" s="448"/>
      <c r="F379" s="448"/>
      <c r="G379" s="448"/>
      <c r="H379" s="448"/>
      <c r="I379" s="448"/>
      <c r="J379" s="449"/>
      <c r="K379" s="449"/>
      <c r="L379" s="449"/>
      <c r="M379" s="428"/>
      <c r="N379" s="428"/>
      <c r="O379" s="449"/>
      <c r="P379" s="428"/>
      <c r="R379" s="48"/>
      <c r="S379" s="48"/>
      <c r="T379" s="48"/>
      <c r="U379" s="48"/>
      <c r="V379" s="48"/>
      <c r="W379" s="48"/>
      <c r="X379" s="48"/>
    </row>
    <row r="380" spans="1:24" ht="15.75" customHeight="1">
      <c r="A380" s="428"/>
      <c r="B380" s="447"/>
      <c r="C380" s="448"/>
      <c r="D380" s="448"/>
      <c r="E380" s="448"/>
      <c r="F380" s="448"/>
      <c r="G380" s="448"/>
      <c r="H380" s="448"/>
      <c r="I380" s="448"/>
      <c r="J380" s="449"/>
      <c r="K380" s="449"/>
      <c r="L380" s="449"/>
      <c r="M380" s="428"/>
      <c r="N380" s="428"/>
      <c r="O380" s="449"/>
      <c r="P380" s="428"/>
      <c r="R380" s="48"/>
      <c r="S380" s="48"/>
      <c r="T380" s="48"/>
      <c r="U380" s="48"/>
      <c r="V380" s="48"/>
      <c r="W380" s="48"/>
      <c r="X380" s="48"/>
    </row>
    <row r="381" spans="1:24" ht="15.75" customHeight="1">
      <c r="A381" s="428"/>
      <c r="B381" s="447"/>
      <c r="C381" s="448"/>
      <c r="D381" s="448"/>
      <c r="E381" s="448"/>
      <c r="F381" s="448"/>
      <c r="G381" s="448"/>
      <c r="H381" s="448"/>
      <c r="I381" s="448"/>
      <c r="J381" s="449"/>
      <c r="K381" s="449"/>
      <c r="L381" s="449"/>
      <c r="M381" s="428"/>
      <c r="N381" s="428"/>
      <c r="O381" s="449"/>
      <c r="P381" s="428"/>
      <c r="R381" s="48"/>
      <c r="S381" s="48"/>
      <c r="T381" s="48"/>
      <c r="U381" s="48"/>
      <c r="V381" s="48"/>
      <c r="W381" s="48"/>
      <c r="X381" s="48"/>
    </row>
    <row r="382" spans="1:24" ht="15.75" customHeight="1">
      <c r="A382" s="428"/>
      <c r="B382" s="447"/>
      <c r="C382" s="448"/>
      <c r="D382" s="448"/>
      <c r="E382" s="448"/>
      <c r="F382" s="448"/>
      <c r="G382" s="448"/>
      <c r="H382" s="448"/>
      <c r="I382" s="448"/>
      <c r="J382" s="449"/>
      <c r="K382" s="449"/>
      <c r="L382" s="449"/>
      <c r="M382" s="428"/>
      <c r="N382" s="428"/>
      <c r="O382" s="449"/>
      <c r="P382" s="428"/>
      <c r="R382" s="48"/>
      <c r="S382" s="48"/>
      <c r="T382" s="48"/>
      <c r="U382" s="48"/>
      <c r="V382" s="48"/>
      <c r="W382" s="48"/>
      <c r="X382" s="48"/>
    </row>
    <row r="383" spans="1:24" ht="15.75" customHeight="1">
      <c r="A383" s="428"/>
      <c r="B383" s="447"/>
      <c r="C383" s="448"/>
      <c r="D383" s="448"/>
      <c r="E383" s="448"/>
      <c r="F383" s="448"/>
      <c r="G383" s="448"/>
      <c r="H383" s="448"/>
      <c r="I383" s="448"/>
      <c r="J383" s="449"/>
      <c r="K383" s="449"/>
      <c r="L383" s="449"/>
      <c r="M383" s="428"/>
      <c r="N383" s="428"/>
      <c r="O383" s="449"/>
      <c r="P383" s="428"/>
      <c r="R383" s="48"/>
      <c r="S383" s="48"/>
      <c r="T383" s="48"/>
      <c r="U383" s="48"/>
      <c r="V383" s="48"/>
      <c r="W383" s="48"/>
      <c r="X383" s="48"/>
    </row>
    <row r="384" spans="1:24" ht="15.75" customHeight="1">
      <c r="A384" s="428"/>
      <c r="B384" s="447"/>
      <c r="C384" s="448"/>
      <c r="D384" s="448"/>
      <c r="E384" s="448"/>
      <c r="F384" s="448"/>
      <c r="G384" s="448"/>
      <c r="H384" s="448"/>
      <c r="I384" s="448"/>
      <c r="J384" s="449"/>
      <c r="K384" s="449"/>
      <c r="L384" s="449"/>
      <c r="M384" s="428"/>
      <c r="N384" s="428"/>
      <c r="O384" s="449"/>
      <c r="P384" s="428"/>
      <c r="R384" s="48"/>
      <c r="S384" s="48"/>
      <c r="T384" s="48"/>
      <c r="U384" s="48"/>
      <c r="V384" s="48"/>
      <c r="W384" s="48"/>
      <c r="X384" s="48"/>
    </row>
    <row r="385" spans="1:24" ht="15.75" customHeight="1">
      <c r="A385" s="428"/>
      <c r="B385" s="447"/>
      <c r="C385" s="448"/>
      <c r="D385" s="448"/>
      <c r="E385" s="448"/>
      <c r="F385" s="448"/>
      <c r="G385" s="448"/>
      <c r="H385" s="448"/>
      <c r="I385" s="448"/>
      <c r="J385" s="449"/>
      <c r="K385" s="449"/>
      <c r="L385" s="449"/>
      <c r="M385" s="428"/>
      <c r="N385" s="428"/>
      <c r="O385" s="449"/>
      <c r="P385" s="428"/>
      <c r="R385" s="48"/>
      <c r="S385" s="48"/>
      <c r="T385" s="48"/>
      <c r="U385" s="48"/>
      <c r="V385" s="48"/>
      <c r="W385" s="48"/>
      <c r="X385" s="48"/>
    </row>
    <row r="386" spans="1:24" ht="15.75" customHeight="1">
      <c r="A386" s="428"/>
      <c r="B386" s="447"/>
      <c r="C386" s="448"/>
      <c r="D386" s="448"/>
      <c r="E386" s="448"/>
      <c r="F386" s="448"/>
      <c r="G386" s="448"/>
      <c r="H386" s="448"/>
      <c r="I386" s="448"/>
      <c r="J386" s="449"/>
      <c r="K386" s="449"/>
      <c r="L386" s="449"/>
      <c r="M386" s="428"/>
      <c r="N386" s="428"/>
      <c r="O386" s="449"/>
      <c r="P386" s="428"/>
      <c r="R386" s="48"/>
      <c r="S386" s="48"/>
      <c r="T386" s="48"/>
      <c r="U386" s="48"/>
      <c r="V386" s="48"/>
      <c r="W386" s="48"/>
      <c r="X386" s="48"/>
    </row>
    <row r="387" spans="1:24" ht="15.75" customHeight="1">
      <c r="A387" s="428"/>
      <c r="B387" s="447"/>
      <c r="C387" s="448"/>
      <c r="D387" s="448"/>
      <c r="E387" s="448"/>
      <c r="F387" s="448"/>
      <c r="G387" s="448"/>
      <c r="H387" s="448"/>
      <c r="I387" s="448"/>
      <c r="J387" s="449"/>
      <c r="K387" s="449"/>
      <c r="L387" s="449"/>
      <c r="M387" s="428"/>
      <c r="N387" s="428"/>
      <c r="O387" s="449"/>
      <c r="P387" s="428"/>
      <c r="R387" s="48"/>
      <c r="S387" s="48"/>
      <c r="T387" s="48"/>
      <c r="U387" s="48"/>
      <c r="V387" s="48"/>
      <c r="W387" s="48"/>
      <c r="X387" s="48"/>
    </row>
    <row r="388" spans="1:24" ht="15.75" customHeight="1">
      <c r="A388" s="428"/>
      <c r="B388" s="447"/>
      <c r="C388" s="448"/>
      <c r="D388" s="448"/>
      <c r="E388" s="448"/>
      <c r="F388" s="448"/>
      <c r="G388" s="448"/>
      <c r="H388" s="448"/>
      <c r="I388" s="448"/>
      <c r="J388" s="449"/>
      <c r="K388" s="449"/>
      <c r="L388" s="449"/>
      <c r="M388" s="428"/>
      <c r="N388" s="428"/>
      <c r="O388" s="449"/>
      <c r="P388" s="428"/>
      <c r="R388" s="48"/>
      <c r="S388" s="48"/>
      <c r="T388" s="48"/>
      <c r="U388" s="48"/>
      <c r="V388" s="48"/>
      <c r="W388" s="48"/>
      <c r="X388" s="48"/>
    </row>
    <row r="389" spans="1:24" ht="15.75" customHeight="1">
      <c r="A389" s="428"/>
      <c r="B389" s="447"/>
      <c r="C389" s="448"/>
      <c r="D389" s="448"/>
      <c r="E389" s="448"/>
      <c r="F389" s="448"/>
      <c r="G389" s="448"/>
      <c r="H389" s="448"/>
      <c r="I389" s="448"/>
      <c r="J389" s="449"/>
      <c r="K389" s="449"/>
      <c r="L389" s="449"/>
      <c r="M389" s="428"/>
      <c r="N389" s="428"/>
      <c r="O389" s="449"/>
      <c r="P389" s="428"/>
      <c r="R389" s="48"/>
      <c r="S389" s="48"/>
      <c r="T389" s="48"/>
      <c r="U389" s="48"/>
      <c r="V389" s="48"/>
      <c r="W389" s="48"/>
      <c r="X389" s="48"/>
    </row>
    <row r="390" spans="1:24" ht="15.75" customHeight="1">
      <c r="A390" s="428"/>
      <c r="B390" s="447"/>
      <c r="C390" s="448"/>
      <c r="D390" s="448"/>
      <c r="E390" s="448"/>
      <c r="F390" s="448"/>
      <c r="G390" s="448"/>
      <c r="H390" s="448"/>
      <c r="I390" s="448"/>
      <c r="J390" s="449"/>
      <c r="K390" s="449"/>
      <c r="L390" s="449"/>
      <c r="M390" s="428"/>
      <c r="N390" s="428"/>
      <c r="O390" s="449"/>
      <c r="P390" s="428"/>
      <c r="R390" s="48"/>
      <c r="S390" s="48"/>
      <c r="T390" s="48"/>
      <c r="U390" s="48"/>
      <c r="V390" s="48"/>
      <c r="W390" s="48"/>
      <c r="X390" s="48"/>
    </row>
    <row r="391" spans="1:24" ht="15.75" customHeight="1">
      <c r="A391" s="428"/>
      <c r="B391" s="447"/>
      <c r="C391" s="448"/>
      <c r="D391" s="448"/>
      <c r="E391" s="448"/>
      <c r="F391" s="448"/>
      <c r="G391" s="448"/>
      <c r="H391" s="448"/>
      <c r="I391" s="448"/>
      <c r="J391" s="449"/>
      <c r="K391" s="449"/>
      <c r="L391" s="449"/>
      <c r="M391" s="428"/>
      <c r="N391" s="428"/>
      <c r="O391" s="449"/>
      <c r="P391" s="428"/>
      <c r="R391" s="48"/>
      <c r="S391" s="48"/>
      <c r="T391" s="48"/>
      <c r="U391" s="48"/>
      <c r="V391" s="48"/>
      <c r="W391" s="48"/>
      <c r="X391" s="48"/>
    </row>
    <row r="392" spans="1:24" ht="15.75" customHeight="1">
      <c r="A392" s="428"/>
      <c r="B392" s="447"/>
      <c r="C392" s="448"/>
      <c r="D392" s="448"/>
      <c r="E392" s="448"/>
      <c r="F392" s="448"/>
      <c r="G392" s="448"/>
      <c r="H392" s="448"/>
      <c r="I392" s="448"/>
      <c r="J392" s="449"/>
      <c r="K392" s="449"/>
      <c r="L392" s="449"/>
      <c r="M392" s="428"/>
      <c r="N392" s="428"/>
      <c r="O392" s="449"/>
      <c r="P392" s="428"/>
      <c r="R392" s="48"/>
      <c r="S392" s="48"/>
      <c r="T392" s="48"/>
      <c r="U392" s="48"/>
      <c r="V392" s="48"/>
      <c r="W392" s="48"/>
      <c r="X392" s="48"/>
    </row>
    <row r="393" spans="1:24" ht="15.75" customHeight="1">
      <c r="A393" s="428"/>
      <c r="B393" s="447"/>
      <c r="C393" s="448"/>
      <c r="D393" s="448"/>
      <c r="E393" s="448"/>
      <c r="F393" s="448"/>
      <c r="G393" s="448"/>
      <c r="H393" s="448"/>
      <c r="I393" s="448"/>
      <c r="J393" s="449"/>
      <c r="K393" s="449"/>
      <c r="L393" s="449"/>
      <c r="M393" s="428"/>
      <c r="N393" s="428"/>
      <c r="O393" s="449"/>
      <c r="P393" s="428"/>
      <c r="R393" s="48"/>
      <c r="S393" s="48"/>
      <c r="T393" s="48"/>
      <c r="U393" s="48"/>
      <c r="V393" s="48"/>
      <c r="W393" s="48"/>
      <c r="X393" s="48"/>
    </row>
    <row r="394" spans="1:24" ht="15.75" customHeight="1">
      <c r="A394" s="428"/>
      <c r="B394" s="447"/>
      <c r="C394" s="448"/>
      <c r="D394" s="448"/>
      <c r="E394" s="448"/>
      <c r="F394" s="448"/>
      <c r="G394" s="448"/>
      <c r="H394" s="448"/>
      <c r="I394" s="448"/>
      <c r="J394" s="449"/>
      <c r="K394" s="449"/>
      <c r="L394" s="449"/>
      <c r="M394" s="428"/>
      <c r="N394" s="428"/>
      <c r="O394" s="449"/>
      <c r="P394" s="428"/>
      <c r="R394" s="48"/>
      <c r="S394" s="48"/>
      <c r="T394" s="48"/>
      <c r="U394" s="48"/>
      <c r="V394" s="48"/>
      <c r="W394" s="48"/>
      <c r="X394" s="48"/>
    </row>
    <row r="395" spans="1:24" ht="15.75" customHeight="1">
      <c r="A395" s="428"/>
      <c r="B395" s="447"/>
      <c r="C395" s="448"/>
      <c r="D395" s="448"/>
      <c r="E395" s="448"/>
      <c r="F395" s="448"/>
      <c r="G395" s="448"/>
      <c r="H395" s="448"/>
      <c r="I395" s="448"/>
      <c r="J395" s="449"/>
      <c r="K395" s="449"/>
      <c r="L395" s="449"/>
      <c r="M395" s="428"/>
      <c r="N395" s="428"/>
      <c r="O395" s="449"/>
      <c r="P395" s="428"/>
      <c r="R395" s="48"/>
      <c r="S395" s="48"/>
      <c r="T395" s="48"/>
      <c r="U395" s="48"/>
      <c r="V395" s="48"/>
      <c r="W395" s="48"/>
      <c r="X395" s="48"/>
    </row>
    <row r="396" spans="1:24" ht="15.75" customHeight="1">
      <c r="A396" s="428"/>
      <c r="B396" s="447"/>
      <c r="C396" s="448"/>
      <c r="D396" s="448"/>
      <c r="E396" s="448"/>
      <c r="F396" s="448"/>
      <c r="G396" s="448"/>
      <c r="H396" s="448"/>
      <c r="I396" s="448"/>
      <c r="J396" s="449"/>
      <c r="K396" s="449"/>
      <c r="L396" s="449"/>
      <c r="M396" s="428"/>
      <c r="N396" s="428"/>
      <c r="O396" s="449"/>
      <c r="P396" s="428"/>
      <c r="R396" s="48"/>
      <c r="S396" s="48"/>
      <c r="T396" s="48"/>
      <c r="U396" s="48"/>
      <c r="V396" s="48"/>
      <c r="W396" s="48"/>
      <c r="X396" s="48"/>
    </row>
    <row r="397" spans="1:24" ht="15.75" customHeight="1">
      <c r="A397" s="428"/>
      <c r="B397" s="447"/>
      <c r="C397" s="448"/>
      <c r="D397" s="448"/>
      <c r="E397" s="448"/>
      <c r="F397" s="448"/>
      <c r="G397" s="448"/>
      <c r="H397" s="448"/>
      <c r="I397" s="448"/>
      <c r="J397" s="449"/>
      <c r="K397" s="449"/>
      <c r="L397" s="449"/>
      <c r="M397" s="428"/>
      <c r="N397" s="428"/>
      <c r="O397" s="449"/>
      <c r="P397" s="428"/>
      <c r="R397" s="48"/>
      <c r="S397" s="48"/>
      <c r="T397" s="48"/>
      <c r="U397" s="48"/>
      <c r="V397" s="48"/>
      <c r="W397" s="48"/>
      <c r="X397" s="48"/>
    </row>
    <row r="398" spans="1:24" ht="15.75" customHeight="1">
      <c r="A398" s="428"/>
      <c r="B398" s="447"/>
      <c r="C398" s="448"/>
      <c r="D398" s="448"/>
      <c r="E398" s="448"/>
      <c r="F398" s="448"/>
      <c r="G398" s="448"/>
      <c r="H398" s="448"/>
      <c r="I398" s="448"/>
      <c r="J398" s="449"/>
      <c r="K398" s="449"/>
      <c r="L398" s="449"/>
      <c r="M398" s="428"/>
      <c r="N398" s="428"/>
      <c r="O398" s="449"/>
      <c r="P398" s="428"/>
      <c r="R398" s="48"/>
      <c r="S398" s="48"/>
      <c r="T398" s="48"/>
      <c r="U398" s="48"/>
      <c r="V398" s="48"/>
      <c r="W398" s="48"/>
      <c r="X398" s="48"/>
    </row>
    <row r="399" spans="1:24" ht="15.75" customHeight="1">
      <c r="A399" s="428"/>
      <c r="B399" s="447"/>
      <c r="C399" s="448"/>
      <c r="D399" s="448"/>
      <c r="E399" s="448"/>
      <c r="F399" s="448"/>
      <c r="G399" s="448"/>
      <c r="H399" s="448"/>
      <c r="I399" s="448"/>
      <c r="J399" s="449"/>
      <c r="K399" s="449"/>
      <c r="L399" s="449"/>
      <c r="M399" s="428"/>
      <c r="N399" s="428"/>
      <c r="O399" s="449"/>
      <c r="P399" s="428"/>
      <c r="R399" s="48"/>
      <c r="S399" s="48"/>
      <c r="T399" s="48"/>
      <c r="U399" s="48"/>
      <c r="V399" s="48"/>
      <c r="W399" s="48"/>
      <c r="X399" s="48"/>
    </row>
    <row r="400" spans="1:24" ht="15.75" customHeight="1">
      <c r="A400" s="428"/>
      <c r="B400" s="447"/>
      <c r="C400" s="448"/>
      <c r="D400" s="448"/>
      <c r="E400" s="448"/>
      <c r="F400" s="448"/>
      <c r="G400" s="448"/>
      <c r="H400" s="448"/>
      <c r="I400" s="448"/>
      <c r="J400" s="449"/>
      <c r="K400" s="449"/>
      <c r="L400" s="449"/>
      <c r="M400" s="428"/>
      <c r="N400" s="428"/>
      <c r="O400" s="449"/>
      <c r="P400" s="428"/>
      <c r="R400" s="48"/>
      <c r="S400" s="48"/>
      <c r="T400" s="48"/>
      <c r="U400" s="48"/>
      <c r="V400" s="48"/>
      <c r="W400" s="48"/>
      <c r="X400" s="48"/>
    </row>
    <row r="401" spans="1:24" ht="15.75" customHeight="1">
      <c r="A401" s="428"/>
      <c r="B401" s="447"/>
      <c r="C401" s="448"/>
      <c r="D401" s="448"/>
      <c r="E401" s="448"/>
      <c r="F401" s="448"/>
      <c r="G401" s="448"/>
      <c r="H401" s="448"/>
      <c r="I401" s="448"/>
      <c r="J401" s="449"/>
      <c r="K401" s="449"/>
      <c r="L401" s="449"/>
      <c r="M401" s="428"/>
      <c r="N401" s="428"/>
      <c r="O401" s="449"/>
      <c r="P401" s="428"/>
      <c r="R401" s="48"/>
      <c r="S401" s="48"/>
      <c r="T401" s="48"/>
      <c r="U401" s="48"/>
      <c r="V401" s="48"/>
      <c r="W401" s="48"/>
      <c r="X401" s="48"/>
    </row>
    <row r="402" spans="1:24" ht="15.75" customHeight="1">
      <c r="A402" s="428"/>
      <c r="B402" s="447"/>
      <c r="C402" s="448"/>
      <c r="D402" s="448"/>
      <c r="E402" s="448"/>
      <c r="F402" s="448"/>
      <c r="G402" s="448"/>
      <c r="H402" s="448"/>
      <c r="I402" s="448"/>
      <c r="J402" s="449"/>
      <c r="K402" s="449"/>
      <c r="L402" s="449"/>
      <c r="M402" s="428"/>
      <c r="N402" s="428"/>
      <c r="O402" s="449"/>
      <c r="P402" s="428"/>
      <c r="R402" s="48"/>
      <c r="S402" s="48"/>
      <c r="T402" s="48"/>
      <c r="U402" s="48"/>
      <c r="V402" s="48"/>
      <c r="W402" s="48"/>
      <c r="X402" s="48"/>
    </row>
    <row r="403" spans="1:24" ht="15.75" customHeight="1">
      <c r="A403" s="428"/>
      <c r="B403" s="447"/>
      <c r="C403" s="448"/>
      <c r="D403" s="448"/>
      <c r="E403" s="448"/>
      <c r="F403" s="448"/>
      <c r="G403" s="448"/>
      <c r="H403" s="448"/>
      <c r="I403" s="448"/>
      <c r="J403" s="449"/>
      <c r="K403" s="449"/>
      <c r="L403" s="449"/>
      <c r="M403" s="428"/>
      <c r="N403" s="428"/>
      <c r="O403" s="449"/>
      <c r="P403" s="428"/>
      <c r="R403" s="48"/>
      <c r="S403" s="48"/>
      <c r="T403" s="48"/>
      <c r="U403" s="48"/>
      <c r="V403" s="48"/>
      <c r="W403" s="48"/>
      <c r="X403" s="48"/>
    </row>
    <row r="404" spans="1:24" ht="15.75" customHeight="1">
      <c r="A404" s="428"/>
      <c r="B404" s="447"/>
      <c r="C404" s="448"/>
      <c r="D404" s="448"/>
      <c r="E404" s="448"/>
      <c r="F404" s="448"/>
      <c r="G404" s="448"/>
      <c r="H404" s="448"/>
      <c r="I404" s="448"/>
      <c r="J404" s="449"/>
      <c r="K404" s="449"/>
      <c r="L404" s="449"/>
      <c r="M404" s="428"/>
      <c r="N404" s="428"/>
      <c r="O404" s="449"/>
      <c r="P404" s="428"/>
      <c r="R404" s="48"/>
      <c r="S404" s="48"/>
      <c r="T404" s="48"/>
      <c r="U404" s="48"/>
      <c r="V404" s="48"/>
      <c r="W404" s="48"/>
      <c r="X404" s="48"/>
    </row>
    <row r="405" spans="1:24" ht="15.75" customHeight="1">
      <c r="A405" s="428"/>
      <c r="B405" s="447"/>
      <c r="C405" s="448"/>
      <c r="D405" s="448"/>
      <c r="E405" s="448"/>
      <c r="F405" s="448"/>
      <c r="G405" s="448"/>
      <c r="H405" s="448"/>
      <c r="I405" s="448"/>
      <c r="J405" s="449"/>
      <c r="K405" s="449"/>
      <c r="L405" s="449"/>
      <c r="M405" s="428"/>
      <c r="N405" s="428"/>
      <c r="O405" s="449"/>
      <c r="P405" s="428"/>
      <c r="R405" s="48"/>
      <c r="S405" s="48"/>
      <c r="T405" s="48"/>
      <c r="U405" s="48"/>
      <c r="V405" s="48"/>
      <c r="W405" s="48"/>
      <c r="X405" s="48"/>
    </row>
    <row r="406" spans="1:24" ht="15.75" customHeight="1">
      <c r="A406" s="428"/>
      <c r="B406" s="447"/>
      <c r="C406" s="448"/>
      <c r="D406" s="448"/>
      <c r="E406" s="448"/>
      <c r="F406" s="448"/>
      <c r="G406" s="448"/>
      <c r="H406" s="448"/>
      <c r="I406" s="448"/>
      <c r="J406" s="449"/>
      <c r="K406" s="449"/>
      <c r="L406" s="449"/>
      <c r="M406" s="428"/>
      <c r="N406" s="428"/>
      <c r="O406" s="449"/>
      <c r="P406" s="428"/>
      <c r="R406" s="48"/>
      <c r="S406" s="48"/>
      <c r="T406" s="48"/>
      <c r="U406" s="48"/>
      <c r="V406" s="48"/>
      <c r="W406" s="48"/>
      <c r="X406" s="48"/>
    </row>
    <row r="407" spans="1:24" ht="15.75" customHeight="1">
      <c r="A407" s="428"/>
      <c r="B407" s="447"/>
      <c r="C407" s="448"/>
      <c r="D407" s="448"/>
      <c r="E407" s="448"/>
      <c r="F407" s="448"/>
      <c r="G407" s="448"/>
      <c r="H407" s="448"/>
      <c r="I407" s="448"/>
      <c r="J407" s="449"/>
      <c r="K407" s="449"/>
      <c r="L407" s="449"/>
      <c r="M407" s="428"/>
      <c r="N407" s="428"/>
      <c r="O407" s="449"/>
      <c r="P407" s="428"/>
      <c r="R407" s="48"/>
      <c r="S407" s="48"/>
      <c r="T407" s="48"/>
      <c r="U407" s="48"/>
      <c r="V407" s="48"/>
      <c r="W407" s="48"/>
      <c r="X407" s="48"/>
    </row>
    <row r="408" spans="1:24" ht="15.75" customHeight="1">
      <c r="A408" s="428"/>
      <c r="B408" s="447"/>
      <c r="C408" s="448"/>
      <c r="D408" s="448"/>
      <c r="E408" s="448"/>
      <c r="F408" s="448"/>
      <c r="G408" s="448"/>
      <c r="H408" s="448"/>
      <c r="I408" s="448"/>
      <c r="J408" s="449"/>
      <c r="K408" s="449"/>
      <c r="L408" s="449"/>
      <c r="M408" s="428"/>
      <c r="N408" s="428"/>
      <c r="O408" s="449"/>
      <c r="P408" s="428"/>
      <c r="R408" s="48"/>
      <c r="S408" s="48"/>
      <c r="T408" s="48"/>
      <c r="U408" s="48"/>
      <c r="V408" s="48"/>
      <c r="W408" s="48"/>
      <c r="X408" s="48"/>
    </row>
    <row r="409" spans="1:24" ht="15.75" customHeight="1">
      <c r="A409" s="428"/>
      <c r="B409" s="447"/>
      <c r="C409" s="448"/>
      <c r="D409" s="448"/>
      <c r="E409" s="448"/>
      <c r="F409" s="448"/>
      <c r="G409" s="448"/>
      <c r="H409" s="448"/>
      <c r="I409" s="448"/>
      <c r="J409" s="449"/>
      <c r="K409" s="449"/>
      <c r="L409" s="449"/>
      <c r="M409" s="428"/>
      <c r="N409" s="428"/>
      <c r="O409" s="449"/>
      <c r="P409" s="428"/>
      <c r="R409" s="48"/>
      <c r="S409" s="48"/>
      <c r="T409" s="48"/>
      <c r="U409" s="48"/>
      <c r="V409" s="48"/>
      <c r="W409" s="48"/>
      <c r="X409" s="48"/>
    </row>
    <row r="410" spans="1:24" ht="15.75" customHeight="1">
      <c r="A410" s="428"/>
      <c r="B410" s="447"/>
      <c r="C410" s="448"/>
      <c r="D410" s="448"/>
      <c r="E410" s="448"/>
      <c r="F410" s="448"/>
      <c r="G410" s="448"/>
      <c r="H410" s="448"/>
      <c r="I410" s="448"/>
      <c r="J410" s="449"/>
      <c r="K410" s="449"/>
      <c r="L410" s="449"/>
      <c r="M410" s="428"/>
      <c r="N410" s="428"/>
      <c r="O410" s="449"/>
      <c r="P410" s="428"/>
      <c r="R410" s="48"/>
      <c r="S410" s="48"/>
      <c r="T410" s="48"/>
      <c r="U410" s="48"/>
      <c r="V410" s="48"/>
      <c r="W410" s="48"/>
      <c r="X410" s="48"/>
    </row>
    <row r="411" spans="1:24" ht="15.75" customHeight="1">
      <c r="A411" s="428"/>
      <c r="B411" s="447"/>
      <c r="C411" s="448"/>
      <c r="D411" s="448"/>
      <c r="E411" s="448"/>
      <c r="F411" s="448"/>
      <c r="G411" s="448"/>
      <c r="H411" s="448"/>
      <c r="I411" s="448"/>
      <c r="J411" s="449"/>
      <c r="K411" s="449"/>
      <c r="L411" s="449"/>
      <c r="M411" s="428"/>
      <c r="N411" s="428"/>
      <c r="O411" s="449"/>
      <c r="P411" s="428"/>
      <c r="R411" s="48"/>
      <c r="S411" s="48"/>
      <c r="T411" s="48"/>
      <c r="U411" s="48"/>
      <c r="V411" s="48"/>
      <c r="W411" s="48"/>
      <c r="X411" s="48"/>
    </row>
    <row r="412" spans="1:24" ht="15.75" customHeight="1">
      <c r="A412" s="428"/>
      <c r="B412" s="447"/>
      <c r="C412" s="448"/>
      <c r="D412" s="448"/>
      <c r="E412" s="448"/>
      <c r="F412" s="448"/>
      <c r="G412" s="448"/>
      <c r="H412" s="448"/>
      <c r="I412" s="448"/>
      <c r="J412" s="449"/>
      <c r="K412" s="449"/>
      <c r="L412" s="449"/>
      <c r="M412" s="428"/>
      <c r="N412" s="428"/>
      <c r="O412" s="449"/>
      <c r="P412" s="428"/>
      <c r="R412" s="48"/>
      <c r="S412" s="48"/>
      <c r="T412" s="48"/>
      <c r="U412" s="48"/>
      <c r="V412" s="48"/>
      <c r="W412" s="48"/>
      <c r="X412" s="48"/>
    </row>
    <row r="413" spans="1:24" ht="15.75" customHeight="1">
      <c r="A413" s="428"/>
      <c r="B413" s="447"/>
      <c r="C413" s="448"/>
      <c r="D413" s="448"/>
      <c r="E413" s="448"/>
      <c r="F413" s="448"/>
      <c r="G413" s="448"/>
      <c r="H413" s="448"/>
      <c r="I413" s="448"/>
      <c r="J413" s="449"/>
      <c r="K413" s="449"/>
      <c r="L413" s="449"/>
      <c r="M413" s="428"/>
      <c r="N413" s="428"/>
      <c r="O413" s="449"/>
      <c r="P413" s="428"/>
      <c r="R413" s="48"/>
      <c r="S413" s="48"/>
      <c r="T413" s="48"/>
      <c r="U413" s="48"/>
      <c r="V413" s="48"/>
      <c r="W413" s="48"/>
      <c r="X413" s="48"/>
    </row>
    <row r="414" spans="1:24" ht="15.75" customHeight="1">
      <c r="A414" s="428"/>
      <c r="B414" s="447"/>
      <c r="C414" s="448"/>
      <c r="D414" s="448"/>
      <c r="E414" s="448"/>
      <c r="F414" s="448"/>
      <c r="G414" s="448"/>
      <c r="H414" s="448"/>
      <c r="I414" s="448"/>
      <c r="J414" s="449"/>
      <c r="K414" s="449"/>
      <c r="L414" s="449"/>
      <c r="M414" s="428"/>
      <c r="N414" s="428"/>
      <c r="O414" s="449"/>
      <c r="P414" s="428"/>
      <c r="R414" s="48"/>
      <c r="S414" s="48"/>
      <c r="T414" s="48"/>
      <c r="U414" s="48"/>
      <c r="V414" s="48"/>
      <c r="W414" s="48"/>
      <c r="X414" s="48"/>
    </row>
    <row r="415" spans="1:24" ht="15.75" customHeight="1">
      <c r="A415" s="428"/>
      <c r="B415" s="447"/>
      <c r="C415" s="448"/>
      <c r="D415" s="448"/>
      <c r="E415" s="448"/>
      <c r="F415" s="448"/>
      <c r="G415" s="448"/>
      <c r="H415" s="448"/>
      <c r="I415" s="448"/>
      <c r="J415" s="449"/>
      <c r="K415" s="449"/>
      <c r="L415" s="449"/>
      <c r="M415" s="428"/>
      <c r="N415" s="428"/>
      <c r="O415" s="449"/>
      <c r="P415" s="428"/>
      <c r="R415" s="48"/>
      <c r="S415" s="48"/>
      <c r="T415" s="48"/>
      <c r="U415" s="48"/>
      <c r="V415" s="48"/>
      <c r="W415" s="48"/>
      <c r="X415" s="48"/>
    </row>
    <row r="416" spans="1:24" ht="15.75" customHeight="1">
      <c r="A416" s="428"/>
      <c r="B416" s="447"/>
      <c r="C416" s="448"/>
      <c r="D416" s="448"/>
      <c r="E416" s="448"/>
      <c r="F416" s="448"/>
      <c r="G416" s="448"/>
      <c r="H416" s="448"/>
      <c r="I416" s="448"/>
      <c r="J416" s="449"/>
      <c r="K416" s="449"/>
      <c r="L416" s="449"/>
      <c r="M416" s="428"/>
      <c r="N416" s="428"/>
      <c r="O416" s="449"/>
      <c r="P416" s="428"/>
      <c r="R416" s="48"/>
      <c r="S416" s="48"/>
      <c r="T416" s="48"/>
      <c r="U416" s="48"/>
      <c r="V416" s="48"/>
      <c r="W416" s="48"/>
      <c r="X416" s="48"/>
    </row>
    <row r="417" spans="1:24" ht="15.75" customHeight="1">
      <c r="A417" s="428"/>
      <c r="B417" s="447"/>
      <c r="C417" s="448"/>
      <c r="D417" s="448"/>
      <c r="E417" s="448"/>
      <c r="F417" s="448"/>
      <c r="G417" s="448"/>
      <c r="H417" s="448"/>
      <c r="I417" s="448"/>
      <c r="J417" s="449"/>
      <c r="K417" s="449"/>
      <c r="L417" s="449"/>
      <c r="M417" s="428"/>
      <c r="N417" s="428"/>
      <c r="O417" s="449"/>
      <c r="P417" s="428"/>
      <c r="R417" s="48"/>
      <c r="S417" s="48"/>
      <c r="T417" s="48"/>
      <c r="U417" s="48"/>
      <c r="V417" s="48"/>
      <c r="W417" s="48"/>
      <c r="X417" s="48"/>
    </row>
    <row r="418" spans="1:24" ht="15.75" customHeight="1">
      <c r="A418" s="428"/>
      <c r="B418" s="447"/>
      <c r="C418" s="448"/>
      <c r="D418" s="448"/>
      <c r="E418" s="448"/>
      <c r="F418" s="448"/>
      <c r="G418" s="448"/>
      <c r="H418" s="448"/>
      <c r="I418" s="448"/>
      <c r="J418" s="449"/>
      <c r="K418" s="449"/>
      <c r="L418" s="449"/>
      <c r="M418" s="428"/>
      <c r="N418" s="428"/>
      <c r="O418" s="449"/>
      <c r="P418" s="428"/>
      <c r="R418" s="48"/>
      <c r="S418" s="48"/>
      <c r="T418" s="48"/>
      <c r="U418" s="48"/>
      <c r="V418" s="48"/>
      <c r="W418" s="48"/>
      <c r="X418" s="48"/>
    </row>
    <row r="419" spans="1:24" ht="15.75" customHeight="1">
      <c r="A419" s="428"/>
      <c r="B419" s="447"/>
      <c r="C419" s="448"/>
      <c r="D419" s="448"/>
      <c r="E419" s="448"/>
      <c r="F419" s="448"/>
      <c r="G419" s="448"/>
      <c r="H419" s="448"/>
      <c r="I419" s="448"/>
      <c r="J419" s="449"/>
      <c r="K419" s="449"/>
      <c r="L419" s="449"/>
      <c r="M419" s="428"/>
      <c r="N419" s="428"/>
      <c r="O419" s="449"/>
      <c r="P419" s="428"/>
      <c r="R419" s="48"/>
      <c r="S419" s="48"/>
      <c r="T419" s="48"/>
      <c r="U419" s="48"/>
      <c r="V419" s="48"/>
      <c r="W419" s="48"/>
      <c r="X419" s="48"/>
    </row>
    <row r="420" spans="1:24" ht="15.75" customHeight="1">
      <c r="A420" s="428"/>
      <c r="B420" s="447"/>
      <c r="C420" s="448"/>
      <c r="D420" s="448"/>
      <c r="E420" s="448"/>
      <c r="F420" s="448"/>
      <c r="G420" s="448"/>
      <c r="H420" s="448"/>
      <c r="I420" s="448"/>
      <c r="J420" s="449"/>
      <c r="K420" s="449"/>
      <c r="L420" s="449"/>
      <c r="M420" s="428"/>
      <c r="N420" s="428"/>
      <c r="O420" s="449"/>
      <c r="P420" s="428"/>
      <c r="R420" s="48"/>
      <c r="S420" s="48"/>
      <c r="T420" s="48"/>
      <c r="U420" s="48"/>
      <c r="V420" s="48"/>
      <c r="W420" s="48"/>
      <c r="X420" s="48"/>
    </row>
    <row r="421" spans="1:24" ht="15.75" customHeight="1">
      <c r="A421" s="428"/>
      <c r="B421" s="447"/>
      <c r="C421" s="448"/>
      <c r="D421" s="448"/>
      <c r="E421" s="448"/>
      <c r="F421" s="448"/>
      <c r="G421" s="448"/>
      <c r="H421" s="448"/>
      <c r="I421" s="448"/>
      <c r="J421" s="449"/>
      <c r="K421" s="449"/>
      <c r="L421" s="449"/>
      <c r="M421" s="428"/>
      <c r="N421" s="428"/>
      <c r="O421" s="449"/>
      <c r="P421" s="428"/>
      <c r="R421" s="48"/>
      <c r="S421" s="48"/>
      <c r="T421" s="48"/>
      <c r="U421" s="48"/>
      <c r="V421" s="48"/>
      <c r="W421" s="48"/>
      <c r="X421" s="48"/>
    </row>
    <row r="422" spans="1:24" ht="15.75" customHeight="1">
      <c r="A422" s="428"/>
      <c r="B422" s="447"/>
      <c r="C422" s="448"/>
      <c r="D422" s="448"/>
      <c r="E422" s="448"/>
      <c r="F422" s="448"/>
      <c r="G422" s="448"/>
      <c r="H422" s="448"/>
      <c r="I422" s="448"/>
      <c r="J422" s="449"/>
      <c r="K422" s="449"/>
      <c r="L422" s="449"/>
      <c r="M422" s="428"/>
      <c r="N422" s="428"/>
      <c r="O422" s="449"/>
      <c r="P422" s="428"/>
      <c r="R422" s="48"/>
      <c r="S422" s="48"/>
      <c r="T422" s="48"/>
      <c r="U422" s="48"/>
      <c r="V422" s="48"/>
      <c r="W422" s="48"/>
      <c r="X422" s="48"/>
    </row>
    <row r="423" spans="1:24" ht="15.75" customHeight="1">
      <c r="A423" s="428"/>
      <c r="B423" s="447"/>
      <c r="C423" s="448"/>
      <c r="D423" s="448"/>
      <c r="E423" s="448"/>
      <c r="F423" s="448"/>
      <c r="G423" s="448"/>
      <c r="H423" s="448"/>
      <c r="I423" s="448"/>
      <c r="J423" s="449"/>
      <c r="K423" s="449"/>
      <c r="L423" s="449"/>
      <c r="M423" s="428"/>
      <c r="N423" s="428"/>
      <c r="O423" s="449"/>
      <c r="P423" s="428"/>
      <c r="R423" s="48"/>
      <c r="S423" s="48"/>
      <c r="T423" s="48"/>
      <c r="U423" s="48"/>
      <c r="V423" s="48"/>
      <c r="W423" s="48"/>
      <c r="X423" s="48"/>
    </row>
    <row r="424" spans="1:24" ht="15.75" customHeight="1">
      <c r="A424" s="428"/>
      <c r="B424" s="447"/>
      <c r="C424" s="448"/>
      <c r="D424" s="448"/>
      <c r="E424" s="448"/>
      <c r="F424" s="448"/>
      <c r="G424" s="448"/>
      <c r="H424" s="448"/>
      <c r="I424" s="448"/>
      <c r="J424" s="449"/>
      <c r="K424" s="449"/>
      <c r="L424" s="449"/>
      <c r="M424" s="428"/>
      <c r="N424" s="428"/>
      <c r="O424" s="449"/>
      <c r="P424" s="428"/>
      <c r="R424" s="48"/>
      <c r="S424" s="48"/>
      <c r="T424" s="48"/>
      <c r="U424" s="48"/>
      <c r="V424" s="48"/>
      <c r="W424" s="48"/>
      <c r="X424" s="48"/>
    </row>
    <row r="425" spans="1:24" ht="15.75" customHeight="1">
      <c r="A425" s="428"/>
      <c r="B425" s="447"/>
      <c r="C425" s="448"/>
      <c r="D425" s="448"/>
      <c r="E425" s="448"/>
      <c r="F425" s="448"/>
      <c r="G425" s="448"/>
      <c r="H425" s="448"/>
      <c r="I425" s="448"/>
      <c r="J425" s="449"/>
      <c r="K425" s="449"/>
      <c r="L425" s="449"/>
      <c r="M425" s="428"/>
      <c r="N425" s="428"/>
      <c r="O425" s="449"/>
      <c r="P425" s="428"/>
      <c r="R425" s="48"/>
      <c r="S425" s="48"/>
      <c r="T425" s="48"/>
      <c r="U425" s="48"/>
      <c r="V425" s="48"/>
      <c r="W425" s="48"/>
      <c r="X425" s="48"/>
    </row>
    <row r="426" spans="1:24" ht="15.75" customHeight="1">
      <c r="A426" s="428"/>
      <c r="B426" s="447"/>
      <c r="C426" s="448"/>
      <c r="D426" s="448"/>
      <c r="E426" s="448"/>
      <c r="F426" s="448"/>
      <c r="G426" s="448"/>
      <c r="H426" s="448"/>
      <c r="I426" s="448"/>
      <c r="J426" s="449"/>
      <c r="K426" s="449"/>
      <c r="L426" s="449"/>
      <c r="M426" s="428"/>
      <c r="N426" s="428"/>
      <c r="O426" s="449"/>
      <c r="P426" s="428"/>
      <c r="R426" s="48"/>
      <c r="S426" s="48"/>
      <c r="T426" s="48"/>
      <c r="U426" s="48"/>
      <c r="V426" s="48"/>
      <c r="W426" s="48"/>
      <c r="X426" s="48"/>
    </row>
    <row r="427" spans="1:24" ht="15.75" customHeight="1">
      <c r="A427" s="428"/>
      <c r="B427" s="447"/>
      <c r="C427" s="448"/>
      <c r="D427" s="448"/>
      <c r="E427" s="448"/>
      <c r="F427" s="448"/>
      <c r="G427" s="448"/>
      <c r="H427" s="448"/>
      <c r="I427" s="448"/>
      <c r="J427" s="449"/>
      <c r="K427" s="449"/>
      <c r="L427" s="449"/>
      <c r="M427" s="428"/>
      <c r="N427" s="428"/>
      <c r="O427" s="449"/>
      <c r="P427" s="428"/>
      <c r="R427" s="48"/>
      <c r="S427" s="48"/>
      <c r="T427" s="48"/>
      <c r="U427" s="48"/>
      <c r="V427" s="48"/>
      <c r="W427" s="48"/>
      <c r="X427" s="48"/>
    </row>
    <row r="428" spans="1:24" ht="15.75" customHeight="1">
      <c r="A428" s="428"/>
      <c r="B428" s="447"/>
      <c r="C428" s="448"/>
      <c r="D428" s="448"/>
      <c r="E428" s="448"/>
      <c r="F428" s="448"/>
      <c r="G428" s="448"/>
      <c r="H428" s="448"/>
      <c r="I428" s="448"/>
      <c r="J428" s="449"/>
      <c r="K428" s="449"/>
      <c r="L428" s="449"/>
      <c r="M428" s="428"/>
      <c r="N428" s="428"/>
      <c r="O428" s="449"/>
      <c r="P428" s="428"/>
      <c r="R428" s="48"/>
      <c r="S428" s="48"/>
      <c r="T428" s="48"/>
      <c r="U428" s="48"/>
      <c r="V428" s="48"/>
      <c r="W428" s="48"/>
      <c r="X428" s="48"/>
    </row>
    <row r="429" spans="1:24" ht="15.75" customHeight="1">
      <c r="A429" s="428"/>
      <c r="B429" s="447"/>
      <c r="C429" s="448"/>
      <c r="D429" s="448"/>
      <c r="E429" s="448"/>
      <c r="F429" s="448"/>
      <c r="G429" s="448"/>
      <c r="H429" s="448"/>
      <c r="I429" s="448"/>
      <c r="J429" s="449"/>
      <c r="K429" s="449"/>
      <c r="L429" s="449"/>
      <c r="M429" s="428"/>
      <c r="N429" s="428"/>
      <c r="O429" s="449"/>
      <c r="P429" s="428"/>
      <c r="R429" s="48"/>
      <c r="S429" s="48"/>
      <c r="T429" s="48"/>
      <c r="U429" s="48"/>
      <c r="V429" s="48"/>
      <c r="W429" s="48"/>
      <c r="X429" s="48"/>
    </row>
    <row r="430" spans="1:24" ht="15.75" customHeight="1">
      <c r="A430" s="428"/>
      <c r="B430" s="447"/>
      <c r="C430" s="448"/>
      <c r="D430" s="448"/>
      <c r="E430" s="448"/>
      <c r="F430" s="448"/>
      <c r="G430" s="448"/>
      <c r="H430" s="448"/>
      <c r="I430" s="448"/>
      <c r="J430" s="449"/>
      <c r="K430" s="449"/>
      <c r="L430" s="449"/>
      <c r="M430" s="428"/>
      <c r="N430" s="428"/>
      <c r="O430" s="449"/>
      <c r="P430" s="428"/>
      <c r="R430" s="48"/>
      <c r="S430" s="48"/>
      <c r="T430" s="48"/>
      <c r="U430" s="48"/>
      <c r="V430" s="48"/>
      <c r="W430" s="48"/>
      <c r="X430" s="48"/>
    </row>
    <row r="431" spans="1:24" ht="15.75" customHeight="1">
      <c r="A431" s="428"/>
      <c r="B431" s="447"/>
      <c r="C431" s="448"/>
      <c r="D431" s="448"/>
      <c r="E431" s="448"/>
      <c r="F431" s="448"/>
      <c r="G431" s="448"/>
      <c r="H431" s="448"/>
      <c r="I431" s="448"/>
      <c r="J431" s="449"/>
      <c r="K431" s="449"/>
      <c r="L431" s="449"/>
      <c r="M431" s="428"/>
      <c r="N431" s="428"/>
      <c r="O431" s="449"/>
      <c r="P431" s="428"/>
      <c r="R431" s="48"/>
      <c r="S431" s="48"/>
      <c r="T431" s="48"/>
      <c r="U431" s="48"/>
      <c r="V431" s="48"/>
      <c r="W431" s="48"/>
      <c r="X431" s="48"/>
    </row>
    <row r="432" spans="1:24" ht="15.75" customHeight="1">
      <c r="A432" s="428"/>
      <c r="B432" s="447"/>
      <c r="C432" s="448"/>
      <c r="D432" s="448"/>
      <c r="E432" s="448"/>
      <c r="F432" s="448"/>
      <c r="G432" s="448"/>
      <c r="H432" s="448"/>
      <c r="I432" s="448"/>
      <c r="J432" s="449"/>
      <c r="K432" s="449"/>
      <c r="L432" s="449"/>
      <c r="M432" s="428"/>
      <c r="N432" s="428"/>
      <c r="O432" s="449"/>
      <c r="P432" s="428"/>
      <c r="R432" s="48"/>
      <c r="S432" s="48"/>
      <c r="T432" s="48"/>
      <c r="U432" s="48"/>
      <c r="V432" s="48"/>
      <c r="W432" s="48"/>
      <c r="X432" s="48"/>
    </row>
    <row r="433" spans="1:24" ht="15.75" customHeight="1">
      <c r="A433" s="428"/>
      <c r="B433" s="447"/>
      <c r="C433" s="448"/>
      <c r="D433" s="448"/>
      <c r="E433" s="448"/>
      <c r="F433" s="448"/>
      <c r="G433" s="448"/>
      <c r="H433" s="448"/>
      <c r="I433" s="448"/>
      <c r="J433" s="449"/>
      <c r="K433" s="449"/>
      <c r="L433" s="449"/>
      <c r="M433" s="428"/>
      <c r="N433" s="428"/>
      <c r="O433" s="449"/>
      <c r="P433" s="428"/>
      <c r="R433" s="48"/>
      <c r="S433" s="48"/>
      <c r="T433" s="48"/>
      <c r="U433" s="48"/>
      <c r="V433" s="48"/>
      <c r="W433" s="48"/>
      <c r="X433" s="48"/>
    </row>
    <row r="434" spans="1:24" ht="15.75" customHeight="1">
      <c r="A434" s="428"/>
      <c r="B434" s="447"/>
      <c r="C434" s="448"/>
      <c r="D434" s="448"/>
      <c r="E434" s="448"/>
      <c r="F434" s="448"/>
      <c r="G434" s="448"/>
      <c r="H434" s="448"/>
      <c r="I434" s="448"/>
      <c r="J434" s="449"/>
      <c r="K434" s="449"/>
      <c r="L434" s="449"/>
      <c r="M434" s="428"/>
      <c r="N434" s="428"/>
      <c r="O434" s="449"/>
      <c r="P434" s="428"/>
      <c r="R434" s="48"/>
      <c r="S434" s="48"/>
      <c r="T434" s="48"/>
      <c r="U434" s="48"/>
      <c r="V434" s="48"/>
      <c r="W434" s="48"/>
      <c r="X434" s="48"/>
    </row>
    <row r="435" spans="1:24" ht="15.75" customHeight="1">
      <c r="A435" s="428"/>
      <c r="B435" s="447"/>
      <c r="C435" s="448"/>
      <c r="D435" s="448"/>
      <c r="E435" s="448"/>
      <c r="F435" s="448"/>
      <c r="G435" s="448"/>
      <c r="H435" s="448"/>
      <c r="I435" s="448"/>
      <c r="J435" s="449"/>
      <c r="K435" s="449"/>
      <c r="L435" s="449"/>
      <c r="M435" s="428"/>
      <c r="N435" s="428"/>
      <c r="O435" s="449"/>
      <c r="P435" s="428"/>
      <c r="R435" s="48"/>
      <c r="S435" s="48"/>
      <c r="T435" s="48"/>
      <c r="U435" s="48"/>
      <c r="V435" s="48"/>
      <c r="W435" s="48"/>
      <c r="X435" s="48"/>
    </row>
    <row r="436" spans="1:24" ht="15.75" customHeight="1">
      <c r="A436" s="428"/>
      <c r="B436" s="447"/>
      <c r="C436" s="448"/>
      <c r="D436" s="448"/>
      <c r="E436" s="448"/>
      <c r="F436" s="448"/>
      <c r="G436" s="448"/>
      <c r="H436" s="448"/>
      <c r="I436" s="448"/>
      <c r="J436" s="449"/>
      <c r="K436" s="449"/>
      <c r="L436" s="449"/>
      <c r="M436" s="428"/>
      <c r="N436" s="428"/>
      <c r="O436" s="449"/>
      <c r="P436" s="428"/>
      <c r="R436" s="48"/>
      <c r="S436" s="48"/>
      <c r="T436" s="48"/>
      <c r="U436" s="48"/>
      <c r="V436" s="48"/>
      <c r="W436" s="48"/>
      <c r="X436" s="48"/>
    </row>
    <row r="437" spans="1:24" ht="15.75" customHeight="1">
      <c r="A437" s="428"/>
      <c r="B437" s="447"/>
      <c r="C437" s="448"/>
      <c r="D437" s="448"/>
      <c r="E437" s="448"/>
      <c r="F437" s="448"/>
      <c r="G437" s="448"/>
      <c r="H437" s="448"/>
      <c r="I437" s="448"/>
      <c r="J437" s="449"/>
      <c r="K437" s="449"/>
      <c r="L437" s="449"/>
      <c r="M437" s="428"/>
      <c r="N437" s="428"/>
      <c r="O437" s="449"/>
      <c r="P437" s="428"/>
      <c r="R437" s="48"/>
      <c r="S437" s="48"/>
      <c r="T437" s="48"/>
      <c r="U437" s="48"/>
      <c r="V437" s="48"/>
      <c r="W437" s="48"/>
      <c r="X437" s="48"/>
    </row>
    <row r="438" spans="1:24" ht="15.75" customHeight="1">
      <c r="A438" s="428"/>
      <c r="B438" s="447"/>
      <c r="C438" s="448"/>
      <c r="D438" s="448"/>
      <c r="E438" s="448"/>
      <c r="F438" s="448"/>
      <c r="G438" s="448"/>
      <c r="H438" s="448"/>
      <c r="I438" s="448"/>
      <c r="J438" s="449"/>
      <c r="K438" s="449"/>
      <c r="L438" s="449"/>
      <c r="M438" s="428"/>
      <c r="N438" s="428"/>
      <c r="O438" s="449"/>
      <c r="P438" s="428"/>
      <c r="R438" s="48"/>
      <c r="S438" s="48"/>
      <c r="T438" s="48"/>
      <c r="U438" s="48"/>
      <c r="V438" s="48"/>
      <c r="W438" s="48"/>
      <c r="X438" s="48"/>
    </row>
    <row r="439" spans="1:24" ht="15.75" customHeight="1">
      <c r="A439" s="428"/>
      <c r="B439" s="447"/>
      <c r="C439" s="448"/>
      <c r="D439" s="448"/>
      <c r="E439" s="448"/>
      <c r="F439" s="448"/>
      <c r="G439" s="448"/>
      <c r="H439" s="448"/>
      <c r="I439" s="448"/>
      <c r="J439" s="449"/>
      <c r="K439" s="449"/>
      <c r="L439" s="449"/>
      <c r="M439" s="428"/>
      <c r="N439" s="428"/>
      <c r="O439" s="449"/>
      <c r="P439" s="428"/>
      <c r="R439" s="48"/>
      <c r="S439" s="48"/>
      <c r="T439" s="48"/>
      <c r="U439" s="48"/>
      <c r="V439" s="48"/>
      <c r="W439" s="48"/>
      <c r="X439" s="48"/>
    </row>
    <row r="440" spans="1:24" ht="15.75" customHeight="1">
      <c r="A440" s="428"/>
      <c r="B440" s="447"/>
      <c r="C440" s="448"/>
      <c r="D440" s="448"/>
      <c r="E440" s="448"/>
      <c r="F440" s="448"/>
      <c r="G440" s="448"/>
      <c r="H440" s="448"/>
      <c r="I440" s="448"/>
      <c r="J440" s="449"/>
      <c r="K440" s="449"/>
      <c r="L440" s="449"/>
      <c r="M440" s="428"/>
      <c r="N440" s="428"/>
      <c r="O440" s="449"/>
      <c r="P440" s="428"/>
      <c r="R440" s="48"/>
      <c r="S440" s="48"/>
      <c r="T440" s="48"/>
      <c r="U440" s="48"/>
      <c r="V440" s="48"/>
      <c r="W440" s="48"/>
      <c r="X440" s="48"/>
    </row>
    <row r="441" spans="1:24" ht="15.75" customHeight="1">
      <c r="A441" s="428"/>
      <c r="B441" s="447"/>
      <c r="C441" s="448"/>
      <c r="D441" s="448"/>
      <c r="E441" s="448"/>
      <c r="F441" s="448"/>
      <c r="G441" s="448"/>
      <c r="H441" s="448"/>
      <c r="I441" s="448"/>
      <c r="J441" s="449"/>
      <c r="K441" s="449"/>
      <c r="L441" s="449"/>
      <c r="M441" s="428"/>
      <c r="N441" s="428"/>
      <c r="O441" s="449"/>
      <c r="P441" s="428"/>
      <c r="R441" s="48"/>
      <c r="S441" s="48"/>
      <c r="T441" s="48"/>
      <c r="U441" s="48"/>
      <c r="V441" s="48"/>
      <c r="W441" s="48"/>
      <c r="X441" s="48"/>
    </row>
    <row r="442" spans="1:24" ht="15.75" customHeight="1">
      <c r="A442" s="428"/>
      <c r="B442" s="447"/>
      <c r="C442" s="448"/>
      <c r="D442" s="448"/>
      <c r="E442" s="448"/>
      <c r="F442" s="448"/>
      <c r="G442" s="448"/>
      <c r="H442" s="448"/>
      <c r="I442" s="448"/>
      <c r="J442" s="449"/>
      <c r="K442" s="449"/>
      <c r="L442" s="449"/>
      <c r="M442" s="428"/>
      <c r="N442" s="428"/>
      <c r="O442" s="449"/>
      <c r="P442" s="428"/>
      <c r="R442" s="48"/>
      <c r="S442" s="48"/>
      <c r="T442" s="48"/>
      <c r="U442" s="48"/>
      <c r="V442" s="48"/>
      <c r="W442" s="48"/>
      <c r="X442" s="48"/>
    </row>
    <row r="443" spans="1:24" ht="15.75" customHeight="1">
      <c r="A443" s="428"/>
      <c r="B443" s="447"/>
      <c r="C443" s="448"/>
      <c r="D443" s="448"/>
      <c r="E443" s="448"/>
      <c r="F443" s="448"/>
      <c r="G443" s="448"/>
      <c r="H443" s="448"/>
      <c r="I443" s="448"/>
      <c r="J443" s="449"/>
      <c r="K443" s="449"/>
      <c r="L443" s="449"/>
      <c r="M443" s="428"/>
      <c r="N443" s="428"/>
      <c r="O443" s="449"/>
      <c r="P443" s="428"/>
      <c r="R443" s="48"/>
      <c r="S443" s="48"/>
      <c r="T443" s="48"/>
      <c r="U443" s="48"/>
      <c r="V443" s="48"/>
      <c r="W443" s="48"/>
      <c r="X443" s="48"/>
    </row>
    <row r="444" spans="1:24" ht="15.75" customHeight="1">
      <c r="A444" s="428"/>
      <c r="B444" s="447"/>
      <c r="C444" s="448"/>
      <c r="D444" s="448"/>
      <c r="E444" s="448"/>
      <c r="F444" s="448"/>
      <c r="G444" s="448"/>
      <c r="H444" s="448"/>
      <c r="I444" s="448"/>
      <c r="J444" s="449"/>
      <c r="K444" s="449"/>
      <c r="L444" s="449"/>
      <c r="M444" s="428"/>
      <c r="N444" s="428"/>
      <c r="O444" s="449"/>
      <c r="P444" s="428"/>
      <c r="R444" s="48"/>
      <c r="S444" s="48"/>
      <c r="T444" s="48"/>
      <c r="U444" s="48"/>
      <c r="V444" s="48"/>
      <c r="W444" s="48"/>
      <c r="X444" s="48"/>
    </row>
    <row r="445" spans="1:24" ht="15.75" customHeight="1">
      <c r="A445" s="428"/>
      <c r="B445" s="447"/>
      <c r="C445" s="448"/>
      <c r="D445" s="448"/>
      <c r="E445" s="448"/>
      <c r="F445" s="448"/>
      <c r="G445" s="448"/>
      <c r="H445" s="448"/>
      <c r="I445" s="448"/>
      <c r="J445" s="449"/>
      <c r="K445" s="449"/>
      <c r="L445" s="449"/>
      <c r="M445" s="428"/>
      <c r="N445" s="428"/>
      <c r="O445" s="449"/>
      <c r="P445" s="428"/>
      <c r="R445" s="48"/>
      <c r="S445" s="48"/>
      <c r="T445" s="48"/>
      <c r="U445" s="48"/>
      <c r="V445" s="48"/>
      <c r="W445" s="48"/>
      <c r="X445" s="48"/>
    </row>
    <row r="446" spans="1:24" ht="15.75" customHeight="1">
      <c r="A446" s="428"/>
      <c r="B446" s="447"/>
      <c r="C446" s="448"/>
      <c r="D446" s="448"/>
      <c r="E446" s="448"/>
      <c r="F446" s="448"/>
      <c r="G446" s="448"/>
      <c r="H446" s="448"/>
      <c r="I446" s="448"/>
      <c r="J446" s="449"/>
      <c r="K446" s="449"/>
      <c r="L446" s="449"/>
      <c r="M446" s="428"/>
      <c r="N446" s="428"/>
      <c r="O446" s="449"/>
      <c r="P446" s="428"/>
      <c r="R446" s="48"/>
      <c r="S446" s="48"/>
      <c r="T446" s="48"/>
      <c r="U446" s="48"/>
      <c r="V446" s="48"/>
      <c r="W446" s="48"/>
      <c r="X446" s="48"/>
    </row>
    <row r="447" spans="1:24" ht="15.75" customHeight="1">
      <c r="A447" s="428"/>
      <c r="B447" s="447"/>
      <c r="C447" s="448"/>
      <c r="D447" s="448"/>
      <c r="E447" s="448"/>
      <c r="F447" s="448"/>
      <c r="G447" s="448"/>
      <c r="H447" s="448"/>
      <c r="I447" s="448"/>
      <c r="J447" s="449"/>
      <c r="K447" s="449"/>
      <c r="L447" s="449"/>
      <c r="M447" s="428"/>
      <c r="N447" s="428"/>
      <c r="O447" s="449"/>
      <c r="P447" s="428"/>
      <c r="R447" s="48"/>
      <c r="S447" s="48"/>
      <c r="T447" s="48"/>
      <c r="U447" s="48"/>
      <c r="V447" s="48"/>
      <c r="W447" s="48"/>
      <c r="X447" s="48"/>
    </row>
    <row r="448" spans="1:24" ht="15.75" customHeight="1">
      <c r="A448" s="428"/>
      <c r="B448" s="447"/>
      <c r="C448" s="448"/>
      <c r="D448" s="448"/>
      <c r="E448" s="448"/>
      <c r="F448" s="448"/>
      <c r="G448" s="448"/>
      <c r="H448" s="448"/>
      <c r="I448" s="448"/>
      <c r="J448" s="449"/>
      <c r="K448" s="449"/>
      <c r="L448" s="449"/>
      <c r="M448" s="428"/>
      <c r="N448" s="428"/>
      <c r="O448" s="449"/>
      <c r="P448" s="428"/>
      <c r="R448" s="48"/>
      <c r="S448" s="48"/>
      <c r="T448" s="48"/>
      <c r="U448" s="48"/>
      <c r="V448" s="48"/>
      <c r="W448" s="48"/>
      <c r="X448" s="48"/>
    </row>
    <row r="449" spans="1:24" ht="15.75" customHeight="1">
      <c r="A449" s="428"/>
      <c r="B449" s="447"/>
      <c r="C449" s="448"/>
      <c r="D449" s="448"/>
      <c r="E449" s="448"/>
      <c r="F449" s="448"/>
      <c r="G449" s="448"/>
      <c r="H449" s="448"/>
      <c r="I449" s="448"/>
      <c r="J449" s="449"/>
      <c r="K449" s="449"/>
      <c r="L449" s="449"/>
      <c r="M449" s="428"/>
      <c r="N449" s="428"/>
      <c r="O449" s="449"/>
      <c r="P449" s="428"/>
      <c r="R449" s="48"/>
      <c r="S449" s="48"/>
      <c r="T449" s="48"/>
      <c r="U449" s="48"/>
      <c r="V449" s="48"/>
      <c r="W449" s="48"/>
      <c r="X449" s="48"/>
    </row>
    <row r="450" spans="1:24" ht="15.75" customHeight="1">
      <c r="A450" s="428"/>
      <c r="B450" s="447"/>
      <c r="C450" s="448"/>
      <c r="D450" s="448"/>
      <c r="E450" s="448"/>
      <c r="F450" s="448"/>
      <c r="G450" s="448"/>
      <c r="H450" s="448"/>
      <c r="I450" s="448"/>
      <c r="J450" s="449"/>
      <c r="K450" s="449"/>
      <c r="L450" s="449"/>
      <c r="M450" s="428"/>
      <c r="N450" s="428"/>
      <c r="O450" s="449"/>
      <c r="P450" s="428"/>
      <c r="R450" s="48"/>
      <c r="S450" s="48"/>
      <c r="T450" s="48"/>
      <c r="U450" s="48"/>
      <c r="V450" s="48"/>
      <c r="W450" s="48"/>
      <c r="X450" s="48"/>
    </row>
    <row r="451" spans="1:24" ht="15.75" customHeight="1">
      <c r="A451" s="428"/>
      <c r="B451" s="447"/>
      <c r="C451" s="448"/>
      <c r="D451" s="448"/>
      <c r="E451" s="448"/>
      <c r="F451" s="448"/>
      <c r="G451" s="448"/>
      <c r="H451" s="448"/>
      <c r="I451" s="448"/>
      <c r="J451" s="449"/>
      <c r="K451" s="449"/>
      <c r="L451" s="449"/>
      <c r="M451" s="428"/>
      <c r="N451" s="428"/>
      <c r="O451" s="449"/>
      <c r="P451" s="428"/>
      <c r="R451" s="48"/>
      <c r="S451" s="48"/>
      <c r="T451" s="48"/>
      <c r="U451" s="48"/>
      <c r="V451" s="48"/>
      <c r="W451" s="48"/>
      <c r="X451" s="48"/>
    </row>
    <row r="452" spans="1:24" ht="15.75" customHeight="1">
      <c r="A452" s="428"/>
      <c r="B452" s="447"/>
      <c r="C452" s="448"/>
      <c r="D452" s="448"/>
      <c r="E452" s="448"/>
      <c r="F452" s="448"/>
      <c r="G452" s="448"/>
      <c r="H452" s="448"/>
      <c r="I452" s="448"/>
      <c r="J452" s="449"/>
      <c r="K452" s="449"/>
      <c r="L452" s="449"/>
      <c r="M452" s="428"/>
      <c r="N452" s="428"/>
      <c r="O452" s="449"/>
      <c r="P452" s="428"/>
      <c r="R452" s="48"/>
      <c r="S452" s="48"/>
      <c r="T452" s="48"/>
      <c r="U452" s="48"/>
      <c r="V452" s="48"/>
      <c r="W452" s="48"/>
      <c r="X452" s="48"/>
    </row>
    <row r="453" spans="1:24" ht="15.75" customHeight="1">
      <c r="A453" s="428"/>
      <c r="B453" s="447"/>
      <c r="C453" s="448"/>
      <c r="D453" s="448"/>
      <c r="E453" s="448"/>
      <c r="F453" s="448"/>
      <c r="G453" s="448"/>
      <c r="H453" s="448"/>
      <c r="I453" s="448"/>
      <c r="J453" s="449"/>
      <c r="K453" s="449"/>
      <c r="L453" s="449"/>
      <c r="M453" s="428"/>
      <c r="N453" s="428"/>
      <c r="O453" s="449"/>
      <c r="P453" s="428"/>
      <c r="R453" s="48"/>
      <c r="S453" s="48"/>
      <c r="T453" s="48"/>
      <c r="U453" s="48"/>
      <c r="V453" s="48"/>
      <c r="W453" s="48"/>
      <c r="X453" s="48"/>
    </row>
    <row r="454" spans="1:24" ht="15.75" customHeight="1">
      <c r="A454" s="428"/>
      <c r="B454" s="447"/>
      <c r="C454" s="448"/>
      <c r="D454" s="448"/>
      <c r="E454" s="448"/>
      <c r="F454" s="448"/>
      <c r="G454" s="448"/>
      <c r="H454" s="448"/>
      <c r="I454" s="448"/>
      <c r="J454" s="449"/>
      <c r="K454" s="449"/>
      <c r="L454" s="449"/>
      <c r="M454" s="428"/>
      <c r="N454" s="428"/>
      <c r="O454" s="449"/>
      <c r="P454" s="428"/>
      <c r="R454" s="48"/>
      <c r="S454" s="48"/>
      <c r="T454" s="48"/>
      <c r="U454" s="48"/>
      <c r="V454" s="48"/>
      <c r="W454" s="48"/>
      <c r="X454" s="48"/>
    </row>
    <row r="455" spans="1:24" ht="15.75" customHeight="1">
      <c r="A455" s="428"/>
      <c r="B455" s="447"/>
      <c r="C455" s="448"/>
      <c r="D455" s="448"/>
      <c r="E455" s="448"/>
      <c r="F455" s="448"/>
      <c r="G455" s="448"/>
      <c r="H455" s="448"/>
      <c r="I455" s="448"/>
      <c r="J455" s="449"/>
      <c r="K455" s="449"/>
      <c r="L455" s="449"/>
      <c r="M455" s="428"/>
      <c r="N455" s="428"/>
      <c r="O455" s="449"/>
      <c r="P455" s="428"/>
      <c r="R455" s="48"/>
      <c r="S455" s="48"/>
      <c r="T455" s="48"/>
      <c r="U455" s="48"/>
      <c r="V455" s="48"/>
      <c r="W455" s="48"/>
      <c r="X455" s="48"/>
    </row>
    <row r="456" spans="1:24" ht="15.75" customHeight="1">
      <c r="A456" s="428"/>
      <c r="B456" s="447"/>
      <c r="C456" s="448"/>
      <c r="D456" s="448"/>
      <c r="E456" s="448"/>
      <c r="F456" s="448"/>
      <c r="G456" s="448"/>
      <c r="H456" s="448"/>
      <c r="I456" s="448"/>
      <c r="J456" s="449"/>
      <c r="K456" s="449"/>
      <c r="L456" s="449"/>
      <c r="M456" s="428"/>
      <c r="N456" s="428"/>
      <c r="O456" s="449"/>
      <c r="P456" s="428"/>
      <c r="R456" s="48"/>
      <c r="S456" s="48"/>
      <c r="T456" s="48"/>
      <c r="U456" s="48"/>
      <c r="V456" s="48"/>
      <c r="W456" s="48"/>
      <c r="X456" s="48"/>
    </row>
    <row r="457" spans="1:24" ht="15.75" customHeight="1">
      <c r="A457" s="428"/>
      <c r="B457" s="447"/>
      <c r="C457" s="448"/>
      <c r="D457" s="448"/>
      <c r="E457" s="448"/>
      <c r="F457" s="448"/>
      <c r="G457" s="448"/>
      <c r="H457" s="448"/>
      <c r="I457" s="448"/>
      <c r="J457" s="449"/>
      <c r="K457" s="449"/>
      <c r="L457" s="449"/>
      <c r="M457" s="428"/>
      <c r="N457" s="428"/>
      <c r="O457" s="449"/>
      <c r="P457" s="428"/>
      <c r="R457" s="48"/>
      <c r="S457" s="48"/>
      <c r="T457" s="48"/>
      <c r="U457" s="48"/>
      <c r="V457" s="48"/>
      <c r="W457" s="48"/>
      <c r="X457" s="48"/>
    </row>
    <row r="458" spans="1:24" ht="15.75" customHeight="1">
      <c r="A458" s="428"/>
      <c r="B458" s="447"/>
      <c r="C458" s="448"/>
      <c r="D458" s="448"/>
      <c r="E458" s="448"/>
      <c r="F458" s="448"/>
      <c r="G458" s="448"/>
      <c r="H458" s="448"/>
      <c r="I458" s="448"/>
      <c r="J458" s="449"/>
      <c r="K458" s="449"/>
      <c r="L458" s="449"/>
      <c r="M458" s="428"/>
      <c r="N458" s="428"/>
      <c r="O458" s="449"/>
      <c r="P458" s="428"/>
      <c r="R458" s="48"/>
      <c r="S458" s="48"/>
      <c r="T458" s="48"/>
      <c r="U458" s="48"/>
      <c r="V458" s="48"/>
      <c r="W458" s="48"/>
      <c r="X458" s="48"/>
    </row>
    <row r="459" spans="1:24" ht="15.75" customHeight="1">
      <c r="A459" s="428"/>
      <c r="B459" s="447"/>
      <c r="C459" s="448"/>
      <c r="D459" s="448"/>
      <c r="E459" s="448"/>
      <c r="F459" s="448"/>
      <c r="G459" s="448"/>
      <c r="H459" s="448"/>
      <c r="I459" s="448"/>
      <c r="J459" s="449"/>
      <c r="K459" s="449"/>
      <c r="L459" s="449"/>
      <c r="M459" s="428"/>
      <c r="N459" s="428"/>
      <c r="O459" s="449"/>
      <c r="P459" s="428"/>
      <c r="R459" s="48"/>
      <c r="S459" s="48"/>
      <c r="T459" s="48"/>
      <c r="U459" s="48"/>
      <c r="V459" s="48"/>
      <c r="W459" s="48"/>
      <c r="X459" s="48"/>
    </row>
    <row r="460" spans="1:24" ht="15.75" customHeight="1">
      <c r="A460" s="428"/>
      <c r="B460" s="447"/>
      <c r="C460" s="448"/>
      <c r="D460" s="448"/>
      <c r="E460" s="448"/>
      <c r="F460" s="448"/>
      <c r="G460" s="448"/>
      <c r="H460" s="448"/>
      <c r="I460" s="448"/>
      <c r="J460" s="449"/>
      <c r="K460" s="449"/>
      <c r="L460" s="449"/>
      <c r="M460" s="428"/>
      <c r="N460" s="428"/>
      <c r="O460" s="449"/>
      <c r="P460" s="428"/>
      <c r="R460" s="48"/>
      <c r="S460" s="48"/>
      <c r="T460" s="48"/>
      <c r="U460" s="48"/>
      <c r="V460" s="48"/>
      <c r="W460" s="48"/>
      <c r="X460" s="48"/>
    </row>
    <row r="461" spans="1:24" ht="15.75" customHeight="1">
      <c r="A461" s="428"/>
      <c r="B461" s="447"/>
      <c r="C461" s="448"/>
      <c r="D461" s="448"/>
      <c r="E461" s="448"/>
      <c r="F461" s="448"/>
      <c r="G461" s="448"/>
      <c r="H461" s="448"/>
      <c r="I461" s="448"/>
      <c r="J461" s="449"/>
      <c r="K461" s="449"/>
      <c r="L461" s="449"/>
      <c r="M461" s="428"/>
      <c r="N461" s="428"/>
      <c r="O461" s="449"/>
      <c r="P461" s="428"/>
      <c r="R461" s="48"/>
      <c r="S461" s="48"/>
      <c r="T461" s="48"/>
      <c r="U461" s="48"/>
      <c r="V461" s="48"/>
      <c r="W461" s="48"/>
      <c r="X461" s="48"/>
    </row>
    <row r="462" spans="1:24" ht="15.75" customHeight="1">
      <c r="A462" s="428"/>
      <c r="B462" s="447"/>
      <c r="C462" s="448"/>
      <c r="D462" s="448"/>
      <c r="E462" s="448"/>
      <c r="F462" s="448"/>
      <c r="G462" s="448"/>
      <c r="H462" s="448"/>
      <c r="I462" s="448"/>
      <c r="J462" s="449"/>
      <c r="K462" s="449"/>
      <c r="L462" s="449"/>
      <c r="M462" s="428"/>
      <c r="N462" s="428"/>
      <c r="O462" s="449"/>
      <c r="P462" s="428"/>
      <c r="R462" s="48"/>
      <c r="S462" s="48"/>
      <c r="T462" s="48"/>
      <c r="U462" s="48"/>
      <c r="V462" s="48"/>
      <c r="W462" s="48"/>
      <c r="X462" s="48"/>
    </row>
    <row r="463" spans="1:24" ht="15.75" customHeight="1">
      <c r="A463" s="428"/>
      <c r="B463" s="447"/>
      <c r="C463" s="448"/>
      <c r="D463" s="448"/>
      <c r="E463" s="448"/>
      <c r="F463" s="448"/>
      <c r="G463" s="448"/>
      <c r="H463" s="448"/>
      <c r="I463" s="448"/>
      <c r="J463" s="449"/>
      <c r="K463" s="449"/>
      <c r="L463" s="449"/>
      <c r="M463" s="428"/>
      <c r="N463" s="428"/>
      <c r="O463" s="449"/>
      <c r="P463" s="428"/>
      <c r="R463" s="48"/>
      <c r="S463" s="48"/>
      <c r="T463" s="48"/>
      <c r="U463" s="48"/>
      <c r="V463" s="48"/>
      <c r="W463" s="48"/>
      <c r="X463" s="48"/>
    </row>
    <row r="464" spans="1:24" ht="15.75" customHeight="1">
      <c r="A464" s="428"/>
      <c r="B464" s="447"/>
      <c r="C464" s="448"/>
      <c r="D464" s="448"/>
      <c r="E464" s="448"/>
      <c r="F464" s="448"/>
      <c r="G464" s="448"/>
      <c r="H464" s="448"/>
      <c r="I464" s="448"/>
      <c r="J464" s="449"/>
      <c r="K464" s="449"/>
      <c r="L464" s="449"/>
      <c r="M464" s="428"/>
      <c r="N464" s="428"/>
      <c r="O464" s="449"/>
      <c r="P464" s="428"/>
      <c r="R464" s="48"/>
      <c r="S464" s="48"/>
      <c r="T464" s="48"/>
      <c r="U464" s="48"/>
      <c r="V464" s="48"/>
      <c r="W464" s="48"/>
      <c r="X464" s="48"/>
    </row>
    <row r="465" spans="1:24" ht="15.75" customHeight="1">
      <c r="A465" s="428"/>
      <c r="B465" s="447"/>
      <c r="C465" s="448"/>
      <c r="D465" s="448"/>
      <c r="E465" s="448"/>
      <c r="F465" s="448"/>
      <c r="G465" s="448"/>
      <c r="H465" s="448"/>
      <c r="I465" s="448"/>
      <c r="J465" s="449"/>
      <c r="K465" s="449"/>
      <c r="L465" s="449"/>
      <c r="M465" s="428"/>
      <c r="N465" s="428"/>
      <c r="O465" s="449"/>
      <c r="P465" s="428"/>
      <c r="R465" s="48"/>
      <c r="S465" s="48"/>
      <c r="T465" s="48"/>
      <c r="U465" s="48"/>
      <c r="V465" s="48"/>
      <c r="W465" s="48"/>
      <c r="X465" s="48"/>
    </row>
    <row r="466" spans="1:24" ht="15.75" customHeight="1">
      <c r="A466" s="428"/>
      <c r="B466" s="447"/>
      <c r="C466" s="448"/>
      <c r="D466" s="448"/>
      <c r="E466" s="448"/>
      <c r="F466" s="448"/>
      <c r="G466" s="448"/>
      <c r="H466" s="448"/>
      <c r="I466" s="448"/>
      <c r="J466" s="449"/>
      <c r="K466" s="449"/>
      <c r="L466" s="449"/>
      <c r="M466" s="428"/>
      <c r="N466" s="428"/>
      <c r="O466" s="449"/>
      <c r="P466" s="428"/>
      <c r="R466" s="48"/>
      <c r="S466" s="48"/>
      <c r="T466" s="48"/>
      <c r="U466" s="48"/>
      <c r="V466" s="48"/>
      <c r="W466" s="48"/>
      <c r="X466" s="48"/>
    </row>
    <row r="467" spans="1:24" ht="15.75" customHeight="1">
      <c r="A467" s="428"/>
      <c r="B467" s="447"/>
      <c r="C467" s="448"/>
      <c r="D467" s="448"/>
      <c r="E467" s="448"/>
      <c r="F467" s="448"/>
      <c r="G467" s="448"/>
      <c r="H467" s="448"/>
      <c r="I467" s="448"/>
      <c r="J467" s="449"/>
      <c r="K467" s="449"/>
      <c r="L467" s="449"/>
      <c r="M467" s="428"/>
      <c r="N467" s="428"/>
      <c r="O467" s="449"/>
      <c r="P467" s="428"/>
      <c r="R467" s="48"/>
      <c r="S467" s="48"/>
      <c r="T467" s="48"/>
      <c r="U467" s="48"/>
      <c r="V467" s="48"/>
      <c r="W467" s="48"/>
      <c r="X467" s="48"/>
    </row>
    <row r="468" spans="1:24" ht="15.75" customHeight="1">
      <c r="A468" s="428"/>
      <c r="B468" s="447"/>
      <c r="C468" s="448"/>
      <c r="D468" s="448"/>
      <c r="E468" s="448"/>
      <c r="F468" s="448"/>
      <c r="G468" s="448"/>
      <c r="H468" s="448"/>
      <c r="I468" s="448"/>
      <c r="J468" s="449"/>
      <c r="K468" s="449"/>
      <c r="L468" s="449"/>
      <c r="M468" s="428"/>
      <c r="N468" s="428"/>
      <c r="O468" s="449"/>
      <c r="P468" s="428"/>
      <c r="R468" s="48"/>
      <c r="S468" s="48"/>
      <c r="T468" s="48"/>
      <c r="U468" s="48"/>
      <c r="V468" s="48"/>
      <c r="W468" s="48"/>
      <c r="X468" s="48"/>
    </row>
    <row r="469" spans="1:24" ht="15.75" customHeight="1">
      <c r="A469" s="428"/>
      <c r="B469" s="447"/>
      <c r="C469" s="448"/>
      <c r="D469" s="448"/>
      <c r="E469" s="448"/>
      <c r="F469" s="448"/>
      <c r="G469" s="448"/>
      <c r="H469" s="448"/>
      <c r="I469" s="448"/>
      <c r="J469" s="449"/>
      <c r="K469" s="449"/>
      <c r="L469" s="449"/>
      <c r="M469" s="428"/>
      <c r="N469" s="428"/>
      <c r="O469" s="449"/>
      <c r="P469" s="428"/>
      <c r="R469" s="48"/>
      <c r="S469" s="48"/>
      <c r="T469" s="48"/>
      <c r="U469" s="48"/>
      <c r="V469" s="48"/>
      <c r="W469" s="48"/>
      <c r="X469" s="48"/>
    </row>
    <row r="470" spans="1:24" ht="15.75" customHeight="1">
      <c r="A470" s="428"/>
      <c r="B470" s="447"/>
      <c r="C470" s="448"/>
      <c r="D470" s="448"/>
      <c r="E470" s="448"/>
      <c r="F470" s="448"/>
      <c r="G470" s="448"/>
      <c r="H470" s="448"/>
      <c r="I470" s="448"/>
      <c r="J470" s="449"/>
      <c r="K470" s="449"/>
      <c r="L470" s="449"/>
      <c r="M470" s="428"/>
      <c r="N470" s="428"/>
      <c r="O470" s="449"/>
      <c r="P470" s="428"/>
      <c r="R470" s="48"/>
      <c r="S470" s="48"/>
      <c r="T470" s="48"/>
      <c r="U470" s="48"/>
      <c r="V470" s="48"/>
      <c r="W470" s="48"/>
      <c r="X470" s="48"/>
    </row>
    <row r="471" spans="1:24" ht="15.75" customHeight="1">
      <c r="A471" s="428"/>
      <c r="B471" s="447"/>
      <c r="C471" s="448"/>
      <c r="D471" s="448"/>
      <c r="E471" s="448"/>
      <c r="F471" s="448"/>
      <c r="G471" s="448"/>
      <c r="H471" s="448"/>
      <c r="I471" s="448"/>
      <c r="J471" s="449"/>
      <c r="K471" s="449"/>
      <c r="L471" s="449"/>
      <c r="M471" s="428"/>
      <c r="N471" s="428"/>
      <c r="O471" s="449"/>
      <c r="P471" s="428"/>
      <c r="R471" s="48"/>
      <c r="S471" s="48"/>
      <c r="T471" s="48"/>
      <c r="U471" s="48"/>
      <c r="V471" s="48"/>
      <c r="W471" s="48"/>
      <c r="X471" s="48"/>
    </row>
    <row r="472" spans="1:24" ht="15.75" customHeight="1">
      <c r="A472" s="428"/>
      <c r="B472" s="447"/>
      <c r="C472" s="448"/>
      <c r="D472" s="448"/>
      <c r="E472" s="448"/>
      <c r="F472" s="448"/>
      <c r="G472" s="448"/>
      <c r="H472" s="448"/>
      <c r="I472" s="448"/>
      <c r="J472" s="449"/>
      <c r="K472" s="449"/>
      <c r="L472" s="449"/>
      <c r="M472" s="428"/>
      <c r="N472" s="428"/>
      <c r="O472" s="449"/>
      <c r="P472" s="428"/>
      <c r="R472" s="48"/>
      <c r="S472" s="48"/>
      <c r="T472" s="48"/>
      <c r="U472" s="48"/>
      <c r="V472" s="48"/>
      <c r="W472" s="48"/>
      <c r="X472" s="48"/>
    </row>
    <row r="473" spans="1:24" ht="15.75" customHeight="1">
      <c r="A473" s="428"/>
      <c r="B473" s="447"/>
      <c r="C473" s="448"/>
      <c r="D473" s="448"/>
      <c r="E473" s="448"/>
      <c r="F473" s="448"/>
      <c r="G473" s="448"/>
      <c r="H473" s="448"/>
      <c r="I473" s="448"/>
      <c r="J473" s="449"/>
      <c r="K473" s="449"/>
      <c r="L473" s="449"/>
      <c r="M473" s="428"/>
      <c r="N473" s="428"/>
      <c r="O473" s="449"/>
      <c r="P473" s="428"/>
      <c r="R473" s="48"/>
      <c r="S473" s="48"/>
      <c r="T473" s="48"/>
      <c r="U473" s="48"/>
      <c r="V473" s="48"/>
      <c r="W473" s="48"/>
      <c r="X473" s="48"/>
    </row>
    <row r="474" spans="1:24" ht="15.75" customHeight="1">
      <c r="A474" s="428"/>
      <c r="B474" s="447"/>
      <c r="C474" s="448"/>
      <c r="D474" s="448"/>
      <c r="E474" s="448"/>
      <c r="F474" s="448"/>
      <c r="G474" s="448"/>
      <c r="H474" s="448"/>
      <c r="I474" s="448"/>
      <c r="J474" s="449"/>
      <c r="K474" s="449"/>
      <c r="L474" s="449"/>
      <c r="M474" s="428"/>
      <c r="N474" s="428"/>
      <c r="O474" s="449"/>
      <c r="P474" s="428"/>
      <c r="R474" s="48"/>
      <c r="S474" s="48"/>
      <c r="T474" s="48"/>
      <c r="U474" s="48"/>
      <c r="V474" s="48"/>
      <c r="W474" s="48"/>
      <c r="X474" s="48"/>
    </row>
    <row r="475" spans="1:24" ht="15.75" customHeight="1">
      <c r="A475" s="428"/>
      <c r="B475" s="447"/>
      <c r="C475" s="448"/>
      <c r="D475" s="448"/>
      <c r="E475" s="448"/>
      <c r="F475" s="448"/>
      <c r="G475" s="448"/>
      <c r="H475" s="448"/>
      <c r="I475" s="448"/>
      <c r="J475" s="449"/>
      <c r="K475" s="449"/>
      <c r="L475" s="449"/>
      <c r="M475" s="428"/>
      <c r="N475" s="428"/>
      <c r="O475" s="449"/>
      <c r="P475" s="428"/>
      <c r="R475" s="48"/>
      <c r="S475" s="48"/>
      <c r="T475" s="48"/>
      <c r="U475" s="48"/>
      <c r="V475" s="48"/>
      <c r="W475" s="48"/>
      <c r="X475" s="48"/>
    </row>
    <row r="476" spans="1:24" ht="15.75" customHeight="1">
      <c r="A476" s="428"/>
      <c r="B476" s="447"/>
      <c r="C476" s="448"/>
      <c r="D476" s="448"/>
      <c r="E476" s="448"/>
      <c r="F476" s="448"/>
      <c r="G476" s="448"/>
      <c r="H476" s="448"/>
      <c r="I476" s="448"/>
      <c r="J476" s="449"/>
      <c r="K476" s="449"/>
      <c r="L476" s="449"/>
      <c r="M476" s="428"/>
      <c r="N476" s="428"/>
      <c r="O476" s="449"/>
      <c r="P476" s="428"/>
      <c r="R476" s="48"/>
      <c r="S476" s="48"/>
      <c r="T476" s="48"/>
      <c r="U476" s="48"/>
      <c r="V476" s="48"/>
      <c r="W476" s="48"/>
      <c r="X476" s="48"/>
    </row>
    <row r="477" spans="1:24" ht="15.75" customHeight="1">
      <c r="A477" s="428"/>
      <c r="B477" s="447"/>
      <c r="C477" s="448"/>
      <c r="D477" s="448"/>
      <c r="E477" s="448"/>
      <c r="F477" s="448"/>
      <c r="G477" s="448"/>
      <c r="H477" s="448"/>
      <c r="I477" s="448"/>
      <c r="J477" s="449"/>
      <c r="K477" s="449"/>
      <c r="L477" s="449"/>
      <c r="M477" s="428"/>
      <c r="N477" s="428"/>
      <c r="O477" s="449"/>
      <c r="P477" s="428"/>
      <c r="R477" s="48"/>
      <c r="S477" s="48"/>
      <c r="T477" s="48"/>
      <c r="U477" s="48"/>
      <c r="V477" s="48"/>
      <c r="W477" s="48"/>
      <c r="X477" s="48"/>
    </row>
    <row r="478" spans="1:24" ht="15.75" customHeight="1">
      <c r="A478" s="428"/>
      <c r="B478" s="447"/>
      <c r="C478" s="448"/>
      <c r="D478" s="448"/>
      <c r="E478" s="448"/>
      <c r="F478" s="448"/>
      <c r="G478" s="448"/>
      <c r="H478" s="448"/>
      <c r="I478" s="448"/>
      <c r="J478" s="449"/>
      <c r="K478" s="449"/>
      <c r="L478" s="449"/>
      <c r="M478" s="428"/>
      <c r="N478" s="428"/>
      <c r="O478" s="449"/>
      <c r="P478" s="428"/>
      <c r="R478" s="48"/>
      <c r="S478" s="48"/>
      <c r="T478" s="48"/>
      <c r="U478" s="48"/>
      <c r="V478" s="48"/>
      <c r="W478" s="48"/>
      <c r="X478" s="48"/>
    </row>
    <row r="479" spans="1:24" ht="15.75" customHeight="1">
      <c r="A479" s="428"/>
      <c r="B479" s="447"/>
      <c r="C479" s="448"/>
      <c r="D479" s="448"/>
      <c r="E479" s="448"/>
      <c r="F479" s="448"/>
      <c r="G479" s="448"/>
      <c r="H479" s="448"/>
      <c r="I479" s="448"/>
      <c r="J479" s="449"/>
      <c r="K479" s="449"/>
      <c r="L479" s="449"/>
      <c r="M479" s="428"/>
      <c r="N479" s="428"/>
      <c r="O479" s="449"/>
      <c r="P479" s="428"/>
      <c r="R479" s="48"/>
      <c r="S479" s="48"/>
      <c r="T479" s="48"/>
      <c r="U479" s="48"/>
      <c r="V479" s="48"/>
      <c r="W479" s="48"/>
      <c r="X479" s="48"/>
    </row>
    <row r="480" spans="1:24" ht="15.75" customHeight="1">
      <c r="A480" s="428"/>
      <c r="B480" s="447"/>
      <c r="C480" s="448"/>
      <c r="D480" s="448"/>
      <c r="E480" s="448"/>
      <c r="F480" s="448"/>
      <c r="G480" s="448"/>
      <c r="H480" s="448"/>
      <c r="I480" s="448"/>
      <c r="J480" s="449"/>
      <c r="K480" s="449"/>
      <c r="L480" s="449"/>
      <c r="M480" s="428"/>
      <c r="N480" s="428"/>
      <c r="O480" s="449"/>
      <c r="P480" s="428"/>
      <c r="R480" s="48"/>
      <c r="S480" s="48"/>
      <c r="T480" s="48"/>
      <c r="U480" s="48"/>
      <c r="V480" s="48"/>
      <c r="W480" s="48"/>
      <c r="X480" s="48"/>
    </row>
    <row r="481" spans="1:24" ht="15.75" customHeight="1">
      <c r="A481" s="428"/>
      <c r="B481" s="447"/>
      <c r="C481" s="448"/>
      <c r="D481" s="448"/>
      <c r="E481" s="448"/>
      <c r="F481" s="448"/>
      <c r="G481" s="448"/>
      <c r="H481" s="448"/>
      <c r="I481" s="448"/>
      <c r="J481" s="449"/>
      <c r="K481" s="449"/>
      <c r="L481" s="449"/>
      <c r="M481" s="428"/>
      <c r="N481" s="428"/>
      <c r="O481" s="449"/>
      <c r="P481" s="428"/>
      <c r="R481" s="48"/>
      <c r="S481" s="48"/>
      <c r="T481" s="48"/>
      <c r="U481" s="48"/>
      <c r="V481" s="48"/>
      <c r="W481" s="48"/>
      <c r="X481" s="48"/>
    </row>
    <row r="482" spans="1:24" ht="15.75" customHeight="1">
      <c r="A482" s="428"/>
      <c r="B482" s="447"/>
      <c r="C482" s="448"/>
      <c r="D482" s="448"/>
      <c r="E482" s="448"/>
      <c r="F482" s="448"/>
      <c r="G482" s="448"/>
      <c r="H482" s="448"/>
      <c r="I482" s="448"/>
      <c r="J482" s="449"/>
      <c r="K482" s="449"/>
      <c r="L482" s="449"/>
      <c r="M482" s="428"/>
      <c r="N482" s="428"/>
      <c r="O482" s="449"/>
      <c r="P482" s="428"/>
      <c r="R482" s="48"/>
      <c r="S482" s="48"/>
      <c r="T482" s="48"/>
      <c r="U482" s="48"/>
      <c r="V482" s="48"/>
      <c r="W482" s="48"/>
      <c r="X482" s="48"/>
    </row>
    <row r="483" spans="1:24" ht="15.75" customHeight="1">
      <c r="A483" s="428"/>
      <c r="B483" s="447"/>
      <c r="C483" s="448"/>
      <c r="D483" s="448"/>
      <c r="E483" s="448"/>
      <c r="F483" s="448"/>
      <c r="G483" s="448"/>
      <c r="H483" s="448"/>
      <c r="I483" s="448"/>
      <c r="J483" s="449"/>
      <c r="K483" s="449"/>
      <c r="L483" s="449"/>
      <c r="M483" s="428"/>
      <c r="N483" s="428"/>
      <c r="O483" s="449"/>
      <c r="P483" s="428"/>
      <c r="R483" s="48"/>
      <c r="S483" s="48"/>
      <c r="T483" s="48"/>
      <c r="U483" s="48"/>
      <c r="V483" s="48"/>
      <c r="W483" s="48"/>
      <c r="X483" s="48"/>
    </row>
    <row r="484" spans="1:24" ht="15.75" customHeight="1">
      <c r="A484" s="428"/>
      <c r="B484" s="447"/>
      <c r="C484" s="448"/>
      <c r="D484" s="448"/>
      <c r="E484" s="448"/>
      <c r="F484" s="448"/>
      <c r="G484" s="448"/>
      <c r="H484" s="448"/>
      <c r="I484" s="448"/>
      <c r="J484" s="449"/>
      <c r="K484" s="449"/>
      <c r="L484" s="449"/>
      <c r="M484" s="428"/>
      <c r="N484" s="428"/>
      <c r="O484" s="449"/>
      <c r="P484" s="428"/>
      <c r="R484" s="48"/>
      <c r="S484" s="48"/>
      <c r="T484" s="48"/>
      <c r="U484" s="48"/>
      <c r="V484" s="48"/>
      <c r="W484" s="48"/>
      <c r="X484" s="48"/>
    </row>
    <row r="485" spans="1:24" ht="15.75" customHeight="1">
      <c r="A485" s="428"/>
      <c r="B485" s="447"/>
      <c r="C485" s="448"/>
      <c r="D485" s="448"/>
      <c r="E485" s="448"/>
      <c r="F485" s="448"/>
      <c r="G485" s="448"/>
      <c r="H485" s="448"/>
      <c r="I485" s="448"/>
      <c r="J485" s="449"/>
      <c r="K485" s="449"/>
      <c r="L485" s="449"/>
      <c r="M485" s="428"/>
      <c r="N485" s="428"/>
      <c r="O485" s="449"/>
      <c r="P485" s="428"/>
      <c r="R485" s="48"/>
      <c r="S485" s="48"/>
      <c r="T485" s="48"/>
      <c r="U485" s="48"/>
      <c r="V485" s="48"/>
      <c r="W485" s="48"/>
      <c r="X485" s="48"/>
    </row>
    <row r="486" spans="1:24" ht="15.75" customHeight="1">
      <c r="A486" s="428"/>
      <c r="B486" s="447"/>
      <c r="C486" s="448"/>
      <c r="D486" s="448"/>
      <c r="E486" s="448"/>
      <c r="F486" s="448"/>
      <c r="G486" s="448"/>
      <c r="H486" s="448"/>
      <c r="I486" s="448"/>
      <c r="J486" s="449"/>
      <c r="K486" s="449"/>
      <c r="L486" s="449"/>
      <c r="M486" s="428"/>
      <c r="N486" s="428"/>
      <c r="O486" s="449"/>
      <c r="P486" s="428"/>
      <c r="R486" s="48"/>
      <c r="S486" s="48"/>
      <c r="T486" s="48"/>
      <c r="U486" s="48"/>
      <c r="V486" s="48"/>
      <c r="W486" s="48"/>
      <c r="X486" s="48"/>
    </row>
    <row r="487" spans="1:24" ht="15.75" customHeight="1">
      <c r="A487" s="428"/>
      <c r="B487" s="447"/>
      <c r="C487" s="448"/>
      <c r="D487" s="448"/>
      <c r="E487" s="448"/>
      <c r="F487" s="448"/>
      <c r="G487" s="448"/>
      <c r="H487" s="448"/>
      <c r="I487" s="448"/>
      <c r="J487" s="449"/>
      <c r="K487" s="449"/>
      <c r="L487" s="449"/>
      <c r="M487" s="428"/>
      <c r="N487" s="428"/>
      <c r="O487" s="449"/>
      <c r="P487" s="428"/>
      <c r="R487" s="48"/>
      <c r="S487" s="48"/>
      <c r="T487" s="48"/>
      <c r="U487" s="48"/>
      <c r="V487" s="48"/>
      <c r="W487" s="48"/>
      <c r="X487" s="48"/>
    </row>
    <row r="488" spans="1:24" ht="15.75" customHeight="1">
      <c r="A488" s="428"/>
      <c r="B488" s="447"/>
      <c r="C488" s="448"/>
      <c r="D488" s="448"/>
      <c r="E488" s="448"/>
      <c r="F488" s="448"/>
      <c r="G488" s="448"/>
      <c r="H488" s="448"/>
      <c r="I488" s="448"/>
      <c r="J488" s="449"/>
      <c r="K488" s="449"/>
      <c r="L488" s="449"/>
      <c r="M488" s="428"/>
      <c r="N488" s="428"/>
      <c r="O488" s="449"/>
      <c r="P488" s="428"/>
      <c r="R488" s="48"/>
      <c r="S488" s="48"/>
      <c r="T488" s="48"/>
      <c r="U488" s="48"/>
      <c r="V488" s="48"/>
      <c r="W488" s="48"/>
      <c r="X488" s="48"/>
    </row>
    <row r="489" spans="1:24" ht="15.75" customHeight="1">
      <c r="A489" s="428"/>
      <c r="B489" s="447"/>
      <c r="C489" s="448"/>
      <c r="D489" s="448"/>
      <c r="E489" s="448"/>
      <c r="F489" s="448"/>
      <c r="G489" s="448"/>
      <c r="H489" s="448"/>
      <c r="I489" s="448"/>
      <c r="J489" s="449"/>
      <c r="K489" s="449"/>
      <c r="L489" s="449"/>
      <c r="M489" s="428"/>
      <c r="N489" s="428"/>
      <c r="O489" s="449"/>
      <c r="P489" s="428"/>
      <c r="R489" s="48"/>
      <c r="S489" s="48"/>
      <c r="T489" s="48"/>
      <c r="U489" s="48"/>
      <c r="V489" s="48"/>
      <c r="W489" s="48"/>
      <c r="X489" s="48"/>
    </row>
    <row r="490" spans="1:24" ht="15.75" customHeight="1">
      <c r="A490" s="428"/>
      <c r="B490" s="447"/>
      <c r="C490" s="448"/>
      <c r="D490" s="448"/>
      <c r="E490" s="448"/>
      <c r="F490" s="448"/>
      <c r="G490" s="448"/>
      <c r="H490" s="448"/>
      <c r="I490" s="448"/>
      <c r="J490" s="449"/>
      <c r="K490" s="449"/>
      <c r="L490" s="449"/>
      <c r="M490" s="428"/>
      <c r="N490" s="428"/>
      <c r="O490" s="449"/>
      <c r="P490" s="428"/>
      <c r="R490" s="48"/>
      <c r="S490" s="48"/>
      <c r="T490" s="48"/>
      <c r="U490" s="48"/>
      <c r="V490" s="48"/>
      <c r="W490" s="48"/>
      <c r="X490" s="48"/>
    </row>
    <row r="491" spans="1:24" ht="15.75" customHeight="1">
      <c r="A491" s="428"/>
      <c r="B491" s="447"/>
      <c r="C491" s="448"/>
      <c r="D491" s="448"/>
      <c r="E491" s="448"/>
      <c r="F491" s="448"/>
      <c r="G491" s="448"/>
      <c r="H491" s="448"/>
      <c r="I491" s="448"/>
      <c r="J491" s="449"/>
      <c r="K491" s="449"/>
      <c r="L491" s="449"/>
      <c r="M491" s="428"/>
      <c r="N491" s="428"/>
      <c r="O491" s="449"/>
      <c r="P491" s="428"/>
      <c r="R491" s="48"/>
      <c r="S491" s="48"/>
      <c r="T491" s="48"/>
      <c r="U491" s="48"/>
      <c r="V491" s="48"/>
      <c r="W491" s="48"/>
      <c r="X491" s="48"/>
    </row>
    <row r="492" spans="1:24" ht="15.75" customHeight="1">
      <c r="A492" s="428"/>
      <c r="B492" s="447"/>
      <c r="C492" s="448"/>
      <c r="D492" s="448"/>
      <c r="E492" s="448"/>
      <c r="F492" s="448"/>
      <c r="G492" s="448"/>
      <c r="H492" s="448"/>
      <c r="I492" s="448"/>
      <c r="J492" s="449"/>
      <c r="K492" s="449"/>
      <c r="L492" s="449"/>
      <c r="M492" s="428"/>
      <c r="N492" s="428"/>
      <c r="O492" s="449"/>
      <c r="P492" s="428"/>
      <c r="R492" s="48"/>
      <c r="S492" s="48"/>
      <c r="T492" s="48"/>
      <c r="U492" s="48"/>
      <c r="V492" s="48"/>
      <c r="W492" s="48"/>
      <c r="X492" s="48"/>
    </row>
    <row r="493" spans="1:24" ht="15.75" customHeight="1">
      <c r="A493" s="428"/>
      <c r="B493" s="447"/>
      <c r="C493" s="448"/>
      <c r="D493" s="448"/>
      <c r="E493" s="448"/>
      <c r="F493" s="448"/>
      <c r="G493" s="448"/>
      <c r="H493" s="448"/>
      <c r="I493" s="448"/>
      <c r="J493" s="449"/>
      <c r="K493" s="449"/>
      <c r="L493" s="449"/>
      <c r="M493" s="428"/>
      <c r="N493" s="428"/>
      <c r="O493" s="449"/>
      <c r="P493" s="428"/>
      <c r="R493" s="48"/>
      <c r="S493" s="48"/>
      <c r="T493" s="48"/>
      <c r="U493" s="48"/>
      <c r="V493" s="48"/>
      <c r="W493" s="48"/>
      <c r="X493" s="48"/>
    </row>
    <row r="494" spans="1:24" ht="15.75" customHeight="1">
      <c r="A494" s="428"/>
      <c r="B494" s="447"/>
      <c r="C494" s="448"/>
      <c r="D494" s="448"/>
      <c r="E494" s="448"/>
      <c r="F494" s="448"/>
      <c r="G494" s="448"/>
      <c r="H494" s="448"/>
      <c r="I494" s="448"/>
      <c r="J494" s="449"/>
      <c r="K494" s="449"/>
      <c r="L494" s="449"/>
      <c r="M494" s="428"/>
      <c r="N494" s="428"/>
      <c r="O494" s="449"/>
      <c r="P494" s="428"/>
      <c r="R494" s="48"/>
      <c r="S494" s="48"/>
      <c r="T494" s="48"/>
      <c r="U494" s="48"/>
      <c r="V494" s="48"/>
      <c r="W494" s="48"/>
      <c r="X494" s="48"/>
    </row>
    <row r="495" spans="1:24" ht="15.75" customHeight="1">
      <c r="A495" s="428"/>
      <c r="B495" s="447"/>
      <c r="C495" s="448"/>
      <c r="D495" s="448"/>
      <c r="E495" s="448"/>
      <c r="F495" s="448"/>
      <c r="G495" s="448"/>
      <c r="H495" s="448"/>
      <c r="I495" s="448"/>
      <c r="J495" s="449"/>
      <c r="K495" s="449"/>
      <c r="L495" s="449"/>
      <c r="M495" s="428"/>
      <c r="N495" s="428"/>
      <c r="O495" s="449"/>
      <c r="P495" s="428"/>
      <c r="R495" s="48"/>
      <c r="S495" s="48"/>
      <c r="T495" s="48"/>
      <c r="U495" s="48"/>
      <c r="V495" s="48"/>
      <c r="W495" s="48"/>
      <c r="X495" s="48"/>
    </row>
    <row r="496" spans="1:24" ht="15.75" customHeight="1">
      <c r="A496" s="428"/>
      <c r="B496" s="447"/>
      <c r="C496" s="448"/>
      <c r="D496" s="448"/>
      <c r="E496" s="448"/>
      <c r="F496" s="448"/>
      <c r="G496" s="448"/>
      <c r="H496" s="448"/>
      <c r="I496" s="448"/>
      <c r="J496" s="449"/>
      <c r="K496" s="449"/>
      <c r="L496" s="449"/>
      <c r="M496" s="428"/>
      <c r="N496" s="428"/>
      <c r="O496" s="449"/>
      <c r="P496" s="428"/>
      <c r="R496" s="48"/>
      <c r="S496" s="48"/>
      <c r="T496" s="48"/>
      <c r="U496" s="48"/>
      <c r="V496" s="48"/>
      <c r="W496" s="48"/>
      <c r="X496" s="48"/>
    </row>
    <row r="497" spans="1:24" ht="15.75" customHeight="1">
      <c r="A497" s="428"/>
      <c r="B497" s="447"/>
      <c r="C497" s="448"/>
      <c r="D497" s="448"/>
      <c r="E497" s="448"/>
      <c r="F497" s="448"/>
      <c r="G497" s="448"/>
      <c r="H497" s="448"/>
      <c r="I497" s="448"/>
      <c r="J497" s="449"/>
      <c r="K497" s="449"/>
      <c r="L497" s="449"/>
      <c r="M497" s="428"/>
      <c r="N497" s="428"/>
      <c r="O497" s="449"/>
      <c r="P497" s="428"/>
      <c r="R497" s="48"/>
      <c r="S497" s="48"/>
      <c r="T497" s="48"/>
      <c r="U497" s="48"/>
      <c r="V497" s="48"/>
      <c r="W497" s="48"/>
      <c r="X497" s="48"/>
    </row>
    <row r="498" spans="1:24" ht="15.75" customHeight="1">
      <c r="A498" s="428"/>
      <c r="B498" s="447"/>
      <c r="C498" s="448"/>
      <c r="D498" s="448"/>
      <c r="E498" s="448"/>
      <c r="F498" s="448"/>
      <c r="G498" s="448"/>
      <c r="H498" s="448"/>
      <c r="I498" s="448"/>
      <c r="J498" s="449"/>
      <c r="K498" s="449"/>
      <c r="L498" s="449"/>
      <c r="M498" s="428"/>
      <c r="N498" s="428"/>
      <c r="O498" s="449"/>
      <c r="P498" s="428"/>
      <c r="R498" s="48"/>
      <c r="S498" s="48"/>
      <c r="T498" s="48"/>
      <c r="U498" s="48"/>
      <c r="V498" s="48"/>
      <c r="W498" s="48"/>
      <c r="X498" s="48"/>
    </row>
    <row r="499" spans="1:24" ht="15.75" customHeight="1">
      <c r="A499" s="428"/>
      <c r="B499" s="447"/>
      <c r="C499" s="448"/>
      <c r="D499" s="448"/>
      <c r="E499" s="448"/>
      <c r="F499" s="448"/>
      <c r="G499" s="448"/>
      <c r="H499" s="448"/>
      <c r="I499" s="448"/>
      <c r="J499" s="449"/>
      <c r="K499" s="449"/>
      <c r="L499" s="449"/>
      <c r="M499" s="428"/>
      <c r="N499" s="428"/>
      <c r="O499" s="449"/>
      <c r="P499" s="428"/>
      <c r="R499" s="48"/>
      <c r="S499" s="48"/>
      <c r="T499" s="48"/>
      <c r="U499" s="48"/>
      <c r="V499" s="48"/>
      <c r="W499" s="48"/>
      <c r="X499" s="48"/>
    </row>
    <row r="500" spans="1:24" ht="15.75" customHeight="1">
      <c r="A500" s="428"/>
      <c r="B500" s="447"/>
      <c r="C500" s="448"/>
      <c r="D500" s="448"/>
      <c r="E500" s="448"/>
      <c r="F500" s="448"/>
      <c r="G500" s="448"/>
      <c r="H500" s="448"/>
      <c r="I500" s="448"/>
      <c r="J500" s="449"/>
      <c r="K500" s="449"/>
      <c r="L500" s="449"/>
      <c r="M500" s="428"/>
      <c r="N500" s="428"/>
      <c r="O500" s="449"/>
      <c r="P500" s="428"/>
      <c r="R500" s="48"/>
      <c r="S500" s="48"/>
      <c r="T500" s="48"/>
      <c r="U500" s="48"/>
      <c r="V500" s="48"/>
      <c r="W500" s="48"/>
      <c r="X500" s="48"/>
    </row>
    <row r="501" spans="1:24" ht="15.75" customHeight="1">
      <c r="A501" s="428"/>
      <c r="B501" s="447"/>
      <c r="C501" s="448"/>
      <c r="D501" s="448"/>
      <c r="E501" s="448"/>
      <c r="F501" s="448"/>
      <c r="G501" s="448"/>
      <c r="H501" s="448"/>
      <c r="I501" s="448"/>
      <c r="J501" s="449"/>
      <c r="K501" s="449"/>
      <c r="L501" s="449"/>
      <c r="M501" s="428"/>
      <c r="N501" s="428"/>
      <c r="O501" s="449"/>
      <c r="P501" s="428"/>
      <c r="R501" s="48"/>
      <c r="S501" s="48"/>
      <c r="T501" s="48"/>
      <c r="U501" s="48"/>
      <c r="V501" s="48"/>
      <c r="W501" s="48"/>
      <c r="X501" s="48"/>
    </row>
    <row r="502" spans="1:24" ht="15.75" customHeight="1">
      <c r="A502" s="428"/>
      <c r="B502" s="447"/>
      <c r="C502" s="448"/>
      <c r="D502" s="448"/>
      <c r="E502" s="448"/>
      <c r="F502" s="448"/>
      <c r="G502" s="448"/>
      <c r="H502" s="448"/>
      <c r="I502" s="448"/>
      <c r="J502" s="449"/>
      <c r="K502" s="449"/>
      <c r="L502" s="449"/>
      <c r="M502" s="428"/>
      <c r="N502" s="428"/>
      <c r="O502" s="449"/>
      <c r="P502" s="428"/>
      <c r="R502" s="48"/>
      <c r="S502" s="48"/>
      <c r="T502" s="48"/>
      <c r="U502" s="48"/>
      <c r="V502" s="48"/>
      <c r="W502" s="48"/>
      <c r="X502" s="48"/>
    </row>
    <row r="503" spans="1:24" ht="15.75" customHeight="1">
      <c r="A503" s="428"/>
      <c r="B503" s="447"/>
      <c r="C503" s="448"/>
      <c r="D503" s="448"/>
      <c r="E503" s="448"/>
      <c r="F503" s="448"/>
      <c r="G503" s="448"/>
      <c r="H503" s="448"/>
      <c r="I503" s="448"/>
      <c r="J503" s="449"/>
      <c r="K503" s="449"/>
      <c r="L503" s="449"/>
      <c r="M503" s="428"/>
      <c r="N503" s="428"/>
      <c r="O503" s="449"/>
      <c r="P503" s="428"/>
      <c r="R503" s="48"/>
      <c r="S503" s="48"/>
      <c r="T503" s="48"/>
      <c r="U503" s="48"/>
      <c r="V503" s="48"/>
      <c r="W503" s="48"/>
      <c r="X503" s="48"/>
    </row>
    <row r="504" spans="1:24" ht="15.75" customHeight="1">
      <c r="A504" s="428"/>
      <c r="B504" s="447"/>
      <c r="C504" s="448"/>
      <c r="D504" s="448"/>
      <c r="E504" s="448"/>
      <c r="F504" s="448"/>
      <c r="G504" s="448"/>
      <c r="H504" s="448"/>
      <c r="I504" s="448"/>
      <c r="J504" s="449"/>
      <c r="K504" s="449"/>
      <c r="L504" s="449"/>
      <c r="M504" s="428"/>
      <c r="N504" s="428"/>
      <c r="O504" s="449"/>
      <c r="P504" s="428"/>
      <c r="R504" s="48"/>
      <c r="S504" s="48"/>
      <c r="T504" s="48"/>
      <c r="U504" s="48"/>
      <c r="V504" s="48"/>
      <c r="W504" s="48"/>
      <c r="X504" s="48"/>
    </row>
    <row r="505" spans="1:24" ht="15.75" customHeight="1">
      <c r="A505" s="428"/>
      <c r="B505" s="447"/>
      <c r="C505" s="448"/>
      <c r="D505" s="448"/>
      <c r="E505" s="448"/>
      <c r="F505" s="448"/>
      <c r="G505" s="448"/>
      <c r="H505" s="448"/>
      <c r="I505" s="448"/>
      <c r="J505" s="449"/>
      <c r="K505" s="449"/>
      <c r="L505" s="449"/>
      <c r="M505" s="428"/>
      <c r="N505" s="428"/>
      <c r="O505" s="449"/>
      <c r="P505" s="428"/>
      <c r="R505" s="48"/>
      <c r="S505" s="48"/>
      <c r="T505" s="48"/>
      <c r="U505" s="48"/>
      <c r="V505" s="48"/>
      <c r="W505" s="48"/>
      <c r="X505" s="48"/>
    </row>
    <row r="506" spans="1:24" ht="15.75" customHeight="1">
      <c r="A506" s="428"/>
      <c r="B506" s="447"/>
      <c r="C506" s="448"/>
      <c r="D506" s="448"/>
      <c r="E506" s="448"/>
      <c r="F506" s="448"/>
      <c r="G506" s="448"/>
      <c r="H506" s="448"/>
      <c r="I506" s="448"/>
      <c r="J506" s="449"/>
      <c r="K506" s="449"/>
      <c r="L506" s="449"/>
      <c r="M506" s="428"/>
      <c r="N506" s="428"/>
      <c r="O506" s="449"/>
      <c r="P506" s="428"/>
      <c r="R506" s="48"/>
      <c r="S506" s="48"/>
      <c r="T506" s="48"/>
      <c r="U506" s="48"/>
      <c r="V506" s="48"/>
      <c r="W506" s="48"/>
      <c r="X506" s="48"/>
    </row>
    <row r="507" spans="1:24" ht="15.75" customHeight="1">
      <c r="A507" s="428"/>
      <c r="B507" s="447"/>
      <c r="C507" s="448"/>
      <c r="D507" s="448"/>
      <c r="E507" s="448"/>
      <c r="F507" s="448"/>
      <c r="G507" s="448"/>
      <c r="H507" s="448"/>
      <c r="I507" s="448"/>
      <c r="J507" s="449"/>
      <c r="K507" s="449"/>
      <c r="L507" s="449"/>
      <c r="M507" s="428"/>
      <c r="N507" s="428"/>
      <c r="O507" s="449"/>
      <c r="P507" s="428"/>
      <c r="R507" s="48"/>
      <c r="S507" s="48"/>
      <c r="T507" s="48"/>
      <c r="U507" s="48"/>
      <c r="V507" s="48"/>
      <c r="W507" s="48"/>
      <c r="X507" s="48"/>
    </row>
    <row r="508" spans="1:24" ht="15.75" customHeight="1">
      <c r="A508" s="428"/>
      <c r="B508" s="447"/>
      <c r="C508" s="448"/>
      <c r="D508" s="448"/>
      <c r="E508" s="448"/>
      <c r="F508" s="448"/>
      <c r="G508" s="448"/>
      <c r="H508" s="448"/>
      <c r="I508" s="448"/>
      <c r="J508" s="449"/>
      <c r="K508" s="449"/>
      <c r="L508" s="449"/>
      <c r="M508" s="428"/>
      <c r="N508" s="428"/>
      <c r="O508" s="449"/>
      <c r="P508" s="428"/>
      <c r="R508" s="48"/>
      <c r="S508" s="48"/>
      <c r="T508" s="48"/>
      <c r="U508" s="48"/>
      <c r="V508" s="48"/>
      <c r="W508" s="48"/>
      <c r="X508" s="48"/>
    </row>
    <row r="509" spans="1:24" ht="15.75" customHeight="1">
      <c r="A509" s="428"/>
      <c r="B509" s="447"/>
      <c r="C509" s="448"/>
      <c r="D509" s="448"/>
      <c r="E509" s="448"/>
      <c r="F509" s="448"/>
      <c r="G509" s="448"/>
      <c r="H509" s="448"/>
      <c r="I509" s="448"/>
      <c r="J509" s="449"/>
      <c r="K509" s="449"/>
      <c r="L509" s="449"/>
      <c r="M509" s="428"/>
      <c r="N509" s="428"/>
      <c r="O509" s="449"/>
      <c r="P509" s="428"/>
      <c r="R509" s="48"/>
      <c r="S509" s="48"/>
      <c r="T509" s="48"/>
      <c r="U509" s="48"/>
      <c r="V509" s="48"/>
      <c r="W509" s="48"/>
      <c r="X509" s="48"/>
    </row>
    <row r="510" spans="1:24" ht="15.75" customHeight="1">
      <c r="A510" s="428"/>
      <c r="B510" s="447"/>
      <c r="C510" s="448"/>
      <c r="D510" s="448"/>
      <c r="E510" s="448"/>
      <c r="F510" s="448"/>
      <c r="G510" s="448"/>
      <c r="H510" s="448"/>
      <c r="I510" s="448"/>
      <c r="J510" s="449"/>
      <c r="K510" s="449"/>
      <c r="L510" s="449"/>
      <c r="M510" s="428"/>
      <c r="N510" s="428"/>
      <c r="O510" s="449"/>
      <c r="P510" s="428"/>
      <c r="R510" s="48"/>
      <c r="S510" s="48"/>
      <c r="T510" s="48"/>
      <c r="U510" s="48"/>
      <c r="V510" s="48"/>
      <c r="W510" s="48"/>
      <c r="X510" s="48"/>
    </row>
    <row r="511" spans="1:24" ht="15.75" customHeight="1">
      <c r="A511" s="428"/>
      <c r="B511" s="447"/>
      <c r="C511" s="448"/>
      <c r="D511" s="448"/>
      <c r="E511" s="448"/>
      <c r="F511" s="448"/>
      <c r="G511" s="448"/>
      <c r="H511" s="448"/>
      <c r="I511" s="448"/>
      <c r="J511" s="449"/>
      <c r="K511" s="449"/>
      <c r="L511" s="449"/>
      <c r="M511" s="428"/>
      <c r="N511" s="428"/>
      <c r="O511" s="449"/>
      <c r="P511" s="428"/>
      <c r="R511" s="48"/>
      <c r="S511" s="48"/>
      <c r="T511" s="48"/>
      <c r="U511" s="48"/>
      <c r="V511" s="48"/>
      <c r="W511" s="48"/>
      <c r="X511" s="48"/>
    </row>
    <row r="512" spans="1:24" ht="15.75" customHeight="1">
      <c r="A512" s="428"/>
      <c r="B512" s="447"/>
      <c r="C512" s="448"/>
      <c r="D512" s="448"/>
      <c r="E512" s="448"/>
      <c r="F512" s="448"/>
      <c r="G512" s="448"/>
      <c r="H512" s="448"/>
      <c r="I512" s="448"/>
      <c r="J512" s="449"/>
      <c r="K512" s="449"/>
      <c r="L512" s="449"/>
      <c r="M512" s="428"/>
      <c r="N512" s="428"/>
      <c r="O512" s="449"/>
      <c r="P512" s="428"/>
      <c r="R512" s="48"/>
      <c r="S512" s="48"/>
      <c r="T512" s="48"/>
      <c r="U512" s="48"/>
      <c r="V512" s="48"/>
      <c r="W512" s="48"/>
      <c r="X512" s="48"/>
    </row>
    <row r="513" spans="1:24" ht="15.75" customHeight="1">
      <c r="A513" s="428"/>
      <c r="B513" s="447"/>
      <c r="C513" s="448"/>
      <c r="D513" s="448"/>
      <c r="E513" s="448"/>
      <c r="F513" s="448"/>
      <c r="G513" s="448"/>
      <c r="H513" s="448"/>
      <c r="I513" s="448"/>
      <c r="J513" s="449"/>
      <c r="K513" s="449"/>
      <c r="L513" s="449"/>
      <c r="M513" s="428"/>
      <c r="N513" s="428"/>
      <c r="O513" s="449"/>
      <c r="P513" s="428"/>
      <c r="R513" s="48"/>
      <c r="S513" s="48"/>
      <c r="T513" s="48"/>
      <c r="U513" s="48"/>
      <c r="V513" s="48"/>
      <c r="W513" s="48"/>
      <c r="X513" s="48"/>
    </row>
    <row r="514" spans="1:24" ht="15.75" customHeight="1">
      <c r="A514" s="428"/>
      <c r="B514" s="447"/>
      <c r="C514" s="448"/>
      <c r="D514" s="448"/>
      <c r="E514" s="448"/>
      <c r="F514" s="448"/>
      <c r="G514" s="448"/>
      <c r="H514" s="448"/>
      <c r="I514" s="448"/>
      <c r="J514" s="449"/>
      <c r="K514" s="449"/>
      <c r="L514" s="449"/>
      <c r="M514" s="428"/>
      <c r="N514" s="428"/>
      <c r="O514" s="449"/>
      <c r="P514" s="428"/>
      <c r="R514" s="48"/>
      <c r="S514" s="48"/>
      <c r="T514" s="48"/>
      <c r="U514" s="48"/>
      <c r="V514" s="48"/>
      <c r="W514" s="48"/>
      <c r="X514" s="48"/>
    </row>
    <row r="515" spans="1:24" ht="15.75" customHeight="1">
      <c r="A515" s="428"/>
      <c r="B515" s="447"/>
      <c r="C515" s="448"/>
      <c r="D515" s="448"/>
      <c r="E515" s="448"/>
      <c r="F515" s="448"/>
      <c r="G515" s="448"/>
      <c r="H515" s="448"/>
      <c r="I515" s="448"/>
      <c r="J515" s="449"/>
      <c r="K515" s="449"/>
      <c r="L515" s="449"/>
      <c r="M515" s="428"/>
      <c r="N515" s="428"/>
      <c r="O515" s="449"/>
      <c r="P515" s="428"/>
      <c r="R515" s="48"/>
      <c r="S515" s="48"/>
      <c r="T515" s="48"/>
      <c r="U515" s="48"/>
      <c r="V515" s="48"/>
      <c r="W515" s="48"/>
      <c r="X515" s="48"/>
    </row>
    <row r="516" spans="1:24" ht="15.75" customHeight="1">
      <c r="A516" s="428"/>
      <c r="B516" s="447"/>
      <c r="C516" s="448"/>
      <c r="D516" s="448"/>
      <c r="E516" s="448"/>
      <c r="F516" s="448"/>
      <c r="G516" s="448"/>
      <c r="H516" s="448"/>
      <c r="I516" s="448"/>
      <c r="J516" s="449"/>
      <c r="K516" s="449"/>
      <c r="L516" s="449"/>
      <c r="M516" s="428"/>
      <c r="N516" s="428"/>
      <c r="O516" s="449"/>
      <c r="P516" s="428"/>
      <c r="R516" s="48"/>
      <c r="S516" s="48"/>
      <c r="T516" s="48"/>
      <c r="U516" s="48"/>
      <c r="V516" s="48"/>
      <c r="W516" s="48"/>
      <c r="X516" s="48"/>
    </row>
    <row r="517" spans="1:24" ht="15.75" customHeight="1">
      <c r="A517" s="428"/>
      <c r="B517" s="447"/>
      <c r="C517" s="448"/>
      <c r="D517" s="448"/>
      <c r="E517" s="448"/>
      <c r="F517" s="448"/>
      <c r="G517" s="448"/>
      <c r="H517" s="448"/>
      <c r="I517" s="448"/>
      <c r="J517" s="449"/>
      <c r="K517" s="449"/>
      <c r="L517" s="449"/>
      <c r="M517" s="428"/>
      <c r="N517" s="428"/>
      <c r="O517" s="449"/>
      <c r="P517" s="428"/>
      <c r="R517" s="48"/>
      <c r="S517" s="48"/>
      <c r="T517" s="48"/>
      <c r="U517" s="48"/>
      <c r="V517" s="48"/>
      <c r="W517" s="48"/>
      <c r="X517" s="48"/>
    </row>
    <row r="518" spans="1:24" ht="15.75" customHeight="1">
      <c r="A518" s="428"/>
      <c r="B518" s="447"/>
      <c r="C518" s="448"/>
      <c r="D518" s="448"/>
      <c r="E518" s="448"/>
      <c r="F518" s="448"/>
      <c r="G518" s="448"/>
      <c r="H518" s="448"/>
      <c r="I518" s="448"/>
      <c r="J518" s="449"/>
      <c r="K518" s="449"/>
      <c r="L518" s="449"/>
      <c r="M518" s="428"/>
      <c r="N518" s="428"/>
      <c r="O518" s="449"/>
      <c r="P518" s="428"/>
      <c r="R518" s="48"/>
      <c r="S518" s="48"/>
      <c r="T518" s="48"/>
      <c r="U518" s="48"/>
      <c r="V518" s="48"/>
      <c r="W518" s="48"/>
      <c r="X518" s="48"/>
    </row>
    <row r="519" spans="1:24" ht="15.75" customHeight="1">
      <c r="A519" s="428"/>
      <c r="B519" s="447"/>
      <c r="C519" s="448"/>
      <c r="D519" s="448"/>
      <c r="E519" s="448"/>
      <c r="F519" s="448"/>
      <c r="G519" s="448"/>
      <c r="H519" s="448"/>
      <c r="I519" s="448"/>
      <c r="J519" s="449"/>
      <c r="K519" s="449"/>
      <c r="L519" s="449"/>
      <c r="M519" s="428"/>
      <c r="N519" s="428"/>
      <c r="O519" s="449"/>
      <c r="P519" s="428"/>
      <c r="R519" s="48"/>
      <c r="S519" s="48"/>
      <c r="T519" s="48"/>
      <c r="U519" s="48"/>
      <c r="V519" s="48"/>
      <c r="W519" s="48"/>
      <c r="X519" s="48"/>
    </row>
    <row r="520" spans="1:24" ht="15.75" customHeight="1">
      <c r="A520" s="428"/>
      <c r="B520" s="447"/>
      <c r="C520" s="448"/>
      <c r="D520" s="448"/>
      <c r="E520" s="448"/>
      <c r="F520" s="448"/>
      <c r="G520" s="448"/>
      <c r="H520" s="448"/>
      <c r="I520" s="448"/>
      <c r="J520" s="449"/>
      <c r="K520" s="449"/>
      <c r="L520" s="449"/>
      <c r="M520" s="428"/>
      <c r="N520" s="428"/>
      <c r="O520" s="449"/>
      <c r="P520" s="428"/>
      <c r="R520" s="48"/>
      <c r="S520" s="48"/>
      <c r="T520" s="48"/>
      <c r="U520" s="48"/>
      <c r="V520" s="48"/>
      <c r="W520" s="48"/>
      <c r="X520" s="48"/>
    </row>
    <row r="521" spans="1:24" ht="15.75" customHeight="1">
      <c r="A521" s="428"/>
      <c r="B521" s="447"/>
      <c r="C521" s="448"/>
      <c r="D521" s="448"/>
      <c r="E521" s="448"/>
      <c r="F521" s="448"/>
      <c r="G521" s="448"/>
      <c r="H521" s="448"/>
      <c r="I521" s="448"/>
      <c r="J521" s="449"/>
      <c r="K521" s="449"/>
      <c r="L521" s="449"/>
      <c r="M521" s="428"/>
      <c r="N521" s="428"/>
      <c r="O521" s="449"/>
      <c r="P521" s="428"/>
      <c r="R521" s="48"/>
      <c r="S521" s="48"/>
      <c r="T521" s="48"/>
      <c r="U521" s="48"/>
      <c r="V521" s="48"/>
      <c r="W521" s="48"/>
      <c r="X521" s="48"/>
    </row>
    <row r="522" spans="1:24" ht="15.75" customHeight="1">
      <c r="A522" s="428"/>
      <c r="B522" s="447"/>
      <c r="C522" s="448"/>
      <c r="D522" s="448"/>
      <c r="E522" s="448"/>
      <c r="F522" s="448"/>
      <c r="G522" s="448"/>
      <c r="H522" s="448"/>
      <c r="I522" s="448"/>
      <c r="J522" s="449"/>
      <c r="K522" s="449"/>
      <c r="L522" s="449"/>
      <c r="M522" s="428"/>
      <c r="N522" s="428"/>
      <c r="O522" s="449"/>
      <c r="P522" s="428"/>
      <c r="R522" s="48"/>
      <c r="S522" s="48"/>
      <c r="T522" s="48"/>
      <c r="U522" s="48"/>
      <c r="V522" s="48"/>
      <c r="W522" s="48"/>
      <c r="X522" s="48"/>
    </row>
    <row r="523" spans="1:24" ht="15.75" customHeight="1">
      <c r="A523" s="428"/>
      <c r="B523" s="447"/>
      <c r="C523" s="448"/>
      <c r="D523" s="448"/>
      <c r="E523" s="448"/>
      <c r="F523" s="448"/>
      <c r="G523" s="448"/>
      <c r="H523" s="448"/>
      <c r="I523" s="448"/>
      <c r="J523" s="449"/>
      <c r="K523" s="449"/>
      <c r="L523" s="449"/>
      <c r="M523" s="428"/>
      <c r="N523" s="428"/>
      <c r="O523" s="449"/>
      <c r="P523" s="428"/>
      <c r="R523" s="48"/>
      <c r="S523" s="48"/>
      <c r="T523" s="48"/>
      <c r="U523" s="48"/>
      <c r="V523" s="48"/>
      <c r="W523" s="48"/>
      <c r="X523" s="48"/>
    </row>
    <row r="524" spans="1:24" ht="15.75" customHeight="1">
      <c r="A524" s="428"/>
      <c r="B524" s="447"/>
      <c r="C524" s="448"/>
      <c r="D524" s="448"/>
      <c r="E524" s="448"/>
      <c r="F524" s="448"/>
      <c r="G524" s="448"/>
      <c r="H524" s="448"/>
      <c r="I524" s="448"/>
      <c r="J524" s="449"/>
      <c r="K524" s="449"/>
      <c r="L524" s="449"/>
      <c r="M524" s="428"/>
      <c r="N524" s="428"/>
      <c r="O524" s="449"/>
      <c r="P524" s="428"/>
      <c r="R524" s="48"/>
      <c r="S524" s="48"/>
      <c r="T524" s="48"/>
      <c r="U524" s="48"/>
      <c r="V524" s="48"/>
      <c r="W524" s="48"/>
      <c r="X524" s="48"/>
    </row>
    <row r="525" spans="1:24" ht="15.75" customHeight="1">
      <c r="A525" s="428"/>
      <c r="B525" s="447"/>
      <c r="C525" s="448"/>
      <c r="D525" s="448"/>
      <c r="E525" s="448"/>
      <c r="F525" s="448"/>
      <c r="G525" s="448"/>
      <c r="H525" s="448"/>
      <c r="I525" s="448"/>
      <c r="J525" s="449"/>
      <c r="K525" s="449"/>
      <c r="L525" s="449"/>
      <c r="M525" s="428"/>
      <c r="N525" s="428"/>
      <c r="O525" s="449"/>
      <c r="P525" s="428"/>
      <c r="R525" s="48"/>
      <c r="S525" s="48"/>
      <c r="T525" s="48"/>
      <c r="U525" s="48"/>
      <c r="V525" s="48"/>
      <c r="W525" s="48"/>
      <c r="X525" s="48"/>
    </row>
    <row r="526" spans="1:24" ht="15.75" customHeight="1">
      <c r="A526" s="428"/>
      <c r="B526" s="447"/>
      <c r="C526" s="448"/>
      <c r="D526" s="448"/>
      <c r="E526" s="448"/>
      <c r="F526" s="448"/>
      <c r="G526" s="448"/>
      <c r="H526" s="448"/>
      <c r="I526" s="448"/>
      <c r="J526" s="449"/>
      <c r="K526" s="449"/>
      <c r="L526" s="449"/>
      <c r="M526" s="428"/>
      <c r="N526" s="428"/>
      <c r="O526" s="449"/>
      <c r="P526" s="428"/>
      <c r="R526" s="48"/>
      <c r="S526" s="48"/>
      <c r="T526" s="48"/>
      <c r="U526" s="48"/>
      <c r="V526" s="48"/>
      <c r="W526" s="48"/>
      <c r="X526" s="48"/>
    </row>
    <row r="527" spans="1:24" ht="15.75" customHeight="1">
      <c r="A527" s="428"/>
      <c r="B527" s="447"/>
      <c r="C527" s="448"/>
      <c r="D527" s="448"/>
      <c r="E527" s="448"/>
      <c r="F527" s="448"/>
      <c r="G527" s="448"/>
      <c r="H527" s="448"/>
      <c r="I527" s="448"/>
      <c r="J527" s="449"/>
      <c r="K527" s="449"/>
      <c r="L527" s="449"/>
      <c r="M527" s="428"/>
      <c r="N527" s="428"/>
      <c r="O527" s="449"/>
      <c r="P527" s="428"/>
      <c r="R527" s="48"/>
      <c r="S527" s="48"/>
      <c r="T527" s="48"/>
      <c r="U527" s="48"/>
      <c r="V527" s="48"/>
      <c r="W527" s="48"/>
      <c r="X527" s="48"/>
    </row>
    <row r="528" spans="1:24" ht="15.75" customHeight="1">
      <c r="A528" s="428"/>
      <c r="B528" s="447"/>
      <c r="C528" s="448"/>
      <c r="D528" s="448"/>
      <c r="E528" s="448"/>
      <c r="F528" s="448"/>
      <c r="G528" s="448"/>
      <c r="H528" s="448"/>
      <c r="I528" s="448"/>
      <c r="J528" s="449"/>
      <c r="K528" s="449"/>
      <c r="L528" s="449"/>
      <c r="M528" s="428"/>
      <c r="N528" s="428"/>
      <c r="O528" s="449"/>
      <c r="P528" s="428"/>
      <c r="R528" s="48"/>
      <c r="S528" s="48"/>
      <c r="T528" s="48"/>
      <c r="U528" s="48"/>
      <c r="V528" s="48"/>
      <c r="W528" s="48"/>
      <c r="X528" s="48"/>
    </row>
    <row r="529" spans="1:24" ht="15.75" customHeight="1">
      <c r="A529" s="428"/>
      <c r="B529" s="447"/>
      <c r="C529" s="448"/>
      <c r="D529" s="448"/>
      <c r="E529" s="448"/>
      <c r="F529" s="448"/>
      <c r="G529" s="448"/>
      <c r="H529" s="448"/>
      <c r="I529" s="448"/>
      <c r="J529" s="449"/>
      <c r="K529" s="449"/>
      <c r="L529" s="449"/>
      <c r="M529" s="428"/>
      <c r="N529" s="428"/>
      <c r="O529" s="449"/>
      <c r="P529" s="428"/>
      <c r="R529" s="48"/>
      <c r="S529" s="48"/>
      <c r="T529" s="48"/>
      <c r="U529" s="48"/>
      <c r="V529" s="48"/>
      <c r="W529" s="48"/>
      <c r="X529" s="48"/>
    </row>
    <row r="530" spans="1:24" ht="15.75" customHeight="1">
      <c r="A530" s="428"/>
      <c r="B530" s="447"/>
      <c r="C530" s="448"/>
      <c r="D530" s="448"/>
      <c r="E530" s="448"/>
      <c r="F530" s="448"/>
      <c r="G530" s="448"/>
      <c r="H530" s="448"/>
      <c r="I530" s="448"/>
      <c r="J530" s="449"/>
      <c r="K530" s="449"/>
      <c r="L530" s="449"/>
      <c r="M530" s="428"/>
      <c r="N530" s="428"/>
      <c r="O530" s="449"/>
      <c r="P530" s="428"/>
      <c r="R530" s="48"/>
      <c r="S530" s="48"/>
      <c r="T530" s="48"/>
      <c r="U530" s="48"/>
      <c r="V530" s="48"/>
      <c r="W530" s="48"/>
      <c r="X530" s="48"/>
    </row>
    <row r="531" spans="1:24" ht="15.75" customHeight="1">
      <c r="A531" s="428"/>
      <c r="B531" s="447"/>
      <c r="C531" s="448"/>
      <c r="D531" s="448"/>
      <c r="E531" s="448"/>
      <c r="F531" s="448"/>
      <c r="G531" s="448"/>
      <c r="H531" s="448"/>
      <c r="I531" s="448"/>
      <c r="J531" s="449"/>
      <c r="K531" s="449"/>
      <c r="L531" s="449"/>
      <c r="M531" s="428"/>
      <c r="N531" s="428"/>
      <c r="O531" s="449"/>
      <c r="P531" s="428"/>
      <c r="R531" s="48"/>
      <c r="S531" s="48"/>
      <c r="T531" s="48"/>
      <c r="U531" s="48"/>
      <c r="V531" s="48"/>
      <c r="W531" s="48"/>
      <c r="X531" s="48"/>
    </row>
    <row r="532" spans="1:24" ht="15.75" customHeight="1">
      <c r="A532" s="428"/>
      <c r="B532" s="447"/>
      <c r="C532" s="448"/>
      <c r="D532" s="448"/>
      <c r="E532" s="448"/>
      <c r="F532" s="448"/>
      <c r="G532" s="448"/>
      <c r="H532" s="448"/>
      <c r="I532" s="448"/>
      <c r="J532" s="449"/>
      <c r="K532" s="449"/>
      <c r="L532" s="449"/>
      <c r="M532" s="428"/>
      <c r="N532" s="428"/>
      <c r="O532" s="449"/>
      <c r="P532" s="428"/>
      <c r="R532" s="48"/>
      <c r="S532" s="48"/>
      <c r="T532" s="48"/>
      <c r="U532" s="48"/>
      <c r="V532" s="48"/>
      <c r="W532" s="48"/>
      <c r="X532" s="48"/>
    </row>
    <row r="533" spans="1:24" ht="15.75" customHeight="1">
      <c r="A533" s="428"/>
      <c r="B533" s="447"/>
      <c r="C533" s="448"/>
      <c r="D533" s="448"/>
      <c r="E533" s="448"/>
      <c r="F533" s="448"/>
      <c r="G533" s="448"/>
      <c r="H533" s="448"/>
      <c r="I533" s="448"/>
      <c r="J533" s="449"/>
      <c r="K533" s="449"/>
      <c r="L533" s="449"/>
      <c r="M533" s="428"/>
      <c r="N533" s="428"/>
      <c r="O533" s="449"/>
      <c r="P533" s="428"/>
      <c r="R533" s="48"/>
      <c r="S533" s="48"/>
      <c r="T533" s="48"/>
      <c r="U533" s="48"/>
      <c r="V533" s="48"/>
      <c r="W533" s="48"/>
      <c r="X533" s="48"/>
    </row>
    <row r="534" spans="1:24" ht="15.75" customHeight="1">
      <c r="A534" s="428"/>
      <c r="B534" s="447"/>
      <c r="C534" s="448"/>
      <c r="D534" s="448"/>
      <c r="E534" s="448"/>
      <c r="F534" s="448"/>
      <c r="G534" s="448"/>
      <c r="H534" s="448"/>
      <c r="I534" s="448"/>
      <c r="J534" s="449"/>
      <c r="K534" s="449"/>
      <c r="L534" s="449"/>
      <c r="M534" s="428"/>
      <c r="N534" s="428"/>
      <c r="O534" s="449"/>
      <c r="P534" s="428"/>
      <c r="R534" s="48"/>
      <c r="S534" s="48"/>
      <c r="T534" s="48"/>
      <c r="U534" s="48"/>
      <c r="V534" s="48"/>
      <c r="W534" s="48"/>
      <c r="X534" s="48"/>
    </row>
    <row r="535" spans="1:24" ht="15.75" customHeight="1">
      <c r="A535" s="428"/>
      <c r="B535" s="447"/>
      <c r="C535" s="448"/>
      <c r="D535" s="448"/>
      <c r="E535" s="448"/>
      <c r="F535" s="448"/>
      <c r="G535" s="448"/>
      <c r="H535" s="448"/>
      <c r="I535" s="448"/>
      <c r="J535" s="449"/>
      <c r="K535" s="449"/>
      <c r="L535" s="449"/>
      <c r="M535" s="428"/>
      <c r="N535" s="428"/>
      <c r="O535" s="449"/>
      <c r="P535" s="428"/>
      <c r="R535" s="48"/>
      <c r="S535" s="48"/>
      <c r="T535" s="48"/>
      <c r="U535" s="48"/>
      <c r="V535" s="48"/>
      <c r="W535" s="48"/>
      <c r="X535" s="48"/>
    </row>
    <row r="536" spans="1:24" ht="15.75" customHeight="1">
      <c r="A536" s="428"/>
      <c r="B536" s="447"/>
      <c r="C536" s="448"/>
      <c r="D536" s="448"/>
      <c r="E536" s="448"/>
      <c r="F536" s="448"/>
      <c r="G536" s="448"/>
      <c r="H536" s="448"/>
      <c r="I536" s="448"/>
      <c r="J536" s="449"/>
      <c r="K536" s="449"/>
      <c r="L536" s="449"/>
      <c r="M536" s="428"/>
      <c r="N536" s="428"/>
      <c r="O536" s="449"/>
      <c r="P536" s="428"/>
      <c r="R536" s="48"/>
      <c r="S536" s="48"/>
      <c r="T536" s="48"/>
      <c r="U536" s="48"/>
      <c r="V536" s="48"/>
      <c r="W536" s="48"/>
      <c r="X536" s="48"/>
    </row>
    <row r="537" spans="1:24" ht="15.75" customHeight="1">
      <c r="A537" s="428"/>
      <c r="B537" s="447"/>
      <c r="C537" s="448"/>
      <c r="D537" s="448"/>
      <c r="E537" s="448"/>
      <c r="F537" s="448"/>
      <c r="G537" s="448"/>
      <c r="H537" s="448"/>
      <c r="I537" s="448"/>
      <c r="J537" s="449"/>
      <c r="K537" s="449"/>
      <c r="L537" s="449"/>
      <c r="M537" s="428"/>
      <c r="N537" s="428"/>
      <c r="O537" s="449"/>
      <c r="P537" s="428"/>
      <c r="R537" s="48"/>
      <c r="S537" s="48"/>
      <c r="T537" s="48"/>
      <c r="U537" s="48"/>
      <c r="V537" s="48"/>
      <c r="W537" s="48"/>
      <c r="X537" s="48"/>
    </row>
    <row r="538" spans="1:24" ht="15.75" customHeight="1">
      <c r="A538" s="428"/>
      <c r="B538" s="447"/>
      <c r="C538" s="448"/>
      <c r="D538" s="448"/>
      <c r="E538" s="448"/>
      <c r="F538" s="448"/>
      <c r="G538" s="448"/>
      <c r="H538" s="448"/>
      <c r="I538" s="448"/>
      <c r="J538" s="449"/>
      <c r="K538" s="449"/>
      <c r="L538" s="449"/>
      <c r="M538" s="428"/>
      <c r="N538" s="428"/>
      <c r="O538" s="449"/>
      <c r="P538" s="428"/>
      <c r="R538" s="48"/>
      <c r="S538" s="48"/>
      <c r="T538" s="48"/>
      <c r="U538" s="48"/>
      <c r="V538" s="48"/>
      <c r="W538" s="48"/>
      <c r="X538" s="48"/>
    </row>
    <row r="539" spans="1:24" ht="15.75" customHeight="1">
      <c r="A539" s="428"/>
      <c r="B539" s="447"/>
      <c r="C539" s="448"/>
      <c r="D539" s="448"/>
      <c r="E539" s="448"/>
      <c r="F539" s="448"/>
      <c r="G539" s="448"/>
      <c r="H539" s="448"/>
      <c r="I539" s="448"/>
      <c r="J539" s="449"/>
      <c r="K539" s="449"/>
      <c r="L539" s="449"/>
      <c r="M539" s="428"/>
      <c r="N539" s="428"/>
      <c r="O539" s="449"/>
      <c r="P539" s="428"/>
      <c r="R539" s="48"/>
      <c r="S539" s="48"/>
      <c r="T539" s="48"/>
      <c r="U539" s="48"/>
      <c r="V539" s="48"/>
      <c r="W539" s="48"/>
      <c r="X539" s="48"/>
    </row>
    <row r="540" spans="1:24" ht="15.75" customHeight="1">
      <c r="A540" s="428"/>
      <c r="B540" s="447"/>
      <c r="C540" s="448"/>
      <c r="D540" s="448"/>
      <c r="E540" s="448"/>
      <c r="F540" s="448"/>
      <c r="G540" s="448"/>
      <c r="H540" s="448"/>
      <c r="I540" s="448"/>
      <c r="J540" s="449"/>
      <c r="K540" s="449"/>
      <c r="L540" s="449"/>
      <c r="M540" s="428"/>
      <c r="N540" s="428"/>
      <c r="O540" s="449"/>
      <c r="P540" s="428"/>
      <c r="R540" s="48"/>
      <c r="S540" s="48"/>
      <c r="T540" s="48"/>
      <c r="U540" s="48"/>
      <c r="V540" s="48"/>
      <c r="W540" s="48"/>
      <c r="X540" s="48"/>
    </row>
    <row r="541" spans="1:24" ht="15.75" customHeight="1">
      <c r="A541" s="428"/>
      <c r="B541" s="447"/>
      <c r="C541" s="448"/>
      <c r="D541" s="448"/>
      <c r="E541" s="448"/>
      <c r="F541" s="448"/>
      <c r="G541" s="448"/>
      <c r="H541" s="448"/>
      <c r="I541" s="448"/>
      <c r="J541" s="449"/>
      <c r="K541" s="449"/>
      <c r="L541" s="449"/>
      <c r="M541" s="428"/>
      <c r="N541" s="428"/>
      <c r="O541" s="449"/>
      <c r="P541" s="428"/>
      <c r="R541" s="48"/>
      <c r="S541" s="48"/>
      <c r="T541" s="48"/>
      <c r="U541" s="48"/>
      <c r="V541" s="48"/>
      <c r="W541" s="48"/>
      <c r="X541" s="48"/>
    </row>
    <row r="542" spans="1:24" ht="15.75" customHeight="1">
      <c r="A542" s="428"/>
      <c r="B542" s="447"/>
      <c r="C542" s="448"/>
      <c r="D542" s="448"/>
      <c r="E542" s="448"/>
      <c r="F542" s="448"/>
      <c r="G542" s="448"/>
      <c r="H542" s="448"/>
      <c r="I542" s="448"/>
      <c r="J542" s="449"/>
      <c r="K542" s="449"/>
      <c r="L542" s="449"/>
      <c r="M542" s="428"/>
      <c r="N542" s="428"/>
      <c r="O542" s="449"/>
      <c r="P542" s="428"/>
      <c r="R542" s="48"/>
      <c r="S542" s="48"/>
      <c r="T542" s="48"/>
      <c r="U542" s="48"/>
      <c r="V542" s="48"/>
      <c r="W542" s="48"/>
      <c r="X542" s="48"/>
    </row>
    <row r="543" spans="1:24" ht="15.75" customHeight="1">
      <c r="A543" s="428"/>
      <c r="B543" s="447"/>
      <c r="C543" s="448"/>
      <c r="D543" s="448"/>
      <c r="E543" s="448"/>
      <c r="F543" s="448"/>
      <c r="G543" s="448"/>
      <c r="H543" s="448"/>
      <c r="I543" s="448"/>
      <c r="J543" s="449"/>
      <c r="K543" s="449"/>
      <c r="L543" s="449"/>
      <c r="M543" s="428"/>
      <c r="N543" s="428"/>
      <c r="O543" s="449"/>
      <c r="P543" s="428"/>
      <c r="R543" s="48"/>
      <c r="S543" s="48"/>
      <c r="T543" s="48"/>
      <c r="U543" s="48"/>
      <c r="V543" s="48"/>
      <c r="W543" s="48"/>
      <c r="X543" s="48"/>
    </row>
    <row r="544" spans="1:24" ht="15.75" customHeight="1">
      <c r="A544" s="428"/>
      <c r="B544" s="447"/>
      <c r="C544" s="448"/>
      <c r="D544" s="448"/>
      <c r="E544" s="448"/>
      <c r="F544" s="448"/>
      <c r="G544" s="448"/>
      <c r="H544" s="448"/>
      <c r="I544" s="448"/>
      <c r="J544" s="449"/>
      <c r="K544" s="449"/>
      <c r="L544" s="449"/>
      <c r="M544" s="428"/>
      <c r="N544" s="428"/>
      <c r="O544" s="449"/>
      <c r="P544" s="428"/>
      <c r="R544" s="48"/>
      <c r="S544" s="48"/>
      <c r="T544" s="48"/>
      <c r="U544" s="48"/>
      <c r="V544" s="48"/>
      <c r="W544" s="48"/>
      <c r="X544" s="48"/>
    </row>
    <row r="545" spans="1:24" ht="15.75" customHeight="1">
      <c r="A545" s="428"/>
      <c r="B545" s="447"/>
      <c r="C545" s="448"/>
      <c r="D545" s="448"/>
      <c r="E545" s="448"/>
      <c r="F545" s="448"/>
      <c r="G545" s="448"/>
      <c r="H545" s="448"/>
      <c r="I545" s="448"/>
      <c r="J545" s="449"/>
      <c r="K545" s="449"/>
      <c r="L545" s="449"/>
      <c r="M545" s="428"/>
      <c r="N545" s="428"/>
      <c r="O545" s="449"/>
      <c r="P545" s="428"/>
      <c r="R545" s="48"/>
      <c r="S545" s="48"/>
      <c r="T545" s="48"/>
      <c r="U545" s="48"/>
      <c r="V545" s="48"/>
      <c r="W545" s="48"/>
      <c r="X545" s="48"/>
    </row>
    <row r="546" spans="1:24" ht="15.75" customHeight="1">
      <c r="A546" s="428"/>
      <c r="B546" s="447"/>
      <c r="C546" s="448"/>
      <c r="D546" s="448"/>
      <c r="E546" s="448"/>
      <c r="F546" s="448"/>
      <c r="G546" s="448"/>
      <c r="H546" s="448"/>
      <c r="I546" s="448"/>
      <c r="J546" s="449"/>
      <c r="K546" s="449"/>
      <c r="L546" s="449"/>
      <c r="M546" s="428"/>
      <c r="N546" s="428"/>
      <c r="O546" s="449"/>
      <c r="P546" s="428"/>
      <c r="R546" s="48"/>
      <c r="S546" s="48"/>
      <c r="T546" s="48"/>
      <c r="U546" s="48"/>
      <c r="V546" s="48"/>
      <c r="W546" s="48"/>
      <c r="X546" s="48"/>
    </row>
    <row r="547" spans="1:24" ht="15.75" customHeight="1">
      <c r="A547" s="428"/>
      <c r="B547" s="447"/>
      <c r="C547" s="448"/>
      <c r="D547" s="448"/>
      <c r="E547" s="448"/>
      <c r="F547" s="448"/>
      <c r="G547" s="448"/>
      <c r="H547" s="448"/>
      <c r="I547" s="448"/>
      <c r="J547" s="449"/>
      <c r="K547" s="449"/>
      <c r="L547" s="449"/>
      <c r="M547" s="428"/>
      <c r="N547" s="428"/>
      <c r="O547" s="449"/>
      <c r="P547" s="428"/>
      <c r="R547" s="48"/>
      <c r="S547" s="48"/>
      <c r="T547" s="48"/>
      <c r="U547" s="48"/>
      <c r="V547" s="48"/>
      <c r="W547" s="48"/>
      <c r="X547" s="48"/>
    </row>
    <row r="548" spans="1:24" ht="15.75" customHeight="1">
      <c r="A548" s="428"/>
      <c r="B548" s="447"/>
      <c r="C548" s="448"/>
      <c r="D548" s="448"/>
      <c r="E548" s="448"/>
      <c r="F548" s="448"/>
      <c r="G548" s="448"/>
      <c r="H548" s="448"/>
      <c r="I548" s="448"/>
      <c r="J548" s="449"/>
      <c r="K548" s="449"/>
      <c r="L548" s="449"/>
      <c r="M548" s="428"/>
      <c r="N548" s="428"/>
      <c r="O548" s="449"/>
      <c r="P548" s="428"/>
      <c r="R548" s="48"/>
      <c r="S548" s="48"/>
      <c r="T548" s="48"/>
      <c r="U548" s="48"/>
      <c r="V548" s="48"/>
      <c r="W548" s="48"/>
      <c r="X548" s="48"/>
    </row>
    <row r="549" spans="1:24" ht="15.75" customHeight="1">
      <c r="A549" s="428"/>
      <c r="B549" s="447"/>
      <c r="C549" s="448"/>
      <c r="D549" s="448"/>
      <c r="E549" s="448"/>
      <c r="F549" s="448"/>
      <c r="G549" s="448"/>
      <c r="H549" s="448"/>
      <c r="I549" s="448"/>
      <c r="J549" s="449"/>
      <c r="K549" s="449"/>
      <c r="L549" s="449"/>
      <c r="M549" s="428"/>
      <c r="N549" s="428"/>
      <c r="O549" s="449"/>
      <c r="P549" s="428"/>
      <c r="R549" s="48"/>
      <c r="S549" s="48"/>
      <c r="T549" s="48"/>
      <c r="U549" s="48"/>
      <c r="V549" s="48"/>
      <c r="W549" s="48"/>
      <c r="X549" s="48"/>
    </row>
    <row r="550" spans="1:24" ht="15.75" customHeight="1">
      <c r="A550" s="428"/>
      <c r="B550" s="447"/>
      <c r="C550" s="448"/>
      <c r="D550" s="448"/>
      <c r="E550" s="448"/>
      <c r="F550" s="448"/>
      <c r="G550" s="448"/>
      <c r="H550" s="448"/>
      <c r="I550" s="448"/>
      <c r="J550" s="449"/>
      <c r="K550" s="449"/>
      <c r="L550" s="449"/>
      <c r="M550" s="428"/>
      <c r="N550" s="428"/>
      <c r="O550" s="449"/>
      <c r="P550" s="428"/>
      <c r="R550" s="48"/>
      <c r="S550" s="48"/>
      <c r="T550" s="48"/>
      <c r="U550" s="48"/>
      <c r="V550" s="48"/>
      <c r="W550" s="48"/>
      <c r="X550" s="48"/>
    </row>
    <row r="551" spans="1:24" ht="15.75" customHeight="1">
      <c r="A551" s="428"/>
      <c r="B551" s="447"/>
      <c r="C551" s="448"/>
      <c r="D551" s="448"/>
      <c r="E551" s="448"/>
      <c r="F551" s="448"/>
      <c r="G551" s="448"/>
      <c r="H551" s="448"/>
      <c r="I551" s="448"/>
      <c r="J551" s="449"/>
      <c r="K551" s="449"/>
      <c r="L551" s="449"/>
      <c r="M551" s="428"/>
      <c r="N551" s="428"/>
      <c r="O551" s="449"/>
      <c r="P551" s="428"/>
      <c r="R551" s="48"/>
      <c r="S551" s="48"/>
      <c r="T551" s="48"/>
      <c r="U551" s="48"/>
      <c r="V551" s="48"/>
      <c r="W551" s="48"/>
      <c r="X551" s="48"/>
    </row>
    <row r="552" spans="1:24" ht="15.75" customHeight="1">
      <c r="A552" s="428"/>
      <c r="B552" s="447"/>
      <c r="C552" s="448"/>
      <c r="D552" s="448"/>
      <c r="E552" s="448"/>
      <c r="F552" s="448"/>
      <c r="G552" s="448"/>
      <c r="H552" s="448"/>
      <c r="I552" s="448"/>
      <c r="J552" s="449"/>
      <c r="K552" s="449"/>
      <c r="L552" s="449"/>
      <c r="M552" s="428"/>
      <c r="N552" s="428"/>
      <c r="O552" s="449"/>
      <c r="P552" s="428"/>
      <c r="R552" s="48"/>
      <c r="S552" s="48"/>
      <c r="T552" s="48"/>
      <c r="U552" s="48"/>
      <c r="V552" s="48"/>
      <c r="W552" s="48"/>
      <c r="X552" s="48"/>
    </row>
    <row r="553" spans="1:24" ht="15.75" customHeight="1">
      <c r="A553" s="428"/>
      <c r="B553" s="447"/>
      <c r="C553" s="448"/>
      <c r="D553" s="448"/>
      <c r="E553" s="448"/>
      <c r="F553" s="448"/>
      <c r="G553" s="448"/>
      <c r="H553" s="448"/>
      <c r="I553" s="448"/>
      <c r="J553" s="449"/>
      <c r="K553" s="449"/>
      <c r="L553" s="449"/>
      <c r="M553" s="428"/>
      <c r="N553" s="428"/>
      <c r="O553" s="449"/>
      <c r="P553" s="428"/>
      <c r="R553" s="48"/>
      <c r="S553" s="48"/>
      <c r="T553" s="48"/>
      <c r="U553" s="48"/>
      <c r="V553" s="48"/>
      <c r="W553" s="48"/>
      <c r="X553" s="48"/>
    </row>
    <row r="554" spans="1:24" ht="15.75" customHeight="1">
      <c r="A554" s="428"/>
      <c r="B554" s="447"/>
      <c r="C554" s="448"/>
      <c r="D554" s="448"/>
      <c r="E554" s="448"/>
      <c r="F554" s="448"/>
      <c r="G554" s="448"/>
      <c r="H554" s="448"/>
      <c r="I554" s="448"/>
      <c r="J554" s="449"/>
      <c r="K554" s="449"/>
      <c r="L554" s="449"/>
      <c r="M554" s="428"/>
      <c r="N554" s="428"/>
      <c r="O554" s="449"/>
      <c r="P554" s="428"/>
      <c r="R554" s="48"/>
      <c r="S554" s="48"/>
      <c r="T554" s="48"/>
      <c r="U554" s="48"/>
      <c r="V554" s="48"/>
      <c r="W554" s="48"/>
      <c r="X554" s="48"/>
    </row>
    <row r="555" spans="1:24" ht="15.75" customHeight="1">
      <c r="A555" s="428"/>
      <c r="B555" s="447"/>
      <c r="C555" s="448"/>
      <c r="D555" s="448"/>
      <c r="E555" s="448"/>
      <c r="F555" s="448"/>
      <c r="G555" s="448"/>
      <c r="H555" s="448"/>
      <c r="I555" s="448"/>
      <c r="J555" s="449"/>
      <c r="K555" s="449"/>
      <c r="L555" s="449"/>
      <c r="M555" s="428"/>
      <c r="N555" s="428"/>
      <c r="O555" s="449"/>
      <c r="P555" s="428"/>
      <c r="R555" s="48"/>
      <c r="S555" s="48"/>
      <c r="T555" s="48"/>
      <c r="U555" s="48"/>
      <c r="V555" s="48"/>
      <c r="W555" s="48"/>
      <c r="X555" s="48"/>
    </row>
    <row r="556" spans="1:24" ht="15.75" customHeight="1">
      <c r="A556" s="428"/>
      <c r="B556" s="447"/>
      <c r="C556" s="448"/>
      <c r="D556" s="448"/>
      <c r="E556" s="448"/>
      <c r="F556" s="448"/>
      <c r="G556" s="448"/>
      <c r="H556" s="448"/>
      <c r="I556" s="448"/>
      <c r="J556" s="449"/>
      <c r="K556" s="449"/>
      <c r="L556" s="449"/>
      <c r="M556" s="428"/>
      <c r="N556" s="428"/>
      <c r="O556" s="449"/>
      <c r="P556" s="428"/>
      <c r="R556" s="48"/>
      <c r="S556" s="48"/>
      <c r="T556" s="48"/>
      <c r="U556" s="48"/>
      <c r="V556" s="48"/>
      <c r="W556" s="48"/>
      <c r="X556" s="48"/>
    </row>
    <row r="557" spans="1:24" ht="15.75" customHeight="1">
      <c r="A557" s="428"/>
      <c r="B557" s="447"/>
      <c r="C557" s="448"/>
      <c r="D557" s="448"/>
      <c r="E557" s="448"/>
      <c r="F557" s="448"/>
      <c r="G557" s="448"/>
      <c r="H557" s="448"/>
      <c r="I557" s="448"/>
      <c r="J557" s="449"/>
      <c r="K557" s="449"/>
      <c r="L557" s="449"/>
      <c r="M557" s="428"/>
      <c r="N557" s="428"/>
      <c r="O557" s="449"/>
      <c r="P557" s="428"/>
      <c r="R557" s="48"/>
      <c r="S557" s="48"/>
      <c r="T557" s="48"/>
      <c r="U557" s="48"/>
      <c r="V557" s="48"/>
      <c r="W557" s="48"/>
      <c r="X557" s="48"/>
    </row>
    <row r="558" spans="1:24" ht="15.75" customHeight="1">
      <c r="A558" s="428"/>
      <c r="B558" s="447"/>
      <c r="C558" s="448"/>
      <c r="D558" s="448"/>
      <c r="E558" s="448"/>
      <c r="F558" s="448"/>
      <c r="G558" s="448"/>
      <c r="H558" s="448"/>
      <c r="I558" s="448"/>
      <c r="J558" s="449"/>
      <c r="K558" s="449"/>
      <c r="L558" s="449"/>
      <c r="M558" s="428"/>
      <c r="N558" s="428"/>
      <c r="O558" s="449"/>
      <c r="P558" s="428"/>
      <c r="R558" s="48"/>
      <c r="S558" s="48"/>
      <c r="T558" s="48"/>
      <c r="U558" s="48"/>
      <c r="V558" s="48"/>
      <c r="W558" s="48"/>
      <c r="X558" s="48"/>
    </row>
    <row r="559" spans="1:24" ht="15.75" customHeight="1">
      <c r="A559" s="428"/>
      <c r="B559" s="447"/>
      <c r="C559" s="448"/>
      <c r="D559" s="448"/>
      <c r="E559" s="448"/>
      <c r="F559" s="448"/>
      <c r="G559" s="448"/>
      <c r="H559" s="448"/>
      <c r="I559" s="448"/>
      <c r="J559" s="449"/>
      <c r="K559" s="449"/>
      <c r="L559" s="449"/>
      <c r="M559" s="428"/>
      <c r="N559" s="428"/>
      <c r="O559" s="449"/>
      <c r="P559" s="428"/>
      <c r="R559" s="48"/>
      <c r="S559" s="48"/>
      <c r="T559" s="48"/>
      <c r="U559" s="48"/>
      <c r="V559" s="48"/>
      <c r="W559" s="48"/>
      <c r="X559" s="48"/>
    </row>
    <row r="560" spans="1:24" ht="15.75" customHeight="1">
      <c r="A560" s="428"/>
      <c r="B560" s="447"/>
      <c r="C560" s="448"/>
      <c r="D560" s="448"/>
      <c r="E560" s="448"/>
      <c r="F560" s="448"/>
      <c r="G560" s="448"/>
      <c r="H560" s="448"/>
      <c r="I560" s="448"/>
      <c r="J560" s="449"/>
      <c r="K560" s="449"/>
      <c r="L560" s="449"/>
      <c r="M560" s="428"/>
      <c r="N560" s="428"/>
      <c r="O560" s="449"/>
      <c r="P560" s="428"/>
      <c r="R560" s="48"/>
      <c r="S560" s="48"/>
      <c r="T560" s="48"/>
      <c r="U560" s="48"/>
      <c r="V560" s="48"/>
      <c r="W560" s="48"/>
      <c r="X560" s="48"/>
    </row>
    <row r="561" spans="1:24" ht="15.75" customHeight="1">
      <c r="A561" s="428"/>
      <c r="B561" s="447"/>
      <c r="C561" s="448"/>
      <c r="D561" s="448"/>
      <c r="E561" s="448"/>
      <c r="F561" s="448"/>
      <c r="G561" s="448"/>
      <c r="H561" s="448"/>
      <c r="I561" s="448"/>
      <c r="J561" s="449"/>
      <c r="K561" s="449"/>
      <c r="L561" s="449"/>
      <c r="M561" s="428"/>
      <c r="N561" s="428"/>
      <c r="O561" s="449"/>
      <c r="P561" s="428"/>
      <c r="R561" s="48"/>
      <c r="S561" s="48"/>
      <c r="T561" s="48"/>
      <c r="U561" s="48"/>
      <c r="V561" s="48"/>
      <c r="W561" s="48"/>
      <c r="X561" s="48"/>
    </row>
    <row r="562" spans="1:24" ht="15.75" customHeight="1">
      <c r="A562" s="428"/>
      <c r="B562" s="447"/>
      <c r="C562" s="448"/>
      <c r="D562" s="448"/>
      <c r="E562" s="448"/>
      <c r="F562" s="448"/>
      <c r="G562" s="448"/>
      <c r="H562" s="448"/>
      <c r="I562" s="448"/>
      <c r="J562" s="449"/>
      <c r="K562" s="449"/>
      <c r="L562" s="449"/>
      <c r="M562" s="428"/>
      <c r="N562" s="428"/>
      <c r="O562" s="449"/>
      <c r="P562" s="428"/>
      <c r="R562" s="48"/>
      <c r="S562" s="48"/>
      <c r="T562" s="48"/>
      <c r="U562" s="48"/>
      <c r="V562" s="48"/>
      <c r="W562" s="48"/>
      <c r="X562" s="48"/>
    </row>
    <row r="563" spans="1:24" ht="15.75" customHeight="1">
      <c r="A563" s="428"/>
      <c r="B563" s="447"/>
      <c r="C563" s="448"/>
      <c r="D563" s="448"/>
      <c r="E563" s="448"/>
      <c r="F563" s="448"/>
      <c r="G563" s="448"/>
      <c r="H563" s="448"/>
      <c r="I563" s="448"/>
      <c r="J563" s="449"/>
      <c r="K563" s="449"/>
      <c r="L563" s="449"/>
      <c r="M563" s="428"/>
      <c r="N563" s="428"/>
      <c r="O563" s="449"/>
      <c r="P563" s="428"/>
      <c r="R563" s="48"/>
      <c r="S563" s="48"/>
      <c r="T563" s="48"/>
      <c r="U563" s="48"/>
      <c r="V563" s="48"/>
      <c r="W563" s="48"/>
      <c r="X563" s="48"/>
    </row>
    <row r="564" spans="1:24" ht="15.75" customHeight="1">
      <c r="A564" s="428"/>
      <c r="B564" s="447"/>
      <c r="C564" s="448"/>
      <c r="D564" s="448"/>
      <c r="E564" s="448"/>
      <c r="F564" s="448"/>
      <c r="G564" s="448"/>
      <c r="H564" s="448"/>
      <c r="I564" s="448"/>
      <c r="J564" s="449"/>
      <c r="K564" s="449"/>
      <c r="L564" s="449"/>
      <c r="M564" s="428"/>
      <c r="N564" s="428"/>
      <c r="O564" s="449"/>
      <c r="P564" s="428"/>
      <c r="R564" s="48"/>
      <c r="S564" s="48"/>
      <c r="T564" s="48"/>
      <c r="U564" s="48"/>
      <c r="V564" s="48"/>
      <c r="W564" s="48"/>
      <c r="X564" s="48"/>
    </row>
    <row r="565" spans="1:24" ht="15.75" customHeight="1">
      <c r="A565" s="428"/>
      <c r="B565" s="447"/>
      <c r="C565" s="448"/>
      <c r="D565" s="448"/>
      <c r="E565" s="448"/>
      <c r="F565" s="448"/>
      <c r="G565" s="448"/>
      <c r="H565" s="448"/>
      <c r="I565" s="448"/>
      <c r="J565" s="449"/>
      <c r="K565" s="449"/>
      <c r="L565" s="449"/>
      <c r="M565" s="428"/>
      <c r="N565" s="428"/>
      <c r="O565" s="449"/>
      <c r="P565" s="428"/>
      <c r="R565" s="48"/>
      <c r="S565" s="48"/>
      <c r="T565" s="48"/>
      <c r="U565" s="48"/>
      <c r="V565" s="48"/>
      <c r="W565" s="48"/>
      <c r="X565" s="48"/>
    </row>
    <row r="566" spans="1:24" ht="15.75" customHeight="1">
      <c r="A566" s="428"/>
      <c r="B566" s="447"/>
      <c r="C566" s="448"/>
      <c r="D566" s="448"/>
      <c r="E566" s="448"/>
      <c r="F566" s="448"/>
      <c r="G566" s="448"/>
      <c r="H566" s="448"/>
      <c r="I566" s="448"/>
      <c r="J566" s="449"/>
      <c r="K566" s="449"/>
      <c r="L566" s="449"/>
      <c r="M566" s="428"/>
      <c r="N566" s="428"/>
      <c r="O566" s="449"/>
      <c r="P566" s="428"/>
      <c r="R566" s="48"/>
      <c r="S566" s="48"/>
      <c r="T566" s="48"/>
      <c r="U566" s="48"/>
      <c r="V566" s="48"/>
      <c r="W566" s="48"/>
      <c r="X566" s="48"/>
    </row>
    <row r="567" spans="1:24" ht="15.75" customHeight="1">
      <c r="A567" s="428"/>
      <c r="B567" s="447"/>
      <c r="C567" s="448"/>
      <c r="D567" s="448"/>
      <c r="E567" s="448"/>
      <c r="F567" s="448"/>
      <c r="G567" s="448"/>
      <c r="H567" s="448"/>
      <c r="I567" s="448"/>
      <c r="J567" s="449"/>
      <c r="K567" s="449"/>
      <c r="L567" s="449"/>
      <c r="M567" s="428"/>
      <c r="N567" s="428"/>
      <c r="O567" s="449"/>
      <c r="P567" s="428"/>
      <c r="R567" s="48"/>
      <c r="S567" s="48"/>
      <c r="T567" s="48"/>
      <c r="U567" s="48"/>
      <c r="V567" s="48"/>
      <c r="W567" s="48"/>
      <c r="X567" s="48"/>
    </row>
    <row r="568" spans="1:24" ht="15.75" customHeight="1">
      <c r="A568" s="428"/>
      <c r="B568" s="447"/>
      <c r="C568" s="448"/>
      <c r="D568" s="448"/>
      <c r="E568" s="448"/>
      <c r="F568" s="448"/>
      <c r="G568" s="448"/>
      <c r="H568" s="448"/>
      <c r="I568" s="448"/>
      <c r="J568" s="449"/>
      <c r="K568" s="449"/>
      <c r="L568" s="449"/>
      <c r="M568" s="428"/>
      <c r="N568" s="428"/>
      <c r="O568" s="449"/>
      <c r="P568" s="428"/>
      <c r="R568" s="48"/>
      <c r="S568" s="48"/>
      <c r="T568" s="48"/>
      <c r="U568" s="48"/>
      <c r="V568" s="48"/>
      <c r="W568" s="48"/>
      <c r="X568" s="48"/>
    </row>
    <row r="569" spans="1:24" ht="15.75" customHeight="1">
      <c r="A569" s="428"/>
      <c r="B569" s="447"/>
      <c r="C569" s="448"/>
      <c r="D569" s="448"/>
      <c r="E569" s="448"/>
      <c r="F569" s="448"/>
      <c r="G569" s="448"/>
      <c r="H569" s="448"/>
      <c r="I569" s="448"/>
      <c r="J569" s="449"/>
      <c r="K569" s="449"/>
      <c r="L569" s="449"/>
      <c r="M569" s="428"/>
      <c r="N569" s="428"/>
      <c r="O569" s="449"/>
      <c r="P569" s="428"/>
      <c r="R569" s="48"/>
      <c r="S569" s="48"/>
      <c r="T569" s="48"/>
      <c r="U569" s="48"/>
      <c r="V569" s="48"/>
      <c r="W569" s="48"/>
      <c r="X569" s="48"/>
    </row>
    <row r="570" spans="1:24" ht="15.75" customHeight="1">
      <c r="A570" s="428"/>
      <c r="B570" s="447"/>
      <c r="C570" s="448"/>
      <c r="D570" s="448"/>
      <c r="E570" s="448"/>
      <c r="F570" s="448"/>
      <c r="G570" s="448"/>
      <c r="H570" s="448"/>
      <c r="I570" s="448"/>
      <c r="J570" s="449"/>
      <c r="K570" s="449"/>
      <c r="L570" s="449"/>
      <c r="M570" s="428"/>
      <c r="N570" s="428"/>
      <c r="O570" s="449"/>
      <c r="P570" s="428"/>
      <c r="R570" s="48"/>
      <c r="S570" s="48"/>
      <c r="T570" s="48"/>
      <c r="U570" s="48"/>
      <c r="V570" s="48"/>
      <c r="W570" s="48"/>
      <c r="X570" s="48"/>
    </row>
    <row r="571" spans="1:24" ht="15.75" customHeight="1">
      <c r="A571" s="428"/>
      <c r="B571" s="447"/>
      <c r="C571" s="448"/>
      <c r="D571" s="448"/>
      <c r="E571" s="448"/>
      <c r="F571" s="448"/>
      <c r="G571" s="448"/>
      <c r="H571" s="448"/>
      <c r="I571" s="448"/>
      <c r="J571" s="449"/>
      <c r="K571" s="449"/>
      <c r="L571" s="449"/>
      <c r="M571" s="428"/>
      <c r="N571" s="428"/>
      <c r="O571" s="449"/>
      <c r="P571" s="428"/>
      <c r="R571" s="48"/>
      <c r="S571" s="48"/>
      <c r="T571" s="48"/>
      <c r="U571" s="48"/>
      <c r="V571" s="48"/>
      <c r="W571" s="48"/>
      <c r="X571" s="48"/>
    </row>
    <row r="572" spans="1:24" ht="15.75" customHeight="1">
      <c r="A572" s="428"/>
      <c r="B572" s="447"/>
      <c r="C572" s="448"/>
      <c r="D572" s="448"/>
      <c r="E572" s="448"/>
      <c r="F572" s="448"/>
      <c r="G572" s="448"/>
      <c r="H572" s="448"/>
      <c r="I572" s="448"/>
      <c r="J572" s="449"/>
      <c r="K572" s="449"/>
      <c r="L572" s="449"/>
      <c r="M572" s="428"/>
      <c r="N572" s="428"/>
      <c r="O572" s="449"/>
      <c r="P572" s="428"/>
      <c r="R572" s="48"/>
      <c r="S572" s="48"/>
      <c r="T572" s="48"/>
      <c r="U572" s="48"/>
      <c r="V572" s="48"/>
      <c r="W572" s="48"/>
      <c r="X572" s="48"/>
    </row>
    <row r="573" spans="1:24" ht="15.75" customHeight="1">
      <c r="A573" s="428"/>
      <c r="B573" s="447"/>
      <c r="C573" s="448"/>
      <c r="D573" s="448"/>
      <c r="E573" s="448"/>
      <c r="F573" s="448"/>
      <c r="G573" s="448"/>
      <c r="H573" s="448"/>
      <c r="I573" s="448"/>
      <c r="J573" s="449"/>
      <c r="K573" s="449"/>
      <c r="L573" s="449"/>
      <c r="M573" s="428"/>
      <c r="N573" s="428"/>
      <c r="O573" s="449"/>
      <c r="P573" s="428"/>
      <c r="R573" s="48"/>
      <c r="S573" s="48"/>
      <c r="T573" s="48"/>
      <c r="U573" s="48"/>
      <c r="V573" s="48"/>
      <c r="W573" s="48"/>
      <c r="X573" s="48"/>
    </row>
    <row r="574" spans="1:24" ht="15.75" customHeight="1">
      <c r="A574" s="428"/>
      <c r="B574" s="447"/>
      <c r="C574" s="448"/>
      <c r="D574" s="448"/>
      <c r="E574" s="448"/>
      <c r="F574" s="448"/>
      <c r="G574" s="448"/>
      <c r="H574" s="448"/>
      <c r="I574" s="448"/>
      <c r="J574" s="449"/>
      <c r="K574" s="449"/>
      <c r="L574" s="449"/>
      <c r="M574" s="428"/>
      <c r="N574" s="428"/>
      <c r="O574" s="449"/>
      <c r="P574" s="428"/>
      <c r="R574" s="48"/>
      <c r="S574" s="48"/>
      <c r="T574" s="48"/>
      <c r="U574" s="48"/>
      <c r="V574" s="48"/>
      <c r="W574" s="48"/>
      <c r="X574" s="48"/>
    </row>
    <row r="575" spans="1:24" ht="15.75" customHeight="1">
      <c r="A575" s="428"/>
      <c r="B575" s="447"/>
      <c r="C575" s="448"/>
      <c r="D575" s="448"/>
      <c r="E575" s="448"/>
      <c r="F575" s="448"/>
      <c r="G575" s="448"/>
      <c r="H575" s="448"/>
      <c r="I575" s="448"/>
      <c r="J575" s="449"/>
      <c r="K575" s="449"/>
      <c r="L575" s="449"/>
      <c r="M575" s="428"/>
      <c r="N575" s="428"/>
      <c r="O575" s="449"/>
      <c r="P575" s="428"/>
      <c r="R575" s="48"/>
      <c r="S575" s="48"/>
      <c r="T575" s="48"/>
      <c r="U575" s="48"/>
      <c r="V575" s="48"/>
      <c r="W575" s="48"/>
      <c r="X575" s="48"/>
    </row>
    <row r="576" spans="1:24" ht="15.75" customHeight="1">
      <c r="A576" s="428"/>
      <c r="B576" s="447"/>
      <c r="C576" s="448"/>
      <c r="D576" s="448"/>
      <c r="E576" s="448"/>
      <c r="F576" s="448"/>
      <c r="G576" s="448"/>
      <c r="H576" s="448"/>
      <c r="I576" s="448"/>
      <c r="J576" s="449"/>
      <c r="K576" s="449"/>
      <c r="L576" s="449"/>
      <c r="M576" s="428"/>
      <c r="N576" s="428"/>
      <c r="O576" s="449"/>
      <c r="P576" s="428"/>
      <c r="R576" s="48"/>
      <c r="S576" s="48"/>
      <c r="T576" s="48"/>
      <c r="U576" s="48"/>
      <c r="V576" s="48"/>
      <c r="W576" s="48"/>
      <c r="X576" s="48"/>
    </row>
    <row r="577" spans="1:24" ht="15.75" customHeight="1">
      <c r="A577" s="428"/>
      <c r="B577" s="447"/>
      <c r="C577" s="448"/>
      <c r="D577" s="448"/>
      <c r="E577" s="448"/>
      <c r="F577" s="448"/>
      <c r="G577" s="448"/>
      <c r="H577" s="448"/>
      <c r="I577" s="448"/>
      <c r="J577" s="449"/>
      <c r="K577" s="449"/>
      <c r="L577" s="449"/>
      <c r="M577" s="428"/>
      <c r="N577" s="428"/>
      <c r="O577" s="449"/>
      <c r="P577" s="428"/>
      <c r="R577" s="48"/>
      <c r="S577" s="48"/>
      <c r="T577" s="48"/>
      <c r="U577" s="48"/>
      <c r="V577" s="48"/>
      <c r="W577" s="48"/>
      <c r="X577" s="48"/>
    </row>
    <row r="578" spans="1:24" ht="15.75" customHeight="1">
      <c r="A578" s="428"/>
      <c r="B578" s="447"/>
      <c r="C578" s="448"/>
      <c r="D578" s="448"/>
      <c r="E578" s="448"/>
      <c r="F578" s="448"/>
      <c r="G578" s="448"/>
      <c r="H578" s="448"/>
      <c r="I578" s="448"/>
      <c r="J578" s="449"/>
      <c r="K578" s="449"/>
      <c r="L578" s="449"/>
      <c r="M578" s="428"/>
      <c r="N578" s="428"/>
      <c r="O578" s="449"/>
      <c r="P578" s="428"/>
      <c r="R578" s="48"/>
      <c r="S578" s="48"/>
      <c r="T578" s="48"/>
      <c r="U578" s="48"/>
      <c r="V578" s="48"/>
      <c r="W578" s="48"/>
      <c r="X578" s="48"/>
    </row>
    <row r="579" spans="1:24" ht="15.75" customHeight="1">
      <c r="A579" s="428"/>
      <c r="B579" s="447"/>
      <c r="C579" s="448"/>
      <c r="D579" s="448"/>
      <c r="E579" s="448"/>
      <c r="F579" s="448"/>
      <c r="G579" s="448"/>
      <c r="H579" s="448"/>
      <c r="I579" s="448"/>
      <c r="J579" s="449"/>
      <c r="K579" s="449"/>
      <c r="L579" s="449"/>
      <c r="M579" s="428"/>
      <c r="N579" s="428"/>
      <c r="O579" s="449"/>
      <c r="P579" s="428"/>
      <c r="R579" s="48"/>
      <c r="S579" s="48"/>
      <c r="T579" s="48"/>
      <c r="U579" s="48"/>
      <c r="V579" s="48"/>
      <c r="W579" s="48"/>
      <c r="X579" s="48"/>
    </row>
    <row r="580" spans="1:24" ht="15.75" customHeight="1">
      <c r="A580" s="428"/>
      <c r="B580" s="447"/>
      <c r="C580" s="448"/>
      <c r="D580" s="448"/>
      <c r="E580" s="448"/>
      <c r="F580" s="448"/>
      <c r="G580" s="448"/>
      <c r="H580" s="448"/>
      <c r="I580" s="448"/>
      <c r="J580" s="449"/>
      <c r="K580" s="449"/>
      <c r="L580" s="449"/>
      <c r="M580" s="428"/>
      <c r="N580" s="428"/>
      <c r="O580" s="449"/>
      <c r="P580" s="428"/>
      <c r="R580" s="48"/>
      <c r="S580" s="48"/>
      <c r="T580" s="48"/>
      <c r="U580" s="48"/>
      <c r="V580" s="48"/>
      <c r="W580" s="48"/>
      <c r="X580" s="48"/>
    </row>
    <row r="581" spans="1:24" ht="15.75" customHeight="1">
      <c r="A581" s="428"/>
      <c r="B581" s="447"/>
      <c r="C581" s="448"/>
      <c r="D581" s="448"/>
      <c r="E581" s="448"/>
      <c r="F581" s="448"/>
      <c r="G581" s="448"/>
      <c r="H581" s="448"/>
      <c r="I581" s="448"/>
      <c r="J581" s="449"/>
      <c r="K581" s="449"/>
      <c r="L581" s="449"/>
      <c r="M581" s="428"/>
      <c r="N581" s="428"/>
      <c r="O581" s="449"/>
      <c r="P581" s="428"/>
      <c r="R581" s="48"/>
      <c r="S581" s="48"/>
      <c r="T581" s="48"/>
      <c r="U581" s="48"/>
      <c r="V581" s="48"/>
      <c r="W581" s="48"/>
      <c r="X581" s="48"/>
    </row>
    <row r="582" spans="1:24" ht="15.75" customHeight="1">
      <c r="A582" s="428"/>
      <c r="B582" s="447"/>
      <c r="C582" s="448"/>
      <c r="D582" s="448"/>
      <c r="E582" s="448"/>
      <c r="F582" s="448"/>
      <c r="G582" s="448"/>
      <c r="H582" s="448"/>
      <c r="I582" s="448"/>
      <c r="J582" s="449"/>
      <c r="K582" s="449"/>
      <c r="L582" s="449"/>
      <c r="M582" s="428"/>
      <c r="N582" s="428"/>
      <c r="O582" s="449"/>
      <c r="P582" s="428"/>
      <c r="R582" s="48"/>
      <c r="S582" s="48"/>
      <c r="T582" s="48"/>
      <c r="U582" s="48"/>
      <c r="V582" s="48"/>
      <c r="W582" s="48"/>
      <c r="X582" s="48"/>
    </row>
    <row r="583" spans="1:24" ht="15.75" customHeight="1">
      <c r="A583" s="428"/>
      <c r="B583" s="447"/>
      <c r="C583" s="448"/>
      <c r="D583" s="448"/>
      <c r="E583" s="448"/>
      <c r="F583" s="448"/>
      <c r="G583" s="448"/>
      <c r="H583" s="448"/>
      <c r="I583" s="448"/>
      <c r="J583" s="449"/>
      <c r="K583" s="449"/>
      <c r="L583" s="449"/>
      <c r="M583" s="428"/>
      <c r="N583" s="428"/>
      <c r="O583" s="449"/>
      <c r="P583" s="428"/>
      <c r="R583" s="48"/>
      <c r="S583" s="48"/>
      <c r="T583" s="48"/>
      <c r="U583" s="48"/>
      <c r="V583" s="48"/>
      <c r="W583" s="48"/>
      <c r="X583" s="48"/>
    </row>
    <row r="584" spans="1:24" ht="15.75" customHeight="1">
      <c r="A584" s="428"/>
      <c r="B584" s="447"/>
      <c r="C584" s="448"/>
      <c r="D584" s="448"/>
      <c r="E584" s="448"/>
      <c r="F584" s="448"/>
      <c r="G584" s="448"/>
      <c r="H584" s="448"/>
      <c r="I584" s="448"/>
      <c r="J584" s="449"/>
      <c r="K584" s="449"/>
      <c r="L584" s="449"/>
      <c r="M584" s="428"/>
      <c r="N584" s="428"/>
      <c r="O584" s="449"/>
      <c r="P584" s="428"/>
      <c r="R584" s="48"/>
      <c r="S584" s="48"/>
      <c r="T584" s="48"/>
      <c r="U584" s="48"/>
      <c r="V584" s="48"/>
      <c r="W584" s="48"/>
      <c r="X584" s="48"/>
    </row>
    <row r="585" spans="1:24" ht="15.75" customHeight="1">
      <c r="A585" s="428"/>
      <c r="B585" s="447"/>
      <c r="C585" s="448"/>
      <c r="D585" s="448"/>
      <c r="E585" s="448"/>
      <c r="F585" s="448"/>
      <c r="G585" s="448"/>
      <c r="H585" s="448"/>
      <c r="I585" s="448"/>
      <c r="J585" s="449"/>
      <c r="K585" s="449"/>
      <c r="L585" s="449"/>
      <c r="M585" s="428"/>
      <c r="N585" s="428"/>
      <c r="O585" s="449"/>
      <c r="P585" s="428"/>
      <c r="R585" s="48"/>
      <c r="S585" s="48"/>
      <c r="T585" s="48"/>
      <c r="U585" s="48"/>
      <c r="V585" s="48"/>
      <c r="W585" s="48"/>
      <c r="X585" s="48"/>
    </row>
    <row r="586" spans="1:24" ht="15.75" customHeight="1">
      <c r="A586" s="428"/>
      <c r="B586" s="447"/>
      <c r="C586" s="448"/>
      <c r="D586" s="448"/>
      <c r="E586" s="448"/>
      <c r="F586" s="448"/>
      <c r="G586" s="448"/>
      <c r="H586" s="448"/>
      <c r="I586" s="448"/>
      <c r="J586" s="449"/>
      <c r="K586" s="449"/>
      <c r="L586" s="449"/>
      <c r="M586" s="428"/>
      <c r="N586" s="428"/>
      <c r="O586" s="449"/>
      <c r="P586" s="428"/>
      <c r="R586" s="48"/>
      <c r="S586" s="48"/>
      <c r="T586" s="48"/>
      <c r="U586" s="48"/>
      <c r="V586" s="48"/>
      <c r="W586" s="48"/>
      <c r="X586" s="48"/>
    </row>
    <row r="587" spans="1:24" ht="15.75" customHeight="1">
      <c r="A587" s="428"/>
      <c r="B587" s="447"/>
      <c r="C587" s="448"/>
      <c r="D587" s="448"/>
      <c r="E587" s="448"/>
      <c r="F587" s="448"/>
      <c r="G587" s="448"/>
      <c r="H587" s="448"/>
      <c r="I587" s="448"/>
      <c r="J587" s="449"/>
      <c r="K587" s="449"/>
      <c r="L587" s="449"/>
      <c r="M587" s="428"/>
      <c r="N587" s="428"/>
      <c r="O587" s="449"/>
      <c r="P587" s="428"/>
      <c r="R587" s="48"/>
      <c r="S587" s="48"/>
      <c r="T587" s="48"/>
      <c r="U587" s="48"/>
      <c r="V587" s="48"/>
      <c r="W587" s="48"/>
      <c r="X587" s="48"/>
    </row>
    <row r="588" spans="1:24" ht="15.75" customHeight="1">
      <c r="A588" s="428"/>
      <c r="B588" s="447"/>
      <c r="C588" s="448"/>
      <c r="D588" s="448"/>
      <c r="E588" s="448"/>
      <c r="F588" s="448"/>
      <c r="G588" s="448"/>
      <c r="H588" s="448"/>
      <c r="I588" s="448"/>
      <c r="J588" s="449"/>
      <c r="K588" s="449"/>
      <c r="L588" s="449"/>
      <c r="M588" s="428"/>
      <c r="N588" s="428"/>
      <c r="O588" s="449"/>
      <c r="P588" s="428"/>
      <c r="R588" s="48"/>
      <c r="S588" s="48"/>
      <c r="T588" s="48"/>
      <c r="U588" s="48"/>
      <c r="V588" s="48"/>
      <c r="W588" s="48"/>
      <c r="X588" s="48"/>
    </row>
    <row r="589" spans="1:24" ht="15.75" customHeight="1">
      <c r="A589" s="428"/>
      <c r="B589" s="447"/>
      <c r="C589" s="448"/>
      <c r="D589" s="448"/>
      <c r="E589" s="448"/>
      <c r="F589" s="448"/>
      <c r="G589" s="448"/>
      <c r="H589" s="448"/>
      <c r="I589" s="448"/>
      <c r="J589" s="449"/>
      <c r="K589" s="449"/>
      <c r="L589" s="449"/>
      <c r="M589" s="428"/>
      <c r="N589" s="428"/>
      <c r="O589" s="449"/>
      <c r="P589" s="428"/>
      <c r="R589" s="48"/>
      <c r="S589" s="48"/>
      <c r="T589" s="48"/>
      <c r="U589" s="48"/>
      <c r="V589" s="48"/>
      <c r="W589" s="48"/>
      <c r="X589" s="48"/>
    </row>
    <row r="590" spans="1:24" ht="15.75" customHeight="1">
      <c r="A590" s="428"/>
      <c r="B590" s="447"/>
      <c r="C590" s="448"/>
      <c r="D590" s="448"/>
      <c r="E590" s="448"/>
      <c r="F590" s="448"/>
      <c r="G590" s="448"/>
      <c r="H590" s="448"/>
      <c r="I590" s="448"/>
      <c r="J590" s="449"/>
      <c r="K590" s="449"/>
      <c r="L590" s="449"/>
      <c r="M590" s="428"/>
      <c r="N590" s="428"/>
      <c r="O590" s="449"/>
      <c r="P590" s="428"/>
      <c r="R590" s="48"/>
      <c r="S590" s="48"/>
      <c r="T590" s="48"/>
      <c r="U590" s="48"/>
      <c r="V590" s="48"/>
      <c r="W590" s="48"/>
      <c r="X590" s="48"/>
    </row>
    <row r="591" spans="1:24" ht="15.75" customHeight="1">
      <c r="A591" s="428"/>
      <c r="B591" s="447"/>
      <c r="C591" s="448"/>
      <c r="D591" s="448"/>
      <c r="E591" s="448"/>
      <c r="F591" s="448"/>
      <c r="G591" s="448"/>
      <c r="H591" s="448"/>
      <c r="I591" s="448"/>
      <c r="J591" s="449"/>
      <c r="K591" s="449"/>
      <c r="L591" s="449"/>
      <c r="M591" s="428"/>
      <c r="N591" s="428"/>
      <c r="O591" s="449"/>
      <c r="P591" s="428"/>
      <c r="R591" s="48"/>
      <c r="S591" s="48"/>
      <c r="T591" s="48"/>
      <c r="U591" s="48"/>
      <c r="V591" s="48"/>
      <c r="W591" s="48"/>
      <c r="X591" s="48"/>
    </row>
    <row r="592" spans="1:24" ht="15.75" customHeight="1">
      <c r="A592" s="428"/>
      <c r="B592" s="447"/>
      <c r="C592" s="448"/>
      <c r="D592" s="448"/>
      <c r="E592" s="448"/>
      <c r="F592" s="448"/>
      <c r="G592" s="448"/>
      <c r="H592" s="448"/>
      <c r="I592" s="448"/>
      <c r="J592" s="449"/>
      <c r="K592" s="449"/>
      <c r="L592" s="449"/>
      <c r="M592" s="428"/>
      <c r="N592" s="428"/>
      <c r="O592" s="449"/>
      <c r="P592" s="428"/>
      <c r="R592" s="48"/>
      <c r="S592" s="48"/>
      <c r="T592" s="48"/>
      <c r="U592" s="48"/>
      <c r="V592" s="48"/>
      <c r="W592" s="48"/>
      <c r="X592" s="48"/>
    </row>
    <row r="593" spans="1:24" ht="15.75" customHeight="1">
      <c r="A593" s="428"/>
      <c r="B593" s="447"/>
      <c r="C593" s="448"/>
      <c r="D593" s="448"/>
      <c r="E593" s="448"/>
      <c r="F593" s="448"/>
      <c r="G593" s="448"/>
      <c r="H593" s="448"/>
      <c r="I593" s="448"/>
      <c r="J593" s="449"/>
      <c r="K593" s="449"/>
      <c r="L593" s="449"/>
      <c r="M593" s="428"/>
      <c r="N593" s="428"/>
      <c r="O593" s="449"/>
      <c r="P593" s="428"/>
      <c r="R593" s="48"/>
      <c r="S593" s="48"/>
      <c r="T593" s="48"/>
      <c r="U593" s="48"/>
      <c r="V593" s="48"/>
      <c r="W593" s="48"/>
      <c r="X593" s="48"/>
    </row>
    <row r="594" spans="1:24" ht="15.75" customHeight="1">
      <c r="A594" s="428"/>
      <c r="B594" s="447"/>
      <c r="C594" s="448"/>
      <c r="D594" s="448"/>
      <c r="E594" s="448"/>
      <c r="F594" s="448"/>
      <c r="G594" s="448"/>
      <c r="H594" s="448"/>
      <c r="I594" s="448"/>
      <c r="J594" s="449"/>
      <c r="K594" s="449"/>
      <c r="L594" s="449"/>
      <c r="M594" s="428"/>
      <c r="N594" s="428"/>
      <c r="O594" s="449"/>
      <c r="P594" s="428"/>
      <c r="R594" s="48"/>
      <c r="S594" s="48"/>
      <c r="T594" s="48"/>
      <c r="U594" s="48"/>
      <c r="V594" s="48"/>
      <c r="W594" s="48"/>
      <c r="X594" s="48"/>
    </row>
    <row r="595" spans="1:24" ht="15.75" customHeight="1">
      <c r="A595" s="428"/>
      <c r="B595" s="447"/>
      <c r="C595" s="448"/>
      <c r="D595" s="448"/>
      <c r="E595" s="448"/>
      <c r="F595" s="448"/>
      <c r="G595" s="448"/>
      <c r="H595" s="448"/>
      <c r="I595" s="448"/>
      <c r="J595" s="449"/>
      <c r="K595" s="449"/>
      <c r="L595" s="449"/>
      <c r="M595" s="428"/>
      <c r="N595" s="428"/>
      <c r="O595" s="449"/>
      <c r="P595" s="428"/>
      <c r="R595" s="48"/>
      <c r="S595" s="48"/>
      <c r="T595" s="48"/>
      <c r="U595" s="48"/>
      <c r="V595" s="48"/>
      <c r="W595" s="48"/>
      <c r="X595" s="48"/>
    </row>
    <row r="596" spans="1:24" ht="15.75" customHeight="1">
      <c r="A596" s="428"/>
      <c r="B596" s="447"/>
      <c r="C596" s="448"/>
      <c r="D596" s="448"/>
      <c r="E596" s="448"/>
      <c r="F596" s="448"/>
      <c r="G596" s="448"/>
      <c r="H596" s="448"/>
      <c r="I596" s="448"/>
      <c r="J596" s="449"/>
      <c r="K596" s="449"/>
      <c r="L596" s="449"/>
      <c r="M596" s="428"/>
      <c r="N596" s="428"/>
      <c r="O596" s="449"/>
      <c r="P596" s="428"/>
      <c r="R596" s="48"/>
      <c r="S596" s="48"/>
      <c r="T596" s="48"/>
      <c r="U596" s="48"/>
      <c r="V596" s="48"/>
      <c r="W596" s="48"/>
      <c r="X596" s="48"/>
    </row>
    <row r="597" spans="1:24" ht="15.75" customHeight="1">
      <c r="A597" s="428"/>
      <c r="B597" s="447"/>
      <c r="C597" s="448"/>
      <c r="D597" s="448"/>
      <c r="E597" s="448"/>
      <c r="F597" s="448"/>
      <c r="G597" s="448"/>
      <c r="H597" s="448"/>
      <c r="I597" s="448"/>
      <c r="J597" s="449"/>
      <c r="K597" s="449"/>
      <c r="L597" s="449"/>
      <c r="M597" s="428"/>
      <c r="N597" s="428"/>
      <c r="O597" s="449"/>
      <c r="P597" s="428"/>
      <c r="R597" s="48"/>
      <c r="S597" s="48"/>
      <c r="T597" s="48"/>
      <c r="U597" s="48"/>
      <c r="V597" s="48"/>
      <c r="W597" s="48"/>
      <c r="X597" s="48"/>
    </row>
    <row r="598" spans="1:24" ht="15.75" customHeight="1">
      <c r="A598" s="428"/>
      <c r="B598" s="447"/>
      <c r="C598" s="448"/>
      <c r="D598" s="448"/>
      <c r="E598" s="448"/>
      <c r="F598" s="448"/>
      <c r="G598" s="448"/>
      <c r="H598" s="448"/>
      <c r="I598" s="448"/>
      <c r="J598" s="449"/>
      <c r="K598" s="449"/>
      <c r="L598" s="449"/>
      <c r="M598" s="428"/>
      <c r="N598" s="428"/>
      <c r="O598" s="449"/>
      <c r="P598" s="428"/>
      <c r="R598" s="48"/>
      <c r="S598" s="48"/>
      <c r="T598" s="48"/>
      <c r="U598" s="48"/>
      <c r="V598" s="48"/>
      <c r="W598" s="48"/>
      <c r="X598" s="48"/>
    </row>
    <row r="599" spans="1:24" ht="15.75" customHeight="1">
      <c r="A599" s="428"/>
      <c r="B599" s="447"/>
      <c r="C599" s="448"/>
      <c r="D599" s="448"/>
      <c r="E599" s="448"/>
      <c r="F599" s="448"/>
      <c r="G599" s="448"/>
      <c r="H599" s="448"/>
      <c r="I599" s="448"/>
      <c r="J599" s="449"/>
      <c r="K599" s="449"/>
      <c r="L599" s="449"/>
      <c r="M599" s="428"/>
      <c r="N599" s="428"/>
      <c r="O599" s="449"/>
      <c r="P599" s="428"/>
      <c r="R599" s="48"/>
      <c r="S599" s="48"/>
      <c r="T599" s="48"/>
      <c r="U599" s="48"/>
      <c r="V599" s="48"/>
      <c r="W599" s="48"/>
      <c r="X599" s="48"/>
    </row>
    <row r="600" spans="1:24" ht="15.75" customHeight="1">
      <c r="A600" s="428"/>
      <c r="B600" s="447"/>
      <c r="C600" s="448"/>
      <c r="D600" s="448"/>
      <c r="E600" s="448"/>
      <c r="F600" s="448"/>
      <c r="G600" s="448"/>
      <c r="H600" s="448"/>
      <c r="I600" s="448"/>
      <c r="J600" s="449"/>
      <c r="K600" s="449"/>
      <c r="L600" s="449"/>
      <c r="M600" s="428"/>
      <c r="N600" s="428"/>
      <c r="O600" s="449"/>
      <c r="P600" s="428"/>
      <c r="R600" s="48"/>
      <c r="S600" s="48"/>
      <c r="T600" s="48"/>
      <c r="U600" s="48"/>
      <c r="V600" s="48"/>
      <c r="W600" s="48"/>
      <c r="X600" s="48"/>
    </row>
    <row r="601" spans="1:24" ht="15.75" customHeight="1">
      <c r="A601" s="428"/>
      <c r="B601" s="447"/>
      <c r="C601" s="448"/>
      <c r="D601" s="448"/>
      <c r="E601" s="448"/>
      <c r="F601" s="448"/>
      <c r="G601" s="448"/>
      <c r="H601" s="448"/>
      <c r="I601" s="448"/>
      <c r="J601" s="449"/>
      <c r="K601" s="449"/>
      <c r="L601" s="449"/>
      <c r="M601" s="428"/>
      <c r="N601" s="428"/>
      <c r="O601" s="449"/>
      <c r="P601" s="428"/>
      <c r="R601" s="48"/>
      <c r="S601" s="48"/>
      <c r="T601" s="48"/>
      <c r="U601" s="48"/>
      <c r="V601" s="48"/>
      <c r="W601" s="48"/>
      <c r="X601" s="48"/>
    </row>
    <row r="602" spans="1:24" ht="15.75" customHeight="1">
      <c r="A602" s="428"/>
      <c r="B602" s="447"/>
      <c r="C602" s="448"/>
      <c r="D602" s="448"/>
      <c r="E602" s="448"/>
      <c r="F602" s="448"/>
      <c r="G602" s="448"/>
      <c r="H602" s="448"/>
      <c r="I602" s="448"/>
      <c r="J602" s="449"/>
      <c r="K602" s="449"/>
      <c r="L602" s="449"/>
      <c r="M602" s="428"/>
      <c r="N602" s="428"/>
      <c r="O602" s="449"/>
      <c r="P602" s="428"/>
      <c r="R602" s="48"/>
      <c r="S602" s="48"/>
      <c r="T602" s="48"/>
      <c r="U602" s="48"/>
      <c r="V602" s="48"/>
      <c r="W602" s="48"/>
      <c r="X602" s="48"/>
    </row>
    <row r="603" spans="1:24" ht="15.75" customHeight="1">
      <c r="A603" s="428"/>
      <c r="B603" s="447"/>
      <c r="C603" s="448"/>
      <c r="D603" s="448"/>
      <c r="E603" s="448"/>
      <c r="F603" s="448"/>
      <c r="G603" s="448"/>
      <c r="H603" s="448"/>
      <c r="I603" s="448"/>
      <c r="J603" s="449"/>
      <c r="K603" s="449"/>
      <c r="L603" s="449"/>
      <c r="M603" s="428"/>
      <c r="N603" s="428"/>
      <c r="O603" s="449"/>
      <c r="P603" s="428"/>
      <c r="R603" s="48"/>
      <c r="S603" s="48"/>
      <c r="T603" s="48"/>
      <c r="U603" s="48"/>
      <c r="V603" s="48"/>
      <c r="W603" s="48"/>
      <c r="X603" s="48"/>
    </row>
    <row r="604" spans="1:24" ht="15.75" customHeight="1">
      <c r="A604" s="428"/>
      <c r="B604" s="447"/>
      <c r="C604" s="448"/>
      <c r="D604" s="448"/>
      <c r="E604" s="448"/>
      <c r="F604" s="448"/>
      <c r="G604" s="448"/>
      <c r="H604" s="448"/>
      <c r="I604" s="448"/>
      <c r="J604" s="449"/>
      <c r="K604" s="449"/>
      <c r="L604" s="449"/>
      <c r="M604" s="428"/>
      <c r="N604" s="428"/>
      <c r="O604" s="449"/>
      <c r="P604" s="428"/>
      <c r="R604" s="48"/>
      <c r="S604" s="48"/>
      <c r="T604" s="48"/>
      <c r="U604" s="48"/>
      <c r="V604" s="48"/>
      <c r="W604" s="48"/>
      <c r="X604" s="48"/>
    </row>
    <row r="605" spans="1:24" ht="15.75" customHeight="1">
      <c r="A605" s="428"/>
      <c r="B605" s="447"/>
      <c r="C605" s="448"/>
      <c r="D605" s="448"/>
      <c r="E605" s="448"/>
      <c r="F605" s="448"/>
      <c r="G605" s="448"/>
      <c r="H605" s="448"/>
      <c r="I605" s="448"/>
      <c r="J605" s="449"/>
      <c r="K605" s="449"/>
      <c r="L605" s="449"/>
      <c r="M605" s="428"/>
      <c r="N605" s="428"/>
      <c r="O605" s="449"/>
      <c r="P605" s="428"/>
      <c r="R605" s="48"/>
      <c r="S605" s="48"/>
      <c r="T605" s="48"/>
      <c r="U605" s="48"/>
      <c r="V605" s="48"/>
      <c r="W605" s="48"/>
      <c r="X605" s="48"/>
    </row>
    <row r="606" spans="1:24" ht="15.75" customHeight="1">
      <c r="A606" s="428"/>
      <c r="B606" s="447"/>
      <c r="C606" s="448"/>
      <c r="D606" s="448"/>
      <c r="E606" s="448"/>
      <c r="F606" s="448"/>
      <c r="G606" s="448"/>
      <c r="H606" s="448"/>
      <c r="I606" s="448"/>
      <c r="J606" s="449"/>
      <c r="K606" s="449"/>
      <c r="L606" s="449"/>
      <c r="M606" s="428"/>
      <c r="N606" s="428"/>
      <c r="O606" s="449"/>
      <c r="P606" s="428"/>
      <c r="R606" s="48"/>
      <c r="S606" s="48"/>
      <c r="T606" s="48"/>
      <c r="U606" s="48"/>
      <c r="V606" s="48"/>
      <c r="W606" s="48"/>
      <c r="X606" s="48"/>
    </row>
    <row r="607" spans="1:24" ht="15.75" customHeight="1">
      <c r="A607" s="428"/>
      <c r="B607" s="447"/>
      <c r="C607" s="448"/>
      <c r="D607" s="448"/>
      <c r="E607" s="448"/>
      <c r="F607" s="448"/>
      <c r="G607" s="448"/>
      <c r="H607" s="448"/>
      <c r="I607" s="448"/>
      <c r="J607" s="449"/>
      <c r="K607" s="449"/>
      <c r="L607" s="449"/>
      <c r="M607" s="428"/>
      <c r="N607" s="428"/>
      <c r="O607" s="449"/>
      <c r="P607" s="428"/>
      <c r="R607" s="48"/>
      <c r="S607" s="48"/>
      <c r="T607" s="48"/>
      <c r="U607" s="48"/>
      <c r="V607" s="48"/>
      <c r="W607" s="48"/>
      <c r="X607" s="48"/>
    </row>
    <row r="608" spans="1:24" ht="15.75" customHeight="1">
      <c r="A608" s="428"/>
      <c r="B608" s="447"/>
      <c r="C608" s="448"/>
      <c r="D608" s="448"/>
      <c r="E608" s="448"/>
      <c r="F608" s="448"/>
      <c r="G608" s="448"/>
      <c r="H608" s="448"/>
      <c r="I608" s="448"/>
      <c r="J608" s="449"/>
      <c r="K608" s="449"/>
      <c r="L608" s="449"/>
      <c r="M608" s="428"/>
      <c r="N608" s="428"/>
      <c r="O608" s="449"/>
      <c r="P608" s="428"/>
      <c r="R608" s="48"/>
      <c r="S608" s="48"/>
      <c r="T608" s="48"/>
      <c r="U608" s="48"/>
      <c r="V608" s="48"/>
      <c r="W608" s="48"/>
      <c r="X608" s="48"/>
    </row>
    <row r="609" spans="1:24" ht="15.75" customHeight="1">
      <c r="A609" s="428"/>
      <c r="B609" s="447"/>
      <c r="C609" s="448"/>
      <c r="D609" s="448"/>
      <c r="E609" s="448"/>
      <c r="F609" s="448"/>
      <c r="G609" s="448"/>
      <c r="H609" s="448"/>
      <c r="I609" s="448"/>
      <c r="J609" s="449"/>
      <c r="K609" s="449"/>
      <c r="L609" s="449"/>
      <c r="M609" s="428"/>
      <c r="N609" s="428"/>
      <c r="O609" s="449"/>
      <c r="P609" s="428"/>
      <c r="R609" s="48"/>
      <c r="S609" s="48"/>
      <c r="T609" s="48"/>
      <c r="U609" s="48"/>
      <c r="V609" s="48"/>
      <c r="W609" s="48"/>
      <c r="X609" s="48"/>
    </row>
    <row r="610" spans="1:24" ht="15.75" customHeight="1">
      <c r="A610" s="428"/>
      <c r="B610" s="447"/>
      <c r="C610" s="448"/>
      <c r="D610" s="448"/>
      <c r="E610" s="448"/>
      <c r="F610" s="448"/>
      <c r="G610" s="448"/>
      <c r="H610" s="448"/>
      <c r="I610" s="448"/>
      <c r="J610" s="449"/>
      <c r="K610" s="449"/>
      <c r="L610" s="449"/>
      <c r="M610" s="428"/>
      <c r="N610" s="428"/>
      <c r="O610" s="449"/>
      <c r="P610" s="428"/>
      <c r="R610" s="48"/>
      <c r="S610" s="48"/>
      <c r="T610" s="48"/>
      <c r="U610" s="48"/>
      <c r="V610" s="48"/>
      <c r="W610" s="48"/>
      <c r="X610" s="48"/>
    </row>
    <row r="611" spans="1:24" ht="15.75" customHeight="1">
      <c r="A611" s="428"/>
      <c r="B611" s="447"/>
      <c r="C611" s="448"/>
      <c r="D611" s="448"/>
      <c r="E611" s="448"/>
      <c r="F611" s="448"/>
      <c r="G611" s="448"/>
      <c r="H611" s="448"/>
      <c r="I611" s="448"/>
      <c r="J611" s="449"/>
      <c r="K611" s="449"/>
      <c r="L611" s="449"/>
      <c r="M611" s="428"/>
      <c r="N611" s="428"/>
      <c r="O611" s="449"/>
      <c r="P611" s="428"/>
      <c r="R611" s="48"/>
      <c r="S611" s="48"/>
      <c r="T611" s="48"/>
      <c r="U611" s="48"/>
      <c r="V611" s="48"/>
      <c r="W611" s="48"/>
      <c r="X611" s="48"/>
    </row>
    <row r="612" spans="1:24" ht="15.75" customHeight="1">
      <c r="A612" s="428"/>
      <c r="B612" s="447"/>
      <c r="C612" s="448"/>
      <c r="D612" s="448"/>
      <c r="E612" s="448"/>
      <c r="F612" s="448"/>
      <c r="G612" s="448"/>
      <c r="H612" s="448"/>
      <c r="I612" s="448"/>
      <c r="J612" s="449"/>
      <c r="K612" s="449"/>
      <c r="L612" s="449"/>
      <c r="M612" s="428"/>
      <c r="N612" s="428"/>
      <c r="O612" s="449"/>
      <c r="P612" s="428"/>
      <c r="R612" s="48"/>
      <c r="S612" s="48"/>
      <c r="T612" s="48"/>
      <c r="U612" s="48"/>
      <c r="V612" s="48"/>
      <c r="W612" s="48"/>
      <c r="X612" s="48"/>
    </row>
    <row r="613" spans="1:24" ht="15.75" customHeight="1">
      <c r="A613" s="428"/>
      <c r="B613" s="447"/>
      <c r="C613" s="448"/>
      <c r="D613" s="448"/>
      <c r="E613" s="448"/>
      <c r="F613" s="448"/>
      <c r="G613" s="448"/>
      <c r="H613" s="448"/>
      <c r="I613" s="448"/>
      <c r="J613" s="449"/>
      <c r="K613" s="449"/>
      <c r="L613" s="449"/>
      <c r="M613" s="428"/>
      <c r="N613" s="428"/>
      <c r="O613" s="449"/>
      <c r="P613" s="428"/>
      <c r="R613" s="48"/>
      <c r="S613" s="48"/>
      <c r="T613" s="48"/>
      <c r="U613" s="48"/>
      <c r="V613" s="48"/>
      <c r="W613" s="48"/>
      <c r="X613" s="48"/>
    </row>
    <row r="614" spans="1:24" ht="15.75" customHeight="1">
      <c r="A614" s="428"/>
      <c r="B614" s="447"/>
      <c r="C614" s="448"/>
      <c r="D614" s="448"/>
      <c r="E614" s="448"/>
      <c r="F614" s="448"/>
      <c r="G614" s="448"/>
      <c r="H614" s="448"/>
      <c r="I614" s="448"/>
      <c r="J614" s="449"/>
      <c r="K614" s="449"/>
      <c r="L614" s="449"/>
      <c r="M614" s="428"/>
      <c r="N614" s="428"/>
      <c r="O614" s="449"/>
      <c r="P614" s="428"/>
      <c r="R614" s="48"/>
      <c r="S614" s="48"/>
      <c r="T614" s="48"/>
      <c r="U614" s="48"/>
      <c r="V614" s="48"/>
      <c r="W614" s="48"/>
      <c r="X614" s="48"/>
    </row>
    <row r="615" spans="1:24" ht="15.75" customHeight="1">
      <c r="A615" s="428"/>
      <c r="B615" s="447"/>
      <c r="C615" s="448"/>
      <c r="D615" s="448"/>
      <c r="E615" s="448"/>
      <c r="F615" s="448"/>
      <c r="G615" s="448"/>
      <c r="H615" s="448"/>
      <c r="I615" s="448"/>
      <c r="J615" s="449"/>
      <c r="K615" s="449"/>
      <c r="L615" s="449"/>
      <c r="M615" s="428"/>
      <c r="N615" s="428"/>
      <c r="O615" s="449"/>
      <c r="P615" s="428"/>
      <c r="R615" s="48"/>
      <c r="S615" s="48"/>
      <c r="T615" s="48"/>
      <c r="U615" s="48"/>
      <c r="V615" s="48"/>
      <c r="W615" s="48"/>
      <c r="X615" s="48"/>
    </row>
    <row r="616" spans="1:24" ht="15.75" customHeight="1">
      <c r="A616" s="428"/>
      <c r="B616" s="447"/>
      <c r="C616" s="448"/>
      <c r="D616" s="448"/>
      <c r="E616" s="448"/>
      <c r="F616" s="448"/>
      <c r="G616" s="448"/>
      <c r="H616" s="448"/>
      <c r="I616" s="448"/>
      <c r="J616" s="449"/>
      <c r="K616" s="449"/>
      <c r="L616" s="449"/>
      <c r="M616" s="428"/>
      <c r="N616" s="428"/>
      <c r="O616" s="449"/>
      <c r="P616" s="428"/>
      <c r="R616" s="48"/>
      <c r="S616" s="48"/>
      <c r="T616" s="48"/>
      <c r="U616" s="48"/>
      <c r="V616" s="48"/>
      <c r="W616" s="48"/>
      <c r="X616" s="48"/>
    </row>
    <row r="617" spans="1:24" ht="15.75" customHeight="1">
      <c r="A617" s="428"/>
      <c r="B617" s="447"/>
      <c r="C617" s="448"/>
      <c r="D617" s="448"/>
      <c r="E617" s="448"/>
      <c r="F617" s="448"/>
      <c r="G617" s="448"/>
      <c r="H617" s="448"/>
      <c r="I617" s="448"/>
      <c r="J617" s="449"/>
      <c r="K617" s="449"/>
      <c r="L617" s="449"/>
      <c r="M617" s="428"/>
      <c r="N617" s="428"/>
      <c r="O617" s="449"/>
      <c r="P617" s="428"/>
      <c r="R617" s="48"/>
      <c r="S617" s="48"/>
      <c r="T617" s="48"/>
      <c r="U617" s="48"/>
      <c r="V617" s="48"/>
      <c r="W617" s="48"/>
      <c r="X617" s="48"/>
    </row>
    <row r="618" spans="1:24" ht="15.75" customHeight="1">
      <c r="A618" s="428"/>
      <c r="B618" s="447"/>
      <c r="C618" s="448"/>
      <c r="D618" s="448"/>
      <c r="E618" s="448"/>
      <c r="F618" s="448"/>
      <c r="G618" s="448"/>
      <c r="H618" s="448"/>
      <c r="I618" s="448"/>
      <c r="J618" s="449"/>
      <c r="K618" s="449"/>
      <c r="L618" s="449"/>
      <c r="M618" s="428"/>
      <c r="N618" s="428"/>
      <c r="O618" s="449"/>
      <c r="P618" s="428"/>
      <c r="R618" s="48"/>
      <c r="S618" s="48"/>
      <c r="T618" s="48"/>
      <c r="U618" s="48"/>
      <c r="V618" s="48"/>
      <c r="W618" s="48"/>
      <c r="X618" s="48"/>
    </row>
    <row r="619" spans="1:24" ht="15.75" customHeight="1">
      <c r="A619" s="428"/>
      <c r="B619" s="447"/>
      <c r="C619" s="448"/>
      <c r="D619" s="448"/>
      <c r="E619" s="448"/>
      <c r="F619" s="448"/>
      <c r="G619" s="448"/>
      <c r="H619" s="448"/>
      <c r="I619" s="448"/>
      <c r="J619" s="449"/>
      <c r="K619" s="449"/>
      <c r="L619" s="449"/>
      <c r="M619" s="428"/>
      <c r="N619" s="428"/>
      <c r="O619" s="449"/>
      <c r="P619" s="428"/>
      <c r="R619" s="48"/>
      <c r="S619" s="48"/>
      <c r="T619" s="48"/>
      <c r="U619" s="48"/>
      <c r="V619" s="48"/>
      <c r="W619" s="48"/>
      <c r="X619" s="48"/>
    </row>
    <row r="620" spans="1:24" ht="15.75" customHeight="1">
      <c r="A620" s="428"/>
      <c r="B620" s="447"/>
      <c r="C620" s="448"/>
      <c r="D620" s="448"/>
      <c r="E620" s="448"/>
      <c r="F620" s="448"/>
      <c r="G620" s="448"/>
      <c r="H620" s="448"/>
      <c r="I620" s="448"/>
      <c r="J620" s="449"/>
      <c r="K620" s="449"/>
      <c r="L620" s="449"/>
      <c r="M620" s="428"/>
      <c r="N620" s="428"/>
      <c r="O620" s="449"/>
      <c r="P620" s="428"/>
      <c r="R620" s="48"/>
      <c r="S620" s="48"/>
      <c r="T620" s="48"/>
      <c r="U620" s="48"/>
      <c r="V620" s="48"/>
      <c r="W620" s="48"/>
      <c r="X620" s="48"/>
    </row>
    <row r="621" spans="1:24" ht="15.75" customHeight="1">
      <c r="A621" s="428"/>
      <c r="B621" s="447"/>
      <c r="C621" s="448"/>
      <c r="D621" s="448"/>
      <c r="E621" s="448"/>
      <c r="F621" s="448"/>
      <c r="G621" s="448"/>
      <c r="H621" s="448"/>
      <c r="I621" s="448"/>
      <c r="J621" s="449"/>
      <c r="K621" s="449"/>
      <c r="L621" s="449"/>
      <c r="M621" s="428"/>
      <c r="N621" s="428"/>
      <c r="O621" s="449"/>
      <c r="P621" s="428"/>
      <c r="R621" s="48"/>
      <c r="S621" s="48"/>
      <c r="T621" s="48"/>
      <c r="U621" s="48"/>
      <c r="V621" s="48"/>
      <c r="W621" s="48"/>
      <c r="X621" s="48"/>
    </row>
    <row r="622" spans="1:24" ht="15.75" customHeight="1">
      <c r="A622" s="428"/>
      <c r="B622" s="447"/>
      <c r="C622" s="448"/>
      <c r="D622" s="448"/>
      <c r="E622" s="448"/>
      <c r="F622" s="448"/>
      <c r="G622" s="448"/>
      <c r="H622" s="448"/>
      <c r="I622" s="448"/>
      <c r="J622" s="449"/>
      <c r="K622" s="449"/>
      <c r="L622" s="449"/>
      <c r="M622" s="428"/>
      <c r="N622" s="428"/>
      <c r="O622" s="449"/>
      <c r="P622" s="428"/>
      <c r="R622" s="48"/>
      <c r="S622" s="48"/>
      <c r="T622" s="48"/>
      <c r="U622" s="48"/>
      <c r="V622" s="48"/>
      <c r="W622" s="48"/>
      <c r="X622" s="48"/>
    </row>
    <row r="623" spans="1:24" ht="15.75" customHeight="1">
      <c r="A623" s="428"/>
      <c r="B623" s="447"/>
      <c r="C623" s="448"/>
      <c r="D623" s="448"/>
      <c r="E623" s="448"/>
      <c r="F623" s="448"/>
      <c r="G623" s="448"/>
      <c r="H623" s="448"/>
      <c r="I623" s="448"/>
      <c r="J623" s="449"/>
      <c r="K623" s="449"/>
      <c r="L623" s="449"/>
      <c r="M623" s="428"/>
      <c r="N623" s="428"/>
      <c r="O623" s="449"/>
      <c r="P623" s="428"/>
      <c r="R623" s="48"/>
      <c r="S623" s="48"/>
      <c r="T623" s="48"/>
      <c r="U623" s="48"/>
      <c r="V623" s="48"/>
      <c r="W623" s="48"/>
      <c r="X623" s="48"/>
    </row>
    <row r="624" spans="1:24" ht="15.75" customHeight="1">
      <c r="A624" s="428"/>
      <c r="B624" s="447"/>
      <c r="C624" s="448"/>
      <c r="D624" s="448"/>
      <c r="E624" s="448"/>
      <c r="F624" s="448"/>
      <c r="G624" s="448"/>
      <c r="H624" s="448"/>
      <c r="I624" s="448"/>
      <c r="J624" s="449"/>
      <c r="K624" s="449"/>
      <c r="L624" s="449"/>
      <c r="M624" s="428"/>
      <c r="N624" s="428"/>
      <c r="O624" s="449"/>
      <c r="P624" s="428"/>
      <c r="R624" s="48"/>
      <c r="S624" s="48"/>
      <c r="T624" s="48"/>
      <c r="U624" s="48"/>
      <c r="V624" s="48"/>
      <c r="W624" s="48"/>
      <c r="X624" s="48"/>
    </row>
    <row r="625" spans="1:24" ht="15.75" customHeight="1">
      <c r="A625" s="428"/>
      <c r="B625" s="447"/>
      <c r="C625" s="448"/>
      <c r="D625" s="448"/>
      <c r="E625" s="448"/>
      <c r="F625" s="448"/>
      <c r="G625" s="448"/>
      <c r="H625" s="448"/>
      <c r="I625" s="448"/>
      <c r="J625" s="449"/>
      <c r="K625" s="449"/>
      <c r="L625" s="449"/>
      <c r="M625" s="428"/>
      <c r="N625" s="428"/>
      <c r="O625" s="449"/>
      <c r="P625" s="428"/>
      <c r="R625" s="48"/>
      <c r="S625" s="48"/>
      <c r="T625" s="48"/>
      <c r="U625" s="48"/>
      <c r="V625" s="48"/>
      <c r="W625" s="48"/>
      <c r="X625" s="48"/>
    </row>
    <row r="626" spans="1:24" ht="15.75" customHeight="1">
      <c r="A626" s="428"/>
      <c r="B626" s="447"/>
      <c r="C626" s="448"/>
      <c r="D626" s="448"/>
      <c r="E626" s="448"/>
      <c r="F626" s="448"/>
      <c r="G626" s="448"/>
      <c r="H626" s="448"/>
      <c r="I626" s="448"/>
      <c r="J626" s="449"/>
      <c r="K626" s="449"/>
      <c r="L626" s="449"/>
      <c r="M626" s="428"/>
      <c r="N626" s="428"/>
      <c r="O626" s="449"/>
      <c r="P626" s="428"/>
      <c r="R626" s="48"/>
      <c r="S626" s="48"/>
      <c r="T626" s="48"/>
      <c r="U626" s="48"/>
      <c r="V626" s="48"/>
      <c r="W626" s="48"/>
      <c r="X626" s="48"/>
    </row>
    <row r="627" spans="1:24" ht="15.75" customHeight="1">
      <c r="A627" s="428"/>
      <c r="B627" s="447"/>
      <c r="C627" s="448"/>
      <c r="D627" s="448"/>
      <c r="E627" s="448"/>
      <c r="F627" s="448"/>
      <c r="G627" s="448"/>
      <c r="H627" s="448"/>
      <c r="I627" s="448"/>
      <c r="J627" s="449"/>
      <c r="K627" s="449"/>
      <c r="L627" s="449"/>
      <c r="M627" s="428"/>
      <c r="N627" s="428"/>
      <c r="O627" s="449"/>
      <c r="P627" s="428"/>
      <c r="R627" s="48"/>
      <c r="S627" s="48"/>
      <c r="T627" s="48"/>
      <c r="U627" s="48"/>
      <c r="V627" s="48"/>
      <c r="W627" s="48"/>
      <c r="X627" s="48"/>
    </row>
    <row r="628" spans="1:24" ht="15.75" customHeight="1">
      <c r="A628" s="428"/>
      <c r="B628" s="447"/>
      <c r="C628" s="448"/>
      <c r="D628" s="448"/>
      <c r="E628" s="448"/>
      <c r="F628" s="448"/>
      <c r="G628" s="448"/>
      <c r="H628" s="448"/>
      <c r="I628" s="448"/>
      <c r="J628" s="449"/>
      <c r="K628" s="449"/>
      <c r="L628" s="449"/>
      <c r="M628" s="428"/>
      <c r="N628" s="428"/>
      <c r="O628" s="449"/>
      <c r="P628" s="428"/>
      <c r="R628" s="48"/>
      <c r="S628" s="48"/>
      <c r="T628" s="48"/>
      <c r="U628" s="48"/>
      <c r="V628" s="48"/>
      <c r="W628" s="48"/>
      <c r="X628" s="48"/>
    </row>
    <row r="629" spans="1:24" ht="15.75" customHeight="1">
      <c r="A629" s="428"/>
      <c r="B629" s="447"/>
      <c r="C629" s="448"/>
      <c r="D629" s="448"/>
      <c r="E629" s="448"/>
      <c r="F629" s="448"/>
      <c r="G629" s="448"/>
      <c r="H629" s="448"/>
      <c r="I629" s="448"/>
      <c r="J629" s="449"/>
      <c r="K629" s="449"/>
      <c r="L629" s="449"/>
      <c r="M629" s="428"/>
      <c r="N629" s="428"/>
      <c r="O629" s="449"/>
      <c r="P629" s="428"/>
      <c r="R629" s="48"/>
      <c r="S629" s="48"/>
      <c r="T629" s="48"/>
      <c r="U629" s="48"/>
      <c r="V629" s="48"/>
      <c r="W629" s="48"/>
      <c r="X629" s="48"/>
    </row>
    <row r="630" spans="1:24" ht="15.75" customHeight="1">
      <c r="A630" s="428"/>
      <c r="B630" s="447"/>
      <c r="C630" s="448"/>
      <c r="D630" s="448"/>
      <c r="E630" s="448"/>
      <c r="F630" s="448"/>
      <c r="G630" s="448"/>
      <c r="H630" s="448"/>
      <c r="I630" s="448"/>
      <c r="J630" s="449"/>
      <c r="K630" s="449"/>
      <c r="L630" s="449"/>
      <c r="M630" s="428"/>
      <c r="N630" s="428"/>
      <c r="O630" s="449"/>
      <c r="P630" s="428"/>
      <c r="R630" s="48"/>
      <c r="S630" s="48"/>
      <c r="T630" s="48"/>
      <c r="U630" s="48"/>
      <c r="V630" s="48"/>
      <c r="W630" s="48"/>
      <c r="X630" s="48"/>
    </row>
    <row r="631" spans="1:24" ht="15.75" customHeight="1">
      <c r="A631" s="428"/>
      <c r="B631" s="447"/>
      <c r="C631" s="448"/>
      <c r="D631" s="448"/>
      <c r="E631" s="448"/>
      <c r="F631" s="448"/>
      <c r="G631" s="448"/>
      <c r="H631" s="448"/>
      <c r="I631" s="448"/>
      <c r="J631" s="449"/>
      <c r="K631" s="449"/>
      <c r="L631" s="449"/>
      <c r="M631" s="428"/>
      <c r="N631" s="428"/>
      <c r="O631" s="449"/>
      <c r="P631" s="428"/>
      <c r="R631" s="48"/>
      <c r="S631" s="48"/>
      <c r="T631" s="48"/>
      <c r="U631" s="48"/>
      <c r="V631" s="48"/>
      <c r="W631" s="48"/>
      <c r="X631" s="48"/>
    </row>
    <row r="632" spans="1:24" ht="15.75" customHeight="1">
      <c r="A632" s="428"/>
      <c r="B632" s="447"/>
      <c r="C632" s="448"/>
      <c r="D632" s="448"/>
      <c r="E632" s="448"/>
      <c r="F632" s="448"/>
      <c r="G632" s="448"/>
      <c r="H632" s="448"/>
      <c r="I632" s="448"/>
      <c r="J632" s="449"/>
      <c r="K632" s="449"/>
      <c r="L632" s="449"/>
      <c r="M632" s="428"/>
      <c r="N632" s="428"/>
      <c r="O632" s="449"/>
      <c r="P632" s="428"/>
      <c r="R632" s="48"/>
      <c r="S632" s="48"/>
      <c r="T632" s="48"/>
      <c r="U632" s="48"/>
      <c r="V632" s="48"/>
      <c r="W632" s="48"/>
      <c r="X632" s="48"/>
    </row>
    <row r="633" spans="1:24" ht="15.75" customHeight="1">
      <c r="A633" s="428"/>
      <c r="B633" s="447"/>
      <c r="C633" s="448"/>
      <c r="D633" s="448"/>
      <c r="E633" s="448"/>
      <c r="F633" s="448"/>
      <c r="G633" s="448"/>
      <c r="H633" s="448"/>
      <c r="I633" s="448"/>
      <c r="J633" s="449"/>
      <c r="K633" s="449"/>
      <c r="L633" s="449"/>
      <c r="M633" s="428"/>
      <c r="N633" s="428"/>
      <c r="O633" s="449"/>
      <c r="P633" s="428"/>
      <c r="R633" s="48"/>
      <c r="S633" s="48"/>
      <c r="T633" s="48"/>
      <c r="U633" s="48"/>
      <c r="V633" s="48"/>
      <c r="W633" s="48"/>
      <c r="X633" s="48"/>
    </row>
    <row r="634" spans="1:24" ht="15.75" customHeight="1">
      <c r="A634" s="428"/>
      <c r="B634" s="447"/>
      <c r="C634" s="448"/>
      <c r="D634" s="448"/>
      <c r="E634" s="448"/>
      <c r="F634" s="448"/>
      <c r="G634" s="448"/>
      <c r="H634" s="448"/>
      <c r="I634" s="448"/>
      <c r="J634" s="449"/>
      <c r="K634" s="449"/>
      <c r="L634" s="449"/>
      <c r="M634" s="428"/>
      <c r="N634" s="428"/>
      <c r="O634" s="449"/>
      <c r="P634" s="428"/>
      <c r="R634" s="48"/>
      <c r="S634" s="48"/>
      <c r="T634" s="48"/>
      <c r="U634" s="48"/>
      <c r="V634" s="48"/>
      <c r="W634" s="48"/>
      <c r="X634" s="48"/>
    </row>
    <row r="635" spans="1:24" ht="15.75" customHeight="1">
      <c r="A635" s="428"/>
      <c r="B635" s="447"/>
      <c r="C635" s="448"/>
      <c r="D635" s="448"/>
      <c r="E635" s="448"/>
      <c r="F635" s="448"/>
      <c r="G635" s="448"/>
      <c r="H635" s="448"/>
      <c r="I635" s="448"/>
      <c r="J635" s="449"/>
      <c r="K635" s="449"/>
      <c r="L635" s="449"/>
      <c r="M635" s="428"/>
      <c r="N635" s="428"/>
      <c r="O635" s="449"/>
      <c r="P635" s="428"/>
      <c r="R635" s="48"/>
      <c r="S635" s="48"/>
      <c r="T635" s="48"/>
      <c r="U635" s="48"/>
      <c r="V635" s="48"/>
      <c r="W635" s="48"/>
      <c r="X635" s="48"/>
    </row>
    <row r="636" spans="1:24" ht="15.75" customHeight="1">
      <c r="A636" s="428"/>
      <c r="B636" s="447"/>
      <c r="C636" s="448"/>
      <c r="D636" s="448"/>
      <c r="E636" s="448"/>
      <c r="F636" s="448"/>
      <c r="G636" s="448"/>
      <c r="H636" s="448"/>
      <c r="I636" s="448"/>
      <c r="J636" s="449"/>
      <c r="K636" s="449"/>
      <c r="L636" s="449"/>
      <c r="M636" s="428"/>
      <c r="N636" s="428"/>
      <c r="O636" s="449"/>
      <c r="P636" s="428"/>
      <c r="R636" s="48"/>
      <c r="S636" s="48"/>
      <c r="T636" s="48"/>
      <c r="U636" s="48"/>
      <c r="V636" s="48"/>
      <c r="W636" s="48"/>
      <c r="X636" s="48"/>
    </row>
    <row r="637" spans="1:24" ht="15.75" customHeight="1">
      <c r="A637" s="428"/>
      <c r="B637" s="447"/>
      <c r="C637" s="448"/>
      <c r="D637" s="448"/>
      <c r="E637" s="448"/>
      <c r="F637" s="448"/>
      <c r="G637" s="448"/>
      <c r="H637" s="448"/>
      <c r="I637" s="448"/>
      <c r="J637" s="449"/>
      <c r="K637" s="449"/>
      <c r="L637" s="449"/>
      <c r="M637" s="428"/>
      <c r="N637" s="428"/>
      <c r="O637" s="449"/>
      <c r="P637" s="428"/>
      <c r="R637" s="48"/>
      <c r="S637" s="48"/>
      <c r="T637" s="48"/>
      <c r="U637" s="48"/>
      <c r="V637" s="48"/>
      <c r="W637" s="48"/>
      <c r="X637" s="48"/>
    </row>
    <row r="638" spans="1:24" ht="15.75" customHeight="1">
      <c r="A638" s="428"/>
      <c r="B638" s="447"/>
      <c r="C638" s="448"/>
      <c r="D638" s="448"/>
      <c r="E638" s="448"/>
      <c r="F638" s="448"/>
      <c r="G638" s="448"/>
      <c r="H638" s="448"/>
      <c r="I638" s="448"/>
      <c r="J638" s="449"/>
      <c r="K638" s="449"/>
      <c r="L638" s="449"/>
      <c r="M638" s="428"/>
      <c r="N638" s="428"/>
      <c r="O638" s="449"/>
      <c r="P638" s="428"/>
      <c r="R638" s="48"/>
      <c r="S638" s="48"/>
      <c r="T638" s="48"/>
      <c r="U638" s="48"/>
      <c r="V638" s="48"/>
      <c r="W638" s="48"/>
      <c r="X638" s="48"/>
    </row>
    <row r="639" spans="1:24" ht="15.75" customHeight="1">
      <c r="A639" s="428"/>
      <c r="B639" s="447"/>
      <c r="C639" s="448"/>
      <c r="D639" s="448"/>
      <c r="E639" s="448"/>
      <c r="F639" s="448"/>
      <c r="G639" s="448"/>
      <c r="H639" s="448"/>
      <c r="I639" s="448"/>
      <c r="J639" s="449"/>
      <c r="K639" s="449"/>
      <c r="L639" s="449"/>
      <c r="M639" s="428"/>
      <c r="N639" s="428"/>
      <c r="O639" s="449"/>
      <c r="P639" s="428"/>
      <c r="R639" s="48"/>
      <c r="S639" s="48"/>
      <c r="T639" s="48"/>
      <c r="U639" s="48"/>
      <c r="V639" s="48"/>
      <c r="W639" s="48"/>
      <c r="X639" s="48"/>
    </row>
    <row r="640" spans="1:24" ht="15.75" customHeight="1">
      <c r="A640" s="428"/>
      <c r="B640" s="447"/>
      <c r="C640" s="448"/>
      <c r="D640" s="448"/>
      <c r="E640" s="448"/>
      <c r="F640" s="448"/>
      <c r="G640" s="448"/>
      <c r="H640" s="448"/>
      <c r="I640" s="448"/>
      <c r="J640" s="449"/>
      <c r="K640" s="449"/>
      <c r="L640" s="449"/>
      <c r="M640" s="428"/>
      <c r="N640" s="428"/>
      <c r="O640" s="449"/>
      <c r="P640" s="428"/>
      <c r="R640" s="48"/>
      <c r="S640" s="48"/>
      <c r="T640" s="48"/>
      <c r="U640" s="48"/>
      <c r="V640" s="48"/>
      <c r="W640" s="48"/>
      <c r="X640" s="48"/>
    </row>
    <row r="641" spans="1:24" ht="15.75" customHeight="1">
      <c r="A641" s="428"/>
      <c r="B641" s="447"/>
      <c r="C641" s="448"/>
      <c r="D641" s="448"/>
      <c r="E641" s="448"/>
      <c r="F641" s="448"/>
      <c r="G641" s="448"/>
      <c r="H641" s="448"/>
      <c r="I641" s="448"/>
      <c r="J641" s="449"/>
      <c r="K641" s="449"/>
      <c r="L641" s="449"/>
      <c r="M641" s="428"/>
      <c r="N641" s="428"/>
      <c r="O641" s="449"/>
      <c r="P641" s="428"/>
      <c r="R641" s="48"/>
      <c r="S641" s="48"/>
      <c r="T641" s="48"/>
      <c r="U641" s="48"/>
      <c r="V641" s="48"/>
      <c r="W641" s="48"/>
      <c r="X641" s="48"/>
    </row>
    <row r="642" spans="1:24" ht="15.75" customHeight="1">
      <c r="A642" s="428"/>
      <c r="B642" s="447"/>
      <c r="C642" s="448"/>
      <c r="D642" s="448"/>
      <c r="E642" s="448"/>
      <c r="F642" s="448"/>
      <c r="G642" s="448"/>
      <c r="H642" s="448"/>
      <c r="I642" s="448"/>
      <c r="J642" s="449"/>
      <c r="K642" s="449"/>
      <c r="L642" s="449"/>
      <c r="M642" s="428"/>
      <c r="N642" s="428"/>
      <c r="O642" s="449"/>
      <c r="P642" s="428"/>
      <c r="R642" s="48"/>
      <c r="S642" s="48"/>
      <c r="T642" s="48"/>
      <c r="U642" s="48"/>
      <c r="V642" s="48"/>
      <c r="W642" s="48"/>
      <c r="X642" s="48"/>
    </row>
    <row r="643" spans="1:24" ht="15.75" customHeight="1">
      <c r="A643" s="428"/>
      <c r="B643" s="447"/>
      <c r="C643" s="448"/>
      <c r="D643" s="448"/>
      <c r="E643" s="448"/>
      <c r="F643" s="448"/>
      <c r="G643" s="448"/>
      <c r="H643" s="448"/>
      <c r="I643" s="448"/>
      <c r="J643" s="449"/>
      <c r="K643" s="449"/>
      <c r="L643" s="449"/>
      <c r="M643" s="428"/>
      <c r="N643" s="428"/>
      <c r="O643" s="449"/>
      <c r="P643" s="428"/>
      <c r="R643" s="48"/>
      <c r="S643" s="48"/>
      <c r="T643" s="48"/>
      <c r="U643" s="48"/>
      <c r="V643" s="48"/>
      <c r="W643" s="48"/>
      <c r="X643" s="48"/>
    </row>
    <row r="644" spans="1:24" ht="15.75" customHeight="1">
      <c r="A644" s="428"/>
      <c r="B644" s="447"/>
      <c r="C644" s="448"/>
      <c r="D644" s="448"/>
      <c r="E644" s="448"/>
      <c r="F644" s="448"/>
      <c r="G644" s="448"/>
      <c r="H644" s="448"/>
      <c r="I644" s="448"/>
      <c r="J644" s="449"/>
      <c r="K644" s="449"/>
      <c r="L644" s="449"/>
      <c r="M644" s="428"/>
      <c r="N644" s="428"/>
      <c r="O644" s="449"/>
      <c r="P644" s="428"/>
      <c r="R644" s="48"/>
      <c r="S644" s="48"/>
      <c r="T644" s="48"/>
      <c r="U644" s="48"/>
      <c r="V644" s="48"/>
      <c r="W644" s="48"/>
      <c r="X644" s="48"/>
    </row>
    <row r="645" spans="1:24" ht="15.75" customHeight="1">
      <c r="A645" s="428"/>
      <c r="B645" s="447"/>
      <c r="C645" s="448"/>
      <c r="D645" s="448"/>
      <c r="E645" s="448"/>
      <c r="F645" s="448"/>
      <c r="G645" s="448"/>
      <c r="H645" s="448"/>
      <c r="I645" s="448"/>
      <c r="J645" s="449"/>
      <c r="K645" s="449"/>
      <c r="L645" s="449"/>
      <c r="M645" s="428"/>
      <c r="N645" s="428"/>
      <c r="O645" s="449"/>
      <c r="P645" s="428"/>
      <c r="R645" s="48"/>
      <c r="S645" s="48"/>
      <c r="T645" s="48"/>
      <c r="U645" s="48"/>
      <c r="V645" s="48"/>
      <c r="W645" s="48"/>
      <c r="X645" s="48"/>
    </row>
    <row r="646" spans="1:24" ht="15.75" customHeight="1">
      <c r="A646" s="428"/>
      <c r="B646" s="447"/>
      <c r="C646" s="448"/>
      <c r="D646" s="448"/>
      <c r="E646" s="448"/>
      <c r="F646" s="448"/>
      <c r="G646" s="448"/>
      <c r="H646" s="448"/>
      <c r="I646" s="448"/>
      <c r="J646" s="449"/>
      <c r="K646" s="449"/>
      <c r="L646" s="449"/>
      <c r="M646" s="428"/>
      <c r="N646" s="428"/>
      <c r="O646" s="449"/>
      <c r="P646" s="428"/>
      <c r="R646" s="48"/>
      <c r="S646" s="48"/>
      <c r="T646" s="48"/>
      <c r="U646" s="48"/>
      <c r="V646" s="48"/>
      <c r="W646" s="48"/>
      <c r="X646" s="48"/>
    </row>
    <row r="647" spans="1:24" ht="15.75" customHeight="1">
      <c r="A647" s="428"/>
      <c r="B647" s="447"/>
      <c r="C647" s="448"/>
      <c r="D647" s="448"/>
      <c r="E647" s="448"/>
      <c r="F647" s="448"/>
      <c r="G647" s="448"/>
      <c r="H647" s="448"/>
      <c r="I647" s="448"/>
      <c r="J647" s="449"/>
      <c r="K647" s="449"/>
      <c r="L647" s="449"/>
      <c r="M647" s="428"/>
      <c r="N647" s="428"/>
      <c r="O647" s="449"/>
      <c r="P647" s="428"/>
      <c r="R647" s="48"/>
      <c r="S647" s="48"/>
      <c r="T647" s="48"/>
      <c r="U647" s="48"/>
      <c r="V647" s="48"/>
      <c r="W647" s="48"/>
      <c r="X647" s="48"/>
    </row>
    <row r="648" spans="1:24" ht="15.75" customHeight="1">
      <c r="A648" s="428"/>
      <c r="B648" s="447"/>
      <c r="C648" s="448"/>
      <c r="D648" s="448"/>
      <c r="E648" s="448"/>
      <c r="F648" s="448"/>
      <c r="G648" s="448"/>
      <c r="H648" s="448"/>
      <c r="I648" s="448"/>
      <c r="J648" s="449"/>
      <c r="K648" s="449"/>
      <c r="L648" s="449"/>
      <c r="M648" s="428"/>
      <c r="N648" s="428"/>
      <c r="O648" s="449"/>
      <c r="P648" s="428"/>
      <c r="R648" s="48"/>
      <c r="S648" s="48"/>
      <c r="T648" s="48"/>
      <c r="U648" s="48"/>
      <c r="V648" s="48"/>
      <c r="W648" s="48"/>
      <c r="X648" s="48"/>
    </row>
    <row r="649" spans="1:24" ht="15.75" customHeight="1">
      <c r="A649" s="428"/>
      <c r="B649" s="447"/>
      <c r="C649" s="448"/>
      <c r="D649" s="448"/>
      <c r="E649" s="448"/>
      <c r="F649" s="448"/>
      <c r="G649" s="448"/>
      <c r="H649" s="448"/>
      <c r="I649" s="448"/>
      <c r="J649" s="449"/>
      <c r="K649" s="449"/>
      <c r="L649" s="449"/>
      <c r="M649" s="428"/>
      <c r="N649" s="428"/>
      <c r="O649" s="449"/>
      <c r="P649" s="428"/>
      <c r="R649" s="48"/>
      <c r="S649" s="48"/>
      <c r="T649" s="48"/>
      <c r="U649" s="48"/>
      <c r="V649" s="48"/>
      <c r="W649" s="48"/>
      <c r="X649" s="48"/>
    </row>
    <row r="650" spans="1:24" ht="15.75" customHeight="1">
      <c r="A650" s="428"/>
      <c r="B650" s="447"/>
      <c r="C650" s="448"/>
      <c r="D650" s="448"/>
      <c r="E650" s="448"/>
      <c r="F650" s="448"/>
      <c r="G650" s="448"/>
      <c r="H650" s="448"/>
      <c r="I650" s="448"/>
      <c r="J650" s="449"/>
      <c r="K650" s="449"/>
      <c r="L650" s="449"/>
      <c r="M650" s="428"/>
      <c r="N650" s="428"/>
      <c r="O650" s="449"/>
      <c r="P650" s="428"/>
      <c r="R650" s="48"/>
      <c r="S650" s="48"/>
      <c r="T650" s="48"/>
      <c r="U650" s="48"/>
      <c r="V650" s="48"/>
      <c r="W650" s="48"/>
      <c r="X650" s="48"/>
    </row>
    <row r="651" spans="1:24" ht="15.75" customHeight="1">
      <c r="A651" s="428"/>
      <c r="B651" s="447"/>
      <c r="C651" s="448"/>
      <c r="D651" s="448"/>
      <c r="E651" s="448"/>
      <c r="F651" s="448"/>
      <c r="G651" s="448"/>
      <c r="H651" s="448"/>
      <c r="I651" s="448"/>
      <c r="J651" s="449"/>
      <c r="K651" s="449"/>
      <c r="L651" s="449"/>
      <c r="M651" s="428"/>
      <c r="N651" s="428"/>
      <c r="O651" s="449"/>
      <c r="P651" s="428"/>
      <c r="R651" s="48"/>
      <c r="S651" s="48"/>
      <c r="T651" s="48"/>
      <c r="U651" s="48"/>
      <c r="V651" s="48"/>
      <c r="W651" s="48"/>
      <c r="X651" s="48"/>
    </row>
    <row r="652" spans="1:24" ht="15.75" customHeight="1">
      <c r="A652" s="428"/>
      <c r="B652" s="447"/>
      <c r="C652" s="448"/>
      <c r="D652" s="448"/>
      <c r="E652" s="448"/>
      <c r="F652" s="448"/>
      <c r="G652" s="448"/>
      <c r="H652" s="448"/>
      <c r="I652" s="448"/>
      <c r="J652" s="449"/>
      <c r="K652" s="449"/>
      <c r="L652" s="449"/>
      <c r="M652" s="428"/>
      <c r="N652" s="428"/>
      <c r="O652" s="449"/>
      <c r="P652" s="428"/>
      <c r="R652" s="48"/>
      <c r="S652" s="48"/>
      <c r="T652" s="48"/>
      <c r="U652" s="48"/>
      <c r="V652" s="48"/>
      <c r="W652" s="48"/>
      <c r="X652" s="48"/>
    </row>
    <row r="653" spans="1:24" ht="15.75" customHeight="1">
      <c r="A653" s="428"/>
      <c r="B653" s="447"/>
      <c r="C653" s="448"/>
      <c r="D653" s="448"/>
      <c r="E653" s="448"/>
      <c r="F653" s="448"/>
      <c r="G653" s="448"/>
      <c r="H653" s="448"/>
      <c r="I653" s="448"/>
      <c r="J653" s="449"/>
      <c r="K653" s="449"/>
      <c r="L653" s="449"/>
      <c r="M653" s="428"/>
      <c r="N653" s="428"/>
      <c r="O653" s="449"/>
      <c r="P653" s="428"/>
      <c r="R653" s="48"/>
      <c r="S653" s="48"/>
      <c r="T653" s="48"/>
      <c r="U653" s="48"/>
      <c r="V653" s="48"/>
      <c r="W653" s="48"/>
      <c r="X653" s="48"/>
    </row>
    <row r="654" spans="1:24" ht="15.75" customHeight="1">
      <c r="A654" s="428"/>
      <c r="B654" s="447"/>
      <c r="C654" s="448"/>
      <c r="D654" s="448"/>
      <c r="E654" s="448"/>
      <c r="F654" s="448"/>
      <c r="G654" s="448"/>
      <c r="H654" s="448"/>
      <c r="I654" s="448"/>
      <c r="J654" s="449"/>
      <c r="K654" s="449"/>
      <c r="L654" s="449"/>
      <c r="M654" s="428"/>
      <c r="N654" s="428"/>
      <c r="O654" s="449"/>
      <c r="P654" s="428"/>
      <c r="R654" s="48"/>
      <c r="S654" s="48"/>
      <c r="T654" s="48"/>
      <c r="U654" s="48"/>
      <c r="V654" s="48"/>
      <c r="W654" s="48"/>
      <c r="X654" s="48"/>
    </row>
    <row r="655" spans="1:24" ht="15.75" customHeight="1">
      <c r="A655" s="428"/>
      <c r="B655" s="447"/>
      <c r="C655" s="448"/>
      <c r="D655" s="448"/>
      <c r="E655" s="448"/>
      <c r="F655" s="448"/>
      <c r="G655" s="448"/>
      <c r="H655" s="448"/>
      <c r="I655" s="448"/>
      <c r="J655" s="449"/>
      <c r="K655" s="449"/>
      <c r="L655" s="449"/>
      <c r="M655" s="428"/>
      <c r="N655" s="428"/>
      <c r="O655" s="449"/>
      <c r="P655" s="428"/>
      <c r="R655" s="48"/>
      <c r="S655" s="48"/>
      <c r="T655" s="48"/>
      <c r="U655" s="48"/>
      <c r="V655" s="48"/>
      <c r="W655" s="48"/>
      <c r="X655" s="48"/>
    </row>
    <row r="656" spans="1:24" ht="15.75" customHeight="1">
      <c r="A656" s="428"/>
      <c r="B656" s="447"/>
      <c r="C656" s="448"/>
      <c r="D656" s="448"/>
      <c r="E656" s="448"/>
      <c r="F656" s="448"/>
      <c r="G656" s="448"/>
      <c r="H656" s="448"/>
      <c r="I656" s="448"/>
      <c r="J656" s="449"/>
      <c r="K656" s="449"/>
      <c r="L656" s="449"/>
      <c r="M656" s="428"/>
      <c r="N656" s="428"/>
      <c r="O656" s="449"/>
      <c r="P656" s="428"/>
      <c r="R656" s="48"/>
      <c r="S656" s="48"/>
      <c r="T656" s="48"/>
      <c r="U656" s="48"/>
      <c r="V656" s="48"/>
      <c r="W656" s="48"/>
      <c r="X656" s="48"/>
    </row>
    <row r="657" spans="1:24" ht="15.75" customHeight="1">
      <c r="A657" s="428"/>
      <c r="B657" s="447"/>
      <c r="C657" s="448"/>
      <c r="D657" s="448"/>
      <c r="E657" s="448"/>
      <c r="F657" s="448"/>
      <c r="G657" s="448"/>
      <c r="H657" s="448"/>
      <c r="I657" s="448"/>
      <c r="J657" s="449"/>
      <c r="K657" s="449"/>
      <c r="L657" s="449"/>
      <c r="M657" s="428"/>
      <c r="N657" s="428"/>
      <c r="O657" s="449"/>
      <c r="P657" s="428"/>
      <c r="R657" s="48"/>
      <c r="S657" s="48"/>
      <c r="T657" s="48"/>
      <c r="U657" s="48"/>
      <c r="V657" s="48"/>
      <c r="W657" s="48"/>
      <c r="X657" s="48"/>
    </row>
    <row r="658" spans="1:24" ht="15.75" customHeight="1">
      <c r="A658" s="428"/>
      <c r="B658" s="447"/>
      <c r="C658" s="448"/>
      <c r="D658" s="448"/>
      <c r="E658" s="448"/>
      <c r="F658" s="448"/>
      <c r="G658" s="448"/>
      <c r="H658" s="448"/>
      <c r="I658" s="448"/>
      <c r="J658" s="449"/>
      <c r="K658" s="449"/>
      <c r="L658" s="449"/>
      <c r="M658" s="428"/>
      <c r="N658" s="428"/>
      <c r="O658" s="449"/>
      <c r="P658" s="428"/>
      <c r="R658" s="48"/>
      <c r="S658" s="48"/>
      <c r="T658" s="48"/>
      <c r="U658" s="48"/>
      <c r="V658" s="48"/>
      <c r="W658" s="48"/>
      <c r="X658" s="48"/>
    </row>
    <row r="659" spans="1:24" ht="15.75" customHeight="1">
      <c r="A659" s="428"/>
      <c r="B659" s="447"/>
      <c r="C659" s="448"/>
      <c r="D659" s="448"/>
      <c r="E659" s="448"/>
      <c r="F659" s="448"/>
      <c r="G659" s="448"/>
      <c r="H659" s="448"/>
      <c r="I659" s="448"/>
      <c r="J659" s="449"/>
      <c r="K659" s="449"/>
      <c r="L659" s="449"/>
      <c r="M659" s="428"/>
      <c r="N659" s="428"/>
      <c r="O659" s="449"/>
      <c r="P659" s="428"/>
      <c r="R659" s="48"/>
      <c r="S659" s="48"/>
      <c r="T659" s="48"/>
      <c r="U659" s="48"/>
      <c r="V659" s="48"/>
      <c r="W659" s="48"/>
      <c r="X659" s="48"/>
    </row>
    <row r="660" spans="1:24" ht="15.75" customHeight="1">
      <c r="A660" s="428"/>
      <c r="B660" s="447"/>
      <c r="C660" s="448"/>
      <c r="D660" s="448"/>
      <c r="E660" s="448"/>
      <c r="F660" s="448"/>
      <c r="G660" s="448"/>
      <c r="H660" s="448"/>
      <c r="I660" s="448"/>
      <c r="J660" s="449"/>
      <c r="K660" s="449"/>
      <c r="L660" s="449"/>
      <c r="M660" s="428"/>
      <c r="N660" s="428"/>
      <c r="O660" s="449"/>
      <c r="P660" s="428"/>
      <c r="R660" s="48"/>
      <c r="S660" s="48"/>
      <c r="T660" s="48"/>
      <c r="U660" s="48"/>
      <c r="V660" s="48"/>
      <c r="W660" s="48"/>
      <c r="X660" s="48"/>
    </row>
    <row r="661" spans="1:24" ht="15.75" customHeight="1">
      <c r="A661" s="428"/>
      <c r="B661" s="447"/>
      <c r="C661" s="448"/>
      <c r="D661" s="448"/>
      <c r="E661" s="448"/>
      <c r="F661" s="448"/>
      <c r="G661" s="448"/>
      <c r="H661" s="448"/>
      <c r="I661" s="448"/>
      <c r="J661" s="449"/>
      <c r="K661" s="449"/>
      <c r="L661" s="449"/>
      <c r="M661" s="428"/>
      <c r="N661" s="428"/>
      <c r="O661" s="449"/>
      <c r="P661" s="428"/>
      <c r="R661" s="48"/>
      <c r="S661" s="48"/>
      <c r="T661" s="48"/>
      <c r="U661" s="48"/>
      <c r="V661" s="48"/>
      <c r="W661" s="48"/>
      <c r="X661" s="48"/>
    </row>
    <row r="662" spans="1:24" ht="15.75" customHeight="1">
      <c r="A662" s="428"/>
      <c r="B662" s="447"/>
      <c r="C662" s="448"/>
      <c r="D662" s="448"/>
      <c r="E662" s="448"/>
      <c r="F662" s="448"/>
      <c r="G662" s="448"/>
      <c r="H662" s="448"/>
      <c r="I662" s="448"/>
      <c r="J662" s="449"/>
      <c r="K662" s="449"/>
      <c r="L662" s="449"/>
      <c r="M662" s="428"/>
      <c r="N662" s="428"/>
      <c r="O662" s="449"/>
      <c r="P662" s="428"/>
      <c r="R662" s="48"/>
      <c r="S662" s="48"/>
      <c r="T662" s="48"/>
      <c r="U662" s="48"/>
      <c r="V662" s="48"/>
      <c r="W662" s="48"/>
      <c r="X662" s="48"/>
    </row>
    <row r="663" spans="1:24" ht="15.75" customHeight="1">
      <c r="A663" s="428"/>
      <c r="B663" s="447"/>
      <c r="C663" s="448"/>
      <c r="D663" s="448"/>
      <c r="E663" s="448"/>
      <c r="F663" s="448"/>
      <c r="G663" s="448"/>
      <c r="H663" s="448"/>
      <c r="I663" s="448"/>
      <c r="J663" s="449"/>
      <c r="K663" s="449"/>
      <c r="L663" s="449"/>
      <c r="M663" s="428"/>
      <c r="N663" s="428"/>
      <c r="O663" s="449"/>
      <c r="P663" s="428"/>
      <c r="R663" s="48"/>
      <c r="S663" s="48"/>
      <c r="T663" s="48"/>
      <c r="U663" s="48"/>
      <c r="V663" s="48"/>
      <c r="W663" s="48"/>
      <c r="X663" s="48"/>
    </row>
    <row r="664" spans="1:24" ht="15.75" customHeight="1">
      <c r="A664" s="428"/>
      <c r="B664" s="447"/>
      <c r="C664" s="448"/>
      <c r="D664" s="448"/>
      <c r="E664" s="448"/>
      <c r="F664" s="448"/>
      <c r="G664" s="448"/>
      <c r="H664" s="448"/>
      <c r="I664" s="448"/>
      <c r="J664" s="449"/>
      <c r="K664" s="449"/>
      <c r="L664" s="449"/>
      <c r="M664" s="428"/>
      <c r="N664" s="428"/>
      <c r="O664" s="449"/>
      <c r="P664" s="428"/>
      <c r="R664" s="48"/>
      <c r="S664" s="48"/>
      <c r="T664" s="48"/>
      <c r="U664" s="48"/>
      <c r="V664" s="48"/>
      <c r="W664" s="48"/>
      <c r="X664" s="48"/>
    </row>
    <row r="665" spans="1:24" ht="15.75" customHeight="1">
      <c r="A665" s="428"/>
      <c r="B665" s="447"/>
      <c r="C665" s="448"/>
      <c r="D665" s="448"/>
      <c r="E665" s="448"/>
      <c r="F665" s="448"/>
      <c r="G665" s="448"/>
      <c r="H665" s="448"/>
      <c r="I665" s="448"/>
      <c r="J665" s="449"/>
      <c r="K665" s="449"/>
      <c r="L665" s="449"/>
      <c r="M665" s="428"/>
      <c r="N665" s="428"/>
      <c r="O665" s="449"/>
      <c r="P665" s="428"/>
      <c r="R665" s="48"/>
      <c r="S665" s="48"/>
      <c r="T665" s="48"/>
      <c r="U665" s="48"/>
      <c r="V665" s="48"/>
      <c r="W665" s="48"/>
      <c r="X665" s="48"/>
    </row>
    <row r="666" spans="1:24" ht="15.75" customHeight="1">
      <c r="A666" s="428"/>
      <c r="B666" s="447"/>
      <c r="C666" s="448"/>
      <c r="D666" s="448"/>
      <c r="E666" s="448"/>
      <c r="F666" s="448"/>
      <c r="G666" s="448"/>
      <c r="H666" s="448"/>
      <c r="I666" s="448"/>
      <c r="J666" s="449"/>
      <c r="K666" s="449"/>
      <c r="L666" s="449"/>
      <c r="M666" s="428"/>
      <c r="N666" s="428"/>
      <c r="O666" s="449"/>
      <c r="P666" s="428"/>
      <c r="R666" s="48"/>
      <c r="S666" s="48"/>
      <c r="T666" s="48"/>
      <c r="U666" s="48"/>
      <c r="V666" s="48"/>
      <c r="W666" s="48"/>
      <c r="X666" s="48"/>
    </row>
    <row r="667" spans="1:24" ht="15.75" customHeight="1">
      <c r="A667" s="428"/>
      <c r="B667" s="447"/>
      <c r="C667" s="448"/>
      <c r="D667" s="448"/>
      <c r="E667" s="448"/>
      <c r="F667" s="448"/>
      <c r="G667" s="448"/>
      <c r="H667" s="448"/>
      <c r="I667" s="448"/>
      <c r="J667" s="449"/>
      <c r="K667" s="449"/>
      <c r="L667" s="449"/>
      <c r="M667" s="428"/>
      <c r="N667" s="428"/>
      <c r="O667" s="449"/>
      <c r="P667" s="428"/>
      <c r="R667" s="48"/>
      <c r="S667" s="48"/>
      <c r="T667" s="48"/>
      <c r="U667" s="48"/>
      <c r="V667" s="48"/>
      <c r="W667" s="48"/>
      <c r="X667" s="48"/>
    </row>
    <row r="668" spans="1:24" ht="15.75" customHeight="1">
      <c r="A668" s="428"/>
      <c r="B668" s="447"/>
      <c r="C668" s="448"/>
      <c r="D668" s="448"/>
      <c r="E668" s="448"/>
      <c r="F668" s="448"/>
      <c r="G668" s="448"/>
      <c r="H668" s="448"/>
      <c r="I668" s="448"/>
      <c r="J668" s="449"/>
      <c r="K668" s="449"/>
      <c r="L668" s="449"/>
      <c r="M668" s="428"/>
      <c r="N668" s="428"/>
      <c r="O668" s="449"/>
      <c r="P668" s="428"/>
      <c r="R668" s="48"/>
      <c r="S668" s="48"/>
      <c r="T668" s="48"/>
      <c r="U668" s="48"/>
      <c r="V668" s="48"/>
      <c r="W668" s="48"/>
      <c r="X668" s="48"/>
    </row>
    <row r="669" spans="1:24" ht="15.75" customHeight="1">
      <c r="A669" s="428"/>
      <c r="B669" s="447"/>
      <c r="C669" s="448"/>
      <c r="D669" s="448"/>
      <c r="E669" s="448"/>
      <c r="F669" s="448"/>
      <c r="G669" s="448"/>
      <c r="H669" s="448"/>
      <c r="I669" s="448"/>
      <c r="J669" s="449"/>
      <c r="K669" s="449"/>
      <c r="L669" s="449"/>
      <c r="M669" s="428"/>
      <c r="N669" s="428"/>
      <c r="O669" s="449"/>
      <c r="P669" s="428"/>
      <c r="R669" s="48"/>
      <c r="S669" s="48"/>
      <c r="T669" s="48"/>
      <c r="U669" s="48"/>
      <c r="V669" s="48"/>
      <c r="W669" s="48"/>
      <c r="X669" s="48"/>
    </row>
    <row r="670" spans="1:24" ht="15.75" customHeight="1">
      <c r="A670" s="428"/>
      <c r="B670" s="447"/>
      <c r="C670" s="448"/>
      <c r="D670" s="448"/>
      <c r="E670" s="448"/>
      <c r="F670" s="448"/>
      <c r="G670" s="448"/>
      <c r="H670" s="448"/>
      <c r="I670" s="448"/>
      <c r="J670" s="449"/>
      <c r="K670" s="449"/>
      <c r="L670" s="449"/>
      <c r="M670" s="428"/>
      <c r="N670" s="428"/>
      <c r="O670" s="449"/>
      <c r="P670" s="428"/>
      <c r="R670" s="48"/>
      <c r="S670" s="48"/>
      <c r="T670" s="48"/>
      <c r="U670" s="48"/>
      <c r="V670" s="48"/>
      <c r="W670" s="48"/>
      <c r="X670" s="48"/>
    </row>
    <row r="671" spans="1:24" ht="15.75" customHeight="1">
      <c r="A671" s="428"/>
      <c r="B671" s="447"/>
      <c r="C671" s="448"/>
      <c r="D671" s="448"/>
      <c r="E671" s="448"/>
      <c r="F671" s="448"/>
      <c r="G671" s="448"/>
      <c r="H671" s="448"/>
      <c r="I671" s="448"/>
      <c r="J671" s="449"/>
      <c r="K671" s="449"/>
      <c r="L671" s="449"/>
      <c r="M671" s="428"/>
      <c r="N671" s="428"/>
      <c r="O671" s="449"/>
      <c r="P671" s="428"/>
      <c r="R671" s="48"/>
      <c r="S671" s="48"/>
      <c r="T671" s="48"/>
      <c r="U671" s="48"/>
      <c r="V671" s="48"/>
      <c r="W671" s="48"/>
      <c r="X671" s="48"/>
    </row>
    <row r="672" spans="1:24" ht="15.75" customHeight="1">
      <c r="A672" s="428"/>
      <c r="B672" s="447"/>
      <c r="C672" s="448"/>
      <c r="D672" s="448"/>
      <c r="E672" s="448"/>
      <c r="F672" s="448"/>
      <c r="G672" s="448"/>
      <c r="H672" s="448"/>
      <c r="I672" s="448"/>
      <c r="J672" s="449"/>
      <c r="K672" s="449"/>
      <c r="L672" s="449"/>
      <c r="M672" s="428"/>
      <c r="N672" s="428"/>
      <c r="O672" s="449"/>
      <c r="P672" s="428"/>
      <c r="R672" s="48"/>
      <c r="S672" s="48"/>
      <c r="T672" s="48"/>
      <c r="U672" s="48"/>
      <c r="V672" s="48"/>
      <c r="W672" s="48"/>
      <c r="X672" s="48"/>
    </row>
    <row r="673" spans="1:24" ht="15.75" customHeight="1">
      <c r="A673" s="428"/>
      <c r="B673" s="447"/>
      <c r="C673" s="448"/>
      <c r="D673" s="448"/>
      <c r="E673" s="448"/>
      <c r="F673" s="448"/>
      <c r="G673" s="448"/>
      <c r="H673" s="448"/>
      <c r="I673" s="448"/>
      <c r="J673" s="449"/>
      <c r="K673" s="449"/>
      <c r="L673" s="449"/>
      <c r="M673" s="428"/>
      <c r="N673" s="428"/>
      <c r="O673" s="449"/>
      <c r="P673" s="428"/>
      <c r="R673" s="48"/>
      <c r="S673" s="48"/>
      <c r="T673" s="48"/>
      <c r="U673" s="48"/>
      <c r="V673" s="48"/>
      <c r="W673" s="48"/>
      <c r="X673" s="48"/>
    </row>
    <row r="674" spans="1:24" ht="15.75" customHeight="1">
      <c r="A674" s="428"/>
      <c r="B674" s="447"/>
      <c r="C674" s="448"/>
      <c r="D674" s="448"/>
      <c r="E674" s="448"/>
      <c r="F674" s="448"/>
      <c r="G674" s="448"/>
      <c r="H674" s="448"/>
      <c r="I674" s="448"/>
      <c r="J674" s="449"/>
      <c r="K674" s="449"/>
      <c r="L674" s="449"/>
      <c r="M674" s="428"/>
      <c r="N674" s="428"/>
      <c r="O674" s="449"/>
      <c r="P674" s="428"/>
      <c r="R674" s="48"/>
      <c r="S674" s="48"/>
      <c r="T674" s="48"/>
      <c r="U674" s="48"/>
      <c r="V674" s="48"/>
      <c r="W674" s="48"/>
      <c r="X674" s="48"/>
    </row>
    <row r="675" spans="1:24" ht="15.75" customHeight="1">
      <c r="A675" s="428"/>
      <c r="B675" s="447"/>
      <c r="C675" s="448"/>
      <c r="D675" s="448"/>
      <c r="E675" s="448"/>
      <c r="F675" s="448"/>
      <c r="G675" s="448"/>
      <c r="H675" s="448"/>
      <c r="I675" s="448"/>
      <c r="J675" s="449"/>
      <c r="K675" s="449"/>
      <c r="L675" s="449"/>
      <c r="M675" s="428"/>
      <c r="N675" s="428"/>
      <c r="O675" s="449"/>
      <c r="P675" s="428"/>
      <c r="R675" s="48"/>
      <c r="S675" s="48"/>
      <c r="T675" s="48"/>
      <c r="U675" s="48"/>
      <c r="V675" s="48"/>
      <c r="W675" s="48"/>
      <c r="X675" s="48"/>
    </row>
    <row r="676" spans="1:24" ht="15.75" customHeight="1">
      <c r="A676" s="428"/>
      <c r="B676" s="447"/>
      <c r="C676" s="448"/>
      <c r="D676" s="448"/>
      <c r="E676" s="448"/>
      <c r="F676" s="448"/>
      <c r="G676" s="448"/>
      <c r="H676" s="448"/>
      <c r="I676" s="448"/>
      <c r="J676" s="449"/>
      <c r="K676" s="449"/>
      <c r="L676" s="449"/>
      <c r="M676" s="428"/>
      <c r="N676" s="428"/>
      <c r="O676" s="449"/>
      <c r="P676" s="428"/>
      <c r="R676" s="48"/>
      <c r="S676" s="48"/>
      <c r="T676" s="48"/>
      <c r="U676" s="48"/>
      <c r="V676" s="48"/>
      <c r="W676" s="48"/>
      <c r="X676" s="48"/>
    </row>
    <row r="677" spans="1:24" ht="15.75" customHeight="1">
      <c r="A677" s="428"/>
      <c r="B677" s="447"/>
      <c r="C677" s="448"/>
      <c r="D677" s="448"/>
      <c r="E677" s="448"/>
      <c r="F677" s="448"/>
      <c r="G677" s="448"/>
      <c r="H677" s="448"/>
      <c r="I677" s="448"/>
      <c r="J677" s="449"/>
      <c r="K677" s="449"/>
      <c r="L677" s="449"/>
      <c r="M677" s="428"/>
      <c r="N677" s="428"/>
      <c r="O677" s="449"/>
      <c r="P677" s="428"/>
      <c r="R677" s="48"/>
      <c r="S677" s="48"/>
      <c r="T677" s="48"/>
      <c r="U677" s="48"/>
      <c r="V677" s="48"/>
      <c r="W677" s="48"/>
      <c r="X677" s="48"/>
    </row>
    <row r="678" spans="1:24" ht="15.75" customHeight="1">
      <c r="A678" s="428"/>
      <c r="B678" s="447"/>
      <c r="C678" s="448"/>
      <c r="D678" s="448"/>
      <c r="E678" s="448"/>
      <c r="F678" s="448"/>
      <c r="G678" s="448"/>
      <c r="H678" s="448"/>
      <c r="I678" s="448"/>
      <c r="J678" s="449"/>
      <c r="K678" s="449"/>
      <c r="L678" s="449"/>
      <c r="M678" s="428"/>
      <c r="N678" s="428"/>
      <c r="O678" s="449"/>
      <c r="P678" s="428"/>
      <c r="R678" s="48"/>
      <c r="S678" s="48"/>
      <c r="T678" s="48"/>
      <c r="U678" s="48"/>
      <c r="V678" s="48"/>
      <c r="W678" s="48"/>
      <c r="X678" s="48"/>
    </row>
    <row r="679" spans="1:24" ht="15.75" customHeight="1">
      <c r="A679" s="428"/>
      <c r="B679" s="447"/>
      <c r="C679" s="448"/>
      <c r="D679" s="448"/>
      <c r="E679" s="448"/>
      <c r="F679" s="448"/>
      <c r="G679" s="448"/>
      <c r="H679" s="448"/>
      <c r="I679" s="448"/>
      <c r="J679" s="449"/>
      <c r="K679" s="449"/>
      <c r="L679" s="449"/>
      <c r="M679" s="428"/>
      <c r="N679" s="428"/>
      <c r="O679" s="449"/>
      <c r="P679" s="428"/>
      <c r="R679" s="48"/>
      <c r="S679" s="48"/>
      <c r="T679" s="48"/>
      <c r="U679" s="48"/>
      <c r="V679" s="48"/>
      <c r="W679" s="48"/>
      <c r="X679" s="48"/>
    </row>
    <row r="680" spans="1:24" ht="15.75" customHeight="1">
      <c r="A680" s="428"/>
      <c r="B680" s="447"/>
      <c r="C680" s="448"/>
      <c r="D680" s="448"/>
      <c r="E680" s="448"/>
      <c r="F680" s="448"/>
      <c r="G680" s="448"/>
      <c r="H680" s="448"/>
      <c r="I680" s="448"/>
      <c r="J680" s="449"/>
      <c r="K680" s="449"/>
      <c r="L680" s="449"/>
      <c r="M680" s="428"/>
      <c r="N680" s="428"/>
      <c r="O680" s="449"/>
      <c r="P680" s="428"/>
      <c r="R680" s="48"/>
      <c r="S680" s="48"/>
      <c r="T680" s="48"/>
      <c r="U680" s="48"/>
      <c r="V680" s="48"/>
      <c r="W680" s="48"/>
      <c r="X680" s="48"/>
    </row>
    <row r="681" spans="1:24" ht="15.75" customHeight="1">
      <c r="A681" s="428"/>
      <c r="B681" s="447"/>
      <c r="C681" s="448"/>
      <c r="D681" s="448"/>
      <c r="E681" s="448"/>
      <c r="F681" s="448"/>
      <c r="G681" s="448"/>
      <c r="H681" s="448"/>
      <c r="I681" s="448"/>
      <c r="J681" s="449"/>
      <c r="K681" s="449"/>
      <c r="L681" s="449"/>
      <c r="M681" s="428"/>
      <c r="N681" s="428"/>
      <c r="O681" s="449"/>
      <c r="P681" s="428"/>
      <c r="R681" s="48"/>
      <c r="S681" s="48"/>
      <c r="T681" s="48"/>
      <c r="U681" s="48"/>
      <c r="V681" s="48"/>
      <c r="W681" s="48"/>
      <c r="X681" s="48"/>
    </row>
    <row r="682" spans="1:24" ht="15.75" customHeight="1">
      <c r="A682" s="428"/>
      <c r="B682" s="447"/>
      <c r="C682" s="448"/>
      <c r="D682" s="448"/>
      <c r="E682" s="448"/>
      <c r="F682" s="448"/>
      <c r="G682" s="448"/>
      <c r="H682" s="448"/>
      <c r="I682" s="448"/>
      <c r="J682" s="449"/>
      <c r="K682" s="449"/>
      <c r="L682" s="449"/>
      <c r="M682" s="428"/>
      <c r="N682" s="428"/>
      <c r="O682" s="449"/>
      <c r="P682" s="428"/>
      <c r="R682" s="48"/>
      <c r="S682" s="48"/>
      <c r="T682" s="48"/>
      <c r="U682" s="48"/>
      <c r="V682" s="48"/>
      <c r="W682" s="48"/>
      <c r="X682" s="48"/>
    </row>
    <row r="683" spans="1:24" ht="15.75" customHeight="1">
      <c r="A683" s="428"/>
      <c r="B683" s="447"/>
      <c r="C683" s="448"/>
      <c r="D683" s="448"/>
      <c r="E683" s="448"/>
      <c r="F683" s="448"/>
      <c r="G683" s="448"/>
      <c r="H683" s="448"/>
      <c r="I683" s="448"/>
      <c r="J683" s="449"/>
      <c r="K683" s="449"/>
      <c r="L683" s="449"/>
      <c r="M683" s="428"/>
      <c r="N683" s="428"/>
      <c r="O683" s="449"/>
      <c r="P683" s="428"/>
      <c r="R683" s="48"/>
      <c r="S683" s="48"/>
      <c r="T683" s="48"/>
      <c r="U683" s="48"/>
      <c r="V683" s="48"/>
      <c r="W683" s="48"/>
      <c r="X683" s="48"/>
    </row>
    <row r="684" spans="1:24" ht="15.75" customHeight="1">
      <c r="A684" s="428"/>
      <c r="B684" s="447"/>
      <c r="C684" s="448"/>
      <c r="D684" s="448"/>
      <c r="E684" s="448"/>
      <c r="F684" s="448"/>
      <c r="G684" s="448"/>
      <c r="H684" s="448"/>
      <c r="I684" s="448"/>
      <c r="J684" s="449"/>
      <c r="K684" s="449"/>
      <c r="L684" s="449"/>
      <c r="M684" s="428"/>
      <c r="N684" s="428"/>
      <c r="O684" s="449"/>
      <c r="P684" s="428"/>
      <c r="R684" s="48"/>
      <c r="S684" s="48"/>
      <c r="T684" s="48"/>
      <c r="U684" s="48"/>
      <c r="V684" s="48"/>
      <c r="W684" s="48"/>
      <c r="X684" s="48"/>
    </row>
    <row r="685" spans="1:24" ht="15.75" customHeight="1">
      <c r="A685" s="428"/>
      <c r="B685" s="447"/>
      <c r="C685" s="448"/>
      <c r="D685" s="448"/>
      <c r="E685" s="448"/>
      <c r="F685" s="448"/>
      <c r="G685" s="448"/>
      <c r="H685" s="448"/>
      <c r="I685" s="448"/>
      <c r="J685" s="449"/>
      <c r="K685" s="449"/>
      <c r="L685" s="449"/>
      <c r="M685" s="428"/>
      <c r="N685" s="428"/>
      <c r="O685" s="449"/>
      <c r="P685" s="428"/>
      <c r="R685" s="48"/>
      <c r="S685" s="48"/>
      <c r="T685" s="48"/>
      <c r="U685" s="48"/>
      <c r="V685" s="48"/>
      <c r="W685" s="48"/>
      <c r="X685" s="48"/>
    </row>
    <row r="686" spans="1:24" ht="15.75" customHeight="1">
      <c r="A686" s="428"/>
      <c r="B686" s="447"/>
      <c r="C686" s="448"/>
      <c r="D686" s="448"/>
      <c r="E686" s="448"/>
      <c r="F686" s="448"/>
      <c r="G686" s="448"/>
      <c r="H686" s="448"/>
      <c r="I686" s="448"/>
      <c r="J686" s="449"/>
      <c r="K686" s="449"/>
      <c r="L686" s="449"/>
      <c r="M686" s="428"/>
      <c r="N686" s="428"/>
      <c r="O686" s="449"/>
      <c r="P686" s="428"/>
      <c r="R686" s="48"/>
      <c r="S686" s="48"/>
      <c r="T686" s="48"/>
      <c r="U686" s="48"/>
      <c r="V686" s="48"/>
      <c r="W686" s="48"/>
      <c r="X686" s="48"/>
    </row>
    <row r="687" spans="1:24" ht="15.75" customHeight="1">
      <c r="A687" s="428"/>
      <c r="B687" s="447"/>
      <c r="C687" s="448"/>
      <c r="D687" s="448"/>
      <c r="E687" s="448"/>
      <c r="F687" s="448"/>
      <c r="G687" s="448"/>
      <c r="H687" s="448"/>
      <c r="I687" s="448"/>
      <c r="J687" s="449"/>
      <c r="K687" s="449"/>
      <c r="L687" s="449"/>
      <c r="M687" s="428"/>
      <c r="N687" s="428"/>
      <c r="O687" s="449"/>
      <c r="P687" s="428"/>
      <c r="R687" s="48"/>
      <c r="S687" s="48"/>
      <c r="T687" s="48"/>
      <c r="U687" s="48"/>
      <c r="V687" s="48"/>
      <c r="W687" s="48"/>
      <c r="X687" s="48"/>
    </row>
    <row r="688" spans="1:24" ht="15.75" customHeight="1">
      <c r="A688" s="428"/>
      <c r="B688" s="447"/>
      <c r="C688" s="448"/>
      <c r="D688" s="448"/>
      <c r="E688" s="448"/>
      <c r="F688" s="448"/>
      <c r="G688" s="448"/>
      <c r="H688" s="448"/>
      <c r="I688" s="448"/>
      <c r="J688" s="449"/>
      <c r="K688" s="449"/>
      <c r="L688" s="449"/>
      <c r="M688" s="428"/>
      <c r="N688" s="428"/>
      <c r="O688" s="449"/>
      <c r="P688" s="428"/>
      <c r="R688" s="48"/>
      <c r="S688" s="48"/>
      <c r="T688" s="48"/>
      <c r="U688" s="48"/>
      <c r="V688" s="48"/>
      <c r="W688" s="48"/>
      <c r="X688" s="48"/>
    </row>
    <row r="689" spans="1:24" ht="15.75" customHeight="1">
      <c r="A689" s="428"/>
      <c r="B689" s="447"/>
      <c r="C689" s="448"/>
      <c r="D689" s="448"/>
      <c r="E689" s="448"/>
      <c r="F689" s="448"/>
      <c r="G689" s="448"/>
      <c r="H689" s="448"/>
      <c r="I689" s="448"/>
      <c r="J689" s="449"/>
      <c r="K689" s="449"/>
      <c r="L689" s="449"/>
      <c r="M689" s="428"/>
      <c r="N689" s="428"/>
      <c r="O689" s="449"/>
      <c r="P689" s="428"/>
      <c r="R689" s="48"/>
      <c r="S689" s="48"/>
      <c r="T689" s="48"/>
      <c r="U689" s="48"/>
      <c r="V689" s="48"/>
      <c r="W689" s="48"/>
      <c r="X689" s="48"/>
    </row>
    <row r="690" spans="1:24" ht="15.75" customHeight="1">
      <c r="A690" s="428"/>
      <c r="B690" s="447"/>
      <c r="C690" s="448"/>
      <c r="D690" s="448"/>
      <c r="E690" s="448"/>
      <c r="F690" s="448"/>
      <c r="G690" s="448"/>
      <c r="H690" s="448"/>
      <c r="I690" s="448"/>
      <c r="J690" s="449"/>
      <c r="K690" s="449"/>
      <c r="L690" s="449"/>
      <c r="M690" s="428"/>
      <c r="N690" s="428"/>
      <c r="O690" s="449"/>
      <c r="P690" s="428"/>
      <c r="R690" s="48"/>
      <c r="S690" s="48"/>
      <c r="T690" s="48"/>
      <c r="U690" s="48"/>
      <c r="V690" s="48"/>
      <c r="W690" s="48"/>
      <c r="X690" s="48"/>
    </row>
    <row r="691" spans="1:24" ht="15.75" customHeight="1">
      <c r="A691" s="428"/>
      <c r="B691" s="447"/>
      <c r="C691" s="448"/>
      <c r="D691" s="448"/>
      <c r="E691" s="448"/>
      <c r="F691" s="448"/>
      <c r="G691" s="448"/>
      <c r="H691" s="448"/>
      <c r="I691" s="448"/>
      <c r="J691" s="449"/>
      <c r="K691" s="449"/>
      <c r="L691" s="449"/>
      <c r="M691" s="428"/>
      <c r="N691" s="428"/>
      <c r="O691" s="449"/>
      <c r="P691" s="428"/>
      <c r="R691" s="48"/>
      <c r="S691" s="48"/>
      <c r="T691" s="48"/>
      <c r="U691" s="48"/>
      <c r="V691" s="48"/>
      <c r="W691" s="48"/>
      <c r="X691" s="48"/>
    </row>
    <row r="692" spans="1:24" ht="15.75" customHeight="1">
      <c r="A692" s="428"/>
      <c r="B692" s="447"/>
      <c r="C692" s="448"/>
      <c r="D692" s="448"/>
      <c r="E692" s="448"/>
      <c r="F692" s="448"/>
      <c r="G692" s="448"/>
      <c r="H692" s="448"/>
      <c r="I692" s="448"/>
      <c r="J692" s="449"/>
      <c r="K692" s="449"/>
      <c r="L692" s="449"/>
      <c r="M692" s="428"/>
      <c r="N692" s="428"/>
      <c r="O692" s="449"/>
      <c r="P692" s="428"/>
      <c r="R692" s="48"/>
      <c r="S692" s="48"/>
      <c r="T692" s="48"/>
      <c r="U692" s="48"/>
      <c r="V692" s="48"/>
      <c r="W692" s="48"/>
      <c r="X692" s="48"/>
    </row>
    <row r="693" spans="1:24" ht="15.75" customHeight="1">
      <c r="A693" s="428"/>
      <c r="B693" s="447"/>
      <c r="C693" s="448"/>
      <c r="D693" s="448"/>
      <c r="E693" s="448"/>
      <c r="F693" s="448"/>
      <c r="G693" s="448"/>
      <c r="H693" s="448"/>
      <c r="I693" s="448"/>
      <c r="J693" s="449"/>
      <c r="K693" s="449"/>
      <c r="L693" s="449"/>
      <c r="M693" s="428"/>
      <c r="N693" s="428"/>
      <c r="O693" s="449"/>
      <c r="P693" s="428"/>
      <c r="R693" s="48"/>
      <c r="S693" s="48"/>
      <c r="T693" s="48"/>
      <c r="U693" s="48"/>
      <c r="V693" s="48"/>
      <c r="W693" s="48"/>
      <c r="X693" s="48"/>
    </row>
    <row r="694" spans="1:24" ht="15.75" customHeight="1">
      <c r="A694" s="428"/>
      <c r="B694" s="447"/>
      <c r="C694" s="448"/>
      <c r="D694" s="448"/>
      <c r="E694" s="448"/>
      <c r="F694" s="448"/>
      <c r="G694" s="448"/>
      <c r="H694" s="448"/>
      <c r="I694" s="448"/>
      <c r="J694" s="449"/>
      <c r="K694" s="449"/>
      <c r="L694" s="449"/>
      <c r="M694" s="428"/>
      <c r="N694" s="428"/>
      <c r="O694" s="449"/>
      <c r="P694" s="428"/>
      <c r="R694" s="48"/>
      <c r="S694" s="48"/>
      <c r="T694" s="48"/>
      <c r="U694" s="48"/>
      <c r="V694" s="48"/>
      <c r="W694" s="48"/>
      <c r="X694" s="48"/>
    </row>
    <row r="695" spans="1:24" ht="15.75" customHeight="1">
      <c r="A695" s="428"/>
      <c r="B695" s="447"/>
      <c r="C695" s="448"/>
      <c r="D695" s="448"/>
      <c r="E695" s="448"/>
      <c r="F695" s="448"/>
      <c r="G695" s="448"/>
      <c r="H695" s="448"/>
      <c r="I695" s="448"/>
      <c r="J695" s="449"/>
      <c r="K695" s="449"/>
      <c r="L695" s="449"/>
      <c r="M695" s="428"/>
      <c r="N695" s="428"/>
      <c r="O695" s="449"/>
      <c r="P695" s="428"/>
      <c r="R695" s="48"/>
      <c r="S695" s="48"/>
      <c r="T695" s="48"/>
      <c r="U695" s="48"/>
      <c r="V695" s="48"/>
      <c r="W695" s="48"/>
      <c r="X695" s="48"/>
    </row>
    <row r="696" spans="1:24" ht="15.75" customHeight="1">
      <c r="A696" s="428"/>
      <c r="B696" s="447"/>
      <c r="C696" s="448"/>
      <c r="D696" s="448"/>
      <c r="E696" s="448"/>
      <c r="F696" s="448"/>
      <c r="G696" s="448"/>
      <c r="H696" s="448"/>
      <c r="I696" s="448"/>
      <c r="J696" s="449"/>
      <c r="K696" s="449"/>
      <c r="L696" s="449"/>
      <c r="M696" s="428"/>
      <c r="N696" s="428"/>
      <c r="O696" s="449"/>
      <c r="P696" s="428"/>
      <c r="R696" s="48"/>
      <c r="S696" s="48"/>
      <c r="T696" s="48"/>
      <c r="U696" s="48"/>
      <c r="V696" s="48"/>
      <c r="W696" s="48"/>
      <c r="X696" s="48"/>
    </row>
    <row r="697" spans="1:24" ht="15.75" customHeight="1">
      <c r="A697" s="428"/>
      <c r="B697" s="447"/>
      <c r="C697" s="448"/>
      <c r="D697" s="448"/>
      <c r="E697" s="448"/>
      <c r="F697" s="448"/>
      <c r="G697" s="448"/>
      <c r="H697" s="448"/>
      <c r="I697" s="448"/>
      <c r="J697" s="449"/>
      <c r="K697" s="449"/>
      <c r="L697" s="449"/>
      <c r="M697" s="428"/>
      <c r="N697" s="428"/>
      <c r="O697" s="449"/>
      <c r="P697" s="428"/>
      <c r="R697" s="48"/>
      <c r="S697" s="48"/>
      <c r="T697" s="48"/>
      <c r="U697" s="48"/>
      <c r="V697" s="48"/>
      <c r="W697" s="48"/>
      <c r="X697" s="48"/>
    </row>
    <row r="698" spans="1:24" ht="15.75" customHeight="1">
      <c r="A698" s="428"/>
      <c r="B698" s="447"/>
      <c r="C698" s="448"/>
      <c r="D698" s="448"/>
      <c r="E698" s="448"/>
      <c r="F698" s="448"/>
      <c r="G698" s="448"/>
      <c r="H698" s="448"/>
      <c r="I698" s="448"/>
      <c r="J698" s="449"/>
      <c r="K698" s="449"/>
      <c r="L698" s="449"/>
      <c r="M698" s="428"/>
      <c r="N698" s="428"/>
      <c r="O698" s="449"/>
      <c r="P698" s="428"/>
      <c r="R698" s="48"/>
      <c r="S698" s="48"/>
      <c r="T698" s="48"/>
      <c r="U698" s="48"/>
      <c r="V698" s="48"/>
      <c r="W698" s="48"/>
      <c r="X698" s="48"/>
    </row>
    <row r="699" spans="1:24" ht="15.75" customHeight="1">
      <c r="A699" s="428"/>
      <c r="B699" s="447"/>
      <c r="C699" s="448"/>
      <c r="D699" s="448"/>
      <c r="E699" s="448"/>
      <c r="F699" s="448"/>
      <c r="G699" s="448"/>
      <c r="H699" s="448"/>
      <c r="I699" s="448"/>
      <c r="J699" s="449"/>
      <c r="K699" s="449"/>
      <c r="L699" s="449"/>
      <c r="M699" s="428"/>
      <c r="N699" s="428"/>
      <c r="O699" s="449"/>
      <c r="P699" s="428"/>
      <c r="R699" s="48"/>
      <c r="S699" s="48"/>
      <c r="T699" s="48"/>
      <c r="U699" s="48"/>
      <c r="V699" s="48"/>
      <c r="W699" s="48"/>
      <c r="X699" s="48"/>
    </row>
    <row r="700" spans="1:24" ht="15.75" customHeight="1">
      <c r="A700" s="428"/>
      <c r="B700" s="447"/>
      <c r="C700" s="448"/>
      <c r="D700" s="448"/>
      <c r="E700" s="448"/>
      <c r="F700" s="448"/>
      <c r="G700" s="448"/>
      <c r="H700" s="448"/>
      <c r="I700" s="448"/>
      <c r="J700" s="449"/>
      <c r="K700" s="449"/>
      <c r="L700" s="449"/>
      <c r="M700" s="428"/>
      <c r="N700" s="428"/>
      <c r="O700" s="449"/>
      <c r="P700" s="428"/>
      <c r="R700" s="48"/>
      <c r="S700" s="48"/>
      <c r="T700" s="48"/>
      <c r="U700" s="48"/>
      <c r="V700" s="48"/>
      <c r="W700" s="48"/>
      <c r="X700" s="48"/>
    </row>
    <row r="701" spans="1:24" ht="15.75" customHeight="1">
      <c r="A701" s="428"/>
      <c r="B701" s="447"/>
      <c r="C701" s="448"/>
      <c r="D701" s="448"/>
      <c r="E701" s="448"/>
      <c r="F701" s="448"/>
      <c r="G701" s="448"/>
      <c r="H701" s="448"/>
      <c r="I701" s="448"/>
      <c r="J701" s="449"/>
      <c r="K701" s="449"/>
      <c r="L701" s="449"/>
      <c r="M701" s="428"/>
      <c r="N701" s="428"/>
      <c r="O701" s="449"/>
      <c r="P701" s="428"/>
      <c r="R701" s="48"/>
      <c r="S701" s="48"/>
      <c r="T701" s="48"/>
      <c r="U701" s="48"/>
      <c r="V701" s="48"/>
      <c r="W701" s="48"/>
      <c r="X701" s="48"/>
    </row>
    <row r="702" spans="1:24" ht="15.75" customHeight="1">
      <c r="A702" s="428"/>
      <c r="B702" s="447"/>
      <c r="C702" s="448"/>
      <c r="D702" s="448"/>
      <c r="E702" s="448"/>
      <c r="F702" s="448"/>
      <c r="G702" s="448"/>
      <c r="H702" s="448"/>
      <c r="I702" s="448"/>
      <c r="J702" s="449"/>
      <c r="K702" s="449"/>
      <c r="L702" s="449"/>
      <c r="M702" s="428"/>
      <c r="N702" s="428"/>
      <c r="O702" s="449"/>
      <c r="P702" s="428"/>
      <c r="R702" s="48"/>
      <c r="S702" s="48"/>
      <c r="T702" s="48"/>
      <c r="U702" s="48"/>
      <c r="V702" s="48"/>
      <c r="W702" s="48"/>
      <c r="X702" s="48"/>
    </row>
    <row r="703" spans="1:24" ht="15.75" customHeight="1">
      <c r="A703" s="428"/>
      <c r="B703" s="447"/>
      <c r="C703" s="448"/>
      <c r="D703" s="448"/>
      <c r="E703" s="448"/>
      <c r="F703" s="448"/>
      <c r="G703" s="448"/>
      <c r="H703" s="448"/>
      <c r="I703" s="448"/>
      <c r="J703" s="449"/>
      <c r="K703" s="449"/>
      <c r="L703" s="449"/>
      <c r="M703" s="428"/>
      <c r="N703" s="428"/>
      <c r="O703" s="449"/>
      <c r="P703" s="428"/>
      <c r="R703" s="48"/>
      <c r="S703" s="48"/>
      <c r="T703" s="48"/>
      <c r="U703" s="48"/>
      <c r="V703" s="48"/>
      <c r="W703" s="48"/>
      <c r="X703" s="48"/>
    </row>
    <row r="704" spans="1:24" ht="15.75" customHeight="1">
      <c r="A704" s="428"/>
      <c r="B704" s="447"/>
      <c r="C704" s="448"/>
      <c r="D704" s="448"/>
      <c r="E704" s="448"/>
      <c r="F704" s="448"/>
      <c r="G704" s="448"/>
      <c r="H704" s="448"/>
      <c r="I704" s="448"/>
      <c r="J704" s="449"/>
      <c r="K704" s="449"/>
      <c r="L704" s="449"/>
      <c r="M704" s="428"/>
      <c r="N704" s="428"/>
      <c r="O704" s="449"/>
      <c r="P704" s="428"/>
      <c r="R704" s="48"/>
      <c r="S704" s="48"/>
      <c r="T704" s="48"/>
      <c r="U704" s="48"/>
      <c r="V704" s="48"/>
      <c r="W704" s="48"/>
      <c r="X704" s="48"/>
    </row>
    <row r="705" spans="1:24" ht="15.75" customHeight="1">
      <c r="A705" s="428"/>
      <c r="B705" s="447"/>
      <c r="C705" s="448"/>
      <c r="D705" s="448"/>
      <c r="E705" s="448"/>
      <c r="F705" s="448"/>
      <c r="G705" s="448"/>
      <c r="H705" s="448"/>
      <c r="I705" s="448"/>
      <c r="J705" s="449"/>
      <c r="K705" s="449"/>
      <c r="L705" s="449"/>
      <c r="M705" s="428"/>
      <c r="N705" s="428"/>
      <c r="O705" s="449"/>
      <c r="P705" s="428"/>
      <c r="R705" s="48"/>
      <c r="S705" s="48"/>
      <c r="T705" s="48"/>
      <c r="U705" s="48"/>
      <c r="V705" s="48"/>
      <c r="W705" s="48"/>
      <c r="X705" s="48"/>
    </row>
    <row r="706" spans="1:24" ht="15.75" customHeight="1">
      <c r="A706" s="428"/>
      <c r="B706" s="447"/>
      <c r="C706" s="448"/>
      <c r="D706" s="448"/>
      <c r="E706" s="448"/>
      <c r="F706" s="448"/>
      <c r="G706" s="448"/>
      <c r="H706" s="448"/>
      <c r="I706" s="448"/>
      <c r="J706" s="449"/>
      <c r="K706" s="449"/>
      <c r="L706" s="449"/>
      <c r="M706" s="428"/>
      <c r="N706" s="428"/>
      <c r="O706" s="449"/>
      <c r="P706" s="428"/>
      <c r="R706" s="48"/>
      <c r="S706" s="48"/>
      <c r="T706" s="48"/>
      <c r="U706" s="48"/>
      <c r="V706" s="48"/>
      <c r="W706" s="48"/>
      <c r="X706" s="48"/>
    </row>
    <row r="707" spans="1:24" ht="15.75" customHeight="1">
      <c r="A707" s="428"/>
      <c r="B707" s="447"/>
      <c r="C707" s="448"/>
      <c r="D707" s="448"/>
      <c r="E707" s="448"/>
      <c r="F707" s="448"/>
      <c r="G707" s="448"/>
      <c r="H707" s="448"/>
      <c r="I707" s="448"/>
      <c r="J707" s="449"/>
      <c r="K707" s="449"/>
      <c r="L707" s="449"/>
      <c r="M707" s="428"/>
      <c r="N707" s="428"/>
      <c r="O707" s="449"/>
      <c r="P707" s="428"/>
      <c r="R707" s="48"/>
      <c r="S707" s="48"/>
      <c r="T707" s="48"/>
      <c r="U707" s="48"/>
      <c r="V707" s="48"/>
      <c r="W707" s="48"/>
      <c r="X707" s="48"/>
    </row>
    <row r="708" spans="1:24" ht="15.75" customHeight="1">
      <c r="A708" s="428"/>
      <c r="B708" s="447"/>
      <c r="C708" s="448"/>
      <c r="D708" s="448"/>
      <c r="E708" s="448"/>
      <c r="F708" s="448"/>
      <c r="G708" s="448"/>
      <c r="H708" s="448"/>
      <c r="I708" s="448"/>
      <c r="J708" s="449"/>
      <c r="K708" s="449"/>
      <c r="L708" s="449"/>
      <c r="M708" s="428"/>
      <c r="N708" s="428"/>
      <c r="O708" s="449"/>
      <c r="P708" s="428"/>
      <c r="R708" s="48"/>
      <c r="S708" s="48"/>
      <c r="T708" s="48"/>
      <c r="U708" s="48"/>
      <c r="V708" s="48"/>
      <c r="W708" s="48"/>
      <c r="X708" s="48"/>
    </row>
    <row r="709" spans="1:24" ht="15.75" customHeight="1">
      <c r="A709" s="428"/>
      <c r="B709" s="447"/>
      <c r="C709" s="448"/>
      <c r="D709" s="448"/>
      <c r="E709" s="448"/>
      <c r="F709" s="448"/>
      <c r="G709" s="448"/>
      <c r="H709" s="448"/>
      <c r="I709" s="448"/>
      <c r="J709" s="449"/>
      <c r="K709" s="449"/>
      <c r="L709" s="449"/>
      <c r="M709" s="428"/>
      <c r="N709" s="428"/>
      <c r="O709" s="449"/>
      <c r="P709" s="428"/>
      <c r="R709" s="48"/>
      <c r="S709" s="48"/>
      <c r="T709" s="48"/>
      <c r="U709" s="48"/>
      <c r="V709" s="48"/>
      <c r="W709" s="48"/>
      <c r="X709" s="48"/>
    </row>
    <row r="710" spans="1:24" ht="15.75" customHeight="1">
      <c r="A710" s="428"/>
      <c r="B710" s="447"/>
      <c r="C710" s="448"/>
      <c r="D710" s="448"/>
      <c r="E710" s="448"/>
      <c r="F710" s="448"/>
      <c r="G710" s="448"/>
      <c r="H710" s="448"/>
      <c r="I710" s="448"/>
      <c r="J710" s="449"/>
      <c r="K710" s="449"/>
      <c r="L710" s="449"/>
      <c r="M710" s="428"/>
      <c r="N710" s="428"/>
      <c r="O710" s="449"/>
      <c r="P710" s="428"/>
      <c r="R710" s="48"/>
      <c r="S710" s="48"/>
      <c r="T710" s="48"/>
      <c r="U710" s="48"/>
      <c r="V710" s="48"/>
      <c r="W710" s="48"/>
      <c r="X710" s="48"/>
    </row>
    <row r="711" spans="1:24" ht="15.75" customHeight="1">
      <c r="A711" s="428"/>
      <c r="B711" s="447"/>
      <c r="C711" s="448"/>
      <c r="D711" s="448"/>
      <c r="E711" s="448"/>
      <c r="F711" s="448"/>
      <c r="G711" s="448"/>
      <c r="H711" s="448"/>
      <c r="I711" s="448"/>
      <c r="J711" s="449"/>
      <c r="K711" s="449"/>
      <c r="L711" s="449"/>
      <c r="M711" s="428"/>
      <c r="N711" s="428"/>
      <c r="O711" s="449"/>
      <c r="P711" s="428"/>
      <c r="R711" s="48"/>
      <c r="S711" s="48"/>
      <c r="T711" s="48"/>
      <c r="U711" s="48"/>
      <c r="V711" s="48"/>
      <c r="W711" s="48"/>
      <c r="X711" s="48"/>
    </row>
    <row r="712" spans="1:24" ht="15.75" customHeight="1">
      <c r="A712" s="428"/>
      <c r="B712" s="447"/>
      <c r="C712" s="448"/>
      <c r="D712" s="448"/>
      <c r="E712" s="448"/>
      <c r="F712" s="448"/>
      <c r="G712" s="448"/>
      <c r="H712" s="448"/>
      <c r="I712" s="448"/>
      <c r="J712" s="449"/>
      <c r="K712" s="449"/>
      <c r="L712" s="449"/>
      <c r="M712" s="428"/>
      <c r="N712" s="428"/>
      <c r="O712" s="449"/>
      <c r="P712" s="428"/>
      <c r="R712" s="48"/>
      <c r="S712" s="48"/>
      <c r="T712" s="48"/>
      <c r="U712" s="48"/>
      <c r="V712" s="48"/>
      <c r="W712" s="48"/>
      <c r="X712" s="48"/>
    </row>
    <row r="713" spans="1:24" ht="15.75" customHeight="1">
      <c r="A713" s="428"/>
      <c r="B713" s="447"/>
      <c r="C713" s="448"/>
      <c r="D713" s="448"/>
      <c r="E713" s="448"/>
      <c r="F713" s="448"/>
      <c r="G713" s="448"/>
      <c r="H713" s="448"/>
      <c r="I713" s="448"/>
      <c r="J713" s="449"/>
      <c r="K713" s="449"/>
      <c r="L713" s="449"/>
      <c r="M713" s="428"/>
      <c r="N713" s="428"/>
      <c r="O713" s="449"/>
      <c r="P713" s="428"/>
      <c r="R713" s="48"/>
      <c r="S713" s="48"/>
      <c r="T713" s="48"/>
      <c r="U713" s="48"/>
      <c r="V713" s="48"/>
      <c r="W713" s="48"/>
      <c r="X713" s="48"/>
    </row>
    <row r="714" spans="1:24" ht="15.75" customHeight="1">
      <c r="A714" s="428"/>
      <c r="B714" s="447"/>
      <c r="C714" s="448"/>
      <c r="D714" s="448"/>
      <c r="E714" s="448"/>
      <c r="F714" s="448"/>
      <c r="G714" s="448"/>
      <c r="H714" s="448"/>
      <c r="I714" s="448"/>
      <c r="J714" s="449"/>
      <c r="K714" s="449"/>
      <c r="L714" s="449"/>
      <c r="M714" s="428"/>
      <c r="N714" s="428"/>
      <c r="O714" s="449"/>
      <c r="P714" s="428"/>
      <c r="R714" s="48"/>
      <c r="S714" s="48"/>
      <c r="T714" s="48"/>
      <c r="U714" s="48"/>
      <c r="V714" s="48"/>
      <c r="W714" s="48"/>
      <c r="X714" s="48"/>
    </row>
    <row r="715" spans="1:24" ht="15.75" customHeight="1">
      <c r="A715" s="428"/>
      <c r="B715" s="447"/>
      <c r="C715" s="448"/>
      <c r="D715" s="448"/>
      <c r="E715" s="448"/>
      <c r="F715" s="448"/>
      <c r="G715" s="448"/>
      <c r="H715" s="448"/>
      <c r="I715" s="448"/>
      <c r="J715" s="449"/>
      <c r="K715" s="449"/>
      <c r="L715" s="449"/>
      <c r="M715" s="428"/>
      <c r="N715" s="428"/>
      <c r="O715" s="449"/>
      <c r="P715" s="428"/>
      <c r="R715" s="48"/>
      <c r="S715" s="48"/>
      <c r="T715" s="48"/>
      <c r="U715" s="48"/>
      <c r="V715" s="48"/>
      <c r="W715" s="48"/>
      <c r="X715" s="48"/>
    </row>
    <row r="716" spans="1:24" ht="15.75" customHeight="1">
      <c r="A716" s="428"/>
      <c r="B716" s="447"/>
      <c r="C716" s="448"/>
      <c r="D716" s="448"/>
      <c r="E716" s="448"/>
      <c r="F716" s="448"/>
      <c r="G716" s="448"/>
      <c r="H716" s="448"/>
      <c r="I716" s="448"/>
      <c r="J716" s="449"/>
      <c r="K716" s="449"/>
      <c r="L716" s="449"/>
      <c r="M716" s="428"/>
      <c r="N716" s="428"/>
      <c r="O716" s="449"/>
      <c r="P716" s="428"/>
      <c r="R716" s="48"/>
      <c r="S716" s="48"/>
      <c r="T716" s="48"/>
      <c r="U716" s="48"/>
      <c r="V716" s="48"/>
      <c r="W716" s="48"/>
      <c r="X716" s="48"/>
    </row>
    <row r="717" spans="1:24" ht="15.75" customHeight="1">
      <c r="A717" s="428"/>
      <c r="B717" s="447"/>
      <c r="C717" s="448"/>
      <c r="D717" s="448"/>
      <c r="E717" s="448"/>
      <c r="F717" s="448"/>
      <c r="G717" s="448"/>
      <c r="H717" s="448"/>
      <c r="I717" s="448"/>
      <c r="J717" s="449"/>
      <c r="K717" s="449"/>
      <c r="L717" s="449"/>
      <c r="M717" s="428"/>
      <c r="N717" s="428"/>
      <c r="O717" s="449"/>
      <c r="P717" s="428"/>
      <c r="R717" s="48"/>
      <c r="S717" s="48"/>
      <c r="T717" s="48"/>
      <c r="U717" s="48"/>
      <c r="V717" s="48"/>
      <c r="W717" s="48"/>
      <c r="X717" s="48"/>
    </row>
    <row r="718" spans="1:24" ht="15.75" customHeight="1">
      <c r="A718" s="428"/>
      <c r="B718" s="447"/>
      <c r="C718" s="448"/>
      <c r="D718" s="448"/>
      <c r="E718" s="448"/>
      <c r="F718" s="448"/>
      <c r="G718" s="448"/>
      <c r="H718" s="448"/>
      <c r="I718" s="448"/>
      <c r="J718" s="449"/>
      <c r="K718" s="449"/>
      <c r="L718" s="449"/>
      <c r="M718" s="428"/>
      <c r="N718" s="428"/>
      <c r="O718" s="449"/>
      <c r="P718" s="428"/>
      <c r="R718" s="48"/>
      <c r="S718" s="48"/>
      <c r="T718" s="48"/>
      <c r="U718" s="48"/>
      <c r="V718" s="48"/>
      <c r="W718" s="48"/>
      <c r="X718" s="48"/>
    </row>
    <row r="719" spans="1:24" ht="15.75" customHeight="1">
      <c r="A719" s="428"/>
      <c r="B719" s="447"/>
      <c r="C719" s="448"/>
      <c r="D719" s="448"/>
      <c r="E719" s="448"/>
      <c r="F719" s="448"/>
      <c r="G719" s="448"/>
      <c r="H719" s="448"/>
      <c r="I719" s="448"/>
      <c r="J719" s="449"/>
      <c r="K719" s="449"/>
      <c r="L719" s="449"/>
      <c r="M719" s="428"/>
      <c r="N719" s="428"/>
      <c r="O719" s="449"/>
      <c r="P719" s="428"/>
      <c r="R719" s="48"/>
      <c r="S719" s="48"/>
      <c r="T719" s="48"/>
      <c r="U719" s="48"/>
      <c r="V719" s="48"/>
      <c r="W719" s="48"/>
      <c r="X719" s="48"/>
    </row>
    <row r="720" spans="1:24" ht="15.75" customHeight="1">
      <c r="A720" s="428"/>
      <c r="B720" s="447"/>
      <c r="C720" s="448"/>
      <c r="D720" s="448"/>
      <c r="E720" s="448"/>
      <c r="F720" s="448"/>
      <c r="G720" s="448"/>
      <c r="H720" s="448"/>
      <c r="I720" s="448"/>
      <c r="J720" s="449"/>
      <c r="K720" s="449"/>
      <c r="L720" s="449"/>
      <c r="M720" s="428"/>
      <c r="N720" s="428"/>
      <c r="O720" s="449"/>
      <c r="P720" s="428"/>
      <c r="R720" s="48"/>
      <c r="S720" s="48"/>
      <c r="T720" s="48"/>
      <c r="U720" s="48"/>
      <c r="V720" s="48"/>
      <c r="W720" s="48"/>
      <c r="X720" s="48"/>
    </row>
    <row r="721" spans="1:24" ht="15.75" customHeight="1">
      <c r="A721" s="428"/>
      <c r="B721" s="447"/>
      <c r="C721" s="448"/>
      <c r="D721" s="448"/>
      <c r="E721" s="448"/>
      <c r="F721" s="448"/>
      <c r="G721" s="448"/>
      <c r="H721" s="448"/>
      <c r="I721" s="448"/>
      <c r="J721" s="449"/>
      <c r="K721" s="449"/>
      <c r="L721" s="449"/>
      <c r="M721" s="428"/>
      <c r="N721" s="428"/>
      <c r="O721" s="449"/>
      <c r="P721" s="428"/>
      <c r="R721" s="48"/>
      <c r="S721" s="48"/>
      <c r="T721" s="48"/>
      <c r="U721" s="48"/>
      <c r="V721" s="48"/>
      <c r="W721" s="48"/>
      <c r="X721" s="48"/>
    </row>
    <row r="722" spans="1:24" ht="15.75" customHeight="1">
      <c r="A722" s="428"/>
      <c r="B722" s="447"/>
      <c r="C722" s="448"/>
      <c r="D722" s="448"/>
      <c r="E722" s="448"/>
      <c r="F722" s="448"/>
      <c r="G722" s="448"/>
      <c r="H722" s="448"/>
      <c r="I722" s="448"/>
      <c r="J722" s="449"/>
      <c r="K722" s="449"/>
      <c r="L722" s="449"/>
      <c r="M722" s="428"/>
      <c r="N722" s="428"/>
      <c r="O722" s="449"/>
      <c r="P722" s="428"/>
      <c r="R722" s="48"/>
      <c r="S722" s="48"/>
      <c r="T722" s="48"/>
      <c r="U722" s="48"/>
      <c r="V722" s="48"/>
      <c r="W722" s="48"/>
      <c r="X722" s="48"/>
    </row>
    <row r="723" spans="1:24" ht="15.75" customHeight="1">
      <c r="A723" s="428"/>
      <c r="B723" s="447"/>
      <c r="C723" s="448"/>
      <c r="D723" s="448"/>
      <c r="E723" s="448"/>
      <c r="F723" s="448"/>
      <c r="G723" s="448"/>
      <c r="H723" s="448"/>
      <c r="I723" s="448"/>
      <c r="J723" s="449"/>
      <c r="K723" s="449"/>
      <c r="L723" s="449"/>
      <c r="M723" s="428"/>
      <c r="N723" s="428"/>
      <c r="O723" s="449"/>
      <c r="P723" s="428"/>
      <c r="R723" s="48"/>
      <c r="S723" s="48"/>
      <c r="T723" s="48"/>
      <c r="U723" s="48"/>
      <c r="V723" s="48"/>
      <c r="W723" s="48"/>
      <c r="X723" s="48"/>
    </row>
    <row r="724" spans="1:24" ht="15.75" customHeight="1">
      <c r="A724" s="428"/>
      <c r="B724" s="447"/>
      <c r="C724" s="448"/>
      <c r="D724" s="448"/>
      <c r="E724" s="448"/>
      <c r="F724" s="448"/>
      <c r="G724" s="448"/>
      <c r="H724" s="448"/>
      <c r="I724" s="448"/>
      <c r="J724" s="449"/>
      <c r="K724" s="449"/>
      <c r="L724" s="449"/>
      <c r="M724" s="428"/>
      <c r="N724" s="428"/>
      <c r="O724" s="449"/>
      <c r="P724" s="428"/>
      <c r="R724" s="48"/>
      <c r="S724" s="48"/>
      <c r="T724" s="48"/>
      <c r="U724" s="48"/>
      <c r="V724" s="48"/>
      <c r="W724" s="48"/>
      <c r="X724" s="48"/>
    </row>
    <row r="725" spans="1:24" ht="15.75" customHeight="1">
      <c r="A725" s="428"/>
      <c r="B725" s="447"/>
      <c r="C725" s="448"/>
      <c r="D725" s="448"/>
      <c r="E725" s="448"/>
      <c r="F725" s="448"/>
      <c r="G725" s="448"/>
      <c r="H725" s="448"/>
      <c r="I725" s="448"/>
      <c r="J725" s="449"/>
      <c r="K725" s="449"/>
      <c r="L725" s="449"/>
      <c r="M725" s="428"/>
      <c r="N725" s="428"/>
      <c r="O725" s="449"/>
      <c r="P725" s="428"/>
      <c r="R725" s="48"/>
      <c r="S725" s="48"/>
      <c r="T725" s="48"/>
      <c r="U725" s="48"/>
      <c r="V725" s="48"/>
      <c r="W725" s="48"/>
      <c r="X725" s="48"/>
    </row>
    <row r="726" spans="1:24" ht="15.75" customHeight="1">
      <c r="A726" s="428"/>
      <c r="B726" s="447"/>
      <c r="C726" s="448"/>
      <c r="D726" s="448"/>
      <c r="E726" s="448"/>
      <c r="F726" s="448"/>
      <c r="G726" s="448"/>
      <c r="H726" s="448"/>
      <c r="I726" s="448"/>
      <c r="J726" s="449"/>
      <c r="K726" s="449"/>
      <c r="L726" s="449"/>
      <c r="M726" s="428"/>
      <c r="N726" s="428"/>
      <c r="O726" s="449"/>
      <c r="P726" s="428"/>
      <c r="R726" s="48"/>
      <c r="S726" s="48"/>
      <c r="T726" s="48"/>
      <c r="U726" s="48"/>
      <c r="V726" s="48"/>
      <c r="W726" s="48"/>
      <c r="X726" s="48"/>
    </row>
    <row r="727" spans="1:24" ht="15.75" customHeight="1">
      <c r="A727" s="428"/>
      <c r="B727" s="447"/>
      <c r="C727" s="448"/>
      <c r="D727" s="448"/>
      <c r="E727" s="448"/>
      <c r="F727" s="448"/>
      <c r="G727" s="448"/>
      <c r="H727" s="448"/>
      <c r="I727" s="448"/>
      <c r="J727" s="449"/>
      <c r="K727" s="449"/>
      <c r="L727" s="449"/>
      <c r="M727" s="428"/>
      <c r="N727" s="428"/>
      <c r="O727" s="449"/>
      <c r="P727" s="428"/>
      <c r="R727" s="48"/>
      <c r="S727" s="48"/>
      <c r="T727" s="48"/>
      <c r="U727" s="48"/>
      <c r="V727" s="48"/>
      <c r="W727" s="48"/>
      <c r="X727" s="48"/>
    </row>
    <row r="728" spans="1:24" ht="15.75" customHeight="1">
      <c r="A728" s="428"/>
      <c r="B728" s="447"/>
      <c r="C728" s="448"/>
      <c r="D728" s="448"/>
      <c r="E728" s="448"/>
      <c r="F728" s="448"/>
      <c r="G728" s="448"/>
      <c r="H728" s="448"/>
      <c r="I728" s="448"/>
      <c r="J728" s="449"/>
      <c r="K728" s="449"/>
      <c r="L728" s="449"/>
      <c r="M728" s="428"/>
      <c r="N728" s="428"/>
      <c r="O728" s="449"/>
      <c r="P728" s="428"/>
      <c r="R728" s="48"/>
      <c r="S728" s="48"/>
      <c r="T728" s="48"/>
      <c r="U728" s="48"/>
      <c r="V728" s="48"/>
      <c r="W728" s="48"/>
      <c r="X728" s="48"/>
    </row>
    <row r="729" spans="1:24" ht="15.75" customHeight="1">
      <c r="A729" s="428"/>
      <c r="B729" s="447"/>
      <c r="C729" s="448"/>
      <c r="D729" s="448"/>
      <c r="E729" s="448"/>
      <c r="F729" s="448"/>
      <c r="G729" s="448"/>
      <c r="H729" s="448"/>
      <c r="I729" s="448"/>
      <c r="J729" s="449"/>
      <c r="K729" s="449"/>
      <c r="L729" s="449"/>
      <c r="M729" s="428"/>
      <c r="N729" s="428"/>
      <c r="O729" s="449"/>
      <c r="P729" s="428"/>
      <c r="R729" s="48"/>
      <c r="S729" s="48"/>
      <c r="T729" s="48"/>
      <c r="U729" s="48"/>
      <c r="V729" s="48"/>
      <c r="W729" s="48"/>
      <c r="X729" s="48"/>
    </row>
    <row r="730" spans="1:24" ht="15.75" customHeight="1">
      <c r="A730" s="428"/>
      <c r="B730" s="447"/>
      <c r="C730" s="448"/>
      <c r="D730" s="448"/>
      <c r="E730" s="448"/>
      <c r="F730" s="448"/>
      <c r="G730" s="448"/>
      <c r="H730" s="448"/>
      <c r="I730" s="448"/>
      <c r="J730" s="449"/>
      <c r="K730" s="449"/>
      <c r="L730" s="449"/>
      <c r="M730" s="428"/>
      <c r="N730" s="428"/>
      <c r="O730" s="449"/>
      <c r="P730" s="428"/>
      <c r="R730" s="48"/>
      <c r="S730" s="48"/>
      <c r="T730" s="48"/>
      <c r="U730" s="48"/>
      <c r="V730" s="48"/>
      <c r="W730" s="48"/>
      <c r="X730" s="48"/>
    </row>
    <row r="731" spans="1:24" ht="15.75" customHeight="1">
      <c r="A731" s="428"/>
      <c r="B731" s="447"/>
      <c r="C731" s="448"/>
      <c r="D731" s="448"/>
      <c r="E731" s="448"/>
      <c r="F731" s="448"/>
      <c r="G731" s="448"/>
      <c r="H731" s="448"/>
      <c r="I731" s="448"/>
      <c r="J731" s="449"/>
      <c r="K731" s="449"/>
      <c r="L731" s="449"/>
      <c r="M731" s="428"/>
      <c r="N731" s="428"/>
      <c r="O731" s="449"/>
      <c r="P731" s="428"/>
      <c r="R731" s="48"/>
      <c r="S731" s="48"/>
      <c r="T731" s="48"/>
      <c r="U731" s="48"/>
      <c r="V731" s="48"/>
      <c r="W731" s="48"/>
      <c r="X731" s="48"/>
    </row>
    <row r="732" spans="1:24" ht="15.75" customHeight="1">
      <c r="A732" s="428"/>
      <c r="B732" s="447"/>
      <c r="C732" s="448"/>
      <c r="D732" s="448"/>
      <c r="E732" s="448"/>
      <c r="F732" s="448"/>
      <c r="G732" s="448"/>
      <c r="H732" s="448"/>
      <c r="I732" s="448"/>
      <c r="J732" s="449"/>
      <c r="K732" s="449"/>
      <c r="L732" s="449"/>
      <c r="M732" s="428"/>
      <c r="N732" s="428"/>
      <c r="O732" s="449"/>
      <c r="P732" s="428"/>
      <c r="R732" s="48"/>
      <c r="S732" s="48"/>
      <c r="T732" s="48"/>
      <c r="U732" s="48"/>
      <c r="V732" s="48"/>
      <c r="W732" s="48"/>
      <c r="X732" s="48"/>
    </row>
    <row r="733" spans="1:24" ht="15.75" customHeight="1">
      <c r="A733" s="428"/>
      <c r="B733" s="447"/>
      <c r="C733" s="448"/>
      <c r="D733" s="448"/>
      <c r="E733" s="448"/>
      <c r="F733" s="448"/>
      <c r="G733" s="448"/>
      <c r="H733" s="448"/>
      <c r="I733" s="448"/>
      <c r="J733" s="449"/>
      <c r="K733" s="449"/>
      <c r="L733" s="449"/>
      <c r="M733" s="428"/>
      <c r="N733" s="428"/>
      <c r="O733" s="449"/>
      <c r="P733" s="428"/>
      <c r="R733" s="48"/>
      <c r="S733" s="48"/>
      <c r="T733" s="48"/>
      <c r="U733" s="48"/>
      <c r="V733" s="48"/>
      <c r="W733" s="48"/>
      <c r="X733" s="48"/>
    </row>
    <row r="734" spans="1:24" ht="15.75" customHeight="1">
      <c r="A734" s="428"/>
      <c r="B734" s="447"/>
      <c r="C734" s="448"/>
      <c r="D734" s="448"/>
      <c r="E734" s="448"/>
      <c r="F734" s="448"/>
      <c r="G734" s="448"/>
      <c r="H734" s="448"/>
      <c r="I734" s="448"/>
      <c r="J734" s="449"/>
      <c r="K734" s="449"/>
      <c r="L734" s="449"/>
      <c r="M734" s="428"/>
      <c r="N734" s="428"/>
      <c r="O734" s="449"/>
      <c r="P734" s="428"/>
      <c r="R734" s="48"/>
      <c r="S734" s="48"/>
      <c r="T734" s="48"/>
      <c r="U734" s="48"/>
      <c r="V734" s="48"/>
      <c r="W734" s="48"/>
      <c r="X734" s="48"/>
    </row>
    <row r="735" spans="1:24" ht="15.75" customHeight="1">
      <c r="A735" s="428"/>
      <c r="B735" s="447"/>
      <c r="C735" s="448"/>
      <c r="D735" s="448"/>
      <c r="E735" s="448"/>
      <c r="F735" s="448"/>
      <c r="G735" s="448"/>
      <c r="H735" s="448"/>
      <c r="I735" s="448"/>
      <c r="J735" s="449"/>
      <c r="K735" s="449"/>
      <c r="L735" s="449"/>
      <c r="M735" s="428"/>
      <c r="N735" s="428"/>
      <c r="O735" s="449"/>
      <c r="P735" s="428"/>
      <c r="R735" s="48"/>
      <c r="S735" s="48"/>
      <c r="T735" s="48"/>
      <c r="U735" s="48"/>
      <c r="V735" s="48"/>
      <c r="W735" s="48"/>
      <c r="X735" s="48"/>
    </row>
    <row r="736" spans="1:24" ht="15.75" customHeight="1">
      <c r="A736" s="428"/>
      <c r="B736" s="447"/>
      <c r="C736" s="448"/>
      <c r="D736" s="448"/>
      <c r="E736" s="448"/>
      <c r="F736" s="448"/>
      <c r="G736" s="448"/>
      <c r="H736" s="448"/>
      <c r="I736" s="448"/>
      <c r="J736" s="449"/>
      <c r="K736" s="449"/>
      <c r="L736" s="449"/>
      <c r="M736" s="428"/>
      <c r="N736" s="428"/>
      <c r="O736" s="449"/>
      <c r="P736" s="428"/>
      <c r="R736" s="48"/>
      <c r="S736" s="48"/>
      <c r="T736" s="48"/>
      <c r="U736" s="48"/>
      <c r="V736" s="48"/>
      <c r="W736" s="48"/>
      <c r="X736" s="48"/>
    </row>
    <row r="737" spans="1:24" ht="15.75" customHeight="1">
      <c r="A737" s="428"/>
      <c r="B737" s="447"/>
      <c r="C737" s="448"/>
      <c r="D737" s="448"/>
      <c r="E737" s="448"/>
      <c r="F737" s="448"/>
      <c r="G737" s="448"/>
      <c r="H737" s="448"/>
      <c r="I737" s="448"/>
      <c r="J737" s="449"/>
      <c r="K737" s="449"/>
      <c r="L737" s="449"/>
      <c r="M737" s="428"/>
      <c r="N737" s="428"/>
      <c r="O737" s="449"/>
      <c r="P737" s="428"/>
      <c r="R737" s="48"/>
      <c r="S737" s="48"/>
      <c r="T737" s="48"/>
      <c r="U737" s="48"/>
      <c r="V737" s="48"/>
      <c r="W737" s="48"/>
      <c r="X737" s="48"/>
    </row>
    <row r="738" spans="1:24" ht="15.75" customHeight="1">
      <c r="A738" s="428"/>
      <c r="B738" s="447"/>
      <c r="C738" s="448"/>
      <c r="D738" s="448"/>
      <c r="E738" s="448"/>
      <c r="F738" s="448"/>
      <c r="G738" s="448"/>
      <c r="H738" s="448"/>
      <c r="I738" s="448"/>
      <c r="J738" s="449"/>
      <c r="K738" s="449"/>
      <c r="L738" s="449"/>
      <c r="M738" s="428"/>
      <c r="N738" s="428"/>
      <c r="O738" s="449"/>
      <c r="P738" s="428"/>
      <c r="R738" s="48"/>
      <c r="S738" s="48"/>
      <c r="T738" s="48"/>
      <c r="U738" s="48"/>
      <c r="V738" s="48"/>
      <c r="W738" s="48"/>
      <c r="X738" s="48"/>
    </row>
    <row r="739" spans="1:24" ht="15.75" customHeight="1">
      <c r="A739" s="428"/>
      <c r="B739" s="447"/>
      <c r="C739" s="448"/>
      <c r="D739" s="448"/>
      <c r="E739" s="448"/>
      <c r="F739" s="448"/>
      <c r="G739" s="448"/>
      <c r="H739" s="448"/>
      <c r="I739" s="448"/>
      <c r="J739" s="449"/>
      <c r="K739" s="449"/>
      <c r="L739" s="449"/>
      <c r="M739" s="428"/>
      <c r="N739" s="428"/>
      <c r="O739" s="449"/>
      <c r="P739" s="428"/>
      <c r="R739" s="48"/>
      <c r="S739" s="48"/>
      <c r="T739" s="48"/>
      <c r="U739" s="48"/>
      <c r="V739" s="48"/>
      <c r="W739" s="48"/>
      <c r="X739" s="48"/>
    </row>
    <row r="740" spans="1:24" ht="15.75" customHeight="1">
      <c r="A740" s="428"/>
      <c r="B740" s="447"/>
      <c r="C740" s="448"/>
      <c r="D740" s="448"/>
      <c r="E740" s="448"/>
      <c r="F740" s="448"/>
      <c r="G740" s="448"/>
      <c r="H740" s="448"/>
      <c r="I740" s="448"/>
      <c r="J740" s="449"/>
      <c r="K740" s="449"/>
      <c r="L740" s="449"/>
      <c r="M740" s="428"/>
      <c r="N740" s="428"/>
      <c r="O740" s="449"/>
      <c r="P740" s="428"/>
      <c r="R740" s="48"/>
      <c r="S740" s="48"/>
      <c r="T740" s="48"/>
      <c r="U740" s="48"/>
      <c r="V740" s="48"/>
      <c r="W740" s="48"/>
      <c r="X740" s="48"/>
    </row>
    <row r="741" spans="1:24" ht="15.75" customHeight="1">
      <c r="A741" s="428"/>
      <c r="B741" s="447"/>
      <c r="C741" s="448"/>
      <c r="D741" s="448"/>
      <c r="E741" s="448"/>
      <c r="F741" s="448"/>
      <c r="G741" s="448"/>
      <c r="H741" s="448"/>
      <c r="I741" s="448"/>
      <c r="J741" s="449"/>
      <c r="K741" s="449"/>
      <c r="L741" s="449"/>
      <c r="M741" s="428"/>
      <c r="N741" s="428"/>
      <c r="O741" s="449"/>
      <c r="P741" s="428"/>
      <c r="R741" s="48"/>
      <c r="S741" s="48"/>
      <c r="T741" s="48"/>
      <c r="U741" s="48"/>
      <c r="V741" s="48"/>
      <c r="W741" s="48"/>
      <c r="X741" s="48"/>
    </row>
    <row r="742" spans="1:24" ht="15.75" customHeight="1">
      <c r="A742" s="428"/>
      <c r="B742" s="447"/>
      <c r="C742" s="448"/>
      <c r="D742" s="448"/>
      <c r="E742" s="448"/>
      <c r="F742" s="448"/>
      <c r="G742" s="448"/>
      <c r="H742" s="448"/>
      <c r="I742" s="448"/>
      <c r="J742" s="449"/>
      <c r="K742" s="449"/>
      <c r="L742" s="449"/>
      <c r="M742" s="428"/>
      <c r="N742" s="428"/>
      <c r="O742" s="449"/>
      <c r="P742" s="428"/>
      <c r="R742" s="48"/>
      <c r="S742" s="48"/>
      <c r="T742" s="48"/>
      <c r="U742" s="48"/>
      <c r="V742" s="48"/>
      <c r="W742" s="48"/>
      <c r="X742" s="48"/>
    </row>
    <row r="743" spans="1:24" ht="15.75" customHeight="1">
      <c r="A743" s="428"/>
      <c r="B743" s="447"/>
      <c r="C743" s="448"/>
      <c r="D743" s="448"/>
      <c r="E743" s="448"/>
      <c r="F743" s="448"/>
      <c r="G743" s="448"/>
      <c r="H743" s="448"/>
      <c r="I743" s="448"/>
      <c r="J743" s="449"/>
      <c r="K743" s="449"/>
      <c r="L743" s="449"/>
      <c r="M743" s="428"/>
      <c r="N743" s="428"/>
      <c r="O743" s="449"/>
      <c r="P743" s="428"/>
      <c r="R743" s="48"/>
      <c r="S743" s="48"/>
      <c r="T743" s="48"/>
      <c r="U743" s="48"/>
      <c r="V743" s="48"/>
      <c r="W743" s="48"/>
      <c r="X743" s="48"/>
    </row>
    <row r="744" spans="1:24" ht="15.75" customHeight="1">
      <c r="A744" s="428"/>
      <c r="B744" s="447"/>
      <c r="C744" s="448"/>
      <c r="D744" s="448"/>
      <c r="E744" s="448"/>
      <c r="F744" s="448"/>
      <c r="G744" s="448"/>
      <c r="H744" s="448"/>
      <c r="I744" s="448"/>
      <c r="J744" s="449"/>
      <c r="K744" s="449"/>
      <c r="L744" s="449"/>
      <c r="M744" s="428"/>
      <c r="N744" s="428"/>
      <c r="O744" s="449"/>
      <c r="P744" s="428"/>
      <c r="R744" s="48"/>
      <c r="S744" s="48"/>
      <c r="T744" s="48"/>
      <c r="U744" s="48"/>
      <c r="V744" s="48"/>
      <c r="W744" s="48"/>
      <c r="X744" s="48"/>
    </row>
    <row r="745" spans="1:24" ht="15.75" customHeight="1">
      <c r="A745" s="428"/>
      <c r="B745" s="447"/>
      <c r="C745" s="448"/>
      <c r="D745" s="448"/>
      <c r="E745" s="448"/>
      <c r="F745" s="448"/>
      <c r="G745" s="448"/>
      <c r="H745" s="448"/>
      <c r="I745" s="448"/>
      <c r="J745" s="449"/>
      <c r="K745" s="449"/>
      <c r="L745" s="449"/>
      <c r="M745" s="428"/>
      <c r="N745" s="428"/>
      <c r="O745" s="449"/>
      <c r="P745" s="428"/>
      <c r="R745" s="48"/>
      <c r="S745" s="48"/>
      <c r="T745" s="48"/>
      <c r="U745" s="48"/>
      <c r="V745" s="48"/>
      <c r="W745" s="48"/>
      <c r="X745" s="48"/>
    </row>
    <row r="746" spans="1:24" ht="15.75" customHeight="1">
      <c r="A746" s="428"/>
      <c r="B746" s="447"/>
      <c r="C746" s="448"/>
      <c r="D746" s="448"/>
      <c r="E746" s="448"/>
      <c r="F746" s="448"/>
      <c r="G746" s="448"/>
      <c r="H746" s="448"/>
      <c r="I746" s="448"/>
      <c r="J746" s="449"/>
      <c r="K746" s="449"/>
      <c r="L746" s="449"/>
      <c r="M746" s="428"/>
      <c r="N746" s="428"/>
      <c r="O746" s="449"/>
      <c r="P746" s="428"/>
      <c r="R746" s="48"/>
      <c r="S746" s="48"/>
      <c r="T746" s="48"/>
      <c r="U746" s="48"/>
      <c r="V746" s="48"/>
      <c r="W746" s="48"/>
      <c r="X746" s="48"/>
    </row>
    <row r="747" spans="1:24" ht="15.75" customHeight="1">
      <c r="A747" s="428"/>
      <c r="B747" s="447"/>
      <c r="C747" s="448"/>
      <c r="D747" s="448"/>
      <c r="E747" s="448"/>
      <c r="F747" s="448"/>
      <c r="G747" s="448"/>
      <c r="H747" s="448"/>
      <c r="I747" s="448"/>
      <c r="J747" s="449"/>
      <c r="K747" s="449"/>
      <c r="L747" s="449"/>
      <c r="M747" s="428"/>
      <c r="N747" s="428"/>
      <c r="O747" s="449"/>
      <c r="P747" s="428"/>
      <c r="R747" s="48"/>
      <c r="S747" s="48"/>
      <c r="T747" s="48"/>
      <c r="U747" s="48"/>
      <c r="V747" s="48"/>
      <c r="W747" s="48"/>
      <c r="X747" s="48"/>
    </row>
    <row r="748" spans="1:24" ht="15.75" customHeight="1">
      <c r="A748" s="428"/>
      <c r="B748" s="447"/>
      <c r="C748" s="448"/>
      <c r="D748" s="448"/>
      <c r="E748" s="448"/>
      <c r="F748" s="448"/>
      <c r="G748" s="448"/>
      <c r="H748" s="448"/>
      <c r="I748" s="448"/>
      <c r="J748" s="449"/>
      <c r="K748" s="449"/>
      <c r="L748" s="449"/>
      <c r="M748" s="428"/>
      <c r="N748" s="428"/>
      <c r="O748" s="449"/>
      <c r="P748" s="428"/>
      <c r="R748" s="48"/>
      <c r="S748" s="48"/>
      <c r="T748" s="48"/>
      <c r="U748" s="48"/>
      <c r="V748" s="48"/>
      <c r="W748" s="48"/>
      <c r="X748" s="48"/>
    </row>
    <row r="749" spans="1:24" ht="15.75" customHeight="1">
      <c r="A749" s="428"/>
      <c r="B749" s="447"/>
      <c r="C749" s="448"/>
      <c r="D749" s="448"/>
      <c r="E749" s="448"/>
      <c r="F749" s="448"/>
      <c r="G749" s="448"/>
      <c r="H749" s="448"/>
      <c r="I749" s="448"/>
      <c r="J749" s="449"/>
      <c r="K749" s="449"/>
      <c r="L749" s="449"/>
      <c r="M749" s="428"/>
      <c r="N749" s="428"/>
      <c r="O749" s="449"/>
      <c r="P749" s="428"/>
      <c r="R749" s="48"/>
      <c r="S749" s="48"/>
      <c r="T749" s="48"/>
      <c r="U749" s="48"/>
      <c r="V749" s="48"/>
      <c r="W749" s="48"/>
      <c r="X749" s="48"/>
    </row>
    <row r="750" spans="1:24" ht="15.75" customHeight="1">
      <c r="A750" s="428"/>
      <c r="B750" s="447"/>
      <c r="C750" s="448"/>
      <c r="D750" s="448"/>
      <c r="E750" s="448"/>
      <c r="F750" s="448"/>
      <c r="G750" s="448"/>
      <c r="H750" s="448"/>
      <c r="I750" s="448"/>
      <c r="J750" s="449"/>
      <c r="K750" s="449"/>
      <c r="L750" s="449"/>
      <c r="M750" s="428"/>
      <c r="N750" s="428"/>
      <c r="O750" s="449"/>
      <c r="P750" s="428"/>
      <c r="R750" s="48"/>
      <c r="S750" s="48"/>
      <c r="T750" s="48"/>
      <c r="U750" s="48"/>
      <c r="V750" s="48"/>
      <c r="W750" s="48"/>
      <c r="X750" s="48"/>
    </row>
    <row r="751" spans="1:24" ht="15.75" customHeight="1">
      <c r="A751" s="428"/>
      <c r="B751" s="447"/>
      <c r="C751" s="448"/>
      <c r="D751" s="448"/>
      <c r="E751" s="448"/>
      <c r="F751" s="448"/>
      <c r="G751" s="448"/>
      <c r="H751" s="448"/>
      <c r="I751" s="448"/>
      <c r="J751" s="449"/>
      <c r="K751" s="449"/>
      <c r="L751" s="449"/>
      <c r="M751" s="428"/>
      <c r="N751" s="428"/>
      <c r="O751" s="449"/>
      <c r="P751" s="428"/>
      <c r="R751" s="48"/>
      <c r="S751" s="48"/>
      <c r="T751" s="48"/>
      <c r="U751" s="48"/>
      <c r="V751" s="48"/>
      <c r="W751" s="48"/>
      <c r="X751" s="48"/>
    </row>
    <row r="752" spans="1:24" ht="15.75" customHeight="1">
      <c r="A752" s="428"/>
      <c r="B752" s="447"/>
      <c r="C752" s="448"/>
      <c r="D752" s="448"/>
      <c r="E752" s="448"/>
      <c r="F752" s="448"/>
      <c r="G752" s="448"/>
      <c r="H752" s="448"/>
      <c r="I752" s="448"/>
      <c r="J752" s="449"/>
      <c r="K752" s="449"/>
      <c r="L752" s="449"/>
      <c r="M752" s="428"/>
      <c r="N752" s="428"/>
      <c r="O752" s="449"/>
      <c r="P752" s="428"/>
      <c r="R752" s="48"/>
      <c r="S752" s="48"/>
      <c r="T752" s="48"/>
      <c r="U752" s="48"/>
      <c r="V752" s="48"/>
      <c r="W752" s="48"/>
      <c r="X752" s="48"/>
    </row>
    <row r="753" spans="1:24" ht="15.75" customHeight="1">
      <c r="A753" s="428"/>
      <c r="B753" s="447"/>
      <c r="C753" s="448"/>
      <c r="D753" s="448"/>
      <c r="E753" s="448"/>
      <c r="F753" s="448"/>
      <c r="G753" s="448"/>
      <c r="H753" s="448"/>
      <c r="I753" s="448"/>
      <c r="J753" s="449"/>
      <c r="K753" s="449"/>
      <c r="L753" s="449"/>
      <c r="M753" s="428"/>
      <c r="N753" s="428"/>
      <c r="O753" s="449"/>
      <c r="P753" s="428"/>
      <c r="R753" s="48"/>
      <c r="S753" s="48"/>
      <c r="T753" s="48"/>
      <c r="U753" s="48"/>
      <c r="V753" s="48"/>
      <c r="W753" s="48"/>
      <c r="X753" s="48"/>
    </row>
    <row r="754" spans="1:24" ht="15.75" customHeight="1">
      <c r="A754" s="428"/>
      <c r="B754" s="447"/>
      <c r="C754" s="448"/>
      <c r="D754" s="448"/>
      <c r="E754" s="448"/>
      <c r="F754" s="448"/>
      <c r="G754" s="448"/>
      <c r="H754" s="448"/>
      <c r="I754" s="448"/>
      <c r="J754" s="449"/>
      <c r="K754" s="449"/>
      <c r="L754" s="449"/>
      <c r="M754" s="428"/>
      <c r="N754" s="428"/>
      <c r="O754" s="449"/>
      <c r="P754" s="428"/>
      <c r="R754" s="48"/>
      <c r="S754" s="48"/>
      <c r="T754" s="48"/>
      <c r="U754" s="48"/>
      <c r="V754" s="48"/>
      <c r="W754" s="48"/>
      <c r="X754" s="48"/>
    </row>
    <row r="755" spans="1:24" ht="15.75" customHeight="1">
      <c r="A755" s="428"/>
      <c r="B755" s="447"/>
      <c r="C755" s="448"/>
      <c r="D755" s="448"/>
      <c r="E755" s="448"/>
      <c r="F755" s="448"/>
      <c r="G755" s="448"/>
      <c r="H755" s="448"/>
      <c r="I755" s="448"/>
      <c r="J755" s="449"/>
      <c r="K755" s="449"/>
      <c r="L755" s="449"/>
      <c r="M755" s="428"/>
      <c r="N755" s="428"/>
      <c r="O755" s="449"/>
      <c r="P755" s="428"/>
      <c r="R755" s="48"/>
      <c r="S755" s="48"/>
      <c r="T755" s="48"/>
      <c r="U755" s="48"/>
      <c r="V755" s="48"/>
      <c r="W755" s="48"/>
      <c r="X755" s="48"/>
    </row>
    <row r="756" spans="1:24" ht="15.75" customHeight="1">
      <c r="A756" s="428"/>
      <c r="B756" s="447"/>
      <c r="C756" s="448"/>
      <c r="D756" s="448"/>
      <c r="E756" s="448"/>
      <c r="F756" s="448"/>
      <c r="G756" s="448"/>
      <c r="H756" s="448"/>
      <c r="I756" s="448"/>
      <c r="J756" s="449"/>
      <c r="K756" s="449"/>
      <c r="L756" s="449"/>
      <c r="M756" s="428"/>
      <c r="N756" s="428"/>
      <c r="O756" s="449"/>
      <c r="P756" s="428"/>
      <c r="R756" s="48"/>
      <c r="S756" s="48"/>
      <c r="T756" s="48"/>
      <c r="U756" s="48"/>
      <c r="V756" s="48"/>
      <c r="W756" s="48"/>
      <c r="X756" s="48"/>
    </row>
    <row r="757" spans="1:24" ht="15.75" customHeight="1">
      <c r="A757" s="428"/>
      <c r="B757" s="447"/>
      <c r="C757" s="448"/>
      <c r="D757" s="448"/>
      <c r="E757" s="448"/>
      <c r="F757" s="448"/>
      <c r="G757" s="448"/>
      <c r="H757" s="448"/>
      <c r="I757" s="448"/>
      <c r="J757" s="449"/>
      <c r="K757" s="449"/>
      <c r="L757" s="449"/>
      <c r="M757" s="428"/>
      <c r="N757" s="428"/>
      <c r="O757" s="449"/>
      <c r="P757" s="428"/>
      <c r="R757" s="48"/>
      <c r="S757" s="48"/>
      <c r="T757" s="48"/>
      <c r="U757" s="48"/>
      <c r="V757" s="48"/>
      <c r="W757" s="48"/>
      <c r="X757" s="48"/>
    </row>
    <row r="758" spans="1:24" ht="15.75" customHeight="1">
      <c r="A758" s="428"/>
      <c r="B758" s="447"/>
      <c r="C758" s="448"/>
      <c r="D758" s="448"/>
      <c r="E758" s="448"/>
      <c r="F758" s="448"/>
      <c r="G758" s="448"/>
      <c r="H758" s="448"/>
      <c r="I758" s="448"/>
      <c r="J758" s="449"/>
      <c r="K758" s="449"/>
      <c r="L758" s="449"/>
      <c r="M758" s="428"/>
      <c r="N758" s="428"/>
      <c r="O758" s="449"/>
      <c r="P758" s="428"/>
      <c r="R758" s="48"/>
      <c r="S758" s="48"/>
      <c r="T758" s="48"/>
      <c r="U758" s="48"/>
      <c r="V758" s="48"/>
      <c r="W758" s="48"/>
      <c r="X758" s="48"/>
    </row>
    <row r="759" spans="1:24" ht="15.75" customHeight="1">
      <c r="A759" s="428"/>
      <c r="B759" s="447"/>
      <c r="C759" s="448"/>
      <c r="D759" s="448"/>
      <c r="E759" s="448"/>
      <c r="F759" s="448"/>
      <c r="G759" s="448"/>
      <c r="H759" s="448"/>
      <c r="I759" s="448"/>
      <c r="J759" s="449"/>
      <c r="K759" s="449"/>
      <c r="L759" s="449"/>
      <c r="M759" s="428"/>
      <c r="N759" s="428"/>
      <c r="O759" s="449"/>
      <c r="P759" s="428"/>
      <c r="R759" s="48"/>
      <c r="S759" s="48"/>
      <c r="T759" s="48"/>
      <c r="U759" s="48"/>
      <c r="V759" s="48"/>
      <c r="W759" s="48"/>
      <c r="X759" s="48"/>
    </row>
    <row r="760" spans="1:24" ht="15.75" customHeight="1">
      <c r="A760" s="428"/>
      <c r="B760" s="447"/>
      <c r="C760" s="448"/>
      <c r="D760" s="448"/>
      <c r="E760" s="448"/>
      <c r="F760" s="448"/>
      <c r="G760" s="448"/>
      <c r="H760" s="448"/>
      <c r="I760" s="448"/>
      <c r="J760" s="449"/>
      <c r="K760" s="449"/>
      <c r="L760" s="449"/>
      <c r="M760" s="428"/>
      <c r="N760" s="428"/>
      <c r="O760" s="449"/>
      <c r="P760" s="428"/>
      <c r="R760" s="48"/>
      <c r="S760" s="48"/>
      <c r="T760" s="48"/>
      <c r="U760" s="48"/>
      <c r="V760" s="48"/>
      <c r="W760" s="48"/>
      <c r="X760" s="48"/>
    </row>
    <row r="761" spans="1:24" ht="15.75" customHeight="1">
      <c r="A761" s="428"/>
      <c r="B761" s="447"/>
      <c r="C761" s="448"/>
      <c r="D761" s="448"/>
      <c r="E761" s="448"/>
      <c r="F761" s="448"/>
      <c r="G761" s="448"/>
      <c r="H761" s="448"/>
      <c r="I761" s="448"/>
      <c r="J761" s="449"/>
      <c r="K761" s="449"/>
      <c r="L761" s="449"/>
      <c r="M761" s="428"/>
      <c r="N761" s="428"/>
      <c r="O761" s="449"/>
      <c r="P761" s="428"/>
      <c r="R761" s="48"/>
      <c r="S761" s="48"/>
      <c r="T761" s="48"/>
      <c r="U761" s="48"/>
      <c r="V761" s="48"/>
      <c r="W761" s="48"/>
      <c r="X761" s="48"/>
    </row>
    <row r="762" spans="1:24" ht="15.75" customHeight="1">
      <c r="A762" s="428"/>
      <c r="B762" s="447"/>
      <c r="C762" s="448"/>
      <c r="D762" s="448"/>
      <c r="E762" s="448"/>
      <c r="F762" s="448"/>
      <c r="G762" s="448"/>
      <c r="H762" s="448"/>
      <c r="I762" s="448"/>
      <c r="J762" s="449"/>
      <c r="K762" s="449"/>
      <c r="L762" s="449"/>
      <c r="M762" s="428"/>
      <c r="N762" s="428"/>
      <c r="O762" s="449"/>
      <c r="P762" s="428"/>
      <c r="R762" s="48"/>
      <c r="S762" s="48"/>
      <c r="T762" s="48"/>
      <c r="U762" s="48"/>
      <c r="V762" s="48"/>
      <c r="W762" s="48"/>
      <c r="X762" s="48"/>
    </row>
    <row r="763" spans="1:24" ht="15.75" customHeight="1">
      <c r="A763" s="428"/>
      <c r="B763" s="447"/>
      <c r="C763" s="448"/>
      <c r="D763" s="448"/>
      <c r="E763" s="448"/>
      <c r="F763" s="448"/>
      <c r="G763" s="448"/>
      <c r="H763" s="448"/>
      <c r="I763" s="448"/>
      <c r="J763" s="449"/>
      <c r="K763" s="449"/>
      <c r="L763" s="449"/>
      <c r="M763" s="428"/>
      <c r="N763" s="428"/>
      <c r="O763" s="449"/>
      <c r="P763" s="428"/>
      <c r="R763" s="48"/>
      <c r="S763" s="48"/>
      <c r="T763" s="48"/>
      <c r="U763" s="48"/>
      <c r="V763" s="48"/>
      <c r="W763" s="48"/>
      <c r="X763" s="48"/>
    </row>
    <row r="764" spans="1:24" ht="15.75" customHeight="1">
      <c r="A764" s="428"/>
      <c r="B764" s="447"/>
      <c r="C764" s="448"/>
      <c r="D764" s="448"/>
      <c r="E764" s="448"/>
      <c r="F764" s="448"/>
      <c r="G764" s="448"/>
      <c r="H764" s="448"/>
      <c r="I764" s="448"/>
      <c r="J764" s="449"/>
      <c r="K764" s="449"/>
      <c r="L764" s="449"/>
      <c r="M764" s="428"/>
      <c r="N764" s="428"/>
      <c r="O764" s="449"/>
      <c r="P764" s="428"/>
      <c r="R764" s="48"/>
      <c r="S764" s="48"/>
      <c r="T764" s="48"/>
      <c r="U764" s="48"/>
      <c r="V764" s="48"/>
      <c r="W764" s="48"/>
      <c r="X764" s="48"/>
    </row>
    <row r="765" spans="1:24" ht="15.75" customHeight="1">
      <c r="A765" s="428"/>
      <c r="B765" s="447"/>
      <c r="C765" s="448"/>
      <c r="D765" s="448"/>
      <c r="E765" s="448"/>
      <c r="F765" s="448"/>
      <c r="G765" s="448"/>
      <c r="H765" s="448"/>
      <c r="I765" s="448"/>
      <c r="J765" s="449"/>
      <c r="K765" s="449"/>
      <c r="L765" s="449"/>
      <c r="M765" s="428"/>
      <c r="N765" s="428"/>
      <c r="O765" s="449"/>
      <c r="P765" s="428"/>
      <c r="R765" s="48"/>
      <c r="S765" s="48"/>
      <c r="T765" s="48"/>
      <c r="U765" s="48"/>
      <c r="V765" s="48"/>
      <c r="W765" s="48"/>
      <c r="X765" s="48"/>
    </row>
    <row r="766" spans="1:24" ht="15.75" customHeight="1">
      <c r="A766" s="428"/>
      <c r="B766" s="447"/>
      <c r="C766" s="448"/>
      <c r="D766" s="448"/>
      <c r="E766" s="448"/>
      <c r="F766" s="448"/>
      <c r="G766" s="448"/>
      <c r="H766" s="448"/>
      <c r="I766" s="448"/>
      <c r="J766" s="449"/>
      <c r="K766" s="449"/>
      <c r="L766" s="449"/>
      <c r="M766" s="428"/>
      <c r="N766" s="428"/>
      <c r="O766" s="449"/>
      <c r="P766" s="428"/>
      <c r="R766" s="48"/>
      <c r="S766" s="48"/>
      <c r="T766" s="48"/>
      <c r="U766" s="48"/>
      <c r="V766" s="48"/>
      <c r="W766" s="48"/>
      <c r="X766" s="48"/>
    </row>
    <row r="767" spans="1:24" ht="15.75" customHeight="1">
      <c r="A767" s="428"/>
      <c r="B767" s="447"/>
      <c r="C767" s="448"/>
      <c r="D767" s="448"/>
      <c r="E767" s="448"/>
      <c r="F767" s="448"/>
      <c r="G767" s="448"/>
      <c r="H767" s="448"/>
      <c r="I767" s="448"/>
      <c r="J767" s="449"/>
      <c r="K767" s="449"/>
      <c r="L767" s="449"/>
      <c r="M767" s="428"/>
      <c r="N767" s="428"/>
      <c r="O767" s="449"/>
      <c r="P767" s="428"/>
      <c r="R767" s="48"/>
      <c r="S767" s="48"/>
      <c r="T767" s="48"/>
      <c r="U767" s="48"/>
      <c r="V767" s="48"/>
      <c r="W767" s="48"/>
      <c r="X767" s="48"/>
    </row>
    <row r="768" spans="1:24" ht="15.75" customHeight="1">
      <c r="A768" s="428"/>
      <c r="B768" s="447"/>
      <c r="C768" s="448"/>
      <c r="D768" s="448"/>
      <c r="E768" s="448"/>
      <c r="F768" s="448"/>
      <c r="G768" s="448"/>
      <c r="H768" s="448"/>
      <c r="I768" s="448"/>
      <c r="J768" s="449"/>
      <c r="K768" s="449"/>
      <c r="L768" s="449"/>
      <c r="M768" s="428"/>
      <c r="N768" s="428"/>
      <c r="O768" s="449"/>
      <c r="P768" s="428"/>
      <c r="R768" s="48"/>
      <c r="S768" s="48"/>
      <c r="T768" s="48"/>
      <c r="U768" s="48"/>
      <c r="V768" s="48"/>
      <c r="W768" s="48"/>
      <c r="X768" s="48"/>
    </row>
    <row r="769" spans="1:24" ht="15.75" customHeight="1">
      <c r="A769" s="428"/>
      <c r="B769" s="447"/>
      <c r="C769" s="448"/>
      <c r="D769" s="448"/>
      <c r="E769" s="448"/>
      <c r="F769" s="448"/>
      <c r="G769" s="448"/>
      <c r="H769" s="448"/>
      <c r="I769" s="448"/>
      <c r="J769" s="449"/>
      <c r="K769" s="449"/>
      <c r="L769" s="449"/>
      <c r="M769" s="428"/>
      <c r="N769" s="428"/>
      <c r="O769" s="449"/>
      <c r="P769" s="428"/>
      <c r="R769" s="48"/>
      <c r="S769" s="48"/>
      <c r="T769" s="48"/>
      <c r="U769" s="48"/>
      <c r="V769" s="48"/>
      <c r="W769" s="48"/>
      <c r="X769" s="48"/>
    </row>
    <row r="770" spans="1:24" ht="15.75" customHeight="1">
      <c r="A770" s="428"/>
      <c r="B770" s="447"/>
      <c r="C770" s="448"/>
      <c r="D770" s="448"/>
      <c r="E770" s="448"/>
      <c r="F770" s="448"/>
      <c r="G770" s="448"/>
      <c r="H770" s="448"/>
      <c r="I770" s="448"/>
      <c r="J770" s="449"/>
      <c r="K770" s="449"/>
      <c r="L770" s="449"/>
      <c r="M770" s="428"/>
      <c r="N770" s="428"/>
      <c r="O770" s="449"/>
      <c r="P770" s="428"/>
      <c r="R770" s="48"/>
      <c r="S770" s="48"/>
      <c r="T770" s="48"/>
      <c r="U770" s="48"/>
      <c r="V770" s="48"/>
      <c r="W770" s="48"/>
      <c r="X770" s="48"/>
    </row>
    <row r="771" spans="1:24" ht="15.75" customHeight="1">
      <c r="A771" s="428"/>
      <c r="B771" s="447"/>
      <c r="C771" s="448"/>
      <c r="D771" s="448"/>
      <c r="E771" s="448"/>
      <c r="F771" s="448"/>
      <c r="G771" s="448"/>
      <c r="H771" s="448"/>
      <c r="I771" s="448"/>
      <c r="J771" s="449"/>
      <c r="K771" s="449"/>
      <c r="L771" s="449"/>
      <c r="M771" s="428"/>
      <c r="N771" s="428"/>
      <c r="O771" s="449"/>
      <c r="P771" s="428"/>
      <c r="R771" s="48"/>
      <c r="S771" s="48"/>
      <c r="T771" s="48"/>
      <c r="U771" s="48"/>
      <c r="V771" s="48"/>
      <c r="W771" s="48"/>
      <c r="X771" s="48"/>
    </row>
    <row r="772" spans="1:24" ht="15.75" customHeight="1">
      <c r="A772" s="428"/>
      <c r="B772" s="447"/>
      <c r="C772" s="448"/>
      <c r="D772" s="448"/>
      <c r="E772" s="448"/>
      <c r="F772" s="448"/>
      <c r="G772" s="448"/>
      <c r="H772" s="448"/>
      <c r="I772" s="448"/>
      <c r="J772" s="449"/>
      <c r="K772" s="449"/>
      <c r="L772" s="449"/>
      <c r="M772" s="428"/>
      <c r="N772" s="428"/>
      <c r="O772" s="449"/>
      <c r="P772" s="428"/>
      <c r="R772" s="48"/>
      <c r="S772" s="48"/>
      <c r="T772" s="48"/>
      <c r="U772" s="48"/>
      <c r="V772" s="48"/>
      <c r="W772" s="48"/>
      <c r="X772" s="48"/>
    </row>
    <row r="773" spans="1:24" ht="15.75" customHeight="1">
      <c r="A773" s="428"/>
      <c r="B773" s="447"/>
      <c r="C773" s="448"/>
      <c r="D773" s="448"/>
      <c r="E773" s="448"/>
      <c r="F773" s="448"/>
      <c r="G773" s="448"/>
      <c r="H773" s="448"/>
      <c r="I773" s="448"/>
      <c r="J773" s="449"/>
      <c r="K773" s="449"/>
      <c r="L773" s="449"/>
      <c r="M773" s="428"/>
      <c r="N773" s="428"/>
      <c r="O773" s="449"/>
      <c r="P773" s="428"/>
      <c r="R773" s="48"/>
      <c r="S773" s="48"/>
      <c r="T773" s="48"/>
      <c r="U773" s="48"/>
      <c r="V773" s="48"/>
      <c r="W773" s="48"/>
      <c r="X773" s="48"/>
    </row>
    <row r="774" spans="1:24" ht="15.75" customHeight="1">
      <c r="A774" s="428"/>
      <c r="B774" s="447"/>
      <c r="C774" s="448"/>
      <c r="D774" s="448"/>
      <c r="E774" s="448"/>
      <c r="F774" s="448"/>
      <c r="G774" s="448"/>
      <c r="H774" s="448"/>
      <c r="I774" s="448"/>
      <c r="J774" s="449"/>
      <c r="K774" s="449"/>
      <c r="L774" s="449"/>
      <c r="M774" s="428"/>
      <c r="N774" s="428"/>
      <c r="O774" s="449"/>
      <c r="P774" s="428"/>
      <c r="R774" s="48"/>
      <c r="S774" s="48"/>
      <c r="T774" s="48"/>
      <c r="U774" s="48"/>
      <c r="V774" s="48"/>
      <c r="W774" s="48"/>
      <c r="X774" s="48"/>
    </row>
    <row r="775" spans="1:24" ht="15.75" customHeight="1">
      <c r="A775" s="428"/>
      <c r="B775" s="447"/>
      <c r="C775" s="448"/>
      <c r="D775" s="448"/>
      <c r="E775" s="448"/>
      <c r="F775" s="448"/>
      <c r="G775" s="448"/>
      <c r="H775" s="448"/>
      <c r="I775" s="448"/>
      <c r="J775" s="449"/>
      <c r="K775" s="449"/>
      <c r="L775" s="449"/>
      <c r="M775" s="428"/>
      <c r="N775" s="428"/>
      <c r="O775" s="449"/>
      <c r="P775" s="428"/>
      <c r="R775" s="48"/>
      <c r="S775" s="48"/>
      <c r="T775" s="48"/>
      <c r="U775" s="48"/>
      <c r="V775" s="48"/>
      <c r="W775" s="48"/>
      <c r="X775" s="48"/>
    </row>
    <row r="776" spans="1:24" ht="15.75" customHeight="1">
      <c r="A776" s="428"/>
      <c r="B776" s="447"/>
      <c r="C776" s="448"/>
      <c r="D776" s="448"/>
      <c r="E776" s="448"/>
      <c r="F776" s="448"/>
      <c r="G776" s="448"/>
      <c r="H776" s="448"/>
      <c r="I776" s="448"/>
      <c r="J776" s="449"/>
      <c r="K776" s="449"/>
      <c r="L776" s="449"/>
      <c r="M776" s="428"/>
      <c r="N776" s="428"/>
      <c r="O776" s="449"/>
      <c r="P776" s="428"/>
      <c r="R776" s="48"/>
      <c r="S776" s="48"/>
      <c r="T776" s="48"/>
      <c r="U776" s="48"/>
      <c r="V776" s="48"/>
      <c r="W776" s="48"/>
      <c r="X776" s="48"/>
    </row>
    <row r="777" spans="1:24" ht="15.75" customHeight="1">
      <c r="A777" s="428"/>
      <c r="B777" s="447"/>
      <c r="C777" s="448"/>
      <c r="D777" s="448"/>
      <c r="E777" s="448"/>
      <c r="F777" s="448"/>
      <c r="G777" s="448"/>
      <c r="H777" s="448"/>
      <c r="I777" s="448"/>
      <c r="J777" s="449"/>
      <c r="K777" s="449"/>
      <c r="L777" s="449"/>
      <c r="M777" s="428"/>
      <c r="N777" s="428"/>
      <c r="O777" s="449"/>
      <c r="P777" s="428"/>
      <c r="R777" s="48"/>
      <c r="S777" s="48"/>
      <c r="T777" s="48"/>
      <c r="U777" s="48"/>
      <c r="V777" s="48"/>
      <c r="W777" s="48"/>
      <c r="X777" s="48"/>
    </row>
    <row r="778" spans="1:24" ht="15.75" customHeight="1">
      <c r="A778" s="428"/>
      <c r="B778" s="447"/>
      <c r="C778" s="448"/>
      <c r="D778" s="448"/>
      <c r="E778" s="448"/>
      <c r="F778" s="448"/>
      <c r="G778" s="448"/>
      <c r="H778" s="448"/>
      <c r="I778" s="448"/>
      <c r="J778" s="449"/>
      <c r="K778" s="449"/>
      <c r="L778" s="449"/>
      <c r="M778" s="428"/>
      <c r="N778" s="428"/>
      <c r="O778" s="449"/>
      <c r="P778" s="428"/>
      <c r="R778" s="48"/>
      <c r="S778" s="48"/>
      <c r="T778" s="48"/>
      <c r="U778" s="48"/>
      <c r="V778" s="48"/>
      <c r="W778" s="48"/>
      <c r="X778" s="48"/>
    </row>
    <row r="779" spans="1:24" ht="15.75" customHeight="1">
      <c r="A779" s="428"/>
      <c r="B779" s="447"/>
      <c r="C779" s="448"/>
      <c r="D779" s="448"/>
      <c r="E779" s="448"/>
      <c r="F779" s="448"/>
      <c r="G779" s="448"/>
      <c r="H779" s="448"/>
      <c r="I779" s="448"/>
      <c r="J779" s="449"/>
      <c r="K779" s="449"/>
      <c r="L779" s="449"/>
      <c r="M779" s="428"/>
      <c r="N779" s="428"/>
      <c r="O779" s="449"/>
      <c r="P779" s="428"/>
      <c r="R779" s="48"/>
      <c r="S779" s="48"/>
      <c r="T779" s="48"/>
      <c r="U779" s="48"/>
      <c r="V779" s="48"/>
      <c r="W779" s="48"/>
      <c r="X779" s="48"/>
    </row>
    <row r="780" spans="1:24" ht="15.75" customHeight="1">
      <c r="A780" s="428"/>
      <c r="B780" s="447"/>
      <c r="C780" s="448"/>
      <c r="D780" s="448"/>
      <c r="E780" s="448"/>
      <c r="F780" s="448"/>
      <c r="G780" s="448"/>
      <c r="H780" s="448"/>
      <c r="I780" s="448"/>
      <c r="J780" s="449"/>
      <c r="K780" s="449"/>
      <c r="L780" s="449"/>
      <c r="M780" s="428"/>
      <c r="N780" s="428"/>
      <c r="O780" s="449"/>
      <c r="P780" s="428"/>
      <c r="R780" s="48"/>
      <c r="S780" s="48"/>
      <c r="T780" s="48"/>
      <c r="U780" s="48"/>
      <c r="V780" s="48"/>
      <c r="W780" s="48"/>
      <c r="X780" s="48"/>
    </row>
    <row r="781" spans="1:24" ht="15.75" customHeight="1">
      <c r="A781" s="428"/>
      <c r="B781" s="447"/>
      <c r="C781" s="448"/>
      <c r="D781" s="448"/>
      <c r="E781" s="448"/>
      <c r="F781" s="448"/>
      <c r="G781" s="448"/>
      <c r="H781" s="448"/>
      <c r="I781" s="448"/>
      <c r="J781" s="449"/>
      <c r="K781" s="449"/>
      <c r="L781" s="449"/>
      <c r="M781" s="428"/>
      <c r="N781" s="428"/>
      <c r="O781" s="449"/>
      <c r="P781" s="428"/>
      <c r="R781" s="48"/>
      <c r="S781" s="48"/>
      <c r="T781" s="48"/>
      <c r="U781" s="48"/>
      <c r="V781" s="48"/>
      <c r="W781" s="48"/>
      <c r="X781" s="48"/>
    </row>
    <row r="782" spans="1:24" ht="15.75" customHeight="1">
      <c r="A782" s="428"/>
      <c r="B782" s="447"/>
      <c r="C782" s="448"/>
      <c r="D782" s="448"/>
      <c r="E782" s="448"/>
      <c r="F782" s="448"/>
      <c r="G782" s="448"/>
      <c r="H782" s="448"/>
      <c r="I782" s="448"/>
      <c r="J782" s="449"/>
      <c r="K782" s="449"/>
      <c r="L782" s="449"/>
      <c r="M782" s="428"/>
      <c r="N782" s="428"/>
      <c r="O782" s="449"/>
      <c r="P782" s="428"/>
      <c r="R782" s="48"/>
      <c r="S782" s="48"/>
      <c r="T782" s="48"/>
      <c r="U782" s="48"/>
      <c r="V782" s="48"/>
      <c r="W782" s="48"/>
      <c r="X782" s="48"/>
    </row>
    <row r="783" spans="1:24" ht="15.75" customHeight="1">
      <c r="A783" s="428"/>
      <c r="B783" s="447"/>
      <c r="C783" s="448"/>
      <c r="D783" s="448"/>
      <c r="E783" s="448"/>
      <c r="F783" s="448"/>
      <c r="G783" s="448"/>
      <c r="H783" s="448"/>
      <c r="I783" s="448"/>
      <c r="J783" s="449"/>
      <c r="K783" s="449"/>
      <c r="L783" s="449"/>
      <c r="M783" s="428"/>
      <c r="N783" s="428"/>
      <c r="O783" s="449"/>
      <c r="P783" s="428"/>
      <c r="R783" s="48"/>
      <c r="S783" s="48"/>
      <c r="T783" s="48"/>
      <c r="U783" s="48"/>
      <c r="V783" s="48"/>
      <c r="W783" s="48"/>
      <c r="X783" s="48"/>
    </row>
    <row r="784" spans="1:24" ht="15.75" customHeight="1">
      <c r="A784" s="428"/>
      <c r="B784" s="447"/>
      <c r="C784" s="448"/>
      <c r="D784" s="448"/>
      <c r="E784" s="448"/>
      <c r="F784" s="448"/>
      <c r="G784" s="448"/>
      <c r="H784" s="448"/>
      <c r="I784" s="448"/>
      <c r="J784" s="449"/>
      <c r="K784" s="449"/>
      <c r="L784" s="449"/>
      <c r="M784" s="428"/>
      <c r="N784" s="428"/>
      <c r="O784" s="449"/>
      <c r="P784" s="428"/>
      <c r="R784" s="48"/>
      <c r="S784" s="48"/>
      <c r="T784" s="48"/>
      <c r="U784" s="48"/>
      <c r="V784" s="48"/>
      <c r="W784" s="48"/>
      <c r="X784" s="48"/>
    </row>
    <row r="785" spans="1:24" ht="15.75" customHeight="1">
      <c r="A785" s="428"/>
      <c r="B785" s="447"/>
      <c r="C785" s="448"/>
      <c r="D785" s="448"/>
      <c r="E785" s="448"/>
      <c r="F785" s="448"/>
      <c r="G785" s="448"/>
      <c r="H785" s="448"/>
      <c r="I785" s="448"/>
      <c r="J785" s="449"/>
      <c r="K785" s="449"/>
      <c r="L785" s="449"/>
      <c r="M785" s="428"/>
      <c r="N785" s="428"/>
      <c r="O785" s="449"/>
      <c r="P785" s="428"/>
      <c r="R785" s="48"/>
      <c r="S785" s="48"/>
      <c r="T785" s="48"/>
      <c r="U785" s="48"/>
      <c r="V785" s="48"/>
      <c r="W785" s="48"/>
      <c r="X785" s="48"/>
    </row>
    <row r="786" spans="1:24" ht="15.75" customHeight="1">
      <c r="A786" s="428"/>
      <c r="B786" s="447"/>
      <c r="C786" s="448"/>
      <c r="D786" s="448"/>
      <c r="E786" s="448"/>
      <c r="F786" s="448"/>
      <c r="G786" s="448"/>
      <c r="H786" s="448"/>
      <c r="I786" s="448"/>
      <c r="J786" s="449"/>
      <c r="K786" s="449"/>
      <c r="L786" s="449"/>
      <c r="M786" s="428"/>
      <c r="N786" s="428"/>
      <c r="O786" s="449"/>
      <c r="P786" s="428"/>
      <c r="R786" s="48"/>
      <c r="S786" s="48"/>
      <c r="T786" s="48"/>
      <c r="U786" s="48"/>
      <c r="V786" s="48"/>
      <c r="W786" s="48"/>
      <c r="X786" s="48"/>
    </row>
    <row r="787" spans="1:24" ht="15.75" customHeight="1">
      <c r="A787" s="428"/>
      <c r="B787" s="447"/>
      <c r="C787" s="448"/>
      <c r="D787" s="448"/>
      <c r="E787" s="448"/>
      <c r="F787" s="448"/>
      <c r="G787" s="448"/>
      <c r="H787" s="448"/>
      <c r="I787" s="448"/>
      <c r="J787" s="449"/>
      <c r="K787" s="449"/>
      <c r="L787" s="449"/>
      <c r="M787" s="428"/>
      <c r="N787" s="428"/>
      <c r="O787" s="449"/>
      <c r="P787" s="428"/>
      <c r="R787" s="48"/>
      <c r="S787" s="48"/>
      <c r="T787" s="48"/>
      <c r="U787" s="48"/>
      <c r="V787" s="48"/>
      <c r="W787" s="48"/>
      <c r="X787" s="48"/>
    </row>
    <row r="788" spans="1:24" ht="15.75" customHeight="1">
      <c r="A788" s="428"/>
      <c r="B788" s="447"/>
      <c r="C788" s="448"/>
      <c r="D788" s="448"/>
      <c r="E788" s="448"/>
      <c r="F788" s="448"/>
      <c r="G788" s="448"/>
      <c r="H788" s="448"/>
      <c r="I788" s="448"/>
      <c r="J788" s="449"/>
      <c r="K788" s="449"/>
      <c r="L788" s="449"/>
      <c r="M788" s="428"/>
      <c r="N788" s="428"/>
      <c r="O788" s="449"/>
      <c r="P788" s="428"/>
      <c r="R788" s="48"/>
      <c r="S788" s="48"/>
      <c r="T788" s="48"/>
      <c r="U788" s="48"/>
      <c r="V788" s="48"/>
      <c r="W788" s="48"/>
      <c r="X788" s="48"/>
    </row>
    <row r="789" spans="1:24" ht="15.75" customHeight="1">
      <c r="A789" s="428"/>
      <c r="B789" s="447"/>
      <c r="C789" s="448"/>
      <c r="D789" s="448"/>
      <c r="E789" s="448"/>
      <c r="F789" s="448"/>
      <c r="G789" s="448"/>
      <c r="H789" s="448"/>
      <c r="I789" s="448"/>
      <c r="J789" s="449"/>
      <c r="K789" s="449"/>
      <c r="L789" s="449"/>
      <c r="M789" s="428"/>
      <c r="N789" s="428"/>
      <c r="O789" s="449"/>
      <c r="P789" s="428"/>
      <c r="R789" s="48"/>
      <c r="S789" s="48"/>
      <c r="T789" s="48"/>
      <c r="U789" s="48"/>
      <c r="V789" s="48"/>
      <c r="W789" s="48"/>
      <c r="X789" s="48"/>
    </row>
    <row r="790" spans="1:24" ht="15.75" customHeight="1">
      <c r="A790" s="428"/>
      <c r="B790" s="447"/>
      <c r="C790" s="448"/>
      <c r="D790" s="448"/>
      <c r="E790" s="448"/>
      <c r="F790" s="448"/>
      <c r="G790" s="448"/>
      <c r="H790" s="448"/>
      <c r="I790" s="448"/>
      <c r="J790" s="449"/>
      <c r="K790" s="449"/>
      <c r="L790" s="449"/>
      <c r="M790" s="428"/>
      <c r="N790" s="428"/>
      <c r="O790" s="449"/>
      <c r="P790" s="428"/>
      <c r="R790" s="48"/>
      <c r="S790" s="48"/>
      <c r="T790" s="48"/>
      <c r="U790" s="48"/>
      <c r="V790" s="48"/>
      <c r="W790" s="48"/>
      <c r="X790" s="48"/>
    </row>
    <row r="791" spans="1:24" ht="15.75" customHeight="1">
      <c r="A791" s="428"/>
      <c r="B791" s="447"/>
      <c r="C791" s="448"/>
      <c r="D791" s="448"/>
      <c r="E791" s="448"/>
      <c r="F791" s="448"/>
      <c r="G791" s="448"/>
      <c r="H791" s="448"/>
      <c r="I791" s="448"/>
      <c r="J791" s="449"/>
      <c r="K791" s="449"/>
      <c r="L791" s="449"/>
      <c r="M791" s="428"/>
      <c r="N791" s="428"/>
      <c r="O791" s="449"/>
      <c r="P791" s="428"/>
      <c r="R791" s="48"/>
      <c r="S791" s="48"/>
      <c r="T791" s="48"/>
      <c r="U791" s="48"/>
      <c r="V791" s="48"/>
      <c r="W791" s="48"/>
      <c r="X791" s="48"/>
    </row>
    <row r="792" spans="1:24" ht="15.75" customHeight="1">
      <c r="A792" s="428"/>
      <c r="B792" s="447"/>
      <c r="C792" s="448"/>
      <c r="D792" s="448"/>
      <c r="E792" s="448"/>
      <c r="F792" s="448"/>
      <c r="G792" s="448"/>
      <c r="H792" s="448"/>
      <c r="I792" s="448"/>
      <c r="J792" s="449"/>
      <c r="K792" s="449"/>
      <c r="L792" s="449"/>
      <c r="M792" s="428"/>
      <c r="N792" s="428"/>
      <c r="O792" s="449"/>
      <c r="P792" s="428"/>
      <c r="R792" s="48"/>
      <c r="S792" s="48"/>
      <c r="T792" s="48"/>
      <c r="U792" s="48"/>
      <c r="V792" s="48"/>
      <c r="W792" s="48"/>
      <c r="X792" s="48"/>
    </row>
    <row r="793" spans="1:24" ht="15.75" customHeight="1">
      <c r="A793" s="428"/>
      <c r="B793" s="447"/>
      <c r="C793" s="448"/>
      <c r="D793" s="448"/>
      <c r="E793" s="448"/>
      <c r="F793" s="448"/>
      <c r="G793" s="448"/>
      <c r="H793" s="448"/>
      <c r="I793" s="448"/>
      <c r="J793" s="449"/>
      <c r="K793" s="449"/>
      <c r="L793" s="449"/>
      <c r="M793" s="428"/>
      <c r="N793" s="428"/>
      <c r="O793" s="449"/>
      <c r="P793" s="428"/>
      <c r="R793" s="48"/>
      <c r="S793" s="48"/>
      <c r="T793" s="48"/>
      <c r="U793" s="48"/>
      <c r="V793" s="48"/>
      <c r="W793" s="48"/>
      <c r="X793" s="48"/>
    </row>
    <row r="794" spans="1:24" ht="15.75" customHeight="1">
      <c r="A794" s="428"/>
      <c r="B794" s="447"/>
      <c r="C794" s="448"/>
      <c r="D794" s="448"/>
      <c r="E794" s="448"/>
      <c r="F794" s="448"/>
      <c r="G794" s="448"/>
      <c r="H794" s="448"/>
      <c r="I794" s="448"/>
      <c r="J794" s="449"/>
      <c r="K794" s="449"/>
      <c r="L794" s="449"/>
      <c r="M794" s="428"/>
      <c r="N794" s="428"/>
      <c r="O794" s="449"/>
      <c r="P794" s="428"/>
      <c r="R794" s="48"/>
      <c r="S794" s="48"/>
      <c r="T794" s="48"/>
      <c r="U794" s="48"/>
      <c r="V794" s="48"/>
      <c r="W794" s="48"/>
      <c r="X794" s="48"/>
    </row>
    <row r="795" spans="1:24" ht="15.75" customHeight="1">
      <c r="A795" s="428"/>
      <c r="B795" s="447"/>
      <c r="C795" s="448"/>
      <c r="D795" s="448"/>
      <c r="E795" s="448"/>
      <c r="F795" s="448"/>
      <c r="G795" s="448"/>
      <c r="H795" s="448"/>
      <c r="I795" s="448"/>
      <c r="J795" s="449"/>
      <c r="K795" s="449"/>
      <c r="L795" s="449"/>
      <c r="M795" s="428"/>
      <c r="N795" s="428"/>
      <c r="O795" s="449"/>
      <c r="P795" s="428"/>
      <c r="R795" s="48"/>
      <c r="S795" s="48"/>
      <c r="T795" s="48"/>
      <c r="U795" s="48"/>
      <c r="V795" s="48"/>
      <c r="W795" s="48"/>
      <c r="X795" s="48"/>
    </row>
    <row r="796" spans="1:24" ht="15.75" customHeight="1">
      <c r="A796" s="428"/>
      <c r="B796" s="447"/>
      <c r="C796" s="448"/>
      <c r="D796" s="448"/>
      <c r="E796" s="448"/>
      <c r="F796" s="448"/>
      <c r="G796" s="448"/>
      <c r="H796" s="448"/>
      <c r="I796" s="448"/>
      <c r="J796" s="449"/>
      <c r="K796" s="449"/>
      <c r="L796" s="449"/>
      <c r="M796" s="428"/>
      <c r="N796" s="428"/>
      <c r="O796" s="449"/>
      <c r="P796" s="428"/>
      <c r="R796" s="48"/>
      <c r="S796" s="48"/>
      <c r="T796" s="48"/>
      <c r="U796" s="48"/>
      <c r="V796" s="48"/>
      <c r="W796" s="48"/>
      <c r="X796" s="48"/>
    </row>
    <row r="797" spans="1:24" ht="15.75" customHeight="1">
      <c r="A797" s="428"/>
      <c r="B797" s="447"/>
      <c r="C797" s="448"/>
      <c r="D797" s="448"/>
      <c r="E797" s="448"/>
      <c r="F797" s="448"/>
      <c r="G797" s="448"/>
      <c r="H797" s="448"/>
      <c r="I797" s="448"/>
      <c r="J797" s="449"/>
      <c r="K797" s="449"/>
      <c r="L797" s="449"/>
      <c r="M797" s="428"/>
      <c r="N797" s="428"/>
      <c r="O797" s="449"/>
      <c r="P797" s="428"/>
      <c r="R797" s="48"/>
      <c r="S797" s="48"/>
      <c r="T797" s="48"/>
      <c r="U797" s="48"/>
      <c r="V797" s="48"/>
      <c r="W797" s="48"/>
      <c r="X797" s="48"/>
    </row>
    <row r="798" spans="1:24" ht="15.75" customHeight="1">
      <c r="A798" s="428"/>
      <c r="B798" s="447"/>
      <c r="C798" s="448"/>
      <c r="D798" s="448"/>
      <c r="E798" s="448"/>
      <c r="F798" s="448"/>
      <c r="G798" s="448"/>
      <c r="H798" s="448"/>
      <c r="I798" s="448"/>
      <c r="J798" s="449"/>
      <c r="K798" s="449"/>
      <c r="L798" s="449"/>
      <c r="M798" s="428"/>
      <c r="N798" s="428"/>
      <c r="O798" s="449"/>
      <c r="P798" s="428"/>
      <c r="R798" s="48"/>
      <c r="S798" s="48"/>
      <c r="T798" s="48"/>
      <c r="U798" s="48"/>
      <c r="V798" s="48"/>
      <c r="W798" s="48"/>
      <c r="X798" s="48"/>
    </row>
    <row r="799" spans="1:24" ht="15.75" customHeight="1">
      <c r="A799" s="428"/>
      <c r="B799" s="447"/>
      <c r="C799" s="448"/>
      <c r="D799" s="448"/>
      <c r="E799" s="448"/>
      <c r="F799" s="448"/>
      <c r="G799" s="448"/>
      <c r="H799" s="448"/>
      <c r="I799" s="448"/>
      <c r="J799" s="449"/>
      <c r="K799" s="449"/>
      <c r="L799" s="449"/>
      <c r="M799" s="428"/>
      <c r="N799" s="428"/>
      <c r="O799" s="449"/>
      <c r="P799" s="428"/>
      <c r="R799" s="48"/>
      <c r="S799" s="48"/>
      <c r="T799" s="48"/>
      <c r="U799" s="48"/>
      <c r="V799" s="48"/>
      <c r="W799" s="48"/>
      <c r="X799" s="48"/>
    </row>
    <row r="800" spans="1:24" ht="15.75" customHeight="1">
      <c r="A800" s="428"/>
      <c r="B800" s="447"/>
      <c r="C800" s="448"/>
      <c r="D800" s="448"/>
      <c r="E800" s="448"/>
      <c r="F800" s="448"/>
      <c r="G800" s="448"/>
      <c r="H800" s="448"/>
      <c r="I800" s="448"/>
      <c r="J800" s="449"/>
      <c r="K800" s="449"/>
      <c r="L800" s="449"/>
      <c r="M800" s="428"/>
      <c r="N800" s="428"/>
      <c r="O800" s="449"/>
      <c r="P800" s="428"/>
      <c r="R800" s="48"/>
      <c r="S800" s="48"/>
      <c r="T800" s="48"/>
      <c r="U800" s="48"/>
      <c r="V800" s="48"/>
      <c r="W800" s="48"/>
      <c r="X800" s="48"/>
    </row>
    <row r="801" spans="1:24" ht="15.75" customHeight="1">
      <c r="A801" s="428"/>
      <c r="B801" s="447"/>
      <c r="C801" s="448"/>
      <c r="D801" s="448"/>
      <c r="E801" s="448"/>
      <c r="F801" s="448"/>
      <c r="G801" s="448"/>
      <c r="H801" s="448"/>
      <c r="I801" s="448"/>
      <c r="J801" s="449"/>
      <c r="K801" s="449"/>
      <c r="L801" s="449"/>
      <c r="M801" s="428"/>
      <c r="N801" s="428"/>
      <c r="O801" s="449"/>
      <c r="P801" s="428"/>
      <c r="R801" s="48"/>
      <c r="S801" s="48"/>
      <c r="T801" s="48"/>
      <c r="U801" s="48"/>
      <c r="V801" s="48"/>
      <c r="W801" s="48"/>
      <c r="X801" s="48"/>
    </row>
    <row r="802" spans="1:24" ht="15.75" customHeight="1">
      <c r="A802" s="428"/>
      <c r="B802" s="447"/>
      <c r="C802" s="448"/>
      <c r="D802" s="448"/>
      <c r="E802" s="448"/>
      <c r="F802" s="448"/>
      <c r="G802" s="448"/>
      <c r="H802" s="448"/>
      <c r="I802" s="448"/>
      <c r="J802" s="449"/>
      <c r="K802" s="449"/>
      <c r="L802" s="449"/>
      <c r="M802" s="428"/>
      <c r="N802" s="428"/>
      <c r="O802" s="449"/>
      <c r="P802" s="428"/>
      <c r="R802" s="48"/>
      <c r="S802" s="48"/>
      <c r="T802" s="48"/>
      <c r="U802" s="48"/>
      <c r="V802" s="48"/>
      <c r="W802" s="48"/>
      <c r="X802" s="48"/>
    </row>
    <row r="803" spans="1:24" ht="15.75" customHeight="1">
      <c r="A803" s="428"/>
      <c r="B803" s="447"/>
      <c r="C803" s="448"/>
      <c r="D803" s="448"/>
      <c r="E803" s="448"/>
      <c r="F803" s="448"/>
      <c r="G803" s="448"/>
      <c r="H803" s="448"/>
      <c r="I803" s="448"/>
      <c r="J803" s="449"/>
      <c r="K803" s="449"/>
      <c r="L803" s="449"/>
      <c r="M803" s="428"/>
      <c r="N803" s="428"/>
      <c r="O803" s="449"/>
      <c r="P803" s="428"/>
      <c r="R803" s="48"/>
      <c r="S803" s="48"/>
      <c r="T803" s="48"/>
      <c r="U803" s="48"/>
      <c r="V803" s="48"/>
      <c r="W803" s="48"/>
      <c r="X803" s="48"/>
    </row>
    <row r="804" spans="1:24" ht="15.75" customHeight="1">
      <c r="A804" s="428"/>
      <c r="B804" s="447"/>
      <c r="C804" s="448"/>
      <c r="D804" s="448"/>
      <c r="E804" s="448"/>
      <c r="F804" s="448"/>
      <c r="G804" s="448"/>
      <c r="H804" s="448"/>
      <c r="I804" s="448"/>
      <c r="J804" s="449"/>
      <c r="K804" s="449"/>
      <c r="L804" s="449"/>
      <c r="M804" s="428"/>
      <c r="N804" s="428"/>
      <c r="O804" s="449"/>
      <c r="P804" s="428"/>
      <c r="R804" s="48"/>
      <c r="S804" s="48"/>
      <c r="T804" s="48"/>
      <c r="U804" s="48"/>
      <c r="V804" s="48"/>
      <c r="W804" s="48"/>
      <c r="X804" s="48"/>
    </row>
    <row r="805" spans="1:24" ht="15.75" customHeight="1">
      <c r="A805" s="428"/>
      <c r="B805" s="447"/>
      <c r="C805" s="448"/>
      <c r="D805" s="448"/>
      <c r="E805" s="448"/>
      <c r="F805" s="448"/>
      <c r="G805" s="448"/>
      <c r="H805" s="448"/>
      <c r="I805" s="448"/>
      <c r="J805" s="449"/>
      <c r="K805" s="449"/>
      <c r="L805" s="449"/>
      <c r="M805" s="428"/>
      <c r="N805" s="428"/>
      <c r="O805" s="449"/>
      <c r="P805" s="428"/>
      <c r="R805" s="48"/>
      <c r="S805" s="48"/>
      <c r="T805" s="48"/>
      <c r="U805" s="48"/>
      <c r="V805" s="48"/>
      <c r="W805" s="48"/>
      <c r="X805" s="48"/>
    </row>
    <row r="806" spans="1:24" ht="15.75" customHeight="1">
      <c r="A806" s="428"/>
      <c r="B806" s="447"/>
      <c r="C806" s="448"/>
      <c r="D806" s="448"/>
      <c r="E806" s="448"/>
      <c r="F806" s="448"/>
      <c r="G806" s="448"/>
      <c r="H806" s="448"/>
      <c r="I806" s="448"/>
      <c r="J806" s="449"/>
      <c r="K806" s="449"/>
      <c r="L806" s="449"/>
      <c r="M806" s="428"/>
      <c r="N806" s="428"/>
      <c r="O806" s="449"/>
      <c r="P806" s="428"/>
      <c r="R806" s="48"/>
      <c r="S806" s="48"/>
      <c r="T806" s="48"/>
      <c r="U806" s="48"/>
      <c r="V806" s="48"/>
      <c r="W806" s="48"/>
      <c r="X806" s="48"/>
    </row>
    <row r="807" spans="1:24" ht="15.75" customHeight="1">
      <c r="A807" s="428"/>
      <c r="B807" s="447"/>
      <c r="C807" s="448"/>
      <c r="D807" s="448"/>
      <c r="E807" s="448"/>
      <c r="F807" s="448"/>
      <c r="G807" s="448"/>
      <c r="H807" s="448"/>
      <c r="I807" s="448"/>
      <c r="J807" s="449"/>
      <c r="K807" s="449"/>
      <c r="L807" s="449"/>
      <c r="M807" s="428"/>
      <c r="N807" s="428"/>
      <c r="O807" s="449"/>
      <c r="P807" s="428"/>
      <c r="R807" s="48"/>
      <c r="S807" s="48"/>
      <c r="T807" s="48"/>
      <c r="U807" s="48"/>
      <c r="V807" s="48"/>
      <c r="W807" s="48"/>
      <c r="X807" s="48"/>
    </row>
    <row r="808" spans="1:24" ht="15.75" customHeight="1">
      <c r="A808" s="428"/>
      <c r="B808" s="447"/>
      <c r="C808" s="448"/>
      <c r="D808" s="448"/>
      <c r="E808" s="448"/>
      <c r="F808" s="448"/>
      <c r="G808" s="448"/>
      <c r="H808" s="448"/>
      <c r="I808" s="448"/>
      <c r="J808" s="449"/>
      <c r="K808" s="449"/>
      <c r="L808" s="449"/>
      <c r="M808" s="428"/>
      <c r="N808" s="428"/>
      <c r="O808" s="449"/>
      <c r="P808" s="428"/>
      <c r="R808" s="48"/>
      <c r="S808" s="48"/>
      <c r="T808" s="48"/>
      <c r="U808" s="48"/>
      <c r="V808" s="48"/>
      <c r="W808" s="48"/>
      <c r="X808" s="48"/>
    </row>
    <row r="809" spans="1:24" ht="15.75" customHeight="1">
      <c r="A809" s="428"/>
      <c r="B809" s="447"/>
      <c r="C809" s="448"/>
      <c r="D809" s="448"/>
      <c r="E809" s="448"/>
      <c r="F809" s="448"/>
      <c r="G809" s="448"/>
      <c r="H809" s="448"/>
      <c r="I809" s="448"/>
      <c r="J809" s="449"/>
      <c r="K809" s="449"/>
      <c r="L809" s="449"/>
      <c r="M809" s="428"/>
      <c r="N809" s="428"/>
      <c r="O809" s="449"/>
      <c r="P809" s="428"/>
      <c r="R809" s="48"/>
      <c r="S809" s="48"/>
      <c r="T809" s="48"/>
      <c r="U809" s="48"/>
      <c r="V809" s="48"/>
      <c r="W809" s="48"/>
      <c r="X809" s="48"/>
    </row>
    <row r="810" spans="1:24" ht="15.75" customHeight="1">
      <c r="A810" s="428"/>
      <c r="B810" s="447"/>
      <c r="C810" s="448"/>
      <c r="D810" s="448"/>
      <c r="E810" s="448"/>
      <c r="F810" s="448"/>
      <c r="G810" s="448"/>
      <c r="H810" s="448"/>
      <c r="I810" s="448"/>
      <c r="J810" s="449"/>
      <c r="K810" s="449"/>
      <c r="L810" s="449"/>
      <c r="M810" s="428"/>
      <c r="N810" s="428"/>
      <c r="O810" s="449"/>
      <c r="P810" s="428"/>
      <c r="R810" s="48"/>
      <c r="S810" s="48"/>
      <c r="T810" s="48"/>
      <c r="U810" s="48"/>
      <c r="V810" s="48"/>
      <c r="W810" s="48"/>
      <c r="X810" s="48"/>
    </row>
    <row r="811" spans="1:24" ht="15.75" customHeight="1">
      <c r="A811" s="428"/>
      <c r="B811" s="447"/>
      <c r="C811" s="448"/>
      <c r="D811" s="448"/>
      <c r="E811" s="448"/>
      <c r="F811" s="448"/>
      <c r="G811" s="448"/>
      <c r="H811" s="448"/>
      <c r="I811" s="448"/>
      <c r="J811" s="449"/>
      <c r="K811" s="449"/>
      <c r="L811" s="449"/>
      <c r="M811" s="428"/>
      <c r="N811" s="428"/>
      <c r="O811" s="449"/>
      <c r="P811" s="428"/>
      <c r="R811" s="48"/>
      <c r="S811" s="48"/>
      <c r="T811" s="48"/>
      <c r="U811" s="48"/>
      <c r="V811" s="48"/>
      <c r="W811" s="48"/>
      <c r="X811" s="48"/>
    </row>
    <row r="812" spans="1:24" ht="15.75" customHeight="1">
      <c r="A812" s="428"/>
      <c r="B812" s="447"/>
      <c r="C812" s="448"/>
      <c r="D812" s="448"/>
      <c r="E812" s="448"/>
      <c r="F812" s="448"/>
      <c r="G812" s="448"/>
      <c r="H812" s="448"/>
      <c r="I812" s="448"/>
      <c r="J812" s="449"/>
      <c r="K812" s="449"/>
      <c r="L812" s="449"/>
      <c r="M812" s="428"/>
      <c r="N812" s="428"/>
      <c r="O812" s="449"/>
      <c r="P812" s="428"/>
      <c r="R812" s="48"/>
      <c r="S812" s="48"/>
      <c r="T812" s="48"/>
      <c r="U812" s="48"/>
      <c r="V812" s="48"/>
      <c r="W812" s="48"/>
      <c r="X812" s="48"/>
    </row>
    <row r="813" spans="1:24" ht="15.75" customHeight="1">
      <c r="A813" s="428"/>
      <c r="B813" s="447"/>
      <c r="C813" s="448"/>
      <c r="D813" s="448"/>
      <c r="E813" s="448"/>
      <c r="F813" s="448"/>
      <c r="G813" s="448"/>
      <c r="H813" s="448"/>
      <c r="I813" s="448"/>
      <c r="J813" s="449"/>
      <c r="K813" s="449"/>
      <c r="L813" s="449"/>
      <c r="M813" s="428"/>
      <c r="N813" s="428"/>
      <c r="O813" s="449"/>
      <c r="P813" s="428"/>
      <c r="R813" s="48"/>
      <c r="S813" s="48"/>
      <c r="T813" s="48"/>
      <c r="U813" s="48"/>
      <c r="V813" s="48"/>
      <c r="W813" s="48"/>
      <c r="X813" s="48"/>
    </row>
    <row r="814" spans="1:24" ht="15.75" customHeight="1">
      <c r="A814" s="428"/>
      <c r="B814" s="447"/>
      <c r="C814" s="448"/>
      <c r="D814" s="448"/>
      <c r="E814" s="448"/>
      <c r="F814" s="448"/>
      <c r="G814" s="448"/>
      <c r="H814" s="448"/>
      <c r="I814" s="448"/>
      <c r="J814" s="449"/>
      <c r="K814" s="449"/>
      <c r="L814" s="449"/>
      <c r="M814" s="428"/>
      <c r="N814" s="428"/>
      <c r="O814" s="449"/>
      <c r="P814" s="428"/>
      <c r="R814" s="48"/>
      <c r="S814" s="48"/>
      <c r="T814" s="48"/>
      <c r="U814" s="48"/>
      <c r="V814" s="48"/>
      <c r="W814" s="48"/>
      <c r="X814" s="48"/>
    </row>
    <row r="815" spans="1:24" ht="15.75" customHeight="1">
      <c r="A815" s="428"/>
      <c r="B815" s="447"/>
      <c r="C815" s="448"/>
      <c r="D815" s="448"/>
      <c r="E815" s="448"/>
      <c r="F815" s="448"/>
      <c r="G815" s="448"/>
      <c r="H815" s="448"/>
      <c r="I815" s="448"/>
      <c r="J815" s="449"/>
      <c r="K815" s="449"/>
      <c r="L815" s="449"/>
      <c r="M815" s="428"/>
      <c r="N815" s="428"/>
      <c r="O815" s="449"/>
      <c r="P815" s="428"/>
      <c r="R815" s="48"/>
      <c r="S815" s="48"/>
      <c r="T815" s="48"/>
      <c r="U815" s="48"/>
      <c r="V815" s="48"/>
      <c r="W815" s="48"/>
      <c r="X815" s="48"/>
    </row>
    <row r="816" spans="1:24" ht="15.75" customHeight="1">
      <c r="A816" s="428"/>
      <c r="B816" s="447"/>
      <c r="C816" s="448"/>
      <c r="D816" s="448"/>
      <c r="E816" s="448"/>
      <c r="F816" s="448"/>
      <c r="G816" s="448"/>
      <c r="H816" s="448"/>
      <c r="I816" s="448"/>
      <c r="J816" s="449"/>
      <c r="K816" s="449"/>
      <c r="L816" s="449"/>
      <c r="M816" s="428"/>
      <c r="N816" s="428"/>
      <c r="O816" s="449"/>
      <c r="P816" s="428"/>
      <c r="R816" s="48"/>
      <c r="S816" s="48"/>
      <c r="T816" s="48"/>
      <c r="U816" s="48"/>
      <c r="V816" s="48"/>
      <c r="W816" s="48"/>
      <c r="X816" s="48"/>
    </row>
    <row r="817" spans="1:24" ht="15.75" customHeight="1">
      <c r="A817" s="428"/>
      <c r="B817" s="447"/>
      <c r="C817" s="448"/>
      <c r="D817" s="448"/>
      <c r="E817" s="448"/>
      <c r="F817" s="448"/>
      <c r="G817" s="448"/>
      <c r="H817" s="448"/>
      <c r="I817" s="448"/>
      <c r="J817" s="449"/>
      <c r="K817" s="449"/>
      <c r="L817" s="449"/>
      <c r="M817" s="428"/>
      <c r="N817" s="428"/>
      <c r="O817" s="449"/>
      <c r="P817" s="428"/>
      <c r="R817" s="48"/>
      <c r="S817" s="48"/>
      <c r="T817" s="48"/>
      <c r="U817" s="48"/>
      <c r="V817" s="48"/>
      <c r="W817" s="48"/>
      <c r="X817" s="48"/>
    </row>
    <row r="818" spans="1:24" ht="15.75" customHeight="1">
      <c r="A818" s="428"/>
      <c r="B818" s="447"/>
      <c r="C818" s="448"/>
      <c r="D818" s="448"/>
      <c r="E818" s="448"/>
      <c r="F818" s="448"/>
      <c r="G818" s="448"/>
      <c r="H818" s="448"/>
      <c r="I818" s="448"/>
      <c r="J818" s="449"/>
      <c r="K818" s="449"/>
      <c r="L818" s="449"/>
      <c r="M818" s="428"/>
      <c r="N818" s="428"/>
      <c r="O818" s="449"/>
      <c r="P818" s="428"/>
      <c r="R818" s="48"/>
      <c r="S818" s="48"/>
      <c r="T818" s="48"/>
      <c r="U818" s="48"/>
      <c r="V818" s="48"/>
      <c r="W818" s="48"/>
      <c r="X818" s="48"/>
    </row>
    <row r="819" spans="1:24" ht="15.75" customHeight="1">
      <c r="A819" s="428"/>
      <c r="B819" s="447"/>
      <c r="C819" s="448"/>
      <c r="D819" s="448"/>
      <c r="E819" s="448"/>
      <c r="F819" s="448"/>
      <c r="G819" s="448"/>
      <c r="H819" s="448"/>
      <c r="I819" s="448"/>
      <c r="J819" s="449"/>
      <c r="K819" s="449"/>
      <c r="L819" s="449"/>
      <c r="M819" s="428"/>
      <c r="N819" s="428"/>
      <c r="O819" s="449"/>
      <c r="P819" s="428"/>
      <c r="R819" s="48"/>
      <c r="S819" s="48"/>
      <c r="T819" s="48"/>
      <c r="U819" s="48"/>
      <c r="V819" s="48"/>
      <c r="W819" s="48"/>
      <c r="X819" s="48"/>
    </row>
    <row r="820" spans="1:24" ht="15.75" customHeight="1">
      <c r="A820" s="428"/>
      <c r="B820" s="447"/>
      <c r="C820" s="448"/>
      <c r="D820" s="448"/>
      <c r="E820" s="448"/>
      <c r="F820" s="448"/>
      <c r="G820" s="448"/>
      <c r="H820" s="448"/>
      <c r="I820" s="448"/>
      <c r="J820" s="449"/>
      <c r="K820" s="449"/>
      <c r="L820" s="449"/>
      <c r="M820" s="428"/>
      <c r="N820" s="428"/>
      <c r="O820" s="449"/>
      <c r="P820" s="428"/>
      <c r="R820" s="48"/>
      <c r="S820" s="48"/>
      <c r="T820" s="48"/>
      <c r="U820" s="48"/>
      <c r="V820" s="48"/>
      <c r="W820" s="48"/>
      <c r="X820" s="48"/>
    </row>
    <row r="821" spans="1:24" ht="15.75" customHeight="1">
      <c r="A821" s="428"/>
      <c r="B821" s="447"/>
      <c r="C821" s="448"/>
      <c r="D821" s="448"/>
      <c r="E821" s="448"/>
      <c r="F821" s="448"/>
      <c r="G821" s="448"/>
      <c r="H821" s="448"/>
      <c r="I821" s="448"/>
      <c r="J821" s="449"/>
      <c r="K821" s="449"/>
      <c r="L821" s="449"/>
      <c r="M821" s="428"/>
      <c r="N821" s="428"/>
      <c r="O821" s="449"/>
      <c r="P821" s="428"/>
      <c r="R821" s="48"/>
      <c r="S821" s="48"/>
      <c r="T821" s="48"/>
      <c r="U821" s="48"/>
      <c r="V821" s="48"/>
      <c r="W821" s="48"/>
      <c r="X821" s="48"/>
    </row>
    <row r="822" spans="1:24" ht="15.75" customHeight="1">
      <c r="A822" s="428"/>
      <c r="B822" s="447"/>
      <c r="C822" s="448"/>
      <c r="D822" s="448"/>
      <c r="E822" s="448"/>
      <c r="F822" s="448"/>
      <c r="G822" s="448"/>
      <c r="H822" s="448"/>
      <c r="I822" s="448"/>
      <c r="J822" s="449"/>
      <c r="K822" s="449"/>
      <c r="L822" s="449"/>
      <c r="M822" s="428"/>
      <c r="N822" s="428"/>
      <c r="O822" s="449"/>
      <c r="P822" s="428"/>
      <c r="R822" s="48"/>
      <c r="S822" s="48"/>
      <c r="T822" s="48"/>
      <c r="U822" s="48"/>
      <c r="V822" s="48"/>
      <c r="W822" s="48"/>
      <c r="X822" s="48"/>
    </row>
    <row r="823" spans="1:24" ht="15.75" customHeight="1">
      <c r="A823" s="428"/>
      <c r="B823" s="447"/>
      <c r="C823" s="448"/>
      <c r="D823" s="448"/>
      <c r="E823" s="448"/>
      <c r="F823" s="448"/>
      <c r="G823" s="448"/>
      <c r="H823" s="448"/>
      <c r="I823" s="448"/>
      <c r="J823" s="449"/>
      <c r="K823" s="449"/>
      <c r="L823" s="449"/>
      <c r="M823" s="428"/>
      <c r="N823" s="428"/>
      <c r="O823" s="449"/>
      <c r="P823" s="428"/>
      <c r="R823" s="48"/>
      <c r="S823" s="48"/>
      <c r="T823" s="48"/>
      <c r="U823" s="48"/>
      <c r="V823" s="48"/>
      <c r="W823" s="48"/>
      <c r="X823" s="48"/>
    </row>
    <row r="824" spans="1:24" ht="15.75" customHeight="1">
      <c r="A824" s="428"/>
      <c r="B824" s="447"/>
      <c r="C824" s="448"/>
      <c r="D824" s="448"/>
      <c r="E824" s="448"/>
      <c r="F824" s="448"/>
      <c r="G824" s="448"/>
      <c r="H824" s="448"/>
      <c r="I824" s="448"/>
      <c r="J824" s="449"/>
      <c r="K824" s="449"/>
      <c r="L824" s="449"/>
      <c r="M824" s="428"/>
      <c r="N824" s="428"/>
      <c r="O824" s="449"/>
      <c r="P824" s="428"/>
      <c r="R824" s="48"/>
      <c r="S824" s="48"/>
      <c r="T824" s="48"/>
      <c r="U824" s="48"/>
      <c r="V824" s="48"/>
      <c r="W824" s="48"/>
      <c r="X824" s="48"/>
    </row>
    <row r="825" spans="1:24" ht="15.75" customHeight="1">
      <c r="A825" s="428"/>
      <c r="B825" s="447"/>
      <c r="C825" s="448"/>
      <c r="D825" s="448"/>
      <c r="E825" s="448"/>
      <c r="F825" s="448"/>
      <c r="G825" s="448"/>
      <c r="H825" s="448"/>
      <c r="I825" s="448"/>
      <c r="J825" s="449"/>
      <c r="K825" s="449"/>
      <c r="L825" s="449"/>
      <c r="M825" s="428"/>
      <c r="N825" s="428"/>
      <c r="O825" s="449"/>
      <c r="P825" s="428"/>
      <c r="R825" s="48"/>
      <c r="S825" s="48"/>
      <c r="T825" s="48"/>
      <c r="U825" s="48"/>
      <c r="V825" s="48"/>
      <c r="W825" s="48"/>
      <c r="X825" s="48"/>
    </row>
    <row r="826" spans="1:24" ht="15.75" customHeight="1">
      <c r="A826" s="428"/>
      <c r="B826" s="447"/>
      <c r="C826" s="448"/>
      <c r="D826" s="448"/>
      <c r="E826" s="448"/>
      <c r="F826" s="448"/>
      <c r="G826" s="448"/>
      <c r="H826" s="448"/>
      <c r="I826" s="448"/>
      <c r="J826" s="449"/>
      <c r="K826" s="449"/>
      <c r="L826" s="449"/>
      <c r="M826" s="428"/>
      <c r="N826" s="428"/>
      <c r="O826" s="449"/>
      <c r="P826" s="428"/>
      <c r="R826" s="48"/>
      <c r="S826" s="48"/>
      <c r="T826" s="48"/>
      <c r="U826" s="48"/>
      <c r="V826" s="48"/>
      <c r="W826" s="48"/>
      <c r="X826" s="48"/>
    </row>
    <row r="827" spans="1:24" ht="15.75" customHeight="1">
      <c r="A827" s="428"/>
      <c r="B827" s="447"/>
      <c r="C827" s="448"/>
      <c r="D827" s="448"/>
      <c r="E827" s="448"/>
      <c r="F827" s="448"/>
      <c r="G827" s="448"/>
      <c r="H827" s="448"/>
      <c r="I827" s="448"/>
      <c r="J827" s="449"/>
      <c r="K827" s="449"/>
      <c r="L827" s="449"/>
      <c r="M827" s="428"/>
      <c r="N827" s="428"/>
      <c r="O827" s="449"/>
      <c r="P827" s="428"/>
      <c r="R827" s="48"/>
      <c r="S827" s="48"/>
      <c r="T827" s="48"/>
      <c r="U827" s="48"/>
      <c r="V827" s="48"/>
      <c r="W827" s="48"/>
      <c r="X827" s="48"/>
    </row>
    <row r="828" spans="1:24" ht="15.75" customHeight="1">
      <c r="A828" s="428"/>
      <c r="B828" s="447"/>
      <c r="C828" s="448"/>
      <c r="D828" s="448"/>
      <c r="E828" s="448"/>
      <c r="F828" s="448"/>
      <c r="G828" s="448"/>
      <c r="H828" s="448"/>
      <c r="I828" s="448"/>
      <c r="J828" s="449"/>
      <c r="K828" s="449"/>
      <c r="L828" s="449"/>
      <c r="M828" s="428"/>
      <c r="N828" s="428"/>
      <c r="O828" s="449"/>
      <c r="P828" s="428"/>
      <c r="R828" s="48"/>
      <c r="S828" s="48"/>
      <c r="T828" s="48"/>
      <c r="U828" s="48"/>
      <c r="V828" s="48"/>
      <c r="W828" s="48"/>
      <c r="X828" s="48"/>
    </row>
    <row r="829" spans="1:24" ht="15.75" customHeight="1">
      <c r="A829" s="428"/>
      <c r="B829" s="447"/>
      <c r="C829" s="448"/>
      <c r="D829" s="448"/>
      <c r="E829" s="448"/>
      <c r="F829" s="448"/>
      <c r="G829" s="448"/>
      <c r="H829" s="448"/>
      <c r="I829" s="448"/>
      <c r="J829" s="449"/>
      <c r="K829" s="449"/>
      <c r="L829" s="449"/>
      <c r="M829" s="428"/>
      <c r="N829" s="428"/>
      <c r="O829" s="449"/>
      <c r="P829" s="428"/>
      <c r="R829" s="48"/>
      <c r="S829" s="48"/>
      <c r="T829" s="48"/>
      <c r="U829" s="48"/>
      <c r="V829" s="48"/>
      <c r="W829" s="48"/>
      <c r="X829" s="48"/>
    </row>
    <row r="830" spans="1:24" ht="15.75" customHeight="1">
      <c r="A830" s="428"/>
      <c r="B830" s="447"/>
      <c r="C830" s="448"/>
      <c r="D830" s="448"/>
      <c r="E830" s="448"/>
      <c r="F830" s="448"/>
      <c r="G830" s="448"/>
      <c r="H830" s="448"/>
      <c r="I830" s="448"/>
      <c r="J830" s="449"/>
      <c r="K830" s="449"/>
      <c r="L830" s="449"/>
      <c r="M830" s="428"/>
      <c r="N830" s="428"/>
      <c r="O830" s="449"/>
      <c r="P830" s="428"/>
      <c r="R830" s="48"/>
      <c r="S830" s="48"/>
      <c r="T830" s="48"/>
      <c r="U830" s="48"/>
      <c r="V830" s="48"/>
      <c r="W830" s="48"/>
      <c r="X830" s="48"/>
    </row>
    <row r="831" spans="1:24" ht="15.75" customHeight="1">
      <c r="A831" s="428"/>
      <c r="B831" s="447"/>
      <c r="C831" s="448"/>
      <c r="D831" s="448"/>
      <c r="E831" s="448"/>
      <c r="F831" s="448"/>
      <c r="G831" s="448"/>
      <c r="H831" s="448"/>
      <c r="I831" s="448"/>
      <c r="J831" s="449"/>
      <c r="K831" s="449"/>
      <c r="L831" s="449"/>
      <c r="M831" s="428"/>
      <c r="N831" s="428"/>
      <c r="O831" s="449"/>
      <c r="P831" s="428"/>
      <c r="R831" s="48"/>
      <c r="S831" s="48"/>
      <c r="T831" s="48"/>
      <c r="U831" s="48"/>
      <c r="V831" s="48"/>
      <c r="W831" s="48"/>
      <c r="X831" s="48"/>
    </row>
    <row r="832" spans="1:24" ht="15.75" customHeight="1">
      <c r="A832" s="428"/>
      <c r="B832" s="447"/>
      <c r="C832" s="448"/>
      <c r="D832" s="448"/>
      <c r="E832" s="448"/>
      <c r="F832" s="448"/>
      <c r="G832" s="448"/>
      <c r="H832" s="448"/>
      <c r="I832" s="448"/>
      <c r="J832" s="449"/>
      <c r="K832" s="449"/>
      <c r="L832" s="449"/>
      <c r="M832" s="428"/>
      <c r="N832" s="428"/>
      <c r="O832" s="449"/>
      <c r="P832" s="428"/>
      <c r="R832" s="48"/>
      <c r="S832" s="48"/>
      <c r="T832" s="48"/>
      <c r="U832" s="48"/>
      <c r="V832" s="48"/>
      <c r="W832" s="48"/>
      <c r="X832" s="48"/>
    </row>
    <row r="833" spans="1:24" ht="15.75" customHeight="1">
      <c r="A833" s="428"/>
      <c r="B833" s="447"/>
      <c r="C833" s="448"/>
      <c r="D833" s="448"/>
      <c r="E833" s="448"/>
      <c r="F833" s="448"/>
      <c r="G833" s="448"/>
      <c r="H833" s="448"/>
      <c r="I833" s="448"/>
      <c r="J833" s="449"/>
      <c r="K833" s="449"/>
      <c r="L833" s="449"/>
      <c r="M833" s="428"/>
      <c r="N833" s="428"/>
      <c r="O833" s="449"/>
      <c r="P833" s="428"/>
      <c r="R833" s="48"/>
      <c r="S833" s="48"/>
      <c r="T833" s="48"/>
      <c r="U833" s="48"/>
      <c r="V833" s="48"/>
      <c r="W833" s="48"/>
      <c r="X833" s="48"/>
    </row>
    <row r="834" spans="1:24" ht="15.75" customHeight="1">
      <c r="A834" s="428"/>
      <c r="B834" s="447"/>
      <c r="C834" s="448"/>
      <c r="D834" s="448"/>
      <c r="E834" s="448"/>
      <c r="F834" s="448"/>
      <c r="G834" s="448"/>
      <c r="H834" s="448"/>
      <c r="I834" s="448"/>
      <c r="J834" s="449"/>
      <c r="K834" s="449"/>
      <c r="L834" s="449"/>
      <c r="M834" s="428"/>
      <c r="N834" s="428"/>
      <c r="O834" s="449"/>
      <c r="P834" s="428"/>
      <c r="R834" s="48"/>
      <c r="S834" s="48"/>
      <c r="T834" s="48"/>
      <c r="U834" s="48"/>
      <c r="V834" s="48"/>
      <c r="W834" s="48"/>
      <c r="X834" s="48"/>
    </row>
    <row r="835" spans="1:24" ht="15.75" customHeight="1">
      <c r="A835" s="428"/>
      <c r="B835" s="447"/>
      <c r="C835" s="448"/>
      <c r="D835" s="448"/>
      <c r="E835" s="448"/>
      <c r="F835" s="448"/>
      <c r="G835" s="448"/>
      <c r="H835" s="448"/>
      <c r="I835" s="448"/>
      <c r="J835" s="449"/>
      <c r="K835" s="449"/>
      <c r="L835" s="449"/>
      <c r="M835" s="428"/>
      <c r="N835" s="428"/>
      <c r="O835" s="449"/>
      <c r="P835" s="428"/>
      <c r="R835" s="48"/>
      <c r="S835" s="48"/>
      <c r="T835" s="48"/>
      <c r="U835" s="48"/>
      <c r="V835" s="48"/>
      <c r="W835" s="48"/>
      <c r="X835" s="48"/>
    </row>
    <row r="836" spans="1:24" ht="15.75" customHeight="1">
      <c r="A836" s="428"/>
      <c r="B836" s="447"/>
      <c r="C836" s="448"/>
      <c r="D836" s="448"/>
      <c r="E836" s="448"/>
      <c r="F836" s="448"/>
      <c r="G836" s="448"/>
      <c r="H836" s="448"/>
      <c r="I836" s="448"/>
      <c r="J836" s="449"/>
      <c r="K836" s="449"/>
      <c r="L836" s="449"/>
      <c r="M836" s="428"/>
      <c r="N836" s="428"/>
      <c r="O836" s="449"/>
      <c r="P836" s="428"/>
      <c r="R836" s="48"/>
      <c r="S836" s="48"/>
      <c r="T836" s="48"/>
      <c r="U836" s="48"/>
      <c r="V836" s="48"/>
      <c r="W836" s="48"/>
      <c r="X836" s="48"/>
    </row>
    <row r="837" spans="1:24" ht="15.75" customHeight="1">
      <c r="A837" s="428"/>
      <c r="B837" s="447"/>
      <c r="C837" s="448"/>
      <c r="D837" s="448"/>
      <c r="E837" s="448"/>
      <c r="F837" s="448"/>
      <c r="G837" s="448"/>
      <c r="H837" s="448"/>
      <c r="I837" s="448"/>
      <c r="J837" s="449"/>
      <c r="K837" s="449"/>
      <c r="L837" s="449"/>
      <c r="M837" s="428"/>
      <c r="N837" s="428"/>
      <c r="O837" s="449"/>
      <c r="P837" s="428"/>
      <c r="R837" s="48"/>
      <c r="S837" s="48"/>
      <c r="T837" s="48"/>
      <c r="U837" s="48"/>
      <c r="V837" s="48"/>
      <c r="W837" s="48"/>
      <c r="X837" s="48"/>
    </row>
    <row r="838" spans="1:24" ht="15.75" customHeight="1">
      <c r="A838" s="428"/>
      <c r="B838" s="447"/>
      <c r="C838" s="448"/>
      <c r="D838" s="448"/>
      <c r="E838" s="448"/>
      <c r="F838" s="448"/>
      <c r="G838" s="448"/>
      <c r="H838" s="448"/>
      <c r="I838" s="448"/>
      <c r="J838" s="449"/>
      <c r="K838" s="449"/>
      <c r="L838" s="449"/>
      <c r="M838" s="428"/>
      <c r="N838" s="428"/>
      <c r="O838" s="449"/>
      <c r="P838" s="428"/>
      <c r="R838" s="48"/>
      <c r="S838" s="48"/>
      <c r="T838" s="48"/>
      <c r="U838" s="48"/>
      <c r="V838" s="48"/>
      <c r="W838" s="48"/>
      <c r="X838" s="48"/>
    </row>
    <row r="839" spans="1:24" ht="15.75" customHeight="1">
      <c r="A839" s="428"/>
      <c r="B839" s="447"/>
      <c r="C839" s="448"/>
      <c r="D839" s="448"/>
      <c r="E839" s="448"/>
      <c r="F839" s="448"/>
      <c r="G839" s="448"/>
      <c r="H839" s="448"/>
      <c r="I839" s="448"/>
      <c r="J839" s="449"/>
      <c r="K839" s="449"/>
      <c r="L839" s="449"/>
      <c r="M839" s="428"/>
      <c r="N839" s="428"/>
      <c r="O839" s="449"/>
      <c r="P839" s="428"/>
      <c r="R839" s="48"/>
      <c r="S839" s="48"/>
      <c r="T839" s="48"/>
      <c r="U839" s="48"/>
      <c r="V839" s="48"/>
      <c r="W839" s="48"/>
      <c r="X839" s="48"/>
    </row>
    <row r="840" spans="1:24" ht="15.75" customHeight="1">
      <c r="A840" s="428"/>
      <c r="B840" s="447"/>
      <c r="C840" s="448"/>
      <c r="D840" s="448"/>
      <c r="E840" s="448"/>
      <c r="F840" s="448"/>
      <c r="G840" s="448"/>
      <c r="H840" s="448"/>
      <c r="I840" s="448"/>
      <c r="J840" s="449"/>
      <c r="K840" s="449"/>
      <c r="L840" s="449"/>
      <c r="M840" s="428"/>
      <c r="N840" s="428"/>
      <c r="O840" s="449"/>
      <c r="P840" s="428"/>
      <c r="R840" s="48"/>
      <c r="S840" s="48"/>
      <c r="T840" s="48"/>
      <c r="U840" s="48"/>
      <c r="V840" s="48"/>
      <c r="W840" s="48"/>
      <c r="X840" s="48"/>
    </row>
    <row r="841" spans="1:24" ht="15.75" customHeight="1">
      <c r="A841" s="428"/>
      <c r="B841" s="447"/>
      <c r="C841" s="448"/>
      <c r="D841" s="448"/>
      <c r="E841" s="448"/>
      <c r="F841" s="448"/>
      <c r="G841" s="448"/>
      <c r="H841" s="448"/>
      <c r="I841" s="448"/>
      <c r="J841" s="449"/>
      <c r="K841" s="449"/>
      <c r="L841" s="449"/>
      <c r="M841" s="428"/>
      <c r="N841" s="428"/>
      <c r="O841" s="449"/>
      <c r="P841" s="428"/>
      <c r="R841" s="48"/>
      <c r="S841" s="48"/>
      <c r="T841" s="48"/>
      <c r="U841" s="48"/>
      <c r="V841" s="48"/>
      <c r="W841" s="48"/>
      <c r="X841" s="48"/>
    </row>
    <row r="842" spans="1:24" ht="15.75" customHeight="1">
      <c r="A842" s="428"/>
      <c r="B842" s="447"/>
      <c r="C842" s="448"/>
      <c r="D842" s="448"/>
      <c r="E842" s="448"/>
      <c r="F842" s="448"/>
      <c r="G842" s="448"/>
      <c r="H842" s="448"/>
      <c r="I842" s="448"/>
      <c r="J842" s="449"/>
      <c r="K842" s="449"/>
      <c r="L842" s="449"/>
      <c r="M842" s="428"/>
      <c r="N842" s="428"/>
      <c r="O842" s="449"/>
      <c r="P842" s="428"/>
      <c r="R842" s="48"/>
      <c r="S842" s="48"/>
      <c r="T842" s="48"/>
      <c r="U842" s="48"/>
      <c r="V842" s="48"/>
      <c r="W842" s="48"/>
      <c r="X842" s="48"/>
    </row>
    <row r="843" spans="1:24" ht="15.75" customHeight="1">
      <c r="A843" s="428"/>
      <c r="B843" s="447"/>
      <c r="C843" s="448"/>
      <c r="D843" s="448"/>
      <c r="E843" s="448"/>
      <c r="F843" s="448"/>
      <c r="G843" s="448"/>
      <c r="H843" s="448"/>
      <c r="I843" s="448"/>
      <c r="J843" s="449"/>
      <c r="K843" s="449"/>
      <c r="L843" s="449"/>
      <c r="M843" s="428"/>
      <c r="N843" s="428"/>
      <c r="O843" s="449"/>
      <c r="P843" s="428"/>
      <c r="R843" s="48"/>
      <c r="S843" s="48"/>
      <c r="T843" s="48"/>
      <c r="U843" s="48"/>
      <c r="V843" s="48"/>
      <c r="W843" s="48"/>
      <c r="X843" s="48"/>
    </row>
    <row r="844" spans="1:24" ht="15.75" customHeight="1">
      <c r="A844" s="428"/>
      <c r="B844" s="447"/>
      <c r="C844" s="448"/>
      <c r="D844" s="448"/>
      <c r="E844" s="448"/>
      <c r="F844" s="448"/>
      <c r="G844" s="448"/>
      <c r="H844" s="448"/>
      <c r="I844" s="448"/>
      <c r="J844" s="449"/>
      <c r="K844" s="449"/>
      <c r="L844" s="449"/>
      <c r="M844" s="428"/>
      <c r="N844" s="428"/>
      <c r="O844" s="449"/>
      <c r="P844" s="428"/>
      <c r="R844" s="48"/>
      <c r="S844" s="48"/>
      <c r="T844" s="48"/>
      <c r="U844" s="48"/>
      <c r="V844" s="48"/>
      <c r="W844" s="48"/>
      <c r="X844" s="48"/>
    </row>
    <row r="845" spans="1:24" ht="15.75" customHeight="1">
      <c r="A845" s="428"/>
      <c r="B845" s="447"/>
      <c r="C845" s="448"/>
      <c r="D845" s="448"/>
      <c r="E845" s="448"/>
      <c r="F845" s="448"/>
      <c r="G845" s="448"/>
      <c r="H845" s="448"/>
      <c r="I845" s="448"/>
      <c r="J845" s="449"/>
      <c r="K845" s="449"/>
      <c r="L845" s="449"/>
      <c r="M845" s="428"/>
      <c r="N845" s="428"/>
      <c r="O845" s="449"/>
      <c r="P845" s="428"/>
      <c r="R845" s="48"/>
      <c r="S845" s="48"/>
      <c r="T845" s="48"/>
      <c r="U845" s="48"/>
      <c r="V845" s="48"/>
      <c r="W845" s="48"/>
      <c r="X845" s="48"/>
    </row>
    <row r="846" spans="1:24" ht="15.75" customHeight="1">
      <c r="A846" s="428"/>
      <c r="B846" s="447"/>
      <c r="C846" s="448"/>
      <c r="D846" s="448"/>
      <c r="E846" s="448"/>
      <c r="F846" s="448"/>
      <c r="G846" s="448"/>
      <c r="H846" s="448"/>
      <c r="I846" s="448"/>
      <c r="J846" s="449"/>
      <c r="K846" s="449"/>
      <c r="L846" s="449"/>
      <c r="M846" s="428"/>
      <c r="N846" s="428"/>
      <c r="O846" s="449"/>
      <c r="P846" s="428"/>
      <c r="R846" s="48"/>
      <c r="S846" s="48"/>
      <c r="T846" s="48"/>
      <c r="U846" s="48"/>
      <c r="V846" s="48"/>
      <c r="W846" s="48"/>
      <c r="X846" s="48"/>
    </row>
    <row r="847" spans="1:24" ht="15.75" customHeight="1">
      <c r="A847" s="428"/>
      <c r="B847" s="447"/>
      <c r="C847" s="448"/>
      <c r="D847" s="448"/>
      <c r="E847" s="448"/>
      <c r="F847" s="448"/>
      <c r="G847" s="448"/>
      <c r="H847" s="448"/>
      <c r="I847" s="448"/>
      <c r="J847" s="449"/>
      <c r="K847" s="449"/>
      <c r="L847" s="449"/>
      <c r="M847" s="428"/>
      <c r="N847" s="428"/>
      <c r="O847" s="449"/>
      <c r="P847" s="428"/>
      <c r="R847" s="48"/>
      <c r="S847" s="48"/>
      <c r="T847" s="48"/>
      <c r="U847" s="48"/>
      <c r="V847" s="48"/>
      <c r="W847" s="48"/>
      <c r="X847" s="48"/>
    </row>
    <row r="848" spans="1:24" ht="15.75" customHeight="1">
      <c r="A848" s="428"/>
      <c r="B848" s="447"/>
      <c r="C848" s="448"/>
      <c r="D848" s="448"/>
      <c r="E848" s="448"/>
      <c r="F848" s="448"/>
      <c r="G848" s="448"/>
      <c r="H848" s="448"/>
      <c r="I848" s="448"/>
      <c r="J848" s="449"/>
      <c r="K848" s="449"/>
      <c r="L848" s="449"/>
      <c r="M848" s="428"/>
      <c r="N848" s="428"/>
      <c r="O848" s="449"/>
      <c r="P848" s="428"/>
      <c r="R848" s="48"/>
      <c r="S848" s="48"/>
      <c r="T848" s="48"/>
      <c r="U848" s="48"/>
      <c r="V848" s="48"/>
      <c r="W848" s="48"/>
      <c r="X848" s="48"/>
    </row>
    <row r="849" spans="1:24" ht="15.75" customHeight="1">
      <c r="A849" s="428"/>
      <c r="B849" s="447"/>
      <c r="C849" s="448"/>
      <c r="D849" s="448"/>
      <c r="E849" s="448"/>
      <c r="F849" s="448"/>
      <c r="G849" s="448"/>
      <c r="H849" s="448"/>
      <c r="I849" s="448"/>
      <c r="J849" s="449"/>
      <c r="K849" s="449"/>
      <c r="L849" s="449"/>
      <c r="M849" s="428"/>
      <c r="N849" s="428"/>
      <c r="O849" s="449"/>
      <c r="P849" s="428"/>
      <c r="R849" s="48"/>
      <c r="S849" s="48"/>
      <c r="T849" s="48"/>
      <c r="U849" s="48"/>
      <c r="V849" s="48"/>
      <c r="W849" s="48"/>
      <c r="X849" s="48"/>
    </row>
    <row r="850" spans="1:24" ht="15.75" customHeight="1">
      <c r="A850" s="428"/>
      <c r="B850" s="447"/>
      <c r="C850" s="448"/>
      <c r="D850" s="448"/>
      <c r="E850" s="448"/>
      <c r="F850" s="448"/>
      <c r="G850" s="448"/>
      <c r="H850" s="448"/>
      <c r="I850" s="448"/>
      <c r="J850" s="449"/>
      <c r="K850" s="449"/>
      <c r="L850" s="449"/>
      <c r="M850" s="428"/>
      <c r="N850" s="428"/>
      <c r="O850" s="449"/>
      <c r="P850" s="428"/>
      <c r="R850" s="48"/>
      <c r="S850" s="48"/>
      <c r="T850" s="48"/>
      <c r="U850" s="48"/>
      <c r="V850" s="48"/>
      <c r="W850" s="48"/>
      <c r="X850" s="48"/>
    </row>
    <row r="851" spans="1:24" ht="15.75" customHeight="1">
      <c r="A851" s="428"/>
      <c r="B851" s="447"/>
      <c r="C851" s="448"/>
      <c r="D851" s="448"/>
      <c r="E851" s="448"/>
      <c r="F851" s="448"/>
      <c r="G851" s="448"/>
      <c r="H851" s="448"/>
      <c r="I851" s="448"/>
      <c r="J851" s="449"/>
      <c r="K851" s="449"/>
      <c r="L851" s="449"/>
      <c r="M851" s="428"/>
      <c r="N851" s="428"/>
      <c r="O851" s="449"/>
      <c r="P851" s="428"/>
      <c r="R851" s="48"/>
      <c r="S851" s="48"/>
      <c r="T851" s="48"/>
      <c r="U851" s="48"/>
      <c r="V851" s="48"/>
      <c r="W851" s="48"/>
      <c r="X851" s="48"/>
    </row>
    <row r="852" spans="1:24" ht="15.75" customHeight="1">
      <c r="A852" s="428"/>
      <c r="B852" s="447"/>
      <c r="C852" s="448"/>
      <c r="D852" s="448"/>
      <c r="E852" s="448"/>
      <c r="F852" s="448"/>
      <c r="G852" s="448"/>
      <c r="H852" s="448"/>
      <c r="I852" s="448"/>
      <c r="J852" s="449"/>
      <c r="K852" s="449"/>
      <c r="L852" s="449"/>
      <c r="M852" s="428"/>
      <c r="N852" s="428"/>
      <c r="O852" s="449"/>
      <c r="P852" s="428"/>
      <c r="R852" s="48"/>
      <c r="S852" s="48"/>
      <c r="T852" s="48"/>
      <c r="U852" s="48"/>
      <c r="V852" s="48"/>
      <c r="W852" s="48"/>
      <c r="X852" s="48"/>
    </row>
    <row r="853" spans="1:24" ht="15.75" customHeight="1">
      <c r="A853" s="428"/>
      <c r="B853" s="447"/>
      <c r="C853" s="448"/>
      <c r="D853" s="448"/>
      <c r="E853" s="448"/>
      <c r="F853" s="448"/>
      <c r="G853" s="448"/>
      <c r="H853" s="448"/>
      <c r="I853" s="448"/>
      <c r="J853" s="449"/>
      <c r="K853" s="449"/>
      <c r="L853" s="449"/>
      <c r="M853" s="428"/>
      <c r="N853" s="428"/>
      <c r="O853" s="449"/>
      <c r="P853" s="428"/>
      <c r="R853" s="48"/>
      <c r="S853" s="48"/>
      <c r="T853" s="48"/>
      <c r="U853" s="48"/>
      <c r="V853" s="48"/>
      <c r="W853" s="48"/>
      <c r="X853" s="48"/>
    </row>
    <row r="854" spans="1:24" ht="15.75" customHeight="1">
      <c r="A854" s="428"/>
      <c r="B854" s="447"/>
      <c r="C854" s="448"/>
      <c r="D854" s="448"/>
      <c r="E854" s="448"/>
      <c r="F854" s="448"/>
      <c r="G854" s="448"/>
      <c r="H854" s="448"/>
      <c r="I854" s="448"/>
      <c r="J854" s="449"/>
      <c r="K854" s="449"/>
      <c r="L854" s="449"/>
      <c r="M854" s="428"/>
      <c r="N854" s="428"/>
      <c r="O854" s="449"/>
      <c r="P854" s="428"/>
      <c r="R854" s="48"/>
      <c r="S854" s="48"/>
      <c r="T854" s="48"/>
      <c r="U854" s="48"/>
      <c r="V854" s="48"/>
      <c r="W854" s="48"/>
      <c r="X854" s="48"/>
    </row>
    <row r="855" spans="1:24" ht="15.75" customHeight="1">
      <c r="A855" s="428"/>
      <c r="B855" s="447"/>
      <c r="C855" s="448"/>
      <c r="D855" s="448"/>
      <c r="E855" s="448"/>
      <c r="F855" s="448"/>
      <c r="G855" s="448"/>
      <c r="H855" s="448"/>
      <c r="I855" s="448"/>
      <c r="J855" s="449"/>
      <c r="K855" s="449"/>
      <c r="L855" s="449"/>
      <c r="M855" s="428"/>
      <c r="N855" s="428"/>
      <c r="O855" s="449"/>
      <c r="P855" s="428"/>
      <c r="R855" s="48"/>
      <c r="S855" s="48"/>
      <c r="T855" s="48"/>
      <c r="U855" s="48"/>
      <c r="V855" s="48"/>
      <c r="W855" s="48"/>
      <c r="X855" s="48"/>
    </row>
    <row r="856" spans="1:24" ht="15.75" customHeight="1">
      <c r="A856" s="428"/>
      <c r="B856" s="447"/>
      <c r="C856" s="448"/>
      <c r="D856" s="448"/>
      <c r="E856" s="448"/>
      <c r="F856" s="448"/>
      <c r="G856" s="448"/>
      <c r="H856" s="448"/>
      <c r="I856" s="448"/>
      <c r="J856" s="449"/>
      <c r="K856" s="449"/>
      <c r="L856" s="449"/>
      <c r="M856" s="428"/>
      <c r="N856" s="428"/>
      <c r="O856" s="449"/>
      <c r="P856" s="428"/>
      <c r="R856" s="48"/>
      <c r="S856" s="48"/>
      <c r="T856" s="48"/>
      <c r="U856" s="48"/>
      <c r="V856" s="48"/>
      <c r="W856" s="48"/>
      <c r="X856" s="48"/>
    </row>
    <row r="857" spans="1:24" ht="15.75" customHeight="1">
      <c r="A857" s="428"/>
      <c r="B857" s="447"/>
      <c r="C857" s="448"/>
      <c r="D857" s="448"/>
      <c r="E857" s="448"/>
      <c r="F857" s="448"/>
      <c r="G857" s="448"/>
      <c r="H857" s="448"/>
      <c r="I857" s="448"/>
      <c r="J857" s="449"/>
      <c r="K857" s="449"/>
      <c r="L857" s="449"/>
      <c r="M857" s="428"/>
      <c r="N857" s="428"/>
      <c r="O857" s="449"/>
      <c r="P857" s="428"/>
      <c r="R857" s="48"/>
      <c r="S857" s="48"/>
      <c r="T857" s="48"/>
      <c r="U857" s="48"/>
      <c r="V857" s="48"/>
      <c r="W857" s="48"/>
      <c r="X857" s="48"/>
    </row>
    <row r="858" spans="1:24" ht="15.75" customHeight="1">
      <c r="A858" s="428"/>
      <c r="B858" s="447"/>
      <c r="C858" s="448"/>
      <c r="D858" s="448"/>
      <c r="E858" s="448"/>
      <c r="F858" s="448"/>
      <c r="G858" s="448"/>
      <c r="H858" s="448"/>
      <c r="I858" s="448"/>
      <c r="J858" s="449"/>
      <c r="K858" s="449"/>
      <c r="L858" s="449"/>
      <c r="M858" s="428"/>
      <c r="N858" s="428"/>
      <c r="O858" s="449"/>
      <c r="P858" s="428"/>
      <c r="R858" s="48"/>
      <c r="S858" s="48"/>
      <c r="T858" s="48"/>
      <c r="U858" s="48"/>
      <c r="V858" s="48"/>
      <c r="W858" s="48"/>
      <c r="X858" s="48"/>
    </row>
    <row r="859" spans="1:24" ht="15.75" customHeight="1">
      <c r="A859" s="428"/>
      <c r="B859" s="447"/>
      <c r="C859" s="448"/>
      <c r="D859" s="448"/>
      <c r="E859" s="448"/>
      <c r="F859" s="448"/>
      <c r="G859" s="448"/>
      <c r="H859" s="448"/>
      <c r="I859" s="448"/>
      <c r="J859" s="449"/>
      <c r="K859" s="449"/>
      <c r="L859" s="449"/>
      <c r="M859" s="428"/>
      <c r="N859" s="428"/>
      <c r="O859" s="449"/>
      <c r="P859" s="428"/>
      <c r="R859" s="48"/>
      <c r="S859" s="48"/>
      <c r="T859" s="48"/>
      <c r="U859" s="48"/>
      <c r="V859" s="48"/>
      <c r="W859" s="48"/>
      <c r="X859" s="48"/>
    </row>
    <row r="860" spans="1:24" ht="15.75" customHeight="1">
      <c r="A860" s="428"/>
      <c r="B860" s="447"/>
      <c r="C860" s="448"/>
      <c r="D860" s="448"/>
      <c r="E860" s="448"/>
      <c r="F860" s="448"/>
      <c r="G860" s="448"/>
      <c r="H860" s="448"/>
      <c r="I860" s="448"/>
      <c r="J860" s="449"/>
      <c r="K860" s="449"/>
      <c r="L860" s="449"/>
      <c r="M860" s="428"/>
      <c r="N860" s="428"/>
      <c r="O860" s="449"/>
      <c r="P860" s="428"/>
      <c r="R860" s="48"/>
      <c r="S860" s="48"/>
      <c r="T860" s="48"/>
      <c r="U860" s="48"/>
      <c r="V860" s="48"/>
      <c r="W860" s="48"/>
      <c r="X860" s="48"/>
    </row>
    <row r="861" spans="1:24" ht="15.75" customHeight="1">
      <c r="A861" s="428"/>
      <c r="B861" s="447"/>
      <c r="C861" s="448"/>
      <c r="D861" s="448"/>
      <c r="E861" s="448"/>
      <c r="F861" s="448"/>
      <c r="G861" s="448"/>
      <c r="H861" s="448"/>
      <c r="I861" s="448"/>
      <c r="J861" s="449"/>
      <c r="K861" s="449"/>
      <c r="L861" s="449"/>
      <c r="M861" s="428"/>
      <c r="N861" s="428"/>
      <c r="O861" s="449"/>
      <c r="P861" s="428"/>
      <c r="R861" s="48"/>
      <c r="S861" s="48"/>
      <c r="T861" s="48"/>
      <c r="U861" s="48"/>
      <c r="V861" s="48"/>
      <c r="W861" s="48"/>
      <c r="X861" s="48"/>
    </row>
    <row r="862" spans="1:24" ht="15.75" customHeight="1">
      <c r="A862" s="428"/>
      <c r="B862" s="447"/>
      <c r="C862" s="448"/>
      <c r="D862" s="448"/>
      <c r="E862" s="448"/>
      <c r="F862" s="448"/>
      <c r="G862" s="448"/>
      <c r="H862" s="448"/>
      <c r="I862" s="448"/>
      <c r="J862" s="449"/>
      <c r="K862" s="449"/>
      <c r="L862" s="449"/>
      <c r="M862" s="428"/>
      <c r="N862" s="428"/>
      <c r="O862" s="449"/>
      <c r="P862" s="428"/>
      <c r="R862" s="48"/>
      <c r="S862" s="48"/>
      <c r="T862" s="48"/>
      <c r="U862" s="48"/>
      <c r="V862" s="48"/>
      <c r="W862" s="48"/>
      <c r="X862" s="48"/>
    </row>
    <row r="863" spans="1:24" ht="15.75" customHeight="1">
      <c r="A863" s="428"/>
      <c r="B863" s="447"/>
      <c r="C863" s="448"/>
      <c r="D863" s="448"/>
      <c r="E863" s="448"/>
      <c r="F863" s="448"/>
      <c r="G863" s="448"/>
      <c r="H863" s="448"/>
      <c r="I863" s="448"/>
      <c r="J863" s="449"/>
      <c r="K863" s="449"/>
      <c r="L863" s="449"/>
      <c r="M863" s="428"/>
      <c r="N863" s="428"/>
      <c r="O863" s="449"/>
      <c r="P863" s="428"/>
      <c r="R863" s="48"/>
      <c r="S863" s="48"/>
      <c r="T863" s="48"/>
      <c r="U863" s="48"/>
      <c r="V863" s="48"/>
      <c r="W863" s="48"/>
      <c r="X863" s="48"/>
    </row>
    <row r="864" spans="1:24" ht="15.75" customHeight="1">
      <c r="A864" s="428"/>
      <c r="B864" s="447"/>
      <c r="C864" s="448"/>
      <c r="D864" s="448"/>
      <c r="E864" s="448"/>
      <c r="F864" s="448"/>
      <c r="G864" s="448"/>
      <c r="H864" s="448"/>
      <c r="I864" s="448"/>
      <c r="J864" s="449"/>
      <c r="K864" s="449"/>
      <c r="L864" s="449"/>
      <c r="M864" s="428"/>
      <c r="N864" s="428"/>
      <c r="O864" s="449"/>
      <c r="P864" s="428"/>
      <c r="R864" s="48"/>
      <c r="S864" s="48"/>
      <c r="T864" s="48"/>
      <c r="U864" s="48"/>
      <c r="V864" s="48"/>
      <c r="W864" s="48"/>
      <c r="X864" s="48"/>
    </row>
    <row r="865" spans="1:24" ht="15.75" customHeight="1">
      <c r="A865" s="428"/>
      <c r="B865" s="447"/>
      <c r="C865" s="448"/>
      <c r="D865" s="448"/>
      <c r="E865" s="448"/>
      <c r="F865" s="448"/>
      <c r="G865" s="448"/>
      <c r="H865" s="448"/>
      <c r="I865" s="448"/>
      <c r="J865" s="449"/>
      <c r="K865" s="449"/>
      <c r="L865" s="449"/>
      <c r="M865" s="428"/>
      <c r="N865" s="428"/>
      <c r="O865" s="449"/>
      <c r="P865" s="428"/>
      <c r="R865" s="48"/>
      <c r="S865" s="48"/>
      <c r="T865" s="48"/>
      <c r="U865" s="48"/>
      <c r="V865" s="48"/>
      <c r="W865" s="48"/>
      <c r="X865" s="48"/>
    </row>
    <row r="866" spans="1:24" ht="15.75" customHeight="1">
      <c r="A866" s="428"/>
      <c r="B866" s="447"/>
      <c r="C866" s="448"/>
      <c r="D866" s="448"/>
      <c r="E866" s="448"/>
      <c r="F866" s="448"/>
      <c r="G866" s="448"/>
      <c r="H866" s="448"/>
      <c r="I866" s="448"/>
      <c r="J866" s="449"/>
      <c r="K866" s="449"/>
      <c r="L866" s="449"/>
      <c r="M866" s="428"/>
      <c r="N866" s="428"/>
      <c r="O866" s="449"/>
      <c r="P866" s="428"/>
      <c r="R866" s="48"/>
      <c r="S866" s="48"/>
      <c r="T866" s="48"/>
      <c r="U866" s="48"/>
      <c r="V866" s="48"/>
      <c r="W866" s="48"/>
      <c r="X866" s="48"/>
    </row>
    <row r="867" spans="1:24" ht="15.75" customHeight="1">
      <c r="A867" s="428"/>
      <c r="B867" s="447"/>
      <c r="C867" s="448"/>
      <c r="D867" s="448"/>
      <c r="E867" s="448"/>
      <c r="F867" s="448"/>
      <c r="G867" s="448"/>
      <c r="H867" s="448"/>
      <c r="I867" s="448"/>
      <c r="J867" s="449"/>
      <c r="K867" s="449"/>
      <c r="L867" s="449"/>
      <c r="M867" s="428"/>
      <c r="N867" s="428"/>
      <c r="O867" s="449"/>
      <c r="P867" s="428"/>
      <c r="R867" s="48"/>
      <c r="S867" s="48"/>
      <c r="T867" s="48"/>
      <c r="U867" s="48"/>
      <c r="V867" s="48"/>
      <c r="W867" s="48"/>
      <c r="X867" s="48"/>
    </row>
    <row r="868" spans="1:24" ht="15.75" customHeight="1">
      <c r="A868" s="428"/>
      <c r="B868" s="447"/>
      <c r="C868" s="448"/>
      <c r="D868" s="448"/>
      <c r="E868" s="448"/>
      <c r="F868" s="448"/>
      <c r="G868" s="448"/>
      <c r="H868" s="448"/>
      <c r="I868" s="448"/>
      <c r="J868" s="449"/>
      <c r="K868" s="449"/>
      <c r="L868" s="449"/>
      <c r="M868" s="428"/>
      <c r="N868" s="428"/>
      <c r="O868" s="449"/>
      <c r="P868" s="428"/>
      <c r="R868" s="48"/>
      <c r="S868" s="48"/>
      <c r="T868" s="48"/>
      <c r="U868" s="48"/>
      <c r="V868" s="48"/>
      <c r="W868" s="48"/>
      <c r="X868" s="48"/>
    </row>
    <row r="869" spans="1:24" ht="15.75" customHeight="1">
      <c r="A869" s="428"/>
      <c r="B869" s="447"/>
      <c r="C869" s="448"/>
      <c r="D869" s="448"/>
      <c r="E869" s="448"/>
      <c r="F869" s="448"/>
      <c r="G869" s="448"/>
      <c r="H869" s="448"/>
      <c r="I869" s="448"/>
      <c r="J869" s="449"/>
      <c r="K869" s="449"/>
      <c r="L869" s="449"/>
      <c r="M869" s="428"/>
      <c r="N869" s="428"/>
      <c r="O869" s="449"/>
      <c r="P869" s="428"/>
      <c r="R869" s="48"/>
      <c r="S869" s="48"/>
      <c r="T869" s="48"/>
      <c r="U869" s="48"/>
      <c r="V869" s="48"/>
      <c r="W869" s="48"/>
      <c r="X869" s="48"/>
    </row>
    <row r="870" spans="1:24" ht="15.75" customHeight="1">
      <c r="A870" s="428"/>
      <c r="B870" s="447"/>
      <c r="C870" s="448"/>
      <c r="D870" s="448"/>
      <c r="E870" s="448"/>
      <c r="F870" s="448"/>
      <c r="G870" s="448"/>
      <c r="H870" s="448"/>
      <c r="I870" s="448"/>
      <c r="J870" s="449"/>
      <c r="K870" s="449"/>
      <c r="L870" s="449"/>
      <c r="M870" s="428"/>
      <c r="N870" s="428"/>
      <c r="O870" s="449"/>
      <c r="P870" s="428"/>
      <c r="R870" s="48"/>
      <c r="S870" s="48"/>
      <c r="T870" s="48"/>
      <c r="U870" s="48"/>
      <c r="V870" s="48"/>
      <c r="W870" s="48"/>
      <c r="X870" s="48"/>
    </row>
    <row r="871" spans="1:24" ht="15.75" customHeight="1">
      <c r="A871" s="428"/>
      <c r="B871" s="447"/>
      <c r="C871" s="448"/>
      <c r="D871" s="448"/>
      <c r="E871" s="448"/>
      <c r="F871" s="448"/>
      <c r="G871" s="448"/>
      <c r="H871" s="448"/>
      <c r="I871" s="448"/>
      <c r="J871" s="449"/>
      <c r="K871" s="449"/>
      <c r="L871" s="449"/>
      <c r="M871" s="428"/>
      <c r="N871" s="428"/>
      <c r="O871" s="449"/>
      <c r="P871" s="428"/>
      <c r="R871" s="48"/>
      <c r="S871" s="48"/>
      <c r="T871" s="48"/>
      <c r="U871" s="48"/>
      <c r="V871" s="48"/>
      <c r="W871" s="48"/>
      <c r="X871" s="48"/>
    </row>
    <row r="872" spans="1:24" ht="15.75" customHeight="1">
      <c r="A872" s="428"/>
      <c r="B872" s="447"/>
      <c r="C872" s="448"/>
      <c r="D872" s="448"/>
      <c r="E872" s="448"/>
      <c r="F872" s="448"/>
      <c r="G872" s="448"/>
      <c r="H872" s="448"/>
      <c r="I872" s="448"/>
      <c r="J872" s="449"/>
      <c r="K872" s="449"/>
      <c r="L872" s="449"/>
      <c r="M872" s="428"/>
      <c r="N872" s="428"/>
      <c r="O872" s="449"/>
      <c r="P872" s="428"/>
      <c r="R872" s="48"/>
      <c r="S872" s="48"/>
      <c r="T872" s="48"/>
      <c r="U872" s="48"/>
      <c r="V872" s="48"/>
      <c r="W872" s="48"/>
      <c r="X872" s="48"/>
    </row>
    <row r="873" spans="1:24" ht="15.75" customHeight="1">
      <c r="A873" s="428"/>
      <c r="B873" s="447"/>
      <c r="C873" s="448"/>
      <c r="D873" s="448"/>
      <c r="E873" s="448"/>
      <c r="F873" s="448"/>
      <c r="G873" s="448"/>
      <c r="H873" s="448"/>
      <c r="I873" s="448"/>
      <c r="J873" s="449"/>
      <c r="K873" s="449"/>
      <c r="L873" s="449"/>
      <c r="M873" s="428"/>
      <c r="N873" s="428"/>
      <c r="O873" s="449"/>
      <c r="P873" s="428"/>
      <c r="R873" s="48"/>
      <c r="S873" s="48"/>
      <c r="T873" s="48"/>
      <c r="U873" s="48"/>
      <c r="V873" s="48"/>
      <c r="W873" s="48"/>
      <c r="X873" s="48"/>
    </row>
    <row r="874" spans="1:24" ht="15.75" customHeight="1">
      <c r="A874" s="428"/>
      <c r="B874" s="447"/>
      <c r="C874" s="448"/>
      <c r="D874" s="448"/>
      <c r="E874" s="448"/>
      <c r="F874" s="448"/>
      <c r="G874" s="448"/>
      <c r="H874" s="448"/>
      <c r="I874" s="448"/>
      <c r="J874" s="449"/>
      <c r="K874" s="449"/>
      <c r="L874" s="449"/>
      <c r="M874" s="428"/>
      <c r="N874" s="428"/>
      <c r="O874" s="449"/>
      <c r="P874" s="428"/>
      <c r="R874" s="48"/>
      <c r="S874" s="48"/>
      <c r="T874" s="48"/>
      <c r="U874" s="48"/>
      <c r="V874" s="48"/>
      <c r="W874" s="48"/>
      <c r="X874" s="48"/>
    </row>
    <row r="875" spans="1:24" ht="15.75" customHeight="1">
      <c r="A875" s="428"/>
      <c r="B875" s="447"/>
      <c r="C875" s="448"/>
      <c r="D875" s="448"/>
      <c r="E875" s="448"/>
      <c r="F875" s="448"/>
      <c r="G875" s="448"/>
      <c r="H875" s="448"/>
      <c r="I875" s="448"/>
      <c r="J875" s="449"/>
      <c r="K875" s="449"/>
      <c r="L875" s="449"/>
      <c r="M875" s="428"/>
      <c r="N875" s="428"/>
      <c r="O875" s="449"/>
      <c r="P875" s="428"/>
      <c r="R875" s="48"/>
      <c r="S875" s="48"/>
      <c r="T875" s="48"/>
      <c r="U875" s="48"/>
      <c r="V875" s="48"/>
      <c r="W875" s="48"/>
      <c r="X875" s="48"/>
    </row>
    <row r="876" spans="1:24" ht="15.75" customHeight="1">
      <c r="A876" s="428"/>
      <c r="B876" s="447"/>
      <c r="C876" s="448"/>
      <c r="D876" s="448"/>
      <c r="E876" s="448"/>
      <c r="F876" s="448"/>
      <c r="G876" s="448"/>
      <c r="H876" s="448"/>
      <c r="I876" s="448"/>
      <c r="J876" s="449"/>
      <c r="K876" s="449"/>
      <c r="L876" s="449"/>
      <c r="M876" s="428"/>
      <c r="N876" s="428"/>
      <c r="O876" s="449"/>
      <c r="P876" s="428"/>
      <c r="R876" s="48"/>
      <c r="S876" s="48"/>
      <c r="T876" s="48"/>
      <c r="U876" s="48"/>
      <c r="V876" s="48"/>
      <c r="W876" s="48"/>
      <c r="X876" s="48"/>
    </row>
    <row r="877" spans="1:24" ht="15.75" customHeight="1">
      <c r="A877" s="428"/>
      <c r="B877" s="447"/>
      <c r="C877" s="448"/>
      <c r="D877" s="448"/>
      <c r="E877" s="448"/>
      <c r="F877" s="448"/>
      <c r="G877" s="448"/>
      <c r="H877" s="448"/>
      <c r="I877" s="448"/>
      <c r="J877" s="449"/>
      <c r="K877" s="449"/>
      <c r="L877" s="449"/>
      <c r="M877" s="428"/>
      <c r="N877" s="428"/>
      <c r="O877" s="449"/>
      <c r="P877" s="428"/>
      <c r="R877" s="48"/>
      <c r="S877" s="48"/>
      <c r="T877" s="48"/>
      <c r="U877" s="48"/>
      <c r="V877" s="48"/>
      <c r="W877" s="48"/>
      <c r="X877" s="48"/>
    </row>
    <row r="878" spans="1:24" ht="15.75" customHeight="1">
      <c r="A878" s="428"/>
      <c r="B878" s="447"/>
      <c r="C878" s="448"/>
      <c r="D878" s="448"/>
      <c r="E878" s="448"/>
      <c r="F878" s="448"/>
      <c r="G878" s="448"/>
      <c r="H878" s="448"/>
      <c r="I878" s="448"/>
      <c r="J878" s="449"/>
      <c r="K878" s="449"/>
      <c r="L878" s="449"/>
      <c r="M878" s="428"/>
      <c r="N878" s="428"/>
      <c r="O878" s="449"/>
      <c r="P878" s="428"/>
      <c r="R878" s="48"/>
      <c r="S878" s="48"/>
      <c r="T878" s="48"/>
      <c r="U878" s="48"/>
      <c r="V878" s="48"/>
      <c r="W878" s="48"/>
      <c r="X878" s="48"/>
    </row>
    <row r="879" spans="1:24" ht="15.75" customHeight="1">
      <c r="A879" s="428"/>
      <c r="B879" s="447"/>
      <c r="C879" s="448"/>
      <c r="D879" s="448"/>
      <c r="E879" s="448"/>
      <c r="F879" s="448"/>
      <c r="G879" s="448"/>
      <c r="H879" s="448"/>
      <c r="I879" s="448"/>
      <c r="J879" s="449"/>
      <c r="K879" s="449"/>
      <c r="L879" s="449"/>
      <c r="M879" s="428"/>
      <c r="N879" s="428"/>
      <c r="O879" s="449"/>
      <c r="P879" s="428"/>
      <c r="R879" s="48"/>
      <c r="S879" s="48"/>
      <c r="T879" s="48"/>
      <c r="U879" s="48"/>
      <c r="V879" s="48"/>
      <c r="W879" s="48"/>
      <c r="X879" s="48"/>
    </row>
    <row r="880" spans="1:24" ht="15.75" customHeight="1">
      <c r="A880" s="428"/>
      <c r="B880" s="447"/>
      <c r="C880" s="448"/>
      <c r="D880" s="448"/>
      <c r="E880" s="448"/>
      <c r="F880" s="448"/>
      <c r="G880" s="448"/>
      <c r="H880" s="448"/>
      <c r="I880" s="448"/>
      <c r="J880" s="449"/>
      <c r="K880" s="449"/>
      <c r="L880" s="449"/>
      <c r="M880" s="428"/>
      <c r="N880" s="428"/>
      <c r="O880" s="449"/>
      <c r="P880" s="428"/>
      <c r="R880" s="48"/>
      <c r="S880" s="48"/>
      <c r="T880" s="48"/>
      <c r="U880" s="48"/>
      <c r="V880" s="48"/>
      <c r="W880" s="48"/>
      <c r="X880" s="48"/>
    </row>
    <row r="881" spans="1:24" ht="15.75" customHeight="1">
      <c r="A881" s="428"/>
      <c r="B881" s="447"/>
      <c r="C881" s="448"/>
      <c r="D881" s="448"/>
      <c r="E881" s="448"/>
      <c r="F881" s="448"/>
      <c r="G881" s="448"/>
      <c r="H881" s="448"/>
      <c r="I881" s="448"/>
      <c r="J881" s="449"/>
      <c r="K881" s="449"/>
      <c r="L881" s="449"/>
      <c r="M881" s="428"/>
      <c r="N881" s="428"/>
      <c r="O881" s="449"/>
      <c r="P881" s="428"/>
      <c r="R881" s="48"/>
      <c r="S881" s="48"/>
      <c r="T881" s="48"/>
      <c r="U881" s="48"/>
      <c r="V881" s="48"/>
      <c r="W881" s="48"/>
      <c r="X881" s="48"/>
    </row>
    <row r="882" spans="1:24" ht="15.75" customHeight="1">
      <c r="A882" s="428"/>
      <c r="B882" s="447"/>
      <c r="C882" s="448"/>
      <c r="D882" s="448"/>
      <c r="E882" s="448"/>
      <c r="F882" s="448"/>
      <c r="G882" s="448"/>
      <c r="H882" s="448"/>
      <c r="I882" s="448"/>
      <c r="J882" s="449"/>
      <c r="K882" s="449"/>
      <c r="L882" s="449"/>
      <c r="M882" s="428"/>
      <c r="N882" s="428"/>
      <c r="O882" s="449"/>
      <c r="P882" s="428"/>
      <c r="R882" s="48"/>
      <c r="S882" s="48"/>
      <c r="T882" s="48"/>
      <c r="U882" s="48"/>
      <c r="V882" s="48"/>
      <c r="W882" s="48"/>
      <c r="X882" s="48"/>
    </row>
    <row r="883" spans="1:24" ht="15.75" customHeight="1">
      <c r="A883" s="428"/>
      <c r="B883" s="447"/>
      <c r="C883" s="448"/>
      <c r="D883" s="448"/>
      <c r="E883" s="448"/>
      <c r="F883" s="448"/>
      <c r="G883" s="448"/>
      <c r="H883" s="448"/>
      <c r="I883" s="448"/>
      <c r="J883" s="449"/>
      <c r="K883" s="449"/>
      <c r="L883" s="449"/>
      <c r="M883" s="428"/>
      <c r="N883" s="428"/>
      <c r="O883" s="449"/>
      <c r="P883" s="428"/>
      <c r="R883" s="48"/>
      <c r="S883" s="48"/>
      <c r="T883" s="48"/>
      <c r="U883" s="48"/>
      <c r="V883" s="48"/>
      <c r="W883" s="48"/>
      <c r="X883" s="48"/>
    </row>
    <row r="884" spans="1:24" ht="15.75" customHeight="1">
      <c r="A884" s="428"/>
      <c r="B884" s="447"/>
      <c r="C884" s="448"/>
      <c r="D884" s="448"/>
      <c r="E884" s="448"/>
      <c r="F884" s="448"/>
      <c r="G884" s="448"/>
      <c r="H884" s="448"/>
      <c r="I884" s="448"/>
      <c r="J884" s="449"/>
      <c r="K884" s="449"/>
      <c r="L884" s="449"/>
      <c r="M884" s="428"/>
      <c r="N884" s="428"/>
      <c r="O884" s="449"/>
      <c r="P884" s="428"/>
      <c r="R884" s="48"/>
      <c r="S884" s="48"/>
      <c r="T884" s="48"/>
      <c r="U884" s="48"/>
      <c r="V884" s="48"/>
      <c r="W884" s="48"/>
      <c r="X884" s="48"/>
    </row>
    <row r="885" spans="1:24" ht="15.75" customHeight="1">
      <c r="A885" s="428"/>
      <c r="B885" s="447"/>
      <c r="C885" s="448"/>
      <c r="D885" s="448"/>
      <c r="E885" s="448"/>
      <c r="F885" s="448"/>
      <c r="G885" s="448"/>
      <c r="H885" s="448"/>
      <c r="I885" s="448"/>
      <c r="J885" s="449"/>
      <c r="K885" s="449"/>
      <c r="L885" s="449"/>
      <c r="M885" s="428"/>
      <c r="N885" s="428"/>
      <c r="O885" s="449"/>
      <c r="P885" s="428"/>
      <c r="R885" s="48"/>
      <c r="S885" s="48"/>
      <c r="T885" s="48"/>
      <c r="U885" s="48"/>
      <c r="V885" s="48"/>
      <c r="W885" s="48"/>
      <c r="X885" s="48"/>
    </row>
    <row r="886" spans="1:24" ht="15.75" customHeight="1">
      <c r="A886" s="428"/>
      <c r="B886" s="447"/>
      <c r="C886" s="448"/>
      <c r="D886" s="448"/>
      <c r="E886" s="448"/>
      <c r="F886" s="448"/>
      <c r="G886" s="448"/>
      <c r="H886" s="448"/>
      <c r="I886" s="448"/>
      <c r="J886" s="449"/>
      <c r="K886" s="449"/>
      <c r="L886" s="449"/>
      <c r="M886" s="428"/>
      <c r="N886" s="428"/>
      <c r="O886" s="449"/>
      <c r="P886" s="428"/>
      <c r="R886" s="48"/>
      <c r="S886" s="48"/>
      <c r="T886" s="48"/>
      <c r="U886" s="48"/>
      <c r="V886" s="48"/>
      <c r="W886" s="48"/>
      <c r="X886" s="48"/>
    </row>
    <row r="887" spans="1:24" ht="15.75" customHeight="1">
      <c r="A887" s="428"/>
      <c r="B887" s="447"/>
      <c r="C887" s="448"/>
      <c r="D887" s="448"/>
      <c r="E887" s="448"/>
      <c r="F887" s="448"/>
      <c r="G887" s="448"/>
      <c r="H887" s="448"/>
      <c r="I887" s="448"/>
      <c r="J887" s="449"/>
      <c r="K887" s="449"/>
      <c r="L887" s="449"/>
      <c r="M887" s="428"/>
      <c r="N887" s="428"/>
      <c r="O887" s="449"/>
      <c r="P887" s="428"/>
      <c r="R887" s="48"/>
      <c r="S887" s="48"/>
      <c r="T887" s="48"/>
      <c r="U887" s="48"/>
      <c r="V887" s="48"/>
      <c r="W887" s="48"/>
      <c r="X887" s="48"/>
    </row>
    <row r="888" spans="1:24" ht="15.75" customHeight="1">
      <c r="A888" s="428"/>
      <c r="B888" s="447"/>
      <c r="C888" s="448"/>
      <c r="D888" s="448"/>
      <c r="E888" s="448"/>
      <c r="F888" s="448"/>
      <c r="G888" s="448"/>
      <c r="H888" s="448"/>
      <c r="I888" s="448"/>
      <c r="J888" s="449"/>
      <c r="K888" s="449"/>
      <c r="L888" s="449"/>
      <c r="M888" s="428"/>
      <c r="N888" s="428"/>
      <c r="O888" s="449"/>
      <c r="P888" s="428"/>
      <c r="R888" s="48"/>
      <c r="S888" s="48"/>
      <c r="T888" s="48"/>
      <c r="U888" s="48"/>
      <c r="V888" s="48"/>
      <c r="W888" s="48"/>
      <c r="X888" s="48"/>
    </row>
    <row r="889" spans="1:24" ht="15.75" customHeight="1">
      <c r="A889" s="428"/>
      <c r="B889" s="447"/>
      <c r="C889" s="448"/>
      <c r="D889" s="448"/>
      <c r="E889" s="448"/>
      <c r="F889" s="448"/>
      <c r="G889" s="448"/>
      <c r="H889" s="448"/>
      <c r="I889" s="448"/>
      <c r="J889" s="449"/>
      <c r="K889" s="449"/>
      <c r="L889" s="449"/>
      <c r="M889" s="428"/>
      <c r="N889" s="428"/>
      <c r="O889" s="449"/>
      <c r="P889" s="428"/>
      <c r="R889" s="48"/>
      <c r="S889" s="48"/>
      <c r="T889" s="48"/>
      <c r="U889" s="48"/>
      <c r="V889" s="48"/>
      <c r="W889" s="48"/>
      <c r="X889" s="48"/>
    </row>
    <row r="890" spans="1:24" ht="15.75" customHeight="1">
      <c r="A890" s="428"/>
      <c r="B890" s="447"/>
      <c r="C890" s="448"/>
      <c r="D890" s="448"/>
      <c r="E890" s="448"/>
      <c r="F890" s="448"/>
      <c r="G890" s="448"/>
      <c r="H890" s="448"/>
      <c r="I890" s="448"/>
      <c r="J890" s="449"/>
      <c r="K890" s="449"/>
      <c r="L890" s="449"/>
      <c r="M890" s="428"/>
      <c r="N890" s="428"/>
      <c r="O890" s="449"/>
      <c r="P890" s="428"/>
      <c r="R890" s="48"/>
      <c r="S890" s="48"/>
      <c r="T890" s="48"/>
      <c r="U890" s="48"/>
      <c r="V890" s="48"/>
      <c r="W890" s="48"/>
      <c r="X890" s="48"/>
    </row>
    <row r="891" spans="1:24" ht="15.75" customHeight="1">
      <c r="A891" s="428"/>
      <c r="B891" s="447"/>
      <c r="C891" s="448"/>
      <c r="D891" s="448"/>
      <c r="E891" s="448"/>
      <c r="F891" s="448"/>
      <c r="G891" s="448"/>
      <c r="H891" s="448"/>
      <c r="I891" s="448"/>
      <c r="J891" s="449"/>
      <c r="K891" s="449"/>
      <c r="L891" s="449"/>
      <c r="M891" s="428"/>
      <c r="N891" s="428"/>
      <c r="O891" s="449"/>
      <c r="P891" s="428"/>
      <c r="R891" s="48"/>
      <c r="S891" s="48"/>
      <c r="T891" s="48"/>
      <c r="U891" s="48"/>
      <c r="V891" s="48"/>
      <c r="W891" s="48"/>
      <c r="X891" s="48"/>
    </row>
    <row r="892" spans="1:24" ht="15.75" customHeight="1">
      <c r="A892" s="428"/>
      <c r="B892" s="447"/>
      <c r="C892" s="448"/>
      <c r="D892" s="448"/>
      <c r="E892" s="448"/>
      <c r="F892" s="448"/>
      <c r="G892" s="448"/>
      <c r="H892" s="448"/>
      <c r="I892" s="448"/>
      <c r="J892" s="449"/>
      <c r="K892" s="449"/>
      <c r="L892" s="449"/>
      <c r="M892" s="428"/>
      <c r="N892" s="428"/>
      <c r="O892" s="449"/>
      <c r="P892" s="428"/>
      <c r="R892" s="48"/>
      <c r="S892" s="48"/>
      <c r="T892" s="48"/>
      <c r="U892" s="48"/>
      <c r="V892" s="48"/>
      <c r="W892" s="48"/>
      <c r="X892" s="48"/>
    </row>
    <row r="893" spans="1:24" ht="15.75" customHeight="1">
      <c r="A893" s="428"/>
      <c r="B893" s="447"/>
      <c r="C893" s="448"/>
      <c r="D893" s="448"/>
      <c r="E893" s="448"/>
      <c r="F893" s="448"/>
      <c r="G893" s="448"/>
      <c r="H893" s="448"/>
      <c r="I893" s="448"/>
      <c r="J893" s="449"/>
      <c r="K893" s="449"/>
      <c r="L893" s="449"/>
      <c r="M893" s="428"/>
      <c r="N893" s="428"/>
      <c r="O893" s="449"/>
      <c r="P893" s="428"/>
      <c r="R893" s="48"/>
      <c r="S893" s="48"/>
      <c r="T893" s="48"/>
      <c r="U893" s="48"/>
      <c r="V893" s="48"/>
      <c r="W893" s="48"/>
      <c r="X893" s="48"/>
    </row>
    <row r="894" spans="1:24" ht="15.75" customHeight="1">
      <c r="A894" s="428"/>
      <c r="B894" s="447"/>
      <c r="C894" s="448"/>
      <c r="D894" s="448"/>
      <c r="E894" s="448"/>
      <c r="F894" s="448"/>
      <c r="G894" s="448"/>
      <c r="H894" s="448"/>
      <c r="I894" s="448"/>
      <c r="J894" s="449"/>
      <c r="K894" s="449"/>
      <c r="L894" s="449"/>
      <c r="M894" s="428"/>
      <c r="N894" s="428"/>
      <c r="O894" s="449"/>
      <c r="P894" s="428"/>
      <c r="R894" s="48"/>
      <c r="S894" s="48"/>
      <c r="T894" s="48"/>
      <c r="U894" s="48"/>
      <c r="V894" s="48"/>
      <c r="W894" s="48"/>
      <c r="X894" s="48"/>
    </row>
    <row r="895" spans="1:24" ht="15.75" customHeight="1">
      <c r="A895" s="428"/>
      <c r="B895" s="447"/>
      <c r="C895" s="448"/>
      <c r="D895" s="448"/>
      <c r="E895" s="448"/>
      <c r="F895" s="448"/>
      <c r="G895" s="448"/>
      <c r="H895" s="448"/>
      <c r="I895" s="448"/>
      <c r="J895" s="449"/>
      <c r="K895" s="449"/>
      <c r="L895" s="449"/>
      <c r="M895" s="428"/>
      <c r="N895" s="428"/>
      <c r="O895" s="449"/>
      <c r="P895" s="428"/>
      <c r="R895" s="48"/>
      <c r="S895" s="48"/>
      <c r="T895" s="48"/>
      <c r="U895" s="48"/>
      <c r="V895" s="48"/>
      <c r="W895" s="48"/>
      <c r="X895" s="48"/>
    </row>
    <row r="896" spans="1:24" ht="15.75" customHeight="1">
      <c r="A896" s="428"/>
      <c r="B896" s="447"/>
      <c r="C896" s="448"/>
      <c r="D896" s="448"/>
      <c r="E896" s="448"/>
      <c r="F896" s="448"/>
      <c r="G896" s="448"/>
      <c r="H896" s="448"/>
      <c r="I896" s="448"/>
      <c r="J896" s="449"/>
      <c r="K896" s="449"/>
      <c r="L896" s="449"/>
      <c r="M896" s="428"/>
      <c r="N896" s="428"/>
      <c r="O896" s="449"/>
      <c r="P896" s="428"/>
      <c r="R896" s="48"/>
      <c r="S896" s="48"/>
      <c r="T896" s="48"/>
      <c r="U896" s="48"/>
      <c r="V896" s="48"/>
      <c r="W896" s="48"/>
      <c r="X896" s="48"/>
    </row>
    <row r="897" spans="1:24" ht="15.75" customHeight="1">
      <c r="A897" s="428"/>
      <c r="B897" s="447"/>
      <c r="C897" s="448"/>
      <c r="D897" s="448"/>
      <c r="E897" s="448"/>
      <c r="F897" s="448"/>
      <c r="G897" s="448"/>
      <c r="H897" s="448"/>
      <c r="I897" s="448"/>
      <c r="J897" s="449"/>
      <c r="K897" s="449"/>
      <c r="L897" s="449"/>
      <c r="M897" s="428"/>
      <c r="N897" s="428"/>
      <c r="O897" s="449"/>
      <c r="P897" s="428"/>
      <c r="R897" s="48"/>
      <c r="S897" s="48"/>
      <c r="T897" s="48"/>
      <c r="U897" s="48"/>
      <c r="V897" s="48"/>
      <c r="W897" s="48"/>
      <c r="X897" s="48"/>
    </row>
    <row r="898" spans="1:24" ht="15.75" customHeight="1">
      <c r="A898" s="428"/>
      <c r="B898" s="447"/>
      <c r="C898" s="448"/>
      <c r="D898" s="448"/>
      <c r="E898" s="448"/>
      <c r="F898" s="448"/>
      <c r="G898" s="448"/>
      <c r="H898" s="448"/>
      <c r="I898" s="448"/>
      <c r="J898" s="449"/>
      <c r="K898" s="449"/>
      <c r="L898" s="449"/>
      <c r="M898" s="428"/>
      <c r="N898" s="428"/>
      <c r="O898" s="449"/>
      <c r="P898" s="428"/>
      <c r="R898" s="48"/>
      <c r="S898" s="48"/>
      <c r="T898" s="48"/>
      <c r="U898" s="48"/>
      <c r="V898" s="48"/>
      <c r="W898" s="48"/>
      <c r="X898" s="48"/>
    </row>
    <row r="899" spans="1:24" ht="15.75" customHeight="1">
      <c r="A899" s="428"/>
      <c r="B899" s="447"/>
      <c r="C899" s="448"/>
      <c r="D899" s="448"/>
      <c r="E899" s="448"/>
      <c r="F899" s="448"/>
      <c r="G899" s="448"/>
      <c r="H899" s="448"/>
      <c r="I899" s="448"/>
      <c r="J899" s="449"/>
      <c r="K899" s="449"/>
      <c r="L899" s="449"/>
      <c r="M899" s="428"/>
      <c r="N899" s="428"/>
      <c r="O899" s="449"/>
      <c r="P899" s="428"/>
      <c r="R899" s="48"/>
      <c r="S899" s="48"/>
      <c r="T899" s="48"/>
      <c r="U899" s="48"/>
      <c r="V899" s="48"/>
      <c r="W899" s="48"/>
      <c r="X899" s="48"/>
    </row>
    <row r="900" spans="1:24" ht="15.75" customHeight="1">
      <c r="A900" s="428"/>
      <c r="B900" s="447"/>
      <c r="C900" s="448"/>
      <c r="D900" s="448"/>
      <c r="E900" s="448"/>
      <c r="F900" s="448"/>
      <c r="G900" s="448"/>
      <c r="H900" s="448"/>
      <c r="I900" s="448"/>
      <c r="J900" s="449"/>
      <c r="K900" s="449"/>
      <c r="L900" s="449"/>
      <c r="M900" s="428"/>
      <c r="N900" s="428"/>
      <c r="O900" s="449"/>
      <c r="P900" s="428"/>
      <c r="R900" s="48"/>
      <c r="S900" s="48"/>
      <c r="T900" s="48"/>
      <c r="U900" s="48"/>
      <c r="V900" s="48"/>
      <c r="W900" s="48"/>
      <c r="X900" s="48"/>
    </row>
    <row r="901" spans="1:24" ht="15.75" customHeight="1">
      <c r="A901" s="428"/>
      <c r="B901" s="447"/>
      <c r="C901" s="448"/>
      <c r="D901" s="448"/>
      <c r="E901" s="448"/>
      <c r="F901" s="448"/>
      <c r="G901" s="448"/>
      <c r="H901" s="448"/>
      <c r="I901" s="448"/>
      <c r="J901" s="449"/>
      <c r="K901" s="449"/>
      <c r="L901" s="449"/>
      <c r="M901" s="428"/>
      <c r="N901" s="428"/>
      <c r="O901" s="449"/>
      <c r="P901" s="428"/>
      <c r="R901" s="48"/>
      <c r="S901" s="48"/>
      <c r="T901" s="48"/>
      <c r="U901" s="48"/>
      <c r="V901" s="48"/>
      <c r="W901" s="48"/>
      <c r="X901" s="48"/>
    </row>
    <row r="902" spans="1:24" ht="15.75" customHeight="1">
      <c r="A902" s="428"/>
      <c r="B902" s="447"/>
      <c r="C902" s="448"/>
      <c r="D902" s="448"/>
      <c r="E902" s="448"/>
      <c r="F902" s="448"/>
      <c r="G902" s="448"/>
      <c r="H902" s="448"/>
      <c r="I902" s="448"/>
      <c r="J902" s="449"/>
      <c r="K902" s="449"/>
      <c r="L902" s="449"/>
      <c r="M902" s="428"/>
      <c r="N902" s="428"/>
      <c r="O902" s="449"/>
      <c r="P902" s="428"/>
      <c r="R902" s="48"/>
      <c r="S902" s="48"/>
      <c r="T902" s="48"/>
      <c r="U902" s="48"/>
      <c r="V902" s="48"/>
      <c r="W902" s="48"/>
      <c r="X902" s="48"/>
    </row>
    <row r="903" spans="1:24" ht="15.75" customHeight="1">
      <c r="A903" s="428"/>
      <c r="B903" s="447"/>
      <c r="C903" s="448"/>
      <c r="D903" s="448"/>
      <c r="E903" s="448"/>
      <c r="F903" s="448"/>
      <c r="G903" s="448"/>
      <c r="H903" s="448"/>
      <c r="I903" s="448"/>
      <c r="J903" s="449"/>
      <c r="K903" s="449"/>
      <c r="L903" s="449"/>
      <c r="M903" s="428"/>
      <c r="N903" s="428"/>
      <c r="O903" s="449"/>
      <c r="P903" s="428"/>
      <c r="R903" s="48"/>
      <c r="S903" s="48"/>
      <c r="T903" s="48"/>
      <c r="U903" s="48"/>
      <c r="V903" s="48"/>
      <c r="W903" s="48"/>
      <c r="X903" s="48"/>
    </row>
    <row r="904" spans="1:24" ht="15.75" customHeight="1">
      <c r="A904" s="428"/>
      <c r="B904" s="447"/>
      <c r="C904" s="448"/>
      <c r="D904" s="448"/>
      <c r="E904" s="448"/>
      <c r="F904" s="448"/>
      <c r="G904" s="448"/>
      <c r="H904" s="448"/>
      <c r="I904" s="448"/>
      <c r="J904" s="449"/>
      <c r="K904" s="449"/>
      <c r="L904" s="449"/>
      <c r="M904" s="428"/>
      <c r="N904" s="428"/>
      <c r="O904" s="449"/>
      <c r="P904" s="428"/>
      <c r="R904" s="48"/>
      <c r="S904" s="48"/>
      <c r="T904" s="48"/>
      <c r="U904" s="48"/>
      <c r="V904" s="48"/>
      <c r="W904" s="48"/>
      <c r="X904" s="48"/>
    </row>
    <row r="905" spans="1:24" ht="15.75" customHeight="1">
      <c r="A905" s="428"/>
      <c r="B905" s="447"/>
      <c r="C905" s="448"/>
      <c r="D905" s="448"/>
      <c r="E905" s="448"/>
      <c r="F905" s="448"/>
      <c r="G905" s="448"/>
      <c r="H905" s="448"/>
      <c r="I905" s="448"/>
      <c r="J905" s="449"/>
      <c r="K905" s="449"/>
      <c r="L905" s="449"/>
      <c r="M905" s="428"/>
      <c r="N905" s="428"/>
      <c r="O905" s="449"/>
      <c r="P905" s="428"/>
      <c r="R905" s="48"/>
      <c r="S905" s="48"/>
      <c r="T905" s="48"/>
      <c r="U905" s="48"/>
      <c r="V905" s="48"/>
      <c r="W905" s="48"/>
      <c r="X905" s="48"/>
    </row>
    <row r="906" spans="1:24" ht="15.75" customHeight="1">
      <c r="A906" s="428"/>
      <c r="B906" s="447"/>
      <c r="C906" s="448"/>
      <c r="D906" s="448"/>
      <c r="E906" s="448"/>
      <c r="F906" s="448"/>
      <c r="G906" s="448"/>
      <c r="H906" s="448"/>
      <c r="I906" s="448"/>
      <c r="J906" s="449"/>
      <c r="K906" s="449"/>
      <c r="L906" s="449"/>
      <c r="M906" s="428"/>
      <c r="N906" s="428"/>
      <c r="O906" s="449"/>
      <c r="P906" s="428"/>
      <c r="R906" s="48"/>
      <c r="S906" s="48"/>
      <c r="T906" s="48"/>
      <c r="U906" s="48"/>
      <c r="V906" s="48"/>
      <c r="W906" s="48"/>
      <c r="X906" s="48"/>
    </row>
    <row r="907" spans="1:24" ht="15.75" customHeight="1">
      <c r="A907" s="428"/>
      <c r="B907" s="447"/>
      <c r="C907" s="448"/>
      <c r="D907" s="448"/>
      <c r="E907" s="448"/>
      <c r="F907" s="448"/>
      <c r="G907" s="448"/>
      <c r="H907" s="448"/>
      <c r="I907" s="448"/>
      <c r="J907" s="449"/>
      <c r="K907" s="449"/>
      <c r="L907" s="449"/>
      <c r="M907" s="428"/>
      <c r="N907" s="428"/>
      <c r="O907" s="449"/>
      <c r="P907" s="428"/>
      <c r="R907" s="48"/>
      <c r="S907" s="48"/>
      <c r="T907" s="48"/>
      <c r="U907" s="48"/>
      <c r="V907" s="48"/>
      <c r="W907" s="48"/>
      <c r="X907" s="48"/>
    </row>
    <row r="908" spans="1:24" ht="15.75" customHeight="1">
      <c r="A908" s="428"/>
      <c r="B908" s="447"/>
      <c r="C908" s="448"/>
      <c r="D908" s="448"/>
      <c r="E908" s="448"/>
      <c r="F908" s="448"/>
      <c r="G908" s="448"/>
      <c r="H908" s="448"/>
      <c r="I908" s="448"/>
      <c r="J908" s="449"/>
      <c r="K908" s="449"/>
      <c r="L908" s="449"/>
      <c r="M908" s="428"/>
      <c r="N908" s="428"/>
      <c r="O908" s="449"/>
      <c r="P908" s="428"/>
      <c r="R908" s="48"/>
      <c r="S908" s="48"/>
      <c r="T908" s="48"/>
      <c r="U908" s="48"/>
      <c r="V908" s="48"/>
      <c r="W908" s="48"/>
      <c r="X908" s="48"/>
    </row>
    <row r="909" spans="1:24" ht="15.75" customHeight="1">
      <c r="A909" s="428"/>
      <c r="B909" s="447"/>
      <c r="C909" s="448"/>
      <c r="D909" s="448"/>
      <c r="E909" s="448"/>
      <c r="F909" s="448"/>
      <c r="G909" s="448"/>
      <c r="H909" s="448"/>
      <c r="I909" s="448"/>
      <c r="J909" s="449"/>
      <c r="K909" s="449"/>
      <c r="L909" s="449"/>
      <c r="M909" s="428"/>
      <c r="N909" s="428"/>
      <c r="O909" s="449"/>
      <c r="P909" s="428"/>
      <c r="R909" s="48"/>
      <c r="S909" s="48"/>
      <c r="T909" s="48"/>
      <c r="U909" s="48"/>
      <c r="V909" s="48"/>
      <c r="W909" s="48"/>
      <c r="X909" s="48"/>
    </row>
    <row r="910" spans="1:24" ht="15.75" customHeight="1">
      <c r="A910" s="428"/>
      <c r="B910" s="447"/>
      <c r="C910" s="448"/>
      <c r="D910" s="448"/>
      <c r="E910" s="448"/>
      <c r="F910" s="448"/>
      <c r="G910" s="448"/>
      <c r="H910" s="448"/>
      <c r="I910" s="448"/>
      <c r="J910" s="449"/>
      <c r="K910" s="449"/>
      <c r="L910" s="449"/>
      <c r="M910" s="428"/>
      <c r="N910" s="428"/>
      <c r="O910" s="449"/>
      <c r="P910" s="428"/>
      <c r="R910" s="48"/>
      <c r="S910" s="48"/>
      <c r="T910" s="48"/>
      <c r="U910" s="48"/>
      <c r="V910" s="48"/>
      <c r="W910" s="48"/>
      <c r="X910" s="48"/>
    </row>
    <row r="911" spans="1:24" ht="15.75" customHeight="1">
      <c r="A911" s="428"/>
      <c r="B911" s="447"/>
      <c r="C911" s="448"/>
      <c r="D911" s="448"/>
      <c r="E911" s="448"/>
      <c r="F911" s="448"/>
      <c r="G911" s="448"/>
      <c r="H911" s="448"/>
      <c r="I911" s="448"/>
      <c r="J911" s="449"/>
      <c r="K911" s="449"/>
      <c r="L911" s="449"/>
      <c r="M911" s="428"/>
      <c r="N911" s="428"/>
      <c r="O911" s="449"/>
      <c r="P911" s="428"/>
      <c r="R911" s="48"/>
      <c r="S911" s="48"/>
      <c r="T911" s="48"/>
      <c r="U911" s="48"/>
      <c r="V911" s="48"/>
      <c r="W911" s="48"/>
      <c r="X911" s="48"/>
    </row>
    <row r="912" spans="1:24" ht="15.75" customHeight="1">
      <c r="A912" s="428"/>
      <c r="B912" s="447"/>
      <c r="C912" s="448"/>
      <c r="D912" s="448"/>
      <c r="E912" s="448"/>
      <c r="F912" s="448"/>
      <c r="G912" s="448"/>
      <c r="H912" s="448"/>
      <c r="I912" s="448"/>
      <c r="J912" s="449"/>
      <c r="K912" s="449"/>
      <c r="L912" s="449"/>
      <c r="M912" s="428"/>
      <c r="N912" s="428"/>
      <c r="O912" s="449"/>
      <c r="P912" s="428"/>
      <c r="R912" s="48"/>
      <c r="S912" s="48"/>
      <c r="T912" s="48"/>
      <c r="U912" s="48"/>
      <c r="V912" s="48"/>
      <c r="W912" s="48"/>
      <c r="X912" s="48"/>
    </row>
    <row r="913" spans="1:24" ht="15.75" customHeight="1">
      <c r="A913" s="428"/>
      <c r="B913" s="447"/>
      <c r="C913" s="448"/>
      <c r="D913" s="448"/>
      <c r="E913" s="448"/>
      <c r="F913" s="448"/>
      <c r="G913" s="448"/>
      <c r="H913" s="448"/>
      <c r="I913" s="448"/>
      <c r="J913" s="449"/>
      <c r="K913" s="449"/>
      <c r="L913" s="449"/>
      <c r="M913" s="428"/>
      <c r="N913" s="428"/>
      <c r="O913" s="449"/>
      <c r="P913" s="428"/>
      <c r="R913" s="48"/>
      <c r="S913" s="48"/>
      <c r="T913" s="48"/>
      <c r="U913" s="48"/>
      <c r="V913" s="48"/>
      <c r="W913" s="48"/>
      <c r="X913" s="48"/>
    </row>
    <row r="914" spans="1:24" ht="15.75" customHeight="1">
      <c r="A914" s="428"/>
      <c r="B914" s="447"/>
      <c r="C914" s="448"/>
      <c r="D914" s="448"/>
      <c r="E914" s="448"/>
      <c r="F914" s="448"/>
      <c r="G914" s="448"/>
      <c r="H914" s="448"/>
      <c r="I914" s="448"/>
      <c r="J914" s="449"/>
      <c r="K914" s="449"/>
      <c r="L914" s="449"/>
      <c r="M914" s="428"/>
      <c r="N914" s="428"/>
      <c r="O914" s="449"/>
      <c r="P914" s="428"/>
      <c r="R914" s="48"/>
      <c r="S914" s="48"/>
      <c r="T914" s="48"/>
      <c r="U914" s="48"/>
      <c r="V914" s="48"/>
      <c r="W914" s="48"/>
      <c r="X914" s="48"/>
    </row>
    <row r="915" spans="1:24" ht="15.75" customHeight="1">
      <c r="A915" s="428"/>
      <c r="B915" s="447"/>
      <c r="C915" s="448"/>
      <c r="D915" s="448"/>
      <c r="E915" s="448"/>
      <c r="F915" s="448"/>
      <c r="G915" s="448"/>
      <c r="H915" s="448"/>
      <c r="I915" s="448"/>
      <c r="J915" s="449"/>
      <c r="K915" s="449"/>
      <c r="L915" s="449"/>
      <c r="M915" s="428"/>
      <c r="N915" s="428"/>
      <c r="O915" s="449"/>
      <c r="P915" s="428"/>
      <c r="R915" s="48"/>
      <c r="S915" s="48"/>
      <c r="T915" s="48"/>
      <c r="U915" s="48"/>
      <c r="V915" s="48"/>
      <c r="W915" s="48"/>
      <c r="X915" s="48"/>
    </row>
    <row r="916" spans="1:24" ht="15.75" customHeight="1">
      <c r="A916" s="428"/>
      <c r="B916" s="447"/>
      <c r="C916" s="448"/>
      <c r="D916" s="448"/>
      <c r="E916" s="448"/>
      <c r="F916" s="448"/>
      <c r="G916" s="448"/>
      <c r="H916" s="448"/>
      <c r="I916" s="448"/>
      <c r="J916" s="449"/>
      <c r="K916" s="449"/>
      <c r="L916" s="449"/>
      <c r="M916" s="428"/>
      <c r="N916" s="428"/>
      <c r="O916" s="449"/>
      <c r="P916" s="428"/>
      <c r="R916" s="48"/>
      <c r="S916" s="48"/>
      <c r="T916" s="48"/>
      <c r="U916" s="48"/>
      <c r="V916" s="48"/>
      <c r="W916" s="48"/>
      <c r="X916" s="48"/>
    </row>
    <row r="917" spans="1:24" ht="15.75" customHeight="1">
      <c r="A917" s="428"/>
      <c r="B917" s="447"/>
      <c r="C917" s="448"/>
      <c r="D917" s="448"/>
      <c r="E917" s="448"/>
      <c r="F917" s="448"/>
      <c r="G917" s="448"/>
      <c r="H917" s="448"/>
      <c r="I917" s="448"/>
      <c r="J917" s="449"/>
      <c r="K917" s="449"/>
      <c r="L917" s="449"/>
      <c r="M917" s="428"/>
      <c r="N917" s="428"/>
      <c r="O917" s="449"/>
      <c r="P917" s="428"/>
      <c r="R917" s="48"/>
      <c r="S917" s="48"/>
      <c r="T917" s="48"/>
      <c r="U917" s="48"/>
      <c r="V917" s="48"/>
      <c r="W917" s="48"/>
      <c r="X917" s="48"/>
    </row>
    <row r="918" spans="1:24" ht="15.75" customHeight="1">
      <c r="A918" s="428"/>
      <c r="B918" s="447"/>
      <c r="C918" s="448"/>
      <c r="D918" s="448"/>
      <c r="E918" s="448"/>
      <c r="F918" s="448"/>
      <c r="G918" s="448"/>
      <c r="H918" s="448"/>
      <c r="I918" s="448"/>
      <c r="J918" s="449"/>
      <c r="K918" s="449"/>
      <c r="L918" s="449"/>
      <c r="M918" s="428"/>
      <c r="N918" s="428"/>
      <c r="O918" s="449"/>
      <c r="P918" s="428"/>
      <c r="R918" s="48"/>
      <c r="S918" s="48"/>
      <c r="T918" s="48"/>
      <c r="U918" s="48"/>
      <c r="V918" s="48"/>
      <c r="W918" s="48"/>
      <c r="X918" s="48"/>
    </row>
    <row r="919" spans="1:24" ht="15.75" customHeight="1">
      <c r="A919" s="428"/>
      <c r="B919" s="447"/>
      <c r="C919" s="448"/>
      <c r="D919" s="448"/>
      <c r="E919" s="448"/>
      <c r="F919" s="448"/>
      <c r="G919" s="448"/>
      <c r="H919" s="448"/>
      <c r="I919" s="448"/>
      <c r="J919" s="449"/>
      <c r="K919" s="449"/>
      <c r="L919" s="449"/>
      <c r="M919" s="428"/>
      <c r="N919" s="428"/>
      <c r="O919" s="449"/>
      <c r="P919" s="428"/>
      <c r="R919" s="48"/>
      <c r="S919" s="48"/>
      <c r="T919" s="48"/>
      <c r="U919" s="48"/>
      <c r="V919" s="48"/>
      <c r="W919" s="48"/>
      <c r="X919" s="48"/>
    </row>
    <row r="920" spans="1:24" ht="15.75" customHeight="1">
      <c r="A920" s="428"/>
      <c r="B920" s="447"/>
      <c r="C920" s="448"/>
      <c r="D920" s="448"/>
      <c r="E920" s="448"/>
      <c r="F920" s="448"/>
      <c r="G920" s="448"/>
      <c r="H920" s="448"/>
      <c r="I920" s="448"/>
      <c r="J920" s="449"/>
      <c r="K920" s="449"/>
      <c r="L920" s="449"/>
      <c r="M920" s="428"/>
      <c r="N920" s="428"/>
      <c r="O920" s="449"/>
      <c r="P920" s="428"/>
      <c r="R920" s="48"/>
      <c r="S920" s="48"/>
      <c r="T920" s="48"/>
      <c r="U920" s="48"/>
      <c r="V920" s="48"/>
      <c r="W920" s="48"/>
      <c r="X920" s="48"/>
    </row>
    <row r="921" spans="1:24" ht="15.75" customHeight="1">
      <c r="A921" s="428"/>
      <c r="B921" s="447"/>
      <c r="C921" s="448"/>
      <c r="D921" s="448"/>
      <c r="E921" s="448"/>
      <c r="F921" s="448"/>
      <c r="G921" s="448"/>
      <c r="H921" s="448"/>
      <c r="I921" s="448"/>
      <c r="J921" s="449"/>
      <c r="K921" s="449"/>
      <c r="L921" s="449"/>
      <c r="M921" s="428"/>
      <c r="N921" s="428"/>
      <c r="O921" s="449"/>
      <c r="P921" s="428"/>
      <c r="R921" s="48"/>
      <c r="S921" s="48"/>
      <c r="T921" s="48"/>
      <c r="U921" s="48"/>
      <c r="V921" s="48"/>
      <c r="W921" s="48"/>
      <c r="X921" s="48"/>
    </row>
    <row r="922" spans="1:24" ht="15.75" customHeight="1">
      <c r="A922" s="428"/>
      <c r="B922" s="447"/>
      <c r="C922" s="448"/>
      <c r="D922" s="448"/>
      <c r="E922" s="448"/>
      <c r="F922" s="448"/>
      <c r="G922" s="448"/>
      <c r="H922" s="448"/>
      <c r="I922" s="448"/>
      <c r="J922" s="449"/>
      <c r="K922" s="449"/>
      <c r="L922" s="449"/>
      <c r="M922" s="428"/>
      <c r="N922" s="428"/>
      <c r="O922" s="449"/>
      <c r="P922" s="428"/>
      <c r="R922" s="48"/>
      <c r="S922" s="48"/>
      <c r="T922" s="48"/>
      <c r="U922" s="48"/>
      <c r="V922" s="48"/>
      <c r="W922" s="48"/>
      <c r="X922" s="48"/>
    </row>
    <row r="923" spans="1:24" ht="15.75" customHeight="1">
      <c r="A923" s="428"/>
      <c r="B923" s="447"/>
      <c r="C923" s="448"/>
      <c r="D923" s="448"/>
      <c r="E923" s="448"/>
      <c r="F923" s="448"/>
      <c r="G923" s="448"/>
      <c r="H923" s="448"/>
      <c r="I923" s="448"/>
      <c r="J923" s="449"/>
      <c r="K923" s="449"/>
      <c r="L923" s="449"/>
      <c r="M923" s="428"/>
      <c r="N923" s="428"/>
      <c r="O923" s="449"/>
      <c r="P923" s="428"/>
      <c r="R923" s="48"/>
      <c r="S923" s="48"/>
      <c r="T923" s="48"/>
      <c r="U923" s="48"/>
      <c r="V923" s="48"/>
      <c r="W923" s="48"/>
      <c r="X923" s="48"/>
    </row>
    <row r="924" spans="1:24" ht="15.75" customHeight="1">
      <c r="A924" s="428"/>
      <c r="B924" s="447"/>
      <c r="C924" s="448"/>
      <c r="D924" s="448"/>
      <c r="E924" s="448"/>
      <c r="F924" s="448"/>
      <c r="G924" s="448"/>
      <c r="H924" s="448"/>
      <c r="I924" s="448"/>
      <c r="J924" s="449"/>
      <c r="K924" s="449"/>
      <c r="L924" s="449"/>
      <c r="M924" s="428"/>
      <c r="N924" s="428"/>
      <c r="O924" s="449"/>
      <c r="P924" s="428"/>
      <c r="R924" s="48"/>
      <c r="S924" s="48"/>
      <c r="T924" s="48"/>
      <c r="U924" s="48"/>
      <c r="V924" s="48"/>
      <c r="W924" s="48"/>
      <c r="X924" s="48"/>
    </row>
    <row r="925" spans="1:24" ht="15.75" customHeight="1">
      <c r="A925" s="428"/>
      <c r="B925" s="447"/>
      <c r="C925" s="448"/>
      <c r="D925" s="448"/>
      <c r="E925" s="448"/>
      <c r="F925" s="448"/>
      <c r="G925" s="448"/>
      <c r="H925" s="448"/>
      <c r="I925" s="448"/>
      <c r="J925" s="449"/>
      <c r="K925" s="449"/>
      <c r="L925" s="449"/>
      <c r="M925" s="428"/>
      <c r="N925" s="428"/>
      <c r="O925" s="449"/>
      <c r="P925" s="428"/>
      <c r="R925" s="48"/>
      <c r="S925" s="48"/>
      <c r="T925" s="48"/>
      <c r="U925" s="48"/>
      <c r="V925" s="48"/>
      <c r="W925" s="48"/>
      <c r="X925" s="48"/>
    </row>
    <row r="926" spans="1:24" ht="15.75" customHeight="1">
      <c r="A926" s="428"/>
      <c r="B926" s="447"/>
      <c r="C926" s="448"/>
      <c r="D926" s="448"/>
      <c r="E926" s="448"/>
      <c r="F926" s="448"/>
      <c r="G926" s="448"/>
      <c r="H926" s="448"/>
      <c r="I926" s="448"/>
      <c r="J926" s="449"/>
      <c r="K926" s="449"/>
      <c r="L926" s="449"/>
      <c r="M926" s="428"/>
      <c r="N926" s="428"/>
      <c r="O926" s="449"/>
      <c r="P926" s="428"/>
      <c r="R926" s="48"/>
      <c r="S926" s="48"/>
      <c r="T926" s="48"/>
      <c r="U926" s="48"/>
      <c r="V926" s="48"/>
      <c r="W926" s="48"/>
      <c r="X926" s="48"/>
    </row>
    <row r="927" spans="1:24" ht="15.75" customHeight="1">
      <c r="A927" s="428"/>
      <c r="B927" s="447"/>
      <c r="C927" s="448"/>
      <c r="D927" s="448"/>
      <c r="E927" s="448"/>
      <c r="F927" s="448"/>
      <c r="G927" s="448"/>
      <c r="H927" s="448"/>
      <c r="I927" s="448"/>
      <c r="J927" s="449"/>
      <c r="K927" s="449"/>
      <c r="L927" s="449"/>
      <c r="M927" s="428"/>
      <c r="N927" s="428"/>
      <c r="O927" s="449"/>
      <c r="P927" s="428"/>
      <c r="R927" s="48"/>
      <c r="S927" s="48"/>
      <c r="T927" s="48"/>
      <c r="U927" s="48"/>
      <c r="V927" s="48"/>
      <c r="W927" s="48"/>
      <c r="X927" s="48"/>
    </row>
    <row r="928" spans="1:24" ht="15.75" customHeight="1">
      <c r="A928" s="428"/>
      <c r="B928" s="447"/>
      <c r="C928" s="448"/>
      <c r="D928" s="448"/>
      <c r="E928" s="448"/>
      <c r="F928" s="448"/>
      <c r="G928" s="448"/>
      <c r="H928" s="448"/>
      <c r="I928" s="448"/>
      <c r="J928" s="449"/>
      <c r="K928" s="449"/>
      <c r="L928" s="449"/>
      <c r="M928" s="428"/>
      <c r="N928" s="428"/>
      <c r="O928" s="449"/>
      <c r="P928" s="428"/>
      <c r="R928" s="48"/>
      <c r="S928" s="48"/>
      <c r="T928" s="48"/>
      <c r="U928" s="48"/>
      <c r="V928" s="48"/>
      <c r="W928" s="48"/>
      <c r="X928" s="48"/>
    </row>
    <row r="929" spans="1:24" ht="15.75" customHeight="1">
      <c r="A929" s="428"/>
      <c r="B929" s="447"/>
      <c r="C929" s="448"/>
      <c r="D929" s="448"/>
      <c r="E929" s="448"/>
      <c r="F929" s="448"/>
      <c r="G929" s="448"/>
      <c r="H929" s="448"/>
      <c r="I929" s="448"/>
      <c r="J929" s="449"/>
      <c r="K929" s="449"/>
      <c r="L929" s="449"/>
      <c r="M929" s="428"/>
      <c r="N929" s="428"/>
      <c r="O929" s="449"/>
      <c r="P929" s="428"/>
      <c r="R929" s="48"/>
      <c r="S929" s="48"/>
      <c r="T929" s="48"/>
      <c r="U929" s="48"/>
      <c r="V929" s="48"/>
      <c r="W929" s="48"/>
      <c r="X929" s="48"/>
    </row>
    <row r="930" spans="1:24" ht="15.75" customHeight="1">
      <c r="A930" s="428"/>
      <c r="B930" s="447"/>
      <c r="C930" s="448"/>
      <c r="D930" s="448"/>
      <c r="E930" s="448"/>
      <c r="F930" s="448"/>
      <c r="G930" s="448"/>
      <c r="H930" s="448"/>
      <c r="I930" s="448"/>
      <c r="J930" s="449"/>
      <c r="K930" s="449"/>
      <c r="L930" s="449"/>
      <c r="M930" s="428"/>
      <c r="N930" s="428"/>
      <c r="O930" s="449"/>
      <c r="P930" s="428"/>
      <c r="R930" s="48"/>
      <c r="S930" s="48"/>
      <c r="T930" s="48"/>
      <c r="U930" s="48"/>
      <c r="V930" s="48"/>
      <c r="W930" s="48"/>
      <c r="X930" s="48"/>
    </row>
    <row r="931" spans="1:24" ht="15.75" customHeight="1">
      <c r="A931" s="428"/>
      <c r="B931" s="447"/>
      <c r="C931" s="448"/>
      <c r="D931" s="448"/>
      <c r="E931" s="448"/>
      <c r="F931" s="448"/>
      <c r="G931" s="448"/>
      <c r="H931" s="448"/>
      <c r="I931" s="448"/>
      <c r="J931" s="449"/>
      <c r="K931" s="449"/>
      <c r="L931" s="449"/>
      <c r="M931" s="428"/>
      <c r="N931" s="428"/>
      <c r="O931" s="449"/>
      <c r="P931" s="428"/>
      <c r="R931" s="48"/>
      <c r="S931" s="48"/>
      <c r="T931" s="48"/>
      <c r="U931" s="48"/>
      <c r="V931" s="48"/>
      <c r="W931" s="48"/>
      <c r="X931" s="48"/>
    </row>
    <row r="932" spans="1:24" ht="15.75" customHeight="1">
      <c r="A932" s="428"/>
      <c r="B932" s="447"/>
      <c r="C932" s="448"/>
      <c r="D932" s="448"/>
      <c r="E932" s="448"/>
      <c r="F932" s="448"/>
      <c r="G932" s="448"/>
      <c r="H932" s="448"/>
      <c r="I932" s="448"/>
      <c r="J932" s="449"/>
      <c r="K932" s="449"/>
      <c r="L932" s="449"/>
      <c r="M932" s="428"/>
      <c r="N932" s="428"/>
      <c r="O932" s="449"/>
      <c r="P932" s="428"/>
      <c r="R932" s="48"/>
      <c r="S932" s="48"/>
      <c r="T932" s="48"/>
      <c r="U932" s="48"/>
      <c r="V932" s="48"/>
      <c r="W932" s="48"/>
      <c r="X932" s="48"/>
    </row>
    <row r="933" spans="1:24" ht="15.75" customHeight="1">
      <c r="A933" s="428"/>
      <c r="B933" s="447"/>
      <c r="C933" s="448"/>
      <c r="D933" s="448"/>
      <c r="E933" s="448"/>
      <c r="F933" s="448"/>
      <c r="G933" s="448"/>
      <c r="H933" s="448"/>
      <c r="I933" s="448"/>
      <c r="J933" s="449"/>
      <c r="K933" s="449"/>
      <c r="L933" s="449"/>
      <c r="M933" s="428"/>
      <c r="N933" s="428"/>
      <c r="O933" s="449"/>
      <c r="P933" s="428"/>
      <c r="R933" s="48"/>
      <c r="S933" s="48"/>
      <c r="T933" s="48"/>
      <c r="U933" s="48"/>
      <c r="V933" s="48"/>
      <c r="W933" s="48"/>
      <c r="X933" s="48"/>
    </row>
    <row r="934" spans="1:24" ht="15.75" customHeight="1">
      <c r="A934" s="428"/>
      <c r="B934" s="447"/>
      <c r="C934" s="448"/>
      <c r="D934" s="448"/>
      <c r="E934" s="448"/>
      <c r="F934" s="448"/>
      <c r="G934" s="448"/>
      <c r="H934" s="448"/>
      <c r="I934" s="448"/>
      <c r="J934" s="449"/>
      <c r="K934" s="449"/>
      <c r="L934" s="449"/>
      <c r="M934" s="428"/>
      <c r="N934" s="428"/>
      <c r="O934" s="449"/>
      <c r="P934" s="428"/>
      <c r="R934" s="48"/>
      <c r="S934" s="48"/>
      <c r="T934" s="48"/>
      <c r="U934" s="48"/>
      <c r="V934" s="48"/>
      <c r="W934" s="48"/>
      <c r="X934" s="48"/>
    </row>
    <row r="935" spans="1:24" ht="15.75" customHeight="1">
      <c r="A935" s="428"/>
      <c r="B935" s="447"/>
      <c r="C935" s="448"/>
      <c r="D935" s="448"/>
      <c r="E935" s="448"/>
      <c r="F935" s="448"/>
      <c r="G935" s="448"/>
      <c r="H935" s="448"/>
      <c r="I935" s="448"/>
      <c r="J935" s="449"/>
      <c r="K935" s="449"/>
      <c r="L935" s="449"/>
      <c r="M935" s="428"/>
      <c r="N935" s="428"/>
      <c r="O935" s="449"/>
      <c r="P935" s="428"/>
      <c r="R935" s="48"/>
      <c r="S935" s="48"/>
      <c r="T935" s="48"/>
      <c r="U935" s="48"/>
      <c r="V935" s="48"/>
      <c r="W935" s="48"/>
      <c r="X935" s="48"/>
    </row>
    <row r="936" spans="1:24" ht="15.75" customHeight="1">
      <c r="A936" s="428"/>
      <c r="B936" s="447"/>
      <c r="C936" s="448"/>
      <c r="D936" s="448"/>
      <c r="E936" s="448"/>
      <c r="F936" s="448"/>
      <c r="G936" s="448"/>
      <c r="H936" s="448"/>
      <c r="I936" s="448"/>
      <c r="J936" s="449"/>
      <c r="K936" s="449"/>
      <c r="L936" s="449"/>
      <c r="M936" s="428"/>
      <c r="N936" s="428"/>
      <c r="O936" s="449"/>
      <c r="P936" s="428"/>
      <c r="R936" s="48"/>
      <c r="S936" s="48"/>
      <c r="T936" s="48"/>
      <c r="U936" s="48"/>
      <c r="V936" s="48"/>
      <c r="W936" s="48"/>
      <c r="X936" s="48"/>
    </row>
    <row r="937" spans="1:24" ht="15.75" customHeight="1">
      <c r="A937" s="428"/>
      <c r="B937" s="447"/>
      <c r="C937" s="448"/>
      <c r="D937" s="448"/>
      <c r="E937" s="448"/>
      <c r="F937" s="448"/>
      <c r="G937" s="448"/>
      <c r="H937" s="448"/>
      <c r="I937" s="448"/>
      <c r="J937" s="449"/>
      <c r="K937" s="449"/>
      <c r="L937" s="449"/>
      <c r="M937" s="428"/>
      <c r="N937" s="428"/>
      <c r="O937" s="449"/>
      <c r="P937" s="428"/>
      <c r="R937" s="48"/>
      <c r="S937" s="48"/>
      <c r="T937" s="48"/>
      <c r="U937" s="48"/>
      <c r="V937" s="48"/>
      <c r="W937" s="48"/>
      <c r="X937" s="48"/>
    </row>
    <row r="938" spans="1:24" ht="15.75" customHeight="1">
      <c r="A938" s="428"/>
      <c r="B938" s="447"/>
      <c r="C938" s="448"/>
      <c r="D938" s="448"/>
      <c r="E938" s="448"/>
      <c r="F938" s="448"/>
      <c r="G938" s="448"/>
      <c r="H938" s="448"/>
      <c r="I938" s="448"/>
      <c r="J938" s="449"/>
      <c r="K938" s="449"/>
      <c r="L938" s="449"/>
      <c r="M938" s="428"/>
      <c r="N938" s="428"/>
      <c r="O938" s="449"/>
      <c r="P938" s="428"/>
      <c r="R938" s="48"/>
      <c r="S938" s="48"/>
      <c r="T938" s="48"/>
      <c r="U938" s="48"/>
      <c r="V938" s="48"/>
      <c r="W938" s="48"/>
      <c r="X938" s="48"/>
    </row>
    <row r="939" spans="1:24" ht="15.75" customHeight="1">
      <c r="A939" s="428"/>
      <c r="B939" s="447"/>
      <c r="C939" s="448"/>
      <c r="D939" s="448"/>
      <c r="E939" s="448"/>
      <c r="F939" s="448"/>
      <c r="G939" s="448"/>
      <c r="H939" s="448"/>
      <c r="I939" s="448"/>
      <c r="J939" s="449"/>
      <c r="K939" s="449"/>
      <c r="L939" s="449"/>
      <c r="M939" s="428"/>
      <c r="N939" s="428"/>
      <c r="O939" s="449"/>
      <c r="P939" s="428"/>
      <c r="R939" s="48"/>
      <c r="S939" s="48"/>
      <c r="T939" s="48"/>
      <c r="U939" s="48"/>
      <c r="V939" s="48"/>
      <c r="W939" s="48"/>
      <c r="X939" s="48"/>
    </row>
    <row r="940" spans="1:24" ht="15.75" customHeight="1">
      <c r="A940" s="428"/>
      <c r="B940" s="447"/>
      <c r="C940" s="448"/>
      <c r="D940" s="448"/>
      <c r="E940" s="448"/>
      <c r="F940" s="448"/>
      <c r="G940" s="448"/>
      <c r="H940" s="448"/>
      <c r="I940" s="448"/>
      <c r="J940" s="449"/>
      <c r="K940" s="449"/>
      <c r="L940" s="449"/>
      <c r="M940" s="428"/>
      <c r="N940" s="428"/>
      <c r="O940" s="449"/>
      <c r="P940" s="428"/>
      <c r="R940" s="48"/>
      <c r="S940" s="48"/>
      <c r="T940" s="48"/>
      <c r="U940" s="48"/>
      <c r="V940" s="48"/>
      <c r="W940" s="48"/>
      <c r="X940" s="48"/>
    </row>
    <row r="941" spans="1:24" ht="15.75" customHeight="1">
      <c r="A941" s="428"/>
      <c r="B941" s="447"/>
      <c r="C941" s="448"/>
      <c r="D941" s="448"/>
      <c r="E941" s="448"/>
      <c r="F941" s="448"/>
      <c r="G941" s="448"/>
      <c r="H941" s="448"/>
      <c r="I941" s="448"/>
      <c r="J941" s="449"/>
      <c r="K941" s="449"/>
      <c r="L941" s="449"/>
      <c r="M941" s="428"/>
      <c r="N941" s="428"/>
      <c r="O941" s="449"/>
      <c r="P941" s="428"/>
      <c r="R941" s="48"/>
      <c r="S941" s="48"/>
      <c r="T941" s="48"/>
      <c r="U941" s="48"/>
      <c r="V941" s="48"/>
      <c r="W941" s="48"/>
      <c r="X941" s="48"/>
    </row>
    <row r="942" spans="1:24" ht="15.75" customHeight="1">
      <c r="A942" s="428"/>
      <c r="B942" s="447"/>
      <c r="C942" s="448"/>
      <c r="D942" s="448"/>
      <c r="E942" s="448"/>
      <c r="F942" s="448"/>
      <c r="G942" s="448"/>
      <c r="H942" s="448"/>
      <c r="I942" s="448"/>
      <c r="J942" s="449"/>
      <c r="K942" s="449"/>
      <c r="L942" s="449"/>
      <c r="M942" s="428"/>
      <c r="N942" s="428"/>
      <c r="O942" s="449"/>
      <c r="P942" s="428"/>
      <c r="R942" s="48"/>
      <c r="S942" s="48"/>
      <c r="T942" s="48"/>
      <c r="U942" s="48"/>
      <c r="V942" s="48"/>
      <c r="W942" s="48"/>
      <c r="X942" s="48"/>
    </row>
    <row r="943" spans="1:24" ht="15.75" customHeight="1">
      <c r="A943" s="428"/>
      <c r="B943" s="447"/>
      <c r="C943" s="448"/>
      <c r="D943" s="448"/>
      <c r="E943" s="448"/>
      <c r="F943" s="448"/>
      <c r="G943" s="448"/>
      <c r="H943" s="448"/>
      <c r="I943" s="448"/>
      <c r="J943" s="449"/>
      <c r="K943" s="449"/>
      <c r="L943" s="449"/>
      <c r="M943" s="428"/>
      <c r="N943" s="428"/>
      <c r="O943" s="449"/>
      <c r="P943" s="428"/>
      <c r="R943" s="48"/>
      <c r="S943" s="48"/>
      <c r="T943" s="48"/>
      <c r="U943" s="48"/>
      <c r="V943" s="48"/>
      <c r="W943" s="48"/>
      <c r="X943" s="48"/>
    </row>
    <row r="944" spans="1:24" ht="15.75" customHeight="1">
      <c r="A944" s="428"/>
      <c r="B944" s="447"/>
      <c r="C944" s="448"/>
      <c r="D944" s="448"/>
      <c r="E944" s="448"/>
      <c r="F944" s="448"/>
      <c r="G944" s="448"/>
      <c r="H944" s="448"/>
      <c r="I944" s="448"/>
      <c r="J944" s="449"/>
      <c r="K944" s="449"/>
      <c r="L944" s="449"/>
      <c r="M944" s="428"/>
      <c r="N944" s="428"/>
      <c r="O944" s="449"/>
      <c r="P944" s="428"/>
      <c r="R944" s="48"/>
      <c r="S944" s="48"/>
      <c r="T944" s="48"/>
      <c r="U944" s="48"/>
      <c r="V944" s="48"/>
      <c r="W944" s="48"/>
      <c r="X944" s="48"/>
    </row>
    <row r="945" spans="1:24" ht="15.75" customHeight="1">
      <c r="A945" s="428"/>
      <c r="B945" s="447"/>
      <c r="C945" s="448"/>
      <c r="D945" s="448"/>
      <c r="E945" s="448"/>
      <c r="F945" s="448"/>
      <c r="G945" s="448"/>
      <c r="H945" s="448"/>
      <c r="I945" s="448"/>
      <c r="J945" s="449"/>
      <c r="K945" s="449"/>
      <c r="L945" s="449"/>
      <c r="M945" s="428"/>
      <c r="N945" s="428"/>
      <c r="O945" s="449"/>
      <c r="P945" s="428"/>
      <c r="R945" s="48"/>
      <c r="S945" s="48"/>
      <c r="T945" s="48"/>
      <c r="U945" s="48"/>
      <c r="V945" s="48"/>
      <c r="W945" s="48"/>
      <c r="X945" s="48"/>
    </row>
    <row r="946" spans="1:24" ht="15.75" customHeight="1">
      <c r="A946" s="428"/>
      <c r="B946" s="447"/>
      <c r="C946" s="448"/>
      <c r="D946" s="448"/>
      <c r="E946" s="448"/>
      <c r="F946" s="448"/>
      <c r="G946" s="448"/>
      <c r="H946" s="448"/>
      <c r="I946" s="448"/>
      <c r="J946" s="449"/>
      <c r="K946" s="449"/>
      <c r="L946" s="449"/>
      <c r="M946" s="428"/>
      <c r="N946" s="428"/>
      <c r="O946" s="449"/>
      <c r="P946" s="428"/>
      <c r="R946" s="48"/>
      <c r="S946" s="48"/>
      <c r="T946" s="48"/>
      <c r="U946" s="48"/>
      <c r="V946" s="48"/>
      <c r="W946" s="48"/>
      <c r="X946" s="48"/>
    </row>
    <row r="947" spans="1:24" ht="15.75" customHeight="1">
      <c r="A947" s="428"/>
      <c r="B947" s="447"/>
      <c r="C947" s="448"/>
      <c r="D947" s="448"/>
      <c r="E947" s="448"/>
      <c r="F947" s="448"/>
      <c r="G947" s="448"/>
      <c r="H947" s="448"/>
      <c r="I947" s="448"/>
      <c r="J947" s="449"/>
      <c r="K947" s="449"/>
      <c r="L947" s="449"/>
      <c r="M947" s="428"/>
      <c r="N947" s="428"/>
      <c r="O947" s="449"/>
      <c r="P947" s="428"/>
      <c r="R947" s="48"/>
      <c r="S947" s="48"/>
      <c r="T947" s="48"/>
      <c r="U947" s="48"/>
      <c r="V947" s="48"/>
      <c r="W947" s="48"/>
      <c r="X947" s="48"/>
    </row>
    <row r="948" spans="1:24" ht="15.75" customHeight="1">
      <c r="A948" s="428"/>
      <c r="B948" s="447"/>
      <c r="C948" s="448"/>
      <c r="D948" s="448"/>
      <c r="E948" s="448"/>
      <c r="F948" s="448"/>
      <c r="G948" s="448"/>
      <c r="H948" s="448"/>
      <c r="I948" s="448"/>
      <c r="J948" s="449"/>
      <c r="K948" s="449"/>
      <c r="L948" s="449"/>
      <c r="M948" s="428"/>
      <c r="N948" s="428"/>
      <c r="O948" s="449"/>
      <c r="P948" s="428"/>
      <c r="R948" s="48"/>
      <c r="S948" s="48"/>
      <c r="T948" s="48"/>
      <c r="U948" s="48"/>
      <c r="V948" s="48"/>
      <c r="W948" s="48"/>
      <c r="X948" s="48"/>
    </row>
    <row r="949" spans="1:24" ht="15.75" customHeight="1">
      <c r="A949" s="428"/>
      <c r="B949" s="447"/>
      <c r="C949" s="448"/>
      <c r="D949" s="448"/>
      <c r="E949" s="448"/>
      <c r="F949" s="448"/>
      <c r="G949" s="448"/>
      <c r="H949" s="448"/>
      <c r="I949" s="448"/>
      <c r="J949" s="449"/>
      <c r="K949" s="449"/>
      <c r="L949" s="449"/>
      <c r="M949" s="428"/>
      <c r="N949" s="428"/>
      <c r="O949" s="449"/>
      <c r="P949" s="428"/>
      <c r="R949" s="48"/>
      <c r="S949" s="48"/>
      <c r="T949" s="48"/>
      <c r="U949" s="48"/>
      <c r="V949" s="48"/>
      <c r="W949" s="48"/>
      <c r="X949" s="48"/>
    </row>
    <row r="950" spans="1:24" ht="15.75" customHeight="1">
      <c r="A950" s="428"/>
      <c r="B950" s="447"/>
      <c r="C950" s="448"/>
      <c r="D950" s="448"/>
      <c r="E950" s="448"/>
      <c r="F950" s="448"/>
      <c r="G950" s="448"/>
      <c r="H950" s="448"/>
      <c r="I950" s="448"/>
      <c r="J950" s="449"/>
      <c r="K950" s="449"/>
      <c r="L950" s="449"/>
      <c r="M950" s="428"/>
      <c r="N950" s="428"/>
      <c r="O950" s="449"/>
      <c r="P950" s="428"/>
      <c r="R950" s="48"/>
      <c r="S950" s="48"/>
      <c r="T950" s="48"/>
      <c r="U950" s="48"/>
      <c r="V950" s="48"/>
      <c r="W950" s="48"/>
      <c r="X950" s="48"/>
    </row>
    <row r="951" spans="1:24" ht="15.75" customHeight="1">
      <c r="A951" s="428"/>
      <c r="B951" s="447"/>
      <c r="C951" s="448"/>
      <c r="D951" s="448"/>
      <c r="E951" s="448"/>
      <c r="F951" s="448"/>
      <c r="G951" s="448"/>
      <c r="H951" s="448"/>
      <c r="I951" s="448"/>
      <c r="J951" s="449"/>
      <c r="K951" s="449"/>
      <c r="L951" s="449"/>
      <c r="M951" s="428"/>
      <c r="N951" s="428"/>
      <c r="O951" s="449"/>
      <c r="P951" s="428"/>
      <c r="R951" s="48"/>
      <c r="S951" s="48"/>
      <c r="T951" s="48"/>
      <c r="U951" s="48"/>
      <c r="V951" s="48"/>
      <c r="W951" s="48"/>
      <c r="X951" s="48"/>
    </row>
    <row r="952" spans="1:24" ht="15.75" customHeight="1">
      <c r="A952" s="428"/>
      <c r="B952" s="447"/>
      <c r="C952" s="448"/>
      <c r="D952" s="448"/>
      <c r="E952" s="448"/>
      <c r="F952" s="448"/>
      <c r="G952" s="448"/>
      <c r="H952" s="448"/>
      <c r="I952" s="448"/>
      <c r="J952" s="449"/>
      <c r="K952" s="449"/>
      <c r="L952" s="449"/>
      <c r="M952" s="428"/>
      <c r="N952" s="428"/>
      <c r="O952" s="449"/>
      <c r="P952" s="428"/>
      <c r="R952" s="48"/>
      <c r="S952" s="48"/>
      <c r="T952" s="48"/>
      <c r="U952" s="48"/>
      <c r="V952" s="48"/>
      <c r="W952" s="48"/>
      <c r="X952" s="48"/>
    </row>
    <row r="953" spans="1:24" ht="15.75" customHeight="1">
      <c r="A953" s="428"/>
      <c r="B953" s="447"/>
      <c r="C953" s="448"/>
      <c r="D953" s="448"/>
      <c r="E953" s="448"/>
      <c r="F953" s="448"/>
      <c r="G953" s="448"/>
      <c r="H953" s="448"/>
      <c r="I953" s="448"/>
      <c r="J953" s="449"/>
      <c r="K953" s="449"/>
      <c r="L953" s="449"/>
      <c r="M953" s="428"/>
      <c r="N953" s="428"/>
      <c r="O953" s="449"/>
      <c r="P953" s="428"/>
      <c r="R953" s="48"/>
      <c r="S953" s="48"/>
      <c r="T953" s="48"/>
      <c r="U953" s="48"/>
      <c r="V953" s="48"/>
      <c r="W953" s="48"/>
      <c r="X953" s="48"/>
    </row>
    <row r="954" spans="1:24" ht="15.75" customHeight="1">
      <c r="A954" s="428"/>
      <c r="B954" s="447"/>
      <c r="C954" s="448"/>
      <c r="D954" s="448"/>
      <c r="E954" s="448"/>
      <c r="F954" s="448"/>
      <c r="G954" s="448"/>
      <c r="H954" s="448"/>
      <c r="I954" s="448"/>
      <c r="J954" s="449"/>
      <c r="K954" s="449"/>
      <c r="L954" s="449"/>
      <c r="M954" s="428"/>
      <c r="N954" s="428"/>
      <c r="O954" s="449"/>
      <c r="P954" s="428"/>
      <c r="R954" s="48"/>
      <c r="S954" s="48"/>
      <c r="T954" s="48"/>
      <c r="U954" s="48"/>
      <c r="V954" s="48"/>
      <c r="W954" s="48"/>
      <c r="X954" s="48"/>
    </row>
    <row r="955" spans="1:24" ht="15.75" customHeight="1">
      <c r="A955" s="428"/>
      <c r="B955" s="447"/>
      <c r="C955" s="448"/>
      <c r="D955" s="448"/>
      <c r="E955" s="448"/>
      <c r="F955" s="448"/>
      <c r="G955" s="448"/>
      <c r="H955" s="448"/>
      <c r="I955" s="448"/>
      <c r="J955" s="449"/>
      <c r="K955" s="449"/>
      <c r="L955" s="449"/>
      <c r="M955" s="428"/>
      <c r="N955" s="428"/>
      <c r="O955" s="449"/>
      <c r="P955" s="428"/>
      <c r="R955" s="48"/>
      <c r="S955" s="48"/>
      <c r="T955" s="48"/>
      <c r="U955" s="48"/>
      <c r="V955" s="48"/>
      <c r="W955" s="48"/>
      <c r="X955" s="48"/>
    </row>
    <row r="956" spans="1:24" ht="15.75" customHeight="1">
      <c r="A956" s="428"/>
      <c r="B956" s="447"/>
      <c r="C956" s="448"/>
      <c r="D956" s="448"/>
      <c r="E956" s="448"/>
      <c r="F956" s="448"/>
      <c r="G956" s="448"/>
      <c r="H956" s="448"/>
      <c r="I956" s="448"/>
      <c r="J956" s="449"/>
      <c r="K956" s="449"/>
      <c r="L956" s="449"/>
      <c r="M956" s="428"/>
      <c r="N956" s="428"/>
      <c r="O956" s="449"/>
      <c r="P956" s="428"/>
      <c r="R956" s="48"/>
      <c r="S956" s="48"/>
      <c r="T956" s="48"/>
      <c r="U956" s="48"/>
      <c r="V956" s="48"/>
      <c r="W956" s="48"/>
      <c r="X956" s="48"/>
    </row>
    <row r="957" spans="1:24" ht="15.75" customHeight="1">
      <c r="A957" s="428"/>
      <c r="B957" s="447"/>
      <c r="C957" s="448"/>
      <c r="D957" s="448"/>
      <c r="E957" s="448"/>
      <c r="F957" s="448"/>
      <c r="G957" s="448"/>
      <c r="H957" s="448"/>
      <c r="I957" s="448"/>
      <c r="J957" s="449"/>
      <c r="K957" s="449"/>
      <c r="L957" s="449"/>
      <c r="M957" s="428"/>
      <c r="N957" s="428"/>
      <c r="O957" s="449"/>
      <c r="P957" s="428"/>
      <c r="R957" s="48"/>
      <c r="S957" s="48"/>
      <c r="T957" s="48"/>
      <c r="U957" s="48"/>
      <c r="V957" s="48"/>
      <c r="W957" s="48"/>
      <c r="X957" s="48"/>
    </row>
    <row r="958" spans="1:24" ht="15.75" customHeight="1">
      <c r="A958" s="428"/>
      <c r="B958" s="447"/>
      <c r="C958" s="448"/>
      <c r="D958" s="448"/>
      <c r="E958" s="448"/>
      <c r="F958" s="448"/>
      <c r="G958" s="448"/>
      <c r="H958" s="448"/>
      <c r="I958" s="448"/>
      <c r="J958" s="449"/>
      <c r="K958" s="449"/>
      <c r="L958" s="449"/>
      <c r="M958" s="428"/>
      <c r="N958" s="428"/>
      <c r="O958" s="449"/>
      <c r="P958" s="428"/>
      <c r="R958" s="48"/>
      <c r="S958" s="48"/>
      <c r="T958" s="48"/>
      <c r="U958" s="48"/>
      <c r="V958" s="48"/>
      <c r="W958" s="48"/>
      <c r="X958" s="48"/>
    </row>
    <row r="959" spans="1:24" ht="15.75" customHeight="1">
      <c r="A959" s="428"/>
      <c r="B959" s="447"/>
      <c r="C959" s="448"/>
      <c r="D959" s="448"/>
      <c r="E959" s="448"/>
      <c r="F959" s="448"/>
      <c r="G959" s="448"/>
      <c r="H959" s="448"/>
      <c r="I959" s="448"/>
      <c r="J959" s="449"/>
      <c r="K959" s="449"/>
      <c r="L959" s="449"/>
      <c r="M959" s="428"/>
      <c r="N959" s="428"/>
      <c r="O959" s="449"/>
      <c r="P959" s="428"/>
      <c r="R959" s="48"/>
      <c r="S959" s="48"/>
      <c r="T959" s="48"/>
      <c r="U959" s="48"/>
      <c r="V959" s="48"/>
      <c r="W959" s="48"/>
      <c r="X959" s="48"/>
    </row>
    <row r="960" spans="1:24" ht="15.75" customHeight="1">
      <c r="A960" s="428"/>
      <c r="B960" s="447"/>
      <c r="C960" s="448"/>
      <c r="D960" s="448"/>
      <c r="E960" s="448"/>
      <c r="F960" s="448"/>
      <c r="G960" s="448"/>
      <c r="H960" s="448"/>
      <c r="I960" s="448"/>
      <c r="J960" s="449"/>
      <c r="K960" s="449"/>
      <c r="L960" s="449"/>
      <c r="M960" s="428"/>
      <c r="N960" s="428"/>
      <c r="O960" s="449"/>
      <c r="P960" s="428"/>
      <c r="R960" s="48"/>
      <c r="S960" s="48"/>
      <c r="T960" s="48"/>
      <c r="U960" s="48"/>
      <c r="V960" s="48"/>
      <c r="W960" s="48"/>
      <c r="X960" s="48"/>
    </row>
    <row r="961" spans="1:24" ht="15.75" customHeight="1">
      <c r="A961" s="428"/>
      <c r="B961" s="447"/>
      <c r="C961" s="448"/>
      <c r="D961" s="448"/>
      <c r="E961" s="448"/>
      <c r="F961" s="448"/>
      <c r="G961" s="448"/>
      <c r="H961" s="448"/>
      <c r="I961" s="448"/>
      <c r="J961" s="449"/>
      <c r="K961" s="449"/>
      <c r="L961" s="449"/>
      <c r="M961" s="428"/>
      <c r="N961" s="428"/>
      <c r="O961" s="449"/>
      <c r="P961" s="428"/>
      <c r="R961" s="48"/>
      <c r="S961" s="48"/>
      <c r="T961" s="48"/>
      <c r="U961" s="48"/>
      <c r="V961" s="48"/>
      <c r="W961" s="48"/>
      <c r="X961" s="48"/>
    </row>
    <row r="962" spans="1:24" ht="15.75" customHeight="1">
      <c r="A962" s="428"/>
      <c r="B962" s="447"/>
      <c r="C962" s="448"/>
      <c r="D962" s="448"/>
      <c r="E962" s="448"/>
      <c r="F962" s="448"/>
      <c r="G962" s="448"/>
      <c r="H962" s="448"/>
      <c r="I962" s="448"/>
      <c r="J962" s="449"/>
      <c r="K962" s="449"/>
      <c r="L962" s="449"/>
      <c r="M962" s="428"/>
      <c r="N962" s="428"/>
      <c r="O962" s="449"/>
      <c r="P962" s="428"/>
      <c r="R962" s="48"/>
      <c r="S962" s="48"/>
      <c r="T962" s="48"/>
      <c r="U962" s="48"/>
      <c r="V962" s="48"/>
      <c r="W962" s="48"/>
      <c r="X962" s="48"/>
    </row>
    <row r="963" spans="1:24" ht="15.75" customHeight="1">
      <c r="A963" s="428"/>
      <c r="B963" s="447"/>
      <c r="C963" s="448"/>
      <c r="D963" s="448"/>
      <c r="E963" s="448"/>
      <c r="F963" s="448"/>
      <c r="G963" s="448"/>
      <c r="H963" s="448"/>
      <c r="I963" s="448"/>
      <c r="J963" s="449"/>
      <c r="K963" s="449"/>
      <c r="L963" s="449"/>
      <c r="M963" s="428"/>
      <c r="N963" s="428"/>
      <c r="O963" s="449"/>
      <c r="P963" s="428"/>
      <c r="R963" s="48"/>
      <c r="S963" s="48"/>
      <c r="T963" s="48"/>
      <c r="U963" s="48"/>
      <c r="V963" s="48"/>
      <c r="W963" s="48"/>
      <c r="X963" s="48"/>
    </row>
    <row r="964" spans="1:24" ht="15.75" customHeight="1">
      <c r="A964" s="428"/>
      <c r="B964" s="447"/>
      <c r="C964" s="448"/>
      <c r="D964" s="448"/>
      <c r="E964" s="448"/>
      <c r="F964" s="448"/>
      <c r="G964" s="448"/>
      <c r="H964" s="448"/>
      <c r="I964" s="448"/>
      <c r="J964" s="449"/>
      <c r="K964" s="449"/>
      <c r="L964" s="449"/>
      <c r="M964" s="428"/>
      <c r="N964" s="428"/>
      <c r="O964" s="449"/>
      <c r="P964" s="428"/>
      <c r="R964" s="48"/>
      <c r="S964" s="48"/>
      <c r="T964" s="48"/>
      <c r="U964" s="48"/>
      <c r="V964" s="48"/>
      <c r="W964" s="48"/>
      <c r="X964" s="48"/>
    </row>
    <row r="965" spans="1:24" ht="15.75" customHeight="1">
      <c r="A965" s="428"/>
      <c r="B965" s="447"/>
      <c r="C965" s="448"/>
      <c r="D965" s="448"/>
      <c r="E965" s="448"/>
      <c r="F965" s="448"/>
      <c r="G965" s="448"/>
      <c r="H965" s="448"/>
      <c r="I965" s="448"/>
      <c r="J965" s="449"/>
      <c r="K965" s="449"/>
      <c r="L965" s="449"/>
      <c r="M965" s="428"/>
      <c r="N965" s="428"/>
      <c r="O965" s="449"/>
      <c r="P965" s="428"/>
      <c r="R965" s="48"/>
      <c r="S965" s="48"/>
      <c r="T965" s="48"/>
      <c r="U965" s="48"/>
      <c r="V965" s="48"/>
      <c r="W965" s="48"/>
      <c r="X965" s="48"/>
    </row>
    <row r="966" spans="1:24" ht="15.75" customHeight="1">
      <c r="A966" s="428"/>
      <c r="B966" s="447"/>
      <c r="C966" s="448"/>
      <c r="D966" s="448"/>
      <c r="E966" s="448"/>
      <c r="F966" s="448"/>
      <c r="G966" s="448"/>
      <c r="H966" s="448"/>
      <c r="I966" s="448"/>
      <c r="J966" s="449"/>
      <c r="K966" s="449"/>
      <c r="L966" s="449"/>
      <c r="M966" s="428"/>
      <c r="N966" s="428"/>
      <c r="O966" s="449"/>
      <c r="P966" s="428"/>
      <c r="R966" s="48"/>
      <c r="S966" s="48"/>
      <c r="T966" s="48"/>
      <c r="U966" s="48"/>
      <c r="V966" s="48"/>
      <c r="W966" s="48"/>
      <c r="X966" s="48"/>
    </row>
    <row r="967" spans="1:24" ht="15.75" customHeight="1">
      <c r="A967" s="428"/>
      <c r="B967" s="447"/>
      <c r="C967" s="448"/>
      <c r="D967" s="448"/>
      <c r="E967" s="448"/>
      <c r="F967" s="448"/>
      <c r="G967" s="448"/>
      <c r="H967" s="448"/>
      <c r="I967" s="448"/>
      <c r="J967" s="449"/>
      <c r="K967" s="449"/>
      <c r="L967" s="449"/>
      <c r="M967" s="428"/>
      <c r="N967" s="428"/>
      <c r="O967" s="449"/>
      <c r="P967" s="428"/>
      <c r="R967" s="48"/>
      <c r="S967" s="48"/>
      <c r="T967" s="48"/>
      <c r="U967" s="48"/>
      <c r="V967" s="48"/>
      <c r="W967" s="48"/>
      <c r="X967" s="48"/>
    </row>
    <row r="968" spans="1:24" ht="15.75" customHeight="1">
      <c r="A968" s="428"/>
      <c r="B968" s="447"/>
      <c r="C968" s="448"/>
      <c r="D968" s="448"/>
      <c r="E968" s="448"/>
      <c r="F968" s="448"/>
      <c r="G968" s="448"/>
      <c r="H968" s="448"/>
      <c r="I968" s="448"/>
      <c r="J968" s="449"/>
      <c r="K968" s="449"/>
      <c r="L968" s="449"/>
      <c r="M968" s="428"/>
      <c r="N968" s="428"/>
      <c r="O968" s="449"/>
      <c r="P968" s="428"/>
      <c r="R968" s="48"/>
      <c r="S968" s="48"/>
      <c r="T968" s="48"/>
      <c r="U968" s="48"/>
      <c r="V968" s="48"/>
      <c r="W968" s="48"/>
      <c r="X968" s="48"/>
    </row>
    <row r="969" spans="1:24" ht="15.75" customHeight="1">
      <c r="A969" s="428"/>
      <c r="B969" s="447"/>
      <c r="C969" s="448"/>
      <c r="D969" s="448"/>
      <c r="E969" s="448"/>
      <c r="F969" s="448"/>
      <c r="G969" s="448"/>
      <c r="H969" s="448"/>
      <c r="I969" s="448"/>
      <c r="J969" s="449"/>
      <c r="K969" s="449"/>
      <c r="L969" s="449"/>
      <c r="M969" s="428"/>
      <c r="N969" s="428"/>
      <c r="O969" s="449"/>
      <c r="P969" s="428"/>
      <c r="R969" s="48"/>
      <c r="S969" s="48"/>
      <c r="T969" s="48"/>
      <c r="U969" s="48"/>
      <c r="V969" s="48"/>
      <c r="W969" s="48"/>
      <c r="X969" s="48"/>
    </row>
    <row r="970" spans="1:24" ht="15.75" customHeight="1">
      <c r="A970" s="428"/>
      <c r="B970" s="447"/>
      <c r="C970" s="448"/>
      <c r="D970" s="448"/>
      <c r="E970" s="448"/>
      <c r="F970" s="448"/>
      <c r="G970" s="448"/>
      <c r="H970" s="448"/>
      <c r="I970" s="448"/>
      <c r="J970" s="449"/>
      <c r="K970" s="449"/>
      <c r="L970" s="449"/>
      <c r="M970" s="428"/>
      <c r="N970" s="428"/>
      <c r="O970" s="449"/>
      <c r="P970" s="428"/>
      <c r="R970" s="48"/>
      <c r="S970" s="48"/>
      <c r="T970" s="48"/>
      <c r="U970" s="48"/>
      <c r="V970" s="48"/>
      <c r="W970" s="48"/>
      <c r="X970" s="48"/>
    </row>
    <row r="971" spans="1:24" ht="15.75" customHeight="1">
      <c r="A971" s="428"/>
      <c r="B971" s="447"/>
      <c r="C971" s="448"/>
      <c r="D971" s="448"/>
      <c r="E971" s="448"/>
      <c r="F971" s="448"/>
      <c r="G971" s="448"/>
      <c r="H971" s="448"/>
      <c r="I971" s="448"/>
      <c r="J971" s="449"/>
      <c r="K971" s="449"/>
      <c r="L971" s="449"/>
      <c r="M971" s="428"/>
      <c r="N971" s="428"/>
      <c r="O971" s="449"/>
      <c r="P971" s="428"/>
      <c r="R971" s="48"/>
      <c r="S971" s="48"/>
      <c r="T971" s="48"/>
      <c r="U971" s="48"/>
      <c r="V971" s="48"/>
      <c r="W971" s="48"/>
      <c r="X971" s="48"/>
    </row>
    <row r="972" spans="1:24" ht="15.75" customHeight="1">
      <c r="A972" s="428"/>
      <c r="B972" s="447"/>
      <c r="C972" s="448"/>
      <c r="D972" s="448"/>
      <c r="E972" s="448"/>
      <c r="F972" s="448"/>
      <c r="G972" s="448"/>
      <c r="H972" s="448"/>
      <c r="I972" s="448"/>
      <c r="J972" s="449"/>
      <c r="K972" s="449"/>
      <c r="L972" s="449"/>
      <c r="M972" s="428"/>
      <c r="N972" s="428"/>
      <c r="O972" s="449"/>
      <c r="P972" s="428"/>
      <c r="R972" s="48"/>
      <c r="S972" s="48"/>
      <c r="T972" s="48"/>
      <c r="U972" s="48"/>
      <c r="V972" s="48"/>
      <c r="W972" s="48"/>
      <c r="X972" s="48"/>
    </row>
    <row r="973" spans="1:24" ht="15.75" customHeight="1">
      <c r="A973" s="428"/>
      <c r="B973" s="447"/>
      <c r="C973" s="448"/>
      <c r="D973" s="448"/>
      <c r="E973" s="448"/>
      <c r="F973" s="448"/>
      <c r="G973" s="448"/>
      <c r="H973" s="448"/>
      <c r="I973" s="448"/>
      <c r="J973" s="449"/>
      <c r="K973" s="449"/>
      <c r="L973" s="449"/>
      <c r="M973" s="428"/>
      <c r="N973" s="428"/>
      <c r="O973" s="449"/>
      <c r="P973" s="428"/>
      <c r="R973" s="48"/>
      <c r="S973" s="48"/>
      <c r="T973" s="48"/>
      <c r="U973" s="48"/>
      <c r="V973" s="48"/>
      <c r="W973" s="48"/>
      <c r="X973" s="48"/>
    </row>
    <row r="974" spans="1:24" ht="15.75" customHeight="1">
      <c r="A974" s="428"/>
      <c r="B974" s="447"/>
      <c r="C974" s="448"/>
      <c r="D974" s="448"/>
      <c r="E974" s="448"/>
      <c r="F974" s="448"/>
      <c r="G974" s="448"/>
      <c r="H974" s="448"/>
      <c r="I974" s="448"/>
      <c r="J974" s="449"/>
      <c r="K974" s="449"/>
      <c r="L974" s="449"/>
      <c r="M974" s="428"/>
      <c r="N974" s="428"/>
      <c r="O974" s="449"/>
      <c r="P974" s="428"/>
      <c r="R974" s="48"/>
      <c r="S974" s="48"/>
      <c r="T974" s="48"/>
      <c r="U974" s="48"/>
      <c r="V974" s="48"/>
      <c r="W974" s="48"/>
      <c r="X974" s="48"/>
    </row>
    <row r="975" spans="1:24" ht="15.75" customHeight="1">
      <c r="A975" s="428"/>
      <c r="B975" s="447"/>
      <c r="C975" s="448"/>
      <c r="D975" s="448"/>
      <c r="E975" s="448"/>
      <c r="F975" s="448"/>
      <c r="G975" s="448"/>
      <c r="H975" s="448"/>
      <c r="I975" s="448"/>
      <c r="J975" s="449"/>
      <c r="K975" s="449"/>
      <c r="L975" s="449"/>
      <c r="M975" s="428"/>
      <c r="N975" s="428"/>
      <c r="O975" s="449"/>
      <c r="P975" s="428"/>
      <c r="R975" s="48"/>
      <c r="S975" s="48"/>
      <c r="T975" s="48"/>
      <c r="U975" s="48"/>
      <c r="V975" s="48"/>
      <c r="W975" s="48"/>
      <c r="X975" s="48"/>
    </row>
    <row r="976" spans="1:24" ht="15.75" customHeight="1">
      <c r="A976" s="428"/>
      <c r="B976" s="447"/>
      <c r="C976" s="448"/>
      <c r="D976" s="448"/>
      <c r="E976" s="448"/>
      <c r="F976" s="448"/>
      <c r="G976" s="448"/>
      <c r="H976" s="448"/>
      <c r="I976" s="448"/>
      <c r="J976" s="449"/>
      <c r="K976" s="449"/>
      <c r="L976" s="449"/>
      <c r="M976" s="428"/>
      <c r="N976" s="428"/>
      <c r="O976" s="449"/>
      <c r="P976" s="428"/>
      <c r="R976" s="48"/>
      <c r="S976" s="48"/>
      <c r="T976" s="48"/>
      <c r="U976" s="48"/>
      <c r="V976" s="48"/>
      <c r="W976" s="48"/>
      <c r="X976" s="48"/>
    </row>
    <row r="977" spans="1:24" ht="15.75" customHeight="1">
      <c r="A977" s="428"/>
      <c r="B977" s="447"/>
      <c r="C977" s="448"/>
      <c r="D977" s="448"/>
      <c r="E977" s="448"/>
      <c r="F977" s="448"/>
      <c r="G977" s="448"/>
      <c r="H977" s="448"/>
      <c r="I977" s="448"/>
      <c r="J977" s="449"/>
      <c r="K977" s="449"/>
      <c r="L977" s="449"/>
      <c r="M977" s="428"/>
      <c r="N977" s="428"/>
      <c r="O977" s="449"/>
      <c r="P977" s="428"/>
      <c r="R977" s="48"/>
      <c r="S977" s="48"/>
      <c r="T977" s="48"/>
      <c r="U977" s="48"/>
      <c r="V977" s="48"/>
      <c r="W977" s="48"/>
      <c r="X977" s="48"/>
    </row>
    <row r="978" spans="1:24" ht="15.75" customHeight="1">
      <c r="A978" s="428"/>
      <c r="B978" s="447"/>
      <c r="C978" s="448"/>
      <c r="D978" s="448"/>
      <c r="E978" s="448"/>
      <c r="F978" s="448"/>
      <c r="G978" s="448"/>
      <c r="H978" s="448"/>
      <c r="I978" s="448"/>
      <c r="J978" s="449"/>
      <c r="K978" s="449"/>
      <c r="L978" s="449"/>
      <c r="M978" s="428"/>
      <c r="N978" s="428"/>
      <c r="O978" s="449"/>
      <c r="P978" s="428"/>
      <c r="R978" s="48"/>
      <c r="S978" s="48"/>
      <c r="T978" s="48"/>
      <c r="U978" s="48"/>
      <c r="V978" s="48"/>
      <c r="W978" s="48"/>
      <c r="X978" s="48"/>
    </row>
    <row r="979" spans="1:24" ht="15.75" customHeight="1">
      <c r="A979" s="428"/>
      <c r="B979" s="447"/>
      <c r="C979" s="448"/>
      <c r="D979" s="448"/>
      <c r="E979" s="448"/>
      <c r="F979" s="448"/>
      <c r="G979" s="448"/>
      <c r="H979" s="448"/>
      <c r="I979" s="448"/>
      <c r="J979" s="449"/>
      <c r="K979" s="449"/>
      <c r="L979" s="449"/>
      <c r="M979" s="428"/>
      <c r="N979" s="428"/>
      <c r="O979" s="449"/>
      <c r="P979" s="428"/>
      <c r="R979" s="48"/>
      <c r="S979" s="48"/>
      <c r="T979" s="48"/>
      <c r="U979" s="48"/>
      <c r="V979" s="48"/>
      <c r="W979" s="48"/>
      <c r="X979" s="48"/>
    </row>
    <row r="980" spans="1:24" ht="15.75" customHeight="1">
      <c r="A980" s="428"/>
      <c r="B980" s="447"/>
      <c r="C980" s="448"/>
      <c r="D980" s="448"/>
      <c r="E980" s="448"/>
      <c r="F980" s="448"/>
      <c r="G980" s="448"/>
      <c r="H980" s="448"/>
      <c r="I980" s="448"/>
      <c r="J980" s="449"/>
      <c r="K980" s="449"/>
      <c r="L980" s="449"/>
      <c r="M980" s="428"/>
      <c r="N980" s="428"/>
      <c r="O980" s="449"/>
      <c r="P980" s="428"/>
      <c r="R980" s="48"/>
      <c r="S980" s="48"/>
      <c r="T980" s="48"/>
      <c r="U980" s="48"/>
      <c r="V980" s="48"/>
      <c r="W980" s="48"/>
      <c r="X980" s="48"/>
    </row>
    <row r="981" spans="1:24" ht="15.75" customHeight="1">
      <c r="A981" s="428"/>
      <c r="B981" s="447"/>
      <c r="C981" s="448"/>
      <c r="D981" s="448"/>
      <c r="E981" s="448"/>
      <c r="F981" s="448"/>
      <c r="G981" s="448"/>
      <c r="H981" s="448"/>
      <c r="I981" s="448"/>
      <c r="J981" s="449"/>
      <c r="K981" s="449"/>
      <c r="L981" s="449"/>
      <c r="M981" s="428"/>
      <c r="N981" s="428"/>
      <c r="O981" s="449"/>
      <c r="P981" s="428"/>
      <c r="R981" s="48"/>
      <c r="S981" s="48"/>
      <c r="T981" s="48"/>
      <c r="U981" s="48"/>
      <c r="V981" s="48"/>
      <c r="W981" s="48"/>
      <c r="X981" s="48"/>
    </row>
    <row r="982" spans="1:24" ht="15.75" customHeight="1">
      <c r="A982" s="428"/>
      <c r="B982" s="447"/>
      <c r="C982" s="448"/>
      <c r="D982" s="448"/>
      <c r="E982" s="448"/>
      <c r="F982" s="448"/>
      <c r="G982" s="448"/>
      <c r="H982" s="448"/>
      <c r="I982" s="448"/>
      <c r="J982" s="449"/>
      <c r="K982" s="449"/>
      <c r="L982" s="449"/>
      <c r="M982" s="428"/>
      <c r="N982" s="428"/>
      <c r="O982" s="449"/>
      <c r="P982" s="428"/>
      <c r="R982" s="48"/>
      <c r="S982" s="48"/>
      <c r="T982" s="48"/>
      <c r="U982" s="48"/>
      <c r="V982" s="48"/>
      <c r="W982" s="48"/>
      <c r="X982" s="48"/>
    </row>
    <row r="983" spans="1:24" ht="15.75" customHeight="1">
      <c r="A983" s="428"/>
      <c r="B983" s="447"/>
      <c r="C983" s="448"/>
      <c r="D983" s="448"/>
      <c r="E983" s="448"/>
      <c r="F983" s="448"/>
      <c r="G983" s="448"/>
      <c r="H983" s="448"/>
      <c r="I983" s="448"/>
      <c r="J983" s="449"/>
      <c r="K983" s="449"/>
      <c r="L983" s="449"/>
      <c r="M983" s="428"/>
      <c r="N983" s="428"/>
      <c r="O983" s="449"/>
      <c r="P983" s="428"/>
      <c r="R983" s="48"/>
      <c r="S983" s="48"/>
      <c r="T983" s="48"/>
      <c r="U983" s="48"/>
      <c r="V983" s="48"/>
      <c r="W983" s="48"/>
      <c r="X983" s="48"/>
    </row>
    <row r="984" spans="1:24" ht="15.75" customHeight="1">
      <c r="A984" s="428"/>
      <c r="B984" s="447"/>
      <c r="C984" s="448"/>
      <c r="D984" s="448"/>
      <c r="E984" s="448"/>
      <c r="F984" s="448"/>
      <c r="G984" s="448"/>
      <c r="H984" s="448"/>
      <c r="I984" s="448"/>
      <c r="J984" s="449"/>
      <c r="K984" s="449"/>
      <c r="L984" s="449"/>
      <c r="M984" s="428"/>
      <c r="N984" s="428"/>
      <c r="O984" s="449"/>
      <c r="P984" s="428"/>
      <c r="R984" s="48"/>
      <c r="S984" s="48"/>
      <c r="T984" s="48"/>
      <c r="U984" s="48"/>
      <c r="V984" s="48"/>
      <c r="W984" s="48"/>
      <c r="X984" s="48"/>
    </row>
    <row r="985" spans="1:24" ht="15.75" customHeight="1">
      <c r="A985" s="428"/>
      <c r="B985" s="447"/>
      <c r="C985" s="448"/>
      <c r="D985" s="448"/>
      <c r="E985" s="448"/>
      <c r="F985" s="448"/>
      <c r="G985" s="448"/>
      <c r="H985" s="448"/>
      <c r="I985" s="448"/>
      <c r="J985" s="449"/>
      <c r="K985" s="449"/>
      <c r="L985" s="449"/>
      <c r="M985" s="428"/>
      <c r="N985" s="428"/>
      <c r="O985" s="449"/>
      <c r="P985" s="428"/>
      <c r="R985" s="48"/>
      <c r="S985" s="48"/>
      <c r="T985" s="48"/>
      <c r="U985" s="48"/>
      <c r="V985" s="48"/>
      <c r="W985" s="48"/>
      <c r="X985" s="48"/>
    </row>
    <row r="986" spans="1:24" ht="15.75" customHeight="1">
      <c r="A986" s="428"/>
      <c r="B986" s="447"/>
      <c r="C986" s="448"/>
      <c r="D986" s="448"/>
      <c r="E986" s="448"/>
      <c r="F986" s="448"/>
      <c r="G986" s="448"/>
      <c r="H986" s="448"/>
      <c r="I986" s="448"/>
      <c r="J986" s="449"/>
      <c r="K986" s="449"/>
      <c r="L986" s="449"/>
      <c r="M986" s="428"/>
      <c r="N986" s="428"/>
      <c r="O986" s="449"/>
      <c r="P986" s="428"/>
      <c r="R986" s="48"/>
      <c r="S986" s="48"/>
      <c r="T986" s="48"/>
      <c r="U986" s="48"/>
      <c r="V986" s="48"/>
      <c r="W986" s="48"/>
      <c r="X986" s="48"/>
    </row>
    <row r="987" spans="1:24" ht="15.75" customHeight="1">
      <c r="A987" s="428"/>
      <c r="B987" s="447"/>
      <c r="C987" s="448"/>
      <c r="D987" s="448"/>
      <c r="E987" s="448"/>
      <c r="F987" s="448"/>
      <c r="G987" s="448"/>
      <c r="H987" s="448"/>
      <c r="I987" s="448"/>
      <c r="J987" s="449"/>
      <c r="K987" s="449"/>
      <c r="L987" s="449"/>
      <c r="M987" s="428"/>
      <c r="N987" s="428"/>
      <c r="O987" s="449"/>
      <c r="P987" s="428"/>
      <c r="R987" s="48"/>
      <c r="S987" s="48"/>
      <c r="T987" s="48"/>
      <c r="U987" s="48"/>
      <c r="V987" s="48"/>
      <c r="W987" s="48"/>
      <c r="X987" s="48"/>
    </row>
    <row r="988" spans="1:24" ht="15.75" customHeight="1">
      <c r="A988" s="428"/>
      <c r="B988" s="447"/>
      <c r="C988" s="448"/>
      <c r="D988" s="448"/>
      <c r="E988" s="448"/>
      <c r="F988" s="448"/>
      <c r="G988" s="448"/>
      <c r="H988" s="448"/>
      <c r="I988" s="448"/>
      <c r="J988" s="449"/>
      <c r="K988" s="449"/>
      <c r="L988" s="449"/>
      <c r="M988" s="428"/>
      <c r="N988" s="428"/>
      <c r="O988" s="449"/>
      <c r="P988" s="428"/>
      <c r="R988" s="48"/>
      <c r="S988" s="48"/>
      <c r="T988" s="48"/>
      <c r="U988" s="48"/>
      <c r="V988" s="48"/>
      <c r="W988" s="48"/>
      <c r="X988" s="48"/>
    </row>
    <row r="989" spans="1:24" ht="15.75" customHeight="1">
      <c r="A989" s="428"/>
      <c r="B989" s="447"/>
      <c r="C989" s="448"/>
      <c r="D989" s="448"/>
      <c r="E989" s="448"/>
      <c r="F989" s="448"/>
      <c r="G989" s="448"/>
      <c r="H989" s="448"/>
      <c r="I989" s="448"/>
      <c r="J989" s="449"/>
      <c r="K989" s="449"/>
      <c r="L989" s="449"/>
      <c r="M989" s="428"/>
      <c r="N989" s="428"/>
      <c r="O989" s="449"/>
      <c r="P989" s="428"/>
      <c r="R989" s="48"/>
      <c r="S989" s="48"/>
      <c r="T989" s="48"/>
      <c r="U989" s="48"/>
      <c r="V989" s="48"/>
      <c r="W989" s="48"/>
      <c r="X989" s="48"/>
    </row>
    <row r="990" spans="1:24" ht="15.75" customHeight="1">
      <c r="A990" s="428"/>
      <c r="B990" s="447"/>
      <c r="C990" s="448"/>
      <c r="D990" s="448"/>
      <c r="E990" s="448"/>
      <c r="F990" s="448"/>
      <c r="G990" s="448"/>
      <c r="H990" s="448"/>
      <c r="I990" s="448"/>
      <c r="J990" s="449"/>
      <c r="K990" s="449"/>
      <c r="L990" s="449"/>
      <c r="M990" s="428"/>
      <c r="N990" s="428"/>
      <c r="O990" s="449"/>
      <c r="P990" s="428"/>
      <c r="R990" s="48"/>
      <c r="S990" s="48"/>
      <c r="T990" s="48"/>
      <c r="U990" s="48"/>
      <c r="V990" s="48"/>
      <c r="W990" s="48"/>
      <c r="X990" s="48"/>
    </row>
    <row r="991" spans="1:24" ht="15.75" customHeight="1">
      <c r="A991" s="428"/>
      <c r="B991" s="447"/>
      <c r="C991" s="448"/>
      <c r="D991" s="448"/>
      <c r="E991" s="448"/>
      <c r="F991" s="448"/>
      <c r="G991" s="448"/>
      <c r="H991" s="448"/>
      <c r="I991" s="448"/>
      <c r="J991" s="449"/>
      <c r="K991" s="449"/>
      <c r="L991" s="449"/>
      <c r="M991" s="428"/>
      <c r="N991" s="428"/>
      <c r="O991" s="449"/>
      <c r="P991" s="428"/>
      <c r="R991" s="48"/>
      <c r="S991" s="48"/>
      <c r="T991" s="48"/>
      <c r="U991" s="48"/>
      <c r="V991" s="48"/>
      <c r="W991" s="48"/>
      <c r="X991" s="48"/>
    </row>
    <row r="992" spans="1:24" ht="15.75" customHeight="1">
      <c r="A992" s="428"/>
      <c r="B992" s="447"/>
      <c r="C992" s="448"/>
      <c r="D992" s="448"/>
      <c r="E992" s="448"/>
      <c r="F992" s="448"/>
      <c r="G992" s="448"/>
      <c r="H992" s="448"/>
      <c r="I992" s="448"/>
      <c r="J992" s="449"/>
      <c r="K992" s="449"/>
      <c r="L992" s="449"/>
      <c r="M992" s="428"/>
      <c r="N992" s="428"/>
      <c r="O992" s="449"/>
      <c r="P992" s="428"/>
      <c r="R992" s="48"/>
      <c r="S992" s="48"/>
      <c r="T992" s="48"/>
      <c r="U992" s="48"/>
      <c r="V992" s="48"/>
      <c r="W992" s="48"/>
      <c r="X992" s="48"/>
    </row>
    <row r="993" spans="1:24" ht="15.75" customHeight="1">
      <c r="A993" s="428"/>
      <c r="B993" s="447"/>
      <c r="C993" s="448"/>
      <c r="D993" s="448"/>
      <c r="E993" s="448"/>
      <c r="F993" s="448"/>
      <c r="G993" s="448"/>
      <c r="H993" s="448"/>
      <c r="I993" s="448"/>
      <c r="J993" s="449"/>
      <c r="K993" s="449"/>
      <c r="L993" s="449"/>
      <c r="M993" s="428"/>
      <c r="N993" s="428"/>
      <c r="O993" s="449"/>
      <c r="P993" s="428"/>
      <c r="R993" s="48"/>
      <c r="S993" s="48"/>
      <c r="T993" s="48"/>
      <c r="U993" s="48"/>
      <c r="V993" s="48"/>
      <c r="W993" s="48"/>
      <c r="X993" s="48"/>
    </row>
    <row r="994" spans="1:24" ht="15.75" customHeight="1">
      <c r="A994" s="428"/>
      <c r="B994" s="447"/>
      <c r="C994" s="448"/>
      <c r="D994" s="448"/>
      <c r="E994" s="448"/>
      <c r="F994" s="448"/>
      <c r="G994" s="448"/>
      <c r="H994" s="448"/>
      <c r="I994" s="448"/>
      <c r="J994" s="449"/>
      <c r="K994" s="449"/>
      <c r="L994" s="449"/>
      <c r="M994" s="428"/>
      <c r="N994" s="428"/>
      <c r="O994" s="449"/>
      <c r="P994" s="428"/>
      <c r="R994" s="48"/>
      <c r="S994" s="48"/>
      <c r="T994" s="48"/>
      <c r="U994" s="48"/>
      <c r="V994" s="48"/>
      <c r="W994" s="48"/>
      <c r="X994" s="48"/>
    </row>
    <row r="995" spans="1:24" ht="15.75" customHeight="1">
      <c r="A995" s="428"/>
      <c r="B995" s="447"/>
      <c r="C995" s="448"/>
      <c r="D995" s="448"/>
      <c r="E995" s="448"/>
      <c r="F995" s="448"/>
      <c r="G995" s="448"/>
      <c r="H995" s="448"/>
      <c r="I995" s="448"/>
      <c r="J995" s="449"/>
      <c r="K995" s="449"/>
      <c r="L995" s="449"/>
      <c r="M995" s="428"/>
      <c r="N995" s="428"/>
      <c r="O995" s="449"/>
      <c r="P995" s="428"/>
      <c r="R995" s="48"/>
      <c r="S995" s="48"/>
      <c r="T995" s="48"/>
      <c r="U995" s="48"/>
      <c r="V995" s="48"/>
      <c r="W995" s="48"/>
      <c r="X995" s="48"/>
    </row>
    <row r="996" spans="1:24" ht="15.75" customHeight="1">
      <c r="A996" s="428"/>
      <c r="B996" s="447"/>
      <c r="C996" s="448"/>
      <c r="D996" s="448"/>
      <c r="E996" s="448"/>
      <c r="F996" s="448"/>
      <c r="G996" s="448"/>
      <c r="H996" s="448"/>
      <c r="I996" s="448"/>
      <c r="J996" s="449"/>
      <c r="K996" s="449"/>
      <c r="L996" s="449"/>
      <c r="M996" s="428"/>
      <c r="N996" s="428"/>
      <c r="O996" s="449"/>
      <c r="P996" s="428"/>
      <c r="R996" s="48"/>
      <c r="S996" s="48"/>
      <c r="T996" s="48"/>
      <c r="U996" s="48"/>
      <c r="V996" s="48"/>
      <c r="W996" s="48"/>
      <c r="X996" s="48"/>
    </row>
    <row r="997" spans="1:24" ht="15.75" customHeight="1">
      <c r="A997" s="428"/>
      <c r="B997" s="447"/>
      <c r="C997" s="448"/>
      <c r="D997" s="448"/>
      <c r="E997" s="448"/>
      <c r="F997" s="448"/>
      <c r="G997" s="448"/>
      <c r="H997" s="448"/>
      <c r="I997" s="448"/>
      <c r="J997" s="449"/>
      <c r="K997" s="449"/>
      <c r="L997" s="449"/>
      <c r="M997" s="428"/>
      <c r="N997" s="428"/>
      <c r="O997" s="449"/>
      <c r="P997" s="428"/>
      <c r="R997" s="48"/>
      <c r="S997" s="48"/>
      <c r="T997" s="48"/>
      <c r="U997" s="48"/>
      <c r="V997" s="48"/>
      <c r="W997" s="48"/>
      <c r="X997" s="48"/>
    </row>
    <row r="998" spans="1:24" ht="15.75" customHeight="1">
      <c r="A998" s="428"/>
      <c r="B998" s="447"/>
      <c r="C998" s="448"/>
      <c r="D998" s="448"/>
      <c r="E998" s="448"/>
      <c r="F998" s="448"/>
      <c r="G998" s="448"/>
      <c r="H998" s="448"/>
      <c r="I998" s="448"/>
      <c r="J998" s="449"/>
      <c r="K998" s="449"/>
      <c r="L998" s="449"/>
      <c r="M998" s="428"/>
      <c r="N998" s="428"/>
      <c r="O998" s="449"/>
      <c r="P998" s="428"/>
      <c r="R998" s="48"/>
      <c r="S998" s="48"/>
      <c r="T998" s="48"/>
      <c r="U998" s="48"/>
      <c r="V998" s="48"/>
      <c r="W998" s="48"/>
      <c r="X998" s="48"/>
    </row>
    <row r="999" spans="1:24" ht="15.75" customHeight="1">
      <c r="A999" s="428"/>
      <c r="B999" s="447"/>
      <c r="C999" s="448"/>
      <c r="D999" s="448"/>
      <c r="E999" s="448"/>
      <c r="F999" s="448"/>
      <c r="G999" s="448"/>
      <c r="H999" s="448"/>
      <c r="I999" s="448"/>
      <c r="J999" s="449"/>
      <c r="K999" s="449"/>
      <c r="L999" s="449"/>
      <c r="M999" s="428"/>
      <c r="N999" s="428"/>
      <c r="O999" s="449"/>
      <c r="P999" s="428"/>
      <c r="R999" s="48"/>
      <c r="S999" s="48"/>
      <c r="T999" s="48"/>
      <c r="U999" s="48"/>
      <c r="V999" s="48"/>
      <c r="W999" s="48"/>
      <c r="X999" s="48"/>
    </row>
    <row r="1000" spans="1:24" ht="15.75" customHeight="1">
      <c r="A1000" s="428"/>
      <c r="B1000" s="447"/>
      <c r="C1000" s="448"/>
      <c r="D1000" s="448"/>
      <c r="E1000" s="448"/>
      <c r="F1000" s="448"/>
      <c r="G1000" s="448"/>
      <c r="H1000" s="448"/>
      <c r="I1000" s="448"/>
      <c r="J1000" s="449"/>
      <c r="K1000" s="449"/>
      <c r="L1000" s="449"/>
      <c r="M1000" s="428"/>
      <c r="N1000" s="428"/>
      <c r="O1000" s="449"/>
      <c r="P1000" s="428"/>
      <c r="R1000" s="48"/>
      <c r="S1000" s="48"/>
      <c r="T1000" s="48"/>
      <c r="U1000" s="48"/>
      <c r="V1000" s="48"/>
      <c r="W1000" s="48"/>
      <c r="X1000" s="48"/>
    </row>
    <row r="1001" spans="1:24" ht="15.75" customHeight="1">
      <c r="R1001" s="48"/>
      <c r="S1001" s="48"/>
      <c r="T1001" s="48"/>
      <c r="U1001" s="48"/>
      <c r="V1001" s="48"/>
      <c r="W1001" s="48"/>
      <c r="X1001" s="48"/>
    </row>
    <row r="1002" spans="1:24" ht="15.75" customHeight="1">
      <c r="R1002" s="48"/>
      <c r="S1002" s="48"/>
      <c r="T1002" s="48"/>
      <c r="U1002" s="48"/>
      <c r="V1002" s="48"/>
      <c r="W1002" s="48"/>
      <c r="X1002" s="48"/>
    </row>
    <row r="1003" spans="1:24" ht="15.75" customHeight="1">
      <c r="R1003" s="48"/>
      <c r="S1003" s="48"/>
      <c r="T1003" s="48"/>
      <c r="U1003" s="48"/>
      <c r="V1003" s="48"/>
      <c r="W1003" s="48"/>
      <c r="X1003" s="48"/>
    </row>
  </sheetData>
  <mergeCells count="15">
    <mergeCell ref="B100:L100"/>
    <mergeCell ref="A2:O2"/>
    <mergeCell ref="A3:O3"/>
    <mergeCell ref="A5:A6"/>
    <mergeCell ref="B5:B6"/>
    <mergeCell ref="C5:D5"/>
    <mergeCell ref="E5:E6"/>
    <mergeCell ref="F5:F6"/>
    <mergeCell ref="G5:G6"/>
    <mergeCell ref="H5:H6"/>
    <mergeCell ref="I5:I6"/>
    <mergeCell ref="J5:K5"/>
    <mergeCell ref="L5:L6"/>
    <mergeCell ref="M5:N5"/>
    <mergeCell ref="O5:O6"/>
  </mergeCells>
  <phoneticPr fontId="44" type="noConversion"/>
  <printOptions horizontalCentered="1"/>
  <pageMargins left="0" right="0" top="0.35433070866141736" bottom="0" header="0" footer="0"/>
  <pageSetup paperSize="10000" scale="9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6B2FA-E29F-4AE0-9F7D-A71BF341B8EE}">
  <sheetPr>
    <tabColor rgb="FF92D050"/>
  </sheetPr>
  <dimension ref="A1:O2927"/>
  <sheetViews>
    <sheetView topLeftCell="A2168" workbookViewId="0">
      <selection activeCell="N2184" sqref="A2:N2184"/>
    </sheetView>
  </sheetViews>
  <sheetFormatPr defaultRowHeight="15"/>
  <cols>
    <col min="1" max="1" width="5.85546875" style="512" customWidth="1"/>
    <col min="2" max="2" width="10.85546875" style="513" customWidth="1"/>
    <col min="3" max="3" width="14.7109375" style="512" customWidth="1"/>
    <col min="4" max="4" width="9.7109375" style="512" customWidth="1"/>
    <col min="5" max="5" width="20.28515625" style="514" customWidth="1"/>
    <col min="6" max="6" width="12.140625" style="515" customWidth="1"/>
    <col min="7" max="7" width="9" style="532" customWidth="1"/>
    <col min="8" max="8" width="9.5703125" style="532" customWidth="1"/>
    <col min="9" max="9" width="7.85546875" style="532" customWidth="1"/>
    <col min="10" max="10" width="7.7109375" style="532" customWidth="1"/>
    <col min="11" max="11" width="5.5703125" style="532" customWidth="1"/>
    <col min="12" max="12" width="12.5703125" style="514" customWidth="1"/>
    <col min="13" max="13" width="13.7109375" style="512" customWidth="1"/>
    <col min="14" max="14" width="7.42578125" style="532" customWidth="1"/>
    <col min="15" max="15" width="40.42578125" style="532" customWidth="1"/>
  </cols>
  <sheetData>
    <row r="1" spans="1:15">
      <c r="G1" s="514"/>
      <c r="H1" s="514"/>
      <c r="I1" s="514"/>
      <c r="J1" s="514"/>
      <c r="K1" s="514"/>
      <c r="N1" s="516"/>
      <c r="O1" s="517"/>
    </row>
    <row r="2" spans="1:15">
      <c r="A2" s="1344" t="s">
        <v>256</v>
      </c>
      <c r="B2" s="1344"/>
      <c r="C2" s="1344"/>
      <c r="D2" s="1344"/>
      <c r="E2" s="1344"/>
      <c r="F2" s="1344"/>
      <c r="G2" s="1344"/>
      <c r="H2" s="1344"/>
      <c r="I2" s="1344"/>
      <c r="J2" s="1344"/>
      <c r="K2" s="1344"/>
      <c r="L2" s="1344"/>
      <c r="M2" s="1344"/>
      <c r="N2" s="1344"/>
      <c r="O2" s="517"/>
    </row>
    <row r="3" spans="1:15">
      <c r="A3" s="1345" t="s">
        <v>1334</v>
      </c>
      <c r="B3" s="1345"/>
      <c r="C3" s="1345"/>
      <c r="D3" s="1345"/>
      <c r="E3" s="1345"/>
      <c r="F3" s="1345"/>
      <c r="G3" s="1345"/>
      <c r="H3" s="1345"/>
      <c r="I3" s="1345"/>
      <c r="J3" s="1345"/>
      <c r="K3" s="1345"/>
      <c r="L3" s="1345"/>
      <c r="M3" s="1345"/>
      <c r="N3" s="1345"/>
      <c r="O3" s="517"/>
    </row>
    <row r="4" spans="1:15" ht="15.75" thickBot="1">
      <c r="A4" s="999"/>
      <c r="B4" s="999"/>
      <c r="C4" s="999"/>
      <c r="D4" s="999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517"/>
    </row>
    <row r="5" spans="1:15" ht="15.75" thickBot="1">
      <c r="A5" s="1346" t="s">
        <v>201</v>
      </c>
      <c r="B5" s="1348" t="s">
        <v>1335</v>
      </c>
      <c r="C5" s="1350" t="s">
        <v>171</v>
      </c>
      <c r="D5" s="1351"/>
      <c r="E5" s="1352" t="s">
        <v>157</v>
      </c>
      <c r="F5" s="1353"/>
      <c r="G5" s="1352" t="s">
        <v>1336</v>
      </c>
      <c r="H5" s="1343"/>
      <c r="I5" s="1353"/>
      <c r="J5" s="1352" t="s">
        <v>1337</v>
      </c>
      <c r="K5" s="1353"/>
      <c r="L5" s="1354" t="s">
        <v>1338</v>
      </c>
      <c r="M5" s="1348" t="s">
        <v>1032</v>
      </c>
      <c r="N5" s="1339" t="s">
        <v>3</v>
      </c>
      <c r="O5" s="522"/>
    </row>
    <row r="6" spans="1:15" ht="30.75" thickBot="1">
      <c r="A6" s="1347"/>
      <c r="B6" s="1349"/>
      <c r="C6" s="1001" t="s">
        <v>742</v>
      </c>
      <c r="D6" s="525" t="s">
        <v>61</v>
      </c>
      <c r="E6" s="1001" t="s">
        <v>1339</v>
      </c>
      <c r="F6" s="525" t="s">
        <v>1340</v>
      </c>
      <c r="G6" s="1001" t="s">
        <v>1341</v>
      </c>
      <c r="H6" s="525" t="s">
        <v>257</v>
      </c>
      <c r="I6" s="1001" t="s">
        <v>52</v>
      </c>
      <c r="J6" s="525" t="s">
        <v>202</v>
      </c>
      <c r="K6" s="525" t="s">
        <v>258</v>
      </c>
      <c r="L6" s="1355"/>
      <c r="M6" s="1349"/>
      <c r="N6" s="1340"/>
      <c r="O6" s="1341" t="s">
        <v>1342</v>
      </c>
    </row>
    <row r="7" spans="1:15" ht="15.75" thickBot="1">
      <c r="A7" s="1002">
        <v>1</v>
      </c>
      <c r="B7" s="1003">
        <v>2</v>
      </c>
      <c r="C7" s="1004">
        <v>3</v>
      </c>
      <c r="D7" s="1003">
        <v>4</v>
      </c>
      <c r="E7" s="1004">
        <v>5</v>
      </c>
      <c r="F7" s="1003">
        <v>6</v>
      </c>
      <c r="G7" s="1004">
        <v>7</v>
      </c>
      <c r="H7" s="1003">
        <v>8</v>
      </c>
      <c r="I7" s="1004">
        <v>9</v>
      </c>
      <c r="J7" s="1003">
        <v>10</v>
      </c>
      <c r="K7" s="1005">
        <v>11</v>
      </c>
      <c r="L7" s="1006">
        <v>12</v>
      </c>
      <c r="M7" s="1005">
        <v>13</v>
      </c>
      <c r="N7" s="1007">
        <v>14</v>
      </c>
      <c r="O7" s="1342"/>
    </row>
    <row r="8" spans="1:15" ht="22.5">
      <c r="A8" s="1008">
        <v>1</v>
      </c>
      <c r="B8" s="1009" t="s">
        <v>706</v>
      </c>
      <c r="C8" s="1010" t="s">
        <v>705</v>
      </c>
      <c r="D8" s="1011" t="s">
        <v>308</v>
      </c>
      <c r="E8" s="1012" t="s">
        <v>1343</v>
      </c>
      <c r="F8" s="741" t="s">
        <v>1344</v>
      </c>
      <c r="G8" s="1013"/>
      <c r="H8" s="1014"/>
      <c r="I8" s="1014"/>
      <c r="J8" s="1014"/>
      <c r="K8" s="1014"/>
      <c r="L8" s="1012" t="s">
        <v>1345</v>
      </c>
      <c r="M8" s="1015">
        <f>M9</f>
        <v>19032</v>
      </c>
      <c r="N8" s="1016"/>
    </row>
    <row r="9" spans="1:15" ht="22.5">
      <c r="A9" s="1017">
        <v>2</v>
      </c>
      <c r="B9" s="1018" t="s">
        <v>706</v>
      </c>
      <c r="C9" s="1019" t="str">
        <f>C8</f>
        <v>6.01.01.01.002</v>
      </c>
      <c r="D9" s="1020" t="s">
        <v>310</v>
      </c>
      <c r="E9" s="729" t="s">
        <v>1343</v>
      </c>
      <c r="F9" s="742" t="s">
        <v>1344</v>
      </c>
      <c r="G9" s="1021"/>
      <c r="H9" s="1022"/>
      <c r="I9" s="1022"/>
      <c r="J9" s="1022"/>
      <c r="K9" s="1022"/>
      <c r="L9" s="729" t="s">
        <v>1345</v>
      </c>
      <c r="M9" s="1023">
        <v>19032</v>
      </c>
      <c r="N9" s="1024"/>
    </row>
    <row r="10" spans="1:15" ht="25.5">
      <c r="A10" s="1017">
        <v>3</v>
      </c>
      <c r="B10" s="1018" t="s">
        <v>706</v>
      </c>
      <c r="C10" s="1019" t="str">
        <f>C9</f>
        <v>6.01.01.01.002</v>
      </c>
      <c r="D10" s="1020" t="s">
        <v>332</v>
      </c>
      <c r="E10" s="729" t="s">
        <v>1346</v>
      </c>
      <c r="F10" s="742" t="s">
        <v>1347</v>
      </c>
      <c r="G10" s="1021"/>
      <c r="H10" s="1022"/>
      <c r="I10" s="1022"/>
      <c r="J10" s="1022"/>
      <c r="K10" s="1022"/>
      <c r="L10" s="729" t="s">
        <v>1345</v>
      </c>
      <c r="M10" s="1023">
        <v>11712</v>
      </c>
      <c r="N10" s="1024"/>
    </row>
    <row r="11" spans="1:15" ht="25.5">
      <c r="A11" s="1017">
        <v>4</v>
      </c>
      <c r="B11" s="1018" t="s">
        <v>706</v>
      </c>
      <c r="C11" s="1019" t="str">
        <f t="shared" ref="C11:C15" si="0">C10</f>
        <v>6.01.01.01.002</v>
      </c>
      <c r="D11" s="1020" t="s">
        <v>393</v>
      </c>
      <c r="E11" s="729" t="s">
        <v>1346</v>
      </c>
      <c r="F11" s="742" t="s">
        <v>1347</v>
      </c>
      <c r="G11" s="1021"/>
      <c r="H11" s="1022"/>
      <c r="I11" s="1022"/>
      <c r="J11" s="1022"/>
      <c r="K11" s="1022"/>
      <c r="L11" s="729" t="s">
        <v>1345</v>
      </c>
      <c r="M11" s="1023">
        <v>11712</v>
      </c>
      <c r="N11" s="1024"/>
    </row>
    <row r="12" spans="1:15" ht="22.5">
      <c r="A12" s="1017">
        <v>5</v>
      </c>
      <c r="B12" s="1018" t="s">
        <v>706</v>
      </c>
      <c r="C12" s="1019" t="str">
        <f t="shared" si="0"/>
        <v>6.01.01.01.002</v>
      </c>
      <c r="D12" s="1020" t="s">
        <v>490</v>
      </c>
      <c r="E12" s="729" t="s">
        <v>1348</v>
      </c>
      <c r="F12" s="742" t="s">
        <v>1349</v>
      </c>
      <c r="G12" s="1021"/>
      <c r="H12" s="1022"/>
      <c r="I12" s="1022"/>
      <c r="J12" s="1022"/>
      <c r="K12" s="1022"/>
      <c r="L12" s="729" t="s">
        <v>1345</v>
      </c>
      <c r="M12" s="1023">
        <v>21594</v>
      </c>
      <c r="N12" s="1024"/>
    </row>
    <row r="13" spans="1:15" ht="22.5">
      <c r="A13" s="1017">
        <v>6</v>
      </c>
      <c r="B13" s="1018" t="s">
        <v>706</v>
      </c>
      <c r="C13" s="1019" t="str">
        <f t="shared" si="0"/>
        <v>6.01.01.01.002</v>
      </c>
      <c r="D13" s="1020" t="s">
        <v>404</v>
      </c>
      <c r="E13" s="729" t="s">
        <v>1348</v>
      </c>
      <c r="F13" s="742" t="s">
        <v>1349</v>
      </c>
      <c r="G13" s="1021"/>
      <c r="H13" s="1022"/>
      <c r="I13" s="1022"/>
      <c r="J13" s="1022"/>
      <c r="K13" s="1022"/>
      <c r="L13" s="729" t="s">
        <v>1345</v>
      </c>
      <c r="M13" s="1023">
        <v>21594</v>
      </c>
      <c r="N13" s="1024"/>
    </row>
    <row r="14" spans="1:15" ht="22.5">
      <c r="A14" s="1017">
        <v>7</v>
      </c>
      <c r="B14" s="1018" t="s">
        <v>706</v>
      </c>
      <c r="C14" s="1019" t="str">
        <f t="shared" si="0"/>
        <v>6.01.01.01.002</v>
      </c>
      <c r="D14" s="1020" t="s">
        <v>608</v>
      </c>
      <c r="E14" s="729" t="s">
        <v>1350</v>
      </c>
      <c r="F14" s="742" t="str">
        <f>F9</f>
        <v>Gava Media</v>
      </c>
      <c r="G14" s="1021"/>
      <c r="H14" s="1022"/>
      <c r="I14" s="1022"/>
      <c r="J14" s="1022"/>
      <c r="K14" s="1022"/>
      <c r="L14" s="729" t="s">
        <v>1345</v>
      </c>
      <c r="M14" s="1023">
        <v>16836</v>
      </c>
      <c r="N14" s="1024"/>
    </row>
    <row r="15" spans="1:15" ht="22.5">
      <c r="A15" s="1017">
        <v>8</v>
      </c>
      <c r="B15" s="1018" t="s">
        <v>706</v>
      </c>
      <c r="C15" s="1019" t="str">
        <f t="shared" si="0"/>
        <v>6.01.01.01.002</v>
      </c>
      <c r="D15" s="1020" t="s">
        <v>609</v>
      </c>
      <c r="E15" s="729" t="s">
        <v>1350</v>
      </c>
      <c r="F15" s="742" t="str">
        <f>F14</f>
        <v>Gava Media</v>
      </c>
      <c r="G15" s="1021"/>
      <c r="H15" s="1022"/>
      <c r="I15" s="1022"/>
      <c r="J15" s="1022"/>
      <c r="K15" s="1022"/>
      <c r="L15" s="729" t="s">
        <v>1345</v>
      </c>
      <c r="M15" s="1023">
        <v>16836</v>
      </c>
      <c r="N15" s="1024"/>
    </row>
    <row r="16" spans="1:15" ht="22.5">
      <c r="A16" s="1017">
        <v>9</v>
      </c>
      <c r="B16" s="1025" t="s">
        <v>713</v>
      </c>
      <c r="C16" s="1019" t="s">
        <v>712</v>
      </c>
      <c r="D16" s="1020" t="s">
        <v>408</v>
      </c>
      <c r="E16" s="729" t="s">
        <v>1351</v>
      </c>
      <c r="F16" s="742" t="s">
        <v>1352</v>
      </c>
      <c r="G16" s="1021"/>
      <c r="H16" s="1022"/>
      <c r="I16" s="1022"/>
      <c r="J16" s="1022"/>
      <c r="K16" s="1022"/>
      <c r="L16" s="729" t="s">
        <v>1345</v>
      </c>
      <c r="M16" s="1023">
        <v>13176</v>
      </c>
      <c r="N16" s="1024"/>
    </row>
    <row r="17" spans="1:14" ht="22.5">
      <c r="A17" s="1017">
        <v>10</v>
      </c>
      <c r="B17" s="1025" t="s">
        <v>713</v>
      </c>
      <c r="C17" s="1019" t="s">
        <v>712</v>
      </c>
      <c r="D17" s="1020" t="s">
        <v>413</v>
      </c>
      <c r="E17" s="729" t="s">
        <v>1351</v>
      </c>
      <c r="F17" s="742" t="s">
        <v>1352</v>
      </c>
      <c r="G17" s="1021"/>
      <c r="H17" s="1022"/>
      <c r="I17" s="1022"/>
      <c r="J17" s="1022"/>
      <c r="K17" s="1022"/>
      <c r="L17" s="729" t="s">
        <v>1345</v>
      </c>
      <c r="M17" s="1023">
        <v>13176</v>
      </c>
      <c r="N17" s="1024"/>
    </row>
    <row r="18" spans="1:14" ht="22.5">
      <c r="A18" s="1017">
        <v>11</v>
      </c>
      <c r="B18" s="1025" t="s">
        <v>713</v>
      </c>
      <c r="C18" s="1019" t="s">
        <v>712</v>
      </c>
      <c r="D18" s="1020" t="s">
        <v>596</v>
      </c>
      <c r="E18" s="729" t="s">
        <v>1353</v>
      </c>
      <c r="F18" s="742" t="s">
        <v>1354</v>
      </c>
      <c r="G18" s="1021"/>
      <c r="H18" s="1022"/>
      <c r="I18" s="1022"/>
      <c r="J18" s="1022"/>
      <c r="K18" s="1022"/>
      <c r="L18" s="729" t="s">
        <v>1345</v>
      </c>
      <c r="M18" s="1023">
        <v>13176</v>
      </c>
      <c r="N18" s="1024"/>
    </row>
    <row r="19" spans="1:14" ht="22.5">
      <c r="A19" s="1017">
        <v>12</v>
      </c>
      <c r="B19" s="1025" t="s">
        <v>713</v>
      </c>
      <c r="C19" s="1019" t="s">
        <v>712</v>
      </c>
      <c r="D19" s="1020" t="s">
        <v>720</v>
      </c>
      <c r="E19" s="729" t="s">
        <v>1353</v>
      </c>
      <c r="F19" s="742" t="s">
        <v>1354</v>
      </c>
      <c r="G19" s="1021"/>
      <c r="H19" s="1022"/>
      <c r="I19" s="1022"/>
      <c r="J19" s="1022"/>
      <c r="K19" s="1022"/>
      <c r="L19" s="729" t="s">
        <v>1345</v>
      </c>
      <c r="M19" s="1023">
        <v>13176</v>
      </c>
      <c r="N19" s="1024"/>
    </row>
    <row r="20" spans="1:14" ht="25.5">
      <c r="A20" s="1017">
        <v>13</v>
      </c>
      <c r="B20" s="1025" t="s">
        <v>713</v>
      </c>
      <c r="C20" s="1019" t="s">
        <v>712</v>
      </c>
      <c r="D20" s="1020" t="s">
        <v>598</v>
      </c>
      <c r="E20" s="729" t="s">
        <v>1355</v>
      </c>
      <c r="F20" s="742" t="s">
        <v>1356</v>
      </c>
      <c r="G20" s="1021"/>
      <c r="H20" s="1022"/>
      <c r="I20" s="1022"/>
      <c r="J20" s="1022"/>
      <c r="K20" s="1022"/>
      <c r="L20" s="729" t="s">
        <v>1345</v>
      </c>
      <c r="M20" s="1023">
        <v>18300</v>
      </c>
      <c r="N20" s="1024"/>
    </row>
    <row r="21" spans="1:14" ht="25.5">
      <c r="A21" s="1017">
        <v>14</v>
      </c>
      <c r="B21" s="1025" t="s">
        <v>713</v>
      </c>
      <c r="C21" s="1019" t="s">
        <v>712</v>
      </c>
      <c r="D21" s="1020" t="s">
        <v>599</v>
      </c>
      <c r="E21" s="729" t="str">
        <f>E20</f>
        <v>2012: Akankah kiamat benar benar terjadi ?</v>
      </c>
      <c r="F21" s="742" t="s">
        <v>1356</v>
      </c>
      <c r="G21" s="1021"/>
      <c r="H21" s="1022"/>
      <c r="I21" s="1022"/>
      <c r="J21" s="1022"/>
      <c r="K21" s="1022"/>
      <c r="L21" s="729" t="s">
        <v>1345</v>
      </c>
      <c r="M21" s="1023">
        <v>18300</v>
      </c>
      <c r="N21" s="1024"/>
    </row>
    <row r="22" spans="1:14" ht="22.5">
      <c r="A22" s="1017">
        <v>15</v>
      </c>
      <c r="B22" s="1018" t="s">
        <v>706</v>
      </c>
      <c r="C22" s="1019" t="s">
        <v>705</v>
      </c>
      <c r="D22" s="1020" t="s">
        <v>601</v>
      </c>
      <c r="E22" s="729" t="s">
        <v>1357</v>
      </c>
      <c r="F22" s="742" t="s">
        <v>1352</v>
      </c>
      <c r="G22" s="1021"/>
      <c r="H22" s="1022"/>
      <c r="I22" s="1022"/>
      <c r="J22" s="1022"/>
      <c r="K22" s="1022"/>
      <c r="L22" s="729" t="s">
        <v>1345</v>
      </c>
      <c r="M22" s="1023">
        <v>14640</v>
      </c>
      <c r="N22" s="1024"/>
    </row>
    <row r="23" spans="1:14" ht="22.5">
      <c r="A23" s="1017">
        <v>16</v>
      </c>
      <c r="B23" s="1018" t="s">
        <v>706</v>
      </c>
      <c r="C23" s="1019" t="str">
        <f>C22</f>
        <v>6.01.01.01.002</v>
      </c>
      <c r="D23" s="1020" t="s">
        <v>761</v>
      </c>
      <c r="E23" s="729" t="str">
        <f>E22</f>
        <v xml:space="preserve">25 Macam olahan lezat jamur kuping </v>
      </c>
      <c r="F23" s="742" t="s">
        <v>1352</v>
      </c>
      <c r="G23" s="1021"/>
      <c r="H23" s="1022"/>
      <c r="I23" s="1022"/>
      <c r="J23" s="1022"/>
      <c r="K23" s="1022"/>
      <c r="L23" s="729" t="s">
        <v>1345</v>
      </c>
      <c r="M23" s="1023">
        <v>14640</v>
      </c>
      <c r="N23" s="1024"/>
    </row>
    <row r="24" spans="1:14" ht="22.5">
      <c r="A24" s="1017">
        <v>17</v>
      </c>
      <c r="B24" s="1025" t="s">
        <v>713</v>
      </c>
      <c r="C24" s="1019" t="s">
        <v>712</v>
      </c>
      <c r="D24" s="1020" t="s">
        <v>762</v>
      </c>
      <c r="E24" s="729" t="s">
        <v>1358</v>
      </c>
      <c r="F24" s="742" t="s">
        <v>1359</v>
      </c>
      <c r="G24" s="1021"/>
      <c r="H24" s="1022"/>
      <c r="I24" s="1022"/>
      <c r="J24" s="1022"/>
      <c r="K24" s="1022"/>
      <c r="L24" s="729" t="s">
        <v>1345</v>
      </c>
      <c r="M24" s="1023">
        <v>29280</v>
      </c>
      <c r="N24" s="1024"/>
    </row>
    <row r="25" spans="1:14" ht="22.5">
      <c r="A25" s="1017">
        <v>18</v>
      </c>
      <c r="B25" s="1025" t="s">
        <v>713</v>
      </c>
      <c r="C25" s="1019" t="s">
        <v>712</v>
      </c>
      <c r="D25" s="1020" t="s">
        <v>763</v>
      </c>
      <c r="E25" s="729" t="str">
        <f>E24</f>
        <v xml:space="preserve">Asah otak anak : teka teki silang 25 Nabi </v>
      </c>
      <c r="F25" s="742" t="s">
        <v>1359</v>
      </c>
      <c r="G25" s="1021"/>
      <c r="H25" s="1022"/>
      <c r="I25" s="1022"/>
      <c r="J25" s="1022"/>
      <c r="K25" s="1022"/>
      <c r="L25" s="729" t="s">
        <v>1345</v>
      </c>
      <c r="M25" s="1023">
        <v>29280</v>
      </c>
      <c r="N25" s="1024"/>
    </row>
    <row r="26" spans="1:14" ht="22.5">
      <c r="A26" s="1017">
        <v>19</v>
      </c>
      <c r="B26" s="1025" t="s">
        <v>713</v>
      </c>
      <c r="C26" s="1019" t="s">
        <v>712</v>
      </c>
      <c r="D26" s="1020" t="s">
        <v>764</v>
      </c>
      <c r="E26" s="729" t="s">
        <v>1360</v>
      </c>
      <c r="F26" s="729" t="s">
        <v>1347</v>
      </c>
      <c r="G26" s="1021"/>
      <c r="H26" s="1022"/>
      <c r="I26" s="1022"/>
      <c r="J26" s="1022"/>
      <c r="K26" s="1022"/>
      <c r="L26" s="729" t="s">
        <v>1345</v>
      </c>
      <c r="M26" s="1023">
        <v>13176</v>
      </c>
      <c r="N26" s="1024"/>
    </row>
    <row r="27" spans="1:14" ht="22.5">
      <c r="A27" s="1017">
        <v>20</v>
      </c>
      <c r="B27" s="1025" t="s">
        <v>713</v>
      </c>
      <c r="C27" s="1019" t="s">
        <v>712</v>
      </c>
      <c r="D27" s="1020" t="s">
        <v>765</v>
      </c>
      <c r="E27" s="729" t="str">
        <f>E26</f>
        <v>29 Resep Teh Nikmat -Time for a tea time...</v>
      </c>
      <c r="F27" s="729" t="s">
        <v>1347</v>
      </c>
      <c r="G27" s="1021"/>
      <c r="H27" s="1022"/>
      <c r="I27" s="1022"/>
      <c r="J27" s="1022"/>
      <c r="K27" s="1022"/>
      <c r="L27" s="729" t="s">
        <v>1345</v>
      </c>
      <c r="M27" s="1023">
        <v>13176</v>
      </c>
      <c r="N27" s="1024"/>
    </row>
    <row r="28" spans="1:14" ht="22.5">
      <c r="A28" s="1017">
        <v>21</v>
      </c>
      <c r="B28" s="1025" t="s">
        <v>713</v>
      </c>
      <c r="C28" s="1019" t="s">
        <v>709</v>
      </c>
      <c r="D28" s="1020" t="s">
        <v>345</v>
      </c>
      <c r="E28" s="729" t="s">
        <v>1361</v>
      </c>
      <c r="F28" s="729" t="s">
        <v>1362</v>
      </c>
      <c r="G28" s="1021"/>
      <c r="H28" s="1022"/>
      <c r="I28" s="1022"/>
      <c r="J28" s="1022"/>
      <c r="K28" s="1022"/>
      <c r="L28" s="729" t="s">
        <v>1345</v>
      </c>
      <c r="M28" s="1023">
        <v>11712</v>
      </c>
      <c r="N28" s="1024"/>
    </row>
    <row r="29" spans="1:14" ht="22.5">
      <c r="A29" s="1017">
        <v>22</v>
      </c>
      <c r="B29" s="1018" t="s">
        <v>710</v>
      </c>
      <c r="C29" s="1019" t="str">
        <f>C28</f>
        <v>6.01.01.01.001</v>
      </c>
      <c r="D29" s="1020" t="s">
        <v>766</v>
      </c>
      <c r="E29" s="729" t="str">
        <f>E28</f>
        <v>30 Menit Pintar Menulis dan Membaca Huruf Hijaiyah</v>
      </c>
      <c r="F29" s="729" t="s">
        <v>1362</v>
      </c>
      <c r="G29" s="1021"/>
      <c r="H29" s="1022"/>
      <c r="I29" s="1022"/>
      <c r="J29" s="1022"/>
      <c r="K29" s="1022"/>
      <c r="L29" s="729" t="s">
        <v>1345</v>
      </c>
      <c r="M29" s="1023">
        <v>11712</v>
      </c>
      <c r="N29" s="1024"/>
    </row>
    <row r="30" spans="1:14" ht="33.75">
      <c r="A30" s="1017">
        <v>23</v>
      </c>
      <c r="B30" s="1018" t="s">
        <v>710</v>
      </c>
      <c r="C30" s="1019" t="str">
        <f>C29</f>
        <v>6.01.01.01.001</v>
      </c>
      <c r="D30" s="1020" t="s">
        <v>767</v>
      </c>
      <c r="E30" s="729" t="s">
        <v>1363</v>
      </c>
      <c r="F30" s="729" t="s">
        <v>1364</v>
      </c>
      <c r="G30" s="1021"/>
      <c r="H30" s="1022"/>
      <c r="I30" s="1022"/>
      <c r="J30" s="1022"/>
      <c r="K30" s="1022"/>
      <c r="L30" s="729" t="s">
        <v>1345</v>
      </c>
      <c r="M30" s="1023">
        <v>14274</v>
      </c>
      <c r="N30" s="1024"/>
    </row>
    <row r="31" spans="1:14" ht="33.75">
      <c r="A31" s="1017">
        <v>24</v>
      </c>
      <c r="B31" s="1018" t="s">
        <v>710</v>
      </c>
      <c r="C31" s="1019" t="str">
        <f>C30</f>
        <v>6.01.01.01.001</v>
      </c>
      <c r="D31" s="1020" t="s">
        <v>462</v>
      </c>
      <c r="E31" s="729" t="str">
        <f>E30</f>
        <v>300 soal &amp; pembahasan tes kemampuan Akademik (Psikotes)</v>
      </c>
      <c r="F31" s="729" t="s">
        <v>1364</v>
      </c>
      <c r="G31" s="1021"/>
      <c r="H31" s="1022"/>
      <c r="I31" s="1022"/>
      <c r="J31" s="1022"/>
      <c r="K31" s="1022"/>
      <c r="L31" s="729" t="s">
        <v>1345</v>
      </c>
      <c r="M31" s="1023">
        <v>14274</v>
      </c>
      <c r="N31" s="1024"/>
    </row>
    <row r="32" spans="1:14" ht="22.5">
      <c r="A32" s="1017">
        <v>25</v>
      </c>
      <c r="B32" s="1025" t="s">
        <v>713</v>
      </c>
      <c r="C32" s="1019" t="s">
        <v>712</v>
      </c>
      <c r="D32" s="1020" t="s">
        <v>768</v>
      </c>
      <c r="E32" s="729" t="s">
        <v>1365</v>
      </c>
      <c r="F32" s="729" t="s">
        <v>1366</v>
      </c>
      <c r="G32" s="1021"/>
      <c r="H32" s="1022"/>
      <c r="I32" s="1022"/>
      <c r="J32" s="1022"/>
      <c r="K32" s="1022"/>
      <c r="L32" s="729" t="s">
        <v>1345</v>
      </c>
      <c r="M32" s="1023">
        <v>18300</v>
      </c>
      <c r="N32" s="1024"/>
    </row>
    <row r="33" spans="1:14" ht="22.5">
      <c r="A33" s="1017">
        <v>26</v>
      </c>
      <c r="B33" s="1025" t="s">
        <v>713</v>
      </c>
      <c r="C33" s="1019" t="s">
        <v>712</v>
      </c>
      <c r="D33" s="1020" t="s">
        <v>769</v>
      </c>
      <c r="E33" s="729" t="str">
        <f>E32</f>
        <v>40 Wasiat Nabi tentang Kesehatan</v>
      </c>
      <c r="F33" s="729" t="s">
        <v>1366</v>
      </c>
      <c r="G33" s="1021"/>
      <c r="H33" s="1022"/>
      <c r="I33" s="1022"/>
      <c r="J33" s="1022"/>
      <c r="K33" s="1022"/>
      <c r="L33" s="729" t="s">
        <v>1345</v>
      </c>
      <c r="M33" s="1023">
        <v>18300</v>
      </c>
      <c r="N33" s="1024"/>
    </row>
    <row r="34" spans="1:14" ht="33.75">
      <c r="A34" s="1017">
        <v>27</v>
      </c>
      <c r="B34" s="1018" t="s">
        <v>706</v>
      </c>
      <c r="C34" s="1019" t="s">
        <v>705</v>
      </c>
      <c r="D34" s="1020" t="s">
        <v>770</v>
      </c>
      <c r="E34" s="729" t="s">
        <v>1367</v>
      </c>
      <c r="F34" s="729" t="s">
        <v>1344</v>
      </c>
      <c r="G34" s="1021"/>
      <c r="H34" s="1022"/>
      <c r="I34" s="1022"/>
      <c r="J34" s="1022"/>
      <c r="K34" s="1022"/>
      <c r="L34" s="729" t="s">
        <v>1345</v>
      </c>
      <c r="M34" s="1023">
        <v>13176</v>
      </c>
      <c r="N34" s="1024"/>
    </row>
    <row r="35" spans="1:14" ht="33.75">
      <c r="A35" s="1017">
        <v>28</v>
      </c>
      <c r="B35" s="1018" t="s">
        <v>706</v>
      </c>
      <c r="C35" s="1019" t="s">
        <v>705</v>
      </c>
      <c r="D35" s="1020" t="s">
        <v>771</v>
      </c>
      <c r="E35" s="729" t="str">
        <f>E34</f>
        <v>5 Hari menguasai dan lancar Ms Office Powerpoint 2007</v>
      </c>
      <c r="F35" s="729" t="s">
        <v>1344</v>
      </c>
      <c r="G35" s="1021"/>
      <c r="H35" s="1022"/>
      <c r="I35" s="1022"/>
      <c r="J35" s="1022"/>
      <c r="K35" s="1022"/>
      <c r="L35" s="729" t="s">
        <v>1345</v>
      </c>
      <c r="M35" s="1023">
        <v>13176</v>
      </c>
      <c r="N35" s="1024"/>
    </row>
    <row r="36" spans="1:14" ht="33.75">
      <c r="A36" s="1017">
        <v>29</v>
      </c>
      <c r="B36" s="1025" t="s">
        <v>713</v>
      </c>
      <c r="C36" s="1019" t="s">
        <v>712</v>
      </c>
      <c r="D36" s="1020" t="s">
        <v>374</v>
      </c>
      <c r="E36" s="729" t="s">
        <v>1368</v>
      </c>
      <c r="F36" s="729" t="s">
        <v>1352</v>
      </c>
      <c r="G36" s="1021"/>
      <c r="H36" s="1022"/>
      <c r="I36" s="1022"/>
      <c r="J36" s="1022"/>
      <c r="K36" s="1022"/>
      <c r="L36" s="729" t="s">
        <v>1345</v>
      </c>
      <c r="M36" s="1023">
        <v>14640</v>
      </c>
      <c r="N36" s="1024"/>
    </row>
    <row r="37" spans="1:14" ht="33.75">
      <c r="A37" s="1017">
        <v>30</v>
      </c>
      <c r="B37" s="1025" t="s">
        <v>713</v>
      </c>
      <c r="C37" s="1019" t="s">
        <v>712</v>
      </c>
      <c r="D37" s="1020" t="s">
        <v>416</v>
      </c>
      <c r="E37" s="729" t="str">
        <f>E36</f>
        <v>5 Strategi Penderita Diabetes Melitus Berusia Panjang</v>
      </c>
      <c r="F37" s="729" t="s">
        <v>1352</v>
      </c>
      <c r="G37" s="1021"/>
      <c r="H37" s="1022"/>
      <c r="I37" s="1022"/>
      <c r="J37" s="1022"/>
      <c r="K37" s="1022"/>
      <c r="L37" s="729" t="s">
        <v>1345</v>
      </c>
      <c r="M37" s="1023">
        <v>14640</v>
      </c>
      <c r="N37" s="1024"/>
    </row>
    <row r="38" spans="1:14" ht="22.5">
      <c r="A38" s="1017">
        <v>31</v>
      </c>
      <c r="B38" s="1025" t="s">
        <v>713</v>
      </c>
      <c r="C38" s="1019" t="s">
        <v>712</v>
      </c>
      <c r="D38" s="1020" t="s">
        <v>772</v>
      </c>
      <c r="E38" s="729" t="s">
        <v>1369</v>
      </c>
      <c r="F38" s="729" t="s">
        <v>1354</v>
      </c>
      <c r="G38" s="1021"/>
      <c r="H38" s="1022"/>
      <c r="I38" s="1022"/>
      <c r="J38" s="1022"/>
      <c r="K38" s="1022"/>
      <c r="L38" s="729" t="s">
        <v>1345</v>
      </c>
      <c r="M38" s="1023">
        <v>11712</v>
      </c>
      <c r="N38" s="1024"/>
    </row>
    <row r="39" spans="1:14" ht="22.5">
      <c r="A39" s="1017">
        <v>32</v>
      </c>
      <c r="B39" s="1025" t="s">
        <v>713</v>
      </c>
      <c r="C39" s="1019" t="s">
        <v>712</v>
      </c>
      <c r="D39" s="1020" t="s">
        <v>773</v>
      </c>
      <c r="E39" s="729" t="str">
        <f>E38</f>
        <v>500 + Teka Teki Super Konyol</v>
      </c>
      <c r="F39" s="729" t="s">
        <v>1354</v>
      </c>
      <c r="G39" s="1021"/>
      <c r="H39" s="1022"/>
      <c r="I39" s="1022"/>
      <c r="J39" s="1022"/>
      <c r="K39" s="1022"/>
      <c r="L39" s="729" t="s">
        <v>1345</v>
      </c>
      <c r="M39" s="1023">
        <v>11712</v>
      </c>
      <c r="N39" s="1024"/>
    </row>
    <row r="40" spans="1:14" ht="22.5">
      <c r="A40" s="1017">
        <v>33</v>
      </c>
      <c r="B40" s="1025" t="s">
        <v>710</v>
      </c>
      <c r="C40" s="1019" t="s">
        <v>709</v>
      </c>
      <c r="D40" s="1020" t="s">
        <v>774</v>
      </c>
      <c r="E40" s="729" t="s">
        <v>1370</v>
      </c>
      <c r="F40" s="729" t="s">
        <v>1371</v>
      </c>
      <c r="G40" s="1021"/>
      <c r="H40" s="1022"/>
      <c r="I40" s="1022"/>
      <c r="J40" s="1022"/>
      <c r="K40" s="1022"/>
      <c r="L40" s="729" t="s">
        <v>1345</v>
      </c>
      <c r="M40" s="1023">
        <v>14640</v>
      </c>
      <c r="N40" s="1024"/>
    </row>
    <row r="41" spans="1:14" ht="22.5">
      <c r="A41" s="1017">
        <v>34</v>
      </c>
      <c r="B41" s="1025" t="s">
        <v>710</v>
      </c>
      <c r="C41" s="1019" t="s">
        <v>709</v>
      </c>
      <c r="D41" s="1020" t="s">
        <v>775</v>
      </c>
      <c r="E41" s="729" t="str">
        <f>E40</f>
        <v>Rumus Praktis Menguasai Ekonomi</v>
      </c>
      <c r="F41" s="729" t="s">
        <v>1371</v>
      </c>
      <c r="G41" s="1021"/>
      <c r="H41" s="1022"/>
      <c r="I41" s="1022"/>
      <c r="J41" s="1022"/>
      <c r="K41" s="1022"/>
      <c r="L41" s="729" t="s">
        <v>1345</v>
      </c>
      <c r="M41" s="1023">
        <v>14640</v>
      </c>
      <c r="N41" s="1024"/>
    </row>
    <row r="42" spans="1:14" ht="33.75">
      <c r="A42" s="1017">
        <v>35</v>
      </c>
      <c r="B42" s="1025" t="s">
        <v>710</v>
      </c>
      <c r="C42" s="1019" t="s">
        <v>709</v>
      </c>
      <c r="D42" s="1020" t="s">
        <v>776</v>
      </c>
      <c r="E42" s="729" t="s">
        <v>1372</v>
      </c>
      <c r="F42" s="729" t="s">
        <v>1344</v>
      </c>
      <c r="G42" s="1021"/>
      <c r="H42" s="1022"/>
      <c r="I42" s="1022"/>
      <c r="J42" s="1022"/>
      <c r="K42" s="1022"/>
      <c r="L42" s="729" t="s">
        <v>1345</v>
      </c>
      <c r="M42" s="1023">
        <v>18300</v>
      </c>
      <c r="N42" s="1024"/>
    </row>
    <row r="43" spans="1:14" ht="33.75">
      <c r="A43" s="1017">
        <v>36</v>
      </c>
      <c r="B43" s="1025" t="s">
        <v>710</v>
      </c>
      <c r="C43" s="1019" t="s">
        <v>709</v>
      </c>
      <c r="D43" s="1020" t="s">
        <v>777</v>
      </c>
      <c r="E43" s="729" t="str">
        <f>E42</f>
        <v>6 Jam belajar cepat menggunakan &amp; mengoptimalkan Laptop</v>
      </c>
      <c r="F43" s="729" t="s">
        <v>1344</v>
      </c>
      <c r="G43" s="1021"/>
      <c r="H43" s="1022"/>
      <c r="I43" s="1022"/>
      <c r="J43" s="1022"/>
      <c r="K43" s="1022"/>
      <c r="L43" s="729" t="s">
        <v>1345</v>
      </c>
      <c r="M43" s="1023">
        <v>18300</v>
      </c>
      <c r="N43" s="1024"/>
    </row>
    <row r="44" spans="1:14" ht="22.5">
      <c r="A44" s="1017">
        <v>37</v>
      </c>
      <c r="B44" s="1025" t="s">
        <v>713</v>
      </c>
      <c r="C44" s="1019" t="s">
        <v>712</v>
      </c>
      <c r="D44" s="1020" t="s">
        <v>778</v>
      </c>
      <c r="E44" s="729" t="s">
        <v>1373</v>
      </c>
      <c r="F44" s="729" t="s">
        <v>1374</v>
      </c>
      <c r="G44" s="1021"/>
      <c r="H44" s="1022"/>
      <c r="I44" s="1022"/>
      <c r="J44" s="1022"/>
      <c r="K44" s="1022"/>
      <c r="L44" s="729" t="s">
        <v>1345</v>
      </c>
      <c r="M44" s="1023">
        <v>25620</v>
      </c>
      <c r="N44" s="1024"/>
    </row>
    <row r="45" spans="1:14" ht="22.5">
      <c r="A45" s="1017">
        <v>38</v>
      </c>
      <c r="B45" s="1025" t="s">
        <v>713</v>
      </c>
      <c r="C45" s="1019" t="s">
        <v>712</v>
      </c>
      <c r="D45" s="1020" t="s">
        <v>779</v>
      </c>
      <c r="E45" s="729" t="str">
        <f>E44</f>
        <v>70 % Film Perang Paling Dahsyat</v>
      </c>
      <c r="F45" s="729" t="s">
        <v>1374</v>
      </c>
      <c r="G45" s="1021"/>
      <c r="H45" s="1022"/>
      <c r="I45" s="1022"/>
      <c r="J45" s="1022"/>
      <c r="K45" s="1022"/>
      <c r="L45" s="729" t="s">
        <v>1345</v>
      </c>
      <c r="M45" s="1023">
        <v>25620</v>
      </c>
      <c r="N45" s="1024"/>
    </row>
    <row r="46" spans="1:14" ht="22.5">
      <c r="A46" s="1017">
        <v>39</v>
      </c>
      <c r="B46" s="1025" t="s">
        <v>706</v>
      </c>
      <c r="C46" s="1019" t="s">
        <v>709</v>
      </c>
      <c r="D46" s="1020" t="s">
        <v>780</v>
      </c>
      <c r="E46" s="729" t="s">
        <v>1375</v>
      </c>
      <c r="F46" s="729" t="s">
        <v>1352</v>
      </c>
      <c r="G46" s="1021"/>
      <c r="H46" s="1022"/>
      <c r="I46" s="1022"/>
      <c r="J46" s="1022"/>
      <c r="K46" s="1022"/>
      <c r="L46" s="729" t="s">
        <v>1345</v>
      </c>
      <c r="M46" s="1023">
        <v>14640</v>
      </c>
      <c r="N46" s="1024"/>
    </row>
    <row r="47" spans="1:14" ht="22.5">
      <c r="A47" s="1017">
        <v>40</v>
      </c>
      <c r="B47" s="1025" t="s">
        <v>706</v>
      </c>
      <c r="C47" s="1019" t="s">
        <v>709</v>
      </c>
      <c r="D47" s="1020" t="s">
        <v>781</v>
      </c>
      <c r="E47" s="729" t="str">
        <f>E46</f>
        <v xml:space="preserve">90 Lagu Pilihan Untuk anak </v>
      </c>
      <c r="F47" s="729" t="s">
        <v>1352</v>
      </c>
      <c r="G47" s="1021"/>
      <c r="H47" s="1022"/>
      <c r="I47" s="1022"/>
      <c r="J47" s="1022"/>
      <c r="K47" s="1022"/>
      <c r="L47" s="729" t="s">
        <v>1345</v>
      </c>
      <c r="M47" s="1023">
        <v>14640</v>
      </c>
      <c r="N47" s="1024"/>
    </row>
    <row r="48" spans="1:14" ht="22.5">
      <c r="A48" s="1017">
        <v>41</v>
      </c>
      <c r="B48" s="1025" t="s">
        <v>706</v>
      </c>
      <c r="C48" s="1019" t="s">
        <v>709</v>
      </c>
      <c r="D48" s="1020" t="s">
        <v>782</v>
      </c>
      <c r="E48" s="729" t="s">
        <v>1376</v>
      </c>
      <c r="F48" s="729" t="s">
        <v>1366</v>
      </c>
      <c r="G48" s="1021"/>
      <c r="H48" s="1022"/>
      <c r="I48" s="1022"/>
      <c r="J48" s="1022"/>
      <c r="K48" s="1022"/>
      <c r="L48" s="729" t="s">
        <v>1345</v>
      </c>
      <c r="M48" s="1023">
        <v>21950</v>
      </c>
      <c r="N48" s="1024"/>
    </row>
    <row r="49" spans="1:14" ht="22.5">
      <c r="A49" s="1017">
        <v>42</v>
      </c>
      <c r="B49" s="1025" t="s">
        <v>706</v>
      </c>
      <c r="C49" s="1019" t="s">
        <v>709</v>
      </c>
      <c r="D49" s="1020" t="s">
        <v>783</v>
      </c>
      <c r="E49" s="729" t="str">
        <f>E48</f>
        <v>99 Resep Sehat dengan madu</v>
      </c>
      <c r="F49" s="729" t="s">
        <v>1366</v>
      </c>
      <c r="G49" s="1021"/>
      <c r="H49" s="1022"/>
      <c r="I49" s="1022"/>
      <c r="J49" s="1022"/>
      <c r="K49" s="1022"/>
      <c r="L49" s="729" t="s">
        <v>1345</v>
      </c>
      <c r="M49" s="1023">
        <v>21950</v>
      </c>
      <c r="N49" s="1024"/>
    </row>
    <row r="50" spans="1:14" ht="22.5">
      <c r="A50" s="1017">
        <v>43</v>
      </c>
      <c r="B50" s="1025" t="s">
        <v>713</v>
      </c>
      <c r="C50" s="1019" t="s">
        <v>712</v>
      </c>
      <c r="D50" s="1020" t="s">
        <v>784</v>
      </c>
      <c r="E50" s="729" t="s">
        <v>1377</v>
      </c>
      <c r="F50" s="729" t="s">
        <v>1378</v>
      </c>
      <c r="G50" s="1021"/>
      <c r="H50" s="1022"/>
      <c r="I50" s="1022"/>
      <c r="J50" s="1022"/>
      <c r="K50" s="1022"/>
      <c r="L50" s="729" t="s">
        <v>1345</v>
      </c>
      <c r="M50" s="1023">
        <v>47506.8</v>
      </c>
      <c r="N50" s="1024"/>
    </row>
    <row r="51" spans="1:14" ht="22.5">
      <c r="A51" s="1017">
        <v>44</v>
      </c>
      <c r="B51" s="1025" t="s">
        <v>713</v>
      </c>
      <c r="C51" s="1019" t="s">
        <v>712</v>
      </c>
      <c r="D51" s="1020" t="s">
        <v>785</v>
      </c>
      <c r="E51" s="729" t="str">
        <f>E50</f>
        <v>Adobe Indesign Creative Suite2</v>
      </c>
      <c r="F51" s="729" t="s">
        <v>1378</v>
      </c>
      <c r="G51" s="1021"/>
      <c r="H51" s="1022"/>
      <c r="I51" s="1022"/>
      <c r="J51" s="1022"/>
      <c r="K51" s="1022"/>
      <c r="L51" s="729" t="s">
        <v>1345</v>
      </c>
      <c r="M51" s="1023">
        <f>M50</f>
        <v>47506.8</v>
      </c>
      <c r="N51" s="1024"/>
    </row>
    <row r="52" spans="1:14" ht="33.75">
      <c r="A52" s="1017">
        <v>45</v>
      </c>
      <c r="B52" s="1025" t="s">
        <v>713</v>
      </c>
      <c r="C52" s="1019" t="s">
        <v>712</v>
      </c>
      <c r="D52" s="1020" t="s">
        <v>786</v>
      </c>
      <c r="E52" s="729" t="s">
        <v>1379</v>
      </c>
      <c r="F52" s="729" t="s">
        <v>1344</v>
      </c>
      <c r="G52" s="1021"/>
      <c r="H52" s="1022"/>
      <c r="I52" s="1022"/>
      <c r="J52" s="1022"/>
      <c r="K52" s="1022"/>
      <c r="L52" s="729" t="s">
        <v>1345</v>
      </c>
      <c r="M52" s="1023">
        <v>17202</v>
      </c>
      <c r="N52" s="1024"/>
    </row>
    <row r="53" spans="1:14" ht="33.75">
      <c r="A53" s="1017">
        <v>46</v>
      </c>
      <c r="B53" s="1025" t="s">
        <v>713</v>
      </c>
      <c r="C53" s="1019" t="s">
        <v>712</v>
      </c>
      <c r="D53" s="1020" t="s">
        <v>787</v>
      </c>
      <c r="E53" s="729" t="str">
        <f>E52</f>
        <v xml:space="preserve">Adobe Photoshop CS4 Secret : Editing dan Retouching </v>
      </c>
      <c r="F53" s="729" t="s">
        <v>1344</v>
      </c>
      <c r="G53" s="1021"/>
      <c r="H53" s="1022"/>
      <c r="I53" s="1022"/>
      <c r="J53" s="1022"/>
      <c r="K53" s="1022"/>
      <c r="L53" s="729" t="s">
        <v>1345</v>
      </c>
      <c r="M53" s="1023">
        <v>17202</v>
      </c>
      <c r="N53" s="1024"/>
    </row>
    <row r="54" spans="1:14" ht="22.5">
      <c r="A54" s="1017">
        <v>47</v>
      </c>
      <c r="B54" s="1025" t="s">
        <v>713</v>
      </c>
      <c r="C54" s="1019" t="s">
        <v>712</v>
      </c>
      <c r="D54" s="1020" t="s">
        <v>788</v>
      </c>
      <c r="E54" s="729" t="s">
        <v>1380</v>
      </c>
      <c r="F54" s="729" t="s">
        <v>1381</v>
      </c>
      <c r="G54" s="1021"/>
      <c r="H54" s="1022"/>
      <c r="I54" s="1022"/>
      <c r="J54" s="1022"/>
      <c r="K54" s="1022"/>
      <c r="L54" s="729" t="s">
        <v>1345</v>
      </c>
      <c r="M54" s="1023">
        <v>14640</v>
      </c>
      <c r="N54" s="1024"/>
    </row>
    <row r="55" spans="1:14" ht="22.5">
      <c r="A55" s="1017">
        <v>48</v>
      </c>
      <c r="B55" s="1025" t="s">
        <v>713</v>
      </c>
      <c r="C55" s="1019" t="s">
        <v>712</v>
      </c>
      <c r="D55" s="1020" t="s">
        <v>789</v>
      </c>
      <c r="E55" s="729" t="str">
        <f>E54</f>
        <v>Agar HP bikin kamu masuk surga</v>
      </c>
      <c r="F55" s="729" t="s">
        <v>1381</v>
      </c>
      <c r="G55" s="1021"/>
      <c r="H55" s="1022"/>
      <c r="I55" s="1022"/>
      <c r="J55" s="1022"/>
      <c r="K55" s="1022"/>
      <c r="L55" s="729" t="s">
        <v>1345</v>
      </c>
      <c r="M55" s="1023">
        <v>14640</v>
      </c>
      <c r="N55" s="1024"/>
    </row>
    <row r="56" spans="1:14" ht="22.5">
      <c r="A56" s="1017">
        <v>49</v>
      </c>
      <c r="B56" s="1025" t="s">
        <v>713</v>
      </c>
      <c r="C56" s="1019" t="s">
        <v>712</v>
      </c>
      <c r="D56" s="1020" t="s">
        <v>790</v>
      </c>
      <c r="E56" s="729" t="s">
        <v>1382</v>
      </c>
      <c r="F56" s="729" t="s">
        <v>1381</v>
      </c>
      <c r="G56" s="1021"/>
      <c r="H56" s="1022"/>
      <c r="I56" s="1022"/>
      <c r="J56" s="1022"/>
      <c r="K56" s="1022"/>
      <c r="L56" s="729" t="s">
        <v>1345</v>
      </c>
      <c r="M56" s="1023">
        <v>18300</v>
      </c>
      <c r="N56" s="1024"/>
    </row>
    <row r="57" spans="1:14" ht="22.5">
      <c r="A57" s="1017">
        <v>50</v>
      </c>
      <c r="B57" s="1025" t="s">
        <v>713</v>
      </c>
      <c r="C57" s="1019" t="s">
        <v>712</v>
      </c>
      <c r="D57" s="1020" t="s">
        <v>418</v>
      </c>
      <c r="E57" s="729" t="str">
        <f>E56</f>
        <v xml:space="preserve">Agar Jatuh Cinta Tak Jadi Bencana </v>
      </c>
      <c r="F57" s="729" t="s">
        <v>1381</v>
      </c>
      <c r="G57" s="1021"/>
      <c r="H57" s="1022"/>
      <c r="I57" s="1022"/>
      <c r="J57" s="1022"/>
      <c r="K57" s="1022"/>
      <c r="L57" s="729" t="s">
        <v>1345</v>
      </c>
      <c r="M57" s="1023">
        <v>18300</v>
      </c>
      <c r="N57" s="1024"/>
    </row>
    <row r="58" spans="1:14" ht="22.5">
      <c r="A58" s="1017">
        <v>51</v>
      </c>
      <c r="B58" s="1025" t="s">
        <v>713</v>
      </c>
      <c r="C58" s="1019" t="s">
        <v>712</v>
      </c>
      <c r="D58" s="1020" t="s">
        <v>791</v>
      </c>
      <c r="E58" s="729" t="s">
        <v>1383</v>
      </c>
      <c r="F58" s="729" t="s">
        <v>1384</v>
      </c>
      <c r="G58" s="1021"/>
      <c r="H58" s="1022"/>
      <c r="I58" s="1022"/>
      <c r="J58" s="1022"/>
      <c r="K58" s="1022"/>
      <c r="L58" s="729" t="s">
        <v>1345</v>
      </c>
      <c r="M58" s="1023">
        <v>13176</v>
      </c>
      <c r="N58" s="1024"/>
    </row>
    <row r="59" spans="1:14" ht="22.5">
      <c r="A59" s="1017">
        <v>52</v>
      </c>
      <c r="B59" s="1025" t="s">
        <v>713</v>
      </c>
      <c r="C59" s="1019" t="s">
        <v>712</v>
      </c>
      <c r="D59" s="1020" t="s">
        <v>792</v>
      </c>
      <c r="E59" s="729" t="str">
        <f>E58</f>
        <v>Aku Cinta Masjid</v>
      </c>
      <c r="F59" s="729" t="s">
        <v>1384</v>
      </c>
      <c r="G59" s="1021"/>
      <c r="H59" s="1022"/>
      <c r="I59" s="1022"/>
      <c r="J59" s="1022"/>
      <c r="K59" s="1022"/>
      <c r="L59" s="729" t="s">
        <v>1345</v>
      </c>
      <c r="M59" s="1023">
        <v>13176</v>
      </c>
      <c r="N59" s="1024"/>
    </row>
    <row r="60" spans="1:14" ht="22.5">
      <c r="A60" s="1017">
        <v>53</v>
      </c>
      <c r="B60" s="1025" t="s">
        <v>713</v>
      </c>
      <c r="C60" s="1019" t="s">
        <v>712</v>
      </c>
      <c r="D60" s="1020" t="s">
        <v>421</v>
      </c>
      <c r="E60" s="729" t="s">
        <v>1385</v>
      </c>
      <c r="F60" s="729" t="s">
        <v>1378</v>
      </c>
      <c r="G60" s="1021"/>
      <c r="H60" s="1022"/>
      <c r="I60" s="1022"/>
      <c r="J60" s="1022"/>
      <c r="K60" s="1022"/>
      <c r="L60" s="729" t="s">
        <v>1345</v>
      </c>
      <c r="M60" s="1023">
        <v>14566.8</v>
      </c>
      <c r="N60" s="1024"/>
    </row>
    <row r="61" spans="1:14" ht="22.5">
      <c r="A61" s="1017">
        <v>54</v>
      </c>
      <c r="B61" s="1025" t="s">
        <v>713</v>
      </c>
      <c r="C61" s="1019" t="s">
        <v>712</v>
      </c>
      <c r="D61" s="1020" t="s">
        <v>793</v>
      </c>
      <c r="E61" s="729" t="s">
        <v>1385</v>
      </c>
      <c r="F61" s="729" t="s">
        <v>1378</v>
      </c>
      <c r="G61" s="1021"/>
      <c r="H61" s="1022"/>
      <c r="I61" s="1022"/>
      <c r="J61" s="1022"/>
      <c r="K61" s="1022"/>
      <c r="L61" s="729" t="s">
        <v>1345</v>
      </c>
      <c r="M61" s="1023">
        <f>M60</f>
        <v>14566.8</v>
      </c>
      <c r="N61" s="1024"/>
    </row>
    <row r="62" spans="1:14" ht="22.5">
      <c r="A62" s="1017">
        <v>55</v>
      </c>
      <c r="B62" s="1025" t="s">
        <v>713</v>
      </c>
      <c r="C62" s="1019" t="s">
        <v>712</v>
      </c>
      <c r="D62" s="1020" t="s">
        <v>794</v>
      </c>
      <c r="E62" s="729" t="s">
        <v>1386</v>
      </c>
      <c r="F62" s="729" t="s">
        <v>1387</v>
      </c>
      <c r="G62" s="1021"/>
      <c r="H62" s="1022"/>
      <c r="I62" s="1022"/>
      <c r="J62" s="1022"/>
      <c r="K62" s="1022"/>
      <c r="L62" s="729" t="s">
        <v>1345</v>
      </c>
      <c r="M62" s="1023">
        <v>13176</v>
      </c>
      <c r="N62" s="1024"/>
    </row>
    <row r="63" spans="1:14" ht="22.5">
      <c r="A63" s="1017">
        <v>56</v>
      </c>
      <c r="B63" s="1025" t="s">
        <v>713</v>
      </c>
      <c r="C63" s="1019" t="s">
        <v>712</v>
      </c>
      <c r="D63" s="1020" t="s">
        <v>795</v>
      </c>
      <c r="E63" s="729" t="str">
        <f>E62</f>
        <v>Aku mahir bahasa asing IND-INGG-JEPANG</v>
      </c>
      <c r="F63" s="729" t="s">
        <v>1387</v>
      </c>
      <c r="G63" s="1021"/>
      <c r="H63" s="1022"/>
      <c r="I63" s="1022"/>
      <c r="J63" s="1022"/>
      <c r="K63" s="1022"/>
      <c r="L63" s="729" t="s">
        <v>1345</v>
      </c>
      <c r="M63" s="1023">
        <v>13176</v>
      </c>
      <c r="N63" s="1024"/>
    </row>
    <row r="64" spans="1:14" ht="22.5">
      <c r="A64" s="1017">
        <v>57</v>
      </c>
      <c r="B64" s="1025" t="s">
        <v>713</v>
      </c>
      <c r="C64" s="1019" t="s">
        <v>712</v>
      </c>
      <c r="D64" s="1020" t="s">
        <v>423</v>
      </c>
      <c r="E64" s="729" t="s">
        <v>1388</v>
      </c>
      <c r="F64" s="729" t="s">
        <v>1389</v>
      </c>
      <c r="G64" s="1021"/>
      <c r="H64" s="1022"/>
      <c r="I64" s="1022"/>
      <c r="J64" s="1022"/>
      <c r="K64" s="1022"/>
      <c r="L64" s="729" t="s">
        <v>1345</v>
      </c>
      <c r="M64" s="1023">
        <v>9516</v>
      </c>
      <c r="N64" s="1024"/>
    </row>
    <row r="65" spans="1:14" ht="22.5">
      <c r="A65" s="1017">
        <v>58</v>
      </c>
      <c r="B65" s="1025" t="s">
        <v>713</v>
      </c>
      <c r="C65" s="1019" t="s">
        <v>712</v>
      </c>
      <c r="D65" s="1020" t="s">
        <v>471</v>
      </c>
      <c r="E65" s="729" t="str">
        <f>E64</f>
        <v xml:space="preserve">Aku Malu jadi orang yang malas </v>
      </c>
      <c r="F65" s="729" t="s">
        <v>1389</v>
      </c>
      <c r="G65" s="1021"/>
      <c r="H65" s="1022"/>
      <c r="I65" s="1022"/>
      <c r="J65" s="1022"/>
      <c r="K65" s="1022"/>
      <c r="L65" s="729" t="s">
        <v>1345</v>
      </c>
      <c r="M65" s="1023">
        <v>9516</v>
      </c>
      <c r="N65" s="1024"/>
    </row>
    <row r="66" spans="1:14" ht="22.5">
      <c r="A66" s="1017">
        <v>59</v>
      </c>
      <c r="B66" s="1025" t="s">
        <v>713</v>
      </c>
      <c r="C66" s="1019" t="s">
        <v>712</v>
      </c>
      <c r="D66" s="1020" t="s">
        <v>796</v>
      </c>
      <c r="E66" s="729" t="s">
        <v>1390</v>
      </c>
      <c r="F66" s="729" t="s">
        <v>1381</v>
      </c>
      <c r="G66" s="1021"/>
      <c r="H66" s="1022"/>
      <c r="I66" s="1022"/>
      <c r="J66" s="1022"/>
      <c r="K66" s="1022"/>
      <c r="L66" s="729" t="s">
        <v>1345</v>
      </c>
      <c r="M66" s="1023">
        <v>17568</v>
      </c>
      <c r="N66" s="1024"/>
    </row>
    <row r="67" spans="1:14" ht="22.5">
      <c r="A67" s="1017">
        <v>60</v>
      </c>
      <c r="B67" s="1025" t="s">
        <v>713</v>
      </c>
      <c r="C67" s="1019" t="s">
        <v>712</v>
      </c>
      <c r="D67" s="1020" t="s">
        <v>474</v>
      </c>
      <c r="E67" s="729" t="str">
        <f>E66</f>
        <v>Aku punya bayi</v>
      </c>
      <c r="F67" s="729" t="s">
        <v>1381</v>
      </c>
      <c r="G67" s="1021"/>
      <c r="H67" s="1022"/>
      <c r="I67" s="1022"/>
      <c r="J67" s="1022"/>
      <c r="K67" s="1022"/>
      <c r="L67" s="729" t="s">
        <v>1345</v>
      </c>
      <c r="M67" s="1023">
        <v>17568</v>
      </c>
      <c r="N67" s="1024"/>
    </row>
    <row r="68" spans="1:14" ht="22.5">
      <c r="A68" s="1017">
        <v>61</v>
      </c>
      <c r="B68" s="1025" t="s">
        <v>713</v>
      </c>
      <c r="C68" s="1019" t="s">
        <v>712</v>
      </c>
      <c r="D68" s="1020" t="s">
        <v>425</v>
      </c>
      <c r="E68" s="729" t="s">
        <v>1391</v>
      </c>
      <c r="F68" s="729" t="s">
        <v>1352</v>
      </c>
      <c r="G68" s="1021"/>
      <c r="H68" s="1022"/>
      <c r="I68" s="1022"/>
      <c r="J68" s="1022"/>
      <c r="K68" s="1022"/>
      <c r="L68" s="729" t="s">
        <v>1345</v>
      </c>
      <c r="M68" s="1023">
        <v>14640</v>
      </c>
      <c r="N68" s="1024"/>
    </row>
    <row r="69" spans="1:14" ht="22.5">
      <c r="A69" s="1017">
        <v>62</v>
      </c>
      <c r="B69" s="1025" t="s">
        <v>713</v>
      </c>
      <c r="C69" s="1019" t="s">
        <v>712</v>
      </c>
      <c r="D69" s="1020" t="s">
        <v>428</v>
      </c>
      <c r="E69" s="729" t="str">
        <f>E68</f>
        <v>Aku sayang saudaraku</v>
      </c>
      <c r="F69" s="729" t="s">
        <v>1352</v>
      </c>
      <c r="G69" s="1021"/>
      <c r="H69" s="1022"/>
      <c r="I69" s="1022"/>
      <c r="J69" s="1022"/>
      <c r="K69" s="1022"/>
      <c r="L69" s="729" t="s">
        <v>1345</v>
      </c>
      <c r="M69" s="1023">
        <v>14640</v>
      </c>
      <c r="N69" s="1024"/>
    </row>
    <row r="70" spans="1:14" ht="22.5">
      <c r="A70" s="1017">
        <v>63</v>
      </c>
      <c r="B70" s="1025" t="s">
        <v>713</v>
      </c>
      <c r="C70" s="1019" t="s">
        <v>712</v>
      </c>
      <c r="D70" s="1020" t="s">
        <v>431</v>
      </c>
      <c r="E70" s="729" t="s">
        <v>1392</v>
      </c>
      <c r="F70" s="729" t="s">
        <v>1393</v>
      </c>
      <c r="G70" s="1021"/>
      <c r="H70" s="1022"/>
      <c r="I70" s="1022"/>
      <c r="J70" s="1022"/>
      <c r="K70" s="1022"/>
      <c r="L70" s="729" t="s">
        <v>1345</v>
      </c>
      <c r="M70" s="1023">
        <v>120780</v>
      </c>
      <c r="N70" s="1024"/>
    </row>
    <row r="71" spans="1:14" ht="22.5">
      <c r="A71" s="1017">
        <v>64</v>
      </c>
      <c r="B71" s="1025" t="s">
        <v>713</v>
      </c>
      <c r="C71" s="1019" t="s">
        <v>712</v>
      </c>
      <c r="D71" s="1020" t="s">
        <v>434</v>
      </c>
      <c r="E71" s="729" t="str">
        <f>E70</f>
        <v>Syarah Riyadush Shalihim</v>
      </c>
      <c r="F71" s="729" t="s">
        <v>1393</v>
      </c>
      <c r="G71" s="1021"/>
      <c r="H71" s="1022"/>
      <c r="I71" s="1022"/>
      <c r="J71" s="1022"/>
      <c r="K71" s="1022"/>
      <c r="L71" s="729" t="s">
        <v>1345</v>
      </c>
      <c r="M71" s="1023">
        <v>120780</v>
      </c>
      <c r="N71" s="1024"/>
    </row>
    <row r="72" spans="1:14" ht="22.5">
      <c r="A72" s="1017">
        <v>65</v>
      </c>
      <c r="B72" s="1025" t="s">
        <v>713</v>
      </c>
      <c r="C72" s="1019" t="s">
        <v>712</v>
      </c>
      <c r="D72" s="1020" t="s">
        <v>797</v>
      </c>
      <c r="E72" s="729" t="str">
        <f>E73</f>
        <v>Aku Tidak mau kikir seperti Qarun</v>
      </c>
      <c r="F72" s="729" t="s">
        <v>1389</v>
      </c>
      <c r="G72" s="1021"/>
      <c r="H72" s="1022"/>
      <c r="I72" s="1022"/>
      <c r="J72" s="1022"/>
      <c r="K72" s="1022"/>
      <c r="L72" s="729" t="s">
        <v>1345</v>
      </c>
      <c r="M72" s="1023">
        <f>M73</f>
        <v>10248</v>
      </c>
      <c r="N72" s="1024"/>
    </row>
    <row r="73" spans="1:14" ht="22.5">
      <c r="A73" s="1017">
        <v>66</v>
      </c>
      <c r="B73" s="1025" t="s">
        <v>713</v>
      </c>
      <c r="C73" s="1019" t="s">
        <v>712</v>
      </c>
      <c r="D73" s="1020" t="s">
        <v>798</v>
      </c>
      <c r="E73" s="729" t="s">
        <v>1394</v>
      </c>
      <c r="F73" s="729" t="s">
        <v>1389</v>
      </c>
      <c r="G73" s="1021"/>
      <c r="H73" s="1022"/>
      <c r="I73" s="1022"/>
      <c r="J73" s="1022"/>
      <c r="K73" s="1022"/>
      <c r="L73" s="729" t="s">
        <v>1345</v>
      </c>
      <c r="M73" s="1023">
        <v>10248</v>
      </c>
      <c r="N73" s="1024"/>
    </row>
    <row r="74" spans="1:14" ht="22.5">
      <c r="A74" s="1017">
        <v>67</v>
      </c>
      <c r="B74" s="1025" t="s">
        <v>706</v>
      </c>
      <c r="C74" s="1019" t="s">
        <v>705</v>
      </c>
      <c r="D74" s="1020" t="s">
        <v>799</v>
      </c>
      <c r="E74" s="729" t="s">
        <v>1395</v>
      </c>
      <c r="F74" s="729" t="s">
        <v>1381</v>
      </c>
      <c r="G74" s="1021"/>
      <c r="H74" s="1022"/>
      <c r="I74" s="1022"/>
      <c r="J74" s="1022"/>
      <c r="K74" s="1022"/>
      <c r="L74" s="729" t="s">
        <v>1345</v>
      </c>
      <c r="M74" s="1023">
        <v>62220</v>
      </c>
      <c r="N74" s="1024"/>
    </row>
    <row r="75" spans="1:14" ht="22.5">
      <c r="A75" s="1017">
        <v>68</v>
      </c>
      <c r="B75" s="1025" t="s">
        <v>706</v>
      </c>
      <c r="C75" s="1019" t="s">
        <v>705</v>
      </c>
      <c r="D75" s="1020" t="s">
        <v>800</v>
      </c>
      <c r="E75" s="729" t="str">
        <f>E74</f>
        <v>Prophetic Parenting</v>
      </c>
      <c r="F75" s="729" t="s">
        <v>1381</v>
      </c>
      <c r="G75" s="1021"/>
      <c r="H75" s="1022"/>
      <c r="I75" s="1022"/>
      <c r="J75" s="1022"/>
      <c r="K75" s="1022"/>
      <c r="L75" s="729" t="s">
        <v>1345</v>
      </c>
      <c r="M75" s="1023">
        <v>62220</v>
      </c>
      <c r="N75" s="1024"/>
    </row>
    <row r="76" spans="1:14" ht="22.5">
      <c r="A76" s="1017">
        <v>69</v>
      </c>
      <c r="B76" s="1025" t="s">
        <v>713</v>
      </c>
      <c r="C76" s="1019" t="s">
        <v>712</v>
      </c>
      <c r="D76" s="1020" t="s">
        <v>801</v>
      </c>
      <c r="E76" s="729" t="s">
        <v>1396</v>
      </c>
      <c r="F76" s="729" t="s">
        <v>1378</v>
      </c>
      <c r="G76" s="1021"/>
      <c r="H76" s="1022"/>
      <c r="I76" s="1022"/>
      <c r="J76" s="1022"/>
      <c r="K76" s="1022"/>
      <c r="L76" s="729" t="s">
        <v>1345</v>
      </c>
      <c r="M76" s="1023">
        <v>24814.799999999999</v>
      </c>
      <c r="N76" s="1024"/>
    </row>
    <row r="77" spans="1:14" ht="22.5">
      <c r="A77" s="1017">
        <v>70</v>
      </c>
      <c r="B77" s="1025" t="s">
        <v>713</v>
      </c>
      <c r="C77" s="1019" t="s">
        <v>712</v>
      </c>
      <c r="D77" s="1020" t="s">
        <v>802</v>
      </c>
      <c r="E77" s="729" t="str">
        <f>E76</f>
        <v>Akuntansi Untuk Koperasi dan UKM</v>
      </c>
      <c r="F77" s="729" t="s">
        <v>1378</v>
      </c>
      <c r="G77" s="1021"/>
      <c r="H77" s="1022"/>
      <c r="I77" s="1022"/>
      <c r="J77" s="1022"/>
      <c r="K77" s="1022"/>
      <c r="L77" s="729" t="s">
        <v>1345</v>
      </c>
      <c r="M77" s="1023">
        <f>M76</f>
        <v>24814.799999999999</v>
      </c>
      <c r="N77" s="1024"/>
    </row>
    <row r="78" spans="1:14" ht="22.5">
      <c r="A78" s="1017">
        <v>71</v>
      </c>
      <c r="B78" s="1025" t="s">
        <v>710</v>
      </c>
      <c r="C78" s="1019" t="s">
        <v>709</v>
      </c>
      <c r="D78" s="1020" t="s">
        <v>803</v>
      </c>
      <c r="E78" s="729" t="s">
        <v>1397</v>
      </c>
      <c r="F78" s="729" t="s">
        <v>1398</v>
      </c>
      <c r="G78" s="1021"/>
      <c r="H78" s="1022"/>
      <c r="I78" s="1022"/>
      <c r="J78" s="1022"/>
      <c r="K78" s="1022"/>
      <c r="L78" s="729" t="s">
        <v>1345</v>
      </c>
      <c r="M78" s="1023">
        <v>12078</v>
      </c>
      <c r="N78" s="1024"/>
    </row>
    <row r="79" spans="1:14" ht="22.5">
      <c r="A79" s="1017">
        <v>72</v>
      </c>
      <c r="B79" s="1025" t="s">
        <v>710</v>
      </c>
      <c r="C79" s="1019" t="s">
        <v>709</v>
      </c>
      <c r="D79" s="1020" t="s">
        <v>804</v>
      </c>
      <c r="E79" s="729" t="str">
        <f>E78</f>
        <v>Amandemen UUD 1945 (Hitam)</v>
      </c>
      <c r="F79" s="729" t="s">
        <v>1398</v>
      </c>
      <c r="G79" s="1021"/>
      <c r="H79" s="1022"/>
      <c r="I79" s="1022"/>
      <c r="J79" s="1022"/>
      <c r="K79" s="1022"/>
      <c r="L79" s="729" t="s">
        <v>1345</v>
      </c>
      <c r="M79" s="1023">
        <v>12078</v>
      </c>
      <c r="N79" s="1024"/>
    </row>
    <row r="80" spans="1:14" ht="22.5">
      <c r="A80" s="1017">
        <v>73</v>
      </c>
      <c r="B80" s="1025" t="s">
        <v>713</v>
      </c>
      <c r="C80" s="1019" t="s">
        <v>712</v>
      </c>
      <c r="D80" s="1020" t="s">
        <v>805</v>
      </c>
      <c r="E80" s="729" t="s">
        <v>1399</v>
      </c>
      <c r="F80" s="729" t="s">
        <v>1400</v>
      </c>
      <c r="G80" s="1021"/>
      <c r="H80" s="1022"/>
      <c r="I80" s="1022"/>
      <c r="J80" s="1022"/>
      <c r="K80" s="1022"/>
      <c r="L80" s="729" t="s">
        <v>1345</v>
      </c>
      <c r="M80" s="1023">
        <v>20130</v>
      </c>
      <c r="N80" s="1024"/>
    </row>
    <row r="81" spans="1:14" ht="22.5">
      <c r="A81" s="1017">
        <v>74</v>
      </c>
      <c r="B81" s="1025" t="s">
        <v>713</v>
      </c>
      <c r="C81" s="1019" t="s">
        <v>712</v>
      </c>
      <c r="D81" s="1020" t="s">
        <v>806</v>
      </c>
      <c r="E81" s="729" t="str">
        <f>E80</f>
        <v xml:space="preserve">Aneka camilan untuk keluarga </v>
      </c>
      <c r="F81" s="729" t="s">
        <v>1400</v>
      </c>
      <c r="G81" s="1021"/>
      <c r="H81" s="1022"/>
      <c r="I81" s="1022"/>
      <c r="J81" s="1022"/>
      <c r="K81" s="1022"/>
      <c r="L81" s="729" t="s">
        <v>1345</v>
      </c>
      <c r="M81" s="1023">
        <v>20130</v>
      </c>
      <c r="N81" s="1024"/>
    </row>
    <row r="82" spans="1:14" ht="22.5">
      <c r="A82" s="1017">
        <v>75</v>
      </c>
      <c r="B82" s="1025" t="s">
        <v>713</v>
      </c>
      <c r="C82" s="1019" t="s">
        <v>712</v>
      </c>
      <c r="D82" s="1020" t="s">
        <v>807</v>
      </c>
      <c r="E82" s="729" t="s">
        <v>1401</v>
      </c>
      <c r="F82" s="729" t="s">
        <v>1402</v>
      </c>
      <c r="G82" s="1021"/>
      <c r="H82" s="1022"/>
      <c r="I82" s="1022"/>
      <c r="J82" s="1022"/>
      <c r="K82" s="1022"/>
      <c r="L82" s="729" t="s">
        <v>1345</v>
      </c>
      <c r="M82" s="1023">
        <v>13176</v>
      </c>
      <c r="N82" s="1024"/>
    </row>
    <row r="83" spans="1:14" ht="22.5">
      <c r="A83" s="1017">
        <v>76</v>
      </c>
      <c r="B83" s="1025" t="s">
        <v>713</v>
      </c>
      <c r="C83" s="1019" t="s">
        <v>712</v>
      </c>
      <c r="D83" s="1020" t="s">
        <v>808</v>
      </c>
      <c r="E83" s="729" t="s">
        <v>1401</v>
      </c>
      <c r="F83" s="729" t="s">
        <v>1402</v>
      </c>
      <c r="G83" s="1021"/>
      <c r="H83" s="1022"/>
      <c r="I83" s="1022"/>
      <c r="J83" s="1022"/>
      <c r="K83" s="1022"/>
      <c r="L83" s="729" t="s">
        <v>1345</v>
      </c>
      <c r="M83" s="1023">
        <v>13176</v>
      </c>
      <c r="N83" s="1024"/>
    </row>
    <row r="84" spans="1:14" ht="22.5">
      <c r="A84" s="1017">
        <v>77</v>
      </c>
      <c r="B84" s="1025" t="s">
        <v>713</v>
      </c>
      <c r="C84" s="1019" t="s">
        <v>712</v>
      </c>
      <c r="D84" s="1020" t="s">
        <v>809</v>
      </c>
      <c r="E84" s="729" t="s">
        <v>1403</v>
      </c>
      <c r="F84" s="729" t="s">
        <v>1404</v>
      </c>
      <c r="G84" s="1021"/>
      <c r="H84" s="1022"/>
      <c r="I84" s="1022"/>
      <c r="J84" s="1022"/>
      <c r="K84" s="1022"/>
      <c r="L84" s="729" t="s">
        <v>1345</v>
      </c>
      <c r="M84" s="1023">
        <v>18300</v>
      </c>
      <c r="N84" s="1024"/>
    </row>
    <row r="85" spans="1:14" ht="22.5">
      <c r="A85" s="1017">
        <v>78</v>
      </c>
      <c r="B85" s="1025" t="s">
        <v>713</v>
      </c>
      <c r="C85" s="1019" t="s">
        <v>712</v>
      </c>
      <c r="D85" s="1020" t="s">
        <v>810</v>
      </c>
      <c r="E85" s="729" t="str">
        <f>E84</f>
        <v>Rahasia Penampakan Bumi dan Langit</v>
      </c>
      <c r="F85" s="729" t="s">
        <v>1404</v>
      </c>
      <c r="G85" s="1021"/>
      <c r="H85" s="1022"/>
      <c r="I85" s="1022"/>
      <c r="J85" s="1022"/>
      <c r="K85" s="1022"/>
      <c r="L85" s="729" t="s">
        <v>1345</v>
      </c>
      <c r="M85" s="1023">
        <v>18300</v>
      </c>
      <c r="N85" s="1024"/>
    </row>
    <row r="86" spans="1:14" ht="22.5">
      <c r="A86" s="1017">
        <v>79</v>
      </c>
      <c r="B86" s="1025" t="s">
        <v>713</v>
      </c>
      <c r="C86" s="1019" t="s">
        <v>712</v>
      </c>
      <c r="D86" s="1020" t="s">
        <v>811</v>
      </c>
      <c r="E86" s="729" t="s">
        <v>1405</v>
      </c>
      <c r="F86" s="729" t="s">
        <v>1406</v>
      </c>
      <c r="G86" s="1021"/>
      <c r="H86" s="1022"/>
      <c r="I86" s="1022"/>
      <c r="J86" s="1022"/>
      <c r="K86" s="1022"/>
      <c r="L86" s="729" t="s">
        <v>1345</v>
      </c>
      <c r="M86" s="1023">
        <v>20130</v>
      </c>
      <c r="N86" s="1024"/>
    </row>
    <row r="87" spans="1:14" ht="22.5">
      <c r="A87" s="1017">
        <v>80</v>
      </c>
      <c r="B87" s="1025" t="s">
        <v>713</v>
      </c>
      <c r="C87" s="1019" t="s">
        <v>712</v>
      </c>
      <c r="D87" s="1020" t="s">
        <v>812</v>
      </c>
      <c r="E87" s="729" t="str">
        <f>E86</f>
        <v>Anggun dengan selembar kain batik</v>
      </c>
      <c r="F87" s="729" t="s">
        <v>1406</v>
      </c>
      <c r="G87" s="1021"/>
      <c r="H87" s="1022"/>
      <c r="I87" s="1022"/>
      <c r="J87" s="1022"/>
      <c r="K87" s="1022"/>
      <c r="L87" s="729" t="s">
        <v>1345</v>
      </c>
      <c r="M87" s="1023">
        <v>20130</v>
      </c>
      <c r="N87" s="1024"/>
    </row>
    <row r="88" spans="1:14" ht="22.5">
      <c r="A88" s="1017">
        <v>81</v>
      </c>
      <c r="B88" s="1025" t="s">
        <v>713</v>
      </c>
      <c r="C88" s="1019" t="s">
        <v>712</v>
      </c>
      <c r="D88" s="1020" t="s">
        <v>813</v>
      </c>
      <c r="E88" s="729" t="s">
        <v>1407</v>
      </c>
      <c r="F88" s="729" t="s">
        <v>1356</v>
      </c>
      <c r="G88" s="1021"/>
      <c r="H88" s="1022"/>
      <c r="I88" s="1022"/>
      <c r="J88" s="1022"/>
      <c r="K88" s="1022"/>
      <c r="L88" s="729" t="s">
        <v>1345</v>
      </c>
      <c r="M88" s="1023">
        <v>18300</v>
      </c>
      <c r="N88" s="1024"/>
    </row>
    <row r="89" spans="1:14" ht="22.5">
      <c r="A89" s="1017">
        <v>82</v>
      </c>
      <c r="B89" s="1025" t="s">
        <v>713</v>
      </c>
      <c r="C89" s="1019" t="s">
        <v>712</v>
      </c>
      <c r="D89" s="1020" t="s">
        <v>814</v>
      </c>
      <c r="E89" s="729" t="str">
        <f>E88</f>
        <v>Antasari : Dalang Dibalik kematian Nasrudin?</v>
      </c>
      <c r="F89" s="729" t="s">
        <v>1356</v>
      </c>
      <c r="G89" s="1021"/>
      <c r="H89" s="1022"/>
      <c r="I89" s="1022"/>
      <c r="J89" s="1022"/>
      <c r="K89" s="1022"/>
      <c r="L89" s="729" t="s">
        <v>1345</v>
      </c>
      <c r="M89" s="1023">
        <v>18300</v>
      </c>
      <c r="N89" s="1024"/>
    </row>
    <row r="90" spans="1:14" ht="22.5">
      <c r="A90" s="1017">
        <v>83</v>
      </c>
      <c r="B90" s="1025" t="s">
        <v>706</v>
      </c>
      <c r="C90" s="1019" t="s">
        <v>705</v>
      </c>
      <c r="D90" s="1020" t="s">
        <v>815</v>
      </c>
      <c r="E90" s="729" t="str">
        <f>E91</f>
        <v>Shaid Al Khatir</v>
      </c>
      <c r="F90" s="729" t="s">
        <v>1393</v>
      </c>
      <c r="G90" s="1021"/>
      <c r="H90" s="1022"/>
      <c r="I90" s="1022"/>
      <c r="J90" s="1022"/>
      <c r="K90" s="1022"/>
      <c r="L90" s="729" t="s">
        <v>1345</v>
      </c>
      <c r="M90" s="1023">
        <v>58560</v>
      </c>
      <c r="N90" s="1024"/>
    </row>
    <row r="91" spans="1:14" ht="22.5">
      <c r="A91" s="1017">
        <v>84</v>
      </c>
      <c r="B91" s="1025" t="s">
        <v>706</v>
      </c>
      <c r="C91" s="1019" t="s">
        <v>705</v>
      </c>
      <c r="D91" s="1020" t="s">
        <v>816</v>
      </c>
      <c r="E91" s="729" t="s">
        <v>1408</v>
      </c>
      <c r="F91" s="729" t="s">
        <v>1393</v>
      </c>
      <c r="G91" s="1021"/>
      <c r="H91" s="1022"/>
      <c r="I91" s="1022"/>
      <c r="J91" s="1022"/>
      <c r="K91" s="1022"/>
      <c r="L91" s="729" t="s">
        <v>1345</v>
      </c>
      <c r="M91" s="1023">
        <v>58560</v>
      </c>
      <c r="N91" s="1024"/>
    </row>
    <row r="92" spans="1:14" ht="22.5">
      <c r="A92" s="1017">
        <v>85</v>
      </c>
      <c r="B92" s="1025" t="s">
        <v>713</v>
      </c>
      <c r="C92" s="1019" t="s">
        <v>712</v>
      </c>
      <c r="D92" s="1020" t="s">
        <v>817</v>
      </c>
      <c r="E92" s="729" t="s">
        <v>1409</v>
      </c>
      <c r="F92" s="729" t="s">
        <v>1410</v>
      </c>
      <c r="G92" s="1021"/>
      <c r="H92" s="1022"/>
      <c r="I92" s="1022"/>
      <c r="J92" s="1022"/>
      <c r="K92" s="1022"/>
      <c r="L92" s="729" t="s">
        <v>1345</v>
      </c>
      <c r="M92" s="1023">
        <v>29280</v>
      </c>
      <c r="N92" s="1024"/>
    </row>
    <row r="93" spans="1:14" ht="22.5">
      <c r="A93" s="1017">
        <v>86</v>
      </c>
      <c r="B93" s="1025" t="s">
        <v>713</v>
      </c>
      <c r="C93" s="1019" t="s">
        <v>712</v>
      </c>
      <c r="D93" s="1020" t="s">
        <v>818</v>
      </c>
      <c r="E93" s="729" t="str">
        <f>E92</f>
        <v xml:space="preserve">Daftar Tajuk Sabyek untuk perpustakaan </v>
      </c>
      <c r="F93" s="729" t="s">
        <v>1410</v>
      </c>
      <c r="G93" s="1021"/>
      <c r="H93" s="1022"/>
      <c r="I93" s="1022"/>
      <c r="J93" s="1022"/>
      <c r="K93" s="1022"/>
      <c r="L93" s="729" t="s">
        <v>1345</v>
      </c>
      <c r="M93" s="1023">
        <v>29280</v>
      </c>
      <c r="N93" s="1024"/>
    </row>
    <row r="94" spans="1:14" ht="22.5">
      <c r="A94" s="1017">
        <v>87</v>
      </c>
      <c r="B94" s="1025" t="s">
        <v>713</v>
      </c>
      <c r="C94" s="1019" t="s">
        <v>712</v>
      </c>
      <c r="D94" s="1020" t="s">
        <v>819</v>
      </c>
      <c r="E94" s="729" t="s">
        <v>1411</v>
      </c>
      <c r="F94" s="729" t="s">
        <v>1378</v>
      </c>
      <c r="G94" s="1021"/>
      <c r="H94" s="1022"/>
      <c r="I94" s="1022"/>
      <c r="J94" s="1022"/>
      <c r="K94" s="1022"/>
      <c r="L94" s="729" t="s">
        <v>1345</v>
      </c>
      <c r="M94" s="1023">
        <v>24814.799999999999</v>
      </c>
      <c r="N94" s="1024"/>
    </row>
    <row r="95" spans="1:14" ht="22.5">
      <c r="A95" s="1017">
        <v>88</v>
      </c>
      <c r="B95" s="1025" t="s">
        <v>713</v>
      </c>
      <c r="C95" s="1019" t="s">
        <v>712</v>
      </c>
      <c r="D95" s="1020" t="s">
        <v>820</v>
      </c>
      <c r="E95" s="729" t="str">
        <f>E94</f>
        <v xml:space="preserve">Asuhan kebidanan Pada Masa Nifas </v>
      </c>
      <c r="F95" s="729" t="s">
        <v>1378</v>
      </c>
      <c r="G95" s="1021"/>
      <c r="H95" s="1022"/>
      <c r="I95" s="1022"/>
      <c r="J95" s="1022"/>
      <c r="K95" s="1022"/>
      <c r="L95" s="729" t="s">
        <v>1345</v>
      </c>
      <c r="M95" s="1023">
        <v>24814.799999999999</v>
      </c>
      <c r="N95" s="1024"/>
    </row>
    <row r="96" spans="1:14" ht="22.5">
      <c r="A96" s="1017">
        <v>89</v>
      </c>
      <c r="B96" s="1025" t="s">
        <v>713</v>
      </c>
      <c r="C96" s="1019" t="s">
        <v>712</v>
      </c>
      <c r="D96" s="1020" t="s">
        <v>821</v>
      </c>
      <c r="E96" s="729" t="s">
        <v>1412</v>
      </c>
      <c r="F96" s="729" t="s">
        <v>1378</v>
      </c>
      <c r="G96" s="1021"/>
      <c r="H96" s="1022"/>
      <c r="I96" s="1022"/>
      <c r="J96" s="1022"/>
      <c r="K96" s="1022"/>
      <c r="L96" s="729" t="s">
        <v>1345</v>
      </c>
      <c r="M96" s="1023">
        <v>18226.8</v>
      </c>
      <c r="N96" s="1024"/>
    </row>
    <row r="97" spans="1:14" ht="22.5">
      <c r="A97" s="1017">
        <v>90</v>
      </c>
      <c r="B97" s="1025" t="s">
        <v>713</v>
      </c>
      <c r="C97" s="1019" t="s">
        <v>712</v>
      </c>
      <c r="D97" s="1020" t="s">
        <v>822</v>
      </c>
      <c r="E97" s="729" t="str">
        <f>E96</f>
        <v>Asuhan Keperawatan anak dan neonatus</v>
      </c>
      <c r="F97" s="729" t="s">
        <v>1378</v>
      </c>
      <c r="G97" s="1021"/>
      <c r="H97" s="1022"/>
      <c r="I97" s="1022"/>
      <c r="J97" s="1022"/>
      <c r="K97" s="1022"/>
      <c r="L97" s="729" t="s">
        <v>1345</v>
      </c>
      <c r="M97" s="1023">
        <f>M96</f>
        <v>18226.8</v>
      </c>
      <c r="N97" s="1024"/>
    </row>
    <row r="98" spans="1:14" ht="33.75">
      <c r="A98" s="1017">
        <v>91</v>
      </c>
      <c r="B98" s="1025" t="s">
        <v>713</v>
      </c>
      <c r="C98" s="1019" t="s">
        <v>712</v>
      </c>
      <c r="D98" s="1020" t="s">
        <v>823</v>
      </c>
      <c r="E98" s="729" t="s">
        <v>1413</v>
      </c>
      <c r="F98" s="729" t="s">
        <v>1378</v>
      </c>
      <c r="G98" s="1021"/>
      <c r="H98" s="1022"/>
      <c r="I98" s="1022"/>
      <c r="J98" s="1022"/>
      <c r="K98" s="1022"/>
      <c r="L98" s="729" t="s">
        <v>1345</v>
      </c>
      <c r="M98" s="1023">
        <v>16762.8</v>
      </c>
      <c r="N98" s="1024"/>
    </row>
    <row r="99" spans="1:14" ht="33.75">
      <c r="A99" s="1017">
        <v>92</v>
      </c>
      <c r="B99" s="1025" t="s">
        <v>713</v>
      </c>
      <c r="C99" s="1019" t="s">
        <v>712</v>
      </c>
      <c r="D99" s="1020" t="s">
        <v>824</v>
      </c>
      <c r="E99" s="729" t="str">
        <f>E98</f>
        <v>Asuhan Keperawatan pada kehamilan fisiologi dan Patologi</v>
      </c>
      <c r="F99" s="729" t="s">
        <v>1378</v>
      </c>
      <c r="G99" s="1021"/>
      <c r="H99" s="1022"/>
      <c r="I99" s="1022"/>
      <c r="J99" s="1022"/>
      <c r="K99" s="1022"/>
      <c r="L99" s="729" t="s">
        <v>1345</v>
      </c>
      <c r="M99" s="1023">
        <f>M98</f>
        <v>16762.8</v>
      </c>
      <c r="N99" s="1024"/>
    </row>
    <row r="100" spans="1:14" ht="22.5">
      <c r="A100" s="1017">
        <v>93</v>
      </c>
      <c r="B100" s="1025" t="s">
        <v>713</v>
      </c>
      <c r="C100" s="1019" t="s">
        <v>712</v>
      </c>
      <c r="D100" s="1020" t="s">
        <v>825</v>
      </c>
      <c r="E100" s="729" t="s">
        <v>1414</v>
      </c>
      <c r="F100" s="729" t="s">
        <v>1378</v>
      </c>
      <c r="G100" s="1021"/>
      <c r="H100" s="1022"/>
      <c r="I100" s="1022"/>
      <c r="J100" s="1022"/>
      <c r="K100" s="1022"/>
      <c r="L100" s="729" t="s">
        <v>1345</v>
      </c>
      <c r="M100" s="1023">
        <v>24814.799999999999</v>
      </c>
      <c r="N100" s="1024"/>
    </row>
    <row r="101" spans="1:14" ht="22.5">
      <c r="A101" s="1017">
        <v>94</v>
      </c>
      <c r="B101" s="1025" t="s">
        <v>713</v>
      </c>
      <c r="C101" s="1019" t="s">
        <v>712</v>
      </c>
      <c r="D101" s="1020" t="s">
        <v>826</v>
      </c>
      <c r="E101" s="729" t="str">
        <f>E100</f>
        <v xml:space="preserve">Hak dan kewajiban dalam ketentuan Umum </v>
      </c>
      <c r="F101" s="729" t="s">
        <v>1378</v>
      </c>
      <c r="G101" s="1021"/>
      <c r="H101" s="1022"/>
      <c r="I101" s="1022"/>
      <c r="J101" s="1022"/>
      <c r="K101" s="1022"/>
      <c r="L101" s="729" t="s">
        <v>1345</v>
      </c>
      <c r="M101" s="1023">
        <v>24814.799999999999</v>
      </c>
      <c r="N101" s="1024"/>
    </row>
    <row r="102" spans="1:14" ht="22.5">
      <c r="A102" s="1017">
        <v>95</v>
      </c>
      <c r="B102" s="1025" t="s">
        <v>706</v>
      </c>
      <c r="C102" s="1019" t="s">
        <v>705</v>
      </c>
      <c r="D102" s="1020" t="s">
        <v>827</v>
      </c>
      <c r="E102" s="729" t="s">
        <v>1415</v>
      </c>
      <c r="F102" s="729" t="s">
        <v>1378</v>
      </c>
      <c r="G102" s="1021"/>
      <c r="H102" s="1022"/>
      <c r="I102" s="1022"/>
      <c r="J102" s="1022"/>
      <c r="K102" s="1022"/>
      <c r="L102" s="729" t="s">
        <v>1345</v>
      </c>
      <c r="M102" s="1023">
        <v>14566.8</v>
      </c>
      <c r="N102" s="1024"/>
    </row>
    <row r="103" spans="1:14" ht="22.5">
      <c r="A103" s="1017">
        <v>96</v>
      </c>
      <c r="B103" s="1025" t="s">
        <v>706</v>
      </c>
      <c r="C103" s="1019" t="s">
        <v>705</v>
      </c>
      <c r="D103" s="1020" t="s">
        <v>828</v>
      </c>
      <c r="E103" s="729" t="str">
        <f>E102</f>
        <v>Asuhan Keperawatan Persalinan normal</v>
      </c>
      <c r="F103" s="729" t="s">
        <v>1378</v>
      </c>
      <c r="G103" s="1021"/>
      <c r="H103" s="1022"/>
      <c r="I103" s="1022"/>
      <c r="J103" s="1022"/>
      <c r="K103" s="1022"/>
      <c r="L103" s="729" t="s">
        <v>1345</v>
      </c>
      <c r="M103" s="1023">
        <f>M102</f>
        <v>14566.8</v>
      </c>
      <c r="N103" s="1024"/>
    </row>
    <row r="104" spans="1:14" ht="22.5">
      <c r="A104" s="1017">
        <v>97</v>
      </c>
      <c r="B104" s="1025" t="s">
        <v>713</v>
      </c>
      <c r="C104" s="1019" t="s">
        <v>712</v>
      </c>
      <c r="D104" s="1020" t="s">
        <v>829</v>
      </c>
      <c r="E104" s="729" t="s">
        <v>1416</v>
      </c>
      <c r="F104" s="729" t="s">
        <v>1344</v>
      </c>
      <c r="G104" s="1021"/>
      <c r="H104" s="1022"/>
      <c r="I104" s="1022"/>
      <c r="J104" s="1022"/>
      <c r="K104" s="1022"/>
      <c r="L104" s="729" t="s">
        <v>1345</v>
      </c>
      <c r="M104" s="1023">
        <v>12810</v>
      </c>
      <c r="N104" s="1024"/>
    </row>
    <row r="105" spans="1:14" ht="22.5">
      <c r="A105" s="1017">
        <v>98</v>
      </c>
      <c r="B105" s="1025" t="s">
        <v>713</v>
      </c>
      <c r="C105" s="1019" t="s">
        <v>712</v>
      </c>
      <c r="D105" s="1020" t="s">
        <v>830</v>
      </c>
      <c r="E105" s="729" t="str">
        <f>E104</f>
        <v xml:space="preserve">Asyiknya mencari teman dan berburu dolar di situs </v>
      </c>
      <c r="F105" s="729" t="s">
        <v>1344</v>
      </c>
      <c r="G105" s="1021"/>
      <c r="H105" s="1022"/>
      <c r="I105" s="1022"/>
      <c r="J105" s="1022"/>
      <c r="K105" s="1022"/>
      <c r="L105" s="729" t="s">
        <v>1345</v>
      </c>
      <c r="M105" s="1023">
        <v>12810</v>
      </c>
      <c r="N105" s="1024"/>
    </row>
    <row r="106" spans="1:14" ht="22.5">
      <c r="A106" s="1017">
        <v>99</v>
      </c>
      <c r="B106" s="1025" t="s">
        <v>713</v>
      </c>
      <c r="C106" s="1019" t="s">
        <v>712</v>
      </c>
      <c r="D106" s="1020" t="s">
        <v>831</v>
      </c>
      <c r="E106" s="729" t="s">
        <v>1417</v>
      </c>
      <c r="F106" s="729" t="s">
        <v>1418</v>
      </c>
      <c r="G106" s="1021"/>
      <c r="H106" s="1022"/>
      <c r="I106" s="1022"/>
      <c r="J106" s="1022"/>
      <c r="K106" s="1022"/>
      <c r="L106" s="729" t="s">
        <v>1345</v>
      </c>
      <c r="M106" s="1023">
        <v>13908</v>
      </c>
      <c r="N106" s="1024"/>
    </row>
    <row r="107" spans="1:14" ht="22.5">
      <c r="A107" s="1017">
        <v>100</v>
      </c>
      <c r="B107" s="1025" t="s">
        <v>713</v>
      </c>
      <c r="C107" s="1019" t="s">
        <v>712</v>
      </c>
      <c r="D107" s="1020" t="s">
        <v>832</v>
      </c>
      <c r="E107" s="729" t="str">
        <f>E106</f>
        <v>Atas Kerudung bawah warung</v>
      </c>
      <c r="F107" s="729" t="s">
        <v>1418</v>
      </c>
      <c r="G107" s="1021"/>
      <c r="H107" s="1022"/>
      <c r="I107" s="1022"/>
      <c r="J107" s="1022"/>
      <c r="K107" s="1022"/>
      <c r="L107" s="729" t="s">
        <v>1345</v>
      </c>
      <c r="M107" s="1023">
        <v>13908</v>
      </c>
      <c r="N107" s="1024"/>
    </row>
    <row r="108" spans="1:14" ht="22.5">
      <c r="A108" s="1017">
        <v>101</v>
      </c>
      <c r="B108" s="1025" t="s">
        <v>713</v>
      </c>
      <c r="C108" s="1019" t="s">
        <v>712</v>
      </c>
      <c r="D108" s="1020" t="s">
        <v>833</v>
      </c>
      <c r="E108" s="729" t="s">
        <v>1419</v>
      </c>
      <c r="F108" s="729" t="s">
        <v>1420</v>
      </c>
      <c r="G108" s="1021"/>
      <c r="H108" s="1022"/>
      <c r="I108" s="1022"/>
      <c r="J108" s="1022"/>
      <c r="K108" s="1022"/>
      <c r="L108" s="729" t="s">
        <v>1345</v>
      </c>
      <c r="M108" s="1023">
        <v>16836</v>
      </c>
      <c r="N108" s="1024"/>
    </row>
    <row r="109" spans="1:14" ht="22.5">
      <c r="A109" s="1017">
        <v>102</v>
      </c>
      <c r="B109" s="1025" t="s">
        <v>713</v>
      </c>
      <c r="C109" s="1019" t="s">
        <v>712</v>
      </c>
      <c r="D109" s="1020" t="s">
        <v>834</v>
      </c>
      <c r="E109" s="729" t="str">
        <f>E108</f>
        <v>Bagaimana Mencintai Tanah Air</v>
      </c>
      <c r="F109" s="729" t="s">
        <v>1420</v>
      </c>
      <c r="G109" s="1021"/>
      <c r="H109" s="1022"/>
      <c r="I109" s="1022"/>
      <c r="J109" s="1022"/>
      <c r="K109" s="1022"/>
      <c r="L109" s="729" t="s">
        <v>1345</v>
      </c>
      <c r="M109" s="1023">
        <v>16836</v>
      </c>
      <c r="N109" s="1024"/>
    </row>
    <row r="110" spans="1:14" ht="22.5">
      <c r="A110" s="1017">
        <v>103</v>
      </c>
      <c r="B110" s="1025" t="s">
        <v>713</v>
      </c>
      <c r="C110" s="1019" t="s">
        <v>712</v>
      </c>
      <c r="D110" s="1020" t="s">
        <v>835</v>
      </c>
      <c r="E110" s="729" t="s">
        <v>1421</v>
      </c>
      <c r="F110" s="729" t="s">
        <v>1422</v>
      </c>
      <c r="G110" s="1021"/>
      <c r="H110" s="1022"/>
      <c r="I110" s="1022"/>
      <c r="J110" s="1022"/>
      <c r="K110" s="1022"/>
      <c r="L110" s="729" t="s">
        <v>1345</v>
      </c>
      <c r="M110" s="1023">
        <v>18300</v>
      </c>
      <c r="N110" s="1024"/>
    </row>
    <row r="111" spans="1:14" ht="22.5">
      <c r="A111" s="1017">
        <v>104</v>
      </c>
      <c r="B111" s="1025" t="s">
        <v>713</v>
      </c>
      <c r="C111" s="1019" t="s">
        <v>712</v>
      </c>
      <c r="D111" s="1020" t="s">
        <v>836</v>
      </c>
      <c r="E111" s="729" t="str">
        <f>E110</f>
        <v>Bahagiakan Dirimu dengan menyenangkan orang lain</v>
      </c>
      <c r="F111" s="729" t="s">
        <v>1422</v>
      </c>
      <c r="G111" s="1021"/>
      <c r="H111" s="1022"/>
      <c r="I111" s="1022"/>
      <c r="J111" s="1022"/>
      <c r="K111" s="1022"/>
      <c r="L111" s="729" t="s">
        <v>1345</v>
      </c>
      <c r="M111" s="1023">
        <v>18300</v>
      </c>
      <c r="N111" s="1024"/>
    </row>
    <row r="112" spans="1:14" ht="22.5">
      <c r="A112" s="1017">
        <v>105</v>
      </c>
      <c r="B112" s="1025" t="s">
        <v>713</v>
      </c>
      <c r="C112" s="1019" t="s">
        <v>712</v>
      </c>
      <c r="D112" s="1020" t="s">
        <v>837</v>
      </c>
      <c r="E112" s="729" t="s">
        <v>1423</v>
      </c>
      <c r="F112" s="729" t="s">
        <v>1424</v>
      </c>
      <c r="G112" s="1021"/>
      <c r="H112" s="1022"/>
      <c r="I112" s="1022"/>
      <c r="J112" s="1022"/>
      <c r="K112" s="1022"/>
      <c r="L112" s="729" t="s">
        <v>1345</v>
      </c>
      <c r="M112" s="1023">
        <v>32940</v>
      </c>
      <c r="N112" s="1024"/>
    </row>
    <row r="113" spans="1:14" ht="22.5">
      <c r="A113" s="1017">
        <v>106</v>
      </c>
      <c r="B113" s="1025" t="s">
        <v>713</v>
      </c>
      <c r="C113" s="1019" t="s">
        <v>712</v>
      </c>
      <c r="D113" s="1020" t="s">
        <v>838</v>
      </c>
      <c r="E113" s="729" t="str">
        <f>E112</f>
        <v>Pengantar Klasifikasi Persepuluhan Dewey</v>
      </c>
      <c r="F113" s="729" t="s">
        <v>1424</v>
      </c>
      <c r="G113" s="1021"/>
      <c r="H113" s="1022"/>
      <c r="I113" s="1022"/>
      <c r="J113" s="1022"/>
      <c r="K113" s="1022"/>
      <c r="L113" s="729" t="s">
        <v>1345</v>
      </c>
      <c r="M113" s="1023">
        <v>32940</v>
      </c>
      <c r="N113" s="1024"/>
    </row>
    <row r="114" spans="1:14" ht="22.5">
      <c r="A114" s="1017">
        <v>107</v>
      </c>
      <c r="B114" s="1025" t="s">
        <v>713</v>
      </c>
      <c r="C114" s="1019" t="s">
        <v>712</v>
      </c>
      <c r="D114" s="1020" t="s">
        <v>839</v>
      </c>
      <c r="E114" s="729" t="s">
        <v>1425</v>
      </c>
      <c r="F114" s="729" t="s">
        <v>1426</v>
      </c>
      <c r="G114" s="1021"/>
      <c r="H114" s="1022"/>
      <c r="I114" s="1022"/>
      <c r="J114" s="1022"/>
      <c r="K114" s="1022"/>
      <c r="L114" s="729" t="s">
        <v>1345</v>
      </c>
      <c r="M114" s="1023">
        <v>17568</v>
      </c>
      <c r="N114" s="1024"/>
    </row>
    <row r="115" spans="1:14" ht="22.5">
      <c r="A115" s="1017">
        <v>108</v>
      </c>
      <c r="B115" s="1025" t="s">
        <v>713</v>
      </c>
      <c r="C115" s="1019" t="s">
        <v>712</v>
      </c>
      <c r="D115" s="1020" t="s">
        <v>840</v>
      </c>
      <c r="E115" s="729" t="str">
        <f>E114</f>
        <v>Barista: Seni Meracik Kopi</v>
      </c>
      <c r="F115" s="729" t="s">
        <v>1426</v>
      </c>
      <c r="G115" s="1021"/>
      <c r="H115" s="1022"/>
      <c r="I115" s="1022"/>
      <c r="J115" s="1022"/>
      <c r="K115" s="1022"/>
      <c r="L115" s="729" t="s">
        <v>1345</v>
      </c>
      <c r="M115" s="1023">
        <v>17568</v>
      </c>
      <c r="N115" s="1024"/>
    </row>
    <row r="116" spans="1:14" ht="22.5">
      <c r="A116" s="1017">
        <v>109</v>
      </c>
      <c r="B116" s="1025" t="s">
        <v>713</v>
      </c>
      <c r="C116" s="1019" t="s">
        <v>712</v>
      </c>
      <c r="D116" s="1020" t="s">
        <v>841</v>
      </c>
      <c r="E116" s="729" t="s">
        <v>1427</v>
      </c>
      <c r="F116" s="729" t="s">
        <v>1420</v>
      </c>
      <c r="G116" s="1021"/>
      <c r="H116" s="1022"/>
      <c r="I116" s="1022"/>
      <c r="J116" s="1022"/>
      <c r="K116" s="1022"/>
      <c r="L116" s="729" t="s">
        <v>1345</v>
      </c>
      <c r="M116" s="1023">
        <v>20496</v>
      </c>
      <c r="N116" s="1024"/>
    </row>
    <row r="117" spans="1:14" ht="22.5">
      <c r="A117" s="1017">
        <v>110</v>
      </c>
      <c r="B117" s="1025" t="s">
        <v>713</v>
      </c>
      <c r="C117" s="1019" t="s">
        <v>712</v>
      </c>
      <c r="D117" s="1020" t="s">
        <v>842</v>
      </c>
      <c r="E117" s="729" t="str">
        <f>E116</f>
        <v xml:space="preserve">Belajar Arif dan Bijaksana </v>
      </c>
      <c r="F117" s="729" t="s">
        <v>1420</v>
      </c>
      <c r="G117" s="1021"/>
      <c r="H117" s="1022"/>
      <c r="I117" s="1022"/>
      <c r="J117" s="1022"/>
      <c r="K117" s="1022"/>
      <c r="L117" s="729" t="s">
        <v>1345</v>
      </c>
      <c r="M117" s="1023">
        <v>20496</v>
      </c>
      <c r="N117" s="1024"/>
    </row>
    <row r="118" spans="1:14" ht="22.5">
      <c r="A118" s="1017">
        <v>111</v>
      </c>
      <c r="B118" s="1025" t="s">
        <v>713</v>
      </c>
      <c r="C118" s="1019" t="s">
        <v>712</v>
      </c>
      <c r="D118" s="1020" t="s">
        <v>843</v>
      </c>
      <c r="E118" s="729" t="s">
        <v>1428</v>
      </c>
      <c r="F118" s="729" t="s">
        <v>1429</v>
      </c>
      <c r="G118" s="1021"/>
      <c r="H118" s="1022"/>
      <c r="I118" s="1022"/>
      <c r="J118" s="1022"/>
      <c r="K118" s="1022"/>
      <c r="L118" s="729" t="s">
        <v>1345</v>
      </c>
      <c r="M118" s="1023">
        <v>16836</v>
      </c>
      <c r="N118" s="1024"/>
    </row>
    <row r="119" spans="1:14" ht="22.5">
      <c r="A119" s="1017">
        <v>112</v>
      </c>
      <c r="B119" s="1025" t="s">
        <v>713</v>
      </c>
      <c r="C119" s="1019" t="s">
        <v>712</v>
      </c>
      <c r="D119" s="1020" t="s">
        <v>844</v>
      </c>
      <c r="E119" s="729" t="str">
        <f>E118</f>
        <v>Belajar beternak puyuh</v>
      </c>
      <c r="F119" s="729" t="s">
        <v>1429</v>
      </c>
      <c r="G119" s="1021"/>
      <c r="H119" s="1022"/>
      <c r="I119" s="1022"/>
      <c r="J119" s="1022"/>
      <c r="K119" s="1022"/>
      <c r="L119" s="729" t="s">
        <v>1345</v>
      </c>
      <c r="M119" s="1023">
        <v>16836</v>
      </c>
      <c r="N119" s="1024"/>
    </row>
    <row r="120" spans="1:14" ht="22.5">
      <c r="A120" s="1017">
        <v>113</v>
      </c>
      <c r="B120" s="1025" t="s">
        <v>713</v>
      </c>
      <c r="C120" s="1019" t="s">
        <v>712</v>
      </c>
      <c r="D120" s="1020" t="s">
        <v>845</v>
      </c>
      <c r="E120" s="729" t="s">
        <v>1430</v>
      </c>
      <c r="F120" s="729" t="s">
        <v>1420</v>
      </c>
      <c r="G120" s="1021"/>
      <c r="H120" s="1022"/>
      <c r="I120" s="1022"/>
      <c r="J120" s="1022"/>
      <c r="K120" s="1022"/>
      <c r="L120" s="729" t="s">
        <v>1345</v>
      </c>
      <c r="M120" s="1023">
        <v>16836</v>
      </c>
      <c r="N120" s="1024"/>
    </row>
    <row r="121" spans="1:14" ht="22.5">
      <c r="A121" s="1017">
        <v>114</v>
      </c>
      <c r="B121" s="1025" t="s">
        <v>713</v>
      </c>
      <c r="C121" s="1019" t="s">
        <v>712</v>
      </c>
      <c r="D121" s="1020" t="s">
        <v>846</v>
      </c>
      <c r="E121" s="729" t="s">
        <v>1430</v>
      </c>
      <c r="F121" s="729" t="s">
        <v>1420</v>
      </c>
      <c r="G121" s="1021"/>
      <c r="H121" s="1022"/>
      <c r="I121" s="1022"/>
      <c r="J121" s="1022"/>
      <c r="K121" s="1022"/>
      <c r="L121" s="729" t="s">
        <v>1345</v>
      </c>
      <c r="M121" s="1023">
        <v>16836</v>
      </c>
      <c r="N121" s="1024"/>
    </row>
    <row r="122" spans="1:14" ht="22.5">
      <c r="A122" s="1017">
        <v>115</v>
      </c>
      <c r="B122" s="1025" t="s">
        <v>713</v>
      </c>
      <c r="C122" s="1019" t="s">
        <v>712</v>
      </c>
      <c r="D122" s="1020" t="s">
        <v>847</v>
      </c>
      <c r="E122" s="729" t="s">
        <v>1431</v>
      </c>
      <c r="F122" s="729" t="s">
        <v>1426</v>
      </c>
      <c r="G122" s="1021"/>
      <c r="H122" s="1022"/>
      <c r="I122" s="1022"/>
      <c r="J122" s="1022"/>
      <c r="K122" s="1022"/>
      <c r="L122" s="729" t="s">
        <v>1345</v>
      </c>
      <c r="M122" s="1023">
        <v>20349.599999999999</v>
      </c>
      <c r="N122" s="1024"/>
    </row>
    <row r="123" spans="1:14" ht="22.5">
      <c r="A123" s="1017">
        <v>116</v>
      </c>
      <c r="B123" s="1025" t="s">
        <v>713</v>
      </c>
      <c r="C123" s="1019" t="s">
        <v>712</v>
      </c>
      <c r="D123" s="1020" t="s">
        <v>848</v>
      </c>
      <c r="E123" s="729" t="s">
        <v>1431</v>
      </c>
      <c r="F123" s="729" t="s">
        <v>1426</v>
      </c>
      <c r="G123" s="1021"/>
      <c r="H123" s="1022"/>
      <c r="I123" s="1022"/>
      <c r="J123" s="1022"/>
      <c r="K123" s="1022"/>
      <c r="L123" s="729" t="s">
        <v>1345</v>
      </c>
      <c r="M123" s="1023">
        <f>M122</f>
        <v>20349.599999999999</v>
      </c>
      <c r="N123" s="1024"/>
    </row>
    <row r="124" spans="1:14" ht="33.75">
      <c r="A124" s="1017">
        <v>117</v>
      </c>
      <c r="B124" s="1025" t="s">
        <v>713</v>
      </c>
      <c r="C124" s="1019" t="s">
        <v>712</v>
      </c>
      <c r="D124" s="1020" t="s">
        <v>849</v>
      </c>
      <c r="E124" s="729" t="s">
        <v>1432</v>
      </c>
      <c r="F124" s="729" t="s">
        <v>1420</v>
      </c>
      <c r="G124" s="1021"/>
      <c r="H124" s="1022"/>
      <c r="I124" s="1022"/>
      <c r="J124" s="1022"/>
      <c r="K124" s="1022"/>
      <c r="L124" s="729" t="s">
        <v>1345</v>
      </c>
      <c r="M124" s="1023">
        <v>16836</v>
      </c>
      <c r="N124" s="1024"/>
    </row>
    <row r="125" spans="1:14" ht="33.75">
      <c r="A125" s="1017">
        <v>118</v>
      </c>
      <c r="B125" s="1025" t="s">
        <v>713</v>
      </c>
      <c r="C125" s="1019" t="s">
        <v>712</v>
      </c>
      <c r="D125" s="1020" t="s">
        <v>850</v>
      </c>
      <c r="E125" s="729" t="str">
        <f>E124</f>
        <v>Belajar mencintai alam dengan menjadi pecinta alam</v>
      </c>
      <c r="F125" s="729" t="s">
        <v>1420</v>
      </c>
      <c r="G125" s="1021"/>
      <c r="H125" s="1022"/>
      <c r="I125" s="1022"/>
      <c r="J125" s="1022"/>
      <c r="K125" s="1022"/>
      <c r="L125" s="729" t="s">
        <v>1345</v>
      </c>
      <c r="M125" s="1023">
        <v>16836</v>
      </c>
      <c r="N125" s="1024"/>
    </row>
    <row r="126" spans="1:14" ht="22.5">
      <c r="A126" s="1017">
        <v>119</v>
      </c>
      <c r="B126" s="1025" t="s">
        <v>713</v>
      </c>
      <c r="C126" s="1019" t="s">
        <v>712</v>
      </c>
      <c r="D126" s="1020" t="s">
        <v>851</v>
      </c>
      <c r="E126" s="729" t="s">
        <v>1433</v>
      </c>
      <c r="F126" s="729" t="s">
        <v>1426</v>
      </c>
      <c r="G126" s="1021"/>
      <c r="H126" s="1022"/>
      <c r="I126" s="1022"/>
      <c r="J126" s="1022"/>
      <c r="K126" s="1022"/>
      <c r="L126" s="729" t="s">
        <v>1345</v>
      </c>
      <c r="M126" s="1023">
        <v>16836</v>
      </c>
      <c r="N126" s="1024"/>
    </row>
    <row r="127" spans="1:14" ht="22.5">
      <c r="A127" s="1017">
        <v>120</v>
      </c>
      <c r="B127" s="1025" t="s">
        <v>713</v>
      </c>
      <c r="C127" s="1019" t="s">
        <v>712</v>
      </c>
      <c r="D127" s="1020" t="s">
        <v>852</v>
      </c>
      <c r="E127" s="729" t="s">
        <v>1433</v>
      </c>
      <c r="F127" s="729" t="s">
        <v>1426</v>
      </c>
      <c r="G127" s="1021"/>
      <c r="H127" s="1022"/>
      <c r="I127" s="1022"/>
      <c r="J127" s="1022"/>
      <c r="K127" s="1022"/>
      <c r="L127" s="729" t="s">
        <v>1345</v>
      </c>
      <c r="M127" s="1023">
        <v>16836</v>
      </c>
      <c r="N127" s="1024"/>
    </row>
    <row r="128" spans="1:14" ht="22.5">
      <c r="A128" s="1017">
        <v>121</v>
      </c>
      <c r="B128" s="1025" t="s">
        <v>713</v>
      </c>
      <c r="C128" s="1019" t="s">
        <v>712</v>
      </c>
      <c r="D128" s="1020" t="s">
        <v>379</v>
      </c>
      <c r="E128" s="729" t="s">
        <v>1434</v>
      </c>
      <c r="F128" s="729" t="s">
        <v>1420</v>
      </c>
      <c r="G128" s="1021"/>
      <c r="H128" s="1022"/>
      <c r="I128" s="1022"/>
      <c r="J128" s="1022"/>
      <c r="K128" s="1022"/>
      <c r="L128" s="729" t="s">
        <v>1345</v>
      </c>
      <c r="M128" s="1023">
        <v>16836</v>
      </c>
      <c r="N128" s="1024"/>
    </row>
    <row r="129" spans="1:14" ht="22.5">
      <c r="A129" s="1017">
        <v>122</v>
      </c>
      <c r="B129" s="1025" t="s">
        <v>713</v>
      </c>
      <c r="C129" s="1019" t="s">
        <v>712</v>
      </c>
      <c r="D129" s="1020" t="s">
        <v>853</v>
      </c>
      <c r="E129" s="729" t="str">
        <f>E128</f>
        <v>Belajar nilai leluhur dari sejarah kerajaan</v>
      </c>
      <c r="F129" s="729" t="s">
        <v>1420</v>
      </c>
      <c r="G129" s="1021"/>
      <c r="H129" s="1022"/>
      <c r="I129" s="1022"/>
      <c r="J129" s="1022"/>
      <c r="K129" s="1022"/>
      <c r="L129" s="729" t="s">
        <v>1345</v>
      </c>
      <c r="M129" s="1023">
        <v>16836</v>
      </c>
      <c r="N129" s="1024"/>
    </row>
    <row r="130" spans="1:14" ht="22.5">
      <c r="A130" s="1017">
        <v>123</v>
      </c>
      <c r="B130" s="1025" t="s">
        <v>713</v>
      </c>
      <c r="C130" s="1019" t="s">
        <v>712</v>
      </c>
      <c r="D130" s="1020" t="s">
        <v>854</v>
      </c>
      <c r="E130" s="729" t="s">
        <v>1435</v>
      </c>
      <c r="F130" s="729" t="s">
        <v>1420</v>
      </c>
      <c r="G130" s="1021"/>
      <c r="H130" s="1022"/>
      <c r="I130" s="1022"/>
      <c r="J130" s="1022"/>
      <c r="K130" s="1022"/>
      <c r="L130" s="729" t="s">
        <v>1345</v>
      </c>
      <c r="M130" s="1023">
        <v>16836</v>
      </c>
      <c r="N130" s="1024"/>
    </row>
    <row r="131" spans="1:14" ht="22.5">
      <c r="A131" s="1017">
        <v>124</v>
      </c>
      <c r="B131" s="1025" t="s">
        <v>713</v>
      </c>
      <c r="C131" s="1019" t="s">
        <v>712</v>
      </c>
      <c r="D131" s="1020" t="s">
        <v>855</v>
      </c>
      <c r="E131" s="729" t="str">
        <f>E130</f>
        <v>Belajar sopan santun dalam pergaulan untukmu</v>
      </c>
      <c r="F131" s="729" t="s">
        <v>1420</v>
      </c>
      <c r="G131" s="1021"/>
      <c r="H131" s="1022"/>
      <c r="I131" s="1022"/>
      <c r="J131" s="1022"/>
      <c r="K131" s="1022"/>
      <c r="L131" s="729" t="s">
        <v>1345</v>
      </c>
      <c r="M131" s="1023">
        <v>16836</v>
      </c>
      <c r="N131" s="1024"/>
    </row>
    <row r="132" spans="1:14" ht="22.5">
      <c r="A132" s="1017">
        <v>125</v>
      </c>
      <c r="B132" s="1025" t="s">
        <v>713</v>
      </c>
      <c r="C132" s="1019" t="s">
        <v>712</v>
      </c>
      <c r="D132" s="1020" t="s">
        <v>856</v>
      </c>
      <c r="E132" s="729" t="s">
        <v>1436</v>
      </c>
      <c r="F132" s="729" t="s">
        <v>1356</v>
      </c>
      <c r="G132" s="1021"/>
      <c r="H132" s="1022"/>
      <c r="I132" s="1022"/>
      <c r="J132" s="1022"/>
      <c r="K132" s="1022"/>
      <c r="L132" s="729" t="s">
        <v>1345</v>
      </c>
      <c r="M132" s="1023">
        <v>21960</v>
      </c>
      <c r="N132" s="1024"/>
    </row>
    <row r="133" spans="1:14" ht="22.5">
      <c r="A133" s="1017">
        <v>126</v>
      </c>
      <c r="B133" s="1025" t="s">
        <v>713</v>
      </c>
      <c r="C133" s="1019" t="s">
        <v>712</v>
      </c>
      <c r="D133" s="1020" t="s">
        <v>1437</v>
      </c>
      <c r="E133" s="729" t="str">
        <f>E132</f>
        <v>Berani hidup kaya: Jurus Jitu menjadi enterpreneur anda</v>
      </c>
      <c r="F133" s="729" t="s">
        <v>1356</v>
      </c>
      <c r="G133" s="1021"/>
      <c r="H133" s="1022"/>
      <c r="I133" s="1022"/>
      <c r="J133" s="1022"/>
      <c r="K133" s="1022"/>
      <c r="L133" s="729" t="s">
        <v>1345</v>
      </c>
      <c r="M133" s="1023">
        <v>21960</v>
      </c>
      <c r="N133" s="1024"/>
    </row>
    <row r="134" spans="1:14" ht="22.5">
      <c r="A134" s="1017">
        <v>127</v>
      </c>
      <c r="B134" s="1025" t="s">
        <v>713</v>
      </c>
      <c r="C134" s="1019" t="s">
        <v>712</v>
      </c>
      <c r="D134" s="1020" t="s">
        <v>1438</v>
      </c>
      <c r="E134" s="729" t="s">
        <v>1439</v>
      </c>
      <c r="F134" s="729" t="s">
        <v>1344</v>
      </c>
      <c r="G134" s="1021"/>
      <c r="H134" s="1022"/>
      <c r="I134" s="1022"/>
      <c r="J134" s="1022"/>
      <c r="K134" s="1022"/>
      <c r="L134" s="729" t="s">
        <v>1345</v>
      </c>
      <c r="M134" s="1023">
        <v>11346</v>
      </c>
      <c r="N134" s="1024"/>
    </row>
    <row r="135" spans="1:14" ht="22.5">
      <c r="A135" s="1017">
        <v>128</v>
      </c>
      <c r="B135" s="1025" t="s">
        <v>713</v>
      </c>
      <c r="C135" s="1019" t="s">
        <v>712</v>
      </c>
      <c r="D135" s="1020" t="s">
        <v>1440</v>
      </c>
      <c r="E135" s="729" t="str">
        <f>E134</f>
        <v>Berburu Dolar dari internet</v>
      </c>
      <c r="F135" s="729" t="s">
        <v>1344</v>
      </c>
      <c r="G135" s="1021"/>
      <c r="H135" s="1022"/>
      <c r="I135" s="1022"/>
      <c r="J135" s="1022"/>
      <c r="K135" s="1022"/>
      <c r="L135" s="729" t="s">
        <v>1345</v>
      </c>
      <c r="M135" s="1023">
        <v>11346</v>
      </c>
      <c r="N135" s="1024"/>
    </row>
    <row r="136" spans="1:14" ht="22.5">
      <c r="A136" s="1017">
        <v>129</v>
      </c>
      <c r="B136" s="1025" t="s">
        <v>713</v>
      </c>
      <c r="C136" s="1019" t="s">
        <v>712</v>
      </c>
      <c r="D136" s="1020" t="s">
        <v>1441</v>
      </c>
      <c r="E136" s="729" t="s">
        <v>1442</v>
      </c>
      <c r="F136" s="729" t="s">
        <v>1443</v>
      </c>
      <c r="G136" s="1021"/>
      <c r="H136" s="1022"/>
      <c r="I136" s="1022"/>
      <c r="J136" s="1022"/>
      <c r="K136" s="1022"/>
      <c r="L136" s="729" t="s">
        <v>1345</v>
      </c>
      <c r="M136" s="1023">
        <v>19690.8</v>
      </c>
      <c r="N136" s="1024"/>
    </row>
    <row r="137" spans="1:14" ht="22.5">
      <c r="A137" s="1017">
        <v>130</v>
      </c>
      <c r="B137" s="1025" t="s">
        <v>713</v>
      </c>
      <c r="C137" s="1019" t="s">
        <v>712</v>
      </c>
      <c r="D137" s="1020" t="s">
        <v>1444</v>
      </c>
      <c r="E137" s="729" t="str">
        <f>E136</f>
        <v xml:space="preserve">Berjuta keajaiban dunia tumbuhan </v>
      </c>
      <c r="F137" s="729" t="s">
        <v>1443</v>
      </c>
      <c r="G137" s="1021"/>
      <c r="H137" s="1022"/>
      <c r="I137" s="1022"/>
      <c r="J137" s="1022"/>
      <c r="K137" s="1022"/>
      <c r="L137" s="729" t="s">
        <v>1345</v>
      </c>
      <c r="M137" s="1023">
        <f>M136</f>
        <v>19690.8</v>
      </c>
      <c r="N137" s="1024"/>
    </row>
    <row r="138" spans="1:14" ht="22.5">
      <c r="A138" s="1017">
        <v>131</v>
      </c>
      <c r="B138" s="1025" t="s">
        <v>713</v>
      </c>
      <c r="C138" s="1019" t="s">
        <v>712</v>
      </c>
      <c r="D138" s="1020" t="s">
        <v>1445</v>
      </c>
      <c r="E138" s="729" t="s">
        <v>1446</v>
      </c>
      <c r="F138" s="729" t="s">
        <v>1366</v>
      </c>
      <c r="G138" s="1021"/>
      <c r="H138" s="1022"/>
      <c r="I138" s="1022"/>
      <c r="J138" s="1022"/>
      <c r="K138" s="1022"/>
      <c r="L138" s="729" t="s">
        <v>1345</v>
      </c>
      <c r="M138" s="1023">
        <v>24156</v>
      </c>
      <c r="N138" s="1024"/>
    </row>
    <row r="139" spans="1:14" ht="22.5">
      <c r="A139" s="1017">
        <v>132</v>
      </c>
      <c r="B139" s="1025" t="s">
        <v>713</v>
      </c>
      <c r="C139" s="1019" t="s">
        <v>712</v>
      </c>
      <c r="D139" s="1020" t="s">
        <v>1447</v>
      </c>
      <c r="E139" s="729" t="str">
        <f>E138</f>
        <v>Berobatlah dengan doa dan istghfar</v>
      </c>
      <c r="F139" s="729" t="s">
        <v>1366</v>
      </c>
      <c r="G139" s="1021"/>
      <c r="H139" s="1022"/>
      <c r="I139" s="1022"/>
      <c r="J139" s="1022"/>
      <c r="K139" s="1022"/>
      <c r="L139" s="729" t="s">
        <v>1345</v>
      </c>
      <c r="M139" s="1023">
        <v>24156</v>
      </c>
      <c r="N139" s="1024"/>
    </row>
    <row r="140" spans="1:14" ht="22.5">
      <c r="A140" s="1017">
        <v>133</v>
      </c>
      <c r="B140" s="1025" t="s">
        <v>713</v>
      </c>
      <c r="C140" s="1019" t="s">
        <v>712</v>
      </c>
      <c r="D140" s="1020" t="s">
        <v>1448</v>
      </c>
      <c r="E140" s="729" t="s">
        <v>1449</v>
      </c>
      <c r="F140" s="729" t="s">
        <v>1366</v>
      </c>
      <c r="G140" s="1021"/>
      <c r="H140" s="1022"/>
      <c r="I140" s="1022"/>
      <c r="J140" s="1022"/>
      <c r="K140" s="1022"/>
      <c r="L140" s="729" t="s">
        <v>1345</v>
      </c>
      <c r="M140" s="1023">
        <v>21228</v>
      </c>
      <c r="N140" s="1024"/>
    </row>
    <row r="141" spans="1:14" ht="22.5">
      <c r="A141" s="1017">
        <v>134</v>
      </c>
      <c r="B141" s="1025" t="s">
        <v>713</v>
      </c>
      <c r="C141" s="1019" t="s">
        <v>712</v>
      </c>
      <c r="D141" s="1020" t="s">
        <v>1450</v>
      </c>
      <c r="E141" s="729" t="str">
        <f>E140</f>
        <v>Berobatlah dengan puasa dan sedekah</v>
      </c>
      <c r="F141" s="729" t="s">
        <v>1366</v>
      </c>
      <c r="G141" s="1021"/>
      <c r="H141" s="1022"/>
      <c r="I141" s="1022"/>
      <c r="J141" s="1022"/>
      <c r="K141" s="1022"/>
      <c r="L141" s="729" t="s">
        <v>1345</v>
      </c>
      <c r="M141" s="1023">
        <v>21228</v>
      </c>
      <c r="N141" s="1024"/>
    </row>
    <row r="142" spans="1:14" ht="22.5">
      <c r="A142" s="1017">
        <v>135</v>
      </c>
      <c r="B142" s="1025" t="s">
        <v>713</v>
      </c>
      <c r="C142" s="1019" t="s">
        <v>712</v>
      </c>
      <c r="D142" s="1020" t="s">
        <v>1451</v>
      </c>
      <c r="E142" s="729" t="s">
        <v>1452</v>
      </c>
      <c r="F142" s="729" t="s">
        <v>1352</v>
      </c>
      <c r="G142" s="1021"/>
      <c r="H142" s="1022"/>
      <c r="I142" s="1022"/>
      <c r="J142" s="1022"/>
      <c r="K142" s="1022"/>
      <c r="L142" s="729" t="s">
        <v>1345</v>
      </c>
      <c r="M142" s="1023">
        <v>14640</v>
      </c>
      <c r="N142" s="1024"/>
    </row>
    <row r="143" spans="1:14" ht="22.5">
      <c r="A143" s="1017">
        <v>136</v>
      </c>
      <c r="B143" s="1025" t="s">
        <v>713</v>
      </c>
      <c r="C143" s="1019" t="s">
        <v>712</v>
      </c>
      <c r="D143" s="1020" t="s">
        <v>1453</v>
      </c>
      <c r="E143" s="729" t="str">
        <f>E142</f>
        <v xml:space="preserve">Bersahabat dengan penyakit jantung </v>
      </c>
      <c r="F143" s="729" t="s">
        <v>1352</v>
      </c>
      <c r="G143" s="1021"/>
      <c r="H143" s="1022"/>
      <c r="I143" s="1022"/>
      <c r="J143" s="1022"/>
      <c r="K143" s="1022"/>
      <c r="L143" s="729" t="s">
        <v>1345</v>
      </c>
      <c r="M143" s="1023">
        <v>14640</v>
      </c>
      <c r="N143" s="1024"/>
    </row>
    <row r="144" spans="1:14" ht="22.5">
      <c r="A144" s="1017">
        <v>137</v>
      </c>
      <c r="B144" s="1025" t="s">
        <v>713</v>
      </c>
      <c r="C144" s="1019" t="s">
        <v>712</v>
      </c>
      <c r="D144" s="1020" t="s">
        <v>1454</v>
      </c>
      <c r="E144" s="729" t="s">
        <v>1455</v>
      </c>
      <c r="F144" s="729" t="s">
        <v>1389</v>
      </c>
      <c r="G144" s="1021"/>
      <c r="H144" s="1022"/>
      <c r="I144" s="1022"/>
      <c r="J144" s="1022"/>
      <c r="K144" s="1022"/>
      <c r="L144" s="729" t="s">
        <v>1345</v>
      </c>
      <c r="M144" s="1023">
        <v>8052</v>
      </c>
      <c r="N144" s="1024"/>
    </row>
    <row r="145" spans="1:14" ht="22.5">
      <c r="A145" s="1017">
        <v>138</v>
      </c>
      <c r="B145" s="1025" t="s">
        <v>713</v>
      </c>
      <c r="C145" s="1019" t="s">
        <v>712</v>
      </c>
      <c r="D145" s="1020" t="s">
        <v>1456</v>
      </c>
      <c r="E145" s="729" t="str">
        <f>E144</f>
        <v>Bersedekah memperbanyak rezeki</v>
      </c>
      <c r="F145" s="729" t="s">
        <v>1389</v>
      </c>
      <c r="G145" s="1021"/>
      <c r="H145" s="1022"/>
      <c r="I145" s="1022"/>
      <c r="J145" s="1022"/>
      <c r="K145" s="1022"/>
      <c r="L145" s="729" t="s">
        <v>1345</v>
      </c>
      <c r="M145" s="1023">
        <v>8052</v>
      </c>
      <c r="N145" s="1024"/>
    </row>
    <row r="146" spans="1:14" ht="22.5">
      <c r="A146" s="1017">
        <v>139</v>
      </c>
      <c r="B146" s="1025" t="s">
        <v>713</v>
      </c>
      <c r="C146" s="1019" t="s">
        <v>712</v>
      </c>
      <c r="D146" s="1020" t="s">
        <v>1457</v>
      </c>
      <c r="E146" s="729" t="str">
        <f>E147</f>
        <v>Bertanam kangkung raksasa di pekarangan</v>
      </c>
      <c r="F146" s="729" t="s">
        <v>1352</v>
      </c>
      <c r="G146" s="1021"/>
      <c r="H146" s="1022"/>
      <c r="I146" s="1022"/>
      <c r="J146" s="1022"/>
      <c r="K146" s="1022"/>
      <c r="L146" s="729" t="s">
        <v>1345</v>
      </c>
      <c r="M146" s="1023">
        <f>M147</f>
        <v>14640</v>
      </c>
      <c r="N146" s="1024"/>
    </row>
    <row r="147" spans="1:14" ht="22.5">
      <c r="A147" s="1017">
        <v>140</v>
      </c>
      <c r="B147" s="1025" t="s">
        <v>713</v>
      </c>
      <c r="C147" s="1019" t="s">
        <v>712</v>
      </c>
      <c r="D147" s="1020" t="s">
        <v>1458</v>
      </c>
      <c r="E147" s="729" t="s">
        <v>1459</v>
      </c>
      <c r="F147" s="729" t="s">
        <v>1352</v>
      </c>
      <c r="G147" s="1021"/>
      <c r="H147" s="1022"/>
      <c r="I147" s="1022"/>
      <c r="J147" s="1022"/>
      <c r="K147" s="1022"/>
      <c r="L147" s="729" t="s">
        <v>1345</v>
      </c>
      <c r="M147" s="1023">
        <v>14640</v>
      </c>
      <c r="N147" s="1024"/>
    </row>
    <row r="148" spans="1:14" ht="22.5">
      <c r="A148" s="1017">
        <v>141</v>
      </c>
      <c r="B148" s="1025" t="s">
        <v>713</v>
      </c>
      <c r="C148" s="1019" t="s">
        <v>712</v>
      </c>
      <c r="D148" s="1020" t="s">
        <v>1460</v>
      </c>
      <c r="E148" s="729" t="s">
        <v>1461</v>
      </c>
      <c r="F148" s="729" t="s">
        <v>1462</v>
      </c>
      <c r="G148" s="1021"/>
      <c r="H148" s="1022"/>
      <c r="I148" s="1022"/>
      <c r="J148" s="1022"/>
      <c r="K148" s="1022"/>
      <c r="L148" s="729" t="s">
        <v>1345</v>
      </c>
      <c r="M148" s="1023">
        <v>10980</v>
      </c>
      <c r="N148" s="1024"/>
    </row>
    <row r="149" spans="1:14" ht="22.5">
      <c r="A149" s="1017">
        <v>142</v>
      </c>
      <c r="B149" s="1025" t="s">
        <v>713</v>
      </c>
      <c r="C149" s="1019" t="s">
        <v>712</v>
      </c>
      <c r="D149" s="1020" t="s">
        <v>1463</v>
      </c>
      <c r="E149" s="729" t="str">
        <f>E148</f>
        <v>Berwisata ke alam arwah, 165 hal</v>
      </c>
      <c r="F149" s="729" t="s">
        <v>1462</v>
      </c>
      <c r="G149" s="1021"/>
      <c r="H149" s="1022"/>
      <c r="I149" s="1022"/>
      <c r="J149" s="1022"/>
      <c r="K149" s="1022"/>
      <c r="L149" s="729" t="s">
        <v>1345</v>
      </c>
      <c r="M149" s="1023">
        <v>10980</v>
      </c>
      <c r="N149" s="1024"/>
    </row>
    <row r="150" spans="1:14" ht="22.5">
      <c r="A150" s="1017">
        <v>143</v>
      </c>
      <c r="B150" s="1025" t="s">
        <v>713</v>
      </c>
      <c r="C150" s="1019" t="s">
        <v>712</v>
      </c>
      <c r="D150" s="1020" t="s">
        <v>1464</v>
      </c>
      <c r="E150" s="729" t="s">
        <v>1465</v>
      </c>
      <c r="F150" s="729" t="s">
        <v>1381</v>
      </c>
      <c r="G150" s="1021"/>
      <c r="H150" s="1022"/>
      <c r="I150" s="1022"/>
      <c r="J150" s="1022"/>
      <c r="K150" s="1022"/>
      <c r="L150" s="729" t="s">
        <v>1345</v>
      </c>
      <c r="M150" s="1023">
        <v>18300</v>
      </c>
      <c r="N150" s="1024"/>
    </row>
    <row r="151" spans="1:14" ht="22.5">
      <c r="A151" s="1017">
        <v>144</v>
      </c>
      <c r="B151" s="1025" t="s">
        <v>713</v>
      </c>
      <c r="C151" s="1019" t="s">
        <v>712</v>
      </c>
      <c r="D151" s="1020" t="s">
        <v>1466</v>
      </c>
      <c r="E151" s="729" t="str">
        <f>E150</f>
        <v>Betapa allah menyayangimu Saudariku</v>
      </c>
      <c r="F151" s="729" t="s">
        <v>1381</v>
      </c>
      <c r="G151" s="1021"/>
      <c r="H151" s="1022"/>
      <c r="I151" s="1022"/>
      <c r="J151" s="1022"/>
      <c r="K151" s="1022"/>
      <c r="L151" s="729" t="s">
        <v>1345</v>
      </c>
      <c r="M151" s="1023">
        <v>18300</v>
      </c>
      <c r="N151" s="1024"/>
    </row>
    <row r="152" spans="1:14" ht="22.5">
      <c r="A152" s="1017">
        <v>145</v>
      </c>
      <c r="B152" s="1025" t="s">
        <v>713</v>
      </c>
      <c r="C152" s="1019" t="s">
        <v>712</v>
      </c>
      <c r="D152" s="1020" t="s">
        <v>1467</v>
      </c>
      <c r="E152" s="729" t="s">
        <v>1468</v>
      </c>
      <c r="F152" s="729" t="s">
        <v>1422</v>
      </c>
      <c r="G152" s="1021"/>
      <c r="H152" s="1022"/>
      <c r="I152" s="1022"/>
      <c r="J152" s="1022"/>
      <c r="K152" s="1022"/>
      <c r="L152" s="729" t="s">
        <v>1345</v>
      </c>
      <c r="M152" s="1023">
        <v>19032</v>
      </c>
      <c r="N152" s="1024"/>
    </row>
    <row r="153" spans="1:14" ht="22.5">
      <c r="A153" s="1017">
        <v>146</v>
      </c>
      <c r="B153" s="1025" t="s">
        <v>713</v>
      </c>
      <c r="C153" s="1019" t="s">
        <v>712</v>
      </c>
      <c r="D153" s="1020" t="s">
        <v>1469</v>
      </c>
      <c r="E153" s="729" t="str">
        <f>E152</f>
        <v>Bila Kita Jatuh Cinta</v>
      </c>
      <c r="F153" s="729" t="s">
        <v>1422</v>
      </c>
      <c r="G153" s="1021"/>
      <c r="H153" s="1022"/>
      <c r="I153" s="1022"/>
      <c r="J153" s="1022"/>
      <c r="K153" s="1022"/>
      <c r="L153" s="729" t="s">
        <v>1345</v>
      </c>
      <c r="M153" s="1023">
        <v>19032</v>
      </c>
      <c r="N153" s="1024"/>
    </row>
    <row r="154" spans="1:14" ht="22.5">
      <c r="A154" s="1017">
        <v>147</v>
      </c>
      <c r="B154" s="1025" t="s">
        <v>713</v>
      </c>
      <c r="C154" s="1019" t="s">
        <v>712</v>
      </c>
      <c r="D154" s="1020" t="s">
        <v>1470</v>
      </c>
      <c r="E154" s="729" t="s">
        <v>1471</v>
      </c>
      <c r="F154" s="729" t="s">
        <v>1362</v>
      </c>
      <c r="G154" s="1021"/>
      <c r="H154" s="1022"/>
      <c r="I154" s="1022"/>
      <c r="J154" s="1022"/>
      <c r="K154" s="1022"/>
      <c r="L154" s="729" t="s">
        <v>1345</v>
      </c>
      <c r="M154" s="1023">
        <v>14274</v>
      </c>
      <c r="N154" s="1024"/>
    </row>
    <row r="155" spans="1:14" ht="22.5">
      <c r="A155" s="1017">
        <v>148</v>
      </c>
      <c r="B155" s="1025" t="s">
        <v>713</v>
      </c>
      <c r="C155" s="1019" t="s">
        <v>712</v>
      </c>
      <c r="D155" s="1020" t="s">
        <v>1472</v>
      </c>
      <c r="E155" s="729" t="str">
        <f>E154</f>
        <v xml:space="preserve">Bimbingan Sholat For kids </v>
      </c>
      <c r="F155" s="729" t="s">
        <v>1362</v>
      </c>
      <c r="G155" s="1021"/>
      <c r="H155" s="1022"/>
      <c r="I155" s="1022"/>
      <c r="J155" s="1022"/>
      <c r="K155" s="1022"/>
      <c r="L155" s="729" t="s">
        <v>1345</v>
      </c>
      <c r="M155" s="1023">
        <v>14274</v>
      </c>
      <c r="N155" s="1024"/>
    </row>
    <row r="156" spans="1:14" ht="22.5">
      <c r="A156" s="1017">
        <v>149</v>
      </c>
      <c r="B156" s="1025" t="s">
        <v>713</v>
      </c>
      <c r="C156" s="1019" t="s">
        <v>712</v>
      </c>
      <c r="D156" s="1020" t="s">
        <v>1473</v>
      </c>
      <c r="E156" s="729" t="str">
        <f>E157</f>
        <v xml:space="preserve">Rumput laut dan Biogas </v>
      </c>
      <c r="F156" s="729" t="s">
        <v>1474</v>
      </c>
      <c r="G156" s="1021"/>
      <c r="H156" s="1022"/>
      <c r="I156" s="1022"/>
      <c r="J156" s="1022"/>
      <c r="K156" s="1022"/>
      <c r="L156" s="729" t="s">
        <v>1345</v>
      </c>
      <c r="M156" s="1023">
        <f>M157</f>
        <v>23424</v>
      </c>
      <c r="N156" s="1024"/>
    </row>
    <row r="157" spans="1:14" ht="22.5">
      <c r="A157" s="1017">
        <v>150</v>
      </c>
      <c r="B157" s="1025" t="s">
        <v>713</v>
      </c>
      <c r="C157" s="1019" t="s">
        <v>712</v>
      </c>
      <c r="D157" s="1020" t="s">
        <v>1475</v>
      </c>
      <c r="E157" s="729" t="s">
        <v>1476</v>
      </c>
      <c r="F157" s="729" t="s">
        <v>1474</v>
      </c>
      <c r="G157" s="1021"/>
      <c r="H157" s="1022"/>
      <c r="I157" s="1022"/>
      <c r="J157" s="1022"/>
      <c r="K157" s="1022"/>
      <c r="L157" s="729" t="s">
        <v>1345</v>
      </c>
      <c r="M157" s="1023">
        <v>23424</v>
      </c>
      <c r="N157" s="1024"/>
    </row>
    <row r="158" spans="1:14" ht="22.5">
      <c r="A158" s="1017">
        <v>151</v>
      </c>
      <c r="B158" s="1025" t="s">
        <v>713</v>
      </c>
      <c r="C158" s="1019" t="s">
        <v>712</v>
      </c>
      <c r="D158" s="1020" t="s">
        <v>1477</v>
      </c>
      <c r="E158" s="729" t="s">
        <v>1478</v>
      </c>
      <c r="F158" s="729" t="s">
        <v>1479</v>
      </c>
      <c r="G158" s="1021"/>
      <c r="H158" s="1022"/>
      <c r="I158" s="1022"/>
      <c r="J158" s="1022"/>
      <c r="K158" s="1022"/>
      <c r="L158" s="729" t="s">
        <v>1345</v>
      </c>
      <c r="M158" s="1023">
        <v>10980</v>
      </c>
      <c r="N158" s="1024"/>
    </row>
    <row r="159" spans="1:14" ht="22.5">
      <c r="A159" s="1017">
        <v>152</v>
      </c>
      <c r="B159" s="1025" t="s">
        <v>713</v>
      </c>
      <c r="C159" s="1019" t="s">
        <v>712</v>
      </c>
      <c r="D159" s="1020" t="s">
        <v>1480</v>
      </c>
      <c r="E159" s="729" t="str">
        <f>E158</f>
        <v>Bisakah Aku sukses.?!</v>
      </c>
      <c r="F159" s="729" t="s">
        <v>1479</v>
      </c>
      <c r="G159" s="1021"/>
      <c r="H159" s="1022"/>
      <c r="I159" s="1022"/>
      <c r="J159" s="1022"/>
      <c r="K159" s="1022"/>
      <c r="L159" s="729" t="s">
        <v>1345</v>
      </c>
      <c r="M159" s="1023">
        <v>10980</v>
      </c>
      <c r="N159" s="1024"/>
    </row>
    <row r="160" spans="1:14" ht="22.5">
      <c r="A160" s="1017">
        <v>153</v>
      </c>
      <c r="B160" s="1025" t="s">
        <v>706</v>
      </c>
      <c r="C160" s="1019" t="s">
        <v>705</v>
      </c>
      <c r="D160" s="1020" t="s">
        <v>1481</v>
      </c>
      <c r="E160" s="729" t="s">
        <v>1482</v>
      </c>
      <c r="F160" s="729" t="s">
        <v>1424</v>
      </c>
      <c r="G160" s="1021"/>
      <c r="H160" s="1022"/>
      <c r="I160" s="1022"/>
      <c r="J160" s="1022"/>
      <c r="K160" s="1022"/>
      <c r="L160" s="729" t="s">
        <v>1345</v>
      </c>
      <c r="M160" s="1023">
        <v>25620</v>
      </c>
      <c r="N160" s="1024"/>
    </row>
    <row r="161" spans="1:14" ht="22.5">
      <c r="A161" s="1017">
        <v>154</v>
      </c>
      <c r="B161" s="1025" t="s">
        <v>706</v>
      </c>
      <c r="C161" s="1019" t="s">
        <v>705</v>
      </c>
      <c r="D161" s="1020" t="s">
        <v>1483</v>
      </c>
      <c r="E161" s="729" t="str">
        <f>E160</f>
        <v xml:space="preserve">Bisnis Online </v>
      </c>
      <c r="F161" s="729" t="s">
        <v>1424</v>
      </c>
      <c r="G161" s="1021"/>
      <c r="H161" s="1022"/>
      <c r="I161" s="1022"/>
      <c r="J161" s="1022"/>
      <c r="K161" s="1022"/>
      <c r="L161" s="729" t="s">
        <v>1345</v>
      </c>
      <c r="M161" s="1023">
        <v>25620</v>
      </c>
      <c r="N161" s="1024"/>
    </row>
    <row r="162" spans="1:14" ht="22.5">
      <c r="A162" s="1017">
        <v>155</v>
      </c>
      <c r="B162" s="1025" t="s">
        <v>706</v>
      </c>
      <c r="C162" s="1019" t="s">
        <v>705</v>
      </c>
      <c r="D162" s="1020" t="s">
        <v>1484</v>
      </c>
      <c r="E162" s="729" t="s">
        <v>1485</v>
      </c>
      <c r="F162" s="729" t="s">
        <v>1486</v>
      </c>
      <c r="G162" s="1021"/>
      <c r="H162" s="1022"/>
      <c r="I162" s="1022"/>
      <c r="J162" s="1022"/>
      <c r="K162" s="1022"/>
      <c r="L162" s="729" t="s">
        <v>1345</v>
      </c>
      <c r="M162" s="1023">
        <v>18300</v>
      </c>
      <c r="N162" s="1024"/>
    </row>
    <row r="163" spans="1:14" ht="22.5">
      <c r="A163" s="1017">
        <v>156</v>
      </c>
      <c r="B163" s="1025" t="s">
        <v>706</v>
      </c>
      <c r="C163" s="1019" t="s">
        <v>705</v>
      </c>
      <c r="D163" s="1020" t="s">
        <v>1487</v>
      </c>
      <c r="E163" s="729" t="str">
        <f>E162</f>
        <v>Boediono dan (Neoliberalisme)</v>
      </c>
      <c r="F163" s="729" t="s">
        <v>1486</v>
      </c>
      <c r="G163" s="1021"/>
      <c r="H163" s="1022"/>
      <c r="I163" s="1022"/>
      <c r="J163" s="1022"/>
      <c r="K163" s="1022"/>
      <c r="L163" s="729" t="s">
        <v>1345</v>
      </c>
      <c r="M163" s="1023">
        <v>18300</v>
      </c>
      <c r="N163" s="1024"/>
    </row>
    <row r="164" spans="1:14" ht="33.75">
      <c r="A164" s="1017">
        <v>157</v>
      </c>
      <c r="B164" s="1025" t="s">
        <v>713</v>
      </c>
      <c r="C164" s="1019" t="s">
        <v>712</v>
      </c>
      <c r="D164" s="1020" t="s">
        <v>1488</v>
      </c>
      <c r="E164" s="729" t="s">
        <v>1489</v>
      </c>
      <c r="F164" s="729" t="s">
        <v>1490</v>
      </c>
      <c r="G164" s="1021"/>
      <c r="H164" s="1022"/>
      <c r="I164" s="1022"/>
      <c r="J164" s="1022"/>
      <c r="K164" s="1022"/>
      <c r="L164" s="729" t="s">
        <v>1345</v>
      </c>
      <c r="M164" s="1023">
        <v>20130</v>
      </c>
      <c r="N164" s="1024"/>
    </row>
    <row r="165" spans="1:14" ht="33.75">
      <c r="A165" s="1017">
        <v>158</v>
      </c>
      <c r="B165" s="1025" t="s">
        <v>713</v>
      </c>
      <c r="C165" s="1019" t="s">
        <v>712</v>
      </c>
      <c r="D165" s="1020" t="s">
        <v>1491</v>
      </c>
      <c r="E165" s="729" t="str">
        <f>E164</f>
        <v xml:space="preserve">Boleh Ga sih masturbasi dan 95 pertanyaan tentang seks </v>
      </c>
      <c r="F165" s="729" t="s">
        <v>1490</v>
      </c>
      <c r="G165" s="1021"/>
      <c r="H165" s="1022"/>
      <c r="I165" s="1022"/>
      <c r="J165" s="1022"/>
      <c r="K165" s="1022"/>
      <c r="L165" s="729" t="s">
        <v>1345</v>
      </c>
      <c r="M165" s="1023">
        <v>20130</v>
      </c>
      <c r="N165" s="1024"/>
    </row>
    <row r="166" spans="1:14" ht="22.5">
      <c r="A166" s="1017">
        <v>159</v>
      </c>
      <c r="B166" s="1025" t="s">
        <v>713</v>
      </c>
      <c r="C166" s="1019" t="s">
        <v>712</v>
      </c>
      <c r="D166" s="1020" t="s">
        <v>1492</v>
      </c>
      <c r="E166" s="729" t="s">
        <v>1493</v>
      </c>
      <c r="F166" s="729" t="s">
        <v>1494</v>
      </c>
      <c r="G166" s="1021"/>
      <c r="H166" s="1022"/>
      <c r="I166" s="1022"/>
      <c r="J166" s="1022"/>
      <c r="K166" s="1022"/>
      <c r="L166" s="729" t="s">
        <v>1345</v>
      </c>
      <c r="M166" s="1023">
        <v>13176</v>
      </c>
      <c r="N166" s="1024"/>
    </row>
    <row r="167" spans="1:14" ht="22.5">
      <c r="A167" s="1017">
        <v>160</v>
      </c>
      <c r="B167" s="1025" t="s">
        <v>713</v>
      </c>
      <c r="C167" s="1019" t="s">
        <v>712</v>
      </c>
      <c r="D167" s="1020" t="s">
        <v>1495</v>
      </c>
      <c r="E167" s="729" t="str">
        <f>E166</f>
        <v>Breaking the time</v>
      </c>
      <c r="F167" s="729" t="s">
        <v>1494</v>
      </c>
      <c r="G167" s="1021"/>
      <c r="H167" s="1022"/>
      <c r="I167" s="1022"/>
      <c r="J167" s="1022"/>
      <c r="K167" s="1022"/>
      <c r="L167" s="729" t="s">
        <v>1345</v>
      </c>
      <c r="M167" s="1023">
        <v>13176</v>
      </c>
      <c r="N167" s="1024"/>
    </row>
    <row r="168" spans="1:14" ht="22.5">
      <c r="A168" s="1017">
        <v>161</v>
      </c>
      <c r="B168" s="1025" t="s">
        <v>713</v>
      </c>
      <c r="C168" s="1019" t="s">
        <v>712</v>
      </c>
      <c r="D168" s="1020" t="s">
        <v>1496</v>
      </c>
      <c r="E168" s="729" t="s">
        <v>1497</v>
      </c>
      <c r="F168" s="729" t="s">
        <v>1490</v>
      </c>
      <c r="G168" s="1021"/>
      <c r="H168" s="1022"/>
      <c r="I168" s="1022"/>
      <c r="J168" s="1022"/>
      <c r="K168" s="1022"/>
      <c r="L168" s="729" t="s">
        <v>1345</v>
      </c>
      <c r="M168" s="1023">
        <f>13908</f>
        <v>13908</v>
      </c>
      <c r="N168" s="1024"/>
    </row>
    <row r="169" spans="1:14" ht="22.5">
      <c r="A169" s="1017">
        <v>162</v>
      </c>
      <c r="B169" s="1025" t="s">
        <v>713</v>
      </c>
      <c r="C169" s="1019" t="s">
        <v>712</v>
      </c>
      <c r="D169" s="1020" t="s">
        <v>1498</v>
      </c>
      <c r="E169" s="729" t="str">
        <f>E168</f>
        <v>Buah tak Cuma manis di lidah</v>
      </c>
      <c r="F169" s="729" t="s">
        <v>1490</v>
      </c>
      <c r="G169" s="1021"/>
      <c r="H169" s="1022"/>
      <c r="I169" s="1022"/>
      <c r="J169" s="1022"/>
      <c r="K169" s="1022"/>
      <c r="L169" s="729" t="s">
        <v>1345</v>
      </c>
      <c r="M169" s="1023">
        <f>13908</f>
        <v>13908</v>
      </c>
      <c r="N169" s="1024"/>
    </row>
    <row r="170" spans="1:14" ht="22.5">
      <c r="A170" s="1017">
        <v>163</v>
      </c>
      <c r="B170" s="1025" t="s">
        <v>710</v>
      </c>
      <c r="C170" s="1019" t="s">
        <v>709</v>
      </c>
      <c r="D170" s="1020" t="s">
        <v>1499</v>
      </c>
      <c r="E170" s="729" t="s">
        <v>1500</v>
      </c>
      <c r="F170" s="729" t="s">
        <v>1490</v>
      </c>
      <c r="G170" s="1021"/>
      <c r="H170" s="1022"/>
      <c r="I170" s="1022"/>
      <c r="J170" s="1022"/>
      <c r="K170" s="1022"/>
      <c r="L170" s="729" t="s">
        <v>1345</v>
      </c>
      <c r="M170" s="1023">
        <v>16470</v>
      </c>
      <c r="N170" s="1024"/>
    </row>
    <row r="171" spans="1:14" ht="22.5">
      <c r="A171" s="1017">
        <v>164</v>
      </c>
      <c r="B171" s="1025" t="s">
        <v>710</v>
      </c>
      <c r="C171" s="1019" t="s">
        <v>709</v>
      </c>
      <c r="D171" s="1020" t="s">
        <v>1501</v>
      </c>
      <c r="E171" s="729" t="s">
        <v>1500</v>
      </c>
      <c r="F171" s="729" t="s">
        <v>1490</v>
      </c>
      <c r="G171" s="1021"/>
      <c r="H171" s="1022"/>
      <c r="I171" s="1022"/>
      <c r="J171" s="1022"/>
      <c r="K171" s="1022"/>
      <c r="L171" s="729" t="s">
        <v>1345</v>
      </c>
      <c r="M171" s="1023">
        <v>16470</v>
      </c>
      <c r="N171" s="1024"/>
    </row>
    <row r="172" spans="1:14" ht="22.5">
      <c r="A172" s="1017">
        <v>165</v>
      </c>
      <c r="B172" s="1025" t="s">
        <v>706</v>
      </c>
      <c r="C172" s="1019" t="s">
        <v>705</v>
      </c>
      <c r="D172" s="1020" t="s">
        <v>1502</v>
      </c>
      <c r="E172" s="729" t="s">
        <v>1503</v>
      </c>
      <c r="F172" s="729" t="s">
        <v>1387</v>
      </c>
      <c r="G172" s="1021"/>
      <c r="H172" s="1022"/>
      <c r="I172" s="1022"/>
      <c r="J172" s="1022"/>
      <c r="K172" s="1022"/>
      <c r="L172" s="729" t="s">
        <v>1345</v>
      </c>
      <c r="M172" s="1023">
        <v>13176</v>
      </c>
      <c r="N172" s="1024"/>
    </row>
    <row r="173" spans="1:14" ht="22.5">
      <c r="A173" s="1017">
        <v>166</v>
      </c>
      <c r="B173" s="1025" t="s">
        <v>706</v>
      </c>
      <c r="C173" s="1019" t="s">
        <v>705</v>
      </c>
      <c r="D173" s="1020" t="s">
        <v>1504</v>
      </c>
      <c r="E173" s="729" t="str">
        <f>E172</f>
        <v>Bubur sehat untuk batita hebat</v>
      </c>
      <c r="F173" s="729" t="s">
        <v>1387</v>
      </c>
      <c r="G173" s="1021"/>
      <c r="H173" s="1022"/>
      <c r="I173" s="1022"/>
      <c r="J173" s="1022"/>
      <c r="K173" s="1022"/>
      <c r="L173" s="729" t="s">
        <v>1345</v>
      </c>
      <c r="M173" s="1023">
        <v>13176</v>
      </c>
      <c r="N173" s="1024"/>
    </row>
    <row r="174" spans="1:14" ht="22.5">
      <c r="A174" s="1017">
        <v>167</v>
      </c>
      <c r="B174" s="1025" t="s">
        <v>706</v>
      </c>
      <c r="C174" s="1019" t="s">
        <v>705</v>
      </c>
      <c r="D174" s="1020" t="s">
        <v>1505</v>
      </c>
      <c r="E174" s="729" t="s">
        <v>1506</v>
      </c>
      <c r="F174" s="729" t="s">
        <v>1507</v>
      </c>
      <c r="G174" s="1021"/>
      <c r="H174" s="1022"/>
      <c r="I174" s="1022"/>
      <c r="J174" s="1022"/>
      <c r="K174" s="1022"/>
      <c r="L174" s="729" t="s">
        <v>1345</v>
      </c>
      <c r="M174" s="1023">
        <v>18300</v>
      </c>
      <c r="N174" s="1024"/>
    </row>
    <row r="175" spans="1:14" ht="22.5">
      <c r="A175" s="1017">
        <v>168</v>
      </c>
      <c r="B175" s="1025" t="s">
        <v>706</v>
      </c>
      <c r="C175" s="1019" t="s">
        <v>705</v>
      </c>
      <c r="D175" s="1020" t="s">
        <v>1508</v>
      </c>
      <c r="E175" s="729" t="str">
        <f>E174</f>
        <v>Budidaya aneka tanaman sayuran</v>
      </c>
      <c r="F175" s="729" t="s">
        <v>1507</v>
      </c>
      <c r="G175" s="1021"/>
      <c r="H175" s="1022"/>
      <c r="I175" s="1022"/>
      <c r="J175" s="1022"/>
      <c r="K175" s="1022"/>
      <c r="L175" s="729" t="s">
        <v>1345</v>
      </c>
      <c r="M175" s="1023">
        <v>18300</v>
      </c>
      <c r="N175" s="1024"/>
    </row>
    <row r="176" spans="1:14" ht="22.5">
      <c r="A176" s="1017">
        <v>169</v>
      </c>
      <c r="B176" s="1025" t="s">
        <v>706</v>
      </c>
      <c r="C176" s="1019" t="s">
        <v>705</v>
      </c>
      <c r="D176" s="1020" t="s">
        <v>1509</v>
      </c>
      <c r="E176" s="729" t="s">
        <v>1510</v>
      </c>
      <c r="F176" s="729" t="s">
        <v>1511</v>
      </c>
      <c r="G176" s="1021"/>
      <c r="H176" s="1022"/>
      <c r="I176" s="1022"/>
      <c r="J176" s="1022"/>
      <c r="K176" s="1022"/>
      <c r="L176" s="729" t="s">
        <v>1345</v>
      </c>
      <c r="M176" s="1023">
        <v>25620</v>
      </c>
      <c r="N176" s="1024"/>
    </row>
    <row r="177" spans="1:14" ht="22.5">
      <c r="A177" s="1017">
        <v>170</v>
      </c>
      <c r="B177" s="1025" t="s">
        <v>706</v>
      </c>
      <c r="C177" s="1019" t="s">
        <v>705</v>
      </c>
      <c r="D177" s="1020" t="s">
        <v>1512</v>
      </c>
      <c r="E177" s="729" t="s">
        <v>1510</v>
      </c>
      <c r="F177" s="729" t="s">
        <v>1511</v>
      </c>
      <c r="G177" s="1021"/>
      <c r="H177" s="1022"/>
      <c r="I177" s="1022"/>
      <c r="J177" s="1022"/>
      <c r="K177" s="1022"/>
      <c r="L177" s="729" t="s">
        <v>1345</v>
      </c>
      <c r="M177" s="1023">
        <v>25620</v>
      </c>
      <c r="N177" s="1024"/>
    </row>
    <row r="178" spans="1:14" ht="22.5">
      <c r="A178" s="1017">
        <v>171</v>
      </c>
      <c r="B178" s="1025" t="s">
        <v>706</v>
      </c>
      <c r="C178" s="1019" t="s">
        <v>705</v>
      </c>
      <c r="D178" s="1020" t="s">
        <v>1513</v>
      </c>
      <c r="E178" s="729" t="s">
        <v>1514</v>
      </c>
      <c r="F178" s="729" t="s">
        <v>1400</v>
      </c>
      <c r="G178" s="1021"/>
      <c r="H178" s="1022"/>
      <c r="I178" s="1022"/>
      <c r="J178" s="1022"/>
      <c r="K178" s="1022"/>
      <c r="L178" s="729" t="s">
        <v>1345</v>
      </c>
      <c r="M178" s="1023">
        <v>21960</v>
      </c>
      <c r="N178" s="1024"/>
    </row>
    <row r="179" spans="1:14" ht="22.5">
      <c r="A179" s="1017">
        <v>172</v>
      </c>
      <c r="B179" s="1025" t="s">
        <v>706</v>
      </c>
      <c r="C179" s="1019" t="s">
        <v>705</v>
      </c>
      <c r="D179" s="1020" t="s">
        <v>1515</v>
      </c>
      <c r="E179" s="729" t="str">
        <f>E178</f>
        <v xml:space="preserve">Sumber Gizi Pelangi Makanan </v>
      </c>
      <c r="F179" s="729" t="s">
        <v>1400</v>
      </c>
      <c r="G179" s="1021"/>
      <c r="H179" s="1022"/>
      <c r="I179" s="1022"/>
      <c r="J179" s="1022"/>
      <c r="K179" s="1022"/>
      <c r="L179" s="729" t="s">
        <v>1345</v>
      </c>
      <c r="M179" s="1023">
        <v>21960</v>
      </c>
      <c r="N179" s="1024"/>
    </row>
    <row r="180" spans="1:14" ht="22.5">
      <c r="A180" s="1017">
        <v>173</v>
      </c>
      <c r="B180" s="1025" t="s">
        <v>706</v>
      </c>
      <c r="C180" s="1019" t="s">
        <v>705</v>
      </c>
      <c r="D180" s="1020" t="s">
        <v>1516</v>
      </c>
      <c r="E180" s="729" t="s">
        <v>1517</v>
      </c>
      <c r="F180" s="729" t="s">
        <v>1507</v>
      </c>
      <c r="G180" s="1021"/>
      <c r="H180" s="1022"/>
      <c r="I180" s="1022"/>
      <c r="J180" s="1022"/>
      <c r="K180" s="1022"/>
      <c r="L180" s="729" t="s">
        <v>1345</v>
      </c>
      <c r="M180" s="1023">
        <v>21960</v>
      </c>
      <c r="N180" s="1024"/>
    </row>
    <row r="181" spans="1:14" ht="22.5">
      <c r="A181" s="1017">
        <v>174</v>
      </c>
      <c r="B181" s="1025" t="s">
        <v>706</v>
      </c>
      <c r="C181" s="1019" t="s">
        <v>705</v>
      </c>
      <c r="D181" s="1020" t="s">
        <v>1518</v>
      </c>
      <c r="E181" s="729" t="str">
        <f>E180</f>
        <v>Budidaya tanaman kelapa sawit</v>
      </c>
      <c r="F181" s="729" t="s">
        <v>1507</v>
      </c>
      <c r="G181" s="1021"/>
      <c r="H181" s="1022"/>
      <c r="I181" s="1022"/>
      <c r="J181" s="1022"/>
      <c r="K181" s="1022"/>
      <c r="L181" s="729" t="s">
        <v>1345</v>
      </c>
      <c r="M181" s="1023">
        <v>21960</v>
      </c>
      <c r="N181" s="1024"/>
    </row>
    <row r="182" spans="1:14" ht="22.5">
      <c r="A182" s="1017">
        <v>175</v>
      </c>
      <c r="B182" s="1025" t="s">
        <v>706</v>
      </c>
      <c r="C182" s="1019" t="s">
        <v>705</v>
      </c>
      <c r="D182" s="1020" t="s">
        <v>1519</v>
      </c>
      <c r="E182" s="729" t="s">
        <v>1520</v>
      </c>
      <c r="F182" s="729" t="s">
        <v>1490</v>
      </c>
      <c r="G182" s="1021"/>
      <c r="H182" s="1022"/>
      <c r="I182" s="1022"/>
      <c r="J182" s="1022"/>
      <c r="K182" s="1022"/>
      <c r="L182" s="729" t="s">
        <v>1345</v>
      </c>
      <c r="M182" s="1023">
        <v>16836</v>
      </c>
      <c r="N182" s="1024"/>
    </row>
    <row r="183" spans="1:14" ht="22.5">
      <c r="A183" s="1017">
        <v>176</v>
      </c>
      <c r="B183" s="1025" t="s">
        <v>706</v>
      </c>
      <c r="C183" s="1019" t="s">
        <v>705</v>
      </c>
      <c r="D183" s="1020" t="s">
        <v>1521</v>
      </c>
      <c r="E183" s="729" t="str">
        <f>E182</f>
        <v>Budidaya bawal air tawar di kolam terpal</v>
      </c>
      <c r="F183" s="729" t="s">
        <v>1490</v>
      </c>
      <c r="G183" s="1021"/>
      <c r="H183" s="1022"/>
      <c r="I183" s="1022"/>
      <c r="J183" s="1022"/>
      <c r="K183" s="1022"/>
      <c r="L183" s="729" t="s">
        <v>1345</v>
      </c>
      <c r="M183" s="1023">
        <v>16836</v>
      </c>
      <c r="N183" s="1024"/>
    </row>
    <row r="184" spans="1:14" ht="22.5">
      <c r="A184" s="1017">
        <v>177</v>
      </c>
      <c r="B184" s="1025" t="s">
        <v>706</v>
      </c>
      <c r="C184" s="1019" t="s">
        <v>705</v>
      </c>
      <c r="D184" s="1020" t="s">
        <v>1522</v>
      </c>
      <c r="E184" s="729" t="s">
        <v>1523</v>
      </c>
      <c r="F184" s="729" t="s">
        <v>1490</v>
      </c>
      <c r="G184" s="1021"/>
      <c r="H184" s="1022"/>
      <c r="I184" s="1022"/>
      <c r="J184" s="1022"/>
      <c r="K184" s="1022"/>
      <c r="L184" s="729" t="s">
        <v>1345</v>
      </c>
      <c r="M184" s="1023">
        <v>27450</v>
      </c>
      <c r="N184" s="1024"/>
    </row>
    <row r="185" spans="1:14" ht="22.5">
      <c r="A185" s="1017">
        <v>178</v>
      </c>
      <c r="B185" s="1025" t="s">
        <v>706</v>
      </c>
      <c r="C185" s="1019" t="s">
        <v>705</v>
      </c>
      <c r="D185" s="1020" t="s">
        <v>1524</v>
      </c>
      <c r="E185" s="729" t="str">
        <f>E184</f>
        <v xml:space="preserve">Budidaya belut sawah dan rawa di kolam intensif </v>
      </c>
      <c r="F185" s="729" t="s">
        <v>1490</v>
      </c>
      <c r="G185" s="1021"/>
      <c r="H185" s="1022"/>
      <c r="I185" s="1022"/>
      <c r="J185" s="1022"/>
      <c r="K185" s="1022"/>
      <c r="L185" s="729" t="s">
        <v>1345</v>
      </c>
      <c r="M185" s="1023">
        <v>27450</v>
      </c>
      <c r="N185" s="1024"/>
    </row>
    <row r="186" spans="1:14" ht="22.5">
      <c r="A186" s="1017">
        <v>179</v>
      </c>
      <c r="B186" s="1025" t="s">
        <v>706</v>
      </c>
      <c r="C186" s="1019" t="s">
        <v>705</v>
      </c>
      <c r="D186" s="1020" t="s">
        <v>1525</v>
      </c>
      <c r="E186" s="729" t="s">
        <v>1526</v>
      </c>
      <c r="F186" s="729" t="s">
        <v>1527</v>
      </c>
      <c r="G186" s="1021"/>
      <c r="H186" s="1022"/>
      <c r="I186" s="1022"/>
      <c r="J186" s="1022"/>
      <c r="K186" s="1022"/>
      <c r="L186" s="729" t="s">
        <v>1345</v>
      </c>
      <c r="M186" s="1023">
        <v>32940</v>
      </c>
      <c r="N186" s="1024"/>
    </row>
    <row r="187" spans="1:14" ht="22.5">
      <c r="A187" s="1017">
        <v>180</v>
      </c>
      <c r="B187" s="1025" t="s">
        <v>706</v>
      </c>
      <c r="C187" s="1019" t="s">
        <v>705</v>
      </c>
      <c r="D187" s="1020" t="s">
        <v>1528</v>
      </c>
      <c r="E187" s="729" t="str">
        <f>E186</f>
        <v>Budidaya ikan kolam dan akuarium</v>
      </c>
      <c r="F187" s="729" t="s">
        <v>1527</v>
      </c>
      <c r="G187" s="1021"/>
      <c r="H187" s="1022"/>
      <c r="I187" s="1022"/>
      <c r="J187" s="1022"/>
      <c r="K187" s="1022"/>
      <c r="L187" s="729" t="s">
        <v>1345</v>
      </c>
      <c r="M187" s="1023">
        <v>32940</v>
      </c>
      <c r="N187" s="1024"/>
    </row>
    <row r="188" spans="1:14" ht="22.5">
      <c r="A188" s="1017">
        <v>181</v>
      </c>
      <c r="B188" s="1025" t="s">
        <v>706</v>
      </c>
      <c r="C188" s="1019" t="s">
        <v>705</v>
      </c>
      <c r="D188" s="1020" t="s">
        <v>1529</v>
      </c>
      <c r="E188" s="729" t="s">
        <v>1530</v>
      </c>
      <c r="F188" s="729" t="s">
        <v>1490</v>
      </c>
      <c r="G188" s="1021"/>
      <c r="H188" s="1022"/>
      <c r="I188" s="1022"/>
      <c r="J188" s="1022"/>
      <c r="K188" s="1022"/>
      <c r="L188" s="729" t="s">
        <v>1345</v>
      </c>
      <c r="M188" s="1023">
        <v>16836</v>
      </c>
      <c r="N188" s="1024"/>
    </row>
    <row r="189" spans="1:14" ht="22.5">
      <c r="A189" s="1017">
        <v>182</v>
      </c>
      <c r="B189" s="1025" t="s">
        <v>706</v>
      </c>
      <c r="C189" s="1019" t="s">
        <v>705</v>
      </c>
      <c r="D189" s="1020" t="s">
        <v>1531</v>
      </c>
      <c r="E189" s="729" t="str">
        <f>E188</f>
        <v>Budidaya ikan lele di kolam terpal</v>
      </c>
      <c r="F189" s="729" t="s">
        <v>1490</v>
      </c>
      <c r="G189" s="1021"/>
      <c r="H189" s="1022"/>
      <c r="I189" s="1022"/>
      <c r="J189" s="1022"/>
      <c r="K189" s="1022"/>
      <c r="L189" s="729" t="s">
        <v>1345</v>
      </c>
      <c r="M189" s="1023">
        <v>16836</v>
      </c>
      <c r="N189" s="1024"/>
    </row>
    <row r="190" spans="1:14" ht="22.5">
      <c r="A190" s="1017">
        <v>183</v>
      </c>
      <c r="B190" s="1025" t="s">
        <v>706</v>
      </c>
      <c r="C190" s="1019" t="s">
        <v>705</v>
      </c>
      <c r="D190" s="1020" t="s">
        <v>1532</v>
      </c>
      <c r="E190" s="729" t="s">
        <v>1533</v>
      </c>
      <c r="F190" s="729" t="s">
        <v>1490</v>
      </c>
      <c r="G190" s="1021"/>
      <c r="H190" s="1022"/>
      <c r="I190" s="1022"/>
      <c r="J190" s="1022"/>
      <c r="K190" s="1022"/>
      <c r="L190" s="729" t="s">
        <v>1345</v>
      </c>
      <c r="M190" s="1023">
        <v>16836</v>
      </c>
      <c r="N190" s="1024"/>
    </row>
    <row r="191" spans="1:14" ht="22.5">
      <c r="A191" s="1017">
        <v>184</v>
      </c>
      <c r="B191" s="1025" t="s">
        <v>706</v>
      </c>
      <c r="C191" s="1019" t="s">
        <v>705</v>
      </c>
      <c r="D191" s="1020" t="s">
        <v>1534</v>
      </c>
      <c r="E191" s="729" t="str">
        <f>E190</f>
        <v>Budidaya ikan nila di kolam terpal</v>
      </c>
      <c r="F191" s="729" t="s">
        <v>1490</v>
      </c>
      <c r="G191" s="1021"/>
      <c r="H191" s="1022"/>
      <c r="I191" s="1022"/>
      <c r="J191" s="1022"/>
      <c r="K191" s="1022"/>
      <c r="L191" s="729" t="s">
        <v>1345</v>
      </c>
      <c r="M191" s="1023">
        <v>16836</v>
      </c>
      <c r="N191" s="1024"/>
    </row>
    <row r="192" spans="1:14" ht="22.5">
      <c r="A192" s="1017">
        <v>185</v>
      </c>
      <c r="B192" s="1025" t="s">
        <v>706</v>
      </c>
      <c r="C192" s="1019" t="s">
        <v>705</v>
      </c>
      <c r="D192" s="1020" t="s">
        <v>1535</v>
      </c>
      <c r="E192" s="729" t="s">
        <v>1536</v>
      </c>
      <c r="F192" s="729" t="s">
        <v>1490</v>
      </c>
      <c r="G192" s="1021"/>
      <c r="H192" s="1022"/>
      <c r="I192" s="1022"/>
      <c r="J192" s="1022"/>
      <c r="K192" s="1022"/>
      <c r="L192" s="729" t="s">
        <v>1345</v>
      </c>
      <c r="M192" s="1023">
        <v>16836</v>
      </c>
      <c r="N192" s="1024"/>
    </row>
    <row r="193" spans="1:14" ht="22.5">
      <c r="A193" s="1017">
        <v>186</v>
      </c>
      <c r="B193" s="1025" t="s">
        <v>706</v>
      </c>
      <c r="C193" s="1019" t="s">
        <v>705</v>
      </c>
      <c r="D193" s="1020" t="s">
        <v>1537</v>
      </c>
      <c r="E193" s="729" t="s">
        <v>1536</v>
      </c>
      <c r="F193" s="729" t="s">
        <v>1490</v>
      </c>
      <c r="G193" s="1021"/>
      <c r="H193" s="1022"/>
      <c r="I193" s="1022"/>
      <c r="J193" s="1022"/>
      <c r="K193" s="1022"/>
      <c r="L193" s="729" t="s">
        <v>1345</v>
      </c>
      <c r="M193" s="1023">
        <v>16836</v>
      </c>
      <c r="N193" s="1024"/>
    </row>
    <row r="194" spans="1:14" ht="22.5">
      <c r="A194" s="1017">
        <v>187</v>
      </c>
      <c r="B194" s="1025" t="s">
        <v>706</v>
      </c>
      <c r="C194" s="1019" t="s">
        <v>705</v>
      </c>
      <c r="D194" s="1020" t="s">
        <v>1538</v>
      </c>
      <c r="E194" s="729" t="s">
        <v>1539</v>
      </c>
      <c r="F194" s="729" t="s">
        <v>1490</v>
      </c>
      <c r="G194" s="1021"/>
      <c r="H194" s="1022"/>
      <c r="I194" s="1022"/>
      <c r="J194" s="1022"/>
      <c r="K194" s="1022"/>
      <c r="L194" s="729" t="s">
        <v>1345</v>
      </c>
      <c r="M194" s="1023">
        <v>23790</v>
      </c>
      <c r="N194" s="1024"/>
    </row>
    <row r="195" spans="1:14" ht="22.5">
      <c r="A195" s="1017">
        <v>188</v>
      </c>
      <c r="B195" s="1025" t="s">
        <v>706</v>
      </c>
      <c r="C195" s="1019" t="s">
        <v>705</v>
      </c>
      <c r="D195" s="1020" t="s">
        <v>1540</v>
      </c>
      <c r="E195" s="729" t="str">
        <f>E194</f>
        <v>Budidaya jamur konsumsi</v>
      </c>
      <c r="F195" s="729" t="s">
        <v>1490</v>
      </c>
      <c r="G195" s="1021"/>
      <c r="H195" s="1022"/>
      <c r="I195" s="1022"/>
      <c r="J195" s="1022"/>
      <c r="K195" s="1022"/>
      <c r="L195" s="729" t="s">
        <v>1345</v>
      </c>
      <c r="M195" s="1023">
        <v>23790</v>
      </c>
      <c r="N195" s="1024"/>
    </row>
    <row r="196" spans="1:14" ht="22.5">
      <c r="A196" s="1017">
        <v>189</v>
      </c>
      <c r="B196" s="1025" t="s">
        <v>710</v>
      </c>
      <c r="C196" s="1019" t="s">
        <v>709</v>
      </c>
      <c r="D196" s="1020" t="s">
        <v>1541</v>
      </c>
      <c r="E196" s="729" t="s">
        <v>1542</v>
      </c>
      <c r="F196" s="729" t="s">
        <v>1490</v>
      </c>
      <c r="G196" s="1021"/>
      <c r="H196" s="1022"/>
      <c r="I196" s="1022"/>
      <c r="J196" s="1022"/>
      <c r="K196" s="1022"/>
      <c r="L196" s="729" t="s">
        <v>1345</v>
      </c>
      <c r="M196" s="1023">
        <v>32208</v>
      </c>
      <c r="N196" s="1024"/>
    </row>
    <row r="197" spans="1:14" ht="22.5">
      <c r="A197" s="1017">
        <v>190</v>
      </c>
      <c r="B197" s="1025" t="s">
        <v>710</v>
      </c>
      <c r="C197" s="1019" t="s">
        <v>709</v>
      </c>
      <c r="D197" s="1020" t="s">
        <v>1543</v>
      </c>
      <c r="E197" s="729" t="str">
        <f>E196</f>
        <v xml:space="preserve">Buku ajar asuhan kebidanan apada ibu nifas </v>
      </c>
      <c r="F197" s="729" t="s">
        <v>1490</v>
      </c>
      <c r="G197" s="1021"/>
      <c r="H197" s="1022"/>
      <c r="I197" s="1022"/>
      <c r="J197" s="1022"/>
      <c r="K197" s="1022"/>
      <c r="L197" s="729" t="s">
        <v>1345</v>
      </c>
      <c r="M197" s="1023">
        <v>32208</v>
      </c>
      <c r="N197" s="1024"/>
    </row>
    <row r="198" spans="1:14" ht="22.5">
      <c r="A198" s="1017">
        <v>191</v>
      </c>
      <c r="B198" s="1025" t="s">
        <v>710</v>
      </c>
      <c r="C198" s="1019" t="s">
        <v>709</v>
      </c>
      <c r="D198" s="1020" t="s">
        <v>1544</v>
      </c>
      <c r="E198" s="729" t="s">
        <v>1545</v>
      </c>
      <c r="F198" s="729" t="s">
        <v>1546</v>
      </c>
      <c r="G198" s="1021"/>
      <c r="H198" s="1022"/>
      <c r="I198" s="1022"/>
      <c r="J198" s="1022"/>
      <c r="K198" s="1022"/>
      <c r="L198" s="729" t="s">
        <v>1345</v>
      </c>
      <c r="M198" s="1023">
        <v>13176</v>
      </c>
      <c r="N198" s="1024"/>
    </row>
    <row r="199" spans="1:14" ht="22.5">
      <c r="A199" s="1017">
        <v>192</v>
      </c>
      <c r="B199" s="1025" t="s">
        <v>710</v>
      </c>
      <c r="C199" s="1019" t="s">
        <v>709</v>
      </c>
      <c r="D199" s="1020" t="s">
        <v>1547</v>
      </c>
      <c r="E199" s="729" t="str">
        <f>E198</f>
        <v>Buku Pintar Vegetarian</v>
      </c>
      <c r="F199" s="729" t="s">
        <v>1546</v>
      </c>
      <c r="G199" s="1021"/>
      <c r="H199" s="1022"/>
      <c r="I199" s="1022"/>
      <c r="J199" s="1022"/>
      <c r="K199" s="1022"/>
      <c r="L199" s="729" t="s">
        <v>1345</v>
      </c>
      <c r="M199" s="1023">
        <v>13176</v>
      </c>
      <c r="N199" s="1024"/>
    </row>
    <row r="200" spans="1:14" ht="22.5">
      <c r="A200" s="1017">
        <v>193</v>
      </c>
      <c r="B200" s="1025" t="s">
        <v>710</v>
      </c>
      <c r="C200" s="1019" t="s">
        <v>709</v>
      </c>
      <c r="D200" s="1020" t="s">
        <v>1548</v>
      </c>
      <c r="E200" s="729" t="s">
        <v>1549</v>
      </c>
      <c r="F200" s="729" t="s">
        <v>1550</v>
      </c>
      <c r="G200" s="1021"/>
      <c r="H200" s="1022"/>
      <c r="I200" s="1022"/>
      <c r="J200" s="1022"/>
      <c r="K200" s="1022"/>
      <c r="L200" s="729" t="s">
        <v>1345</v>
      </c>
      <c r="M200" s="1023">
        <v>9150</v>
      </c>
      <c r="N200" s="1024"/>
    </row>
    <row r="201" spans="1:14" ht="22.5">
      <c r="A201" s="1017">
        <v>194</v>
      </c>
      <c r="B201" s="1025" t="s">
        <v>710</v>
      </c>
      <c r="C201" s="1019" t="s">
        <v>709</v>
      </c>
      <c r="D201" s="1020" t="s">
        <v>1551</v>
      </c>
      <c r="E201" s="729" t="str">
        <f>E200</f>
        <v>Bahasa Indonesia-Inggris</v>
      </c>
      <c r="F201" s="729" t="s">
        <v>1550</v>
      </c>
      <c r="G201" s="1021"/>
      <c r="H201" s="1022"/>
      <c r="I201" s="1022"/>
      <c r="J201" s="1022"/>
      <c r="K201" s="1022"/>
      <c r="L201" s="729" t="s">
        <v>1345</v>
      </c>
      <c r="M201" s="1023">
        <v>9150</v>
      </c>
      <c r="N201" s="1024"/>
    </row>
    <row r="202" spans="1:14" ht="33.75">
      <c r="A202" s="1017">
        <v>195</v>
      </c>
      <c r="B202" s="1025" t="s">
        <v>710</v>
      </c>
      <c r="C202" s="1019" t="s">
        <v>709</v>
      </c>
      <c r="D202" s="1020" t="s">
        <v>1552</v>
      </c>
      <c r="E202" s="729" t="s">
        <v>1553</v>
      </c>
      <c r="F202" s="729" t="s">
        <v>1550</v>
      </c>
      <c r="G202" s="1021"/>
      <c r="H202" s="1022"/>
      <c r="I202" s="1022"/>
      <c r="J202" s="1022"/>
      <c r="K202" s="1022"/>
      <c r="L202" s="729" t="s">
        <v>1345</v>
      </c>
      <c r="M202" s="1023">
        <v>9150</v>
      </c>
      <c r="N202" s="1024"/>
    </row>
    <row r="203" spans="1:14" ht="33.75">
      <c r="A203" s="1017">
        <v>196</v>
      </c>
      <c r="B203" s="1025" t="s">
        <v>710</v>
      </c>
      <c r="C203" s="1019" t="s">
        <v>709</v>
      </c>
      <c r="D203" s="1020" t="s">
        <v>1554</v>
      </c>
      <c r="E203" s="729" t="s">
        <v>1553</v>
      </c>
      <c r="F203" s="729" t="s">
        <v>1550</v>
      </c>
      <c r="G203" s="1021"/>
      <c r="H203" s="1022"/>
      <c r="I203" s="1022"/>
      <c r="J203" s="1022"/>
      <c r="K203" s="1022"/>
      <c r="L203" s="729" t="s">
        <v>1345</v>
      </c>
      <c r="M203" s="1023">
        <v>9150</v>
      </c>
      <c r="N203" s="1024"/>
    </row>
    <row r="204" spans="1:14" ht="33.75">
      <c r="A204" s="1017">
        <v>197</v>
      </c>
      <c r="B204" s="1025" t="s">
        <v>710</v>
      </c>
      <c r="C204" s="1019" t="s">
        <v>709</v>
      </c>
      <c r="D204" s="1020" t="s">
        <v>1555</v>
      </c>
      <c r="E204" s="729" t="s">
        <v>1556</v>
      </c>
      <c r="F204" s="729" t="s">
        <v>1490</v>
      </c>
      <c r="G204" s="1021"/>
      <c r="H204" s="1022"/>
      <c r="I204" s="1022"/>
      <c r="J204" s="1022"/>
      <c r="K204" s="1022"/>
      <c r="L204" s="729" t="s">
        <v>1345</v>
      </c>
      <c r="M204" s="1023">
        <v>16104</v>
      </c>
      <c r="N204" s="1024"/>
    </row>
    <row r="205" spans="1:14" ht="33.75">
      <c r="A205" s="1017">
        <v>198</v>
      </c>
      <c r="B205" s="1025" t="s">
        <v>710</v>
      </c>
      <c r="C205" s="1019" t="s">
        <v>709</v>
      </c>
      <c r="D205" s="1020" t="s">
        <v>1557</v>
      </c>
      <c r="E205" s="729" t="str">
        <f>E204</f>
        <v>Buku saku sakti UASBN SD(Matematika, IPA,Bahasa,Indonesia)</v>
      </c>
      <c r="F205" s="729" t="s">
        <v>1490</v>
      </c>
      <c r="G205" s="1021"/>
      <c r="H205" s="1022"/>
      <c r="I205" s="1022"/>
      <c r="J205" s="1022"/>
      <c r="K205" s="1022"/>
      <c r="L205" s="729" t="s">
        <v>1345</v>
      </c>
      <c r="M205" s="1023">
        <v>16104</v>
      </c>
      <c r="N205" s="1024"/>
    </row>
    <row r="206" spans="1:14" ht="22.5">
      <c r="A206" s="1017">
        <v>199</v>
      </c>
      <c r="B206" s="1025" t="s">
        <v>710</v>
      </c>
      <c r="C206" s="1019" t="s">
        <v>709</v>
      </c>
      <c r="D206" s="1020" t="s">
        <v>1558</v>
      </c>
      <c r="E206" s="729" t="s">
        <v>1559</v>
      </c>
      <c r="F206" s="729" t="s">
        <v>1560</v>
      </c>
      <c r="G206" s="1021"/>
      <c r="H206" s="1022"/>
      <c r="I206" s="1022"/>
      <c r="J206" s="1022"/>
      <c r="K206" s="1022"/>
      <c r="L206" s="729" t="s">
        <v>1345</v>
      </c>
      <c r="M206" s="1023">
        <v>29280</v>
      </c>
      <c r="N206" s="1024"/>
    </row>
    <row r="207" spans="1:14" ht="22.5">
      <c r="A207" s="1017">
        <v>200</v>
      </c>
      <c r="B207" s="1025" t="s">
        <v>710</v>
      </c>
      <c r="C207" s="1019" t="s">
        <v>709</v>
      </c>
      <c r="D207" s="1020" t="s">
        <v>1561</v>
      </c>
      <c r="E207" s="729" t="s">
        <v>1559</v>
      </c>
      <c r="F207" s="729" t="s">
        <v>1560</v>
      </c>
      <c r="G207" s="1021"/>
      <c r="H207" s="1022"/>
      <c r="I207" s="1022"/>
      <c r="J207" s="1022"/>
      <c r="K207" s="1022"/>
      <c r="L207" s="729" t="s">
        <v>1345</v>
      </c>
      <c r="M207" s="1023">
        <v>29280</v>
      </c>
      <c r="N207" s="1024"/>
    </row>
    <row r="208" spans="1:14" ht="22.5">
      <c r="A208" s="1017">
        <v>201</v>
      </c>
      <c r="B208" s="1025" t="s">
        <v>713</v>
      </c>
      <c r="C208" s="1019" t="s">
        <v>712</v>
      </c>
      <c r="D208" s="1020" t="s">
        <v>1562</v>
      </c>
      <c r="E208" s="729" t="s">
        <v>1563</v>
      </c>
      <c r="F208" s="729" t="s">
        <v>1564</v>
      </c>
      <c r="G208" s="1021"/>
      <c r="H208" s="1022"/>
      <c r="I208" s="1022"/>
      <c r="J208" s="1022"/>
      <c r="K208" s="1022"/>
      <c r="L208" s="729" t="s">
        <v>1345</v>
      </c>
      <c r="M208" s="1023">
        <v>14640</v>
      </c>
      <c r="N208" s="1024"/>
    </row>
    <row r="209" spans="1:14" ht="22.5">
      <c r="A209" s="1017">
        <v>202</v>
      </c>
      <c r="B209" s="1025" t="s">
        <v>713</v>
      </c>
      <c r="C209" s="1019" t="s">
        <v>712</v>
      </c>
      <c r="D209" s="1020" t="s">
        <v>1565</v>
      </c>
      <c r="E209" s="729" t="s">
        <v>1563</v>
      </c>
      <c r="F209" s="729" t="s">
        <v>1564</v>
      </c>
      <c r="G209" s="1021"/>
      <c r="H209" s="1022"/>
      <c r="I209" s="1022"/>
      <c r="J209" s="1022"/>
      <c r="K209" s="1022"/>
      <c r="L209" s="729" t="s">
        <v>1345</v>
      </c>
      <c r="M209" s="1023">
        <v>14640</v>
      </c>
      <c r="N209" s="1024"/>
    </row>
    <row r="210" spans="1:14" ht="22.5">
      <c r="A210" s="1017">
        <v>203</v>
      </c>
      <c r="B210" s="1025" t="s">
        <v>706</v>
      </c>
      <c r="C210" s="1019" t="s">
        <v>705</v>
      </c>
      <c r="D210" s="1020" t="s">
        <v>1566</v>
      </c>
      <c r="E210" s="729" t="s">
        <v>1567</v>
      </c>
      <c r="F210" s="729" t="s">
        <v>1344</v>
      </c>
      <c r="G210" s="1021"/>
      <c r="H210" s="1022"/>
      <c r="I210" s="1022"/>
      <c r="J210" s="1022"/>
      <c r="K210" s="1022"/>
      <c r="L210" s="729" t="s">
        <v>1345</v>
      </c>
      <c r="M210" s="1023">
        <v>19398</v>
      </c>
      <c r="N210" s="1024"/>
    </row>
    <row r="211" spans="1:14" ht="22.5">
      <c r="A211" s="1017">
        <v>204</v>
      </c>
      <c r="B211" s="1025" t="s">
        <v>706</v>
      </c>
      <c r="C211" s="1019" t="s">
        <v>705</v>
      </c>
      <c r="D211" s="1020" t="s">
        <v>1568</v>
      </c>
      <c r="E211" s="729" t="s">
        <v>1567</v>
      </c>
      <c r="F211" s="729" t="s">
        <v>1344</v>
      </c>
      <c r="G211" s="1021"/>
      <c r="H211" s="1022"/>
      <c r="I211" s="1022"/>
      <c r="J211" s="1022"/>
      <c r="K211" s="1022"/>
      <c r="L211" s="729" t="s">
        <v>1345</v>
      </c>
      <c r="M211" s="1023">
        <v>19398</v>
      </c>
      <c r="N211" s="1024"/>
    </row>
    <row r="212" spans="1:14" ht="22.5">
      <c r="A212" s="1017">
        <v>205</v>
      </c>
      <c r="B212" s="1025" t="s">
        <v>706</v>
      </c>
      <c r="C212" s="1019" t="s">
        <v>705</v>
      </c>
      <c r="D212" s="1020" t="s">
        <v>1569</v>
      </c>
      <c r="E212" s="729" t="s">
        <v>1570</v>
      </c>
      <c r="F212" s="729" t="s">
        <v>1422</v>
      </c>
      <c r="G212" s="1021"/>
      <c r="H212" s="1022"/>
      <c r="I212" s="1022"/>
      <c r="J212" s="1022"/>
      <c r="K212" s="1022"/>
      <c r="L212" s="729" t="s">
        <v>1345</v>
      </c>
      <c r="M212" s="1023">
        <v>20496</v>
      </c>
      <c r="N212" s="1024"/>
    </row>
    <row r="213" spans="1:14" ht="22.5">
      <c r="A213" s="1017">
        <v>206</v>
      </c>
      <c r="B213" s="1025" t="s">
        <v>706</v>
      </c>
      <c r="C213" s="1019" t="s">
        <v>705</v>
      </c>
      <c r="D213" s="1020" t="s">
        <v>1571</v>
      </c>
      <c r="E213" s="729" t="str">
        <f>E212</f>
        <v xml:space="preserve">Cara cepat menguasai bahasa </v>
      </c>
      <c r="F213" s="729" t="s">
        <v>1422</v>
      </c>
      <c r="G213" s="1021"/>
      <c r="H213" s="1022"/>
      <c r="I213" s="1022"/>
      <c r="J213" s="1022"/>
      <c r="K213" s="1022"/>
      <c r="L213" s="729" t="s">
        <v>1345</v>
      </c>
      <c r="M213" s="1023">
        <v>20496</v>
      </c>
      <c r="N213" s="1024"/>
    </row>
    <row r="214" spans="1:14" ht="22.5">
      <c r="A214" s="1017">
        <v>207</v>
      </c>
      <c r="B214" s="1025" t="s">
        <v>706</v>
      </c>
      <c r="C214" s="1019" t="s">
        <v>705</v>
      </c>
      <c r="D214" s="1020" t="s">
        <v>1572</v>
      </c>
      <c r="E214" s="729" t="s">
        <v>1573</v>
      </c>
      <c r="F214" s="729" t="s">
        <v>1490</v>
      </c>
      <c r="G214" s="1021"/>
      <c r="H214" s="1022"/>
      <c r="I214" s="1022"/>
      <c r="J214" s="1022"/>
      <c r="K214" s="1022"/>
      <c r="L214" s="729" t="s">
        <v>1345</v>
      </c>
      <c r="M214" s="1023">
        <v>16470</v>
      </c>
      <c r="N214" s="1024"/>
    </row>
    <row r="215" spans="1:14" ht="22.5">
      <c r="A215" s="1017">
        <v>208</v>
      </c>
      <c r="B215" s="1025" t="s">
        <v>706</v>
      </c>
      <c r="C215" s="1019" t="s">
        <v>705</v>
      </c>
      <c r="D215" s="1020" t="s">
        <v>1574</v>
      </c>
      <c r="E215" s="729" t="s">
        <v>1573</v>
      </c>
      <c r="F215" s="729" t="s">
        <v>1490</v>
      </c>
      <c r="G215" s="1021"/>
      <c r="H215" s="1022"/>
      <c r="I215" s="1022"/>
      <c r="J215" s="1022"/>
      <c r="K215" s="1022"/>
      <c r="L215" s="729" t="s">
        <v>1345</v>
      </c>
      <c r="M215" s="1023">
        <v>16470</v>
      </c>
      <c r="N215" s="1024"/>
    </row>
    <row r="216" spans="1:14" ht="22.5">
      <c r="A216" s="1017">
        <v>209</v>
      </c>
      <c r="B216" s="1025" t="s">
        <v>706</v>
      </c>
      <c r="C216" s="1019" t="s">
        <v>705</v>
      </c>
      <c r="D216" s="1020" t="s">
        <v>1575</v>
      </c>
      <c r="E216" s="729" t="s">
        <v>1576</v>
      </c>
      <c r="F216" s="729" t="s">
        <v>1490</v>
      </c>
      <c r="G216" s="1021"/>
      <c r="H216" s="1022"/>
      <c r="I216" s="1022"/>
      <c r="J216" s="1022"/>
      <c r="K216" s="1022"/>
      <c r="L216" s="729" t="s">
        <v>1345</v>
      </c>
      <c r="M216" s="1023">
        <v>17934</v>
      </c>
      <c r="N216" s="1024"/>
    </row>
    <row r="217" spans="1:14" ht="22.5">
      <c r="A217" s="1017">
        <v>210</v>
      </c>
      <c r="B217" s="1025" t="s">
        <v>706</v>
      </c>
      <c r="C217" s="1019" t="s">
        <v>705</v>
      </c>
      <c r="D217" s="1020" t="s">
        <v>1577</v>
      </c>
      <c r="E217" s="729" t="s">
        <v>1576</v>
      </c>
      <c r="F217" s="729" t="s">
        <v>1490</v>
      </c>
      <c r="G217" s="1021"/>
      <c r="H217" s="1022"/>
      <c r="I217" s="1022"/>
      <c r="J217" s="1022"/>
      <c r="K217" s="1022"/>
      <c r="L217" s="729" t="s">
        <v>1345</v>
      </c>
      <c r="M217" s="1023">
        <v>17934</v>
      </c>
      <c r="N217" s="1024"/>
    </row>
    <row r="218" spans="1:14" ht="22.5">
      <c r="A218" s="1017">
        <v>211</v>
      </c>
      <c r="B218" s="1025" t="s">
        <v>706</v>
      </c>
      <c r="C218" s="1019" t="s">
        <v>705</v>
      </c>
      <c r="D218" s="1020" t="s">
        <v>1578</v>
      </c>
      <c r="E218" s="729" t="s">
        <v>1579</v>
      </c>
      <c r="F218" s="729" t="s">
        <v>1580</v>
      </c>
      <c r="G218" s="1021"/>
      <c r="H218" s="1022"/>
      <c r="I218" s="1022"/>
      <c r="J218" s="1022"/>
      <c r="K218" s="1022"/>
      <c r="L218" s="729" t="s">
        <v>1345</v>
      </c>
      <c r="M218" s="1023">
        <v>14640</v>
      </c>
      <c r="N218" s="1024"/>
    </row>
    <row r="219" spans="1:14" ht="22.5">
      <c r="A219" s="1017">
        <v>212</v>
      </c>
      <c r="B219" s="1025" t="s">
        <v>706</v>
      </c>
      <c r="C219" s="1019" t="s">
        <v>705</v>
      </c>
      <c r="D219" s="1020" t="s">
        <v>1581</v>
      </c>
      <c r="E219" s="729" t="s">
        <v>1579</v>
      </c>
      <c r="F219" s="729" t="s">
        <v>1580</v>
      </c>
      <c r="G219" s="1021"/>
      <c r="H219" s="1022"/>
      <c r="I219" s="1022"/>
      <c r="J219" s="1022"/>
      <c r="K219" s="1022"/>
      <c r="L219" s="729" t="s">
        <v>1345</v>
      </c>
      <c r="M219" s="1023">
        <v>14640</v>
      </c>
      <c r="N219" s="1024"/>
    </row>
    <row r="220" spans="1:14" ht="22.5">
      <c r="A220" s="1017">
        <v>213</v>
      </c>
      <c r="B220" s="1025" t="s">
        <v>706</v>
      </c>
      <c r="C220" s="1019" t="s">
        <v>705</v>
      </c>
      <c r="D220" s="1020" t="s">
        <v>1582</v>
      </c>
      <c r="E220" s="729" t="s">
        <v>1583</v>
      </c>
      <c r="F220" s="729" t="s">
        <v>1344</v>
      </c>
      <c r="G220" s="1021"/>
      <c r="H220" s="1022"/>
      <c r="I220" s="1022"/>
      <c r="J220" s="1022"/>
      <c r="K220" s="1022"/>
      <c r="L220" s="729" t="s">
        <v>1345</v>
      </c>
      <c r="M220" s="1023">
        <v>17202</v>
      </c>
      <c r="N220" s="1024"/>
    </row>
    <row r="221" spans="1:14" ht="22.5">
      <c r="A221" s="1017">
        <v>214</v>
      </c>
      <c r="B221" s="1025" t="s">
        <v>706</v>
      </c>
      <c r="C221" s="1019" t="s">
        <v>705</v>
      </c>
      <c r="D221" s="1020" t="s">
        <v>1584</v>
      </c>
      <c r="E221" s="729" t="s">
        <v>1583</v>
      </c>
      <c r="F221" s="729" t="s">
        <v>1344</v>
      </c>
      <c r="G221" s="1021"/>
      <c r="H221" s="1022"/>
      <c r="I221" s="1022"/>
      <c r="J221" s="1022"/>
      <c r="K221" s="1022"/>
      <c r="L221" s="729" t="s">
        <v>1345</v>
      </c>
      <c r="M221" s="1023">
        <v>17202</v>
      </c>
      <c r="N221" s="1024"/>
    </row>
    <row r="222" spans="1:14" ht="33.75">
      <c r="A222" s="1017">
        <v>215</v>
      </c>
      <c r="B222" s="1025" t="s">
        <v>706</v>
      </c>
      <c r="C222" s="1019" t="s">
        <v>705</v>
      </c>
      <c r="D222" s="1020" t="s">
        <v>1585</v>
      </c>
      <c r="E222" s="729" t="s">
        <v>1586</v>
      </c>
      <c r="F222" s="729" t="s">
        <v>1587</v>
      </c>
      <c r="G222" s="1021"/>
      <c r="H222" s="1022"/>
      <c r="I222" s="1022"/>
      <c r="J222" s="1022"/>
      <c r="K222" s="1022"/>
      <c r="L222" s="729" t="s">
        <v>1345</v>
      </c>
      <c r="M222" s="1023">
        <v>23790</v>
      </c>
      <c r="N222" s="1024"/>
    </row>
    <row r="223" spans="1:14" ht="33.75">
      <c r="A223" s="1017">
        <v>216</v>
      </c>
      <c r="B223" s="1025" t="s">
        <v>706</v>
      </c>
      <c r="C223" s="1019" t="s">
        <v>705</v>
      </c>
      <c r="D223" s="1020" t="s">
        <v>1588</v>
      </c>
      <c r="E223" s="729" t="s">
        <v>1586</v>
      </c>
      <c r="F223" s="729" t="s">
        <v>1587</v>
      </c>
      <c r="G223" s="1021"/>
      <c r="H223" s="1022"/>
      <c r="I223" s="1022"/>
      <c r="J223" s="1022"/>
      <c r="K223" s="1022"/>
      <c r="L223" s="729" t="s">
        <v>1345</v>
      </c>
      <c r="M223" s="1023">
        <v>23790</v>
      </c>
      <c r="N223" s="1024"/>
    </row>
    <row r="224" spans="1:14" ht="22.5">
      <c r="A224" s="1017">
        <v>217</v>
      </c>
      <c r="B224" s="1025" t="s">
        <v>706</v>
      </c>
      <c r="C224" s="1019" t="s">
        <v>705</v>
      </c>
      <c r="D224" s="1020" t="s">
        <v>1589</v>
      </c>
      <c r="E224" s="729" t="str">
        <f>E225</f>
        <v xml:space="preserve">Cara mudah mengurus MB </v>
      </c>
      <c r="F224" s="729" t="s">
        <v>1424</v>
      </c>
      <c r="G224" s="1021"/>
      <c r="H224" s="1022"/>
      <c r="I224" s="1022"/>
      <c r="J224" s="1022"/>
      <c r="K224" s="1022"/>
      <c r="L224" s="729" t="s">
        <v>1345</v>
      </c>
      <c r="M224" s="1023">
        <f>M225</f>
        <v>25620</v>
      </c>
      <c r="N224" s="1024"/>
    </row>
    <row r="225" spans="1:14" ht="22.5">
      <c r="A225" s="1017">
        <v>218</v>
      </c>
      <c r="B225" s="1025" t="s">
        <v>706</v>
      </c>
      <c r="C225" s="1019" t="s">
        <v>705</v>
      </c>
      <c r="D225" s="1020" t="s">
        <v>1590</v>
      </c>
      <c r="E225" s="729" t="s">
        <v>1591</v>
      </c>
      <c r="F225" s="729" t="s">
        <v>1424</v>
      </c>
      <c r="G225" s="1021"/>
      <c r="H225" s="1022"/>
      <c r="I225" s="1022"/>
      <c r="J225" s="1022"/>
      <c r="K225" s="1022"/>
      <c r="L225" s="729" t="s">
        <v>1345</v>
      </c>
      <c r="M225" s="1023">
        <v>25620</v>
      </c>
      <c r="N225" s="1024"/>
    </row>
    <row r="226" spans="1:14" ht="22.5">
      <c r="A226" s="1017">
        <v>219</v>
      </c>
      <c r="B226" s="1025" t="s">
        <v>706</v>
      </c>
      <c r="C226" s="1019" t="s">
        <v>705</v>
      </c>
      <c r="D226" s="1020" t="s">
        <v>1592</v>
      </c>
      <c r="E226" s="729" t="s">
        <v>1593</v>
      </c>
      <c r="F226" s="729" t="s">
        <v>1594</v>
      </c>
      <c r="G226" s="1021"/>
      <c r="H226" s="1022"/>
      <c r="I226" s="1022"/>
      <c r="J226" s="1022"/>
      <c r="K226" s="1022"/>
      <c r="L226" s="729" t="s">
        <v>1345</v>
      </c>
      <c r="M226" s="1023">
        <v>37332</v>
      </c>
      <c r="N226" s="1024"/>
    </row>
    <row r="227" spans="1:14" ht="22.5">
      <c r="A227" s="1017">
        <v>220</v>
      </c>
      <c r="B227" s="1025" t="s">
        <v>706</v>
      </c>
      <c r="C227" s="1019" t="s">
        <v>705</v>
      </c>
      <c r="D227" s="1020" t="s">
        <v>1595</v>
      </c>
      <c r="E227" s="729" t="s">
        <v>1593</v>
      </c>
      <c r="F227" s="729" t="s">
        <v>1594</v>
      </c>
      <c r="G227" s="1021"/>
      <c r="H227" s="1022"/>
      <c r="I227" s="1022"/>
      <c r="J227" s="1022"/>
      <c r="K227" s="1022"/>
      <c r="L227" s="729" t="s">
        <v>1345</v>
      </c>
      <c r="M227" s="1023">
        <v>37332</v>
      </c>
      <c r="N227" s="1024"/>
    </row>
    <row r="228" spans="1:14" ht="22.5">
      <c r="A228" s="1017">
        <v>221</v>
      </c>
      <c r="B228" s="1025" t="s">
        <v>706</v>
      </c>
      <c r="C228" s="1019" t="s">
        <v>705</v>
      </c>
      <c r="D228" s="1020" t="s">
        <v>1596</v>
      </c>
      <c r="E228" s="729" t="s">
        <v>1597</v>
      </c>
      <c r="F228" s="729" t="s">
        <v>1587</v>
      </c>
      <c r="G228" s="1021"/>
      <c r="H228" s="1022"/>
      <c r="I228" s="1022"/>
      <c r="J228" s="1022"/>
      <c r="K228" s="1022"/>
      <c r="L228" s="729" t="s">
        <v>1345</v>
      </c>
      <c r="M228" s="1023">
        <v>10980</v>
      </c>
      <c r="N228" s="1024"/>
    </row>
    <row r="229" spans="1:14" ht="22.5">
      <c r="A229" s="1017">
        <v>222</v>
      </c>
      <c r="B229" s="1025" t="s">
        <v>706</v>
      </c>
      <c r="C229" s="1019" t="s">
        <v>705</v>
      </c>
      <c r="D229" s="1020" t="s">
        <v>1598</v>
      </c>
      <c r="E229" s="729" t="str">
        <f>E228</f>
        <v>Cara praktis mengoperasikan facebook</v>
      </c>
      <c r="F229" s="729" t="s">
        <v>1587</v>
      </c>
      <c r="G229" s="1021"/>
      <c r="H229" s="1022"/>
      <c r="I229" s="1022"/>
      <c r="J229" s="1022"/>
      <c r="K229" s="1022"/>
      <c r="L229" s="729" t="s">
        <v>1345</v>
      </c>
      <c r="M229" s="1023">
        <v>10980</v>
      </c>
      <c r="N229" s="1024"/>
    </row>
    <row r="230" spans="1:14" ht="22.5">
      <c r="A230" s="1017">
        <v>223</v>
      </c>
      <c r="B230" s="1025" t="s">
        <v>713</v>
      </c>
      <c r="C230" s="1019" t="s">
        <v>712</v>
      </c>
      <c r="D230" s="1020" t="s">
        <v>1599</v>
      </c>
      <c r="E230" s="729" t="s">
        <v>1600</v>
      </c>
      <c r="F230" s="729" t="s">
        <v>1601</v>
      </c>
      <c r="G230" s="1021"/>
      <c r="H230" s="1022"/>
      <c r="I230" s="1022"/>
      <c r="J230" s="1022"/>
      <c r="K230" s="1022"/>
      <c r="L230" s="729" t="s">
        <v>1345</v>
      </c>
      <c r="M230" s="1023">
        <v>15372</v>
      </c>
      <c r="N230" s="1024"/>
    </row>
    <row r="231" spans="1:14" ht="22.5">
      <c r="A231" s="1017">
        <v>224</v>
      </c>
      <c r="B231" s="1025" t="s">
        <v>713</v>
      </c>
      <c r="C231" s="1019" t="s">
        <v>712</v>
      </c>
      <c r="D231" s="1020" t="s">
        <v>1602</v>
      </c>
      <c r="E231" s="729" t="str">
        <f>E230</f>
        <v>Catatan Harian seorang mata mata</v>
      </c>
      <c r="F231" s="729" t="s">
        <v>1601</v>
      </c>
      <c r="G231" s="1021"/>
      <c r="H231" s="1022"/>
      <c r="I231" s="1022"/>
      <c r="J231" s="1022"/>
      <c r="K231" s="1022"/>
      <c r="L231" s="729" t="s">
        <v>1345</v>
      </c>
      <c r="M231" s="1023">
        <v>15372</v>
      </c>
      <c r="N231" s="1024"/>
    </row>
    <row r="232" spans="1:14" ht="22.5">
      <c r="A232" s="1017">
        <v>225</v>
      </c>
      <c r="B232" s="1025" t="s">
        <v>713</v>
      </c>
      <c r="C232" s="1019" t="s">
        <v>712</v>
      </c>
      <c r="D232" s="1020" t="s">
        <v>1603</v>
      </c>
      <c r="E232" s="729" t="s">
        <v>1604</v>
      </c>
      <c r="F232" s="729" t="s">
        <v>1605</v>
      </c>
      <c r="G232" s="1021"/>
      <c r="H232" s="1022"/>
      <c r="I232" s="1022"/>
      <c r="J232" s="1022"/>
      <c r="K232" s="1022"/>
      <c r="L232" s="729" t="s">
        <v>1345</v>
      </c>
      <c r="M232" s="1023">
        <v>10248</v>
      </c>
      <c r="N232" s="1024"/>
    </row>
    <row r="233" spans="1:14" ht="22.5">
      <c r="A233" s="1017">
        <v>226</v>
      </c>
      <c r="B233" s="1025" t="s">
        <v>713</v>
      </c>
      <c r="C233" s="1019" t="s">
        <v>712</v>
      </c>
      <c r="D233" s="1020" t="s">
        <v>1606</v>
      </c>
      <c r="E233" s="729" t="s">
        <v>1604</v>
      </c>
      <c r="F233" s="729" t="s">
        <v>1605</v>
      </c>
      <c r="G233" s="1021"/>
      <c r="H233" s="1022"/>
      <c r="I233" s="1022"/>
      <c r="J233" s="1022"/>
      <c r="K233" s="1022"/>
      <c r="L233" s="729" t="s">
        <v>1345</v>
      </c>
      <c r="M233" s="1023">
        <v>10248</v>
      </c>
      <c r="N233" s="1024"/>
    </row>
    <row r="234" spans="1:14" ht="22.5">
      <c r="A234" s="1017">
        <v>227</v>
      </c>
      <c r="B234" s="1025" t="s">
        <v>713</v>
      </c>
      <c r="C234" s="1019" t="s">
        <v>712</v>
      </c>
      <c r="D234" s="1020" t="s">
        <v>1607</v>
      </c>
      <c r="E234" s="729" t="s">
        <v>1608</v>
      </c>
      <c r="F234" s="729" t="s">
        <v>1605</v>
      </c>
      <c r="G234" s="1021"/>
      <c r="H234" s="1022"/>
      <c r="I234" s="1022"/>
      <c r="J234" s="1022"/>
      <c r="K234" s="1022"/>
      <c r="L234" s="729" t="s">
        <v>1345</v>
      </c>
      <c r="M234" s="1023">
        <v>10248</v>
      </c>
      <c r="N234" s="1024"/>
    </row>
    <row r="235" spans="1:14" ht="22.5">
      <c r="A235" s="1017">
        <v>228</v>
      </c>
      <c r="B235" s="1025" t="s">
        <v>713</v>
      </c>
      <c r="C235" s="1019" t="s">
        <v>712</v>
      </c>
      <c r="D235" s="1020" t="s">
        <v>1609</v>
      </c>
      <c r="E235" s="729" t="s">
        <v>1608</v>
      </c>
      <c r="F235" s="729" t="s">
        <v>1605</v>
      </c>
      <c r="G235" s="1021"/>
      <c r="H235" s="1022"/>
      <c r="I235" s="1022"/>
      <c r="J235" s="1022"/>
      <c r="K235" s="1022"/>
      <c r="L235" s="729" t="s">
        <v>1345</v>
      </c>
      <c r="M235" s="1023">
        <v>10248</v>
      </c>
      <c r="N235" s="1024"/>
    </row>
    <row r="236" spans="1:14" ht="22.5">
      <c r="A236" s="1017">
        <v>229</v>
      </c>
      <c r="B236" s="1025" t="s">
        <v>713</v>
      </c>
      <c r="C236" s="1019" t="s">
        <v>712</v>
      </c>
      <c r="D236" s="1020" t="s">
        <v>1610</v>
      </c>
      <c r="E236" s="729" t="s">
        <v>1611</v>
      </c>
      <c r="F236" s="729" t="s">
        <v>1605</v>
      </c>
      <c r="G236" s="1021"/>
      <c r="H236" s="1022"/>
      <c r="I236" s="1022"/>
      <c r="J236" s="1022"/>
      <c r="K236" s="1022"/>
      <c r="L236" s="729" t="s">
        <v>1345</v>
      </c>
      <c r="M236" s="1023">
        <v>10101.6</v>
      </c>
      <c r="N236" s="1024"/>
    </row>
    <row r="237" spans="1:14" ht="22.5">
      <c r="A237" s="1017">
        <v>230</v>
      </c>
      <c r="B237" s="1025" t="s">
        <v>713</v>
      </c>
      <c r="C237" s="1019" t="s">
        <v>712</v>
      </c>
      <c r="D237" s="1020" t="s">
        <v>1612</v>
      </c>
      <c r="E237" s="729" t="s">
        <v>1611</v>
      </c>
      <c r="F237" s="729" t="s">
        <v>1605</v>
      </c>
      <c r="G237" s="1021"/>
      <c r="H237" s="1022"/>
      <c r="I237" s="1022"/>
      <c r="J237" s="1022"/>
      <c r="K237" s="1022"/>
      <c r="L237" s="729" t="s">
        <v>1345</v>
      </c>
      <c r="M237" s="1023">
        <f>M236</f>
        <v>10101.6</v>
      </c>
      <c r="N237" s="1024"/>
    </row>
    <row r="238" spans="1:14" ht="22.5">
      <c r="A238" s="1017">
        <v>231</v>
      </c>
      <c r="B238" s="1025" t="s">
        <v>713</v>
      </c>
      <c r="C238" s="1019" t="s">
        <v>712</v>
      </c>
      <c r="D238" s="1020" t="s">
        <v>1613</v>
      </c>
      <c r="E238" s="729" t="s">
        <v>1614</v>
      </c>
      <c r="F238" s="729" t="s">
        <v>1490</v>
      </c>
      <c r="G238" s="1021"/>
      <c r="H238" s="1022"/>
      <c r="I238" s="1022"/>
      <c r="J238" s="1022"/>
      <c r="K238" s="1022"/>
      <c r="L238" s="729" t="s">
        <v>1345</v>
      </c>
      <c r="M238" s="1023">
        <v>25620</v>
      </c>
      <c r="N238" s="1024"/>
    </row>
    <row r="239" spans="1:14" ht="22.5">
      <c r="A239" s="1017">
        <v>232</v>
      </c>
      <c r="B239" s="1025" t="s">
        <v>713</v>
      </c>
      <c r="C239" s="1019" t="s">
        <v>712</v>
      </c>
      <c r="D239" s="1020" t="s">
        <v>1615</v>
      </c>
      <c r="E239" s="729" t="s">
        <v>1614</v>
      </c>
      <c r="F239" s="729" t="s">
        <v>1490</v>
      </c>
      <c r="G239" s="1021"/>
      <c r="H239" s="1022"/>
      <c r="I239" s="1022"/>
      <c r="J239" s="1022"/>
      <c r="K239" s="1022"/>
      <c r="L239" s="729" t="s">
        <v>1345</v>
      </c>
      <c r="M239" s="1023">
        <v>25620</v>
      </c>
      <c r="N239" s="1024"/>
    </row>
    <row r="240" spans="1:14" ht="22.5">
      <c r="A240" s="1017">
        <v>233</v>
      </c>
      <c r="B240" s="1025" t="s">
        <v>713</v>
      </c>
      <c r="C240" s="1019" t="s">
        <v>712</v>
      </c>
      <c r="D240" s="1020" t="s">
        <v>1616</v>
      </c>
      <c r="E240" s="729" t="s">
        <v>1617</v>
      </c>
      <c r="F240" s="729" t="s">
        <v>1490</v>
      </c>
      <c r="G240" s="1021"/>
      <c r="H240" s="1022"/>
      <c r="I240" s="1022"/>
      <c r="J240" s="1022"/>
      <c r="K240" s="1022"/>
      <c r="L240" s="729" t="s">
        <v>1345</v>
      </c>
      <c r="M240" s="1023">
        <v>20130</v>
      </c>
      <c r="N240" s="1024"/>
    </row>
    <row r="241" spans="1:14" ht="22.5">
      <c r="A241" s="1017">
        <v>234</v>
      </c>
      <c r="B241" s="1025" t="s">
        <v>713</v>
      </c>
      <c r="C241" s="1019" t="s">
        <v>712</v>
      </c>
      <c r="D241" s="1020" t="s">
        <v>1618</v>
      </c>
      <c r="E241" s="729" t="s">
        <v>1617</v>
      </c>
      <c r="F241" s="729" t="s">
        <v>1490</v>
      </c>
      <c r="G241" s="1021"/>
      <c r="H241" s="1022"/>
      <c r="I241" s="1022"/>
      <c r="J241" s="1022"/>
      <c r="K241" s="1022"/>
      <c r="L241" s="729" t="s">
        <v>1345</v>
      </c>
      <c r="M241" s="1023">
        <v>20130</v>
      </c>
      <c r="N241" s="1024"/>
    </row>
    <row r="242" spans="1:14" ht="22.5">
      <c r="A242" s="1017">
        <v>235</v>
      </c>
      <c r="B242" s="1025" t="s">
        <v>706</v>
      </c>
      <c r="C242" s="1019" t="s">
        <v>705</v>
      </c>
      <c r="D242" s="1020" t="s">
        <v>1619</v>
      </c>
      <c r="E242" s="729" t="s">
        <v>1620</v>
      </c>
      <c r="F242" s="729" t="s">
        <v>1366</v>
      </c>
      <c r="G242" s="1021"/>
      <c r="H242" s="1022"/>
      <c r="I242" s="1022"/>
      <c r="J242" s="1022"/>
      <c r="K242" s="1022"/>
      <c r="L242" s="729" t="s">
        <v>1345</v>
      </c>
      <c r="M242" s="1023">
        <v>35868</v>
      </c>
      <c r="N242" s="1024"/>
    </row>
    <row r="243" spans="1:14" ht="22.5">
      <c r="A243" s="1017">
        <v>236</v>
      </c>
      <c r="B243" s="1025" t="s">
        <v>706</v>
      </c>
      <c r="C243" s="1019" t="s">
        <v>705</v>
      </c>
      <c r="D243" s="1020" t="s">
        <v>1621</v>
      </c>
      <c r="E243" s="729" t="s">
        <v>1620</v>
      </c>
      <c r="F243" s="729" t="s">
        <v>1366</v>
      </c>
      <c r="G243" s="1021"/>
      <c r="H243" s="1022"/>
      <c r="I243" s="1022"/>
      <c r="J243" s="1022"/>
      <c r="K243" s="1022"/>
      <c r="L243" s="729" t="s">
        <v>1345</v>
      </c>
      <c r="M243" s="1023">
        <v>35868</v>
      </c>
      <c r="N243" s="1024"/>
    </row>
    <row r="244" spans="1:14" ht="22.5">
      <c r="A244" s="1017">
        <v>237</v>
      </c>
      <c r="B244" s="1025" t="s">
        <v>706</v>
      </c>
      <c r="C244" s="1019" t="s">
        <v>705</v>
      </c>
      <c r="D244" s="1020" t="s">
        <v>1622</v>
      </c>
      <c r="E244" s="729" t="s">
        <v>1623</v>
      </c>
      <c r="F244" s="729" t="s">
        <v>1624</v>
      </c>
      <c r="G244" s="1021"/>
      <c r="H244" s="1022"/>
      <c r="I244" s="1022"/>
      <c r="J244" s="1022"/>
      <c r="K244" s="1022"/>
      <c r="L244" s="729" t="s">
        <v>1345</v>
      </c>
      <c r="M244" s="1023">
        <v>20496</v>
      </c>
      <c r="N244" s="1024"/>
    </row>
    <row r="245" spans="1:14" ht="22.5">
      <c r="A245" s="1017">
        <v>238</v>
      </c>
      <c r="B245" s="1025" t="s">
        <v>706</v>
      </c>
      <c r="C245" s="1019" t="s">
        <v>712</v>
      </c>
      <c r="D245" s="1020" t="s">
        <v>1625</v>
      </c>
      <c r="E245" s="729" t="s">
        <v>1623</v>
      </c>
      <c r="F245" s="729" t="s">
        <v>1624</v>
      </c>
      <c r="G245" s="1021"/>
      <c r="H245" s="1022"/>
      <c r="I245" s="1022"/>
      <c r="J245" s="1022"/>
      <c r="K245" s="1022"/>
      <c r="L245" s="729" t="s">
        <v>1345</v>
      </c>
      <c r="M245" s="1023">
        <v>20496</v>
      </c>
      <c r="N245" s="1024"/>
    </row>
    <row r="246" spans="1:14" ht="22.5">
      <c r="A246" s="1017">
        <v>239</v>
      </c>
      <c r="B246" s="1025" t="s">
        <v>713</v>
      </c>
      <c r="C246" s="1019" t="s">
        <v>712</v>
      </c>
      <c r="D246" s="1020" t="s">
        <v>1626</v>
      </c>
      <c r="E246" s="729" t="s">
        <v>1627</v>
      </c>
      <c r="F246" s="729" t="s">
        <v>1359</v>
      </c>
      <c r="G246" s="1021"/>
      <c r="H246" s="1022"/>
      <c r="I246" s="1022"/>
      <c r="J246" s="1022"/>
      <c r="K246" s="1022"/>
      <c r="L246" s="729" t="s">
        <v>1345</v>
      </c>
      <c r="M246" s="1023">
        <v>29280</v>
      </c>
      <c r="N246" s="1024"/>
    </row>
    <row r="247" spans="1:14" ht="22.5">
      <c r="A247" s="1017">
        <v>240</v>
      </c>
      <c r="B247" s="1025" t="s">
        <v>713</v>
      </c>
      <c r="C247" s="1019" t="s">
        <v>712</v>
      </c>
      <c r="D247" s="1020" t="s">
        <v>1628</v>
      </c>
      <c r="E247" s="729" t="s">
        <v>1627</v>
      </c>
      <c r="F247" s="729" t="s">
        <v>1359</v>
      </c>
      <c r="G247" s="1021"/>
      <c r="H247" s="1022"/>
      <c r="I247" s="1022"/>
      <c r="J247" s="1022"/>
      <c r="K247" s="1022"/>
      <c r="L247" s="729" t="s">
        <v>1345</v>
      </c>
      <c r="M247" s="1023">
        <v>29280</v>
      </c>
      <c r="N247" s="1024"/>
    </row>
    <row r="248" spans="1:14" ht="22.5">
      <c r="A248" s="1017">
        <v>241</v>
      </c>
      <c r="B248" s="1025" t="s">
        <v>706</v>
      </c>
      <c r="C248" s="1019" t="s">
        <v>705</v>
      </c>
      <c r="D248" s="1020" t="s">
        <v>1629</v>
      </c>
      <c r="E248" s="729" t="s">
        <v>1630</v>
      </c>
      <c r="F248" s="729" t="s">
        <v>1631</v>
      </c>
      <c r="G248" s="1021"/>
      <c r="H248" s="1022"/>
      <c r="I248" s="1022"/>
      <c r="J248" s="1022"/>
      <c r="K248" s="1022"/>
      <c r="L248" s="729" t="s">
        <v>1345</v>
      </c>
      <c r="M248" s="1023">
        <v>14640</v>
      </c>
      <c r="N248" s="1024"/>
    </row>
    <row r="249" spans="1:14" ht="22.5">
      <c r="A249" s="1017">
        <v>242</v>
      </c>
      <c r="B249" s="1025" t="s">
        <v>706</v>
      </c>
      <c r="C249" s="1019" t="s">
        <v>705</v>
      </c>
      <c r="D249" s="1020" t="s">
        <v>1632</v>
      </c>
      <c r="E249" s="729" t="s">
        <v>1630</v>
      </c>
      <c r="F249" s="729" t="s">
        <v>1631</v>
      </c>
      <c r="G249" s="1021"/>
      <c r="H249" s="1022"/>
      <c r="I249" s="1022"/>
      <c r="J249" s="1022"/>
      <c r="K249" s="1022"/>
      <c r="L249" s="729" t="s">
        <v>1345</v>
      </c>
      <c r="M249" s="1023">
        <v>14640</v>
      </c>
      <c r="N249" s="1024"/>
    </row>
    <row r="250" spans="1:14" ht="22.5">
      <c r="A250" s="1017">
        <v>243</v>
      </c>
      <c r="B250" s="1025" t="s">
        <v>710</v>
      </c>
      <c r="C250" s="1019" t="s">
        <v>709</v>
      </c>
      <c r="D250" s="1020" t="s">
        <v>1633</v>
      </c>
      <c r="E250" s="729" t="s">
        <v>1634</v>
      </c>
      <c r="F250" s="729" t="s">
        <v>1352</v>
      </c>
      <c r="G250" s="1021"/>
      <c r="H250" s="1022"/>
      <c r="I250" s="1022"/>
      <c r="J250" s="1022"/>
      <c r="K250" s="1022"/>
      <c r="L250" s="729" t="s">
        <v>1345</v>
      </c>
      <c r="M250" s="1023">
        <v>14640</v>
      </c>
      <c r="N250" s="1024"/>
    </row>
    <row r="251" spans="1:14" ht="22.5">
      <c r="A251" s="1017">
        <v>244</v>
      </c>
      <c r="B251" s="1025" t="s">
        <v>710</v>
      </c>
      <c r="C251" s="1019" t="s">
        <v>709</v>
      </c>
      <c r="D251" s="1020" t="s">
        <v>1635</v>
      </c>
      <c r="E251" s="729" t="s">
        <v>1634</v>
      </c>
      <c r="F251" s="729" t="s">
        <v>1352</v>
      </c>
      <c r="G251" s="1021"/>
      <c r="H251" s="1022"/>
      <c r="I251" s="1022"/>
      <c r="J251" s="1022"/>
      <c r="K251" s="1022"/>
      <c r="L251" s="729" t="s">
        <v>1345</v>
      </c>
      <c r="M251" s="1023">
        <v>14640</v>
      </c>
      <c r="N251" s="1024"/>
    </row>
    <row r="252" spans="1:14" ht="22.5">
      <c r="A252" s="1017">
        <v>245</v>
      </c>
      <c r="B252" s="1025" t="s">
        <v>710</v>
      </c>
      <c r="C252" s="1019" t="s">
        <v>709</v>
      </c>
      <c r="D252" s="1020" t="s">
        <v>1636</v>
      </c>
      <c r="E252" s="729" t="s">
        <v>1637</v>
      </c>
      <c r="F252" s="729" t="s">
        <v>1352</v>
      </c>
      <c r="G252" s="1021"/>
      <c r="H252" s="1022"/>
      <c r="I252" s="1022"/>
      <c r="J252" s="1022"/>
      <c r="K252" s="1022"/>
      <c r="L252" s="729" t="s">
        <v>1345</v>
      </c>
      <c r="M252" s="1023">
        <v>14640</v>
      </c>
      <c r="N252" s="1024"/>
    </row>
    <row r="253" spans="1:14" ht="22.5">
      <c r="A253" s="1017">
        <v>246</v>
      </c>
      <c r="B253" s="1025" t="s">
        <v>710</v>
      </c>
      <c r="C253" s="1019" t="s">
        <v>709</v>
      </c>
      <c r="D253" s="1020" t="s">
        <v>1638</v>
      </c>
      <c r="E253" s="729" t="s">
        <v>1637</v>
      </c>
      <c r="F253" s="729" t="s">
        <v>1352</v>
      </c>
      <c r="G253" s="1021"/>
      <c r="H253" s="1022"/>
      <c r="I253" s="1022"/>
      <c r="J253" s="1022"/>
      <c r="K253" s="1022"/>
      <c r="L253" s="729" t="s">
        <v>1345</v>
      </c>
      <c r="M253" s="1023">
        <v>14640</v>
      </c>
      <c r="N253" s="1024"/>
    </row>
    <row r="254" spans="1:14" ht="22.5">
      <c r="A254" s="1017">
        <v>247</v>
      </c>
      <c r="B254" s="1025" t="s">
        <v>710</v>
      </c>
      <c r="C254" s="1019" t="s">
        <v>709</v>
      </c>
      <c r="D254" s="1020" t="s">
        <v>1639</v>
      </c>
      <c r="E254" s="729" t="s">
        <v>1640</v>
      </c>
      <c r="F254" s="729" t="s">
        <v>1352</v>
      </c>
      <c r="G254" s="1021"/>
      <c r="H254" s="1022"/>
      <c r="I254" s="1022"/>
      <c r="J254" s="1022"/>
      <c r="K254" s="1022"/>
      <c r="L254" s="729" t="s">
        <v>1345</v>
      </c>
      <c r="M254" s="1023">
        <v>14640</v>
      </c>
      <c r="N254" s="1024"/>
    </row>
    <row r="255" spans="1:14" ht="22.5">
      <c r="A255" s="1017">
        <v>248</v>
      </c>
      <c r="B255" s="1025" t="s">
        <v>710</v>
      </c>
      <c r="C255" s="1019" t="s">
        <v>709</v>
      </c>
      <c r="D255" s="1020" t="s">
        <v>1641</v>
      </c>
      <c r="E255" s="729" t="s">
        <v>1640</v>
      </c>
      <c r="F255" s="729" t="s">
        <v>1352</v>
      </c>
      <c r="G255" s="1021"/>
      <c r="H255" s="1022"/>
      <c r="I255" s="1022"/>
      <c r="J255" s="1022"/>
      <c r="K255" s="1022"/>
      <c r="L255" s="729" t="s">
        <v>1345</v>
      </c>
      <c r="M255" s="1023">
        <v>14640</v>
      </c>
      <c r="N255" s="1024"/>
    </row>
    <row r="256" spans="1:14" ht="22.5">
      <c r="A256" s="1017">
        <v>249</v>
      </c>
      <c r="B256" s="1025" t="s">
        <v>713</v>
      </c>
      <c r="C256" s="1019" t="s">
        <v>712</v>
      </c>
      <c r="D256" s="1020" t="s">
        <v>1642</v>
      </c>
      <c r="E256" s="729" t="s">
        <v>1643</v>
      </c>
      <c r="F256" s="729" t="s">
        <v>1490</v>
      </c>
      <c r="G256" s="1021"/>
      <c r="H256" s="1022"/>
      <c r="I256" s="1022"/>
      <c r="J256" s="1022"/>
      <c r="K256" s="1022"/>
      <c r="L256" s="729" t="s">
        <v>1345</v>
      </c>
      <c r="M256" s="1023">
        <v>21594</v>
      </c>
      <c r="N256" s="1024"/>
    </row>
    <row r="257" spans="1:14" ht="22.5">
      <c r="A257" s="1017">
        <v>250</v>
      </c>
      <c r="B257" s="1025" t="s">
        <v>713</v>
      </c>
      <c r="C257" s="1019" t="s">
        <v>712</v>
      </c>
      <c r="D257" s="1020" t="s">
        <v>1644</v>
      </c>
      <c r="E257" s="729" t="s">
        <v>1643</v>
      </c>
      <c r="F257" s="729" t="s">
        <v>1490</v>
      </c>
      <c r="G257" s="1021"/>
      <c r="H257" s="1022"/>
      <c r="I257" s="1022"/>
      <c r="J257" s="1022"/>
      <c r="K257" s="1022"/>
      <c r="L257" s="729" t="s">
        <v>1345</v>
      </c>
      <c r="M257" s="1023">
        <v>21594</v>
      </c>
      <c r="N257" s="1024"/>
    </row>
    <row r="258" spans="1:14" ht="22.5">
      <c r="A258" s="1017">
        <v>251</v>
      </c>
      <c r="B258" s="1025" t="s">
        <v>706</v>
      </c>
      <c r="C258" s="1019" t="s">
        <v>705</v>
      </c>
      <c r="D258" s="1020" t="s">
        <v>1645</v>
      </c>
      <c r="E258" s="729" t="s">
        <v>1646</v>
      </c>
      <c r="F258" s="729" t="s">
        <v>1490</v>
      </c>
      <c r="G258" s="1021"/>
      <c r="H258" s="1022"/>
      <c r="I258" s="1022"/>
      <c r="J258" s="1022"/>
      <c r="K258" s="1022"/>
      <c r="L258" s="729" t="s">
        <v>1345</v>
      </c>
      <c r="M258" s="1023">
        <v>24156</v>
      </c>
      <c r="N258" s="1024"/>
    </row>
    <row r="259" spans="1:14" ht="22.5">
      <c r="A259" s="1017">
        <v>252</v>
      </c>
      <c r="B259" s="1025" t="s">
        <v>706</v>
      </c>
      <c r="C259" s="1019" t="s">
        <v>705</v>
      </c>
      <c r="D259" s="1020" t="s">
        <v>1647</v>
      </c>
      <c r="E259" s="729" t="s">
        <v>1646</v>
      </c>
      <c r="F259" s="729" t="s">
        <v>1490</v>
      </c>
      <c r="G259" s="1021"/>
      <c r="H259" s="1022"/>
      <c r="I259" s="1022"/>
      <c r="J259" s="1022"/>
      <c r="K259" s="1022"/>
      <c r="L259" s="729" t="s">
        <v>1345</v>
      </c>
      <c r="M259" s="1023">
        <v>24156</v>
      </c>
      <c r="N259" s="1024"/>
    </row>
    <row r="260" spans="1:14" ht="22.5">
      <c r="A260" s="1017">
        <v>253</v>
      </c>
      <c r="B260" s="1025" t="s">
        <v>706</v>
      </c>
      <c r="C260" s="1019" t="s">
        <v>705</v>
      </c>
      <c r="D260" s="1020" t="s">
        <v>1648</v>
      </c>
      <c r="E260" s="729" t="str">
        <f>E261</f>
        <v>Contekan bahasa Inggris SMP</v>
      </c>
      <c r="F260" s="729" t="s">
        <v>1354</v>
      </c>
      <c r="G260" s="1021"/>
      <c r="H260" s="1022"/>
      <c r="I260" s="1022"/>
      <c r="J260" s="1022"/>
      <c r="K260" s="1022"/>
      <c r="L260" s="729" t="s">
        <v>1345</v>
      </c>
      <c r="M260" s="1023">
        <f>M261</f>
        <v>12444</v>
      </c>
      <c r="N260" s="1024"/>
    </row>
    <row r="261" spans="1:14" ht="22.5">
      <c r="A261" s="1017">
        <v>254</v>
      </c>
      <c r="B261" s="1025" t="s">
        <v>706</v>
      </c>
      <c r="C261" s="1019" t="s">
        <v>705</v>
      </c>
      <c r="D261" s="1020" t="s">
        <v>1649</v>
      </c>
      <c r="E261" s="729" t="s">
        <v>1650</v>
      </c>
      <c r="F261" s="729" t="s">
        <v>1354</v>
      </c>
      <c r="G261" s="1021"/>
      <c r="H261" s="1022"/>
      <c r="I261" s="1022"/>
      <c r="J261" s="1022"/>
      <c r="K261" s="1022"/>
      <c r="L261" s="729" t="s">
        <v>1345</v>
      </c>
      <c r="M261" s="1023">
        <v>12444</v>
      </c>
      <c r="N261" s="1024"/>
    </row>
    <row r="262" spans="1:14" ht="22.5">
      <c r="A262" s="1017">
        <v>255</v>
      </c>
      <c r="B262" s="1025" t="s">
        <v>706</v>
      </c>
      <c r="C262" s="1019" t="s">
        <v>705</v>
      </c>
      <c r="D262" s="1020" t="s">
        <v>1651</v>
      </c>
      <c r="E262" s="729" t="s">
        <v>1652</v>
      </c>
      <c r="F262" s="729" t="s">
        <v>1653</v>
      </c>
      <c r="G262" s="1021"/>
      <c r="H262" s="1022"/>
      <c r="I262" s="1022"/>
      <c r="J262" s="1022"/>
      <c r="K262" s="1022"/>
      <c r="L262" s="729" t="s">
        <v>1345</v>
      </c>
      <c r="M262" s="1023">
        <v>9516</v>
      </c>
      <c r="N262" s="1024"/>
    </row>
    <row r="263" spans="1:14" ht="22.5">
      <c r="A263" s="1017">
        <v>256</v>
      </c>
      <c r="B263" s="1025" t="s">
        <v>706</v>
      </c>
      <c r="C263" s="1019" t="s">
        <v>705</v>
      </c>
      <c r="D263" s="1020" t="s">
        <v>1654</v>
      </c>
      <c r="E263" s="729" t="s">
        <v>1652</v>
      </c>
      <c r="F263" s="729" t="s">
        <v>1653</v>
      </c>
      <c r="G263" s="1021"/>
      <c r="H263" s="1022"/>
      <c r="I263" s="1022"/>
      <c r="J263" s="1022"/>
      <c r="K263" s="1022"/>
      <c r="L263" s="729" t="s">
        <v>1345</v>
      </c>
      <c r="M263" s="1023">
        <v>9516</v>
      </c>
      <c r="N263" s="1024"/>
    </row>
    <row r="264" spans="1:14" ht="22.5">
      <c r="A264" s="1017">
        <v>257</v>
      </c>
      <c r="B264" s="1025" t="s">
        <v>706</v>
      </c>
      <c r="C264" s="1019" t="s">
        <v>705</v>
      </c>
      <c r="D264" s="1020" t="s">
        <v>1655</v>
      </c>
      <c r="E264" s="729" t="s">
        <v>1656</v>
      </c>
      <c r="F264" s="729" t="s">
        <v>1653</v>
      </c>
      <c r="G264" s="1021"/>
      <c r="H264" s="1022"/>
      <c r="I264" s="1022"/>
      <c r="J264" s="1022"/>
      <c r="K264" s="1022"/>
      <c r="L264" s="729" t="s">
        <v>1345</v>
      </c>
      <c r="M264" s="1023">
        <v>9516</v>
      </c>
      <c r="N264" s="1024"/>
    </row>
    <row r="265" spans="1:14" ht="22.5">
      <c r="A265" s="1017">
        <v>258</v>
      </c>
      <c r="B265" s="1025" t="s">
        <v>706</v>
      </c>
      <c r="C265" s="1019" t="s">
        <v>705</v>
      </c>
      <c r="D265" s="1020" t="s">
        <v>1657</v>
      </c>
      <c r="E265" s="729" t="s">
        <v>1656</v>
      </c>
      <c r="F265" s="729" t="s">
        <v>1653</v>
      </c>
      <c r="G265" s="1021"/>
      <c r="H265" s="1022"/>
      <c r="I265" s="1022"/>
      <c r="J265" s="1022"/>
      <c r="K265" s="1022"/>
      <c r="L265" s="729" t="s">
        <v>1345</v>
      </c>
      <c r="M265" s="1023">
        <v>9516</v>
      </c>
      <c r="N265" s="1024"/>
    </row>
    <row r="266" spans="1:14" ht="22.5">
      <c r="A266" s="1017">
        <v>259</v>
      </c>
      <c r="B266" s="1025" t="s">
        <v>706</v>
      </c>
      <c r="C266" s="1019" t="s">
        <v>705</v>
      </c>
      <c r="D266" s="1020" t="s">
        <v>1658</v>
      </c>
      <c r="E266" s="729" t="s">
        <v>1659</v>
      </c>
      <c r="F266" s="729" t="s">
        <v>1354</v>
      </c>
      <c r="G266" s="1021"/>
      <c r="H266" s="1022"/>
      <c r="I266" s="1022"/>
      <c r="J266" s="1022"/>
      <c r="K266" s="1022"/>
      <c r="L266" s="729" t="s">
        <v>1345</v>
      </c>
      <c r="M266" s="1023">
        <v>12078</v>
      </c>
      <c r="N266" s="1024"/>
    </row>
    <row r="267" spans="1:14" ht="22.5">
      <c r="A267" s="1017">
        <v>260</v>
      </c>
      <c r="B267" s="1025" t="s">
        <v>706</v>
      </c>
      <c r="C267" s="1019" t="s">
        <v>705</v>
      </c>
      <c r="D267" s="1020" t="s">
        <v>1660</v>
      </c>
      <c r="E267" s="729" t="s">
        <v>1659</v>
      </c>
      <c r="F267" s="729" t="s">
        <v>1354</v>
      </c>
      <c r="G267" s="1021"/>
      <c r="H267" s="1022"/>
      <c r="I267" s="1022"/>
      <c r="J267" s="1022"/>
      <c r="K267" s="1022"/>
      <c r="L267" s="729" t="s">
        <v>1345</v>
      </c>
      <c r="M267" s="1023">
        <v>12078</v>
      </c>
      <c r="N267" s="1024"/>
    </row>
    <row r="268" spans="1:14" ht="22.5">
      <c r="A268" s="1017">
        <v>261</v>
      </c>
      <c r="B268" s="1025" t="s">
        <v>706</v>
      </c>
      <c r="C268" s="1019" t="s">
        <v>705</v>
      </c>
      <c r="D268" s="1020" t="s">
        <v>1661</v>
      </c>
      <c r="E268" s="729" t="s">
        <v>1662</v>
      </c>
      <c r="F268" s="729" t="s">
        <v>1550</v>
      </c>
      <c r="G268" s="1021"/>
      <c r="H268" s="1022"/>
      <c r="I268" s="1022"/>
      <c r="J268" s="1022"/>
      <c r="K268" s="1022"/>
      <c r="L268" s="729" t="s">
        <v>1345</v>
      </c>
      <c r="M268" s="1023">
        <v>10248</v>
      </c>
      <c r="N268" s="1024"/>
    </row>
    <row r="269" spans="1:14" ht="22.5">
      <c r="A269" s="1017">
        <v>262</v>
      </c>
      <c r="B269" s="1025" t="s">
        <v>713</v>
      </c>
      <c r="C269" s="1019" t="s">
        <v>712</v>
      </c>
      <c r="D269" s="1020" t="s">
        <v>1663</v>
      </c>
      <c r="E269" s="729" t="s">
        <v>1662</v>
      </c>
      <c r="F269" s="729" t="s">
        <v>1550</v>
      </c>
      <c r="G269" s="1021"/>
      <c r="H269" s="1022"/>
      <c r="I269" s="1022"/>
      <c r="J269" s="1022"/>
      <c r="K269" s="1022"/>
      <c r="L269" s="729" t="s">
        <v>1345</v>
      </c>
      <c r="M269" s="1023">
        <v>10248</v>
      </c>
      <c r="N269" s="1024"/>
    </row>
    <row r="270" spans="1:14" ht="22.5">
      <c r="A270" s="1017">
        <v>263</v>
      </c>
      <c r="B270" s="1025" t="s">
        <v>713</v>
      </c>
      <c r="C270" s="1019" t="s">
        <v>712</v>
      </c>
      <c r="D270" s="1020" t="s">
        <v>1664</v>
      </c>
      <c r="E270" s="729" t="s">
        <v>188</v>
      </c>
      <c r="F270" s="729" t="s">
        <v>1550</v>
      </c>
      <c r="G270" s="1021"/>
      <c r="H270" s="1022"/>
      <c r="I270" s="1022"/>
      <c r="J270" s="1022"/>
      <c r="K270" s="1022"/>
      <c r="L270" s="729" t="s">
        <v>1345</v>
      </c>
      <c r="M270" s="1023">
        <v>10248</v>
      </c>
      <c r="N270" s="1024"/>
    </row>
    <row r="271" spans="1:14" ht="22.5">
      <c r="A271" s="1017">
        <v>264</v>
      </c>
      <c r="B271" s="1025" t="s">
        <v>713</v>
      </c>
      <c r="C271" s="1019" t="s">
        <v>712</v>
      </c>
      <c r="D271" s="1020" t="s">
        <v>1665</v>
      </c>
      <c r="E271" s="729" t="s">
        <v>188</v>
      </c>
      <c r="F271" s="729" t="s">
        <v>1550</v>
      </c>
      <c r="G271" s="1021"/>
      <c r="H271" s="1022"/>
      <c r="I271" s="1022"/>
      <c r="J271" s="1022"/>
      <c r="K271" s="1022"/>
      <c r="L271" s="729" t="s">
        <v>1345</v>
      </c>
      <c r="M271" s="1023">
        <v>10248</v>
      </c>
      <c r="N271" s="1024"/>
    </row>
    <row r="272" spans="1:14" ht="22.5">
      <c r="A272" s="1017">
        <v>265</v>
      </c>
      <c r="B272" s="1025" t="s">
        <v>713</v>
      </c>
      <c r="C272" s="1019" t="s">
        <v>712</v>
      </c>
      <c r="D272" s="1020" t="s">
        <v>1666</v>
      </c>
      <c r="E272" s="729" t="s">
        <v>1667</v>
      </c>
      <c r="F272" s="729" t="s">
        <v>1490</v>
      </c>
      <c r="G272" s="1021"/>
      <c r="H272" s="1022"/>
      <c r="I272" s="1022"/>
      <c r="J272" s="1022"/>
      <c r="K272" s="1022"/>
      <c r="L272" s="729" t="s">
        <v>1345</v>
      </c>
      <c r="M272" s="1023">
        <v>21228</v>
      </c>
      <c r="N272" s="1024"/>
    </row>
    <row r="273" spans="1:14" ht="22.5">
      <c r="A273" s="1017">
        <v>266</v>
      </c>
      <c r="B273" s="1025" t="s">
        <v>713</v>
      </c>
      <c r="C273" s="1019" t="s">
        <v>712</v>
      </c>
      <c r="D273" s="1020" t="s">
        <v>1668</v>
      </c>
      <c r="E273" s="729" t="s">
        <v>1667</v>
      </c>
      <c r="F273" s="729" t="s">
        <v>1490</v>
      </c>
      <c r="G273" s="1021"/>
      <c r="H273" s="1022"/>
      <c r="I273" s="1022"/>
      <c r="J273" s="1022"/>
      <c r="K273" s="1022"/>
      <c r="L273" s="729" t="s">
        <v>1345</v>
      </c>
      <c r="M273" s="1023">
        <v>21228</v>
      </c>
      <c r="N273" s="1024"/>
    </row>
    <row r="274" spans="1:14" ht="22.5">
      <c r="A274" s="1017">
        <v>267</v>
      </c>
      <c r="B274" s="1025" t="s">
        <v>713</v>
      </c>
      <c r="C274" s="1019" t="s">
        <v>712</v>
      </c>
      <c r="D274" s="1020" t="s">
        <v>1669</v>
      </c>
      <c r="E274" s="729" t="s">
        <v>1670</v>
      </c>
      <c r="F274" s="729" t="s">
        <v>1490</v>
      </c>
      <c r="G274" s="1021"/>
      <c r="H274" s="1022"/>
      <c r="I274" s="1022"/>
      <c r="J274" s="1022"/>
      <c r="K274" s="1022"/>
      <c r="L274" s="729" t="s">
        <v>1345</v>
      </c>
      <c r="M274" s="1023">
        <v>24888</v>
      </c>
      <c r="N274" s="1024"/>
    </row>
    <row r="275" spans="1:14" ht="22.5">
      <c r="A275" s="1017">
        <v>268</v>
      </c>
      <c r="B275" s="1025" t="s">
        <v>713</v>
      </c>
      <c r="C275" s="1019" t="s">
        <v>712</v>
      </c>
      <c r="D275" s="1020" t="s">
        <v>1671</v>
      </c>
      <c r="E275" s="729" t="s">
        <v>1670</v>
      </c>
      <c r="F275" s="729" t="s">
        <v>1490</v>
      </c>
      <c r="G275" s="1021"/>
      <c r="H275" s="1022"/>
      <c r="I275" s="1022"/>
      <c r="J275" s="1022"/>
      <c r="K275" s="1022"/>
      <c r="L275" s="729" t="s">
        <v>1345</v>
      </c>
      <c r="M275" s="1023">
        <v>24888</v>
      </c>
      <c r="N275" s="1024"/>
    </row>
    <row r="276" spans="1:14" ht="22.5">
      <c r="A276" s="1017">
        <v>269</v>
      </c>
      <c r="B276" s="1025" t="s">
        <v>713</v>
      </c>
      <c r="C276" s="1019" t="s">
        <v>712</v>
      </c>
      <c r="D276" s="1020" t="s">
        <v>1672</v>
      </c>
      <c r="E276" s="729" t="s">
        <v>1673</v>
      </c>
      <c r="F276" s="729" t="s">
        <v>1490</v>
      </c>
      <c r="G276" s="1021"/>
      <c r="H276" s="1022"/>
      <c r="I276" s="1022"/>
      <c r="J276" s="1022"/>
      <c r="K276" s="1022"/>
      <c r="L276" s="729" t="s">
        <v>1345</v>
      </c>
      <c r="M276" s="1023">
        <v>25254</v>
      </c>
      <c r="N276" s="1024"/>
    </row>
    <row r="277" spans="1:14" ht="22.5">
      <c r="A277" s="1017">
        <v>270</v>
      </c>
      <c r="B277" s="1025" t="s">
        <v>713</v>
      </c>
      <c r="C277" s="1019" t="s">
        <v>712</v>
      </c>
      <c r="D277" s="1020" t="s">
        <v>1674</v>
      </c>
      <c r="E277" s="729" t="s">
        <v>1673</v>
      </c>
      <c r="F277" s="729" t="s">
        <v>1490</v>
      </c>
      <c r="G277" s="1021"/>
      <c r="H277" s="1022"/>
      <c r="I277" s="1022"/>
      <c r="J277" s="1022"/>
      <c r="K277" s="1022"/>
      <c r="L277" s="729" t="s">
        <v>1345</v>
      </c>
      <c r="M277" s="1023">
        <v>25254</v>
      </c>
      <c r="N277" s="1024"/>
    </row>
    <row r="278" spans="1:14" ht="22.5">
      <c r="A278" s="1017">
        <v>271</v>
      </c>
      <c r="B278" s="1025" t="s">
        <v>713</v>
      </c>
      <c r="C278" s="1019" t="s">
        <v>712</v>
      </c>
      <c r="D278" s="1020" t="s">
        <v>1675</v>
      </c>
      <c r="E278" s="729" t="s">
        <v>1676</v>
      </c>
      <c r="F278" s="729" t="s">
        <v>1677</v>
      </c>
      <c r="G278" s="1021"/>
      <c r="H278" s="1022"/>
      <c r="I278" s="1022"/>
      <c r="J278" s="1022"/>
      <c r="K278" s="1022"/>
      <c r="L278" s="729" t="s">
        <v>1345</v>
      </c>
      <c r="M278" s="1023">
        <v>18300</v>
      </c>
      <c r="N278" s="1024"/>
    </row>
    <row r="279" spans="1:14" ht="22.5">
      <c r="A279" s="1017">
        <v>272</v>
      </c>
      <c r="B279" s="1025" t="s">
        <v>713</v>
      </c>
      <c r="C279" s="1019" t="s">
        <v>712</v>
      </c>
      <c r="D279" s="1020" t="s">
        <v>1678</v>
      </c>
      <c r="E279" s="729" t="s">
        <v>1676</v>
      </c>
      <c r="F279" s="729" t="s">
        <v>1677</v>
      </c>
      <c r="G279" s="1021"/>
      <c r="H279" s="1022"/>
      <c r="I279" s="1022"/>
      <c r="J279" s="1022"/>
      <c r="K279" s="1022"/>
      <c r="L279" s="729" t="s">
        <v>1345</v>
      </c>
      <c r="M279" s="1023">
        <v>18300</v>
      </c>
      <c r="N279" s="1024"/>
    </row>
    <row r="280" spans="1:14" ht="33.75">
      <c r="A280" s="1017">
        <v>273</v>
      </c>
      <c r="B280" s="1025" t="s">
        <v>713</v>
      </c>
      <c r="C280" s="1019" t="s">
        <v>712</v>
      </c>
      <c r="D280" s="1020" t="s">
        <v>1679</v>
      </c>
      <c r="E280" s="729" t="s">
        <v>1680</v>
      </c>
      <c r="F280" s="729" t="s">
        <v>1681</v>
      </c>
      <c r="G280" s="1021"/>
      <c r="H280" s="1022"/>
      <c r="I280" s="1022"/>
      <c r="J280" s="1022"/>
      <c r="K280" s="1022"/>
      <c r="L280" s="729" t="s">
        <v>1345</v>
      </c>
      <c r="M280" s="1023">
        <v>21960</v>
      </c>
      <c r="N280" s="1024"/>
    </row>
    <row r="281" spans="1:14" ht="33.75">
      <c r="A281" s="1017">
        <v>274</v>
      </c>
      <c r="B281" s="1025" t="s">
        <v>713</v>
      </c>
      <c r="C281" s="1019" t="s">
        <v>712</v>
      </c>
      <c r="D281" s="1020" t="s">
        <v>1682</v>
      </c>
      <c r="E281" s="729" t="s">
        <v>1680</v>
      </c>
      <c r="F281" s="729" t="s">
        <v>1681</v>
      </c>
      <c r="G281" s="1021"/>
      <c r="H281" s="1022"/>
      <c r="I281" s="1022"/>
      <c r="J281" s="1022"/>
      <c r="K281" s="1022"/>
      <c r="L281" s="729" t="s">
        <v>1345</v>
      </c>
      <c r="M281" s="1023">
        <v>21960</v>
      </c>
      <c r="N281" s="1024"/>
    </row>
    <row r="282" spans="1:14" ht="33.75">
      <c r="A282" s="1017">
        <v>275</v>
      </c>
      <c r="B282" s="1025" t="s">
        <v>713</v>
      </c>
      <c r="C282" s="1019" t="s">
        <v>712</v>
      </c>
      <c r="D282" s="1020" t="s">
        <v>1683</v>
      </c>
      <c r="E282" s="729" t="str">
        <f>E283</f>
        <v xml:space="preserve">Dari Kiai kampung ke numiring : Aneka suara Nahdliyyin </v>
      </c>
      <c r="F282" s="729" t="s">
        <v>1684</v>
      </c>
      <c r="G282" s="1021"/>
      <c r="H282" s="1022"/>
      <c r="I282" s="1022"/>
      <c r="J282" s="1022"/>
      <c r="K282" s="1022"/>
      <c r="L282" s="729" t="s">
        <v>1345</v>
      </c>
      <c r="M282" s="1023">
        <f>M283</f>
        <v>25620</v>
      </c>
      <c r="N282" s="1024"/>
    </row>
    <row r="283" spans="1:14" ht="33.75">
      <c r="A283" s="1017">
        <v>276</v>
      </c>
      <c r="B283" s="1025" t="s">
        <v>713</v>
      </c>
      <c r="C283" s="1019" t="s">
        <v>712</v>
      </c>
      <c r="D283" s="1020" t="s">
        <v>1685</v>
      </c>
      <c r="E283" s="729" t="s">
        <v>1686</v>
      </c>
      <c r="F283" s="729" t="s">
        <v>1684</v>
      </c>
      <c r="G283" s="1021"/>
      <c r="H283" s="1022"/>
      <c r="I283" s="1022"/>
      <c r="J283" s="1022"/>
      <c r="K283" s="1022"/>
      <c r="L283" s="729" t="s">
        <v>1345</v>
      </c>
      <c r="M283" s="1023">
        <v>25620</v>
      </c>
      <c r="N283" s="1024"/>
    </row>
    <row r="284" spans="1:14" ht="22.5">
      <c r="A284" s="1017">
        <v>277</v>
      </c>
      <c r="B284" s="1025" t="s">
        <v>713</v>
      </c>
      <c r="C284" s="1019" t="s">
        <v>712</v>
      </c>
      <c r="D284" s="1020" t="s">
        <v>1687</v>
      </c>
      <c r="E284" s="729" t="str">
        <f>E285</f>
        <v xml:space="preserve">Dari sampah jadi berkah: Aneka kreasi dari kemasan </v>
      </c>
      <c r="F284" s="729" t="s">
        <v>1490</v>
      </c>
      <c r="G284" s="1021"/>
      <c r="H284" s="1022"/>
      <c r="I284" s="1022"/>
      <c r="J284" s="1022"/>
      <c r="K284" s="1022"/>
      <c r="L284" s="729" t="s">
        <v>1345</v>
      </c>
      <c r="M284" s="1023">
        <f>M285</f>
        <v>13908</v>
      </c>
      <c r="N284" s="1024"/>
    </row>
    <row r="285" spans="1:14" ht="22.5">
      <c r="A285" s="1017">
        <v>278</v>
      </c>
      <c r="B285" s="1025" t="s">
        <v>713</v>
      </c>
      <c r="C285" s="1019" t="s">
        <v>712</v>
      </c>
      <c r="D285" s="1020" t="s">
        <v>1688</v>
      </c>
      <c r="E285" s="729" t="s">
        <v>1689</v>
      </c>
      <c r="F285" s="729" t="s">
        <v>1490</v>
      </c>
      <c r="G285" s="1021"/>
      <c r="H285" s="1022"/>
      <c r="I285" s="1022"/>
      <c r="J285" s="1022"/>
      <c r="K285" s="1022"/>
      <c r="L285" s="729" t="s">
        <v>1345</v>
      </c>
      <c r="M285" s="1023">
        <v>13908</v>
      </c>
      <c r="N285" s="1024"/>
    </row>
    <row r="286" spans="1:14" ht="22.5">
      <c r="A286" s="1017">
        <v>279</v>
      </c>
      <c r="B286" s="1025" t="s">
        <v>706</v>
      </c>
      <c r="C286" s="1019" t="s">
        <v>712</v>
      </c>
      <c r="D286" s="1020" t="s">
        <v>1690</v>
      </c>
      <c r="E286" s="729" t="s">
        <v>1691</v>
      </c>
      <c r="F286" s="729" t="s">
        <v>1378</v>
      </c>
      <c r="G286" s="1021"/>
      <c r="H286" s="1022"/>
      <c r="I286" s="1022"/>
      <c r="J286" s="1022"/>
      <c r="K286" s="1022"/>
      <c r="L286" s="729" t="s">
        <v>1345</v>
      </c>
      <c r="M286" s="1023">
        <v>47506.8</v>
      </c>
      <c r="N286" s="1024"/>
    </row>
    <row r="287" spans="1:14" ht="22.5">
      <c r="A287" s="1017">
        <v>280</v>
      </c>
      <c r="B287" s="1025" t="s">
        <v>706</v>
      </c>
      <c r="C287" s="1019" t="s">
        <v>712</v>
      </c>
      <c r="D287" s="1020" t="s">
        <v>1692</v>
      </c>
      <c r="E287" s="729" t="s">
        <v>1691</v>
      </c>
      <c r="F287" s="729" t="s">
        <v>1378</v>
      </c>
      <c r="G287" s="1021"/>
      <c r="H287" s="1022"/>
      <c r="I287" s="1022"/>
      <c r="J287" s="1022"/>
      <c r="K287" s="1022"/>
      <c r="L287" s="729" t="s">
        <v>1345</v>
      </c>
      <c r="M287" s="1023">
        <f>M286</f>
        <v>47506.8</v>
      </c>
      <c r="N287" s="1024"/>
    </row>
    <row r="288" spans="1:14" ht="22.5">
      <c r="A288" s="1017">
        <v>281</v>
      </c>
      <c r="B288" s="1025" t="s">
        <v>713</v>
      </c>
      <c r="C288" s="1019" t="s">
        <v>712</v>
      </c>
      <c r="D288" s="1020" t="s">
        <v>1693</v>
      </c>
      <c r="E288" s="729" t="s">
        <v>1694</v>
      </c>
      <c r="F288" s="729" t="s">
        <v>1378</v>
      </c>
      <c r="G288" s="1021"/>
      <c r="H288" s="1022"/>
      <c r="I288" s="1022"/>
      <c r="J288" s="1022"/>
      <c r="K288" s="1022"/>
      <c r="L288" s="729" t="s">
        <v>1345</v>
      </c>
      <c r="M288" s="1023">
        <v>29206.799999999999</v>
      </c>
      <c r="N288" s="1024"/>
    </row>
    <row r="289" spans="1:14" ht="22.5">
      <c r="A289" s="1017">
        <v>282</v>
      </c>
      <c r="B289" s="1025" t="s">
        <v>713</v>
      </c>
      <c r="C289" s="1019" t="s">
        <v>712</v>
      </c>
      <c r="D289" s="1020" t="s">
        <v>1695</v>
      </c>
      <c r="E289" s="729" t="s">
        <v>1694</v>
      </c>
      <c r="F289" s="729" t="s">
        <v>1378</v>
      </c>
      <c r="G289" s="1021"/>
      <c r="H289" s="1022"/>
      <c r="I289" s="1022"/>
      <c r="J289" s="1022"/>
      <c r="K289" s="1022"/>
      <c r="L289" s="729" t="s">
        <v>1345</v>
      </c>
      <c r="M289" s="1023">
        <f>M288</f>
        <v>29206.799999999999</v>
      </c>
      <c r="N289" s="1024"/>
    </row>
    <row r="290" spans="1:14" ht="22.5">
      <c r="A290" s="1017">
        <v>283</v>
      </c>
      <c r="B290" s="1025" t="s">
        <v>713</v>
      </c>
      <c r="C290" s="1019" t="s">
        <v>712</v>
      </c>
      <c r="D290" s="1020" t="s">
        <v>1696</v>
      </c>
      <c r="E290" s="729" t="s">
        <v>1697</v>
      </c>
      <c r="F290" s="729" t="s">
        <v>1490</v>
      </c>
      <c r="G290" s="1021"/>
      <c r="H290" s="1022"/>
      <c r="I290" s="1022"/>
      <c r="J290" s="1022"/>
      <c r="K290" s="1022"/>
      <c r="L290" s="729" t="s">
        <v>1345</v>
      </c>
      <c r="M290" s="1023">
        <v>17568</v>
      </c>
      <c r="N290" s="1024"/>
    </row>
    <row r="291" spans="1:14" ht="22.5">
      <c r="A291" s="1017">
        <v>284</v>
      </c>
      <c r="B291" s="1025" t="s">
        <v>713</v>
      </c>
      <c r="C291" s="1019" t="s">
        <v>712</v>
      </c>
      <c r="D291" s="1020" t="s">
        <v>1698</v>
      </c>
      <c r="E291" s="729" t="s">
        <v>1697</v>
      </c>
      <c r="F291" s="729" t="s">
        <v>1490</v>
      </c>
      <c r="G291" s="1021"/>
      <c r="H291" s="1022"/>
      <c r="I291" s="1022"/>
      <c r="J291" s="1022"/>
      <c r="K291" s="1022"/>
      <c r="L291" s="729" t="s">
        <v>1345</v>
      </c>
      <c r="M291" s="1023">
        <v>17568</v>
      </c>
      <c r="N291" s="1024"/>
    </row>
    <row r="292" spans="1:14" ht="22.5">
      <c r="A292" s="1017">
        <v>285</v>
      </c>
      <c r="B292" s="1025" t="s">
        <v>713</v>
      </c>
      <c r="C292" s="1019" t="s">
        <v>712</v>
      </c>
      <c r="D292" s="1020" t="s">
        <v>1699</v>
      </c>
      <c r="E292" s="729" t="s">
        <v>1700</v>
      </c>
      <c r="F292" s="729" t="s">
        <v>1420</v>
      </c>
      <c r="G292" s="1021"/>
      <c r="H292" s="1022"/>
      <c r="I292" s="1022"/>
      <c r="J292" s="1022"/>
      <c r="K292" s="1022"/>
      <c r="L292" s="729" t="s">
        <v>1345</v>
      </c>
      <c r="M292" s="1023">
        <v>16836</v>
      </c>
      <c r="N292" s="1024"/>
    </row>
    <row r="293" spans="1:14" ht="22.5">
      <c r="A293" s="1017">
        <v>286</v>
      </c>
      <c r="B293" s="1025" t="s">
        <v>713</v>
      </c>
      <c r="C293" s="1019" t="s">
        <v>712</v>
      </c>
      <c r="D293" s="1020" t="s">
        <v>1701</v>
      </c>
      <c r="E293" s="729" t="s">
        <v>1700</v>
      </c>
      <c r="F293" s="729" t="s">
        <v>1420</v>
      </c>
      <c r="G293" s="1021"/>
      <c r="H293" s="1022"/>
      <c r="I293" s="1022"/>
      <c r="J293" s="1022"/>
      <c r="K293" s="1022"/>
      <c r="L293" s="729" t="s">
        <v>1345</v>
      </c>
      <c r="M293" s="1023">
        <v>16836</v>
      </c>
      <c r="N293" s="1024"/>
    </row>
    <row r="294" spans="1:14" ht="22.5">
      <c r="A294" s="1017">
        <v>287</v>
      </c>
      <c r="B294" s="1025" t="s">
        <v>713</v>
      </c>
      <c r="C294" s="1019" t="s">
        <v>712</v>
      </c>
      <c r="D294" s="1020" t="s">
        <v>1702</v>
      </c>
      <c r="E294" s="729" t="s">
        <v>1703</v>
      </c>
      <c r="F294" s="729" t="s">
        <v>1550</v>
      </c>
      <c r="G294" s="1021"/>
      <c r="H294" s="1022"/>
      <c r="I294" s="1022"/>
      <c r="J294" s="1022"/>
      <c r="K294" s="1022"/>
      <c r="L294" s="729" t="s">
        <v>1345</v>
      </c>
      <c r="M294" s="1023">
        <v>12444</v>
      </c>
      <c r="N294" s="1024"/>
    </row>
    <row r="295" spans="1:14" ht="22.5">
      <c r="A295" s="1017">
        <v>288</v>
      </c>
      <c r="B295" s="1025" t="s">
        <v>713</v>
      </c>
      <c r="C295" s="1019" t="s">
        <v>712</v>
      </c>
      <c r="D295" s="1020" t="s">
        <v>1704</v>
      </c>
      <c r="E295" s="729" t="s">
        <v>1703</v>
      </c>
      <c r="F295" s="729" t="s">
        <v>1550</v>
      </c>
      <c r="G295" s="1021"/>
      <c r="H295" s="1022"/>
      <c r="I295" s="1022"/>
      <c r="J295" s="1022"/>
      <c r="K295" s="1022"/>
      <c r="L295" s="729" t="s">
        <v>1345</v>
      </c>
      <c r="M295" s="1023">
        <v>12444</v>
      </c>
      <c r="N295" s="1024"/>
    </row>
    <row r="296" spans="1:14" ht="22.5">
      <c r="A296" s="1017">
        <v>289</v>
      </c>
      <c r="B296" s="1025" t="s">
        <v>713</v>
      </c>
      <c r="C296" s="1019" t="s">
        <v>712</v>
      </c>
      <c r="D296" s="1020" t="s">
        <v>1705</v>
      </c>
      <c r="E296" s="729" t="s">
        <v>1706</v>
      </c>
      <c r="F296" s="729" t="s">
        <v>1550</v>
      </c>
      <c r="G296" s="1021"/>
      <c r="H296" s="1022"/>
      <c r="I296" s="1022"/>
      <c r="J296" s="1022"/>
      <c r="K296" s="1022"/>
      <c r="L296" s="729" t="s">
        <v>1345</v>
      </c>
      <c r="M296" s="1023">
        <v>12444</v>
      </c>
      <c r="N296" s="1024"/>
    </row>
    <row r="297" spans="1:14" ht="22.5">
      <c r="A297" s="1017">
        <v>290</v>
      </c>
      <c r="B297" s="1025" t="s">
        <v>713</v>
      </c>
      <c r="C297" s="1019" t="s">
        <v>712</v>
      </c>
      <c r="D297" s="1020" t="s">
        <v>1707</v>
      </c>
      <c r="E297" s="729" t="s">
        <v>1706</v>
      </c>
      <c r="F297" s="729" t="s">
        <v>1550</v>
      </c>
      <c r="G297" s="1021"/>
      <c r="H297" s="1022"/>
      <c r="I297" s="1022"/>
      <c r="J297" s="1022"/>
      <c r="K297" s="1022"/>
      <c r="L297" s="729" t="s">
        <v>1345</v>
      </c>
      <c r="M297" s="1023">
        <v>12444</v>
      </c>
      <c r="N297" s="1024"/>
    </row>
    <row r="298" spans="1:14" ht="22.5">
      <c r="A298" s="1017">
        <v>291</v>
      </c>
      <c r="B298" s="1025" t="s">
        <v>713</v>
      </c>
      <c r="C298" s="1019" t="s">
        <v>712</v>
      </c>
      <c r="D298" s="1020" t="s">
        <v>1708</v>
      </c>
      <c r="E298" s="729" t="s">
        <v>1709</v>
      </c>
      <c r="F298" s="729" t="s">
        <v>1362</v>
      </c>
      <c r="G298" s="1021"/>
      <c r="H298" s="1022"/>
      <c r="I298" s="1022"/>
      <c r="J298" s="1022"/>
      <c r="K298" s="1022"/>
      <c r="L298" s="729" t="s">
        <v>1345</v>
      </c>
      <c r="M298" s="1023">
        <v>10980</v>
      </c>
      <c r="N298" s="1024"/>
    </row>
    <row r="299" spans="1:14" ht="22.5">
      <c r="A299" s="1017">
        <v>292</v>
      </c>
      <c r="B299" s="1025" t="s">
        <v>713</v>
      </c>
      <c r="C299" s="1019" t="s">
        <v>712</v>
      </c>
      <c r="D299" s="1020" t="s">
        <v>1710</v>
      </c>
      <c r="E299" s="729" t="s">
        <v>1709</v>
      </c>
      <c r="F299" s="729" t="s">
        <v>1362</v>
      </c>
      <c r="G299" s="1021"/>
      <c r="H299" s="1022"/>
      <c r="I299" s="1022"/>
      <c r="J299" s="1022"/>
      <c r="K299" s="1022"/>
      <c r="L299" s="729" t="s">
        <v>1345</v>
      </c>
      <c r="M299" s="1023">
        <v>10980</v>
      </c>
      <c r="N299" s="1024"/>
    </row>
    <row r="300" spans="1:14" ht="22.5">
      <c r="A300" s="1017">
        <v>293</v>
      </c>
      <c r="B300" s="1025" t="s">
        <v>713</v>
      </c>
      <c r="C300" s="1019" t="s">
        <v>712</v>
      </c>
      <c r="D300" s="1020" t="s">
        <v>1711</v>
      </c>
      <c r="E300" s="729" t="s">
        <v>1712</v>
      </c>
      <c r="F300" s="729" t="s">
        <v>1550</v>
      </c>
      <c r="G300" s="1021"/>
      <c r="H300" s="1022"/>
      <c r="I300" s="1022"/>
      <c r="J300" s="1022"/>
      <c r="K300" s="1022"/>
      <c r="L300" s="729" t="s">
        <v>1345</v>
      </c>
      <c r="M300" s="1023">
        <v>12444</v>
      </c>
      <c r="N300" s="1024"/>
    </row>
    <row r="301" spans="1:14" ht="22.5">
      <c r="A301" s="1017">
        <v>294</v>
      </c>
      <c r="B301" s="1025" t="s">
        <v>713</v>
      </c>
      <c r="C301" s="1019" t="s">
        <v>712</v>
      </c>
      <c r="D301" s="1020" t="s">
        <v>1713</v>
      </c>
      <c r="E301" s="729" t="s">
        <v>1712</v>
      </c>
      <c r="F301" s="729" t="s">
        <v>1550</v>
      </c>
      <c r="G301" s="1021"/>
      <c r="H301" s="1022"/>
      <c r="I301" s="1022"/>
      <c r="J301" s="1022"/>
      <c r="K301" s="1022"/>
      <c r="L301" s="729" t="s">
        <v>1345</v>
      </c>
      <c r="M301" s="1023">
        <v>12444</v>
      </c>
      <c r="N301" s="1024"/>
    </row>
    <row r="302" spans="1:14" ht="22.5">
      <c r="A302" s="1017">
        <v>295</v>
      </c>
      <c r="B302" s="1025" t="s">
        <v>713</v>
      </c>
      <c r="C302" s="1019" t="s">
        <v>712</v>
      </c>
      <c r="D302" s="1020" t="s">
        <v>1714</v>
      </c>
      <c r="E302" s="729" t="s">
        <v>1715</v>
      </c>
      <c r="F302" s="729" t="s">
        <v>1490</v>
      </c>
      <c r="G302" s="1021"/>
      <c r="H302" s="1022"/>
      <c r="I302" s="1022"/>
      <c r="J302" s="1022"/>
      <c r="K302" s="1022"/>
      <c r="L302" s="729" t="s">
        <v>1345</v>
      </c>
      <c r="M302" s="1023">
        <v>12444</v>
      </c>
      <c r="N302" s="1024"/>
    </row>
    <row r="303" spans="1:14" ht="22.5">
      <c r="A303" s="1017">
        <v>296</v>
      </c>
      <c r="B303" s="1025" t="s">
        <v>713</v>
      </c>
      <c r="C303" s="1019" t="s">
        <v>712</v>
      </c>
      <c r="D303" s="1020" t="s">
        <v>1716</v>
      </c>
      <c r="E303" s="729" t="s">
        <v>1715</v>
      </c>
      <c r="F303" s="729" t="s">
        <v>1490</v>
      </c>
      <c r="G303" s="1021"/>
      <c r="H303" s="1022"/>
      <c r="I303" s="1022"/>
      <c r="J303" s="1022"/>
      <c r="K303" s="1022"/>
      <c r="L303" s="729" t="s">
        <v>1345</v>
      </c>
      <c r="M303" s="1023">
        <v>12444</v>
      </c>
      <c r="N303" s="1024"/>
    </row>
    <row r="304" spans="1:14" ht="22.5">
      <c r="A304" s="1017">
        <v>297</v>
      </c>
      <c r="B304" s="1025" t="s">
        <v>713</v>
      </c>
      <c r="C304" s="1019" t="s">
        <v>712</v>
      </c>
      <c r="D304" s="1020" t="s">
        <v>1717</v>
      </c>
      <c r="E304" s="729" t="s">
        <v>1718</v>
      </c>
      <c r="F304" s="729" t="s">
        <v>1474</v>
      </c>
      <c r="G304" s="1021"/>
      <c r="H304" s="1022"/>
      <c r="I304" s="1022"/>
      <c r="J304" s="1022"/>
      <c r="K304" s="1022"/>
      <c r="L304" s="729" t="s">
        <v>1345</v>
      </c>
      <c r="M304" s="1023">
        <v>25620</v>
      </c>
      <c r="N304" s="1024"/>
    </row>
    <row r="305" spans="1:14" ht="22.5">
      <c r="A305" s="1017">
        <v>298</v>
      </c>
      <c r="B305" s="1025" t="s">
        <v>713</v>
      </c>
      <c r="C305" s="1019" t="s">
        <v>712</v>
      </c>
      <c r="D305" s="1020" t="s">
        <v>1719</v>
      </c>
      <c r="E305" s="729" t="s">
        <v>1718</v>
      </c>
      <c r="F305" s="729" t="s">
        <v>1474</v>
      </c>
      <c r="G305" s="1021"/>
      <c r="H305" s="1022"/>
      <c r="I305" s="1022"/>
      <c r="J305" s="1022"/>
      <c r="K305" s="1022"/>
      <c r="L305" s="729" t="s">
        <v>1345</v>
      </c>
      <c r="M305" s="1023">
        <v>25620</v>
      </c>
      <c r="N305" s="1024"/>
    </row>
    <row r="306" spans="1:14" ht="22.5">
      <c r="A306" s="1017">
        <v>299</v>
      </c>
      <c r="B306" s="1025" t="s">
        <v>713</v>
      </c>
      <c r="C306" s="1019" t="s">
        <v>712</v>
      </c>
      <c r="D306" s="1020" t="s">
        <v>1720</v>
      </c>
      <c r="E306" s="729" t="s">
        <v>1721</v>
      </c>
      <c r="F306" s="729" t="s">
        <v>1490</v>
      </c>
      <c r="G306" s="1021"/>
      <c r="H306" s="1022"/>
      <c r="I306" s="1022"/>
      <c r="J306" s="1022"/>
      <c r="K306" s="1022"/>
      <c r="L306" s="729" t="s">
        <v>1345</v>
      </c>
      <c r="M306" s="1023">
        <v>16470</v>
      </c>
      <c r="N306" s="1024"/>
    </row>
    <row r="307" spans="1:14" ht="22.5">
      <c r="A307" s="1017">
        <v>300</v>
      </c>
      <c r="B307" s="1025" t="s">
        <v>713</v>
      </c>
      <c r="C307" s="1019" t="s">
        <v>712</v>
      </c>
      <c r="D307" s="1020" t="s">
        <v>1722</v>
      </c>
      <c r="E307" s="729" t="s">
        <v>1721</v>
      </c>
      <c r="F307" s="729" t="s">
        <v>1490</v>
      </c>
      <c r="G307" s="1021"/>
      <c r="H307" s="1022"/>
      <c r="I307" s="1022"/>
      <c r="J307" s="1022"/>
      <c r="K307" s="1022"/>
      <c r="L307" s="729" t="s">
        <v>1345</v>
      </c>
      <c r="M307" s="1023">
        <v>16470</v>
      </c>
      <c r="N307" s="1024"/>
    </row>
    <row r="308" spans="1:14" ht="22.5">
      <c r="A308" s="1017">
        <v>301</v>
      </c>
      <c r="B308" s="1025" t="s">
        <v>713</v>
      </c>
      <c r="C308" s="1019" t="s">
        <v>712</v>
      </c>
      <c r="D308" s="1020" t="s">
        <v>1723</v>
      </c>
      <c r="E308" s="729" t="s">
        <v>1724</v>
      </c>
      <c r="F308" s="729" t="s">
        <v>1490</v>
      </c>
      <c r="G308" s="1021"/>
      <c r="H308" s="1022"/>
      <c r="I308" s="1022"/>
      <c r="J308" s="1022"/>
      <c r="K308" s="1022"/>
      <c r="L308" s="729" t="s">
        <v>1345</v>
      </c>
      <c r="M308" s="1023">
        <v>23058</v>
      </c>
      <c r="N308" s="1024"/>
    </row>
    <row r="309" spans="1:14" ht="22.5">
      <c r="A309" s="1017">
        <v>302</v>
      </c>
      <c r="B309" s="1025" t="s">
        <v>713</v>
      </c>
      <c r="C309" s="1019" t="s">
        <v>712</v>
      </c>
      <c r="D309" s="1020" t="s">
        <v>1725</v>
      </c>
      <c r="E309" s="729" t="s">
        <v>1724</v>
      </c>
      <c r="F309" s="729" t="s">
        <v>1490</v>
      </c>
      <c r="G309" s="1021"/>
      <c r="H309" s="1022"/>
      <c r="I309" s="1022"/>
      <c r="J309" s="1022"/>
      <c r="K309" s="1022"/>
      <c r="L309" s="729" t="s">
        <v>1345</v>
      </c>
      <c r="M309" s="1023">
        <v>23058</v>
      </c>
      <c r="N309" s="1024"/>
    </row>
    <row r="310" spans="1:14" ht="22.5">
      <c r="A310" s="1017">
        <v>303</v>
      </c>
      <c r="B310" s="1025" t="s">
        <v>713</v>
      </c>
      <c r="C310" s="1019" t="s">
        <v>712</v>
      </c>
      <c r="D310" s="1020" t="s">
        <v>1726</v>
      </c>
      <c r="E310" s="729" t="s">
        <v>1727</v>
      </c>
      <c r="F310" s="729" t="s">
        <v>1378</v>
      </c>
      <c r="G310" s="1021"/>
      <c r="H310" s="1022"/>
      <c r="I310" s="1022"/>
      <c r="J310" s="1022"/>
      <c r="K310" s="1022"/>
      <c r="L310" s="729" t="s">
        <v>1345</v>
      </c>
      <c r="M310" s="1023">
        <v>29206.799999999999</v>
      </c>
      <c r="N310" s="1024"/>
    </row>
    <row r="311" spans="1:14" ht="22.5">
      <c r="A311" s="1017">
        <v>304</v>
      </c>
      <c r="B311" s="1025" t="s">
        <v>713</v>
      </c>
      <c r="C311" s="1019" t="s">
        <v>712</v>
      </c>
      <c r="D311" s="1020" t="s">
        <v>1728</v>
      </c>
      <c r="E311" s="729" t="s">
        <v>1727</v>
      </c>
      <c r="F311" s="729" t="s">
        <v>1378</v>
      </c>
      <c r="G311" s="1021"/>
      <c r="H311" s="1022"/>
      <c r="I311" s="1022"/>
      <c r="J311" s="1022"/>
      <c r="K311" s="1022"/>
      <c r="L311" s="729" t="s">
        <v>1345</v>
      </c>
      <c r="M311" s="1023">
        <f>M310</f>
        <v>29206.799999999999</v>
      </c>
      <c r="N311" s="1024"/>
    </row>
    <row r="312" spans="1:14" ht="22.5">
      <c r="A312" s="1017">
        <v>305</v>
      </c>
      <c r="B312" s="1025" t="s">
        <v>713</v>
      </c>
      <c r="C312" s="1019" t="s">
        <v>712</v>
      </c>
      <c r="D312" s="1020" t="s">
        <v>1729</v>
      </c>
      <c r="E312" s="729" t="s">
        <v>1730</v>
      </c>
      <c r="F312" s="729" t="s">
        <v>1605</v>
      </c>
      <c r="G312" s="1021"/>
      <c r="H312" s="1022"/>
      <c r="I312" s="1022"/>
      <c r="J312" s="1022"/>
      <c r="K312" s="1022"/>
      <c r="L312" s="729" t="s">
        <v>1345</v>
      </c>
      <c r="M312" s="1023">
        <v>10248</v>
      </c>
      <c r="N312" s="1024"/>
    </row>
    <row r="313" spans="1:14" ht="22.5">
      <c r="A313" s="1017">
        <v>306</v>
      </c>
      <c r="B313" s="1025" t="s">
        <v>713</v>
      </c>
      <c r="C313" s="1019" t="s">
        <v>712</v>
      </c>
      <c r="D313" s="1020" t="s">
        <v>1731</v>
      </c>
      <c r="E313" s="729" t="s">
        <v>1730</v>
      </c>
      <c r="F313" s="729" t="s">
        <v>1605</v>
      </c>
      <c r="G313" s="1021"/>
      <c r="H313" s="1022"/>
      <c r="I313" s="1022"/>
      <c r="J313" s="1022"/>
      <c r="K313" s="1022"/>
      <c r="L313" s="729" t="s">
        <v>1345</v>
      </c>
      <c r="M313" s="1023">
        <v>10248</v>
      </c>
      <c r="N313" s="1024"/>
    </row>
    <row r="314" spans="1:14" ht="22.5">
      <c r="A314" s="1017">
        <v>307</v>
      </c>
      <c r="B314" s="1025" t="s">
        <v>713</v>
      </c>
      <c r="C314" s="1019" t="s">
        <v>712</v>
      </c>
      <c r="D314" s="1020" t="s">
        <v>1732</v>
      </c>
      <c r="E314" s="729" t="s">
        <v>1733</v>
      </c>
      <c r="F314" s="729" t="s">
        <v>1429</v>
      </c>
      <c r="G314" s="1021"/>
      <c r="H314" s="1022"/>
      <c r="I314" s="1022"/>
      <c r="J314" s="1022"/>
      <c r="K314" s="1022"/>
      <c r="L314" s="729" t="s">
        <v>1345</v>
      </c>
      <c r="M314" s="1023">
        <v>21081.599999999999</v>
      </c>
      <c r="N314" s="1024"/>
    </row>
    <row r="315" spans="1:14" ht="22.5">
      <c r="A315" s="1017">
        <v>308</v>
      </c>
      <c r="B315" s="1025" t="s">
        <v>713</v>
      </c>
      <c r="C315" s="1019" t="s">
        <v>712</v>
      </c>
      <c r="D315" s="1020" t="s">
        <v>1734</v>
      </c>
      <c r="E315" s="729" t="s">
        <v>1733</v>
      </c>
      <c r="F315" s="729" t="s">
        <v>1429</v>
      </c>
      <c r="G315" s="1021"/>
      <c r="H315" s="1022"/>
      <c r="I315" s="1022"/>
      <c r="J315" s="1022"/>
      <c r="K315" s="1022"/>
      <c r="L315" s="729" t="s">
        <v>1345</v>
      </c>
      <c r="M315" s="1023">
        <f>M314</f>
        <v>21081.599999999999</v>
      </c>
      <c r="N315" s="1024"/>
    </row>
    <row r="316" spans="1:14" ht="22.5">
      <c r="A316" s="1017">
        <v>309</v>
      </c>
      <c r="B316" s="1025" t="s">
        <v>713</v>
      </c>
      <c r="C316" s="1019" t="s">
        <v>712</v>
      </c>
      <c r="D316" s="1020" t="s">
        <v>1735</v>
      </c>
      <c r="E316" s="729" t="s">
        <v>1736</v>
      </c>
      <c r="F316" s="729" t="s">
        <v>1378</v>
      </c>
      <c r="G316" s="1021"/>
      <c r="H316" s="1022"/>
      <c r="I316" s="1022"/>
      <c r="J316" s="1022"/>
      <c r="K316" s="1022"/>
      <c r="L316" s="729" t="s">
        <v>1345</v>
      </c>
      <c r="M316" s="1023">
        <v>29206.799999999999</v>
      </c>
      <c r="N316" s="1024"/>
    </row>
    <row r="317" spans="1:14" ht="22.5">
      <c r="A317" s="1017">
        <v>310</v>
      </c>
      <c r="B317" s="1025" t="s">
        <v>713</v>
      </c>
      <c r="C317" s="1019" t="s">
        <v>712</v>
      </c>
      <c r="D317" s="1020" t="s">
        <v>1737</v>
      </c>
      <c r="E317" s="729" t="s">
        <v>1736</v>
      </c>
      <c r="F317" s="729" t="s">
        <v>1378</v>
      </c>
      <c r="G317" s="1021"/>
      <c r="H317" s="1022"/>
      <c r="I317" s="1022"/>
      <c r="J317" s="1022"/>
      <c r="K317" s="1022"/>
      <c r="L317" s="729" t="s">
        <v>1345</v>
      </c>
      <c r="M317" s="1023">
        <f>M316</f>
        <v>29206.799999999999</v>
      </c>
      <c r="N317" s="1024"/>
    </row>
    <row r="318" spans="1:14" ht="22.5">
      <c r="A318" s="1017">
        <v>311</v>
      </c>
      <c r="B318" s="1025" t="s">
        <v>713</v>
      </c>
      <c r="C318" s="1019" t="s">
        <v>712</v>
      </c>
      <c r="D318" s="1020" t="s">
        <v>1738</v>
      </c>
      <c r="E318" s="729" t="s">
        <v>1739</v>
      </c>
      <c r="F318" s="729" t="s">
        <v>1344</v>
      </c>
      <c r="G318" s="1021"/>
      <c r="H318" s="1022"/>
      <c r="I318" s="1022"/>
      <c r="J318" s="1022"/>
      <c r="K318" s="1022"/>
      <c r="L318" s="729" t="s">
        <v>1345</v>
      </c>
      <c r="M318" s="1023">
        <v>13908</v>
      </c>
      <c r="N318" s="1024"/>
    </row>
    <row r="319" spans="1:14" ht="22.5">
      <c r="A319" s="1017">
        <v>312</v>
      </c>
      <c r="B319" s="1025" t="s">
        <v>713</v>
      </c>
      <c r="C319" s="1019" t="s">
        <v>712</v>
      </c>
      <c r="D319" s="1020" t="s">
        <v>1740</v>
      </c>
      <c r="E319" s="729" t="s">
        <v>1739</v>
      </c>
      <c r="F319" s="729" t="s">
        <v>1344</v>
      </c>
      <c r="G319" s="1021"/>
      <c r="H319" s="1022"/>
      <c r="I319" s="1022"/>
      <c r="J319" s="1022"/>
      <c r="K319" s="1022"/>
      <c r="L319" s="729" t="s">
        <v>1345</v>
      </c>
      <c r="M319" s="1023">
        <v>13908</v>
      </c>
      <c r="N319" s="1024"/>
    </row>
    <row r="320" spans="1:14" ht="33.75">
      <c r="A320" s="1017">
        <v>313</v>
      </c>
      <c r="B320" s="1025" t="s">
        <v>713</v>
      </c>
      <c r="C320" s="1019" t="s">
        <v>712</v>
      </c>
      <c r="D320" s="1020" t="s">
        <v>1741</v>
      </c>
      <c r="E320" s="729" t="s">
        <v>1742</v>
      </c>
      <c r="F320" s="729" t="s">
        <v>1587</v>
      </c>
      <c r="G320" s="1021"/>
      <c r="H320" s="1022"/>
      <c r="I320" s="1022"/>
      <c r="J320" s="1022"/>
      <c r="K320" s="1022"/>
      <c r="L320" s="729" t="s">
        <v>1345</v>
      </c>
      <c r="M320" s="1023">
        <v>19764</v>
      </c>
      <c r="N320" s="1024"/>
    </row>
    <row r="321" spans="1:14" ht="33.75">
      <c r="A321" s="1017">
        <v>314</v>
      </c>
      <c r="B321" s="1025" t="s">
        <v>713</v>
      </c>
      <c r="C321" s="1019" t="s">
        <v>712</v>
      </c>
      <c r="D321" s="1020" t="s">
        <v>1743</v>
      </c>
      <c r="E321" s="729" t="s">
        <v>1742</v>
      </c>
      <c r="F321" s="729" t="s">
        <v>1587</v>
      </c>
      <c r="G321" s="1021"/>
      <c r="H321" s="1022"/>
      <c r="I321" s="1022"/>
      <c r="J321" s="1022"/>
      <c r="K321" s="1022"/>
      <c r="L321" s="729" t="s">
        <v>1345</v>
      </c>
      <c r="M321" s="1023">
        <v>19764</v>
      </c>
      <c r="N321" s="1024"/>
    </row>
    <row r="322" spans="1:14" ht="22.5">
      <c r="A322" s="1017">
        <v>315</v>
      </c>
      <c r="B322" s="1025" t="s">
        <v>713</v>
      </c>
      <c r="C322" s="1019" t="s">
        <v>712</v>
      </c>
      <c r="D322" s="1020" t="s">
        <v>1744</v>
      </c>
      <c r="E322" s="729" t="s">
        <v>1745</v>
      </c>
      <c r="F322" s="729" t="s">
        <v>1354</v>
      </c>
      <c r="G322" s="1021"/>
      <c r="H322" s="1022"/>
      <c r="I322" s="1022"/>
      <c r="J322" s="1022"/>
      <c r="K322" s="1022"/>
      <c r="L322" s="729" t="s">
        <v>1345</v>
      </c>
      <c r="M322" s="1023">
        <v>10980</v>
      </c>
      <c r="N322" s="1024"/>
    </row>
    <row r="323" spans="1:14" ht="22.5">
      <c r="A323" s="1017">
        <v>316</v>
      </c>
      <c r="B323" s="1025" t="s">
        <v>713</v>
      </c>
      <c r="C323" s="1019" t="s">
        <v>712</v>
      </c>
      <c r="D323" s="1020" t="s">
        <v>1746</v>
      </c>
      <c r="E323" s="729" t="s">
        <v>1745</v>
      </c>
      <c r="F323" s="729" t="s">
        <v>1354</v>
      </c>
      <c r="G323" s="1021"/>
      <c r="H323" s="1022"/>
      <c r="I323" s="1022"/>
      <c r="J323" s="1022"/>
      <c r="K323" s="1022"/>
      <c r="L323" s="729" t="s">
        <v>1345</v>
      </c>
      <c r="M323" s="1023">
        <v>10980</v>
      </c>
      <c r="N323" s="1024"/>
    </row>
    <row r="324" spans="1:14" ht="22.5">
      <c r="A324" s="1017">
        <v>317</v>
      </c>
      <c r="B324" s="1025" t="s">
        <v>713</v>
      </c>
      <c r="C324" s="1019" t="s">
        <v>712</v>
      </c>
      <c r="D324" s="1020" t="s">
        <v>1747</v>
      </c>
      <c r="E324" s="729" t="s">
        <v>1748</v>
      </c>
      <c r="F324" s="729" t="s">
        <v>1354</v>
      </c>
      <c r="G324" s="1021"/>
      <c r="H324" s="1022"/>
      <c r="I324" s="1022"/>
      <c r="J324" s="1022"/>
      <c r="K324" s="1022"/>
      <c r="L324" s="729" t="s">
        <v>1345</v>
      </c>
      <c r="M324" s="1023">
        <v>12078</v>
      </c>
      <c r="N324" s="1024"/>
    </row>
    <row r="325" spans="1:14" ht="22.5">
      <c r="A325" s="1017">
        <v>318</v>
      </c>
      <c r="B325" s="1025" t="s">
        <v>713</v>
      </c>
      <c r="C325" s="1019" t="s">
        <v>712</v>
      </c>
      <c r="D325" s="1020" t="s">
        <v>1749</v>
      </c>
      <c r="E325" s="729" t="s">
        <v>1748</v>
      </c>
      <c r="F325" s="729" t="s">
        <v>1354</v>
      </c>
      <c r="G325" s="1021"/>
      <c r="H325" s="1022"/>
      <c r="I325" s="1022"/>
      <c r="J325" s="1022"/>
      <c r="K325" s="1022"/>
      <c r="L325" s="729" t="s">
        <v>1345</v>
      </c>
      <c r="M325" s="1023">
        <v>12078</v>
      </c>
      <c r="N325" s="1024"/>
    </row>
    <row r="326" spans="1:14" ht="22.5">
      <c r="A326" s="1017">
        <v>319</v>
      </c>
      <c r="B326" s="1025" t="s">
        <v>713</v>
      </c>
      <c r="C326" s="1019" t="s">
        <v>712</v>
      </c>
      <c r="D326" s="1020" t="s">
        <v>1750</v>
      </c>
      <c r="E326" s="729" t="s">
        <v>1751</v>
      </c>
      <c r="F326" s="729" t="s">
        <v>1546</v>
      </c>
      <c r="G326" s="1021"/>
      <c r="H326" s="1022"/>
      <c r="I326" s="1022"/>
      <c r="J326" s="1022"/>
      <c r="K326" s="1022"/>
      <c r="L326" s="729" t="s">
        <v>1345</v>
      </c>
      <c r="M326" s="1023">
        <v>21228</v>
      </c>
      <c r="N326" s="1024"/>
    </row>
    <row r="327" spans="1:14" ht="22.5">
      <c r="A327" s="1017">
        <v>320</v>
      </c>
      <c r="B327" s="1025" t="s">
        <v>713</v>
      </c>
      <c r="C327" s="1019" t="s">
        <v>712</v>
      </c>
      <c r="D327" s="1020" t="s">
        <v>1752</v>
      </c>
      <c r="E327" s="729" t="s">
        <v>1751</v>
      </c>
      <c r="F327" s="729" t="s">
        <v>1546</v>
      </c>
      <c r="G327" s="1021"/>
      <c r="H327" s="1022"/>
      <c r="I327" s="1022"/>
      <c r="J327" s="1022"/>
      <c r="K327" s="1022"/>
      <c r="L327" s="729" t="s">
        <v>1345</v>
      </c>
      <c r="M327" s="1023">
        <v>21228</v>
      </c>
      <c r="N327" s="1024"/>
    </row>
    <row r="328" spans="1:14" ht="22.5">
      <c r="A328" s="1017">
        <v>321</v>
      </c>
      <c r="B328" s="1025" t="s">
        <v>713</v>
      </c>
      <c r="C328" s="1019" t="s">
        <v>712</v>
      </c>
      <c r="D328" s="1020" t="s">
        <v>1753</v>
      </c>
      <c r="E328" s="729" t="s">
        <v>1754</v>
      </c>
      <c r="F328" s="729" t="s">
        <v>1424</v>
      </c>
      <c r="G328" s="1021"/>
      <c r="H328" s="1022"/>
      <c r="I328" s="1022"/>
      <c r="J328" s="1022"/>
      <c r="K328" s="1022"/>
      <c r="L328" s="729" t="s">
        <v>1345</v>
      </c>
      <c r="M328" s="1023">
        <v>24888</v>
      </c>
      <c r="N328" s="1024"/>
    </row>
    <row r="329" spans="1:14" ht="22.5">
      <c r="A329" s="1017">
        <v>322</v>
      </c>
      <c r="B329" s="1025" t="s">
        <v>713</v>
      </c>
      <c r="C329" s="1019" t="s">
        <v>712</v>
      </c>
      <c r="D329" s="1020" t="s">
        <v>1755</v>
      </c>
      <c r="E329" s="729" t="s">
        <v>1754</v>
      </c>
      <c r="F329" s="729" t="s">
        <v>1424</v>
      </c>
      <c r="G329" s="1021"/>
      <c r="H329" s="1022"/>
      <c r="I329" s="1022"/>
      <c r="J329" s="1022"/>
      <c r="K329" s="1022"/>
      <c r="L329" s="729" t="s">
        <v>1345</v>
      </c>
      <c r="M329" s="1023">
        <v>24888</v>
      </c>
      <c r="N329" s="1024"/>
    </row>
    <row r="330" spans="1:14" ht="22.5">
      <c r="A330" s="1017">
        <v>323</v>
      </c>
      <c r="B330" s="1025" t="s">
        <v>713</v>
      </c>
      <c r="C330" s="1019" t="s">
        <v>712</v>
      </c>
      <c r="D330" s="1020" t="s">
        <v>1756</v>
      </c>
      <c r="E330" s="729" t="s">
        <v>1757</v>
      </c>
      <c r="F330" s="729" t="s">
        <v>1366</v>
      </c>
      <c r="G330" s="1021"/>
      <c r="H330" s="1022"/>
      <c r="I330" s="1022"/>
      <c r="J330" s="1022"/>
      <c r="K330" s="1022"/>
      <c r="L330" s="729" t="s">
        <v>1345</v>
      </c>
      <c r="M330" s="1023">
        <v>19764</v>
      </c>
      <c r="N330" s="1024"/>
    </row>
    <row r="331" spans="1:14" ht="22.5">
      <c r="A331" s="1017">
        <v>324</v>
      </c>
      <c r="B331" s="1025" t="s">
        <v>713</v>
      </c>
      <c r="C331" s="1019" t="s">
        <v>712</v>
      </c>
      <c r="D331" s="1020" t="s">
        <v>1758</v>
      </c>
      <c r="E331" s="729" t="s">
        <v>1757</v>
      </c>
      <c r="F331" s="729" t="s">
        <v>1366</v>
      </c>
      <c r="G331" s="1021"/>
      <c r="H331" s="1022"/>
      <c r="I331" s="1022"/>
      <c r="J331" s="1022"/>
      <c r="K331" s="1022"/>
      <c r="L331" s="729" t="s">
        <v>1345</v>
      </c>
      <c r="M331" s="1023">
        <v>19764</v>
      </c>
      <c r="N331" s="1024"/>
    </row>
    <row r="332" spans="1:14" ht="22.5">
      <c r="A332" s="1017">
        <v>325</v>
      </c>
      <c r="B332" s="1025" t="s">
        <v>710</v>
      </c>
      <c r="C332" s="1019" t="s">
        <v>709</v>
      </c>
      <c r="D332" s="1020" t="s">
        <v>1759</v>
      </c>
      <c r="E332" s="729" t="s">
        <v>1760</v>
      </c>
      <c r="F332" s="729" t="s">
        <v>1429</v>
      </c>
      <c r="G332" s="1021"/>
      <c r="H332" s="1022"/>
      <c r="I332" s="1022"/>
      <c r="J332" s="1022"/>
      <c r="K332" s="1022"/>
      <c r="L332" s="729" t="s">
        <v>1345</v>
      </c>
      <c r="M332" s="1023">
        <v>16689.599999999999</v>
      </c>
      <c r="N332" s="1024"/>
    </row>
    <row r="333" spans="1:14" ht="22.5">
      <c r="A333" s="1017">
        <v>326</v>
      </c>
      <c r="B333" s="1025" t="s">
        <v>710</v>
      </c>
      <c r="C333" s="1019" t="s">
        <v>709</v>
      </c>
      <c r="D333" s="1020" t="s">
        <v>1761</v>
      </c>
      <c r="E333" s="729" t="s">
        <v>1760</v>
      </c>
      <c r="F333" s="729" t="s">
        <v>1429</v>
      </c>
      <c r="G333" s="1021"/>
      <c r="H333" s="1022"/>
      <c r="I333" s="1022"/>
      <c r="J333" s="1022"/>
      <c r="K333" s="1022"/>
      <c r="L333" s="729" t="s">
        <v>1345</v>
      </c>
      <c r="M333" s="1023">
        <f>M332</f>
        <v>16689.599999999999</v>
      </c>
      <c r="N333" s="1024"/>
    </row>
    <row r="334" spans="1:14" ht="22.5">
      <c r="A334" s="1017">
        <v>327</v>
      </c>
      <c r="B334" s="1025" t="s">
        <v>713</v>
      </c>
      <c r="C334" s="1019" t="s">
        <v>712</v>
      </c>
      <c r="D334" s="1020" t="s">
        <v>1762</v>
      </c>
      <c r="E334" s="729" t="s">
        <v>1763</v>
      </c>
      <c r="F334" s="729" t="s">
        <v>1764</v>
      </c>
      <c r="G334" s="1021"/>
      <c r="H334" s="1022"/>
      <c r="I334" s="1022"/>
      <c r="J334" s="1022"/>
      <c r="K334" s="1022"/>
      <c r="L334" s="729" t="s">
        <v>1345</v>
      </c>
      <c r="M334" s="1023">
        <v>13176</v>
      </c>
      <c r="N334" s="1024"/>
    </row>
    <row r="335" spans="1:14" ht="22.5">
      <c r="A335" s="1017">
        <v>328</v>
      </c>
      <c r="B335" s="1025" t="s">
        <v>713</v>
      </c>
      <c r="C335" s="1019" t="s">
        <v>712</v>
      </c>
      <c r="D335" s="1020" t="s">
        <v>1765</v>
      </c>
      <c r="E335" s="729" t="s">
        <v>1763</v>
      </c>
      <c r="F335" s="729" t="s">
        <v>1764</v>
      </c>
      <c r="G335" s="1021"/>
      <c r="H335" s="1022"/>
      <c r="I335" s="1022"/>
      <c r="J335" s="1022"/>
      <c r="K335" s="1022"/>
      <c r="L335" s="729" t="s">
        <v>1345</v>
      </c>
      <c r="M335" s="1023">
        <v>13176</v>
      </c>
      <c r="N335" s="1024"/>
    </row>
    <row r="336" spans="1:14" ht="22.5">
      <c r="A336" s="1017">
        <v>329</v>
      </c>
      <c r="B336" s="1025" t="s">
        <v>713</v>
      </c>
      <c r="C336" s="1019" t="s">
        <v>712</v>
      </c>
      <c r="D336" s="1020" t="s">
        <v>1766</v>
      </c>
      <c r="E336" s="729" t="s">
        <v>1767</v>
      </c>
      <c r="F336" s="729" t="s">
        <v>1546</v>
      </c>
      <c r="G336" s="1021"/>
      <c r="H336" s="1022"/>
      <c r="I336" s="1022"/>
      <c r="J336" s="1022"/>
      <c r="K336" s="1022"/>
      <c r="L336" s="729" t="s">
        <v>1345</v>
      </c>
      <c r="M336" s="1023">
        <v>10248</v>
      </c>
      <c r="N336" s="1024"/>
    </row>
    <row r="337" spans="1:14" ht="22.5">
      <c r="A337" s="1017">
        <v>330</v>
      </c>
      <c r="B337" s="1025" t="s">
        <v>713</v>
      </c>
      <c r="C337" s="1019" t="s">
        <v>712</v>
      </c>
      <c r="D337" s="1020" t="s">
        <v>1768</v>
      </c>
      <c r="E337" s="729" t="s">
        <v>1767</v>
      </c>
      <c r="F337" s="729" t="s">
        <v>1546</v>
      </c>
      <c r="G337" s="1021"/>
      <c r="H337" s="1022"/>
      <c r="I337" s="1022"/>
      <c r="J337" s="1022"/>
      <c r="K337" s="1022"/>
      <c r="L337" s="729" t="s">
        <v>1345</v>
      </c>
      <c r="M337" s="1023">
        <v>10248</v>
      </c>
      <c r="N337" s="1024"/>
    </row>
    <row r="338" spans="1:14" ht="22.5">
      <c r="A338" s="1017">
        <v>331</v>
      </c>
      <c r="B338" s="1025" t="s">
        <v>713</v>
      </c>
      <c r="C338" s="1019" t="s">
        <v>712</v>
      </c>
      <c r="D338" s="1020" t="s">
        <v>1769</v>
      </c>
      <c r="E338" s="729" t="s">
        <v>1770</v>
      </c>
      <c r="F338" s="729" t="s">
        <v>1354</v>
      </c>
      <c r="G338" s="1021"/>
      <c r="H338" s="1022"/>
      <c r="I338" s="1022"/>
      <c r="J338" s="1022"/>
      <c r="K338" s="1022"/>
      <c r="L338" s="729" t="s">
        <v>1345</v>
      </c>
      <c r="M338" s="1023">
        <v>11712</v>
      </c>
      <c r="N338" s="1024"/>
    </row>
    <row r="339" spans="1:14" ht="22.5">
      <c r="A339" s="1017">
        <v>332</v>
      </c>
      <c r="B339" s="1025" t="s">
        <v>713</v>
      </c>
      <c r="C339" s="1019" t="s">
        <v>712</v>
      </c>
      <c r="D339" s="1020" t="s">
        <v>1771</v>
      </c>
      <c r="E339" s="729" t="s">
        <v>1770</v>
      </c>
      <c r="F339" s="729" t="s">
        <v>1354</v>
      </c>
      <c r="G339" s="1021"/>
      <c r="H339" s="1022"/>
      <c r="I339" s="1022"/>
      <c r="J339" s="1022"/>
      <c r="K339" s="1022"/>
      <c r="L339" s="729" t="s">
        <v>1345</v>
      </c>
      <c r="M339" s="1023">
        <v>11712</v>
      </c>
      <c r="N339" s="1024"/>
    </row>
    <row r="340" spans="1:14" ht="22.5">
      <c r="A340" s="1017">
        <v>333</v>
      </c>
      <c r="B340" s="1025" t="s">
        <v>713</v>
      </c>
      <c r="C340" s="1019" t="s">
        <v>712</v>
      </c>
      <c r="D340" s="1020" t="s">
        <v>1772</v>
      </c>
      <c r="E340" s="729" t="s">
        <v>1773</v>
      </c>
      <c r="F340" s="729" t="s">
        <v>1354</v>
      </c>
      <c r="G340" s="1021"/>
      <c r="H340" s="1022"/>
      <c r="I340" s="1022"/>
      <c r="J340" s="1022"/>
      <c r="K340" s="1022"/>
      <c r="L340" s="729" t="s">
        <v>1345</v>
      </c>
      <c r="M340" s="1023">
        <v>12444</v>
      </c>
      <c r="N340" s="1024"/>
    </row>
    <row r="341" spans="1:14" ht="22.5">
      <c r="A341" s="1017">
        <v>334</v>
      </c>
      <c r="B341" s="1025" t="s">
        <v>713</v>
      </c>
      <c r="C341" s="1019" t="s">
        <v>712</v>
      </c>
      <c r="D341" s="1020" t="s">
        <v>1774</v>
      </c>
      <c r="E341" s="729" t="s">
        <v>1773</v>
      </c>
      <c r="F341" s="729" t="s">
        <v>1354</v>
      </c>
      <c r="G341" s="1021"/>
      <c r="H341" s="1022"/>
      <c r="I341" s="1022"/>
      <c r="J341" s="1022"/>
      <c r="K341" s="1022"/>
      <c r="L341" s="729" t="s">
        <v>1345</v>
      </c>
      <c r="M341" s="1023">
        <v>12444</v>
      </c>
      <c r="N341" s="1024"/>
    </row>
    <row r="342" spans="1:14" ht="22.5">
      <c r="A342" s="1017">
        <v>335</v>
      </c>
      <c r="B342" s="1025" t="s">
        <v>713</v>
      </c>
      <c r="C342" s="1019" t="s">
        <v>712</v>
      </c>
      <c r="D342" s="1020" t="s">
        <v>1775</v>
      </c>
      <c r="E342" s="729" t="s">
        <v>1776</v>
      </c>
      <c r="F342" s="729" t="s">
        <v>1354</v>
      </c>
      <c r="G342" s="1021"/>
      <c r="H342" s="1022"/>
      <c r="I342" s="1022"/>
      <c r="J342" s="1022"/>
      <c r="K342" s="1022"/>
      <c r="L342" s="729" t="s">
        <v>1345</v>
      </c>
      <c r="M342" s="1023">
        <v>12078</v>
      </c>
      <c r="N342" s="1024"/>
    </row>
    <row r="343" spans="1:14" ht="22.5">
      <c r="A343" s="1017">
        <v>336</v>
      </c>
      <c r="B343" s="1025" t="s">
        <v>713</v>
      </c>
      <c r="C343" s="1019" t="s">
        <v>712</v>
      </c>
      <c r="D343" s="1020" t="s">
        <v>1777</v>
      </c>
      <c r="E343" s="729" t="s">
        <v>1776</v>
      </c>
      <c r="F343" s="729" t="s">
        <v>1354</v>
      </c>
      <c r="G343" s="1021"/>
      <c r="H343" s="1022"/>
      <c r="I343" s="1022"/>
      <c r="J343" s="1022"/>
      <c r="K343" s="1022"/>
      <c r="L343" s="729" t="s">
        <v>1345</v>
      </c>
      <c r="M343" s="1023">
        <v>12078</v>
      </c>
      <c r="N343" s="1024"/>
    </row>
    <row r="344" spans="1:14" ht="22.5">
      <c r="A344" s="1017">
        <v>337</v>
      </c>
      <c r="B344" s="1025" t="s">
        <v>713</v>
      </c>
      <c r="C344" s="1019" t="s">
        <v>712</v>
      </c>
      <c r="D344" s="1020" t="s">
        <v>1778</v>
      </c>
      <c r="E344" s="729" t="s">
        <v>1779</v>
      </c>
      <c r="F344" s="729" t="s">
        <v>1780</v>
      </c>
      <c r="G344" s="1021"/>
      <c r="H344" s="1022"/>
      <c r="I344" s="1022"/>
      <c r="J344" s="1022"/>
      <c r="K344" s="1022"/>
      <c r="L344" s="729" t="s">
        <v>1345</v>
      </c>
      <c r="M344" s="1023">
        <v>13908</v>
      </c>
      <c r="N344" s="1024"/>
    </row>
    <row r="345" spans="1:14" ht="22.5">
      <c r="A345" s="1017">
        <v>338</v>
      </c>
      <c r="B345" s="1025" t="s">
        <v>713</v>
      </c>
      <c r="C345" s="1019" t="s">
        <v>712</v>
      </c>
      <c r="D345" s="1020" t="s">
        <v>1781</v>
      </c>
      <c r="E345" s="729" t="s">
        <v>1779</v>
      </c>
      <c r="F345" s="729" t="s">
        <v>1780</v>
      </c>
      <c r="G345" s="1021"/>
      <c r="H345" s="1022"/>
      <c r="I345" s="1022"/>
      <c r="J345" s="1022"/>
      <c r="K345" s="1022"/>
      <c r="L345" s="729" t="s">
        <v>1345</v>
      </c>
      <c r="M345" s="1023">
        <v>13908</v>
      </c>
      <c r="N345" s="1024"/>
    </row>
    <row r="346" spans="1:14" ht="22.5">
      <c r="A346" s="1017">
        <v>339</v>
      </c>
      <c r="B346" s="1025" t="s">
        <v>713</v>
      </c>
      <c r="C346" s="1019" t="s">
        <v>712</v>
      </c>
      <c r="D346" s="1020" t="s">
        <v>1782</v>
      </c>
      <c r="E346" s="729" t="s">
        <v>1783</v>
      </c>
      <c r="F346" s="729" t="s">
        <v>1546</v>
      </c>
      <c r="G346" s="1021"/>
      <c r="H346" s="1022"/>
      <c r="I346" s="1022"/>
      <c r="J346" s="1022"/>
      <c r="K346" s="1022"/>
      <c r="L346" s="729" t="s">
        <v>1345</v>
      </c>
      <c r="M346" s="1023">
        <v>21960</v>
      </c>
      <c r="N346" s="1024"/>
    </row>
    <row r="347" spans="1:14" ht="22.5">
      <c r="A347" s="1017">
        <v>340</v>
      </c>
      <c r="B347" s="1025" t="s">
        <v>713</v>
      </c>
      <c r="C347" s="1019" t="s">
        <v>712</v>
      </c>
      <c r="D347" s="1020" t="s">
        <v>1784</v>
      </c>
      <c r="E347" s="729" t="s">
        <v>1783</v>
      </c>
      <c r="F347" s="729" t="s">
        <v>1546</v>
      </c>
      <c r="G347" s="1021"/>
      <c r="H347" s="1022"/>
      <c r="I347" s="1022"/>
      <c r="J347" s="1022"/>
      <c r="K347" s="1022"/>
      <c r="L347" s="729" t="s">
        <v>1345</v>
      </c>
      <c r="M347" s="1023">
        <v>21960</v>
      </c>
      <c r="N347" s="1024"/>
    </row>
    <row r="348" spans="1:14" ht="22.5">
      <c r="A348" s="1017">
        <v>341</v>
      </c>
      <c r="B348" s="1025" t="s">
        <v>713</v>
      </c>
      <c r="C348" s="1019" t="s">
        <v>712</v>
      </c>
      <c r="D348" s="1020" t="s">
        <v>1785</v>
      </c>
      <c r="E348" s="729" t="s">
        <v>1786</v>
      </c>
      <c r="F348" s="729" t="s">
        <v>1546</v>
      </c>
      <c r="G348" s="1021"/>
      <c r="H348" s="1022"/>
      <c r="I348" s="1022"/>
      <c r="J348" s="1022"/>
      <c r="K348" s="1022"/>
      <c r="L348" s="729" t="s">
        <v>1345</v>
      </c>
      <c r="M348" s="1023">
        <v>19764</v>
      </c>
      <c r="N348" s="1024"/>
    </row>
    <row r="349" spans="1:14" ht="22.5">
      <c r="A349" s="1017">
        <v>342</v>
      </c>
      <c r="B349" s="1025" t="s">
        <v>713</v>
      </c>
      <c r="C349" s="1019" t="s">
        <v>712</v>
      </c>
      <c r="D349" s="1020" t="s">
        <v>1787</v>
      </c>
      <c r="E349" s="729" t="s">
        <v>1786</v>
      </c>
      <c r="F349" s="729" t="s">
        <v>1546</v>
      </c>
      <c r="G349" s="1021"/>
      <c r="H349" s="1022"/>
      <c r="I349" s="1022"/>
      <c r="J349" s="1022"/>
      <c r="K349" s="1022"/>
      <c r="L349" s="729" t="s">
        <v>1345</v>
      </c>
      <c r="M349" s="1023">
        <v>19764</v>
      </c>
      <c r="N349" s="1024"/>
    </row>
    <row r="350" spans="1:14" ht="22.5">
      <c r="A350" s="1017">
        <v>343</v>
      </c>
      <c r="B350" s="1025" t="s">
        <v>713</v>
      </c>
      <c r="C350" s="1019" t="s">
        <v>712</v>
      </c>
      <c r="D350" s="1020" t="s">
        <v>1788</v>
      </c>
      <c r="E350" s="729" t="s">
        <v>1789</v>
      </c>
      <c r="F350" s="729" t="s">
        <v>1546</v>
      </c>
      <c r="G350" s="1021"/>
      <c r="H350" s="1022"/>
      <c r="I350" s="1022"/>
      <c r="J350" s="1022"/>
      <c r="K350" s="1022"/>
      <c r="L350" s="729" t="s">
        <v>1345</v>
      </c>
      <c r="M350" s="1023">
        <v>20496</v>
      </c>
      <c r="N350" s="1024"/>
    </row>
    <row r="351" spans="1:14" ht="22.5">
      <c r="A351" s="1017">
        <v>344</v>
      </c>
      <c r="B351" s="1025" t="s">
        <v>713</v>
      </c>
      <c r="C351" s="1019" t="s">
        <v>712</v>
      </c>
      <c r="D351" s="1020" t="s">
        <v>1790</v>
      </c>
      <c r="E351" s="729" t="s">
        <v>1789</v>
      </c>
      <c r="F351" s="729" t="s">
        <v>1546</v>
      </c>
      <c r="G351" s="1021"/>
      <c r="H351" s="1022"/>
      <c r="I351" s="1022"/>
      <c r="J351" s="1022"/>
      <c r="K351" s="1022"/>
      <c r="L351" s="729" t="s">
        <v>1345</v>
      </c>
      <c r="M351" s="1023">
        <v>20496</v>
      </c>
      <c r="N351" s="1024"/>
    </row>
    <row r="352" spans="1:14" ht="22.5">
      <c r="A352" s="1017">
        <v>345</v>
      </c>
      <c r="B352" s="1025" t="s">
        <v>713</v>
      </c>
      <c r="C352" s="1019" t="s">
        <v>712</v>
      </c>
      <c r="D352" s="1020" t="s">
        <v>1791</v>
      </c>
      <c r="E352" s="729" t="s">
        <v>1792</v>
      </c>
      <c r="F352" s="729" t="s">
        <v>1546</v>
      </c>
      <c r="G352" s="1021"/>
      <c r="H352" s="1022"/>
      <c r="I352" s="1022"/>
      <c r="J352" s="1022"/>
      <c r="K352" s="1022"/>
      <c r="L352" s="729" t="s">
        <v>1345</v>
      </c>
      <c r="M352" s="1023">
        <v>17568</v>
      </c>
      <c r="N352" s="1024"/>
    </row>
    <row r="353" spans="1:15" ht="22.5">
      <c r="A353" s="1017">
        <v>346</v>
      </c>
      <c r="B353" s="1025" t="s">
        <v>713</v>
      </c>
      <c r="C353" s="1019" t="s">
        <v>712</v>
      </c>
      <c r="D353" s="1020" t="s">
        <v>1793</v>
      </c>
      <c r="E353" s="729" t="s">
        <v>1792</v>
      </c>
      <c r="F353" s="729" t="s">
        <v>1546</v>
      </c>
      <c r="G353" s="1021"/>
      <c r="H353" s="1022"/>
      <c r="I353" s="1022"/>
      <c r="J353" s="1022"/>
      <c r="K353" s="1022"/>
      <c r="L353" s="729" t="s">
        <v>1345</v>
      </c>
      <c r="M353" s="1023">
        <v>17568</v>
      </c>
      <c r="N353" s="1024"/>
    </row>
    <row r="354" spans="1:15" ht="22.5">
      <c r="A354" s="1017">
        <v>347</v>
      </c>
      <c r="B354" s="1025" t="s">
        <v>713</v>
      </c>
      <c r="C354" s="1019" t="s">
        <v>712</v>
      </c>
      <c r="D354" s="1020" t="s">
        <v>1794</v>
      </c>
      <c r="E354" s="729" t="s">
        <v>1795</v>
      </c>
      <c r="F354" s="729" t="s">
        <v>1796</v>
      </c>
      <c r="G354" s="1021"/>
      <c r="H354" s="1022"/>
      <c r="I354" s="1022"/>
      <c r="J354" s="1022"/>
      <c r="K354" s="1022"/>
      <c r="L354" s="729" t="s">
        <v>1345</v>
      </c>
      <c r="M354" s="1023">
        <v>13176</v>
      </c>
      <c r="N354" s="1024"/>
    </row>
    <row r="355" spans="1:15" ht="22.5">
      <c r="A355" s="1017">
        <v>348</v>
      </c>
      <c r="B355" s="1025" t="s">
        <v>713</v>
      </c>
      <c r="C355" s="1019" t="s">
        <v>712</v>
      </c>
      <c r="D355" s="1020" t="s">
        <v>1797</v>
      </c>
      <c r="E355" s="729" t="s">
        <v>1795</v>
      </c>
      <c r="F355" s="729" t="s">
        <v>1796</v>
      </c>
      <c r="G355" s="1021"/>
      <c r="H355" s="1022"/>
      <c r="I355" s="1022"/>
      <c r="J355" s="1022"/>
      <c r="K355" s="1022"/>
      <c r="L355" s="729" t="s">
        <v>1345</v>
      </c>
      <c r="M355" s="1023">
        <v>13176</v>
      </c>
      <c r="N355" s="1024"/>
    </row>
    <row r="356" spans="1:15" ht="22.5">
      <c r="A356" s="1017">
        <v>349</v>
      </c>
      <c r="B356" s="1025" t="s">
        <v>713</v>
      </c>
      <c r="C356" s="1019" t="s">
        <v>712</v>
      </c>
      <c r="D356" s="1020" t="s">
        <v>1798</v>
      </c>
      <c r="E356" s="729" t="s">
        <v>1799</v>
      </c>
      <c r="F356" s="729" t="s">
        <v>1494</v>
      </c>
      <c r="G356" s="1021"/>
      <c r="H356" s="1022"/>
      <c r="I356" s="1022"/>
      <c r="J356" s="1022"/>
      <c r="K356" s="1022"/>
      <c r="L356" s="729" t="s">
        <v>1345</v>
      </c>
      <c r="M356" s="1023">
        <v>17568</v>
      </c>
      <c r="N356" s="1024"/>
    </row>
    <row r="357" spans="1:15" ht="22.5">
      <c r="A357" s="1017">
        <v>350</v>
      </c>
      <c r="B357" s="1025" t="s">
        <v>713</v>
      </c>
      <c r="C357" s="1019" t="s">
        <v>712</v>
      </c>
      <c r="D357" s="1020" t="s">
        <v>1800</v>
      </c>
      <c r="E357" s="729" t="s">
        <v>1799</v>
      </c>
      <c r="F357" s="729" t="s">
        <v>1494</v>
      </c>
      <c r="G357" s="1021"/>
      <c r="H357" s="1022"/>
      <c r="I357" s="1022"/>
      <c r="J357" s="1022"/>
      <c r="K357" s="1022"/>
      <c r="L357" s="729" t="s">
        <v>1345</v>
      </c>
      <c r="M357" s="1023">
        <v>17568</v>
      </c>
      <c r="N357" s="1024"/>
    </row>
    <row r="358" spans="1:15" ht="22.5">
      <c r="A358" s="1017">
        <v>351</v>
      </c>
      <c r="B358" s="1025" t="s">
        <v>713</v>
      </c>
      <c r="C358" s="1019" t="s">
        <v>712</v>
      </c>
      <c r="D358" s="1020" t="s">
        <v>1801</v>
      </c>
      <c r="E358" s="729" t="str">
        <f>E359</f>
        <v>Keterampilan sepak bola</v>
      </c>
      <c r="F358" s="729" t="s">
        <v>1802</v>
      </c>
      <c r="G358" s="1023"/>
      <c r="H358" s="1026"/>
      <c r="I358" s="1026"/>
      <c r="J358" s="1026"/>
      <c r="K358" s="1026"/>
      <c r="L358" s="729" t="s">
        <v>1345</v>
      </c>
      <c r="M358" s="1023">
        <f>M359</f>
        <v>32940</v>
      </c>
      <c r="N358" s="1027"/>
      <c r="O358" s="512"/>
    </row>
    <row r="359" spans="1:15" ht="22.5">
      <c r="A359" s="1017">
        <v>352</v>
      </c>
      <c r="B359" s="1025" t="s">
        <v>713</v>
      </c>
      <c r="C359" s="1019" t="s">
        <v>712</v>
      </c>
      <c r="D359" s="1020" t="s">
        <v>1803</v>
      </c>
      <c r="E359" s="729" t="s">
        <v>1804</v>
      </c>
      <c r="F359" s="729" t="s">
        <v>1802</v>
      </c>
      <c r="G359" s="1023"/>
      <c r="H359" s="1026"/>
      <c r="I359" s="1026"/>
      <c r="J359" s="1026"/>
      <c r="K359" s="1026"/>
      <c r="L359" s="729" t="s">
        <v>1345</v>
      </c>
      <c r="M359" s="1023">
        <v>32940</v>
      </c>
      <c r="N359" s="1027"/>
      <c r="O359" s="512"/>
    </row>
    <row r="360" spans="1:15" ht="22.5">
      <c r="A360" s="1017">
        <v>353</v>
      </c>
      <c r="B360" s="1025" t="s">
        <v>713</v>
      </c>
      <c r="C360" s="1019" t="s">
        <v>712</v>
      </c>
      <c r="D360" s="1020" t="s">
        <v>1805</v>
      </c>
      <c r="E360" s="729" t="str">
        <f>E361</f>
        <v xml:space="preserve">Internet untuk pemula </v>
      </c>
      <c r="F360" s="729" t="s">
        <v>1426</v>
      </c>
      <c r="G360" s="1021"/>
      <c r="H360" s="1022"/>
      <c r="I360" s="1022"/>
      <c r="J360" s="1022"/>
      <c r="K360" s="1022"/>
      <c r="L360" s="729" t="s">
        <v>1345</v>
      </c>
      <c r="M360" s="1023">
        <f>M361</f>
        <v>16836</v>
      </c>
      <c r="N360" s="1024"/>
    </row>
    <row r="361" spans="1:15" ht="22.5">
      <c r="A361" s="1017">
        <v>354</v>
      </c>
      <c r="B361" s="1025" t="s">
        <v>713</v>
      </c>
      <c r="C361" s="1019" t="s">
        <v>712</v>
      </c>
      <c r="D361" s="1020" t="s">
        <v>1806</v>
      </c>
      <c r="E361" s="729" t="s">
        <v>1807</v>
      </c>
      <c r="F361" s="729" t="s">
        <v>1426</v>
      </c>
      <c r="G361" s="1021"/>
      <c r="H361" s="1022"/>
      <c r="I361" s="1022"/>
      <c r="J361" s="1022"/>
      <c r="K361" s="1022"/>
      <c r="L361" s="729" t="s">
        <v>1345</v>
      </c>
      <c r="M361" s="1023">
        <v>16836</v>
      </c>
      <c r="N361" s="1024"/>
    </row>
    <row r="362" spans="1:15" ht="22.5">
      <c r="A362" s="1017">
        <v>355</v>
      </c>
      <c r="B362" s="1025" t="s">
        <v>713</v>
      </c>
      <c r="C362" s="1019" t="s">
        <v>712</v>
      </c>
      <c r="D362" s="1020" t="s">
        <v>1808</v>
      </c>
      <c r="E362" s="729" t="s">
        <v>1809</v>
      </c>
      <c r="F362" s="729" t="s">
        <v>1681</v>
      </c>
      <c r="G362" s="1021"/>
      <c r="H362" s="1022"/>
      <c r="I362" s="1022"/>
      <c r="J362" s="1022"/>
      <c r="K362" s="1022"/>
      <c r="L362" s="729" t="s">
        <v>1345</v>
      </c>
      <c r="M362" s="1023">
        <v>21960</v>
      </c>
      <c r="N362" s="1024"/>
    </row>
    <row r="363" spans="1:15" ht="22.5">
      <c r="A363" s="1017">
        <v>356</v>
      </c>
      <c r="B363" s="1025" t="s">
        <v>713</v>
      </c>
      <c r="C363" s="1019" t="s">
        <v>712</v>
      </c>
      <c r="D363" s="1020" t="s">
        <v>1810</v>
      </c>
      <c r="E363" s="729" t="s">
        <v>1809</v>
      </c>
      <c r="F363" s="729" t="s">
        <v>1681</v>
      </c>
      <c r="G363" s="1021"/>
      <c r="H363" s="1022"/>
      <c r="I363" s="1022"/>
      <c r="J363" s="1022"/>
      <c r="K363" s="1022"/>
      <c r="L363" s="729" t="s">
        <v>1345</v>
      </c>
      <c r="M363" s="1023">
        <v>21960</v>
      </c>
      <c r="N363" s="1024"/>
    </row>
    <row r="364" spans="1:15" ht="22.5">
      <c r="A364" s="1017">
        <v>357</v>
      </c>
      <c r="B364" s="1025" t="s">
        <v>713</v>
      </c>
      <c r="C364" s="1019" t="s">
        <v>712</v>
      </c>
      <c r="D364" s="1020" t="s">
        <v>1811</v>
      </c>
      <c r="E364" s="729" t="s">
        <v>1812</v>
      </c>
      <c r="F364" s="729" t="s">
        <v>1764</v>
      </c>
      <c r="G364" s="1021"/>
      <c r="H364" s="1022"/>
      <c r="I364" s="1022"/>
      <c r="J364" s="1022"/>
      <c r="K364" s="1022"/>
      <c r="L364" s="729" t="s">
        <v>1345</v>
      </c>
      <c r="M364" s="1023">
        <v>13176</v>
      </c>
      <c r="N364" s="1024"/>
    </row>
    <row r="365" spans="1:15" ht="22.5">
      <c r="A365" s="1017">
        <v>358</v>
      </c>
      <c r="B365" s="1025" t="s">
        <v>713</v>
      </c>
      <c r="C365" s="1019" t="s">
        <v>712</v>
      </c>
      <c r="D365" s="1020" t="s">
        <v>1813</v>
      </c>
      <c r="E365" s="729" t="s">
        <v>1812</v>
      </c>
      <c r="F365" s="729" t="s">
        <v>1764</v>
      </c>
      <c r="G365" s="1021"/>
      <c r="H365" s="1022"/>
      <c r="I365" s="1022"/>
      <c r="J365" s="1022"/>
      <c r="K365" s="1022"/>
      <c r="L365" s="729" t="s">
        <v>1345</v>
      </c>
      <c r="M365" s="1023">
        <v>13176</v>
      </c>
      <c r="N365" s="1024"/>
    </row>
    <row r="366" spans="1:15" ht="22.5">
      <c r="A366" s="1017">
        <v>359</v>
      </c>
      <c r="B366" s="1025" t="s">
        <v>713</v>
      </c>
      <c r="C366" s="1019" t="s">
        <v>712</v>
      </c>
      <c r="D366" s="1020" t="s">
        <v>1814</v>
      </c>
      <c r="E366" s="729" t="s">
        <v>1815</v>
      </c>
      <c r="F366" s="729" t="s">
        <v>1764</v>
      </c>
      <c r="G366" s="1021"/>
      <c r="H366" s="1022"/>
      <c r="I366" s="1022"/>
      <c r="J366" s="1022"/>
      <c r="K366" s="1022"/>
      <c r="L366" s="729" t="s">
        <v>1345</v>
      </c>
      <c r="M366" s="1023">
        <v>14640</v>
      </c>
      <c r="N366" s="1024"/>
    </row>
    <row r="367" spans="1:15" ht="22.5">
      <c r="A367" s="1017">
        <v>360</v>
      </c>
      <c r="B367" s="1025" t="s">
        <v>713</v>
      </c>
      <c r="C367" s="1019" t="s">
        <v>712</v>
      </c>
      <c r="D367" s="1020" t="s">
        <v>1816</v>
      </c>
      <c r="E367" s="729" t="s">
        <v>1815</v>
      </c>
      <c r="F367" s="729" t="s">
        <v>1764</v>
      </c>
      <c r="G367" s="1021"/>
      <c r="H367" s="1022"/>
      <c r="I367" s="1022"/>
      <c r="J367" s="1022"/>
      <c r="K367" s="1022"/>
      <c r="L367" s="729" t="s">
        <v>1345</v>
      </c>
      <c r="M367" s="1023">
        <v>14640</v>
      </c>
      <c r="N367" s="1024"/>
    </row>
    <row r="368" spans="1:15" ht="22.5">
      <c r="A368" s="1017">
        <v>361</v>
      </c>
      <c r="B368" s="1025" t="s">
        <v>713</v>
      </c>
      <c r="C368" s="1019" t="s">
        <v>712</v>
      </c>
      <c r="D368" s="1020" t="s">
        <v>1817</v>
      </c>
      <c r="E368" s="729" t="s">
        <v>1818</v>
      </c>
      <c r="F368" s="729" t="s">
        <v>1366</v>
      </c>
      <c r="G368" s="1021"/>
      <c r="H368" s="1022"/>
      <c r="I368" s="1022"/>
      <c r="J368" s="1022"/>
      <c r="K368" s="1022"/>
      <c r="L368" s="729" t="s">
        <v>1345</v>
      </c>
      <c r="M368" s="1023">
        <v>25620</v>
      </c>
      <c r="N368" s="1024"/>
    </row>
    <row r="369" spans="1:14" ht="22.5">
      <c r="A369" s="1017">
        <v>362</v>
      </c>
      <c r="B369" s="1025" t="s">
        <v>713</v>
      </c>
      <c r="C369" s="1019" t="s">
        <v>712</v>
      </c>
      <c r="D369" s="1020" t="s">
        <v>1819</v>
      </c>
      <c r="E369" s="729" t="s">
        <v>1818</v>
      </c>
      <c r="F369" s="729" t="s">
        <v>1366</v>
      </c>
      <c r="G369" s="1021"/>
      <c r="H369" s="1022"/>
      <c r="I369" s="1022"/>
      <c r="J369" s="1022"/>
      <c r="K369" s="1022"/>
      <c r="L369" s="729" t="s">
        <v>1345</v>
      </c>
      <c r="M369" s="1023">
        <v>25620</v>
      </c>
      <c r="N369" s="1024"/>
    </row>
    <row r="370" spans="1:14" ht="22.5">
      <c r="A370" s="1017">
        <v>363</v>
      </c>
      <c r="B370" s="1025" t="s">
        <v>713</v>
      </c>
      <c r="C370" s="1019" t="s">
        <v>712</v>
      </c>
      <c r="D370" s="1020" t="s">
        <v>1820</v>
      </c>
      <c r="E370" s="729" t="s">
        <v>1821</v>
      </c>
      <c r="F370" s="729" t="s">
        <v>1822</v>
      </c>
      <c r="G370" s="1021"/>
      <c r="H370" s="1022"/>
      <c r="I370" s="1022"/>
      <c r="J370" s="1022"/>
      <c r="K370" s="1022"/>
      <c r="L370" s="729" t="s">
        <v>1345</v>
      </c>
      <c r="M370" s="1023">
        <v>10980</v>
      </c>
      <c r="N370" s="1024"/>
    </row>
    <row r="371" spans="1:14" ht="22.5">
      <c r="A371" s="1017">
        <v>364</v>
      </c>
      <c r="B371" s="1025" t="s">
        <v>713</v>
      </c>
      <c r="C371" s="1019" t="s">
        <v>712</v>
      </c>
      <c r="D371" s="1020" t="s">
        <v>1823</v>
      </c>
      <c r="E371" s="729" t="s">
        <v>1821</v>
      </c>
      <c r="F371" s="729" t="s">
        <v>1822</v>
      </c>
      <c r="G371" s="1021"/>
      <c r="H371" s="1022"/>
      <c r="I371" s="1022"/>
      <c r="J371" s="1022"/>
      <c r="K371" s="1022"/>
      <c r="L371" s="729" t="s">
        <v>1345</v>
      </c>
      <c r="M371" s="1023">
        <v>10980</v>
      </c>
      <c r="N371" s="1024"/>
    </row>
    <row r="372" spans="1:14" ht="22.5">
      <c r="A372" s="1017">
        <v>365</v>
      </c>
      <c r="B372" s="1025" t="s">
        <v>706</v>
      </c>
      <c r="C372" s="1019" t="s">
        <v>712</v>
      </c>
      <c r="D372" s="1020" t="s">
        <v>1824</v>
      </c>
      <c r="E372" s="729" t="s">
        <v>1825</v>
      </c>
      <c r="F372" s="729" t="s">
        <v>1474</v>
      </c>
      <c r="G372" s="1021"/>
      <c r="H372" s="1022"/>
      <c r="I372" s="1022"/>
      <c r="J372" s="1022"/>
      <c r="K372" s="1022"/>
      <c r="L372" s="729" t="s">
        <v>1345</v>
      </c>
      <c r="M372" s="1023">
        <v>16104</v>
      </c>
      <c r="N372" s="1024"/>
    </row>
    <row r="373" spans="1:14" ht="22.5">
      <c r="A373" s="1017">
        <v>366</v>
      </c>
      <c r="B373" s="1025" t="s">
        <v>713</v>
      </c>
      <c r="C373" s="1019" t="s">
        <v>712</v>
      </c>
      <c r="D373" s="1020" t="s">
        <v>1826</v>
      </c>
      <c r="E373" s="729" t="s">
        <v>1825</v>
      </c>
      <c r="F373" s="729" t="s">
        <v>1474</v>
      </c>
      <c r="G373" s="1021"/>
      <c r="H373" s="1022"/>
      <c r="I373" s="1022"/>
      <c r="J373" s="1022"/>
      <c r="K373" s="1022"/>
      <c r="L373" s="729" t="s">
        <v>1345</v>
      </c>
      <c r="M373" s="1023">
        <v>16104</v>
      </c>
      <c r="N373" s="1024"/>
    </row>
    <row r="374" spans="1:14" ht="22.5">
      <c r="A374" s="1017">
        <v>367</v>
      </c>
      <c r="B374" s="1025" t="s">
        <v>713</v>
      </c>
      <c r="C374" s="1019" t="s">
        <v>712</v>
      </c>
      <c r="D374" s="1020" t="s">
        <v>1827</v>
      </c>
      <c r="E374" s="729" t="s">
        <v>1828</v>
      </c>
      <c r="F374" s="729" t="s">
        <v>1474</v>
      </c>
      <c r="G374" s="1021"/>
      <c r="H374" s="1022"/>
      <c r="I374" s="1022"/>
      <c r="J374" s="1022"/>
      <c r="K374" s="1022"/>
      <c r="L374" s="729" t="s">
        <v>1345</v>
      </c>
      <c r="M374" s="1023">
        <v>27084</v>
      </c>
      <c r="N374" s="1024"/>
    </row>
    <row r="375" spans="1:14" ht="22.5">
      <c r="A375" s="1017">
        <v>368</v>
      </c>
      <c r="B375" s="1025" t="s">
        <v>713</v>
      </c>
      <c r="C375" s="1019" t="s">
        <v>712</v>
      </c>
      <c r="D375" s="1020" t="s">
        <v>1829</v>
      </c>
      <c r="E375" s="729" t="s">
        <v>1828</v>
      </c>
      <c r="F375" s="729" t="s">
        <v>1474</v>
      </c>
      <c r="G375" s="1021"/>
      <c r="H375" s="1022"/>
      <c r="I375" s="1022"/>
      <c r="J375" s="1022"/>
      <c r="K375" s="1022"/>
      <c r="L375" s="729" t="s">
        <v>1345</v>
      </c>
      <c r="M375" s="1023">
        <v>27084</v>
      </c>
      <c r="N375" s="1024"/>
    </row>
    <row r="376" spans="1:14" ht="22.5">
      <c r="A376" s="1017">
        <v>369</v>
      </c>
      <c r="B376" s="1025" t="s">
        <v>713</v>
      </c>
      <c r="C376" s="1019" t="s">
        <v>712</v>
      </c>
      <c r="D376" s="1020" t="s">
        <v>1830</v>
      </c>
      <c r="E376" s="729" t="s">
        <v>1831</v>
      </c>
      <c r="F376" s="729" t="s">
        <v>1546</v>
      </c>
      <c r="G376" s="1021"/>
      <c r="H376" s="1022"/>
      <c r="I376" s="1022"/>
      <c r="J376" s="1022"/>
      <c r="K376" s="1022"/>
      <c r="L376" s="729" t="s">
        <v>1345</v>
      </c>
      <c r="M376" s="1023">
        <v>18300</v>
      </c>
      <c r="N376" s="1024"/>
    </row>
    <row r="377" spans="1:14" ht="22.5">
      <c r="A377" s="1017">
        <v>370</v>
      </c>
      <c r="B377" s="1025" t="s">
        <v>713</v>
      </c>
      <c r="C377" s="1019" t="s">
        <v>712</v>
      </c>
      <c r="D377" s="1020" t="s">
        <v>1832</v>
      </c>
      <c r="E377" s="729" t="s">
        <v>1831</v>
      </c>
      <c r="F377" s="729" t="s">
        <v>1546</v>
      </c>
      <c r="G377" s="1021"/>
      <c r="H377" s="1022"/>
      <c r="I377" s="1022"/>
      <c r="J377" s="1022"/>
      <c r="K377" s="1022"/>
      <c r="L377" s="729" t="s">
        <v>1345</v>
      </c>
      <c r="M377" s="1023">
        <v>18300</v>
      </c>
      <c r="N377" s="1024"/>
    </row>
    <row r="378" spans="1:14" ht="22.5">
      <c r="A378" s="1017">
        <v>371</v>
      </c>
      <c r="B378" s="1025" t="s">
        <v>713</v>
      </c>
      <c r="C378" s="1019" t="s">
        <v>712</v>
      </c>
      <c r="D378" s="1020" t="s">
        <v>1833</v>
      </c>
      <c r="E378" s="729" t="s">
        <v>1834</v>
      </c>
      <c r="F378" s="729" t="s">
        <v>1406</v>
      </c>
      <c r="G378" s="1021"/>
      <c r="H378" s="1022"/>
      <c r="I378" s="1022"/>
      <c r="J378" s="1022"/>
      <c r="K378" s="1022"/>
      <c r="L378" s="729" t="s">
        <v>1345</v>
      </c>
      <c r="M378" s="1023">
        <v>25620</v>
      </c>
      <c r="N378" s="1024"/>
    </row>
    <row r="379" spans="1:14" ht="22.5">
      <c r="A379" s="1017">
        <v>372</v>
      </c>
      <c r="B379" s="1025" t="s">
        <v>713</v>
      </c>
      <c r="C379" s="1019" t="s">
        <v>712</v>
      </c>
      <c r="D379" s="1020" t="s">
        <v>1835</v>
      </c>
      <c r="E379" s="729" t="s">
        <v>1834</v>
      </c>
      <c r="F379" s="729" t="s">
        <v>1406</v>
      </c>
      <c r="G379" s="1021"/>
      <c r="H379" s="1022"/>
      <c r="I379" s="1022"/>
      <c r="J379" s="1022"/>
      <c r="K379" s="1022"/>
      <c r="L379" s="729" t="s">
        <v>1345</v>
      </c>
      <c r="M379" s="1023">
        <v>25620</v>
      </c>
      <c r="N379" s="1024"/>
    </row>
    <row r="380" spans="1:14" ht="22.5">
      <c r="A380" s="1017">
        <v>373</v>
      </c>
      <c r="B380" s="1025" t="s">
        <v>706</v>
      </c>
      <c r="C380" s="1019" t="s">
        <v>705</v>
      </c>
      <c r="D380" s="1020" t="s">
        <v>1836</v>
      </c>
      <c r="E380" s="729" t="s">
        <v>1837</v>
      </c>
      <c r="F380" s="729" t="s">
        <v>1424</v>
      </c>
      <c r="G380" s="1021"/>
      <c r="H380" s="1022"/>
      <c r="I380" s="1022"/>
      <c r="J380" s="1022"/>
      <c r="K380" s="1022"/>
      <c r="L380" s="729" t="s">
        <v>1345</v>
      </c>
      <c r="M380" s="1023">
        <v>27816</v>
      </c>
      <c r="N380" s="1024"/>
    </row>
    <row r="381" spans="1:14" ht="22.5">
      <c r="A381" s="1017">
        <v>374</v>
      </c>
      <c r="B381" s="1025" t="s">
        <v>706</v>
      </c>
      <c r="C381" s="1019" t="s">
        <v>705</v>
      </c>
      <c r="D381" s="1020" t="s">
        <v>1838</v>
      </c>
      <c r="E381" s="729" t="s">
        <v>1837</v>
      </c>
      <c r="F381" s="729" t="s">
        <v>1424</v>
      </c>
      <c r="G381" s="1021"/>
      <c r="H381" s="1022"/>
      <c r="I381" s="1022"/>
      <c r="J381" s="1022"/>
      <c r="K381" s="1022"/>
      <c r="L381" s="729" t="s">
        <v>1345</v>
      </c>
      <c r="M381" s="1023">
        <v>27816</v>
      </c>
      <c r="N381" s="1024"/>
    </row>
    <row r="382" spans="1:14" ht="22.5">
      <c r="A382" s="1017">
        <v>375</v>
      </c>
      <c r="B382" s="1025" t="s">
        <v>713</v>
      </c>
      <c r="C382" s="1019" t="s">
        <v>712</v>
      </c>
      <c r="D382" s="1020" t="s">
        <v>1839</v>
      </c>
      <c r="E382" s="729" t="s">
        <v>1840</v>
      </c>
      <c r="F382" s="729" t="s">
        <v>1381</v>
      </c>
      <c r="G382" s="1021"/>
      <c r="H382" s="1022"/>
      <c r="I382" s="1022"/>
      <c r="J382" s="1022"/>
      <c r="K382" s="1022"/>
      <c r="L382" s="729" t="s">
        <v>1345</v>
      </c>
      <c r="M382" s="1023">
        <v>36600</v>
      </c>
      <c r="N382" s="1024"/>
    </row>
    <row r="383" spans="1:14" ht="22.5">
      <c r="A383" s="1017">
        <v>376</v>
      </c>
      <c r="B383" s="1025" t="s">
        <v>713</v>
      </c>
      <c r="C383" s="1019" t="s">
        <v>712</v>
      </c>
      <c r="D383" s="1020" t="s">
        <v>1841</v>
      </c>
      <c r="E383" s="729" t="s">
        <v>1840</v>
      </c>
      <c r="F383" s="729" t="s">
        <v>1381</v>
      </c>
      <c r="G383" s="1021"/>
      <c r="H383" s="1022"/>
      <c r="I383" s="1022"/>
      <c r="J383" s="1022"/>
      <c r="K383" s="1022"/>
      <c r="L383" s="729" t="s">
        <v>1345</v>
      </c>
      <c r="M383" s="1023">
        <v>36600</v>
      </c>
      <c r="N383" s="1024"/>
    </row>
    <row r="384" spans="1:14" ht="22.5">
      <c r="A384" s="1017">
        <v>377</v>
      </c>
      <c r="B384" s="1025" t="s">
        <v>713</v>
      </c>
      <c r="C384" s="1019" t="s">
        <v>712</v>
      </c>
      <c r="D384" s="1020" t="s">
        <v>1842</v>
      </c>
      <c r="E384" s="729" t="s">
        <v>1843</v>
      </c>
      <c r="F384" s="729" t="s">
        <v>1474</v>
      </c>
      <c r="G384" s="1021"/>
      <c r="H384" s="1022"/>
      <c r="I384" s="1022"/>
      <c r="J384" s="1022"/>
      <c r="K384" s="1022"/>
      <c r="L384" s="729" t="s">
        <v>1345</v>
      </c>
      <c r="M384" s="1023">
        <v>21960</v>
      </c>
      <c r="N384" s="1024"/>
    </row>
    <row r="385" spans="1:14" ht="22.5">
      <c r="A385" s="1017">
        <v>378</v>
      </c>
      <c r="B385" s="1025" t="s">
        <v>713</v>
      </c>
      <c r="C385" s="1019" t="s">
        <v>712</v>
      </c>
      <c r="D385" s="1020" t="s">
        <v>1844</v>
      </c>
      <c r="E385" s="729" t="s">
        <v>1843</v>
      </c>
      <c r="F385" s="729" t="s">
        <v>1474</v>
      </c>
      <c r="G385" s="1021"/>
      <c r="H385" s="1022"/>
      <c r="I385" s="1022"/>
      <c r="J385" s="1022"/>
      <c r="K385" s="1022"/>
      <c r="L385" s="729" t="s">
        <v>1345</v>
      </c>
      <c r="M385" s="1023">
        <v>21960</v>
      </c>
      <c r="N385" s="1024"/>
    </row>
    <row r="386" spans="1:14" ht="22.5">
      <c r="A386" s="1017">
        <v>379</v>
      </c>
      <c r="B386" s="1025" t="s">
        <v>713</v>
      </c>
      <c r="C386" s="1019" t="s">
        <v>712</v>
      </c>
      <c r="D386" s="1020" t="s">
        <v>1845</v>
      </c>
      <c r="E386" s="729" t="s">
        <v>1846</v>
      </c>
      <c r="F386" s="729" t="s">
        <v>1847</v>
      </c>
      <c r="G386" s="1021"/>
      <c r="H386" s="1022"/>
      <c r="I386" s="1022"/>
      <c r="J386" s="1022"/>
      <c r="K386" s="1022"/>
      <c r="L386" s="729" t="s">
        <v>1345</v>
      </c>
      <c r="M386" s="1023">
        <v>21228</v>
      </c>
      <c r="N386" s="1024"/>
    </row>
    <row r="387" spans="1:14" ht="22.5">
      <c r="A387" s="1017">
        <v>380</v>
      </c>
      <c r="B387" s="1025" t="s">
        <v>713</v>
      </c>
      <c r="C387" s="1019" t="s">
        <v>712</v>
      </c>
      <c r="D387" s="1020" t="s">
        <v>1848</v>
      </c>
      <c r="E387" s="729" t="s">
        <v>1846</v>
      </c>
      <c r="F387" s="729" t="s">
        <v>1847</v>
      </c>
      <c r="G387" s="1021"/>
      <c r="H387" s="1022"/>
      <c r="I387" s="1022"/>
      <c r="J387" s="1022"/>
      <c r="K387" s="1022"/>
      <c r="L387" s="729" t="s">
        <v>1345</v>
      </c>
      <c r="M387" s="1023">
        <v>21228</v>
      </c>
      <c r="N387" s="1024"/>
    </row>
    <row r="388" spans="1:14" ht="22.5">
      <c r="A388" s="1017">
        <v>381</v>
      </c>
      <c r="B388" s="1025" t="s">
        <v>706</v>
      </c>
      <c r="C388" s="1019" t="s">
        <v>705</v>
      </c>
      <c r="D388" s="1020" t="s">
        <v>1849</v>
      </c>
      <c r="E388" s="729" t="s">
        <v>1850</v>
      </c>
      <c r="F388" s="729" t="s">
        <v>1851</v>
      </c>
      <c r="G388" s="1021"/>
      <c r="H388" s="1022"/>
      <c r="I388" s="1022"/>
      <c r="J388" s="1022"/>
      <c r="K388" s="1022"/>
      <c r="L388" s="729" t="s">
        <v>1345</v>
      </c>
      <c r="M388" s="1023">
        <v>14640</v>
      </c>
      <c r="N388" s="1024"/>
    </row>
    <row r="389" spans="1:14" ht="22.5">
      <c r="A389" s="1017">
        <v>382</v>
      </c>
      <c r="B389" s="1025" t="s">
        <v>706</v>
      </c>
      <c r="C389" s="1019" t="s">
        <v>705</v>
      </c>
      <c r="D389" s="1020" t="s">
        <v>1852</v>
      </c>
      <c r="E389" s="729" t="s">
        <v>1850</v>
      </c>
      <c r="F389" s="729" t="s">
        <v>1851</v>
      </c>
      <c r="G389" s="1021"/>
      <c r="H389" s="1022"/>
      <c r="I389" s="1022"/>
      <c r="J389" s="1022"/>
      <c r="K389" s="1022"/>
      <c r="L389" s="729" t="s">
        <v>1345</v>
      </c>
      <c r="M389" s="1023">
        <v>14640</v>
      </c>
      <c r="N389" s="1024"/>
    </row>
    <row r="390" spans="1:14" ht="22.5">
      <c r="A390" s="1017">
        <v>383</v>
      </c>
      <c r="B390" s="1025" t="s">
        <v>713</v>
      </c>
      <c r="C390" s="1019" t="s">
        <v>712</v>
      </c>
      <c r="D390" s="1020" t="s">
        <v>1853</v>
      </c>
      <c r="E390" s="729" t="s">
        <v>1854</v>
      </c>
      <c r="F390" s="729" t="s">
        <v>1400</v>
      </c>
      <c r="G390" s="1021"/>
      <c r="H390" s="1022"/>
      <c r="I390" s="1022"/>
      <c r="J390" s="1022"/>
      <c r="K390" s="1022"/>
      <c r="L390" s="729" t="s">
        <v>1345</v>
      </c>
      <c r="M390" s="1023">
        <v>20130</v>
      </c>
      <c r="N390" s="1024"/>
    </row>
    <row r="391" spans="1:14" ht="22.5">
      <c r="A391" s="1017">
        <v>384</v>
      </c>
      <c r="B391" s="1025" t="s">
        <v>713</v>
      </c>
      <c r="C391" s="1019" t="s">
        <v>712</v>
      </c>
      <c r="D391" s="1020" t="s">
        <v>1855</v>
      </c>
      <c r="E391" s="729" t="s">
        <v>1854</v>
      </c>
      <c r="F391" s="729" t="s">
        <v>1400</v>
      </c>
      <c r="G391" s="1021"/>
      <c r="H391" s="1022"/>
      <c r="I391" s="1022"/>
      <c r="J391" s="1022"/>
      <c r="K391" s="1022"/>
      <c r="L391" s="729" t="s">
        <v>1345</v>
      </c>
      <c r="M391" s="1023">
        <v>20130</v>
      </c>
      <c r="N391" s="1024"/>
    </row>
    <row r="392" spans="1:14" ht="22.5">
      <c r="A392" s="1017">
        <v>385</v>
      </c>
      <c r="B392" s="1025" t="s">
        <v>713</v>
      </c>
      <c r="C392" s="1019" t="s">
        <v>712</v>
      </c>
      <c r="D392" s="1020" t="s">
        <v>1856</v>
      </c>
      <c r="E392" s="729" t="s">
        <v>1857</v>
      </c>
      <c r="F392" s="729" t="s">
        <v>1605</v>
      </c>
      <c r="G392" s="1021"/>
      <c r="H392" s="1022"/>
      <c r="I392" s="1022"/>
      <c r="J392" s="1022"/>
      <c r="K392" s="1022"/>
      <c r="L392" s="729" t="s">
        <v>1345</v>
      </c>
      <c r="M392" s="1023">
        <v>10248</v>
      </c>
      <c r="N392" s="1024"/>
    </row>
    <row r="393" spans="1:14" ht="22.5">
      <c r="A393" s="1017">
        <v>386</v>
      </c>
      <c r="B393" s="1025" t="s">
        <v>713</v>
      </c>
      <c r="C393" s="1019" t="s">
        <v>712</v>
      </c>
      <c r="D393" s="1020" t="s">
        <v>1858</v>
      </c>
      <c r="E393" s="729" t="s">
        <v>1857</v>
      </c>
      <c r="F393" s="729" t="s">
        <v>1605</v>
      </c>
      <c r="G393" s="1021"/>
      <c r="H393" s="1022"/>
      <c r="I393" s="1022"/>
      <c r="J393" s="1022"/>
      <c r="K393" s="1022"/>
      <c r="L393" s="729" t="s">
        <v>1345</v>
      </c>
      <c r="M393" s="1023">
        <v>10248</v>
      </c>
      <c r="N393" s="1024"/>
    </row>
    <row r="394" spans="1:14" ht="22.5">
      <c r="A394" s="1017">
        <v>387</v>
      </c>
      <c r="B394" s="1025" t="s">
        <v>713</v>
      </c>
      <c r="C394" s="1019" t="s">
        <v>712</v>
      </c>
      <c r="D394" s="1020" t="s">
        <v>1859</v>
      </c>
      <c r="E394" s="729" t="s">
        <v>1860</v>
      </c>
      <c r="F394" s="729" t="s">
        <v>1424</v>
      </c>
      <c r="G394" s="1021"/>
      <c r="H394" s="1022"/>
      <c r="I394" s="1022"/>
      <c r="J394" s="1022"/>
      <c r="K394" s="1022"/>
      <c r="L394" s="729" t="s">
        <v>1345</v>
      </c>
      <c r="M394" s="1023">
        <v>21228</v>
      </c>
      <c r="N394" s="1024"/>
    </row>
    <row r="395" spans="1:14" ht="22.5">
      <c r="A395" s="1017">
        <v>388</v>
      </c>
      <c r="B395" s="1025" t="s">
        <v>713</v>
      </c>
      <c r="C395" s="1019" t="s">
        <v>712</v>
      </c>
      <c r="D395" s="1020" t="s">
        <v>1861</v>
      </c>
      <c r="E395" s="729" t="s">
        <v>1860</v>
      </c>
      <c r="F395" s="729" t="s">
        <v>1424</v>
      </c>
      <c r="G395" s="1021"/>
      <c r="H395" s="1022"/>
      <c r="I395" s="1022"/>
      <c r="J395" s="1022"/>
      <c r="K395" s="1022"/>
      <c r="L395" s="729" t="s">
        <v>1345</v>
      </c>
      <c r="M395" s="1023">
        <v>21228</v>
      </c>
      <c r="N395" s="1024"/>
    </row>
    <row r="396" spans="1:14" ht="22.5">
      <c r="A396" s="1017">
        <v>389</v>
      </c>
      <c r="B396" s="1025" t="s">
        <v>713</v>
      </c>
      <c r="C396" s="1019" t="s">
        <v>712</v>
      </c>
      <c r="D396" s="1020" t="s">
        <v>1862</v>
      </c>
      <c r="E396" s="729" t="s">
        <v>1863</v>
      </c>
      <c r="F396" s="729" t="s">
        <v>1426</v>
      </c>
      <c r="G396" s="1021"/>
      <c r="H396" s="1022"/>
      <c r="I396" s="1022"/>
      <c r="J396" s="1022"/>
      <c r="K396" s="1022"/>
      <c r="L396" s="729" t="s">
        <v>1345</v>
      </c>
      <c r="M396" s="1023">
        <v>17568</v>
      </c>
      <c r="N396" s="1024"/>
    </row>
    <row r="397" spans="1:14" ht="22.5">
      <c r="A397" s="1017">
        <v>390</v>
      </c>
      <c r="B397" s="1025" t="s">
        <v>713</v>
      </c>
      <c r="C397" s="1019" t="s">
        <v>712</v>
      </c>
      <c r="D397" s="1020" t="s">
        <v>1864</v>
      </c>
      <c r="E397" s="729" t="s">
        <v>1863</v>
      </c>
      <c r="F397" s="729" t="s">
        <v>1426</v>
      </c>
      <c r="G397" s="1021"/>
      <c r="H397" s="1022"/>
      <c r="I397" s="1022"/>
      <c r="J397" s="1022"/>
      <c r="K397" s="1022"/>
      <c r="L397" s="729" t="s">
        <v>1345</v>
      </c>
      <c r="M397" s="1023">
        <v>17568</v>
      </c>
      <c r="N397" s="1024"/>
    </row>
    <row r="398" spans="1:14" ht="22.5">
      <c r="A398" s="1017">
        <v>391</v>
      </c>
      <c r="B398" s="1025" t="s">
        <v>713</v>
      </c>
      <c r="C398" s="1019" t="s">
        <v>712</v>
      </c>
      <c r="D398" s="1020" t="s">
        <v>1865</v>
      </c>
      <c r="E398" s="729" t="s">
        <v>1866</v>
      </c>
      <c r="F398" s="729" t="s">
        <v>1867</v>
      </c>
      <c r="G398" s="1021"/>
      <c r="H398" s="1022"/>
      <c r="I398" s="1022"/>
      <c r="J398" s="1022"/>
      <c r="K398" s="1022"/>
      <c r="L398" s="729" t="s">
        <v>1345</v>
      </c>
      <c r="M398" s="1023">
        <v>29280</v>
      </c>
      <c r="N398" s="1024"/>
    </row>
    <row r="399" spans="1:14" ht="22.5">
      <c r="A399" s="1017">
        <v>392</v>
      </c>
      <c r="B399" s="1025" t="s">
        <v>713</v>
      </c>
      <c r="C399" s="1019" t="s">
        <v>712</v>
      </c>
      <c r="D399" s="1020" t="s">
        <v>1868</v>
      </c>
      <c r="E399" s="729" t="s">
        <v>1866</v>
      </c>
      <c r="F399" s="729" t="s">
        <v>1867</v>
      </c>
      <c r="G399" s="1021"/>
      <c r="H399" s="1022"/>
      <c r="I399" s="1022"/>
      <c r="J399" s="1022"/>
      <c r="K399" s="1022"/>
      <c r="L399" s="729" t="s">
        <v>1345</v>
      </c>
      <c r="M399" s="1023">
        <v>29280</v>
      </c>
      <c r="N399" s="1024"/>
    </row>
    <row r="400" spans="1:14" ht="22.5">
      <c r="A400" s="1017">
        <v>393</v>
      </c>
      <c r="B400" s="1025" t="s">
        <v>713</v>
      </c>
      <c r="C400" s="1019" t="s">
        <v>712</v>
      </c>
      <c r="D400" s="1020" t="s">
        <v>1869</v>
      </c>
      <c r="E400" s="729" t="s">
        <v>1870</v>
      </c>
      <c r="F400" s="729" t="s">
        <v>1378</v>
      </c>
      <c r="G400" s="1021"/>
      <c r="H400" s="1022"/>
      <c r="I400" s="1022"/>
      <c r="J400" s="1022"/>
      <c r="K400" s="1022"/>
      <c r="L400" s="729" t="s">
        <v>1345</v>
      </c>
      <c r="M400" s="1023">
        <v>29206.799999999999</v>
      </c>
      <c r="N400" s="1024"/>
    </row>
    <row r="401" spans="1:14" ht="22.5">
      <c r="A401" s="1017">
        <v>394</v>
      </c>
      <c r="B401" s="1025" t="s">
        <v>713</v>
      </c>
      <c r="C401" s="1019" t="s">
        <v>712</v>
      </c>
      <c r="D401" s="1020" t="s">
        <v>1871</v>
      </c>
      <c r="E401" s="729" t="s">
        <v>1870</v>
      </c>
      <c r="F401" s="729" t="s">
        <v>1378</v>
      </c>
      <c r="G401" s="1021"/>
      <c r="H401" s="1022"/>
      <c r="I401" s="1022"/>
      <c r="J401" s="1022"/>
      <c r="K401" s="1022"/>
      <c r="L401" s="729" t="s">
        <v>1345</v>
      </c>
      <c r="M401" s="1023">
        <f>M400</f>
        <v>29206.799999999999</v>
      </c>
      <c r="N401" s="1024"/>
    </row>
    <row r="402" spans="1:14" ht="22.5">
      <c r="A402" s="1017">
        <v>395</v>
      </c>
      <c r="B402" s="1025" t="s">
        <v>713</v>
      </c>
      <c r="C402" s="1019" t="s">
        <v>712</v>
      </c>
      <c r="D402" s="1020" t="s">
        <v>1872</v>
      </c>
      <c r="E402" s="729" t="s">
        <v>1873</v>
      </c>
      <c r="F402" s="729" t="s">
        <v>1378</v>
      </c>
      <c r="G402" s="1021"/>
      <c r="H402" s="1022"/>
      <c r="I402" s="1022"/>
      <c r="J402" s="1022"/>
      <c r="K402" s="1022"/>
      <c r="L402" s="729" t="s">
        <v>1345</v>
      </c>
      <c r="M402" s="1023">
        <v>25546.799999999999</v>
      </c>
      <c r="N402" s="1024"/>
    </row>
    <row r="403" spans="1:14" ht="22.5">
      <c r="A403" s="1017">
        <v>396</v>
      </c>
      <c r="B403" s="1025" t="s">
        <v>713</v>
      </c>
      <c r="C403" s="1019" t="s">
        <v>712</v>
      </c>
      <c r="D403" s="1020" t="s">
        <v>1874</v>
      </c>
      <c r="E403" s="729" t="s">
        <v>1873</v>
      </c>
      <c r="F403" s="729" t="s">
        <v>1378</v>
      </c>
      <c r="G403" s="1021"/>
      <c r="H403" s="1022"/>
      <c r="I403" s="1022"/>
      <c r="J403" s="1022"/>
      <c r="K403" s="1022"/>
      <c r="L403" s="729" t="s">
        <v>1345</v>
      </c>
      <c r="M403" s="1023">
        <f>M402</f>
        <v>25546.799999999999</v>
      </c>
      <c r="N403" s="1024"/>
    </row>
    <row r="404" spans="1:14" ht="22.5">
      <c r="A404" s="1017">
        <v>397</v>
      </c>
      <c r="B404" s="1025" t="s">
        <v>713</v>
      </c>
      <c r="C404" s="1019" t="s">
        <v>712</v>
      </c>
      <c r="D404" s="1020" t="s">
        <v>1875</v>
      </c>
      <c r="E404" s="729" t="s">
        <v>1876</v>
      </c>
      <c r="F404" s="729" t="s">
        <v>1426</v>
      </c>
      <c r="G404" s="1021"/>
      <c r="H404" s="1022"/>
      <c r="I404" s="1022"/>
      <c r="J404" s="1022"/>
      <c r="K404" s="1022"/>
      <c r="L404" s="729" t="s">
        <v>1345</v>
      </c>
      <c r="M404" s="1023">
        <v>16836</v>
      </c>
      <c r="N404" s="1024"/>
    </row>
    <row r="405" spans="1:14" ht="22.5">
      <c r="A405" s="1017">
        <v>398</v>
      </c>
      <c r="B405" s="1025" t="s">
        <v>713</v>
      </c>
      <c r="C405" s="1019" t="s">
        <v>712</v>
      </c>
      <c r="D405" s="1020" t="s">
        <v>1877</v>
      </c>
      <c r="E405" s="729" t="s">
        <v>1876</v>
      </c>
      <c r="F405" s="729" t="s">
        <v>1426</v>
      </c>
      <c r="G405" s="1021"/>
      <c r="H405" s="1022"/>
      <c r="I405" s="1022"/>
      <c r="J405" s="1022"/>
      <c r="K405" s="1022"/>
      <c r="L405" s="729" t="s">
        <v>1345</v>
      </c>
      <c r="M405" s="1023">
        <v>16836</v>
      </c>
      <c r="N405" s="1024"/>
    </row>
    <row r="406" spans="1:14" ht="22.5">
      <c r="A406" s="1017">
        <v>399</v>
      </c>
      <c r="B406" s="1025" t="s">
        <v>713</v>
      </c>
      <c r="C406" s="1019" t="s">
        <v>712</v>
      </c>
      <c r="D406" s="1020" t="s">
        <v>1878</v>
      </c>
      <c r="E406" s="729" t="s">
        <v>1879</v>
      </c>
      <c r="F406" s="729" t="s">
        <v>1354</v>
      </c>
      <c r="G406" s="1021"/>
      <c r="H406" s="1022"/>
      <c r="I406" s="1022"/>
      <c r="J406" s="1022"/>
      <c r="K406" s="1022"/>
      <c r="L406" s="729" t="s">
        <v>1345</v>
      </c>
      <c r="M406" s="1023">
        <v>11712</v>
      </c>
      <c r="N406" s="1024"/>
    </row>
    <row r="407" spans="1:14" ht="22.5">
      <c r="A407" s="1017">
        <v>400</v>
      </c>
      <c r="B407" s="1025" t="s">
        <v>713</v>
      </c>
      <c r="C407" s="1019" t="s">
        <v>712</v>
      </c>
      <c r="D407" s="1020" t="s">
        <v>1880</v>
      </c>
      <c r="E407" s="729" t="s">
        <v>1879</v>
      </c>
      <c r="F407" s="729" t="s">
        <v>1354</v>
      </c>
      <c r="G407" s="1021"/>
      <c r="H407" s="1022"/>
      <c r="I407" s="1022"/>
      <c r="J407" s="1022"/>
      <c r="K407" s="1022"/>
      <c r="L407" s="729" t="s">
        <v>1345</v>
      </c>
      <c r="M407" s="1023">
        <v>11712</v>
      </c>
      <c r="N407" s="1024"/>
    </row>
    <row r="408" spans="1:14" ht="22.5">
      <c r="A408" s="1017">
        <v>401</v>
      </c>
      <c r="B408" s="1025" t="s">
        <v>713</v>
      </c>
      <c r="C408" s="1019" t="s">
        <v>712</v>
      </c>
      <c r="D408" s="1020" t="s">
        <v>1881</v>
      </c>
      <c r="E408" s="729" t="s">
        <v>1882</v>
      </c>
      <c r="F408" s="729" t="s">
        <v>1883</v>
      </c>
      <c r="G408" s="1021"/>
      <c r="H408" s="1022"/>
      <c r="I408" s="1022"/>
      <c r="J408" s="1022"/>
      <c r="K408" s="1022"/>
      <c r="L408" s="729" t="s">
        <v>1345</v>
      </c>
      <c r="M408" s="1023">
        <v>18300</v>
      </c>
      <c r="N408" s="1024"/>
    </row>
    <row r="409" spans="1:14" ht="22.5">
      <c r="A409" s="1017">
        <v>402</v>
      </c>
      <c r="B409" s="1025" t="s">
        <v>713</v>
      </c>
      <c r="C409" s="1019" t="s">
        <v>712</v>
      </c>
      <c r="D409" s="1020" t="s">
        <v>1884</v>
      </c>
      <c r="E409" s="729" t="s">
        <v>1882</v>
      </c>
      <c r="F409" s="729" t="s">
        <v>1883</v>
      </c>
      <c r="G409" s="1021"/>
      <c r="H409" s="1022"/>
      <c r="I409" s="1022"/>
      <c r="J409" s="1022"/>
      <c r="K409" s="1022"/>
      <c r="L409" s="729" t="s">
        <v>1345</v>
      </c>
      <c r="M409" s="1023">
        <v>18300</v>
      </c>
      <c r="N409" s="1024"/>
    </row>
    <row r="410" spans="1:14" ht="22.5">
      <c r="A410" s="1017">
        <v>403</v>
      </c>
      <c r="B410" s="1025" t="s">
        <v>713</v>
      </c>
      <c r="C410" s="1019" t="s">
        <v>712</v>
      </c>
      <c r="D410" s="1020" t="s">
        <v>1885</v>
      </c>
      <c r="E410" s="729" t="s">
        <v>1886</v>
      </c>
      <c r="F410" s="729" t="s">
        <v>1887</v>
      </c>
      <c r="G410" s="1021"/>
      <c r="H410" s="1022"/>
      <c r="I410" s="1022"/>
      <c r="J410" s="1022"/>
      <c r="K410" s="1022"/>
      <c r="L410" s="729" t="s">
        <v>1345</v>
      </c>
      <c r="M410" s="1023">
        <v>11712</v>
      </c>
      <c r="N410" s="1024"/>
    </row>
    <row r="411" spans="1:14" ht="22.5">
      <c r="A411" s="1017">
        <v>404</v>
      </c>
      <c r="B411" s="1025" t="s">
        <v>713</v>
      </c>
      <c r="C411" s="1019" t="s">
        <v>712</v>
      </c>
      <c r="D411" s="1020" t="s">
        <v>1888</v>
      </c>
      <c r="E411" s="729" t="s">
        <v>1886</v>
      </c>
      <c r="F411" s="729" t="s">
        <v>1887</v>
      </c>
      <c r="G411" s="1021"/>
      <c r="H411" s="1022"/>
      <c r="I411" s="1022"/>
      <c r="J411" s="1022"/>
      <c r="K411" s="1022"/>
      <c r="L411" s="729" t="s">
        <v>1345</v>
      </c>
      <c r="M411" s="1023">
        <v>11712</v>
      </c>
      <c r="N411" s="1024"/>
    </row>
    <row r="412" spans="1:14" ht="22.5">
      <c r="A412" s="1017">
        <v>405</v>
      </c>
      <c r="B412" s="1025" t="s">
        <v>713</v>
      </c>
      <c r="C412" s="1019" t="s">
        <v>712</v>
      </c>
      <c r="D412" s="1020" t="s">
        <v>1889</v>
      </c>
      <c r="E412" s="729" t="s">
        <v>1890</v>
      </c>
      <c r="F412" s="729" t="s">
        <v>1406</v>
      </c>
      <c r="G412" s="1021"/>
      <c r="H412" s="1022"/>
      <c r="I412" s="1022"/>
      <c r="J412" s="1022"/>
      <c r="K412" s="1022"/>
      <c r="L412" s="729" t="s">
        <v>1345</v>
      </c>
      <c r="M412" s="1023">
        <v>25620</v>
      </c>
      <c r="N412" s="1024"/>
    </row>
    <row r="413" spans="1:14" ht="22.5">
      <c r="A413" s="1017">
        <v>406</v>
      </c>
      <c r="B413" s="1025" t="s">
        <v>713</v>
      </c>
      <c r="C413" s="1019" t="s">
        <v>712</v>
      </c>
      <c r="D413" s="1020" t="s">
        <v>1891</v>
      </c>
      <c r="E413" s="729" t="s">
        <v>1890</v>
      </c>
      <c r="F413" s="729" t="s">
        <v>1406</v>
      </c>
      <c r="G413" s="1021"/>
      <c r="H413" s="1022"/>
      <c r="I413" s="1022"/>
      <c r="J413" s="1022"/>
      <c r="K413" s="1022"/>
      <c r="L413" s="729" t="s">
        <v>1345</v>
      </c>
      <c r="M413" s="1023">
        <v>25620</v>
      </c>
      <c r="N413" s="1024"/>
    </row>
    <row r="414" spans="1:14" ht="22.5">
      <c r="A414" s="1017">
        <v>407</v>
      </c>
      <c r="B414" s="1025" t="s">
        <v>713</v>
      </c>
      <c r="C414" s="1019" t="s">
        <v>712</v>
      </c>
      <c r="D414" s="1020" t="s">
        <v>1892</v>
      </c>
      <c r="E414" s="729" t="s">
        <v>1893</v>
      </c>
      <c r="F414" s="729" t="s">
        <v>1362</v>
      </c>
      <c r="G414" s="1021"/>
      <c r="H414" s="1022"/>
      <c r="I414" s="1022"/>
      <c r="J414" s="1022"/>
      <c r="K414" s="1022"/>
      <c r="L414" s="729" t="s">
        <v>1345</v>
      </c>
      <c r="M414" s="1023">
        <v>9150</v>
      </c>
      <c r="N414" s="1024"/>
    </row>
    <row r="415" spans="1:14" ht="22.5">
      <c r="A415" s="1017">
        <v>408</v>
      </c>
      <c r="B415" s="1025" t="s">
        <v>713</v>
      </c>
      <c r="C415" s="1019" t="s">
        <v>712</v>
      </c>
      <c r="D415" s="1020" t="s">
        <v>1894</v>
      </c>
      <c r="E415" s="729" t="s">
        <v>1893</v>
      </c>
      <c r="F415" s="729" t="s">
        <v>1362</v>
      </c>
      <c r="G415" s="1021"/>
      <c r="H415" s="1022"/>
      <c r="I415" s="1022"/>
      <c r="J415" s="1022"/>
      <c r="K415" s="1022"/>
      <c r="L415" s="729" t="s">
        <v>1345</v>
      </c>
      <c r="M415" s="1023">
        <v>9150</v>
      </c>
      <c r="N415" s="1024"/>
    </row>
    <row r="416" spans="1:14" ht="22.5">
      <c r="A416" s="1017">
        <v>409</v>
      </c>
      <c r="B416" s="1025" t="s">
        <v>713</v>
      </c>
      <c r="C416" s="1019" t="s">
        <v>712</v>
      </c>
      <c r="D416" s="1020" t="s">
        <v>1895</v>
      </c>
      <c r="E416" s="729" t="s">
        <v>1896</v>
      </c>
      <c r="F416" s="729" t="s">
        <v>1802</v>
      </c>
      <c r="G416" s="1021"/>
      <c r="H416" s="1022"/>
      <c r="I416" s="1022"/>
      <c r="J416" s="1022"/>
      <c r="K416" s="1022"/>
      <c r="L416" s="729" t="s">
        <v>1345</v>
      </c>
      <c r="M416" s="1023">
        <v>32940</v>
      </c>
      <c r="N416" s="1024"/>
    </row>
    <row r="417" spans="1:14" ht="22.5">
      <c r="A417" s="1017">
        <v>410</v>
      </c>
      <c r="B417" s="1025" t="s">
        <v>713</v>
      </c>
      <c r="C417" s="1019" t="s">
        <v>712</v>
      </c>
      <c r="D417" s="1020" t="s">
        <v>1897</v>
      </c>
      <c r="E417" s="729" t="s">
        <v>1896</v>
      </c>
      <c r="F417" s="729" t="s">
        <v>1802</v>
      </c>
      <c r="G417" s="1021"/>
      <c r="H417" s="1022"/>
      <c r="I417" s="1022"/>
      <c r="J417" s="1022"/>
      <c r="K417" s="1022"/>
      <c r="L417" s="729" t="s">
        <v>1345</v>
      </c>
      <c r="M417" s="1023">
        <v>32940</v>
      </c>
      <c r="N417" s="1024"/>
    </row>
    <row r="418" spans="1:14" ht="22.5">
      <c r="A418" s="1017">
        <v>411</v>
      </c>
      <c r="B418" s="1025" t="s">
        <v>713</v>
      </c>
      <c r="C418" s="1019" t="s">
        <v>712</v>
      </c>
      <c r="D418" s="1020" t="s">
        <v>1898</v>
      </c>
      <c r="E418" s="729" t="s">
        <v>1899</v>
      </c>
      <c r="F418" s="729" t="s">
        <v>1900</v>
      </c>
      <c r="G418" s="1021"/>
      <c r="H418" s="1022"/>
      <c r="I418" s="1022"/>
      <c r="J418" s="1022"/>
      <c r="K418" s="1022"/>
      <c r="L418" s="729" t="s">
        <v>1345</v>
      </c>
      <c r="M418" s="1023">
        <v>14640</v>
      </c>
      <c r="N418" s="1024"/>
    </row>
    <row r="419" spans="1:14" ht="22.5">
      <c r="A419" s="1017">
        <v>412</v>
      </c>
      <c r="B419" s="1025" t="s">
        <v>713</v>
      </c>
      <c r="C419" s="1019" t="s">
        <v>712</v>
      </c>
      <c r="D419" s="1020" t="s">
        <v>1901</v>
      </c>
      <c r="E419" s="729" t="s">
        <v>1899</v>
      </c>
      <c r="F419" s="729" t="s">
        <v>1900</v>
      </c>
      <c r="G419" s="1021"/>
      <c r="H419" s="1022"/>
      <c r="I419" s="1022"/>
      <c r="J419" s="1022"/>
      <c r="K419" s="1022"/>
      <c r="L419" s="729" t="s">
        <v>1345</v>
      </c>
      <c r="M419" s="1023">
        <v>14640</v>
      </c>
      <c r="N419" s="1024"/>
    </row>
    <row r="420" spans="1:14" ht="22.5">
      <c r="A420" s="1017">
        <v>413</v>
      </c>
      <c r="B420" s="1025" t="s">
        <v>713</v>
      </c>
      <c r="C420" s="1019" t="s">
        <v>712</v>
      </c>
      <c r="D420" s="1020" t="s">
        <v>1902</v>
      </c>
      <c r="E420" s="729" t="s">
        <v>1903</v>
      </c>
      <c r="F420" s="729" t="s">
        <v>1507</v>
      </c>
      <c r="G420" s="1021"/>
      <c r="H420" s="1022"/>
      <c r="I420" s="1022"/>
      <c r="J420" s="1022"/>
      <c r="K420" s="1022"/>
      <c r="L420" s="729" t="s">
        <v>1345</v>
      </c>
      <c r="M420" s="1023">
        <v>18300</v>
      </c>
      <c r="N420" s="1024"/>
    </row>
    <row r="421" spans="1:14" ht="22.5">
      <c r="A421" s="1017">
        <v>414</v>
      </c>
      <c r="B421" s="1025" t="s">
        <v>713</v>
      </c>
      <c r="C421" s="1019" t="s">
        <v>712</v>
      </c>
      <c r="D421" s="1020" t="s">
        <v>1904</v>
      </c>
      <c r="E421" s="729" t="s">
        <v>1903</v>
      </c>
      <c r="F421" s="729" t="s">
        <v>1507</v>
      </c>
      <c r="G421" s="1021"/>
      <c r="H421" s="1022"/>
      <c r="I421" s="1022"/>
      <c r="J421" s="1022"/>
      <c r="K421" s="1022"/>
      <c r="L421" s="729" t="s">
        <v>1345</v>
      </c>
      <c r="M421" s="1023">
        <v>18300</v>
      </c>
      <c r="N421" s="1024"/>
    </row>
    <row r="422" spans="1:14" ht="22.5">
      <c r="A422" s="1017">
        <v>415</v>
      </c>
      <c r="B422" s="1025" t="s">
        <v>713</v>
      </c>
      <c r="C422" s="1019" t="s">
        <v>712</v>
      </c>
      <c r="D422" s="1020" t="s">
        <v>1905</v>
      </c>
      <c r="E422" s="729" t="s">
        <v>1906</v>
      </c>
      <c r="F422" s="729" t="s">
        <v>1907</v>
      </c>
      <c r="G422" s="1021"/>
      <c r="H422" s="1022"/>
      <c r="I422" s="1022"/>
      <c r="J422" s="1022"/>
      <c r="K422" s="1022"/>
      <c r="L422" s="729" t="s">
        <v>1345</v>
      </c>
      <c r="M422" s="1023">
        <v>18300</v>
      </c>
      <c r="N422" s="1024"/>
    </row>
    <row r="423" spans="1:14" ht="22.5">
      <c r="A423" s="1017">
        <v>416</v>
      </c>
      <c r="B423" s="1025" t="s">
        <v>713</v>
      </c>
      <c r="C423" s="1019" t="s">
        <v>712</v>
      </c>
      <c r="D423" s="1020" t="s">
        <v>1908</v>
      </c>
      <c r="E423" s="729" t="s">
        <v>1906</v>
      </c>
      <c r="F423" s="729" t="s">
        <v>1907</v>
      </c>
      <c r="G423" s="1021"/>
      <c r="H423" s="1022"/>
      <c r="I423" s="1022"/>
      <c r="J423" s="1022"/>
      <c r="K423" s="1022"/>
      <c r="L423" s="729" t="s">
        <v>1345</v>
      </c>
      <c r="M423" s="1023">
        <v>18300</v>
      </c>
      <c r="N423" s="1024"/>
    </row>
    <row r="424" spans="1:14" ht="22.5">
      <c r="A424" s="1017">
        <v>417</v>
      </c>
      <c r="B424" s="1025" t="s">
        <v>713</v>
      </c>
      <c r="C424" s="1019" t="s">
        <v>712</v>
      </c>
      <c r="D424" s="1020" t="s">
        <v>1909</v>
      </c>
      <c r="E424" s="729" t="s">
        <v>1910</v>
      </c>
      <c r="F424" s="729" t="s">
        <v>1911</v>
      </c>
      <c r="G424" s="1021"/>
      <c r="H424" s="1022"/>
      <c r="I424" s="1022"/>
      <c r="J424" s="1022"/>
      <c r="K424" s="1022"/>
      <c r="L424" s="729" t="s">
        <v>1345</v>
      </c>
      <c r="M424" s="1023">
        <v>14640</v>
      </c>
      <c r="N424" s="1024"/>
    </row>
    <row r="425" spans="1:14" ht="22.5">
      <c r="A425" s="1017">
        <v>418</v>
      </c>
      <c r="B425" s="1025" t="s">
        <v>713</v>
      </c>
      <c r="C425" s="1019" t="s">
        <v>712</v>
      </c>
      <c r="D425" s="1020" t="s">
        <v>1912</v>
      </c>
      <c r="E425" s="729" t="s">
        <v>1910</v>
      </c>
      <c r="F425" s="729" t="s">
        <v>1911</v>
      </c>
      <c r="G425" s="1021"/>
      <c r="H425" s="1022"/>
      <c r="I425" s="1022"/>
      <c r="J425" s="1022"/>
      <c r="K425" s="1022"/>
      <c r="L425" s="729" t="s">
        <v>1345</v>
      </c>
      <c r="M425" s="1023">
        <v>14640</v>
      </c>
      <c r="N425" s="1024"/>
    </row>
    <row r="426" spans="1:14" ht="33.75">
      <c r="A426" s="1017">
        <v>419</v>
      </c>
      <c r="B426" s="1025" t="s">
        <v>713</v>
      </c>
      <c r="C426" s="1019" t="s">
        <v>712</v>
      </c>
      <c r="D426" s="1020" t="s">
        <v>1913</v>
      </c>
      <c r="E426" s="729" t="s">
        <v>1914</v>
      </c>
      <c r="F426" s="729" t="s">
        <v>1681</v>
      </c>
      <c r="G426" s="1021"/>
      <c r="H426" s="1022"/>
      <c r="I426" s="1022"/>
      <c r="J426" s="1022"/>
      <c r="K426" s="1022"/>
      <c r="L426" s="729" t="s">
        <v>1345</v>
      </c>
      <c r="M426" s="1023">
        <v>21960</v>
      </c>
      <c r="N426" s="1024"/>
    </row>
    <row r="427" spans="1:14" ht="33.75">
      <c r="A427" s="1017">
        <v>420</v>
      </c>
      <c r="B427" s="1025" t="s">
        <v>713</v>
      </c>
      <c r="C427" s="1019" t="s">
        <v>712</v>
      </c>
      <c r="D427" s="1020" t="s">
        <v>1915</v>
      </c>
      <c r="E427" s="729" t="s">
        <v>1914</v>
      </c>
      <c r="F427" s="729" t="s">
        <v>1681</v>
      </c>
      <c r="G427" s="1021"/>
      <c r="H427" s="1022"/>
      <c r="I427" s="1022"/>
      <c r="J427" s="1022"/>
      <c r="K427" s="1022"/>
      <c r="L427" s="729" t="s">
        <v>1345</v>
      </c>
      <c r="M427" s="1023">
        <v>21960</v>
      </c>
      <c r="N427" s="1024"/>
    </row>
    <row r="428" spans="1:14" ht="22.5">
      <c r="A428" s="1017">
        <v>421</v>
      </c>
      <c r="B428" s="1025" t="s">
        <v>706</v>
      </c>
      <c r="C428" s="1019" t="s">
        <v>705</v>
      </c>
      <c r="D428" s="1020" t="s">
        <v>1916</v>
      </c>
      <c r="E428" s="729" t="s">
        <v>1917</v>
      </c>
      <c r="F428" s="729" t="s">
        <v>1424</v>
      </c>
      <c r="G428" s="1021"/>
      <c r="H428" s="1022"/>
      <c r="I428" s="1022"/>
      <c r="J428" s="1022"/>
      <c r="K428" s="1022"/>
      <c r="L428" s="729" t="s">
        <v>1345</v>
      </c>
      <c r="M428" s="1023">
        <v>19764</v>
      </c>
      <c r="N428" s="1024"/>
    </row>
    <row r="429" spans="1:14" ht="22.5">
      <c r="A429" s="1017">
        <v>422</v>
      </c>
      <c r="B429" s="1025" t="s">
        <v>706</v>
      </c>
      <c r="C429" s="1019" t="s">
        <v>705</v>
      </c>
      <c r="D429" s="1020" t="s">
        <v>1918</v>
      </c>
      <c r="E429" s="729" t="s">
        <v>1917</v>
      </c>
      <c r="F429" s="729" t="s">
        <v>1424</v>
      </c>
      <c r="G429" s="1021"/>
      <c r="H429" s="1022"/>
      <c r="I429" s="1022"/>
      <c r="J429" s="1022"/>
      <c r="K429" s="1022"/>
      <c r="L429" s="729" t="s">
        <v>1345</v>
      </c>
      <c r="M429" s="1023">
        <v>19764</v>
      </c>
      <c r="N429" s="1024"/>
    </row>
    <row r="430" spans="1:14" ht="22.5">
      <c r="A430" s="1017">
        <v>423</v>
      </c>
      <c r="B430" s="1025" t="s">
        <v>713</v>
      </c>
      <c r="C430" s="1019" t="s">
        <v>712</v>
      </c>
      <c r="D430" s="1020" t="s">
        <v>1919</v>
      </c>
      <c r="E430" s="729" t="s">
        <v>1920</v>
      </c>
      <c r="F430" s="729" t="s">
        <v>1605</v>
      </c>
      <c r="G430" s="1021"/>
      <c r="H430" s="1022"/>
      <c r="I430" s="1022"/>
      <c r="J430" s="1022"/>
      <c r="K430" s="1022"/>
      <c r="L430" s="729" t="s">
        <v>1345</v>
      </c>
      <c r="M430" s="1023">
        <v>10248</v>
      </c>
      <c r="N430" s="1024"/>
    </row>
    <row r="431" spans="1:14" ht="22.5">
      <c r="A431" s="1017">
        <v>424</v>
      </c>
      <c r="B431" s="1025" t="s">
        <v>713</v>
      </c>
      <c r="C431" s="1019" t="s">
        <v>712</v>
      </c>
      <c r="D431" s="1020" t="s">
        <v>1921</v>
      </c>
      <c r="E431" s="729" t="s">
        <v>1920</v>
      </c>
      <c r="F431" s="729" t="s">
        <v>1605</v>
      </c>
      <c r="G431" s="1021"/>
      <c r="H431" s="1022"/>
      <c r="I431" s="1022"/>
      <c r="J431" s="1022"/>
      <c r="K431" s="1022"/>
      <c r="L431" s="729" t="s">
        <v>1345</v>
      </c>
      <c r="M431" s="1023">
        <v>10248</v>
      </c>
      <c r="N431" s="1024"/>
    </row>
    <row r="432" spans="1:14" ht="22.5">
      <c r="A432" s="1017">
        <v>425</v>
      </c>
      <c r="B432" s="1025" t="s">
        <v>713</v>
      </c>
      <c r="C432" s="1019" t="s">
        <v>712</v>
      </c>
      <c r="D432" s="1020" t="s">
        <v>1922</v>
      </c>
      <c r="E432" s="729" t="s">
        <v>1923</v>
      </c>
      <c r="F432" s="729" t="s">
        <v>1494</v>
      </c>
      <c r="G432" s="1021"/>
      <c r="H432" s="1022"/>
      <c r="I432" s="1022"/>
      <c r="J432" s="1022"/>
      <c r="K432" s="1022"/>
      <c r="L432" s="729" t="s">
        <v>1345</v>
      </c>
      <c r="M432" s="1023">
        <v>12444</v>
      </c>
      <c r="N432" s="1024"/>
    </row>
    <row r="433" spans="1:14" ht="22.5">
      <c r="A433" s="1017">
        <v>426</v>
      </c>
      <c r="B433" s="1025" t="s">
        <v>713</v>
      </c>
      <c r="C433" s="1019" t="s">
        <v>712</v>
      </c>
      <c r="D433" s="1020" t="s">
        <v>1924</v>
      </c>
      <c r="E433" s="729" t="s">
        <v>1923</v>
      </c>
      <c r="F433" s="729" t="s">
        <v>1494</v>
      </c>
      <c r="G433" s="1021"/>
      <c r="H433" s="1022"/>
      <c r="I433" s="1022"/>
      <c r="J433" s="1022"/>
      <c r="K433" s="1022"/>
      <c r="L433" s="729" t="s">
        <v>1345</v>
      </c>
      <c r="M433" s="1023">
        <v>12444</v>
      </c>
      <c r="N433" s="1024"/>
    </row>
    <row r="434" spans="1:14" ht="22.5">
      <c r="A434" s="1017">
        <v>427</v>
      </c>
      <c r="B434" s="1025" t="s">
        <v>713</v>
      </c>
      <c r="C434" s="1019" t="s">
        <v>712</v>
      </c>
      <c r="D434" s="1020" t="s">
        <v>1925</v>
      </c>
      <c r="E434" s="729" t="s">
        <v>1926</v>
      </c>
      <c r="F434" s="729" t="s">
        <v>1359</v>
      </c>
      <c r="G434" s="1021"/>
      <c r="H434" s="1022"/>
      <c r="I434" s="1022"/>
      <c r="J434" s="1022"/>
      <c r="K434" s="1022"/>
      <c r="L434" s="729" t="s">
        <v>1345</v>
      </c>
      <c r="M434" s="1023">
        <v>29280</v>
      </c>
      <c r="N434" s="1024"/>
    </row>
    <row r="435" spans="1:14" ht="22.5">
      <c r="A435" s="1017">
        <v>428</v>
      </c>
      <c r="B435" s="1025" t="s">
        <v>713</v>
      </c>
      <c r="C435" s="1019" t="s">
        <v>712</v>
      </c>
      <c r="D435" s="1020" t="s">
        <v>1927</v>
      </c>
      <c r="E435" s="729" t="s">
        <v>1926</v>
      </c>
      <c r="F435" s="729" t="s">
        <v>1359</v>
      </c>
      <c r="G435" s="1021"/>
      <c r="H435" s="1022"/>
      <c r="I435" s="1022"/>
      <c r="J435" s="1022"/>
      <c r="K435" s="1022"/>
      <c r="L435" s="729" t="s">
        <v>1345</v>
      </c>
      <c r="M435" s="1023">
        <v>29280</v>
      </c>
      <c r="N435" s="1024"/>
    </row>
    <row r="436" spans="1:14" ht="33.75">
      <c r="A436" s="1017">
        <v>429</v>
      </c>
      <c r="B436" s="1025" t="s">
        <v>713</v>
      </c>
      <c r="C436" s="1019" t="s">
        <v>712</v>
      </c>
      <c r="D436" s="1020" t="s">
        <v>1928</v>
      </c>
      <c r="E436" s="729" t="s">
        <v>1929</v>
      </c>
      <c r="F436" s="729" t="s">
        <v>1378</v>
      </c>
      <c r="G436" s="1021"/>
      <c r="H436" s="1022"/>
      <c r="I436" s="1022"/>
      <c r="J436" s="1022"/>
      <c r="K436" s="1022"/>
      <c r="L436" s="729" t="s">
        <v>1345</v>
      </c>
      <c r="M436" s="1023">
        <v>29206.799999999999</v>
      </c>
      <c r="N436" s="1024"/>
    </row>
    <row r="437" spans="1:14" ht="33.75">
      <c r="A437" s="1017">
        <v>430</v>
      </c>
      <c r="B437" s="1025" t="s">
        <v>713</v>
      </c>
      <c r="C437" s="1019" t="s">
        <v>712</v>
      </c>
      <c r="D437" s="1020" t="s">
        <v>1930</v>
      </c>
      <c r="E437" s="729" t="s">
        <v>1929</v>
      </c>
      <c r="F437" s="729" t="s">
        <v>1378</v>
      </c>
      <c r="G437" s="1021"/>
      <c r="H437" s="1022"/>
      <c r="I437" s="1022"/>
      <c r="J437" s="1022"/>
      <c r="K437" s="1022"/>
      <c r="L437" s="729" t="s">
        <v>1345</v>
      </c>
      <c r="M437" s="1023">
        <f>M436</f>
        <v>29206.799999999999</v>
      </c>
      <c r="N437" s="1024"/>
    </row>
    <row r="438" spans="1:14" ht="22.5">
      <c r="A438" s="1017">
        <v>431</v>
      </c>
      <c r="B438" s="1025" t="s">
        <v>713</v>
      </c>
      <c r="C438" s="1019" t="s">
        <v>712</v>
      </c>
      <c r="D438" s="1020" t="s">
        <v>1931</v>
      </c>
      <c r="E438" s="729" t="s">
        <v>1932</v>
      </c>
      <c r="F438" s="729" t="s">
        <v>1429</v>
      </c>
      <c r="G438" s="1021"/>
      <c r="H438" s="1022"/>
      <c r="I438" s="1022"/>
      <c r="J438" s="1022"/>
      <c r="K438" s="1022"/>
      <c r="L438" s="729" t="s">
        <v>1345</v>
      </c>
      <c r="M438" s="1023">
        <v>21813.599999999999</v>
      </c>
      <c r="N438" s="1024"/>
    </row>
    <row r="439" spans="1:14" ht="22.5">
      <c r="A439" s="1017">
        <v>432</v>
      </c>
      <c r="B439" s="1025" t="s">
        <v>713</v>
      </c>
      <c r="C439" s="1019" t="s">
        <v>712</v>
      </c>
      <c r="D439" s="1020" t="s">
        <v>1933</v>
      </c>
      <c r="E439" s="729" t="s">
        <v>1932</v>
      </c>
      <c r="F439" s="729" t="s">
        <v>1429</v>
      </c>
      <c r="G439" s="1021"/>
      <c r="H439" s="1022"/>
      <c r="I439" s="1022"/>
      <c r="J439" s="1022"/>
      <c r="K439" s="1022"/>
      <c r="L439" s="729" t="s">
        <v>1345</v>
      </c>
      <c r="M439" s="1023">
        <f>M438</f>
        <v>21813.599999999999</v>
      </c>
      <c r="N439" s="1024"/>
    </row>
    <row r="440" spans="1:14" ht="22.5">
      <c r="A440" s="1017">
        <v>433</v>
      </c>
      <c r="B440" s="1025" t="s">
        <v>713</v>
      </c>
      <c r="C440" s="1019" t="s">
        <v>712</v>
      </c>
      <c r="D440" s="1020" t="s">
        <v>1934</v>
      </c>
      <c r="E440" s="729" t="s">
        <v>1935</v>
      </c>
      <c r="F440" s="729" t="s">
        <v>1936</v>
      </c>
      <c r="G440" s="1021"/>
      <c r="H440" s="1022"/>
      <c r="I440" s="1022"/>
      <c r="J440" s="1022"/>
      <c r="K440" s="1022"/>
      <c r="L440" s="729" t="s">
        <v>1345</v>
      </c>
      <c r="M440" s="1023">
        <v>20496</v>
      </c>
      <c r="N440" s="1024"/>
    </row>
    <row r="441" spans="1:14" ht="22.5">
      <c r="A441" s="1017">
        <v>434</v>
      </c>
      <c r="B441" s="1025" t="s">
        <v>713</v>
      </c>
      <c r="C441" s="1019" t="s">
        <v>712</v>
      </c>
      <c r="D441" s="1020" t="s">
        <v>1937</v>
      </c>
      <c r="E441" s="729" t="s">
        <v>1935</v>
      </c>
      <c r="F441" s="729" t="s">
        <v>1936</v>
      </c>
      <c r="G441" s="1021"/>
      <c r="H441" s="1022"/>
      <c r="I441" s="1022"/>
      <c r="J441" s="1022"/>
      <c r="K441" s="1022"/>
      <c r="L441" s="729" t="s">
        <v>1345</v>
      </c>
      <c r="M441" s="1023">
        <v>20496</v>
      </c>
      <c r="N441" s="1024"/>
    </row>
    <row r="442" spans="1:14" ht="22.5">
      <c r="A442" s="1017">
        <v>435</v>
      </c>
      <c r="B442" s="1025" t="s">
        <v>713</v>
      </c>
      <c r="C442" s="1019" t="s">
        <v>712</v>
      </c>
      <c r="D442" s="1020" t="s">
        <v>1938</v>
      </c>
      <c r="E442" s="729" t="s">
        <v>1939</v>
      </c>
      <c r="F442" s="729" t="s">
        <v>1420</v>
      </c>
      <c r="G442" s="1021"/>
      <c r="H442" s="1022"/>
      <c r="I442" s="1022"/>
      <c r="J442" s="1022"/>
      <c r="K442" s="1022"/>
      <c r="L442" s="729" t="s">
        <v>1345</v>
      </c>
      <c r="M442" s="1023">
        <v>16836</v>
      </c>
      <c r="N442" s="1024"/>
    </row>
    <row r="443" spans="1:14" ht="22.5">
      <c r="A443" s="1017">
        <v>436</v>
      </c>
      <c r="B443" s="1025" t="s">
        <v>713</v>
      </c>
      <c r="C443" s="1019" t="s">
        <v>712</v>
      </c>
      <c r="D443" s="1020" t="s">
        <v>1940</v>
      </c>
      <c r="E443" s="729" t="s">
        <v>1939</v>
      </c>
      <c r="F443" s="729" t="s">
        <v>1420</v>
      </c>
      <c r="G443" s="1021"/>
      <c r="H443" s="1022"/>
      <c r="I443" s="1022"/>
      <c r="J443" s="1022"/>
      <c r="K443" s="1022"/>
      <c r="L443" s="729" t="s">
        <v>1345</v>
      </c>
      <c r="M443" s="1023">
        <v>16836</v>
      </c>
      <c r="N443" s="1024"/>
    </row>
    <row r="444" spans="1:14" ht="33.75">
      <c r="A444" s="1017">
        <v>437</v>
      </c>
      <c r="B444" s="1025" t="s">
        <v>713</v>
      </c>
      <c r="C444" s="1019" t="s">
        <v>712</v>
      </c>
      <c r="D444" s="1020" t="s">
        <v>1941</v>
      </c>
      <c r="E444" s="729" t="s">
        <v>1942</v>
      </c>
      <c r="F444" s="729" t="s">
        <v>1907</v>
      </c>
      <c r="G444" s="1021"/>
      <c r="H444" s="1022"/>
      <c r="I444" s="1022"/>
      <c r="J444" s="1022"/>
      <c r="K444" s="1022"/>
      <c r="L444" s="729" t="s">
        <v>1345</v>
      </c>
      <c r="M444" s="1023">
        <v>20496</v>
      </c>
      <c r="N444" s="1024"/>
    </row>
    <row r="445" spans="1:14" ht="33.75">
      <c r="A445" s="1017">
        <v>438</v>
      </c>
      <c r="B445" s="1025" t="s">
        <v>713</v>
      </c>
      <c r="C445" s="1019" t="s">
        <v>712</v>
      </c>
      <c r="D445" s="1020" t="s">
        <v>1943</v>
      </c>
      <c r="E445" s="729" t="s">
        <v>1942</v>
      </c>
      <c r="F445" s="729" t="s">
        <v>1907</v>
      </c>
      <c r="G445" s="1021"/>
      <c r="H445" s="1022"/>
      <c r="I445" s="1022"/>
      <c r="J445" s="1022"/>
      <c r="K445" s="1022"/>
      <c r="L445" s="729" t="s">
        <v>1345</v>
      </c>
      <c r="M445" s="1023">
        <v>20496</v>
      </c>
      <c r="N445" s="1024"/>
    </row>
    <row r="446" spans="1:14" ht="33.75">
      <c r="A446" s="1017">
        <v>439</v>
      </c>
      <c r="B446" s="1025" t="s">
        <v>713</v>
      </c>
      <c r="C446" s="1019" t="s">
        <v>712</v>
      </c>
      <c r="D446" s="1020" t="s">
        <v>1944</v>
      </c>
      <c r="E446" s="729" t="s">
        <v>1945</v>
      </c>
      <c r="F446" s="729" t="s">
        <v>1887</v>
      </c>
      <c r="G446" s="1021"/>
      <c r="H446" s="1022"/>
      <c r="I446" s="1022"/>
      <c r="J446" s="1022"/>
      <c r="K446" s="1022"/>
      <c r="L446" s="729" t="s">
        <v>1345</v>
      </c>
      <c r="M446" s="1023">
        <v>10248</v>
      </c>
      <c r="N446" s="1024"/>
    </row>
    <row r="447" spans="1:14" ht="33.75">
      <c r="A447" s="1017">
        <v>440</v>
      </c>
      <c r="B447" s="1025" t="s">
        <v>713</v>
      </c>
      <c r="C447" s="1019" t="s">
        <v>712</v>
      </c>
      <c r="D447" s="1020" t="s">
        <v>1946</v>
      </c>
      <c r="E447" s="729" t="s">
        <v>1945</v>
      </c>
      <c r="F447" s="729" t="s">
        <v>1887</v>
      </c>
      <c r="G447" s="1021"/>
      <c r="H447" s="1022"/>
      <c r="I447" s="1022"/>
      <c r="J447" s="1022"/>
      <c r="K447" s="1022"/>
      <c r="L447" s="729" t="s">
        <v>1345</v>
      </c>
      <c r="M447" s="1023">
        <v>10248</v>
      </c>
      <c r="N447" s="1024"/>
    </row>
    <row r="448" spans="1:14" ht="22.5">
      <c r="A448" s="1017">
        <v>441</v>
      </c>
      <c r="B448" s="1025" t="s">
        <v>713</v>
      </c>
      <c r="C448" s="1019" t="s">
        <v>712</v>
      </c>
      <c r="D448" s="1020" t="s">
        <v>1947</v>
      </c>
      <c r="E448" s="729" t="s">
        <v>1948</v>
      </c>
      <c r="F448" s="729" t="s">
        <v>1354</v>
      </c>
      <c r="G448" s="1021"/>
      <c r="H448" s="1022"/>
      <c r="I448" s="1022"/>
      <c r="J448" s="1022"/>
      <c r="K448" s="1022"/>
      <c r="L448" s="729" t="s">
        <v>1345</v>
      </c>
      <c r="M448" s="1023">
        <v>11712</v>
      </c>
      <c r="N448" s="1024"/>
    </row>
    <row r="449" spans="1:14" ht="22.5">
      <c r="A449" s="1017">
        <v>442</v>
      </c>
      <c r="B449" s="1025" t="s">
        <v>713</v>
      </c>
      <c r="C449" s="1019" t="s">
        <v>712</v>
      </c>
      <c r="D449" s="1020" t="s">
        <v>1949</v>
      </c>
      <c r="E449" s="729" t="s">
        <v>1948</v>
      </c>
      <c r="F449" s="729" t="s">
        <v>1354</v>
      </c>
      <c r="G449" s="1021"/>
      <c r="H449" s="1022"/>
      <c r="I449" s="1022"/>
      <c r="J449" s="1022"/>
      <c r="K449" s="1022"/>
      <c r="L449" s="729" t="s">
        <v>1345</v>
      </c>
      <c r="M449" s="1023">
        <v>11712</v>
      </c>
      <c r="N449" s="1024"/>
    </row>
    <row r="450" spans="1:14" ht="22.5">
      <c r="A450" s="1017">
        <v>443</v>
      </c>
      <c r="B450" s="1025" t="s">
        <v>713</v>
      </c>
      <c r="C450" s="1019" t="s">
        <v>712</v>
      </c>
      <c r="D450" s="1020" t="s">
        <v>1950</v>
      </c>
      <c r="E450" s="729" t="s">
        <v>1951</v>
      </c>
      <c r="F450" s="729" t="s">
        <v>1354</v>
      </c>
      <c r="G450" s="1021"/>
      <c r="H450" s="1022"/>
      <c r="I450" s="1022"/>
      <c r="J450" s="1022"/>
      <c r="K450" s="1022"/>
      <c r="L450" s="729" t="s">
        <v>1345</v>
      </c>
      <c r="M450" s="1023">
        <v>13176</v>
      </c>
      <c r="N450" s="1024"/>
    </row>
    <row r="451" spans="1:14" ht="22.5">
      <c r="A451" s="1017">
        <v>444</v>
      </c>
      <c r="B451" s="1025" t="s">
        <v>713</v>
      </c>
      <c r="C451" s="1019" t="s">
        <v>712</v>
      </c>
      <c r="D451" s="1020" t="s">
        <v>1952</v>
      </c>
      <c r="E451" s="729" t="s">
        <v>1951</v>
      </c>
      <c r="F451" s="729" t="s">
        <v>1354</v>
      </c>
      <c r="G451" s="1021"/>
      <c r="H451" s="1022"/>
      <c r="I451" s="1022"/>
      <c r="J451" s="1022"/>
      <c r="K451" s="1022"/>
      <c r="L451" s="729" t="s">
        <v>1345</v>
      </c>
      <c r="M451" s="1023">
        <v>13176</v>
      </c>
      <c r="N451" s="1024"/>
    </row>
    <row r="452" spans="1:14" ht="22.5">
      <c r="A452" s="1017">
        <v>445</v>
      </c>
      <c r="B452" s="1025" t="s">
        <v>713</v>
      </c>
      <c r="C452" s="1019" t="s">
        <v>712</v>
      </c>
      <c r="D452" s="1020" t="s">
        <v>1953</v>
      </c>
      <c r="E452" s="729" t="s">
        <v>1954</v>
      </c>
      <c r="F452" s="729" t="s">
        <v>1354</v>
      </c>
      <c r="G452" s="1021"/>
      <c r="H452" s="1022"/>
      <c r="I452" s="1022"/>
      <c r="J452" s="1022"/>
      <c r="K452" s="1022"/>
      <c r="L452" s="729" t="s">
        <v>1345</v>
      </c>
      <c r="M452" s="1023">
        <v>10980</v>
      </c>
      <c r="N452" s="1024"/>
    </row>
    <row r="453" spans="1:14" ht="22.5">
      <c r="A453" s="1017">
        <v>446</v>
      </c>
      <c r="B453" s="1025" t="s">
        <v>713</v>
      </c>
      <c r="C453" s="1019" t="s">
        <v>712</v>
      </c>
      <c r="D453" s="1020" t="s">
        <v>1955</v>
      </c>
      <c r="E453" s="729" t="s">
        <v>1954</v>
      </c>
      <c r="F453" s="729" t="s">
        <v>1354</v>
      </c>
      <c r="G453" s="1021"/>
      <c r="H453" s="1022"/>
      <c r="I453" s="1022"/>
      <c r="J453" s="1022"/>
      <c r="K453" s="1022"/>
      <c r="L453" s="729" t="s">
        <v>1345</v>
      </c>
      <c r="M453" s="1023">
        <v>10980</v>
      </c>
      <c r="N453" s="1024"/>
    </row>
    <row r="454" spans="1:14" ht="33.75">
      <c r="A454" s="1017">
        <v>447</v>
      </c>
      <c r="B454" s="1025" t="s">
        <v>706</v>
      </c>
      <c r="C454" s="1019" t="s">
        <v>712</v>
      </c>
      <c r="D454" s="1020" t="s">
        <v>1956</v>
      </c>
      <c r="E454" s="729" t="s">
        <v>1957</v>
      </c>
      <c r="F454" s="729" t="s">
        <v>1344</v>
      </c>
      <c r="G454" s="1021"/>
      <c r="H454" s="1022"/>
      <c r="I454" s="1022"/>
      <c r="J454" s="1022"/>
      <c r="K454" s="1022"/>
      <c r="L454" s="729" t="s">
        <v>1345</v>
      </c>
      <c r="M454" s="1023">
        <v>14640</v>
      </c>
      <c r="N454" s="1024"/>
    </row>
    <row r="455" spans="1:14" ht="33.75">
      <c r="A455" s="1017">
        <v>448</v>
      </c>
      <c r="B455" s="1025" t="s">
        <v>706</v>
      </c>
      <c r="C455" s="1019" t="s">
        <v>712</v>
      </c>
      <c r="D455" s="1020" t="s">
        <v>1958</v>
      </c>
      <c r="E455" s="729" t="s">
        <v>1957</v>
      </c>
      <c r="F455" s="729" t="s">
        <v>1344</v>
      </c>
      <c r="G455" s="1021"/>
      <c r="H455" s="1022"/>
      <c r="I455" s="1022"/>
      <c r="J455" s="1022"/>
      <c r="K455" s="1022"/>
      <c r="L455" s="729" t="s">
        <v>1345</v>
      </c>
      <c r="M455" s="1023">
        <v>14640</v>
      </c>
      <c r="N455" s="1024"/>
    </row>
    <row r="456" spans="1:14" ht="22.5">
      <c r="A456" s="1017">
        <v>449</v>
      </c>
      <c r="B456" s="1025" t="s">
        <v>713</v>
      </c>
      <c r="C456" s="1019" t="s">
        <v>712</v>
      </c>
      <c r="D456" s="1020" t="s">
        <v>1959</v>
      </c>
      <c r="E456" s="729" t="s">
        <v>1960</v>
      </c>
      <c r="F456" s="729" t="s">
        <v>1887</v>
      </c>
      <c r="G456" s="1021"/>
      <c r="H456" s="1022"/>
      <c r="I456" s="1022"/>
      <c r="J456" s="1022"/>
      <c r="K456" s="1022"/>
      <c r="L456" s="729" t="s">
        <v>1345</v>
      </c>
      <c r="M456" s="1023">
        <v>11712</v>
      </c>
      <c r="N456" s="1024"/>
    </row>
    <row r="457" spans="1:14" ht="22.5">
      <c r="A457" s="1017">
        <v>450</v>
      </c>
      <c r="B457" s="1025" t="s">
        <v>713</v>
      </c>
      <c r="C457" s="1019" t="s">
        <v>712</v>
      </c>
      <c r="D457" s="1020" t="s">
        <v>1961</v>
      </c>
      <c r="E457" s="729" t="str">
        <f>E456</f>
        <v>La tai'as (Jangan Putus Asa), Ahmad Salim, 2009</v>
      </c>
      <c r="F457" s="729" t="s">
        <v>1887</v>
      </c>
      <c r="G457" s="1021"/>
      <c r="H457" s="1022"/>
      <c r="I457" s="1022"/>
      <c r="J457" s="1022"/>
      <c r="K457" s="1022"/>
      <c r="L457" s="729" t="s">
        <v>1345</v>
      </c>
      <c r="M457" s="1023">
        <v>11712</v>
      </c>
      <c r="N457" s="1024"/>
    </row>
    <row r="458" spans="1:14" ht="22.5">
      <c r="A458" s="1017">
        <v>451</v>
      </c>
      <c r="B458" s="1025" t="s">
        <v>713</v>
      </c>
      <c r="C458" s="1019" t="s">
        <v>712</v>
      </c>
      <c r="D458" s="1020" t="s">
        <v>1962</v>
      </c>
      <c r="E458" s="729" t="s">
        <v>1963</v>
      </c>
      <c r="F458" s="729" t="s">
        <v>1344</v>
      </c>
      <c r="G458" s="1021"/>
      <c r="H458" s="1022"/>
      <c r="I458" s="1022"/>
      <c r="J458" s="1022"/>
      <c r="K458" s="1022"/>
      <c r="L458" s="729" t="s">
        <v>1345</v>
      </c>
      <c r="M458" s="1023">
        <v>16836</v>
      </c>
      <c r="N458" s="1024"/>
    </row>
    <row r="459" spans="1:14" ht="22.5">
      <c r="A459" s="1017">
        <v>452</v>
      </c>
      <c r="B459" s="1025" t="s">
        <v>713</v>
      </c>
      <c r="C459" s="1019" t="s">
        <v>712</v>
      </c>
      <c r="D459" s="1020" t="s">
        <v>1964</v>
      </c>
      <c r="E459" s="729" t="str">
        <f>E458</f>
        <v>Adobe Photoshop CS4</v>
      </c>
      <c r="F459" s="729" t="s">
        <v>1344</v>
      </c>
      <c r="G459" s="1021"/>
      <c r="H459" s="1022"/>
      <c r="I459" s="1022"/>
      <c r="J459" s="1022"/>
      <c r="K459" s="1022"/>
      <c r="L459" s="729" t="s">
        <v>1345</v>
      </c>
      <c r="M459" s="1023">
        <v>16836</v>
      </c>
      <c r="N459" s="1024"/>
    </row>
    <row r="460" spans="1:14" ht="22.5">
      <c r="A460" s="1017">
        <v>453</v>
      </c>
      <c r="B460" s="1025" t="s">
        <v>713</v>
      </c>
      <c r="C460" s="1019" t="s">
        <v>712</v>
      </c>
      <c r="D460" s="1020" t="s">
        <v>1965</v>
      </c>
      <c r="E460" s="729" t="s">
        <v>1966</v>
      </c>
      <c r="F460" s="729" t="s">
        <v>1393</v>
      </c>
      <c r="G460" s="1021"/>
      <c r="H460" s="1022"/>
      <c r="I460" s="1022"/>
      <c r="J460" s="1022"/>
      <c r="K460" s="1022"/>
      <c r="L460" s="729" t="s">
        <v>1345</v>
      </c>
      <c r="M460" s="1023">
        <v>21960</v>
      </c>
      <c r="N460" s="1024"/>
    </row>
    <row r="461" spans="1:14" ht="22.5">
      <c r="A461" s="1017">
        <v>454</v>
      </c>
      <c r="B461" s="1025" t="s">
        <v>713</v>
      </c>
      <c r="C461" s="1019" t="s">
        <v>712</v>
      </c>
      <c r="D461" s="1020" t="s">
        <v>1967</v>
      </c>
      <c r="E461" s="729" t="str">
        <f>E460</f>
        <v>Lelaki Penggenggam Kairo</v>
      </c>
      <c r="F461" s="729" t="s">
        <v>1393</v>
      </c>
      <c r="G461" s="1021"/>
      <c r="H461" s="1022"/>
      <c r="I461" s="1022"/>
      <c r="J461" s="1022"/>
      <c r="K461" s="1022"/>
      <c r="L461" s="729" t="s">
        <v>1345</v>
      </c>
      <c r="M461" s="1023">
        <v>21960</v>
      </c>
      <c r="N461" s="1024"/>
    </row>
    <row r="462" spans="1:14" ht="33.75">
      <c r="A462" s="1017">
        <v>455</v>
      </c>
      <c r="B462" s="1025" t="s">
        <v>713</v>
      </c>
      <c r="C462" s="1019" t="s">
        <v>712</v>
      </c>
      <c r="D462" s="1020" t="s">
        <v>1968</v>
      </c>
      <c r="E462" s="729" t="s">
        <v>1969</v>
      </c>
      <c r="F462" s="729" t="s">
        <v>1378</v>
      </c>
      <c r="G462" s="1021"/>
      <c r="H462" s="1022"/>
      <c r="I462" s="1022"/>
      <c r="J462" s="1022"/>
      <c r="K462" s="1022"/>
      <c r="L462" s="729" t="s">
        <v>1345</v>
      </c>
      <c r="M462" s="1023">
        <v>25546.799999999999</v>
      </c>
      <c r="N462" s="1024"/>
    </row>
    <row r="463" spans="1:14" ht="33.75">
      <c r="A463" s="1017">
        <v>456</v>
      </c>
      <c r="B463" s="1025" t="s">
        <v>713</v>
      </c>
      <c r="C463" s="1019" t="s">
        <v>712</v>
      </c>
      <c r="D463" s="1020" t="s">
        <v>1970</v>
      </c>
      <c r="E463" s="729" t="s">
        <v>1969</v>
      </c>
      <c r="F463" s="729" t="s">
        <v>1378</v>
      </c>
      <c r="G463" s="1021"/>
      <c r="H463" s="1022"/>
      <c r="I463" s="1022"/>
      <c r="J463" s="1022"/>
      <c r="K463" s="1022"/>
      <c r="L463" s="729" t="s">
        <v>1345</v>
      </c>
      <c r="M463" s="1023">
        <f>M462</f>
        <v>25546.799999999999</v>
      </c>
      <c r="N463" s="1024"/>
    </row>
    <row r="464" spans="1:14" ht="22.5">
      <c r="A464" s="1017">
        <v>457</v>
      </c>
      <c r="B464" s="1025" t="s">
        <v>713</v>
      </c>
      <c r="C464" s="1019" t="s">
        <v>712</v>
      </c>
      <c r="D464" s="1020" t="s">
        <v>1971</v>
      </c>
      <c r="E464" s="729" t="s">
        <v>1972</v>
      </c>
      <c r="F464" s="729" t="s">
        <v>1907</v>
      </c>
      <c r="G464" s="1021"/>
      <c r="H464" s="1022"/>
      <c r="I464" s="1022"/>
      <c r="J464" s="1022"/>
      <c r="K464" s="1022"/>
      <c r="L464" s="729" t="s">
        <v>1345</v>
      </c>
      <c r="M464" s="1023">
        <v>10980</v>
      </c>
      <c r="N464" s="1024"/>
    </row>
    <row r="465" spans="1:14" ht="22.5">
      <c r="A465" s="1017">
        <v>458</v>
      </c>
      <c r="B465" s="1025" t="s">
        <v>713</v>
      </c>
      <c r="C465" s="1019" t="s">
        <v>712</v>
      </c>
      <c r="D465" s="1020" t="s">
        <v>1973</v>
      </c>
      <c r="E465" s="729" t="str">
        <f>E464</f>
        <v>Legenda sulap sejarah &amp; aliran aliran sulap</v>
      </c>
      <c r="F465" s="729" t="s">
        <v>1907</v>
      </c>
      <c r="G465" s="1021"/>
      <c r="H465" s="1022"/>
      <c r="I465" s="1022"/>
      <c r="J465" s="1022"/>
      <c r="K465" s="1022"/>
      <c r="L465" s="729" t="s">
        <v>1345</v>
      </c>
      <c r="M465" s="1023">
        <v>10980</v>
      </c>
      <c r="N465" s="1024"/>
    </row>
    <row r="466" spans="1:14" ht="22.5">
      <c r="A466" s="1017">
        <v>459</v>
      </c>
      <c r="B466" s="1025" t="s">
        <v>713</v>
      </c>
      <c r="C466" s="1019" t="s">
        <v>712</v>
      </c>
      <c r="D466" s="1020" t="s">
        <v>1974</v>
      </c>
      <c r="E466" s="729" t="s">
        <v>1975</v>
      </c>
      <c r="F466" s="729" t="s">
        <v>1976</v>
      </c>
      <c r="G466" s="1021"/>
      <c r="H466" s="1022"/>
      <c r="I466" s="1022"/>
      <c r="J466" s="1022"/>
      <c r="K466" s="1022"/>
      <c r="L466" s="729" t="s">
        <v>1345</v>
      </c>
      <c r="M466" s="1023">
        <v>14640</v>
      </c>
      <c r="N466" s="1024"/>
    </row>
    <row r="467" spans="1:14" ht="22.5">
      <c r="A467" s="1017">
        <v>460</v>
      </c>
      <c r="B467" s="1025" t="s">
        <v>713</v>
      </c>
      <c r="C467" s="1019" t="s">
        <v>712</v>
      </c>
      <c r="D467" s="1020" t="s">
        <v>1977</v>
      </c>
      <c r="E467" s="729" t="s">
        <v>1975</v>
      </c>
      <c r="F467" s="729" t="s">
        <v>1976</v>
      </c>
      <c r="G467" s="1021"/>
      <c r="H467" s="1022"/>
      <c r="I467" s="1022"/>
      <c r="J467" s="1022"/>
      <c r="K467" s="1022"/>
      <c r="L467" s="729" t="s">
        <v>1345</v>
      </c>
      <c r="M467" s="1023">
        <v>14640</v>
      </c>
      <c r="N467" s="1024"/>
    </row>
    <row r="468" spans="1:14" ht="22.5">
      <c r="A468" s="1017">
        <v>461</v>
      </c>
      <c r="B468" s="1025" t="s">
        <v>713</v>
      </c>
      <c r="C468" s="1019" t="s">
        <v>712</v>
      </c>
      <c r="D468" s="1020" t="s">
        <v>1978</v>
      </c>
      <c r="E468" s="729" t="s">
        <v>1979</v>
      </c>
      <c r="F468" s="729" t="s">
        <v>1980</v>
      </c>
      <c r="G468" s="1021"/>
      <c r="H468" s="1022"/>
      <c r="I468" s="1022"/>
      <c r="J468" s="1022"/>
      <c r="K468" s="1022"/>
      <c r="L468" s="729" t="s">
        <v>1345</v>
      </c>
      <c r="M468" s="1023">
        <v>20496</v>
      </c>
      <c r="N468" s="1024"/>
    </row>
    <row r="469" spans="1:14" ht="22.5">
      <c r="A469" s="1017">
        <v>462</v>
      </c>
      <c r="B469" s="1025" t="s">
        <v>713</v>
      </c>
      <c r="C469" s="1019" t="s">
        <v>712</v>
      </c>
      <c r="D469" s="1020" t="s">
        <v>1981</v>
      </c>
      <c r="E469" s="729" t="str">
        <f>E468</f>
        <v xml:space="preserve">Maafkanlah maka kamu akan sehat </v>
      </c>
      <c r="F469" s="729" t="s">
        <v>1980</v>
      </c>
      <c r="G469" s="1021"/>
      <c r="H469" s="1022"/>
      <c r="I469" s="1022"/>
      <c r="J469" s="1022"/>
      <c r="K469" s="1022"/>
      <c r="L469" s="729" t="s">
        <v>1345</v>
      </c>
      <c r="M469" s="1023">
        <v>20496</v>
      </c>
      <c r="N469" s="1024"/>
    </row>
    <row r="470" spans="1:14" ht="22.5">
      <c r="A470" s="1017">
        <v>463</v>
      </c>
      <c r="B470" s="1025" t="s">
        <v>713</v>
      </c>
      <c r="C470" s="1019" t="s">
        <v>712</v>
      </c>
      <c r="D470" s="1020" t="s">
        <v>1982</v>
      </c>
      <c r="E470" s="729" t="s">
        <v>1983</v>
      </c>
      <c r="F470" s="729" t="s">
        <v>1631</v>
      </c>
      <c r="G470" s="1021"/>
      <c r="H470" s="1022"/>
      <c r="I470" s="1022"/>
      <c r="J470" s="1022"/>
      <c r="K470" s="1022"/>
      <c r="L470" s="729" t="s">
        <v>1345</v>
      </c>
      <c r="M470" s="1023">
        <v>13176</v>
      </c>
      <c r="N470" s="1024"/>
    </row>
    <row r="471" spans="1:14" ht="22.5">
      <c r="A471" s="1017">
        <v>464</v>
      </c>
      <c r="B471" s="1025" t="s">
        <v>713</v>
      </c>
      <c r="C471" s="1019" t="s">
        <v>712</v>
      </c>
      <c r="D471" s="1020" t="s">
        <v>1984</v>
      </c>
      <c r="E471" s="729" t="str">
        <f>E470</f>
        <v xml:space="preserve">Mahir berbicara dengan bahasa inggris </v>
      </c>
      <c r="F471" s="729" t="s">
        <v>1631</v>
      </c>
      <c r="G471" s="1021"/>
      <c r="H471" s="1022"/>
      <c r="I471" s="1022"/>
      <c r="J471" s="1022"/>
      <c r="K471" s="1022"/>
      <c r="L471" s="729" t="s">
        <v>1345</v>
      </c>
      <c r="M471" s="1023">
        <v>13176</v>
      </c>
      <c r="N471" s="1024"/>
    </row>
    <row r="472" spans="1:14" ht="22.5">
      <c r="A472" s="1017">
        <v>465</v>
      </c>
      <c r="B472" s="1025" t="s">
        <v>713</v>
      </c>
      <c r="C472" s="1019" t="s">
        <v>712</v>
      </c>
      <c r="D472" s="1020" t="s">
        <v>1985</v>
      </c>
      <c r="E472" s="729" t="s">
        <v>1986</v>
      </c>
      <c r="F472" s="729" t="s">
        <v>1384</v>
      </c>
      <c r="G472" s="1021"/>
      <c r="H472" s="1022"/>
      <c r="I472" s="1022"/>
      <c r="J472" s="1022"/>
      <c r="K472" s="1022"/>
      <c r="L472" s="729" t="s">
        <v>1345</v>
      </c>
      <c r="M472" s="1023">
        <v>13176</v>
      </c>
      <c r="N472" s="1024"/>
    </row>
    <row r="473" spans="1:14" ht="22.5">
      <c r="A473" s="1017">
        <v>466</v>
      </c>
      <c r="B473" s="1025" t="s">
        <v>713</v>
      </c>
      <c r="C473" s="1019" t="s">
        <v>712</v>
      </c>
      <c r="D473" s="1020" t="s">
        <v>1987</v>
      </c>
      <c r="E473" s="729" t="s">
        <v>1986</v>
      </c>
      <c r="F473" s="729" t="s">
        <v>1384</v>
      </c>
      <c r="G473" s="1021"/>
      <c r="H473" s="1022"/>
      <c r="I473" s="1022"/>
      <c r="J473" s="1022"/>
      <c r="K473" s="1022"/>
      <c r="L473" s="729" t="s">
        <v>1345</v>
      </c>
      <c r="M473" s="1023">
        <v>13176</v>
      </c>
      <c r="N473" s="1024"/>
    </row>
    <row r="474" spans="1:14" ht="22.5">
      <c r="A474" s="1017">
        <v>467</v>
      </c>
      <c r="B474" s="1025" t="s">
        <v>713</v>
      </c>
      <c r="C474" s="1019" t="s">
        <v>712</v>
      </c>
      <c r="D474" s="1020" t="s">
        <v>1988</v>
      </c>
      <c r="E474" s="729" t="s">
        <v>1989</v>
      </c>
      <c r="F474" s="729" t="s">
        <v>1381</v>
      </c>
      <c r="G474" s="1021"/>
      <c r="H474" s="1022"/>
      <c r="I474" s="1022"/>
      <c r="J474" s="1022"/>
      <c r="K474" s="1022"/>
      <c r="L474" s="729" t="s">
        <v>1345</v>
      </c>
      <c r="M474" s="1023">
        <v>12444</v>
      </c>
      <c r="N474" s="1024"/>
    </row>
    <row r="475" spans="1:14" ht="22.5">
      <c r="A475" s="1017">
        <v>468</v>
      </c>
      <c r="B475" s="1025" t="s">
        <v>713</v>
      </c>
      <c r="C475" s="1019" t="s">
        <v>712</v>
      </c>
      <c r="D475" s="1020" t="s">
        <v>1990</v>
      </c>
      <c r="E475" s="729" t="s">
        <v>1989</v>
      </c>
      <c r="F475" s="729" t="s">
        <v>1381</v>
      </c>
      <c r="G475" s="1021"/>
      <c r="H475" s="1022"/>
      <c r="I475" s="1022"/>
      <c r="J475" s="1022"/>
      <c r="K475" s="1022"/>
      <c r="L475" s="729" t="s">
        <v>1345</v>
      </c>
      <c r="M475" s="1023">
        <v>12444</v>
      </c>
      <c r="N475" s="1024"/>
    </row>
    <row r="476" spans="1:14" ht="22.5">
      <c r="A476" s="1017">
        <v>469</v>
      </c>
      <c r="B476" s="1025" t="s">
        <v>713</v>
      </c>
      <c r="C476" s="1019" t="s">
        <v>712</v>
      </c>
      <c r="D476" s="1020" t="s">
        <v>1991</v>
      </c>
      <c r="E476" s="729" t="s">
        <v>1992</v>
      </c>
      <c r="F476" s="729" t="s">
        <v>1993</v>
      </c>
      <c r="G476" s="1021"/>
      <c r="H476" s="1022"/>
      <c r="I476" s="1022"/>
      <c r="J476" s="1022"/>
      <c r="K476" s="1022"/>
      <c r="L476" s="729" t="s">
        <v>1345</v>
      </c>
      <c r="M476" s="1023">
        <v>23424</v>
      </c>
      <c r="N476" s="1024"/>
    </row>
    <row r="477" spans="1:14" ht="22.5">
      <c r="A477" s="1017">
        <v>470</v>
      </c>
      <c r="B477" s="1025" t="s">
        <v>713</v>
      </c>
      <c r="C477" s="1019" t="s">
        <v>712</v>
      </c>
      <c r="D477" s="1020" t="s">
        <v>1994</v>
      </c>
      <c r="E477" s="729" t="s">
        <v>1992</v>
      </c>
      <c r="F477" s="729" t="s">
        <v>1993</v>
      </c>
      <c r="G477" s="1021"/>
      <c r="H477" s="1022"/>
      <c r="I477" s="1022"/>
      <c r="J477" s="1022"/>
      <c r="K477" s="1022"/>
      <c r="L477" s="729" t="s">
        <v>1345</v>
      </c>
      <c r="M477" s="1023">
        <v>23424</v>
      </c>
      <c r="N477" s="1024"/>
    </row>
    <row r="478" spans="1:14" ht="22.5">
      <c r="A478" s="1017">
        <v>471</v>
      </c>
      <c r="B478" s="1025" t="s">
        <v>713</v>
      </c>
      <c r="C478" s="1019" t="s">
        <v>712</v>
      </c>
      <c r="D478" s="1020" t="s">
        <v>1995</v>
      </c>
      <c r="E478" s="729" t="s">
        <v>1996</v>
      </c>
      <c r="F478" s="729" t="s">
        <v>1400</v>
      </c>
      <c r="G478" s="1021"/>
      <c r="H478" s="1022"/>
      <c r="I478" s="1022"/>
      <c r="J478" s="1022"/>
      <c r="K478" s="1022"/>
      <c r="L478" s="729" t="s">
        <v>1345</v>
      </c>
      <c r="M478" s="1023">
        <v>21960</v>
      </c>
      <c r="N478" s="1024"/>
    </row>
    <row r="479" spans="1:14" ht="22.5">
      <c r="A479" s="1017">
        <v>472</v>
      </c>
      <c r="B479" s="1025" t="s">
        <v>713</v>
      </c>
      <c r="C479" s="1019" t="s">
        <v>712</v>
      </c>
      <c r="D479" s="1020" t="s">
        <v>1997</v>
      </c>
      <c r="E479" s="729" t="s">
        <v>1996</v>
      </c>
      <c r="F479" s="729" t="s">
        <v>1400</v>
      </c>
      <c r="G479" s="1021"/>
      <c r="H479" s="1022"/>
      <c r="I479" s="1022"/>
      <c r="J479" s="1022"/>
      <c r="K479" s="1022"/>
      <c r="L479" s="729" t="s">
        <v>1345</v>
      </c>
      <c r="M479" s="1023">
        <v>21960</v>
      </c>
      <c r="N479" s="1024"/>
    </row>
    <row r="480" spans="1:14" ht="22.5">
      <c r="A480" s="1017">
        <v>473</v>
      </c>
      <c r="B480" s="1025" t="s">
        <v>713</v>
      </c>
      <c r="C480" s="1019" t="s">
        <v>712</v>
      </c>
      <c r="D480" s="1020" t="s">
        <v>1998</v>
      </c>
      <c r="E480" s="729" t="s">
        <v>1999</v>
      </c>
      <c r="F480" s="729" t="s">
        <v>1387</v>
      </c>
      <c r="G480" s="1021"/>
      <c r="H480" s="1022"/>
      <c r="I480" s="1022"/>
      <c r="J480" s="1022"/>
      <c r="K480" s="1022"/>
      <c r="L480" s="729" t="s">
        <v>1345</v>
      </c>
      <c r="M480" s="1023">
        <v>13176</v>
      </c>
      <c r="N480" s="1024"/>
    </row>
    <row r="481" spans="1:14" ht="22.5">
      <c r="A481" s="1017">
        <v>474</v>
      </c>
      <c r="B481" s="1025" t="s">
        <v>713</v>
      </c>
      <c r="C481" s="1019" t="s">
        <v>712</v>
      </c>
      <c r="D481" s="1020" t="s">
        <v>2000</v>
      </c>
      <c r="E481" s="729" t="s">
        <v>1999</v>
      </c>
      <c r="F481" s="729" t="s">
        <v>1387</v>
      </c>
      <c r="G481" s="1021"/>
      <c r="H481" s="1022"/>
      <c r="I481" s="1022"/>
      <c r="J481" s="1022"/>
      <c r="K481" s="1022"/>
      <c r="L481" s="729" t="s">
        <v>1345</v>
      </c>
      <c r="M481" s="1023">
        <v>13176</v>
      </c>
      <c r="N481" s="1024"/>
    </row>
    <row r="482" spans="1:14" ht="22.5">
      <c r="A482" s="1017">
        <v>475</v>
      </c>
      <c r="B482" s="1025" t="s">
        <v>713</v>
      </c>
      <c r="C482" s="1019" t="s">
        <v>712</v>
      </c>
      <c r="D482" s="1020" t="s">
        <v>2001</v>
      </c>
      <c r="E482" s="729" t="s">
        <v>2002</v>
      </c>
      <c r="F482" s="729" t="s">
        <v>1494</v>
      </c>
      <c r="G482" s="1021"/>
      <c r="H482" s="1022"/>
      <c r="I482" s="1022"/>
      <c r="J482" s="1022"/>
      <c r="K482" s="1022"/>
      <c r="L482" s="729" t="s">
        <v>1345</v>
      </c>
      <c r="M482" s="1023">
        <v>16104</v>
      </c>
      <c r="N482" s="1024"/>
    </row>
    <row r="483" spans="1:14" ht="22.5">
      <c r="A483" s="1017">
        <v>476</v>
      </c>
      <c r="B483" s="1025" t="s">
        <v>713</v>
      </c>
      <c r="C483" s="1019" t="s">
        <v>712</v>
      </c>
      <c r="D483" s="1020" t="s">
        <v>2003</v>
      </c>
      <c r="E483" s="729" t="s">
        <v>2002</v>
      </c>
      <c r="F483" s="729" t="s">
        <v>1494</v>
      </c>
      <c r="G483" s="1021"/>
      <c r="H483" s="1022"/>
      <c r="I483" s="1022"/>
      <c r="J483" s="1022"/>
      <c r="K483" s="1022"/>
      <c r="L483" s="729" t="s">
        <v>1345</v>
      </c>
      <c r="M483" s="1023">
        <v>16104</v>
      </c>
      <c r="N483" s="1024"/>
    </row>
    <row r="484" spans="1:14" ht="33.75">
      <c r="A484" s="1017">
        <v>477</v>
      </c>
      <c r="B484" s="1025" t="s">
        <v>713</v>
      </c>
      <c r="C484" s="1019" t="s">
        <v>712</v>
      </c>
      <c r="D484" s="1020" t="s">
        <v>2004</v>
      </c>
      <c r="E484" s="729" t="s">
        <v>2005</v>
      </c>
      <c r="F484" s="729" t="s">
        <v>1681</v>
      </c>
      <c r="G484" s="1021"/>
      <c r="H484" s="1022"/>
      <c r="I484" s="1022"/>
      <c r="J484" s="1022"/>
      <c r="K484" s="1022"/>
      <c r="L484" s="729" t="s">
        <v>1345</v>
      </c>
      <c r="M484" s="1023">
        <v>25620</v>
      </c>
      <c r="N484" s="1024"/>
    </row>
    <row r="485" spans="1:14" ht="33.75">
      <c r="A485" s="1017">
        <v>478</v>
      </c>
      <c r="B485" s="1025" t="s">
        <v>713</v>
      </c>
      <c r="C485" s="1019" t="s">
        <v>712</v>
      </c>
      <c r="D485" s="1020" t="s">
        <v>2006</v>
      </c>
      <c r="E485" s="729" t="s">
        <v>2005</v>
      </c>
      <c r="F485" s="729" t="s">
        <v>1681</v>
      </c>
      <c r="G485" s="1021"/>
      <c r="H485" s="1022"/>
      <c r="I485" s="1022"/>
      <c r="J485" s="1022"/>
      <c r="K485" s="1022"/>
      <c r="L485" s="729" t="s">
        <v>1345</v>
      </c>
      <c r="M485" s="1023">
        <v>25620</v>
      </c>
      <c r="N485" s="1024"/>
    </row>
    <row r="486" spans="1:14" ht="33.75">
      <c r="A486" s="1017">
        <v>479</v>
      </c>
      <c r="B486" s="1025" t="s">
        <v>713</v>
      </c>
      <c r="C486" s="1019" t="s">
        <v>712</v>
      </c>
      <c r="D486" s="1020" t="s">
        <v>2007</v>
      </c>
      <c r="E486" s="729" t="s">
        <v>2008</v>
      </c>
      <c r="F486" s="729" t="s">
        <v>1907</v>
      </c>
      <c r="G486" s="1021"/>
      <c r="H486" s="1022"/>
      <c r="I486" s="1022"/>
      <c r="J486" s="1022"/>
      <c r="K486" s="1022"/>
      <c r="L486" s="729" t="s">
        <v>1345</v>
      </c>
      <c r="M486" s="1023">
        <v>17568</v>
      </c>
      <c r="N486" s="1024"/>
    </row>
    <row r="487" spans="1:14" ht="33.75">
      <c r="A487" s="1017">
        <v>480</v>
      </c>
      <c r="B487" s="1025" t="s">
        <v>713</v>
      </c>
      <c r="C487" s="1019" t="s">
        <v>712</v>
      </c>
      <c r="D487" s="1020" t="s">
        <v>2009</v>
      </c>
      <c r="E487" s="729" t="s">
        <v>2008</v>
      </c>
      <c r="F487" s="729" t="s">
        <v>1907</v>
      </c>
      <c r="G487" s="1021"/>
      <c r="H487" s="1022"/>
      <c r="I487" s="1022"/>
      <c r="J487" s="1022"/>
      <c r="K487" s="1022"/>
      <c r="L487" s="729" t="s">
        <v>1345</v>
      </c>
      <c r="M487" s="1023">
        <v>17568</v>
      </c>
      <c r="N487" s="1024"/>
    </row>
    <row r="488" spans="1:14" ht="22.5">
      <c r="A488" s="1017">
        <v>481</v>
      </c>
      <c r="B488" s="1025" t="s">
        <v>713</v>
      </c>
      <c r="C488" s="1019" t="s">
        <v>712</v>
      </c>
      <c r="D488" s="1020" t="s">
        <v>2010</v>
      </c>
      <c r="E488" s="729" t="s">
        <v>2011</v>
      </c>
      <c r="F488" s="729" t="s">
        <v>1352</v>
      </c>
      <c r="G488" s="1021"/>
      <c r="H488" s="1022"/>
      <c r="I488" s="1022"/>
      <c r="J488" s="1022"/>
      <c r="K488" s="1022"/>
      <c r="L488" s="729" t="s">
        <v>1345</v>
      </c>
      <c r="M488" s="1023">
        <v>7320</v>
      </c>
      <c r="N488" s="1024"/>
    </row>
    <row r="489" spans="1:14" ht="22.5">
      <c r="A489" s="1017">
        <v>482</v>
      </c>
      <c r="B489" s="1025" t="s">
        <v>713</v>
      </c>
      <c r="C489" s="1019" t="s">
        <v>712</v>
      </c>
      <c r="D489" s="1020" t="s">
        <v>2012</v>
      </c>
      <c r="E489" s="729" t="s">
        <v>2011</v>
      </c>
      <c r="F489" s="729" t="s">
        <v>1352</v>
      </c>
      <c r="G489" s="1021"/>
      <c r="H489" s="1022"/>
      <c r="I489" s="1022"/>
      <c r="J489" s="1022"/>
      <c r="K489" s="1022"/>
      <c r="L489" s="729" t="s">
        <v>1345</v>
      </c>
      <c r="M489" s="1023">
        <v>7320</v>
      </c>
      <c r="N489" s="1024"/>
    </row>
    <row r="490" spans="1:14" ht="33.75">
      <c r="A490" s="1017">
        <v>483</v>
      </c>
      <c r="B490" s="1025" t="s">
        <v>713</v>
      </c>
      <c r="C490" s="1019" t="s">
        <v>712</v>
      </c>
      <c r="D490" s="1020" t="s">
        <v>2013</v>
      </c>
      <c r="E490" s="729" t="s">
        <v>2014</v>
      </c>
      <c r="F490" s="729" t="s">
        <v>1420</v>
      </c>
      <c r="G490" s="1021"/>
      <c r="H490" s="1022"/>
      <c r="I490" s="1022"/>
      <c r="J490" s="1022"/>
      <c r="K490" s="1022"/>
      <c r="L490" s="729" t="s">
        <v>1345</v>
      </c>
      <c r="M490" s="1023">
        <v>16836</v>
      </c>
      <c r="N490" s="1024"/>
    </row>
    <row r="491" spans="1:14" ht="33.75">
      <c r="A491" s="1017">
        <v>484</v>
      </c>
      <c r="B491" s="1025" t="s">
        <v>713</v>
      </c>
      <c r="C491" s="1019" t="s">
        <v>712</v>
      </c>
      <c r="D491" s="1020" t="s">
        <v>2015</v>
      </c>
      <c r="E491" s="729" t="s">
        <v>2014</v>
      </c>
      <c r="F491" s="729" t="s">
        <v>1420</v>
      </c>
      <c r="G491" s="1021"/>
      <c r="H491" s="1022"/>
      <c r="I491" s="1022"/>
      <c r="J491" s="1022"/>
      <c r="K491" s="1022"/>
      <c r="L491" s="729" t="s">
        <v>1345</v>
      </c>
      <c r="M491" s="1023">
        <v>16836</v>
      </c>
      <c r="N491" s="1024"/>
    </row>
    <row r="492" spans="1:14" ht="22.5">
      <c r="A492" s="1017">
        <v>485</v>
      </c>
      <c r="B492" s="1025" t="s">
        <v>706</v>
      </c>
      <c r="C492" s="1019" t="s">
        <v>705</v>
      </c>
      <c r="D492" s="1020" t="s">
        <v>2016</v>
      </c>
      <c r="E492" s="729" t="s">
        <v>2017</v>
      </c>
      <c r="F492" s="729" t="s">
        <v>1527</v>
      </c>
      <c r="G492" s="1021"/>
      <c r="H492" s="1022"/>
      <c r="I492" s="1022"/>
      <c r="J492" s="1022"/>
      <c r="K492" s="1022"/>
      <c r="L492" s="729" t="s">
        <v>1345</v>
      </c>
      <c r="M492" s="1023">
        <v>30774</v>
      </c>
      <c r="N492" s="1024"/>
    </row>
    <row r="493" spans="1:14" ht="22.5">
      <c r="A493" s="1017">
        <v>486</v>
      </c>
      <c r="B493" s="1025" t="s">
        <v>706</v>
      </c>
      <c r="C493" s="1019" t="s">
        <v>705</v>
      </c>
      <c r="D493" s="1020" t="s">
        <v>2018</v>
      </c>
      <c r="E493" s="729" t="s">
        <v>2017</v>
      </c>
      <c r="F493" s="729" t="s">
        <v>1527</v>
      </c>
      <c r="G493" s="1021"/>
      <c r="H493" s="1022"/>
      <c r="I493" s="1022"/>
      <c r="J493" s="1022"/>
      <c r="K493" s="1022"/>
      <c r="L493" s="729" t="s">
        <v>1345</v>
      </c>
      <c r="M493" s="1023">
        <v>30774</v>
      </c>
      <c r="N493" s="1024"/>
    </row>
    <row r="494" spans="1:14" ht="22.5">
      <c r="A494" s="1017">
        <v>487</v>
      </c>
      <c r="B494" s="1025" t="s">
        <v>706</v>
      </c>
      <c r="C494" s="1019" t="s">
        <v>705</v>
      </c>
      <c r="D494" s="1020" t="s">
        <v>2019</v>
      </c>
      <c r="E494" s="729" t="s">
        <v>2020</v>
      </c>
      <c r="F494" s="729" t="s">
        <v>2021</v>
      </c>
      <c r="G494" s="1021"/>
      <c r="H494" s="1022"/>
      <c r="I494" s="1022"/>
      <c r="J494" s="1022"/>
      <c r="K494" s="1022"/>
      <c r="L494" s="729" t="s">
        <v>1345</v>
      </c>
      <c r="M494" s="1023">
        <v>36966</v>
      </c>
      <c r="N494" s="1024"/>
    </row>
    <row r="495" spans="1:14" ht="22.5">
      <c r="A495" s="1017">
        <v>488</v>
      </c>
      <c r="B495" s="1025" t="s">
        <v>706</v>
      </c>
      <c r="C495" s="1019" t="s">
        <v>705</v>
      </c>
      <c r="D495" s="1020" t="s">
        <v>2022</v>
      </c>
      <c r="E495" s="729" t="s">
        <v>2020</v>
      </c>
      <c r="F495" s="729" t="s">
        <v>2021</v>
      </c>
      <c r="G495" s="1021"/>
      <c r="H495" s="1022"/>
      <c r="I495" s="1022"/>
      <c r="J495" s="1022"/>
      <c r="K495" s="1022"/>
      <c r="L495" s="729" t="s">
        <v>1345</v>
      </c>
      <c r="M495" s="1023">
        <v>36966</v>
      </c>
      <c r="N495" s="1024"/>
    </row>
    <row r="496" spans="1:14" ht="22.5">
      <c r="A496" s="1017">
        <v>489</v>
      </c>
      <c r="B496" s="1025" t="s">
        <v>706</v>
      </c>
      <c r="C496" s="1019" t="s">
        <v>705</v>
      </c>
      <c r="D496" s="1020" t="s">
        <v>2023</v>
      </c>
      <c r="E496" s="729" t="s">
        <v>2024</v>
      </c>
      <c r="F496" s="729" t="s">
        <v>1344</v>
      </c>
      <c r="G496" s="1021"/>
      <c r="H496" s="1022"/>
      <c r="I496" s="1022"/>
      <c r="J496" s="1022"/>
      <c r="K496" s="1022"/>
      <c r="L496" s="729" t="s">
        <v>1345</v>
      </c>
      <c r="M496" s="1023">
        <v>40992</v>
      </c>
      <c r="N496" s="1024"/>
    </row>
    <row r="497" spans="1:14" ht="22.5">
      <c r="A497" s="1017">
        <v>490</v>
      </c>
      <c r="B497" s="1025" t="s">
        <v>706</v>
      </c>
      <c r="C497" s="1019" t="s">
        <v>705</v>
      </c>
      <c r="D497" s="1020" t="s">
        <v>2025</v>
      </c>
      <c r="E497" s="729" t="str">
        <f>E496</f>
        <v>Menyusui</v>
      </c>
      <c r="F497" s="729" t="s">
        <v>1344</v>
      </c>
      <c r="G497" s="1021"/>
      <c r="H497" s="1022"/>
      <c r="I497" s="1022"/>
      <c r="J497" s="1022"/>
      <c r="K497" s="1022"/>
      <c r="L497" s="729" t="s">
        <v>1345</v>
      </c>
      <c r="M497" s="1023">
        <v>40992</v>
      </c>
      <c r="N497" s="1024"/>
    </row>
    <row r="498" spans="1:14" ht="33.75">
      <c r="A498" s="1017">
        <v>491</v>
      </c>
      <c r="B498" s="1025" t="s">
        <v>706</v>
      </c>
      <c r="C498" s="1019" t="s">
        <v>705</v>
      </c>
      <c r="D498" s="1020" t="s">
        <v>2026</v>
      </c>
      <c r="E498" s="729" t="s">
        <v>2027</v>
      </c>
      <c r="F498" s="729" t="s">
        <v>1527</v>
      </c>
      <c r="G498" s="1021"/>
      <c r="H498" s="1022"/>
      <c r="I498" s="1022"/>
      <c r="J498" s="1022"/>
      <c r="K498" s="1022"/>
      <c r="L498" s="729" t="s">
        <v>1345</v>
      </c>
      <c r="M498" s="1023">
        <v>13176</v>
      </c>
      <c r="N498" s="1024"/>
    </row>
    <row r="499" spans="1:14" ht="33.75">
      <c r="A499" s="1017">
        <v>492</v>
      </c>
      <c r="B499" s="1025" t="s">
        <v>706</v>
      </c>
      <c r="C499" s="1019" t="s">
        <v>705</v>
      </c>
      <c r="D499" s="1020" t="s">
        <v>2028</v>
      </c>
      <c r="E499" s="729" t="s">
        <v>2027</v>
      </c>
      <c r="F499" s="729" t="s">
        <v>1527</v>
      </c>
      <c r="G499" s="1021"/>
      <c r="H499" s="1022"/>
      <c r="I499" s="1022"/>
      <c r="J499" s="1022"/>
      <c r="K499" s="1022"/>
      <c r="L499" s="729" t="s">
        <v>1345</v>
      </c>
      <c r="M499" s="1023">
        <v>13176</v>
      </c>
      <c r="N499" s="1024"/>
    </row>
    <row r="500" spans="1:14" ht="22.5">
      <c r="A500" s="1017">
        <v>493</v>
      </c>
      <c r="B500" s="1025" t="s">
        <v>706</v>
      </c>
      <c r="C500" s="1019" t="s">
        <v>705</v>
      </c>
      <c r="D500" s="1020" t="s">
        <v>2029</v>
      </c>
      <c r="E500" s="729" t="s">
        <v>2030</v>
      </c>
      <c r="F500" s="729" t="s">
        <v>1527</v>
      </c>
      <c r="G500" s="1021"/>
      <c r="H500" s="1022"/>
      <c r="I500" s="1022"/>
      <c r="J500" s="1022"/>
      <c r="K500" s="1022"/>
      <c r="L500" s="729" t="s">
        <v>1345</v>
      </c>
      <c r="M500" s="1023">
        <v>35136</v>
      </c>
      <c r="N500" s="1024"/>
    </row>
    <row r="501" spans="1:14" ht="22.5">
      <c r="A501" s="1017">
        <v>494</v>
      </c>
      <c r="B501" s="1025" t="s">
        <v>706</v>
      </c>
      <c r="C501" s="1019" t="s">
        <v>705</v>
      </c>
      <c r="D501" s="1020" t="s">
        <v>2031</v>
      </c>
      <c r="E501" s="729" t="s">
        <v>2030</v>
      </c>
      <c r="F501" s="729" t="s">
        <v>1527</v>
      </c>
      <c r="G501" s="1021"/>
      <c r="H501" s="1022"/>
      <c r="I501" s="1022"/>
      <c r="J501" s="1022"/>
      <c r="K501" s="1022"/>
      <c r="L501" s="729" t="s">
        <v>1345</v>
      </c>
      <c r="M501" s="1023">
        <v>35136</v>
      </c>
      <c r="N501" s="1024"/>
    </row>
    <row r="502" spans="1:14" ht="22.5">
      <c r="A502" s="1017">
        <v>495</v>
      </c>
      <c r="B502" s="1025" t="s">
        <v>706</v>
      </c>
      <c r="C502" s="1019" t="s">
        <v>705</v>
      </c>
      <c r="D502" s="1020" t="s">
        <v>2032</v>
      </c>
      <c r="E502" s="729" t="s">
        <v>2033</v>
      </c>
      <c r="F502" s="729" t="s">
        <v>1527</v>
      </c>
      <c r="G502" s="1021"/>
      <c r="H502" s="1022"/>
      <c r="I502" s="1022"/>
      <c r="J502" s="1022"/>
      <c r="K502" s="1022"/>
      <c r="L502" s="729" t="s">
        <v>1345</v>
      </c>
      <c r="M502" s="1023">
        <v>32940</v>
      </c>
      <c r="N502" s="1024"/>
    </row>
    <row r="503" spans="1:14" ht="22.5">
      <c r="A503" s="1017">
        <v>496</v>
      </c>
      <c r="B503" s="1025" t="s">
        <v>706</v>
      </c>
      <c r="C503" s="1019" t="s">
        <v>705</v>
      </c>
      <c r="D503" s="1020" t="s">
        <v>2034</v>
      </c>
      <c r="E503" s="729" t="s">
        <v>2033</v>
      </c>
      <c r="F503" s="729" t="s">
        <v>1527</v>
      </c>
      <c r="G503" s="1021"/>
      <c r="H503" s="1022"/>
      <c r="I503" s="1022"/>
      <c r="J503" s="1022"/>
      <c r="K503" s="1022"/>
      <c r="L503" s="729" t="s">
        <v>1345</v>
      </c>
      <c r="M503" s="1023">
        <v>32940</v>
      </c>
      <c r="N503" s="1024"/>
    </row>
    <row r="504" spans="1:14" ht="22.5">
      <c r="A504" s="1017">
        <v>497</v>
      </c>
      <c r="B504" s="1025" t="s">
        <v>706</v>
      </c>
      <c r="C504" s="1019" t="s">
        <v>705</v>
      </c>
      <c r="D504" s="1020" t="s">
        <v>2035</v>
      </c>
      <c r="E504" s="729" t="s">
        <v>2036</v>
      </c>
      <c r="F504" s="729" t="s">
        <v>1527</v>
      </c>
      <c r="G504" s="1021"/>
      <c r="H504" s="1022"/>
      <c r="I504" s="1022"/>
      <c r="J504" s="1022"/>
      <c r="K504" s="1022"/>
      <c r="L504" s="729" t="s">
        <v>1345</v>
      </c>
      <c r="M504" s="1023">
        <v>39528</v>
      </c>
      <c r="N504" s="1024"/>
    </row>
    <row r="505" spans="1:14" ht="22.5">
      <c r="A505" s="1017">
        <v>498</v>
      </c>
      <c r="B505" s="1025" t="s">
        <v>706</v>
      </c>
      <c r="C505" s="1019" t="s">
        <v>705</v>
      </c>
      <c r="D505" s="1020" t="s">
        <v>2037</v>
      </c>
      <c r="E505" s="729" t="s">
        <v>2036</v>
      </c>
      <c r="F505" s="729" t="s">
        <v>1527</v>
      </c>
      <c r="G505" s="1021"/>
      <c r="H505" s="1022"/>
      <c r="I505" s="1022"/>
      <c r="J505" s="1022"/>
      <c r="K505" s="1022"/>
      <c r="L505" s="729" t="s">
        <v>1345</v>
      </c>
      <c r="M505" s="1023">
        <v>39528</v>
      </c>
      <c r="N505" s="1024"/>
    </row>
    <row r="506" spans="1:14" ht="22.5">
      <c r="A506" s="1017">
        <v>499</v>
      </c>
      <c r="B506" s="1025" t="s">
        <v>713</v>
      </c>
      <c r="C506" s="1019" t="s">
        <v>712</v>
      </c>
      <c r="D506" s="1020" t="s">
        <v>2038</v>
      </c>
      <c r="E506" s="729" t="s">
        <v>2039</v>
      </c>
      <c r="F506" s="729" t="s">
        <v>2040</v>
      </c>
      <c r="G506" s="1021"/>
      <c r="H506" s="1022"/>
      <c r="I506" s="1022"/>
      <c r="J506" s="1022"/>
      <c r="K506" s="1022"/>
      <c r="L506" s="729" t="s">
        <v>1345</v>
      </c>
      <c r="M506" s="1023">
        <v>14640</v>
      </c>
      <c r="N506" s="1024"/>
    </row>
    <row r="507" spans="1:14" ht="22.5">
      <c r="A507" s="1017">
        <v>500</v>
      </c>
      <c r="B507" s="1025" t="s">
        <v>713</v>
      </c>
      <c r="C507" s="1019" t="s">
        <v>712</v>
      </c>
      <c r="D507" s="1020" t="s">
        <v>2041</v>
      </c>
      <c r="E507" s="729" t="s">
        <v>2039</v>
      </c>
      <c r="F507" s="729" t="s">
        <v>2040</v>
      </c>
      <c r="G507" s="1021"/>
      <c r="H507" s="1022"/>
      <c r="I507" s="1022"/>
      <c r="J507" s="1022"/>
      <c r="K507" s="1022"/>
      <c r="L507" s="729" t="s">
        <v>1345</v>
      </c>
      <c r="M507" s="1023">
        <v>14640</v>
      </c>
      <c r="N507" s="1024"/>
    </row>
    <row r="508" spans="1:14" ht="22.5">
      <c r="A508" s="1017">
        <v>501</v>
      </c>
      <c r="B508" s="1025" t="s">
        <v>713</v>
      </c>
      <c r="C508" s="1019" t="s">
        <v>712</v>
      </c>
      <c r="D508" s="1020" t="s">
        <v>2042</v>
      </c>
      <c r="E508" s="729" t="s">
        <v>2043</v>
      </c>
      <c r="F508" s="729" t="s">
        <v>1681</v>
      </c>
      <c r="G508" s="1021"/>
      <c r="H508" s="1022"/>
      <c r="I508" s="1022"/>
      <c r="J508" s="1022"/>
      <c r="K508" s="1022"/>
      <c r="L508" s="729" t="s">
        <v>1345</v>
      </c>
      <c r="M508" s="1023">
        <v>27450</v>
      </c>
      <c r="N508" s="1024"/>
    </row>
    <row r="509" spans="1:14" ht="22.5">
      <c r="A509" s="1017">
        <v>502</v>
      </c>
      <c r="B509" s="1025" t="s">
        <v>713</v>
      </c>
      <c r="C509" s="1019" t="s">
        <v>712</v>
      </c>
      <c r="D509" s="1020" t="s">
        <v>2044</v>
      </c>
      <c r="E509" s="729" t="s">
        <v>2043</v>
      </c>
      <c r="F509" s="729" t="s">
        <v>1681</v>
      </c>
      <c r="G509" s="1021"/>
      <c r="H509" s="1022"/>
      <c r="I509" s="1022"/>
      <c r="J509" s="1022"/>
      <c r="K509" s="1022"/>
      <c r="L509" s="729" t="s">
        <v>1345</v>
      </c>
      <c r="M509" s="1023">
        <v>27450</v>
      </c>
      <c r="N509" s="1024"/>
    </row>
    <row r="510" spans="1:14" ht="22.5">
      <c r="A510" s="1017">
        <v>503</v>
      </c>
      <c r="B510" s="1025" t="s">
        <v>713</v>
      </c>
      <c r="C510" s="1019" t="s">
        <v>712</v>
      </c>
      <c r="D510" s="1020" t="s">
        <v>2045</v>
      </c>
      <c r="E510" s="729" t="s">
        <v>2046</v>
      </c>
      <c r="F510" s="729" t="s">
        <v>1822</v>
      </c>
      <c r="G510" s="1021"/>
      <c r="H510" s="1022"/>
      <c r="I510" s="1022"/>
      <c r="J510" s="1022"/>
      <c r="K510" s="1022"/>
      <c r="L510" s="729" t="s">
        <v>1345</v>
      </c>
      <c r="M510" s="1023">
        <v>9516</v>
      </c>
      <c r="N510" s="1024"/>
    </row>
    <row r="511" spans="1:14" ht="22.5">
      <c r="A511" s="1017">
        <v>504</v>
      </c>
      <c r="B511" s="1025" t="s">
        <v>713</v>
      </c>
      <c r="C511" s="1019" t="s">
        <v>712</v>
      </c>
      <c r="D511" s="1020" t="s">
        <v>2047</v>
      </c>
      <c r="E511" s="729" t="s">
        <v>2046</v>
      </c>
      <c r="F511" s="729" t="s">
        <v>1822</v>
      </c>
      <c r="G511" s="1021"/>
      <c r="H511" s="1022"/>
      <c r="I511" s="1022"/>
      <c r="J511" s="1022"/>
      <c r="K511" s="1022"/>
      <c r="L511" s="729" t="s">
        <v>1345</v>
      </c>
      <c r="M511" s="1023">
        <v>9516</v>
      </c>
      <c r="N511" s="1024"/>
    </row>
    <row r="512" spans="1:14" ht="22.5">
      <c r="A512" s="1017">
        <v>505</v>
      </c>
      <c r="B512" s="1025" t="s">
        <v>713</v>
      </c>
      <c r="C512" s="1019" t="s">
        <v>712</v>
      </c>
      <c r="D512" s="1020" t="s">
        <v>2048</v>
      </c>
      <c r="E512" s="729" t="s">
        <v>2049</v>
      </c>
      <c r="F512" s="729" t="s">
        <v>1822</v>
      </c>
      <c r="G512" s="1021"/>
      <c r="H512" s="1022"/>
      <c r="I512" s="1022"/>
      <c r="J512" s="1022"/>
      <c r="K512" s="1022"/>
      <c r="L512" s="729" t="s">
        <v>1345</v>
      </c>
      <c r="M512" s="1023">
        <v>9516</v>
      </c>
      <c r="N512" s="1024"/>
    </row>
    <row r="513" spans="1:14" ht="22.5">
      <c r="A513" s="1017">
        <v>506</v>
      </c>
      <c r="B513" s="1025" t="s">
        <v>713</v>
      </c>
      <c r="C513" s="1019" t="s">
        <v>712</v>
      </c>
      <c r="D513" s="1020" t="s">
        <v>2050</v>
      </c>
      <c r="E513" s="729" t="s">
        <v>2049</v>
      </c>
      <c r="F513" s="729" t="s">
        <v>1822</v>
      </c>
      <c r="G513" s="1021"/>
      <c r="H513" s="1022"/>
      <c r="I513" s="1022"/>
      <c r="J513" s="1022"/>
      <c r="K513" s="1022"/>
      <c r="L513" s="729" t="s">
        <v>1345</v>
      </c>
      <c r="M513" s="1023">
        <v>9516</v>
      </c>
      <c r="N513" s="1024"/>
    </row>
    <row r="514" spans="1:14" ht="22.5">
      <c r="A514" s="1017">
        <v>507</v>
      </c>
      <c r="B514" s="1025" t="s">
        <v>713</v>
      </c>
      <c r="C514" s="1019" t="s">
        <v>712</v>
      </c>
      <c r="D514" s="1020" t="s">
        <v>2051</v>
      </c>
      <c r="E514" s="729" t="s">
        <v>2052</v>
      </c>
      <c r="F514" s="729" t="s">
        <v>1822</v>
      </c>
      <c r="G514" s="1021"/>
      <c r="H514" s="1022"/>
      <c r="I514" s="1022"/>
      <c r="J514" s="1022"/>
      <c r="K514" s="1022"/>
      <c r="L514" s="729" t="s">
        <v>1345</v>
      </c>
      <c r="M514" s="1023">
        <v>9516</v>
      </c>
      <c r="N514" s="1024"/>
    </row>
    <row r="515" spans="1:14" ht="22.5">
      <c r="A515" s="1017">
        <v>508</v>
      </c>
      <c r="B515" s="1025" t="s">
        <v>713</v>
      </c>
      <c r="C515" s="1019" t="s">
        <v>712</v>
      </c>
      <c r="D515" s="1020" t="s">
        <v>2053</v>
      </c>
      <c r="E515" s="729" t="s">
        <v>2052</v>
      </c>
      <c r="F515" s="729" t="s">
        <v>1822</v>
      </c>
      <c r="G515" s="1021"/>
      <c r="H515" s="1022"/>
      <c r="I515" s="1022"/>
      <c r="J515" s="1022"/>
      <c r="K515" s="1022"/>
      <c r="L515" s="729" t="s">
        <v>1345</v>
      </c>
      <c r="M515" s="1023">
        <v>9516</v>
      </c>
      <c r="N515" s="1024"/>
    </row>
    <row r="516" spans="1:14" ht="22.5">
      <c r="A516" s="1017">
        <v>509</v>
      </c>
      <c r="B516" s="1025" t="s">
        <v>713</v>
      </c>
      <c r="C516" s="1019" t="s">
        <v>712</v>
      </c>
      <c r="D516" s="1020" t="s">
        <v>2054</v>
      </c>
      <c r="E516" s="729" t="s">
        <v>2055</v>
      </c>
      <c r="F516" s="729" t="s">
        <v>1822</v>
      </c>
      <c r="G516" s="1021"/>
      <c r="H516" s="1022"/>
      <c r="I516" s="1022"/>
      <c r="J516" s="1022"/>
      <c r="K516" s="1022"/>
      <c r="L516" s="729" t="s">
        <v>1345</v>
      </c>
      <c r="M516" s="1023">
        <v>9516</v>
      </c>
      <c r="N516" s="1024"/>
    </row>
    <row r="517" spans="1:14" ht="22.5">
      <c r="A517" s="1017">
        <v>510</v>
      </c>
      <c r="B517" s="1025" t="s">
        <v>713</v>
      </c>
      <c r="C517" s="1019" t="s">
        <v>712</v>
      </c>
      <c r="D517" s="1020" t="s">
        <v>2056</v>
      </c>
      <c r="E517" s="729" t="s">
        <v>2055</v>
      </c>
      <c r="F517" s="729" t="s">
        <v>1822</v>
      </c>
      <c r="G517" s="1021"/>
      <c r="H517" s="1022"/>
      <c r="I517" s="1022"/>
      <c r="J517" s="1022"/>
      <c r="K517" s="1022"/>
      <c r="L517" s="729" t="s">
        <v>1345</v>
      </c>
      <c r="M517" s="1023">
        <v>9516</v>
      </c>
      <c r="N517" s="1024"/>
    </row>
    <row r="518" spans="1:14" ht="22.5">
      <c r="A518" s="1017">
        <v>511</v>
      </c>
      <c r="B518" s="1025" t="s">
        <v>713</v>
      </c>
      <c r="C518" s="1019" t="s">
        <v>712</v>
      </c>
      <c r="D518" s="1020" t="s">
        <v>2057</v>
      </c>
      <c r="E518" s="729" t="s">
        <v>2058</v>
      </c>
      <c r="F518" s="729" t="s">
        <v>1366</v>
      </c>
      <c r="G518" s="1021"/>
      <c r="H518" s="1022"/>
      <c r="I518" s="1022"/>
      <c r="J518" s="1022"/>
      <c r="K518" s="1022"/>
      <c r="L518" s="729" t="s">
        <v>1345</v>
      </c>
      <c r="M518" s="1023">
        <v>27816</v>
      </c>
      <c r="N518" s="1024"/>
    </row>
    <row r="519" spans="1:14" ht="22.5">
      <c r="A519" s="1017">
        <v>512</v>
      </c>
      <c r="B519" s="1025" t="s">
        <v>713</v>
      </c>
      <c r="C519" s="1019" t="s">
        <v>712</v>
      </c>
      <c r="D519" s="1020" t="s">
        <v>2059</v>
      </c>
      <c r="E519" s="729" t="s">
        <v>2058</v>
      </c>
      <c r="F519" s="729" t="s">
        <v>1366</v>
      </c>
      <c r="G519" s="1021"/>
      <c r="H519" s="1022"/>
      <c r="I519" s="1022"/>
      <c r="J519" s="1022"/>
      <c r="K519" s="1022"/>
      <c r="L519" s="729" t="s">
        <v>1345</v>
      </c>
      <c r="M519" s="1023">
        <v>27816</v>
      </c>
      <c r="N519" s="1024"/>
    </row>
    <row r="520" spans="1:14" ht="33.75">
      <c r="A520" s="1017">
        <v>513</v>
      </c>
      <c r="B520" s="1025" t="s">
        <v>713</v>
      </c>
      <c r="C520" s="1019" t="s">
        <v>712</v>
      </c>
      <c r="D520" s="1020" t="s">
        <v>2060</v>
      </c>
      <c r="E520" s="729" t="s">
        <v>2061</v>
      </c>
      <c r="F520" s="729" t="s">
        <v>1344</v>
      </c>
      <c r="G520" s="1021"/>
      <c r="H520" s="1022"/>
      <c r="I520" s="1022"/>
      <c r="J520" s="1022"/>
      <c r="K520" s="1022"/>
      <c r="L520" s="729" t="s">
        <v>1345</v>
      </c>
      <c r="M520" s="1023">
        <v>12810</v>
      </c>
      <c r="N520" s="1024"/>
    </row>
    <row r="521" spans="1:14" ht="33.75">
      <c r="A521" s="1017">
        <v>514</v>
      </c>
      <c r="B521" s="1025" t="s">
        <v>713</v>
      </c>
      <c r="C521" s="1019" t="s">
        <v>712</v>
      </c>
      <c r="D521" s="1020" t="s">
        <v>2062</v>
      </c>
      <c r="E521" s="729" t="s">
        <v>2061</v>
      </c>
      <c r="F521" s="729" t="s">
        <v>1344</v>
      </c>
      <c r="G521" s="1021"/>
      <c r="H521" s="1022"/>
      <c r="I521" s="1022"/>
      <c r="J521" s="1022"/>
      <c r="K521" s="1022"/>
      <c r="L521" s="729" t="s">
        <v>1345</v>
      </c>
      <c r="M521" s="1023">
        <v>12810</v>
      </c>
      <c r="N521" s="1024"/>
    </row>
    <row r="522" spans="1:14" ht="22.5">
      <c r="A522" s="1017">
        <v>515</v>
      </c>
      <c r="B522" s="1025" t="s">
        <v>713</v>
      </c>
      <c r="C522" s="1019" t="s">
        <v>712</v>
      </c>
      <c r="D522" s="1020" t="s">
        <v>2063</v>
      </c>
      <c r="E522" s="729" t="s">
        <v>2064</v>
      </c>
      <c r="F522" s="729" t="s">
        <v>1378</v>
      </c>
      <c r="G522" s="1021"/>
      <c r="H522" s="1022"/>
      <c r="I522" s="1022"/>
      <c r="J522" s="1022"/>
      <c r="K522" s="1022"/>
      <c r="L522" s="729" t="s">
        <v>1345</v>
      </c>
      <c r="M522" s="1023">
        <v>29206.799999999999</v>
      </c>
      <c r="N522" s="1024"/>
    </row>
    <row r="523" spans="1:14" ht="22.5">
      <c r="A523" s="1017">
        <v>516</v>
      </c>
      <c r="B523" s="1025" t="s">
        <v>713</v>
      </c>
      <c r="C523" s="1019" t="s">
        <v>712</v>
      </c>
      <c r="D523" s="1020" t="s">
        <v>2065</v>
      </c>
      <c r="E523" s="729" t="s">
        <v>2064</v>
      </c>
      <c r="F523" s="729" t="s">
        <v>1378</v>
      </c>
      <c r="G523" s="1021"/>
      <c r="H523" s="1022"/>
      <c r="I523" s="1022"/>
      <c r="J523" s="1022"/>
      <c r="K523" s="1022"/>
      <c r="L523" s="729" t="s">
        <v>1345</v>
      </c>
      <c r="M523" s="1023">
        <f>M522</f>
        <v>29206.799999999999</v>
      </c>
      <c r="N523" s="1024"/>
    </row>
    <row r="524" spans="1:14" ht="22.5">
      <c r="A524" s="1017">
        <v>517</v>
      </c>
      <c r="B524" s="1025" t="s">
        <v>713</v>
      </c>
      <c r="C524" s="1019" t="s">
        <v>712</v>
      </c>
      <c r="D524" s="1020" t="s">
        <v>2066</v>
      </c>
      <c r="E524" s="729" t="s">
        <v>2067</v>
      </c>
      <c r="F524" s="729" t="s">
        <v>1426</v>
      </c>
      <c r="G524" s="1021"/>
      <c r="H524" s="1022"/>
      <c r="I524" s="1022"/>
      <c r="J524" s="1022"/>
      <c r="K524" s="1022"/>
      <c r="L524" s="729" t="s">
        <v>1345</v>
      </c>
      <c r="M524" s="1023">
        <v>16836</v>
      </c>
      <c r="N524" s="1024"/>
    </row>
    <row r="525" spans="1:14" ht="22.5">
      <c r="A525" s="1017">
        <v>518</v>
      </c>
      <c r="B525" s="1025" t="s">
        <v>713</v>
      </c>
      <c r="C525" s="1019" t="s">
        <v>712</v>
      </c>
      <c r="D525" s="1020" t="s">
        <v>2068</v>
      </c>
      <c r="E525" s="729" t="s">
        <v>2067</v>
      </c>
      <c r="F525" s="729" t="s">
        <v>1426</v>
      </c>
      <c r="G525" s="1021"/>
      <c r="H525" s="1022"/>
      <c r="I525" s="1022"/>
      <c r="J525" s="1022"/>
      <c r="K525" s="1022"/>
      <c r="L525" s="729" t="s">
        <v>1345</v>
      </c>
      <c r="M525" s="1023">
        <v>16836</v>
      </c>
      <c r="N525" s="1024"/>
    </row>
    <row r="526" spans="1:14" ht="33.75">
      <c r="A526" s="1017">
        <v>519</v>
      </c>
      <c r="B526" s="1025" t="s">
        <v>713</v>
      </c>
      <c r="C526" s="1019" t="s">
        <v>712</v>
      </c>
      <c r="D526" s="1020" t="s">
        <v>2069</v>
      </c>
      <c r="E526" s="729" t="s">
        <v>2070</v>
      </c>
      <c r="F526" s="729" t="s">
        <v>1378</v>
      </c>
      <c r="G526" s="1021"/>
      <c r="H526" s="1022"/>
      <c r="I526" s="1022"/>
      <c r="J526" s="1022"/>
      <c r="K526" s="1022"/>
      <c r="L526" s="729" t="s">
        <v>1345</v>
      </c>
      <c r="M526" s="1023">
        <v>43846.8</v>
      </c>
      <c r="N526" s="1024"/>
    </row>
    <row r="527" spans="1:14" ht="33.75">
      <c r="A527" s="1017">
        <v>520</v>
      </c>
      <c r="B527" s="1025" t="s">
        <v>713</v>
      </c>
      <c r="C527" s="1019" t="s">
        <v>712</v>
      </c>
      <c r="D527" s="1020" t="s">
        <v>2071</v>
      </c>
      <c r="E527" s="729" t="s">
        <v>2070</v>
      </c>
      <c r="F527" s="729" t="s">
        <v>1378</v>
      </c>
      <c r="G527" s="1021"/>
      <c r="H527" s="1022"/>
      <c r="I527" s="1022"/>
      <c r="J527" s="1022"/>
      <c r="K527" s="1022"/>
      <c r="L527" s="729" t="s">
        <v>1345</v>
      </c>
      <c r="M527" s="1023">
        <f>M526</f>
        <v>43846.8</v>
      </c>
      <c r="N527" s="1024"/>
    </row>
    <row r="528" spans="1:14" ht="22.5">
      <c r="A528" s="1017">
        <v>521</v>
      </c>
      <c r="B528" s="1025" t="s">
        <v>713</v>
      </c>
      <c r="C528" s="1019" t="s">
        <v>712</v>
      </c>
      <c r="D528" s="1020" t="s">
        <v>2072</v>
      </c>
      <c r="E528" s="729" t="s">
        <v>2073</v>
      </c>
      <c r="F528" s="729" t="s">
        <v>1550</v>
      </c>
      <c r="G528" s="1021"/>
      <c r="H528" s="1022"/>
      <c r="I528" s="1022"/>
      <c r="J528" s="1022"/>
      <c r="K528" s="1022"/>
      <c r="L528" s="729" t="s">
        <v>1345</v>
      </c>
      <c r="M528" s="1023">
        <v>9150</v>
      </c>
      <c r="N528" s="1024"/>
    </row>
    <row r="529" spans="1:14" ht="22.5">
      <c r="A529" s="1017">
        <v>522</v>
      </c>
      <c r="B529" s="1025" t="s">
        <v>713</v>
      </c>
      <c r="C529" s="1019" t="s">
        <v>712</v>
      </c>
      <c r="D529" s="1020" t="s">
        <v>2074</v>
      </c>
      <c r="E529" s="729" t="s">
        <v>2073</v>
      </c>
      <c r="F529" s="729" t="s">
        <v>1550</v>
      </c>
      <c r="G529" s="1021"/>
      <c r="H529" s="1022"/>
      <c r="I529" s="1022"/>
      <c r="J529" s="1022"/>
      <c r="K529" s="1022"/>
      <c r="L529" s="729" t="s">
        <v>1345</v>
      </c>
      <c r="M529" s="1023">
        <v>9150</v>
      </c>
      <c r="N529" s="1024"/>
    </row>
    <row r="530" spans="1:14" ht="33.75">
      <c r="A530" s="1017">
        <v>523</v>
      </c>
      <c r="B530" s="1025" t="s">
        <v>713</v>
      </c>
      <c r="C530" s="1019" t="s">
        <v>712</v>
      </c>
      <c r="D530" s="1020" t="s">
        <v>2075</v>
      </c>
      <c r="E530" s="729" t="s">
        <v>2076</v>
      </c>
      <c r="F530" s="729" t="s">
        <v>1550</v>
      </c>
      <c r="G530" s="1021"/>
      <c r="H530" s="1022"/>
      <c r="I530" s="1022"/>
      <c r="J530" s="1022"/>
      <c r="K530" s="1022"/>
      <c r="L530" s="729" t="s">
        <v>1345</v>
      </c>
      <c r="M530" s="1023">
        <v>9150</v>
      </c>
      <c r="N530" s="1024"/>
    </row>
    <row r="531" spans="1:14" ht="33.75">
      <c r="A531" s="1017">
        <v>524</v>
      </c>
      <c r="B531" s="1025" t="s">
        <v>713</v>
      </c>
      <c r="C531" s="1019" t="s">
        <v>712</v>
      </c>
      <c r="D531" s="1020" t="s">
        <v>2077</v>
      </c>
      <c r="E531" s="729" t="s">
        <v>2076</v>
      </c>
      <c r="F531" s="729" t="s">
        <v>1550</v>
      </c>
      <c r="G531" s="1021"/>
      <c r="H531" s="1022"/>
      <c r="I531" s="1022"/>
      <c r="J531" s="1022"/>
      <c r="K531" s="1022"/>
      <c r="L531" s="729" t="s">
        <v>1345</v>
      </c>
      <c r="M531" s="1023">
        <v>9150</v>
      </c>
      <c r="N531" s="1024"/>
    </row>
    <row r="532" spans="1:14" ht="22.5">
      <c r="A532" s="1017">
        <v>525</v>
      </c>
      <c r="B532" s="1025" t="s">
        <v>713</v>
      </c>
      <c r="C532" s="1019" t="s">
        <v>712</v>
      </c>
      <c r="D532" s="1020" t="s">
        <v>2078</v>
      </c>
      <c r="E532" s="729" t="s">
        <v>2079</v>
      </c>
      <c r="F532" s="729" t="s">
        <v>1822</v>
      </c>
      <c r="G532" s="1021"/>
      <c r="H532" s="1022"/>
      <c r="I532" s="1022"/>
      <c r="J532" s="1022"/>
      <c r="K532" s="1022"/>
      <c r="L532" s="729" t="s">
        <v>1345</v>
      </c>
      <c r="M532" s="1023">
        <v>8052</v>
      </c>
      <c r="N532" s="1024"/>
    </row>
    <row r="533" spans="1:14" ht="22.5">
      <c r="A533" s="1017">
        <v>526</v>
      </c>
      <c r="B533" s="1025" t="s">
        <v>713</v>
      </c>
      <c r="C533" s="1019" t="s">
        <v>712</v>
      </c>
      <c r="D533" s="1020" t="s">
        <v>2080</v>
      </c>
      <c r="E533" s="729" t="s">
        <v>2079</v>
      </c>
      <c r="F533" s="729" t="s">
        <v>1822</v>
      </c>
      <c r="G533" s="1021"/>
      <c r="H533" s="1022"/>
      <c r="I533" s="1022"/>
      <c r="J533" s="1022"/>
      <c r="K533" s="1022"/>
      <c r="L533" s="729" t="s">
        <v>1345</v>
      </c>
      <c r="M533" s="1023">
        <v>8052</v>
      </c>
      <c r="N533" s="1024"/>
    </row>
    <row r="534" spans="1:14" ht="22.5">
      <c r="A534" s="1017">
        <v>527</v>
      </c>
      <c r="B534" s="1025" t="s">
        <v>713</v>
      </c>
      <c r="C534" s="1019" t="s">
        <v>712</v>
      </c>
      <c r="D534" s="1020" t="s">
        <v>2081</v>
      </c>
      <c r="E534" s="729" t="s">
        <v>2082</v>
      </c>
      <c r="F534" s="729" t="s">
        <v>1580</v>
      </c>
      <c r="G534" s="1021"/>
      <c r="H534" s="1022"/>
      <c r="I534" s="1022"/>
      <c r="J534" s="1022"/>
      <c r="K534" s="1022"/>
      <c r="L534" s="729" t="s">
        <v>1345</v>
      </c>
      <c r="M534" s="1023">
        <v>14640</v>
      </c>
      <c r="N534" s="1024"/>
    </row>
    <row r="535" spans="1:14" ht="22.5">
      <c r="A535" s="1017">
        <v>528</v>
      </c>
      <c r="B535" s="1025" t="s">
        <v>713</v>
      </c>
      <c r="C535" s="1019" t="s">
        <v>712</v>
      </c>
      <c r="D535" s="1020" t="s">
        <v>2083</v>
      </c>
      <c r="E535" s="729" t="s">
        <v>2082</v>
      </c>
      <c r="F535" s="729" t="s">
        <v>1580</v>
      </c>
      <c r="G535" s="1021"/>
      <c r="H535" s="1022"/>
      <c r="I535" s="1022"/>
      <c r="J535" s="1022"/>
      <c r="K535" s="1022"/>
      <c r="L535" s="729" t="s">
        <v>1345</v>
      </c>
      <c r="M535" s="1023">
        <v>14640</v>
      </c>
      <c r="N535" s="1024"/>
    </row>
    <row r="536" spans="1:14" ht="33.75">
      <c r="A536" s="1017">
        <v>529</v>
      </c>
      <c r="B536" s="1025" t="s">
        <v>713</v>
      </c>
      <c r="C536" s="1019" t="s">
        <v>712</v>
      </c>
      <c r="D536" s="1020" t="s">
        <v>2084</v>
      </c>
      <c r="E536" s="729" t="s">
        <v>2085</v>
      </c>
      <c r="F536" s="729" t="s">
        <v>1546</v>
      </c>
      <c r="G536" s="1021"/>
      <c r="H536" s="1022"/>
      <c r="I536" s="1022"/>
      <c r="J536" s="1022"/>
      <c r="K536" s="1022"/>
      <c r="L536" s="729" t="s">
        <v>1345</v>
      </c>
      <c r="M536" s="1023">
        <v>18300</v>
      </c>
      <c r="N536" s="1024"/>
    </row>
    <row r="537" spans="1:14" ht="33.75">
      <c r="A537" s="1017">
        <v>530</v>
      </c>
      <c r="B537" s="1025" t="s">
        <v>713</v>
      </c>
      <c r="C537" s="1019" t="s">
        <v>712</v>
      </c>
      <c r="D537" s="1020" t="s">
        <v>2086</v>
      </c>
      <c r="E537" s="729" t="s">
        <v>2085</v>
      </c>
      <c r="F537" s="729" t="s">
        <v>1546</v>
      </c>
      <c r="G537" s="1021"/>
      <c r="H537" s="1022"/>
      <c r="I537" s="1022"/>
      <c r="J537" s="1022"/>
      <c r="K537" s="1022"/>
      <c r="L537" s="729" t="s">
        <v>1345</v>
      </c>
      <c r="M537" s="1023">
        <v>18300</v>
      </c>
      <c r="N537" s="1024"/>
    </row>
    <row r="538" spans="1:14" ht="22.5">
      <c r="A538" s="1017">
        <v>531</v>
      </c>
      <c r="B538" s="1025" t="s">
        <v>713</v>
      </c>
      <c r="C538" s="1019" t="s">
        <v>712</v>
      </c>
      <c r="D538" s="1020" t="s">
        <v>2087</v>
      </c>
      <c r="E538" s="729" t="s">
        <v>2088</v>
      </c>
      <c r="F538" s="729" t="s">
        <v>1426</v>
      </c>
      <c r="G538" s="1021"/>
      <c r="H538" s="1022"/>
      <c r="I538" s="1022"/>
      <c r="J538" s="1022"/>
      <c r="K538" s="1022"/>
      <c r="L538" s="729" t="s">
        <v>1345</v>
      </c>
      <c r="M538" s="1023">
        <v>17568</v>
      </c>
      <c r="N538" s="1024"/>
    </row>
    <row r="539" spans="1:14" ht="22.5">
      <c r="A539" s="1017">
        <v>532</v>
      </c>
      <c r="B539" s="1025" t="s">
        <v>713</v>
      </c>
      <c r="C539" s="1019" t="s">
        <v>712</v>
      </c>
      <c r="D539" s="1020" t="s">
        <v>2089</v>
      </c>
      <c r="E539" s="729" t="s">
        <v>2088</v>
      </c>
      <c r="F539" s="729" t="s">
        <v>1426</v>
      </c>
      <c r="G539" s="1021"/>
      <c r="H539" s="1022"/>
      <c r="I539" s="1022"/>
      <c r="J539" s="1022"/>
      <c r="K539" s="1022"/>
      <c r="L539" s="729" t="s">
        <v>1345</v>
      </c>
      <c r="M539" s="1023">
        <v>17568</v>
      </c>
      <c r="N539" s="1024"/>
    </row>
    <row r="540" spans="1:14" ht="22.5">
      <c r="A540" s="1017">
        <v>533</v>
      </c>
      <c r="B540" s="1025" t="s">
        <v>713</v>
      </c>
      <c r="C540" s="1019" t="s">
        <v>712</v>
      </c>
      <c r="D540" s="1020" t="s">
        <v>2090</v>
      </c>
      <c r="E540" s="729" t="s">
        <v>2091</v>
      </c>
      <c r="F540" s="729" t="s">
        <v>1550</v>
      </c>
      <c r="G540" s="1021"/>
      <c r="H540" s="1022"/>
      <c r="I540" s="1022"/>
      <c r="J540" s="1022"/>
      <c r="K540" s="1022"/>
      <c r="L540" s="729" t="s">
        <v>1345</v>
      </c>
      <c r="M540" s="1023">
        <v>10980</v>
      </c>
      <c r="N540" s="1024"/>
    </row>
    <row r="541" spans="1:14" ht="22.5">
      <c r="A541" s="1017">
        <v>534</v>
      </c>
      <c r="B541" s="1025" t="s">
        <v>713</v>
      </c>
      <c r="C541" s="1019" t="s">
        <v>712</v>
      </c>
      <c r="D541" s="1020" t="s">
        <v>2092</v>
      </c>
      <c r="E541" s="729" t="s">
        <v>2091</v>
      </c>
      <c r="F541" s="729" t="s">
        <v>1550</v>
      </c>
      <c r="G541" s="1021"/>
      <c r="H541" s="1022"/>
      <c r="I541" s="1022"/>
      <c r="J541" s="1022"/>
      <c r="K541" s="1022"/>
      <c r="L541" s="729" t="s">
        <v>1345</v>
      </c>
      <c r="M541" s="1023">
        <v>10980</v>
      </c>
      <c r="N541" s="1024"/>
    </row>
    <row r="542" spans="1:14" ht="33.75">
      <c r="A542" s="1017">
        <v>535</v>
      </c>
      <c r="B542" s="1025" t="s">
        <v>706</v>
      </c>
      <c r="C542" s="1019" t="s">
        <v>705</v>
      </c>
      <c r="D542" s="1020" t="s">
        <v>2093</v>
      </c>
      <c r="E542" s="729" t="s">
        <v>2094</v>
      </c>
      <c r="F542" s="729" t="s">
        <v>1550</v>
      </c>
      <c r="G542" s="1021"/>
      <c r="H542" s="1022"/>
      <c r="I542" s="1022"/>
      <c r="J542" s="1022"/>
      <c r="K542" s="1022"/>
      <c r="L542" s="729" t="s">
        <v>1345</v>
      </c>
      <c r="M542" s="1023">
        <v>10980</v>
      </c>
      <c r="N542" s="1024"/>
    </row>
    <row r="543" spans="1:14" ht="33.75">
      <c r="A543" s="1017">
        <v>536</v>
      </c>
      <c r="B543" s="1025" t="s">
        <v>706</v>
      </c>
      <c r="C543" s="1019" t="s">
        <v>705</v>
      </c>
      <c r="D543" s="1020" t="s">
        <v>2095</v>
      </c>
      <c r="E543" s="729" t="s">
        <v>2094</v>
      </c>
      <c r="F543" s="729" t="s">
        <v>1550</v>
      </c>
      <c r="G543" s="1021"/>
      <c r="H543" s="1022"/>
      <c r="I543" s="1022"/>
      <c r="J543" s="1022"/>
      <c r="K543" s="1022"/>
      <c r="L543" s="729" t="s">
        <v>1345</v>
      </c>
      <c r="M543" s="1023">
        <v>10980</v>
      </c>
      <c r="N543" s="1024"/>
    </row>
    <row r="544" spans="1:14" ht="22.5">
      <c r="A544" s="1017">
        <v>537</v>
      </c>
      <c r="B544" s="1025" t="s">
        <v>706</v>
      </c>
      <c r="C544" s="1019" t="s">
        <v>705</v>
      </c>
      <c r="D544" s="1020" t="s">
        <v>2096</v>
      </c>
      <c r="E544" s="729" t="s">
        <v>2097</v>
      </c>
      <c r="F544" s="729" t="s">
        <v>1420</v>
      </c>
      <c r="G544" s="1021"/>
      <c r="H544" s="1022"/>
      <c r="I544" s="1022"/>
      <c r="J544" s="1022"/>
      <c r="K544" s="1022"/>
      <c r="L544" s="729" t="s">
        <v>1345</v>
      </c>
      <c r="M544" s="1023">
        <v>16836</v>
      </c>
      <c r="N544" s="1024"/>
    </row>
    <row r="545" spans="1:14" ht="22.5">
      <c r="A545" s="1017">
        <v>538</v>
      </c>
      <c r="B545" s="1025" t="s">
        <v>706</v>
      </c>
      <c r="C545" s="1019" t="s">
        <v>705</v>
      </c>
      <c r="D545" s="1020" t="s">
        <v>2098</v>
      </c>
      <c r="E545" s="729" t="s">
        <v>2097</v>
      </c>
      <c r="F545" s="729" t="s">
        <v>1420</v>
      </c>
      <c r="G545" s="1021"/>
      <c r="H545" s="1022"/>
      <c r="I545" s="1022"/>
      <c r="J545" s="1022"/>
      <c r="K545" s="1022"/>
      <c r="L545" s="729" t="s">
        <v>1345</v>
      </c>
      <c r="M545" s="1023">
        <v>16836</v>
      </c>
      <c r="N545" s="1024"/>
    </row>
    <row r="546" spans="1:14" ht="22.5">
      <c r="A546" s="1017">
        <v>539</v>
      </c>
      <c r="B546" s="1025" t="s">
        <v>706</v>
      </c>
      <c r="C546" s="1019" t="s">
        <v>705</v>
      </c>
      <c r="D546" s="1020" t="s">
        <v>2099</v>
      </c>
      <c r="E546" s="729" t="s">
        <v>2100</v>
      </c>
      <c r="F546" s="729" t="s">
        <v>1420</v>
      </c>
      <c r="G546" s="1021"/>
      <c r="H546" s="1022"/>
      <c r="I546" s="1022"/>
      <c r="J546" s="1022"/>
      <c r="K546" s="1022"/>
      <c r="L546" s="729" t="s">
        <v>1345</v>
      </c>
      <c r="M546" s="1023">
        <v>16836</v>
      </c>
      <c r="N546" s="1024"/>
    </row>
    <row r="547" spans="1:14" ht="22.5">
      <c r="A547" s="1017">
        <v>540</v>
      </c>
      <c r="B547" s="1025" t="s">
        <v>706</v>
      </c>
      <c r="C547" s="1019" t="s">
        <v>705</v>
      </c>
      <c r="D547" s="1020" t="s">
        <v>2101</v>
      </c>
      <c r="E547" s="729" t="s">
        <v>2100</v>
      </c>
      <c r="F547" s="729" t="s">
        <v>1420</v>
      </c>
      <c r="G547" s="1021"/>
      <c r="H547" s="1022"/>
      <c r="I547" s="1022"/>
      <c r="J547" s="1022"/>
      <c r="K547" s="1022"/>
      <c r="L547" s="729" t="s">
        <v>1345</v>
      </c>
      <c r="M547" s="1023">
        <v>16836</v>
      </c>
      <c r="N547" s="1024"/>
    </row>
    <row r="548" spans="1:14" ht="22.5">
      <c r="A548" s="1017">
        <v>541</v>
      </c>
      <c r="B548" s="1025" t="s">
        <v>706</v>
      </c>
      <c r="C548" s="1019" t="s">
        <v>705</v>
      </c>
      <c r="D548" s="1020" t="s">
        <v>2102</v>
      </c>
      <c r="E548" s="729" t="s">
        <v>2103</v>
      </c>
      <c r="F548" s="729" t="s">
        <v>1420</v>
      </c>
      <c r="G548" s="1021"/>
      <c r="H548" s="1022"/>
      <c r="I548" s="1022"/>
      <c r="J548" s="1022"/>
      <c r="K548" s="1022"/>
      <c r="L548" s="729" t="s">
        <v>1345</v>
      </c>
      <c r="M548" s="1023">
        <v>16836</v>
      </c>
      <c r="N548" s="1024"/>
    </row>
    <row r="549" spans="1:14" ht="22.5">
      <c r="A549" s="1017">
        <v>542</v>
      </c>
      <c r="B549" s="1025" t="s">
        <v>706</v>
      </c>
      <c r="C549" s="1019" t="s">
        <v>705</v>
      </c>
      <c r="D549" s="1020" t="s">
        <v>2104</v>
      </c>
      <c r="E549" s="729" t="s">
        <v>2103</v>
      </c>
      <c r="F549" s="729" t="s">
        <v>1420</v>
      </c>
      <c r="G549" s="1021"/>
      <c r="H549" s="1022"/>
      <c r="I549" s="1022"/>
      <c r="J549" s="1022"/>
      <c r="K549" s="1022"/>
      <c r="L549" s="729" t="s">
        <v>1345</v>
      </c>
      <c r="M549" s="1023">
        <v>16836</v>
      </c>
      <c r="N549" s="1024"/>
    </row>
    <row r="550" spans="1:14" ht="22.5">
      <c r="A550" s="1017">
        <v>543</v>
      </c>
      <c r="B550" s="1025" t="s">
        <v>706</v>
      </c>
      <c r="C550" s="1019" t="s">
        <v>705</v>
      </c>
      <c r="D550" s="1020" t="s">
        <v>2105</v>
      </c>
      <c r="E550" s="729" t="s">
        <v>2106</v>
      </c>
      <c r="F550" s="729" t="s">
        <v>1420</v>
      </c>
      <c r="G550" s="1021"/>
      <c r="H550" s="1022"/>
      <c r="I550" s="1022"/>
      <c r="J550" s="1022"/>
      <c r="K550" s="1022"/>
      <c r="L550" s="729" t="s">
        <v>1345</v>
      </c>
      <c r="M550" s="1023">
        <v>16836</v>
      </c>
      <c r="N550" s="1024"/>
    </row>
    <row r="551" spans="1:14" ht="22.5">
      <c r="A551" s="1017">
        <v>544</v>
      </c>
      <c r="B551" s="1025" t="s">
        <v>706</v>
      </c>
      <c r="C551" s="1019" t="s">
        <v>705</v>
      </c>
      <c r="D551" s="1020" t="s">
        <v>2107</v>
      </c>
      <c r="E551" s="729" t="s">
        <v>2106</v>
      </c>
      <c r="F551" s="729" t="s">
        <v>1420</v>
      </c>
      <c r="G551" s="1021"/>
      <c r="H551" s="1022"/>
      <c r="I551" s="1022"/>
      <c r="J551" s="1022"/>
      <c r="K551" s="1022"/>
      <c r="L551" s="729" t="s">
        <v>1345</v>
      </c>
      <c r="M551" s="1023">
        <v>16836</v>
      </c>
      <c r="N551" s="1024"/>
    </row>
    <row r="552" spans="1:14" ht="22.5">
      <c r="A552" s="1017">
        <v>545</v>
      </c>
      <c r="B552" s="1025" t="s">
        <v>706</v>
      </c>
      <c r="C552" s="1019" t="s">
        <v>705</v>
      </c>
      <c r="D552" s="1020" t="s">
        <v>2108</v>
      </c>
      <c r="E552" s="729" t="s">
        <v>2109</v>
      </c>
      <c r="F552" s="729" t="s">
        <v>1420</v>
      </c>
      <c r="G552" s="1021"/>
      <c r="H552" s="1022"/>
      <c r="I552" s="1022"/>
      <c r="J552" s="1022"/>
      <c r="K552" s="1022"/>
      <c r="L552" s="729" t="s">
        <v>1345</v>
      </c>
      <c r="M552" s="1023">
        <v>1830</v>
      </c>
      <c r="N552" s="1024"/>
    </row>
    <row r="553" spans="1:14" ht="22.5">
      <c r="A553" s="1017">
        <v>546</v>
      </c>
      <c r="B553" s="1025" t="s">
        <v>706</v>
      </c>
      <c r="C553" s="1019" t="s">
        <v>705</v>
      </c>
      <c r="D553" s="1020" t="s">
        <v>2110</v>
      </c>
      <c r="E553" s="729" t="s">
        <v>2109</v>
      </c>
      <c r="F553" s="729" t="s">
        <v>2111</v>
      </c>
      <c r="G553" s="1021"/>
      <c r="H553" s="1022"/>
      <c r="I553" s="1022"/>
      <c r="J553" s="1022"/>
      <c r="K553" s="1022"/>
      <c r="L553" s="729" t="s">
        <v>1345</v>
      </c>
      <c r="M553" s="1023">
        <v>1830</v>
      </c>
      <c r="N553" s="1024"/>
    </row>
    <row r="554" spans="1:14" ht="22.5">
      <c r="A554" s="1017">
        <v>547</v>
      </c>
      <c r="B554" s="1025" t="s">
        <v>713</v>
      </c>
      <c r="C554" s="1019" t="s">
        <v>712</v>
      </c>
      <c r="D554" s="1020" t="s">
        <v>2112</v>
      </c>
      <c r="E554" s="729" t="s">
        <v>2113</v>
      </c>
      <c r="F554" s="729" t="s">
        <v>2111</v>
      </c>
      <c r="G554" s="1021"/>
      <c r="H554" s="1022"/>
      <c r="I554" s="1022"/>
      <c r="J554" s="1022"/>
      <c r="K554" s="1022"/>
      <c r="L554" s="729" t="s">
        <v>1345</v>
      </c>
      <c r="M554" s="1023">
        <v>14640</v>
      </c>
      <c r="N554" s="1024"/>
    </row>
    <row r="555" spans="1:14" ht="22.5">
      <c r="A555" s="1017">
        <v>548</v>
      </c>
      <c r="B555" s="1025" t="s">
        <v>713</v>
      </c>
      <c r="C555" s="1019" t="s">
        <v>712</v>
      </c>
      <c r="D555" s="1020" t="s">
        <v>2114</v>
      </c>
      <c r="E555" s="729" t="s">
        <v>2113</v>
      </c>
      <c r="F555" s="729" t="s">
        <v>1494</v>
      </c>
      <c r="G555" s="1021"/>
      <c r="H555" s="1022"/>
      <c r="I555" s="1022"/>
      <c r="J555" s="1022"/>
      <c r="K555" s="1022"/>
      <c r="L555" s="729" t="s">
        <v>1345</v>
      </c>
      <c r="M555" s="1023">
        <v>14640</v>
      </c>
      <c r="N555" s="1024"/>
    </row>
    <row r="556" spans="1:14" ht="22.5">
      <c r="A556" s="1017">
        <v>549</v>
      </c>
      <c r="B556" s="1025" t="s">
        <v>713</v>
      </c>
      <c r="C556" s="1019" t="s">
        <v>712</v>
      </c>
      <c r="D556" s="1020" t="s">
        <v>2115</v>
      </c>
      <c r="E556" s="729" t="s">
        <v>2116</v>
      </c>
      <c r="F556" s="729" t="s">
        <v>1494</v>
      </c>
      <c r="G556" s="1021"/>
      <c r="H556" s="1022"/>
      <c r="I556" s="1022"/>
      <c r="J556" s="1022"/>
      <c r="K556" s="1022"/>
      <c r="L556" s="729" t="s">
        <v>1345</v>
      </c>
      <c r="M556" s="1023">
        <v>21960</v>
      </c>
      <c r="N556" s="1024"/>
    </row>
    <row r="557" spans="1:14" ht="22.5">
      <c r="A557" s="1017">
        <v>550</v>
      </c>
      <c r="B557" s="1025" t="s">
        <v>713</v>
      </c>
      <c r="C557" s="1019" t="s">
        <v>712</v>
      </c>
      <c r="D557" s="1020" t="s">
        <v>2117</v>
      </c>
      <c r="E557" s="729" t="s">
        <v>2116</v>
      </c>
      <c r="F557" s="729" t="s">
        <v>2118</v>
      </c>
      <c r="G557" s="1021"/>
      <c r="H557" s="1022"/>
      <c r="I557" s="1022"/>
      <c r="J557" s="1022"/>
      <c r="K557" s="1022"/>
      <c r="L557" s="729" t="s">
        <v>1345</v>
      </c>
      <c r="M557" s="1023">
        <v>21960</v>
      </c>
      <c r="N557" s="1024"/>
    </row>
    <row r="558" spans="1:14" ht="22.5">
      <c r="A558" s="1017">
        <v>551</v>
      </c>
      <c r="B558" s="1025" t="s">
        <v>713</v>
      </c>
      <c r="C558" s="1019" t="s">
        <v>712</v>
      </c>
      <c r="D558" s="1020" t="s">
        <v>2119</v>
      </c>
      <c r="E558" s="729" t="s">
        <v>2120</v>
      </c>
      <c r="F558" s="729" t="s">
        <v>2118</v>
      </c>
      <c r="G558" s="1021"/>
      <c r="H558" s="1022"/>
      <c r="I558" s="1022"/>
      <c r="J558" s="1022"/>
      <c r="K558" s="1022"/>
      <c r="L558" s="729" t="s">
        <v>1345</v>
      </c>
      <c r="M558" s="1023">
        <v>20130</v>
      </c>
      <c r="N558" s="1024"/>
    </row>
    <row r="559" spans="1:14" ht="22.5">
      <c r="A559" s="1017">
        <v>552</v>
      </c>
      <c r="B559" s="1025" t="s">
        <v>713</v>
      </c>
      <c r="C559" s="1019" t="s">
        <v>712</v>
      </c>
      <c r="D559" s="1020" t="s">
        <v>2121</v>
      </c>
      <c r="E559" s="729" t="s">
        <v>2120</v>
      </c>
      <c r="F559" s="729" t="s">
        <v>1684</v>
      </c>
      <c r="G559" s="1021"/>
      <c r="H559" s="1022"/>
      <c r="I559" s="1022"/>
      <c r="J559" s="1022"/>
      <c r="K559" s="1022"/>
      <c r="L559" s="729" t="s">
        <v>1345</v>
      </c>
      <c r="M559" s="1023">
        <v>20130</v>
      </c>
      <c r="N559" s="1024"/>
    </row>
    <row r="560" spans="1:14" ht="22.5">
      <c r="A560" s="1017">
        <v>553</v>
      </c>
      <c r="B560" s="1025" t="s">
        <v>713</v>
      </c>
      <c r="C560" s="1019" t="s">
        <v>712</v>
      </c>
      <c r="D560" s="1020" t="s">
        <v>2122</v>
      </c>
      <c r="E560" s="729" t="s">
        <v>2123</v>
      </c>
      <c r="F560" s="729" t="s">
        <v>1684</v>
      </c>
      <c r="G560" s="1021"/>
      <c r="H560" s="1022"/>
      <c r="I560" s="1022"/>
      <c r="J560" s="1022"/>
      <c r="K560" s="1022"/>
      <c r="L560" s="729" t="s">
        <v>1345</v>
      </c>
      <c r="M560" s="1023">
        <v>13176</v>
      </c>
      <c r="N560" s="1024"/>
    </row>
    <row r="561" spans="1:14" ht="22.5">
      <c r="A561" s="1017">
        <v>554</v>
      </c>
      <c r="B561" s="1025" t="s">
        <v>713</v>
      </c>
      <c r="C561" s="1019" t="s">
        <v>712</v>
      </c>
      <c r="D561" s="1020" t="s">
        <v>2124</v>
      </c>
      <c r="E561" s="729" t="s">
        <v>2123</v>
      </c>
      <c r="F561" s="729" t="s">
        <v>2125</v>
      </c>
      <c r="G561" s="1021"/>
      <c r="H561" s="1022"/>
      <c r="I561" s="1022"/>
      <c r="J561" s="1022"/>
      <c r="K561" s="1022"/>
      <c r="L561" s="729" t="s">
        <v>1345</v>
      </c>
      <c r="M561" s="1023">
        <v>13176</v>
      </c>
      <c r="N561" s="1024"/>
    </row>
    <row r="562" spans="1:14" ht="22.5">
      <c r="A562" s="1017">
        <v>555</v>
      </c>
      <c r="B562" s="1025" t="s">
        <v>2126</v>
      </c>
      <c r="C562" s="1019" t="s">
        <v>709</v>
      </c>
      <c r="D562" s="1020" t="s">
        <v>2127</v>
      </c>
      <c r="E562" s="729" t="s">
        <v>2128</v>
      </c>
      <c r="F562" s="729" t="s">
        <v>2125</v>
      </c>
      <c r="G562" s="1021"/>
      <c r="H562" s="1022"/>
      <c r="I562" s="1022"/>
      <c r="J562" s="1022"/>
      <c r="K562" s="1022"/>
      <c r="L562" s="729" t="s">
        <v>1345</v>
      </c>
      <c r="M562" s="1023">
        <v>21960</v>
      </c>
      <c r="N562" s="1024"/>
    </row>
    <row r="563" spans="1:14" ht="22.5">
      <c r="A563" s="1017">
        <v>556</v>
      </c>
      <c r="B563" s="1025" t="s">
        <v>2126</v>
      </c>
      <c r="C563" s="1019" t="s">
        <v>709</v>
      </c>
      <c r="D563" s="1020" t="s">
        <v>2129</v>
      </c>
      <c r="E563" s="729" t="s">
        <v>2128</v>
      </c>
      <c r="F563" s="729" t="s">
        <v>2130</v>
      </c>
      <c r="G563" s="1021"/>
      <c r="H563" s="1022"/>
      <c r="I563" s="1022"/>
      <c r="J563" s="1022"/>
      <c r="K563" s="1022"/>
      <c r="L563" s="729" t="s">
        <v>1345</v>
      </c>
      <c r="M563" s="1023">
        <v>21960</v>
      </c>
      <c r="N563" s="1024"/>
    </row>
    <row r="564" spans="1:14" ht="22.5">
      <c r="A564" s="1017">
        <v>557</v>
      </c>
      <c r="B564" s="1025" t="s">
        <v>713</v>
      </c>
      <c r="C564" s="1019" t="s">
        <v>712</v>
      </c>
      <c r="D564" s="1020" t="s">
        <v>2131</v>
      </c>
      <c r="E564" s="729" t="s">
        <v>2132</v>
      </c>
      <c r="F564" s="729" t="s">
        <v>2130</v>
      </c>
      <c r="G564" s="1021"/>
      <c r="H564" s="1022"/>
      <c r="I564" s="1022"/>
      <c r="J564" s="1022"/>
      <c r="K564" s="1022"/>
      <c r="L564" s="729" t="s">
        <v>1345</v>
      </c>
      <c r="M564" s="1023">
        <v>13176</v>
      </c>
      <c r="N564" s="1024"/>
    </row>
    <row r="565" spans="1:14" ht="22.5">
      <c r="A565" s="1017">
        <v>558</v>
      </c>
      <c r="B565" s="1025" t="s">
        <v>713</v>
      </c>
      <c r="C565" s="1019" t="s">
        <v>712</v>
      </c>
      <c r="D565" s="1020" t="s">
        <v>2133</v>
      </c>
      <c r="E565" s="729" t="s">
        <v>2132</v>
      </c>
      <c r="F565" s="729" t="s">
        <v>1352</v>
      </c>
      <c r="G565" s="1021"/>
      <c r="H565" s="1022"/>
      <c r="I565" s="1022"/>
      <c r="J565" s="1022"/>
      <c r="K565" s="1022"/>
      <c r="L565" s="729" t="s">
        <v>1345</v>
      </c>
      <c r="M565" s="1023">
        <v>13176</v>
      </c>
      <c r="N565" s="1024"/>
    </row>
    <row r="566" spans="1:14" ht="22.5">
      <c r="A566" s="1017">
        <v>559</v>
      </c>
      <c r="B566" s="1025" t="s">
        <v>713</v>
      </c>
      <c r="C566" s="1019" t="s">
        <v>712</v>
      </c>
      <c r="D566" s="1020" t="s">
        <v>2134</v>
      </c>
      <c r="E566" s="729" t="s">
        <v>2135</v>
      </c>
      <c r="F566" s="729" t="s">
        <v>1352</v>
      </c>
      <c r="G566" s="1021"/>
      <c r="H566" s="1022"/>
      <c r="I566" s="1022"/>
      <c r="J566" s="1022"/>
      <c r="K566" s="1022"/>
      <c r="L566" s="729" t="s">
        <v>1345</v>
      </c>
      <c r="M566" s="1023">
        <v>20490</v>
      </c>
      <c r="N566" s="1024"/>
    </row>
    <row r="567" spans="1:14" ht="22.5">
      <c r="A567" s="1017">
        <v>560</v>
      </c>
      <c r="B567" s="1025" t="s">
        <v>713</v>
      </c>
      <c r="C567" s="1019" t="s">
        <v>712</v>
      </c>
      <c r="D567" s="1020" t="s">
        <v>2136</v>
      </c>
      <c r="E567" s="729" t="s">
        <v>2135</v>
      </c>
      <c r="F567" s="729" t="s">
        <v>1352</v>
      </c>
      <c r="G567" s="1021"/>
      <c r="H567" s="1022"/>
      <c r="I567" s="1022"/>
      <c r="J567" s="1022"/>
      <c r="K567" s="1022"/>
      <c r="L567" s="729" t="s">
        <v>1345</v>
      </c>
      <c r="M567" s="1023">
        <v>20490</v>
      </c>
      <c r="N567" s="1024"/>
    </row>
    <row r="568" spans="1:14" ht="22.5">
      <c r="A568" s="1017">
        <v>561</v>
      </c>
      <c r="B568" s="1025" t="s">
        <v>713</v>
      </c>
      <c r="C568" s="1019" t="s">
        <v>712</v>
      </c>
      <c r="D568" s="1020" t="s">
        <v>2137</v>
      </c>
      <c r="E568" s="729" t="s">
        <v>2138</v>
      </c>
      <c r="F568" s="729" t="s">
        <v>1631</v>
      </c>
      <c r="G568" s="1021"/>
      <c r="H568" s="1022"/>
      <c r="I568" s="1022"/>
      <c r="J568" s="1022"/>
      <c r="K568" s="1022"/>
      <c r="L568" s="729" t="s">
        <v>1345</v>
      </c>
      <c r="M568" s="1023">
        <v>16836</v>
      </c>
      <c r="N568" s="1024"/>
    </row>
    <row r="569" spans="1:14" ht="22.5">
      <c r="A569" s="1017">
        <v>562</v>
      </c>
      <c r="B569" s="1025" t="s">
        <v>713</v>
      </c>
      <c r="C569" s="1019" t="s">
        <v>712</v>
      </c>
      <c r="D569" s="1020" t="s">
        <v>2139</v>
      </c>
      <c r="E569" s="729" t="s">
        <v>2138</v>
      </c>
      <c r="F569" s="729" t="s">
        <v>1631</v>
      </c>
      <c r="G569" s="1021"/>
      <c r="H569" s="1022"/>
      <c r="I569" s="1022"/>
      <c r="J569" s="1022"/>
      <c r="K569" s="1022"/>
      <c r="L569" s="729" t="s">
        <v>1345</v>
      </c>
      <c r="M569" s="1023">
        <v>16836</v>
      </c>
      <c r="N569" s="1024"/>
    </row>
    <row r="570" spans="1:14" ht="33.75">
      <c r="A570" s="1017">
        <v>563</v>
      </c>
      <c r="B570" s="1025" t="s">
        <v>713</v>
      </c>
      <c r="C570" s="1019" t="s">
        <v>712</v>
      </c>
      <c r="D570" s="1020" t="s">
        <v>2140</v>
      </c>
      <c r="E570" s="729" t="s">
        <v>2141</v>
      </c>
      <c r="F570" s="729" t="str">
        <f>F569</f>
        <v>Pinus</v>
      </c>
      <c r="G570" s="1021"/>
      <c r="H570" s="1022"/>
      <c r="I570" s="1022"/>
      <c r="J570" s="1022"/>
      <c r="K570" s="1022"/>
      <c r="L570" s="729" t="s">
        <v>1345</v>
      </c>
      <c r="M570" s="1023">
        <v>18226</v>
      </c>
      <c r="N570" s="1024"/>
    </row>
    <row r="571" spans="1:14" ht="33.75">
      <c r="A571" s="1017">
        <v>564</v>
      </c>
      <c r="B571" s="1025" t="s">
        <v>713</v>
      </c>
      <c r="C571" s="1019" t="s">
        <v>712</v>
      </c>
      <c r="D571" s="1020" t="s">
        <v>2142</v>
      </c>
      <c r="E571" s="729" t="s">
        <v>2141</v>
      </c>
      <c r="F571" s="729" t="str">
        <f>F570</f>
        <v>Pinus</v>
      </c>
      <c r="G571" s="1021"/>
      <c r="H571" s="1022"/>
      <c r="I571" s="1022"/>
      <c r="J571" s="1022"/>
      <c r="K571" s="1022"/>
      <c r="L571" s="729" t="s">
        <v>1345</v>
      </c>
      <c r="M571" s="1023">
        <v>18226</v>
      </c>
      <c r="N571" s="1024"/>
    </row>
    <row r="572" spans="1:14" ht="22.5">
      <c r="A572" s="1017">
        <v>565</v>
      </c>
      <c r="B572" s="1025" t="s">
        <v>713</v>
      </c>
      <c r="C572" s="1019" t="s">
        <v>712</v>
      </c>
      <c r="D572" s="1020" t="s">
        <v>2143</v>
      </c>
      <c r="E572" s="729" t="s">
        <v>2144</v>
      </c>
      <c r="F572" s="729" t="s">
        <v>1378</v>
      </c>
      <c r="G572" s="1021"/>
      <c r="H572" s="1022"/>
      <c r="I572" s="1022"/>
      <c r="J572" s="1022"/>
      <c r="K572" s="1022"/>
      <c r="L572" s="729" t="s">
        <v>1345</v>
      </c>
      <c r="M572" s="1023">
        <v>21813.599999999999</v>
      </c>
      <c r="N572" s="1024"/>
    </row>
    <row r="573" spans="1:14" ht="22.5">
      <c r="A573" s="1017">
        <v>566</v>
      </c>
      <c r="B573" s="1025" t="s">
        <v>713</v>
      </c>
      <c r="C573" s="1019" t="s">
        <v>712</v>
      </c>
      <c r="D573" s="1020" t="s">
        <v>2145</v>
      </c>
      <c r="E573" s="729" t="s">
        <v>2144</v>
      </c>
      <c r="F573" s="729" t="s">
        <v>1378</v>
      </c>
      <c r="G573" s="1021"/>
      <c r="H573" s="1022"/>
      <c r="I573" s="1022"/>
      <c r="J573" s="1022"/>
      <c r="K573" s="1022"/>
      <c r="L573" s="729" t="s">
        <v>1345</v>
      </c>
      <c r="M573" s="1023">
        <f>M572</f>
        <v>21813.599999999999</v>
      </c>
      <c r="N573" s="1024"/>
    </row>
    <row r="574" spans="1:14" ht="22.5">
      <c r="A574" s="1017">
        <v>567</v>
      </c>
      <c r="B574" s="1025" t="s">
        <v>713</v>
      </c>
      <c r="C574" s="1019" t="s">
        <v>712</v>
      </c>
      <c r="D574" s="1020" t="s">
        <v>2146</v>
      </c>
      <c r="E574" s="729" t="s">
        <v>2147</v>
      </c>
      <c r="F574" s="729" t="s">
        <v>1429</v>
      </c>
      <c r="G574" s="1021"/>
      <c r="H574" s="1022"/>
      <c r="I574" s="1022"/>
      <c r="J574" s="1022"/>
      <c r="K574" s="1022"/>
      <c r="L574" s="729" t="s">
        <v>1345</v>
      </c>
      <c r="M574" s="1023">
        <v>13176</v>
      </c>
      <c r="N574" s="1024"/>
    </row>
    <row r="575" spans="1:14" ht="22.5">
      <c r="A575" s="1017">
        <v>568</v>
      </c>
      <c r="B575" s="1025" t="s">
        <v>713</v>
      </c>
      <c r="C575" s="1019" t="s">
        <v>712</v>
      </c>
      <c r="D575" s="1020" t="s">
        <v>2148</v>
      </c>
      <c r="E575" s="729" t="s">
        <v>2147</v>
      </c>
      <c r="F575" s="729" t="s">
        <v>1429</v>
      </c>
      <c r="G575" s="1021"/>
      <c r="H575" s="1022"/>
      <c r="I575" s="1022"/>
      <c r="J575" s="1022"/>
      <c r="K575" s="1022"/>
      <c r="L575" s="729" t="s">
        <v>1345</v>
      </c>
      <c r="M575" s="1023">
        <v>13176</v>
      </c>
      <c r="N575" s="1024"/>
    </row>
    <row r="576" spans="1:14" ht="22.5">
      <c r="A576" s="1017">
        <v>569</v>
      </c>
      <c r="B576" s="1025" t="s">
        <v>713</v>
      </c>
      <c r="C576" s="1019" t="s">
        <v>712</v>
      </c>
      <c r="D576" s="1020" t="s">
        <v>2149</v>
      </c>
      <c r="E576" s="729" t="s">
        <v>2150</v>
      </c>
      <c r="F576" s="729" t="s">
        <v>1384</v>
      </c>
      <c r="G576" s="1021"/>
      <c r="H576" s="1022"/>
      <c r="I576" s="1022"/>
      <c r="J576" s="1022"/>
      <c r="K576" s="1022"/>
      <c r="L576" s="729" t="s">
        <v>1345</v>
      </c>
      <c r="M576" s="1023">
        <v>13176</v>
      </c>
      <c r="N576" s="1024"/>
    </row>
    <row r="577" spans="1:14" ht="22.5">
      <c r="A577" s="1017">
        <v>570</v>
      </c>
      <c r="B577" s="1025" t="s">
        <v>713</v>
      </c>
      <c r="C577" s="1019" t="s">
        <v>712</v>
      </c>
      <c r="D577" s="1020" t="s">
        <v>2151</v>
      </c>
      <c r="E577" s="729" t="s">
        <v>2150</v>
      </c>
      <c r="F577" s="729" t="s">
        <v>1384</v>
      </c>
      <c r="G577" s="1021"/>
      <c r="H577" s="1022"/>
      <c r="I577" s="1022"/>
      <c r="J577" s="1022"/>
      <c r="K577" s="1022"/>
      <c r="L577" s="729" t="s">
        <v>1345</v>
      </c>
      <c r="M577" s="1023">
        <v>13176</v>
      </c>
      <c r="N577" s="1024"/>
    </row>
    <row r="578" spans="1:14" ht="22.5">
      <c r="A578" s="1017">
        <v>571</v>
      </c>
      <c r="B578" s="1025" t="s">
        <v>713</v>
      </c>
      <c r="C578" s="1019" t="s">
        <v>712</v>
      </c>
      <c r="D578" s="1020" t="s">
        <v>2152</v>
      </c>
      <c r="E578" s="729" t="s">
        <v>2153</v>
      </c>
      <c r="F578" s="729" t="s">
        <v>1384</v>
      </c>
      <c r="G578" s="1021"/>
      <c r="H578" s="1022"/>
      <c r="I578" s="1022"/>
      <c r="J578" s="1022"/>
      <c r="K578" s="1022"/>
      <c r="L578" s="729" t="s">
        <v>1345</v>
      </c>
      <c r="M578" s="1023">
        <v>30378</v>
      </c>
      <c r="N578" s="1024"/>
    </row>
    <row r="579" spans="1:14" ht="22.5">
      <c r="A579" s="1017">
        <v>572</v>
      </c>
      <c r="B579" s="1025" t="s">
        <v>713</v>
      </c>
      <c r="C579" s="1019" t="s">
        <v>712</v>
      </c>
      <c r="D579" s="1020" t="s">
        <v>2154</v>
      </c>
      <c r="E579" s="729" t="s">
        <v>2153</v>
      </c>
      <c r="F579" s="729" t="s">
        <v>2021</v>
      </c>
      <c r="G579" s="1021"/>
      <c r="H579" s="1022"/>
      <c r="I579" s="1022"/>
      <c r="J579" s="1022"/>
      <c r="K579" s="1022"/>
      <c r="L579" s="729" t="s">
        <v>1345</v>
      </c>
      <c r="M579" s="1023">
        <v>30378</v>
      </c>
      <c r="N579" s="1024"/>
    </row>
    <row r="580" spans="1:14" ht="22.5">
      <c r="A580" s="1017">
        <v>573</v>
      </c>
      <c r="B580" s="1025" t="s">
        <v>706</v>
      </c>
      <c r="C580" s="1019" t="s">
        <v>705</v>
      </c>
      <c r="D580" s="1020" t="s">
        <v>2155</v>
      </c>
      <c r="E580" s="729" t="s">
        <v>2156</v>
      </c>
      <c r="F580" s="729" t="str">
        <f>F579</f>
        <v>PT Puri Delco</v>
      </c>
      <c r="G580" s="1021"/>
      <c r="H580" s="1022"/>
      <c r="I580" s="1022"/>
      <c r="J580" s="1022"/>
      <c r="K580" s="1022"/>
      <c r="L580" s="729" t="s">
        <v>1345</v>
      </c>
      <c r="M580" s="1023">
        <v>10980</v>
      </c>
      <c r="N580" s="1024"/>
    </row>
    <row r="581" spans="1:14" ht="22.5">
      <c r="A581" s="1017">
        <v>574</v>
      </c>
      <c r="B581" s="1025" t="s">
        <v>706</v>
      </c>
      <c r="C581" s="1019" t="s">
        <v>705</v>
      </c>
      <c r="D581" s="1020" t="s">
        <v>2157</v>
      </c>
      <c r="E581" s="729" t="s">
        <v>2156</v>
      </c>
      <c r="F581" s="729" t="s">
        <v>1822</v>
      </c>
      <c r="G581" s="1021"/>
      <c r="H581" s="1022"/>
      <c r="I581" s="1022"/>
      <c r="J581" s="1022"/>
      <c r="K581" s="1022"/>
      <c r="L581" s="729" t="s">
        <v>1345</v>
      </c>
      <c r="M581" s="1023">
        <v>10980</v>
      </c>
      <c r="N581" s="1024"/>
    </row>
    <row r="582" spans="1:14" ht="22.5">
      <c r="A582" s="1017">
        <v>575</v>
      </c>
      <c r="B582" s="1025" t="s">
        <v>706</v>
      </c>
      <c r="C582" s="1019" t="s">
        <v>705</v>
      </c>
      <c r="D582" s="1020" t="s">
        <v>2158</v>
      </c>
      <c r="E582" s="729" t="s">
        <v>2159</v>
      </c>
      <c r="F582" s="729" t="s">
        <v>1822</v>
      </c>
      <c r="G582" s="1021"/>
      <c r="H582" s="1022"/>
      <c r="I582" s="1022"/>
      <c r="J582" s="1022"/>
      <c r="K582" s="1022"/>
      <c r="L582" s="729" t="s">
        <v>1345</v>
      </c>
      <c r="M582" s="1023">
        <v>10980</v>
      </c>
      <c r="N582" s="1024"/>
    </row>
    <row r="583" spans="1:14" ht="22.5">
      <c r="A583" s="1017">
        <v>576</v>
      </c>
      <c r="B583" s="1025" t="s">
        <v>706</v>
      </c>
      <c r="C583" s="1019" t="s">
        <v>705</v>
      </c>
      <c r="D583" s="1020" t="s">
        <v>2160</v>
      </c>
      <c r="E583" s="729" t="s">
        <v>2159</v>
      </c>
      <c r="F583" s="729" t="s">
        <v>1822</v>
      </c>
      <c r="G583" s="1021"/>
      <c r="H583" s="1022"/>
      <c r="I583" s="1022"/>
      <c r="J583" s="1022"/>
      <c r="K583" s="1022"/>
      <c r="L583" s="729" t="s">
        <v>1345</v>
      </c>
      <c r="M583" s="1023">
        <v>10980</v>
      </c>
      <c r="N583" s="1024"/>
    </row>
    <row r="584" spans="1:14" ht="22.5">
      <c r="A584" s="1017">
        <v>577</v>
      </c>
      <c r="B584" s="1025" t="s">
        <v>706</v>
      </c>
      <c r="C584" s="1019" t="s">
        <v>705</v>
      </c>
      <c r="D584" s="1020" t="s">
        <v>2161</v>
      </c>
      <c r="E584" s="729" t="s">
        <v>2162</v>
      </c>
      <c r="F584" s="729" t="s">
        <v>1822</v>
      </c>
      <c r="G584" s="1021"/>
      <c r="H584" s="1022"/>
      <c r="I584" s="1022"/>
      <c r="J584" s="1022"/>
      <c r="K584" s="1022"/>
      <c r="L584" s="729" t="s">
        <v>1345</v>
      </c>
      <c r="M584" s="1023">
        <v>10980</v>
      </c>
      <c r="N584" s="1024"/>
    </row>
    <row r="585" spans="1:14" ht="22.5">
      <c r="A585" s="1017">
        <v>578</v>
      </c>
      <c r="B585" s="1025" t="s">
        <v>706</v>
      </c>
      <c r="C585" s="1019" t="s">
        <v>705</v>
      </c>
      <c r="D585" s="1020" t="s">
        <v>2163</v>
      </c>
      <c r="E585" s="729" t="s">
        <v>2162</v>
      </c>
      <c r="F585" s="729" t="s">
        <v>1822</v>
      </c>
      <c r="G585" s="1021"/>
      <c r="H585" s="1022"/>
      <c r="I585" s="1022"/>
      <c r="J585" s="1022"/>
      <c r="K585" s="1022"/>
      <c r="L585" s="729" t="s">
        <v>1345</v>
      </c>
      <c r="M585" s="1023">
        <v>10980</v>
      </c>
      <c r="N585" s="1024"/>
    </row>
    <row r="586" spans="1:14" ht="22.5">
      <c r="A586" s="1017">
        <v>579</v>
      </c>
      <c r="B586" s="1025" t="s">
        <v>713</v>
      </c>
      <c r="C586" s="1019" t="s">
        <v>712</v>
      </c>
      <c r="D586" s="1020" t="s">
        <v>2164</v>
      </c>
      <c r="E586" s="729" t="s">
        <v>2165</v>
      </c>
      <c r="F586" s="729" t="str">
        <f>F587</f>
        <v>Pustaka Anggrek</v>
      </c>
      <c r="G586" s="1021"/>
      <c r="H586" s="1022"/>
      <c r="I586" s="1022"/>
      <c r="J586" s="1022"/>
      <c r="K586" s="1022"/>
      <c r="L586" s="729" t="s">
        <v>1345</v>
      </c>
      <c r="M586" s="1023">
        <v>11712</v>
      </c>
      <c r="N586" s="1024"/>
    </row>
    <row r="587" spans="1:14" ht="22.5">
      <c r="A587" s="1017">
        <v>580</v>
      </c>
      <c r="B587" s="1025" t="s">
        <v>713</v>
      </c>
      <c r="C587" s="1019" t="s">
        <v>712</v>
      </c>
      <c r="D587" s="1020" t="s">
        <v>2166</v>
      </c>
      <c r="E587" s="729" t="s">
        <v>2165</v>
      </c>
      <c r="F587" s="729" t="s">
        <v>1387</v>
      </c>
      <c r="G587" s="1021"/>
      <c r="H587" s="1022"/>
      <c r="I587" s="1022"/>
      <c r="J587" s="1022"/>
      <c r="K587" s="1022"/>
      <c r="L587" s="729" t="s">
        <v>1345</v>
      </c>
      <c r="M587" s="1023">
        <v>11712</v>
      </c>
      <c r="N587" s="1024"/>
    </row>
    <row r="588" spans="1:14" ht="22.5">
      <c r="A588" s="1017">
        <v>581</v>
      </c>
      <c r="B588" s="1025" t="s">
        <v>713</v>
      </c>
      <c r="C588" s="1019" t="s">
        <v>712</v>
      </c>
      <c r="D588" s="1020" t="s">
        <v>2167</v>
      </c>
      <c r="E588" s="729" t="s">
        <v>2168</v>
      </c>
      <c r="F588" s="729" t="s">
        <v>1387</v>
      </c>
      <c r="G588" s="1021"/>
      <c r="H588" s="1022"/>
      <c r="I588" s="1022"/>
      <c r="J588" s="1022"/>
      <c r="K588" s="1022"/>
      <c r="L588" s="729" t="s">
        <v>1345</v>
      </c>
      <c r="M588" s="1023">
        <v>21960</v>
      </c>
      <c r="N588" s="1024"/>
    </row>
    <row r="589" spans="1:14" ht="22.5">
      <c r="A589" s="1017">
        <v>582</v>
      </c>
      <c r="B589" s="1025" t="s">
        <v>713</v>
      </c>
      <c r="C589" s="1019" t="s">
        <v>712</v>
      </c>
      <c r="D589" s="1020" t="s">
        <v>2169</v>
      </c>
      <c r="E589" s="729" t="s">
        <v>2168</v>
      </c>
      <c r="F589" s="729" t="s">
        <v>1356</v>
      </c>
      <c r="G589" s="1021"/>
      <c r="H589" s="1022"/>
      <c r="I589" s="1022"/>
      <c r="J589" s="1022"/>
      <c r="K589" s="1022"/>
      <c r="L589" s="729" t="s">
        <v>1345</v>
      </c>
      <c r="M589" s="1023">
        <v>21960</v>
      </c>
      <c r="N589" s="1024"/>
    </row>
    <row r="590" spans="1:14" ht="22.5">
      <c r="A590" s="1017">
        <v>583</v>
      </c>
      <c r="B590" s="1025" t="s">
        <v>713</v>
      </c>
      <c r="C590" s="1019" t="s">
        <v>712</v>
      </c>
      <c r="D590" s="1020" t="s">
        <v>2170</v>
      </c>
      <c r="E590" s="729" t="s">
        <v>2171</v>
      </c>
      <c r="F590" s="729" t="s">
        <v>2172</v>
      </c>
      <c r="G590" s="1021"/>
      <c r="H590" s="1022"/>
      <c r="I590" s="1022"/>
      <c r="J590" s="1022"/>
      <c r="K590" s="1022"/>
      <c r="L590" s="729" t="s">
        <v>1345</v>
      </c>
      <c r="M590" s="1023">
        <v>17568</v>
      </c>
      <c r="N590" s="1024"/>
    </row>
    <row r="591" spans="1:14" ht="22.5">
      <c r="A591" s="1017">
        <v>584</v>
      </c>
      <c r="B591" s="1025" t="s">
        <v>713</v>
      </c>
      <c r="C591" s="1019" t="s">
        <v>712</v>
      </c>
      <c r="D591" s="1020" t="s">
        <v>2173</v>
      </c>
      <c r="E591" s="729" t="s">
        <v>2171</v>
      </c>
      <c r="F591" s="729" t="s">
        <v>2172</v>
      </c>
      <c r="G591" s="1021"/>
      <c r="H591" s="1022"/>
      <c r="I591" s="1022"/>
      <c r="J591" s="1022"/>
      <c r="K591" s="1022"/>
      <c r="L591" s="729" t="s">
        <v>1345</v>
      </c>
      <c r="M591" s="1023">
        <v>17568</v>
      </c>
      <c r="N591" s="1024"/>
    </row>
    <row r="592" spans="1:14" ht="33.75">
      <c r="A592" s="1017">
        <v>585</v>
      </c>
      <c r="B592" s="1025" t="s">
        <v>713</v>
      </c>
      <c r="C592" s="1019" t="s">
        <v>712</v>
      </c>
      <c r="D592" s="1020" t="s">
        <v>2174</v>
      </c>
      <c r="E592" s="729" t="s">
        <v>2175</v>
      </c>
      <c r="F592" s="729" t="s">
        <v>1911</v>
      </c>
      <c r="G592" s="1021"/>
      <c r="H592" s="1022"/>
      <c r="I592" s="1022"/>
      <c r="J592" s="1022"/>
      <c r="K592" s="1022"/>
      <c r="L592" s="729" t="s">
        <v>1345</v>
      </c>
      <c r="M592" s="1023">
        <v>13176</v>
      </c>
      <c r="N592" s="1024"/>
    </row>
    <row r="593" spans="1:14" ht="33.75">
      <c r="A593" s="1017">
        <v>586</v>
      </c>
      <c r="B593" s="1025" t="s">
        <v>713</v>
      </c>
      <c r="C593" s="1019" t="s">
        <v>712</v>
      </c>
      <c r="D593" s="1020" t="s">
        <v>2176</v>
      </c>
      <c r="E593" s="729" t="s">
        <v>2175</v>
      </c>
      <c r="F593" s="729" t="s">
        <v>1911</v>
      </c>
      <c r="G593" s="1021"/>
      <c r="H593" s="1022"/>
      <c r="I593" s="1022"/>
      <c r="J593" s="1022"/>
      <c r="K593" s="1022"/>
      <c r="L593" s="729" t="s">
        <v>1345</v>
      </c>
      <c r="M593" s="1023">
        <v>13176</v>
      </c>
      <c r="N593" s="1024"/>
    </row>
    <row r="594" spans="1:14" ht="22.5">
      <c r="A594" s="1017">
        <v>587</v>
      </c>
      <c r="B594" s="1025" t="s">
        <v>713</v>
      </c>
      <c r="C594" s="1019" t="s">
        <v>712</v>
      </c>
      <c r="D594" s="1020" t="s">
        <v>2177</v>
      </c>
      <c r="E594" s="729" t="s">
        <v>2178</v>
      </c>
      <c r="F594" s="729" t="s">
        <v>2179</v>
      </c>
      <c r="G594" s="1021"/>
      <c r="H594" s="1022"/>
      <c r="I594" s="1022"/>
      <c r="J594" s="1022"/>
      <c r="K594" s="1022"/>
      <c r="L594" s="729" t="s">
        <v>1345</v>
      </c>
      <c r="M594" s="1023">
        <v>14640</v>
      </c>
      <c r="N594" s="1024"/>
    </row>
    <row r="595" spans="1:14" ht="22.5">
      <c r="A595" s="1017">
        <v>588</v>
      </c>
      <c r="B595" s="1025" t="s">
        <v>713</v>
      </c>
      <c r="C595" s="1019" t="s">
        <v>712</v>
      </c>
      <c r="D595" s="1020" t="s">
        <v>2180</v>
      </c>
      <c r="E595" s="729" t="s">
        <v>2178</v>
      </c>
      <c r="F595" s="729" t="s">
        <v>2179</v>
      </c>
      <c r="G595" s="1021"/>
      <c r="H595" s="1022"/>
      <c r="I595" s="1022"/>
      <c r="J595" s="1022"/>
      <c r="K595" s="1022"/>
      <c r="L595" s="729" t="s">
        <v>1345</v>
      </c>
      <c r="M595" s="1023">
        <v>14640</v>
      </c>
      <c r="N595" s="1024"/>
    </row>
    <row r="596" spans="1:14" ht="22.5">
      <c r="A596" s="1017">
        <v>589</v>
      </c>
      <c r="B596" s="1025" t="s">
        <v>713</v>
      </c>
      <c r="C596" s="1019" t="s">
        <v>712</v>
      </c>
      <c r="D596" s="1020" t="s">
        <v>2181</v>
      </c>
      <c r="E596" s="729" t="s">
        <v>2182</v>
      </c>
      <c r="F596" s="729" t="s">
        <v>1344</v>
      </c>
      <c r="G596" s="1021"/>
      <c r="H596" s="1022"/>
      <c r="I596" s="1022"/>
      <c r="J596" s="1022"/>
      <c r="K596" s="1022"/>
      <c r="L596" s="729" t="s">
        <v>1345</v>
      </c>
      <c r="M596" s="1023">
        <v>15372</v>
      </c>
      <c r="N596" s="1024"/>
    </row>
    <row r="597" spans="1:14" ht="22.5">
      <c r="A597" s="1017">
        <v>590</v>
      </c>
      <c r="B597" s="1025" t="s">
        <v>713</v>
      </c>
      <c r="C597" s="1019" t="s">
        <v>712</v>
      </c>
      <c r="D597" s="1020" t="s">
        <v>2183</v>
      </c>
      <c r="E597" s="729" t="s">
        <v>2182</v>
      </c>
      <c r="F597" s="729" t="s">
        <v>1344</v>
      </c>
      <c r="G597" s="1021"/>
      <c r="H597" s="1022"/>
      <c r="I597" s="1022"/>
      <c r="J597" s="1022"/>
      <c r="K597" s="1022"/>
      <c r="L597" s="729" t="s">
        <v>1345</v>
      </c>
      <c r="M597" s="1023">
        <v>15372</v>
      </c>
      <c r="N597" s="1024"/>
    </row>
    <row r="598" spans="1:14" ht="22.5">
      <c r="A598" s="1017">
        <v>591</v>
      </c>
      <c r="B598" s="1025" t="s">
        <v>713</v>
      </c>
      <c r="C598" s="1019" t="s">
        <v>712</v>
      </c>
      <c r="D598" s="1020" t="s">
        <v>2184</v>
      </c>
      <c r="E598" s="729" t="s">
        <v>2185</v>
      </c>
      <c r="F598" s="729" t="s">
        <v>1404</v>
      </c>
      <c r="G598" s="1021"/>
      <c r="H598" s="1022"/>
      <c r="I598" s="1022"/>
      <c r="J598" s="1022"/>
      <c r="K598" s="1022"/>
      <c r="L598" s="729" t="s">
        <v>1345</v>
      </c>
      <c r="M598" s="1023">
        <v>18300</v>
      </c>
      <c r="N598" s="1024"/>
    </row>
    <row r="599" spans="1:14" ht="22.5">
      <c r="A599" s="1017">
        <v>592</v>
      </c>
      <c r="B599" s="1025" t="s">
        <v>713</v>
      </c>
      <c r="C599" s="1019" t="s">
        <v>712</v>
      </c>
      <c r="D599" s="1020" t="s">
        <v>2186</v>
      </c>
      <c r="E599" s="729" t="s">
        <v>2185</v>
      </c>
      <c r="F599" s="729" t="s">
        <v>1404</v>
      </c>
      <c r="G599" s="1021"/>
      <c r="H599" s="1022"/>
      <c r="I599" s="1022"/>
      <c r="J599" s="1022"/>
      <c r="K599" s="1022"/>
      <c r="L599" s="729" t="s">
        <v>1345</v>
      </c>
      <c r="M599" s="1023">
        <v>18300</v>
      </c>
      <c r="N599" s="1024"/>
    </row>
    <row r="600" spans="1:14" ht="22.5">
      <c r="A600" s="1017">
        <v>593</v>
      </c>
      <c r="B600" s="1025" t="s">
        <v>713</v>
      </c>
      <c r="C600" s="1019" t="s">
        <v>712</v>
      </c>
      <c r="D600" s="1020" t="s">
        <v>2187</v>
      </c>
      <c r="E600" s="729" t="s">
        <v>2188</v>
      </c>
      <c r="F600" s="729" t="s">
        <v>1822</v>
      </c>
      <c r="G600" s="1021"/>
      <c r="H600" s="1022"/>
      <c r="I600" s="1022"/>
      <c r="J600" s="1022"/>
      <c r="K600" s="1022"/>
      <c r="L600" s="729" t="s">
        <v>1345</v>
      </c>
      <c r="M600" s="1023">
        <v>9516</v>
      </c>
      <c r="N600" s="1024"/>
    </row>
    <row r="601" spans="1:14" ht="22.5">
      <c r="A601" s="1017">
        <v>594</v>
      </c>
      <c r="B601" s="1025" t="s">
        <v>713</v>
      </c>
      <c r="C601" s="1019" t="s">
        <v>712</v>
      </c>
      <c r="D601" s="1020" t="s">
        <v>2189</v>
      </c>
      <c r="E601" s="729" t="s">
        <v>2188</v>
      </c>
      <c r="F601" s="729" t="s">
        <v>1822</v>
      </c>
      <c r="G601" s="1021"/>
      <c r="H601" s="1022"/>
      <c r="I601" s="1022"/>
      <c r="J601" s="1022"/>
      <c r="K601" s="1022"/>
      <c r="L601" s="729" t="s">
        <v>1345</v>
      </c>
      <c r="M601" s="1023">
        <v>9516</v>
      </c>
      <c r="N601" s="1024"/>
    </row>
    <row r="602" spans="1:14" ht="22.5">
      <c r="A602" s="1017">
        <v>595</v>
      </c>
      <c r="B602" s="1025" t="s">
        <v>713</v>
      </c>
      <c r="C602" s="1019" t="s">
        <v>712</v>
      </c>
      <c r="D602" s="1020" t="s">
        <v>2190</v>
      </c>
      <c r="E602" s="729" t="s">
        <v>2191</v>
      </c>
      <c r="F602" s="729" t="s">
        <v>1580</v>
      </c>
      <c r="G602" s="1021"/>
      <c r="H602" s="1022"/>
      <c r="I602" s="1022"/>
      <c r="J602" s="1022"/>
      <c r="K602" s="1022"/>
      <c r="L602" s="729" t="s">
        <v>1345</v>
      </c>
      <c r="M602" s="1023">
        <v>14640</v>
      </c>
      <c r="N602" s="1024"/>
    </row>
    <row r="603" spans="1:14" ht="22.5">
      <c r="A603" s="1017">
        <v>596</v>
      </c>
      <c r="B603" s="1025" t="s">
        <v>713</v>
      </c>
      <c r="C603" s="1019" t="s">
        <v>712</v>
      </c>
      <c r="D603" s="1020" t="s">
        <v>2192</v>
      </c>
      <c r="E603" s="729" t="s">
        <v>2191</v>
      </c>
      <c r="F603" s="729" t="s">
        <v>1580</v>
      </c>
      <c r="G603" s="1021"/>
      <c r="H603" s="1022"/>
      <c r="I603" s="1022"/>
      <c r="J603" s="1022"/>
      <c r="K603" s="1022"/>
      <c r="L603" s="729" t="s">
        <v>1345</v>
      </c>
      <c r="M603" s="1023">
        <v>14640</v>
      </c>
      <c r="N603" s="1024"/>
    </row>
    <row r="604" spans="1:14" ht="22.5">
      <c r="A604" s="1017">
        <v>597</v>
      </c>
      <c r="B604" s="1025" t="s">
        <v>713</v>
      </c>
      <c r="C604" s="1019" t="s">
        <v>712</v>
      </c>
      <c r="D604" s="1020" t="s">
        <v>2193</v>
      </c>
      <c r="E604" s="729" t="s">
        <v>2194</v>
      </c>
      <c r="F604" s="729" t="s">
        <v>1684</v>
      </c>
      <c r="G604" s="1021"/>
      <c r="H604" s="1022"/>
      <c r="I604" s="1022"/>
      <c r="J604" s="1022"/>
      <c r="K604" s="1022"/>
      <c r="L604" s="729" t="s">
        <v>1345</v>
      </c>
      <c r="M604" s="1023">
        <v>24156</v>
      </c>
      <c r="N604" s="1024"/>
    </row>
    <row r="605" spans="1:14" ht="22.5">
      <c r="A605" s="1017">
        <v>598</v>
      </c>
      <c r="B605" s="1025" t="s">
        <v>713</v>
      </c>
      <c r="C605" s="1019" t="s">
        <v>712</v>
      </c>
      <c r="D605" s="1020" t="s">
        <v>2195</v>
      </c>
      <c r="E605" s="729" t="s">
        <v>2194</v>
      </c>
      <c r="F605" s="729" t="s">
        <v>1684</v>
      </c>
      <c r="G605" s="1021"/>
      <c r="H605" s="1022"/>
      <c r="I605" s="1022"/>
      <c r="J605" s="1022"/>
      <c r="K605" s="1022"/>
      <c r="L605" s="729" t="s">
        <v>1345</v>
      </c>
      <c r="M605" s="1023">
        <v>24156</v>
      </c>
      <c r="N605" s="1024"/>
    </row>
    <row r="606" spans="1:14" ht="22.5">
      <c r="A606" s="1017">
        <v>599</v>
      </c>
      <c r="B606" s="1025" t="s">
        <v>713</v>
      </c>
      <c r="C606" s="1019" t="s">
        <v>712</v>
      </c>
      <c r="D606" s="1020" t="s">
        <v>2196</v>
      </c>
      <c r="E606" s="729" t="s">
        <v>2197</v>
      </c>
      <c r="F606" s="729" t="s">
        <v>1681</v>
      </c>
      <c r="G606" s="1021"/>
      <c r="H606" s="1022"/>
      <c r="I606" s="1022"/>
      <c r="J606" s="1022"/>
      <c r="K606" s="1022"/>
      <c r="L606" s="729" t="s">
        <v>1345</v>
      </c>
      <c r="M606" s="1023">
        <v>25620</v>
      </c>
      <c r="N606" s="1024"/>
    </row>
    <row r="607" spans="1:14" ht="22.5">
      <c r="A607" s="1017">
        <v>600</v>
      </c>
      <c r="B607" s="1025" t="s">
        <v>713</v>
      </c>
      <c r="C607" s="1019" t="s">
        <v>712</v>
      </c>
      <c r="D607" s="1020" t="s">
        <v>2198</v>
      </c>
      <c r="E607" s="729" t="s">
        <v>2197</v>
      </c>
      <c r="F607" s="729" t="s">
        <v>1681</v>
      </c>
      <c r="G607" s="1021"/>
      <c r="H607" s="1022"/>
      <c r="I607" s="1022"/>
      <c r="J607" s="1022"/>
      <c r="K607" s="1022"/>
      <c r="L607" s="729" t="s">
        <v>1345</v>
      </c>
      <c r="M607" s="1023">
        <v>25620</v>
      </c>
      <c r="N607" s="1024"/>
    </row>
    <row r="608" spans="1:14" ht="22.5">
      <c r="A608" s="1017">
        <v>601</v>
      </c>
      <c r="B608" s="1025" t="s">
        <v>713</v>
      </c>
      <c r="C608" s="1019" t="s">
        <v>712</v>
      </c>
      <c r="D608" s="1020" t="s">
        <v>2199</v>
      </c>
      <c r="E608" s="729" t="s">
        <v>2200</v>
      </c>
      <c r="F608" s="729" t="s">
        <v>1587</v>
      </c>
      <c r="G608" s="1021"/>
      <c r="H608" s="1022"/>
      <c r="I608" s="1022"/>
      <c r="J608" s="1022"/>
      <c r="K608" s="1022"/>
      <c r="L608" s="729" t="s">
        <v>1345</v>
      </c>
      <c r="M608" s="1023">
        <v>20496</v>
      </c>
      <c r="N608" s="1024"/>
    </row>
    <row r="609" spans="1:14" ht="22.5">
      <c r="A609" s="1017">
        <v>602</v>
      </c>
      <c r="B609" s="1025" t="s">
        <v>713</v>
      </c>
      <c r="C609" s="1019" t="s">
        <v>712</v>
      </c>
      <c r="D609" s="1020" t="s">
        <v>2201</v>
      </c>
      <c r="E609" s="729" t="s">
        <v>2200</v>
      </c>
      <c r="F609" s="729" t="s">
        <v>1587</v>
      </c>
      <c r="G609" s="1021"/>
      <c r="H609" s="1022"/>
      <c r="I609" s="1022"/>
      <c r="J609" s="1022"/>
      <c r="K609" s="1022"/>
      <c r="L609" s="729" t="s">
        <v>1345</v>
      </c>
      <c r="M609" s="1023">
        <v>20496</v>
      </c>
      <c r="N609" s="1024"/>
    </row>
    <row r="610" spans="1:14" ht="22.5">
      <c r="A610" s="1017">
        <v>603</v>
      </c>
      <c r="B610" s="1025" t="s">
        <v>713</v>
      </c>
      <c r="C610" s="1019" t="s">
        <v>712</v>
      </c>
      <c r="D610" s="1020" t="s">
        <v>2202</v>
      </c>
      <c r="E610" s="729" t="s">
        <v>2203</v>
      </c>
      <c r="F610" s="729" t="s">
        <v>1887</v>
      </c>
      <c r="G610" s="1021"/>
      <c r="H610" s="1022"/>
      <c r="I610" s="1022"/>
      <c r="J610" s="1022"/>
      <c r="K610" s="1022"/>
      <c r="L610" s="729" t="s">
        <v>1345</v>
      </c>
      <c r="M610" s="1023">
        <v>10248</v>
      </c>
      <c r="N610" s="1024"/>
    </row>
    <row r="611" spans="1:14" ht="22.5">
      <c r="A611" s="1017">
        <v>604</v>
      </c>
      <c r="B611" s="1025" t="s">
        <v>713</v>
      </c>
      <c r="C611" s="1019" t="s">
        <v>712</v>
      </c>
      <c r="D611" s="1020" t="s">
        <v>2204</v>
      </c>
      <c r="E611" s="729" t="s">
        <v>2203</v>
      </c>
      <c r="F611" s="729" t="s">
        <v>1887</v>
      </c>
      <c r="G611" s="1021"/>
      <c r="H611" s="1022"/>
      <c r="I611" s="1022"/>
      <c r="J611" s="1022"/>
      <c r="K611" s="1022"/>
      <c r="L611" s="729" t="s">
        <v>1345</v>
      </c>
      <c r="M611" s="1023">
        <v>10248</v>
      </c>
      <c r="N611" s="1024"/>
    </row>
    <row r="612" spans="1:14" ht="22.5">
      <c r="A612" s="1017">
        <v>605</v>
      </c>
      <c r="B612" s="1025" t="s">
        <v>713</v>
      </c>
      <c r="C612" s="1019" t="s">
        <v>712</v>
      </c>
      <c r="D612" s="1020" t="s">
        <v>2205</v>
      </c>
      <c r="E612" s="729" t="s">
        <v>2206</v>
      </c>
      <c r="F612" s="729" t="s">
        <v>1344</v>
      </c>
      <c r="G612" s="1021"/>
      <c r="H612" s="1022"/>
      <c r="I612" s="1022"/>
      <c r="J612" s="1022"/>
      <c r="K612" s="1022"/>
      <c r="L612" s="729" t="s">
        <v>1345</v>
      </c>
      <c r="M612" s="1023">
        <v>19764</v>
      </c>
      <c r="N612" s="1024"/>
    </row>
    <row r="613" spans="1:14" ht="22.5">
      <c r="A613" s="1017">
        <v>606</v>
      </c>
      <c r="B613" s="1025" t="s">
        <v>713</v>
      </c>
      <c r="C613" s="1019" t="s">
        <v>712</v>
      </c>
      <c r="D613" s="1020" t="s">
        <v>2207</v>
      </c>
      <c r="E613" s="729" t="s">
        <v>2206</v>
      </c>
      <c r="F613" s="729" t="s">
        <v>1344</v>
      </c>
      <c r="G613" s="1021"/>
      <c r="H613" s="1022"/>
      <c r="I613" s="1022"/>
      <c r="J613" s="1022"/>
      <c r="K613" s="1022"/>
      <c r="L613" s="729" t="s">
        <v>1345</v>
      </c>
      <c r="M613" s="1023">
        <v>19764</v>
      </c>
      <c r="N613" s="1024"/>
    </row>
    <row r="614" spans="1:14" ht="22.5">
      <c r="A614" s="1017">
        <v>607</v>
      </c>
      <c r="B614" s="1025" t="s">
        <v>713</v>
      </c>
      <c r="C614" s="1019" t="s">
        <v>712</v>
      </c>
      <c r="D614" s="1020" t="s">
        <v>2208</v>
      </c>
      <c r="E614" s="729" t="s">
        <v>2209</v>
      </c>
      <c r="F614" s="729" t="s">
        <v>1344</v>
      </c>
      <c r="G614" s="1021"/>
      <c r="H614" s="1022"/>
      <c r="I614" s="1022"/>
      <c r="J614" s="1022"/>
      <c r="K614" s="1022"/>
      <c r="L614" s="729" t="s">
        <v>1345</v>
      </c>
      <c r="M614" s="1023">
        <v>15006</v>
      </c>
      <c r="N614" s="1024"/>
    </row>
    <row r="615" spans="1:14" ht="22.5">
      <c r="A615" s="1017">
        <v>608</v>
      </c>
      <c r="B615" s="1025" t="s">
        <v>713</v>
      </c>
      <c r="C615" s="1019" t="s">
        <v>712</v>
      </c>
      <c r="D615" s="1020" t="s">
        <v>2210</v>
      </c>
      <c r="E615" s="729" t="str">
        <f>E614</f>
        <v xml:space="preserve">Panduan menguasai Internet:Yahoo dan Google </v>
      </c>
      <c r="F615" s="729" t="s">
        <v>1344</v>
      </c>
      <c r="G615" s="1021"/>
      <c r="H615" s="1022"/>
      <c r="I615" s="1022"/>
      <c r="J615" s="1022"/>
      <c r="K615" s="1022"/>
      <c r="L615" s="729" t="s">
        <v>1345</v>
      </c>
      <c r="M615" s="1023">
        <f>M614</f>
        <v>15006</v>
      </c>
      <c r="N615" s="1024"/>
    </row>
    <row r="616" spans="1:14" ht="33.75">
      <c r="A616" s="1017">
        <v>609</v>
      </c>
      <c r="B616" s="1025" t="s">
        <v>2126</v>
      </c>
      <c r="C616" s="1019" t="s">
        <v>709</v>
      </c>
      <c r="D616" s="1020" t="s">
        <v>2211</v>
      </c>
      <c r="E616" s="729" t="s">
        <v>2212</v>
      </c>
      <c r="F616" s="729" t="s">
        <v>1802</v>
      </c>
      <c r="G616" s="1021"/>
      <c r="H616" s="1022"/>
      <c r="I616" s="1022"/>
      <c r="J616" s="1022"/>
      <c r="K616" s="1022"/>
      <c r="L616" s="729" t="s">
        <v>1345</v>
      </c>
      <c r="M616" s="1023">
        <v>32940</v>
      </c>
      <c r="N616" s="1024"/>
    </row>
    <row r="617" spans="1:14" ht="33.75">
      <c r="A617" s="1017">
        <v>610</v>
      </c>
      <c r="B617" s="1025" t="s">
        <v>2126</v>
      </c>
      <c r="C617" s="1019" t="s">
        <v>709</v>
      </c>
      <c r="D617" s="1020" t="s">
        <v>2213</v>
      </c>
      <c r="E617" s="729" t="s">
        <v>2212</v>
      </c>
      <c r="F617" s="729" t="s">
        <v>1802</v>
      </c>
      <c r="G617" s="1021"/>
      <c r="H617" s="1022"/>
      <c r="I617" s="1022"/>
      <c r="J617" s="1022"/>
      <c r="K617" s="1022"/>
      <c r="L617" s="729" t="s">
        <v>1345</v>
      </c>
      <c r="M617" s="1023">
        <v>32940</v>
      </c>
      <c r="N617" s="1024"/>
    </row>
    <row r="618" spans="1:14" ht="22.5">
      <c r="A618" s="1017">
        <v>611</v>
      </c>
      <c r="B618" s="1025" t="s">
        <v>2126</v>
      </c>
      <c r="C618" s="1019" t="s">
        <v>709</v>
      </c>
      <c r="D618" s="1020" t="s">
        <v>2214</v>
      </c>
      <c r="E618" s="729" t="s">
        <v>2215</v>
      </c>
      <c r="F618" s="729" t="s">
        <v>1802</v>
      </c>
      <c r="G618" s="1021"/>
      <c r="H618" s="1022"/>
      <c r="I618" s="1022"/>
      <c r="J618" s="1022"/>
      <c r="K618" s="1022"/>
      <c r="L618" s="729" t="s">
        <v>1345</v>
      </c>
      <c r="M618" s="1023">
        <v>32940</v>
      </c>
      <c r="N618" s="1024"/>
    </row>
    <row r="619" spans="1:14" ht="22.5">
      <c r="A619" s="1017">
        <v>612</v>
      </c>
      <c r="B619" s="1025" t="s">
        <v>2126</v>
      </c>
      <c r="C619" s="1019" t="s">
        <v>709</v>
      </c>
      <c r="D619" s="1020" t="s">
        <v>2216</v>
      </c>
      <c r="E619" s="729" t="s">
        <v>2215</v>
      </c>
      <c r="F619" s="729" t="s">
        <v>1802</v>
      </c>
      <c r="G619" s="1021"/>
      <c r="H619" s="1022"/>
      <c r="I619" s="1022"/>
      <c r="J619" s="1022"/>
      <c r="K619" s="1022"/>
      <c r="L619" s="729" t="s">
        <v>1345</v>
      </c>
      <c r="M619" s="1023">
        <v>32940</v>
      </c>
      <c r="N619" s="1024"/>
    </row>
    <row r="620" spans="1:14" ht="22.5">
      <c r="A620" s="1017">
        <v>613</v>
      </c>
      <c r="B620" s="1025" t="s">
        <v>2126</v>
      </c>
      <c r="C620" s="1019" t="s">
        <v>709</v>
      </c>
      <c r="D620" s="1020" t="s">
        <v>2217</v>
      </c>
      <c r="E620" s="729" t="s">
        <v>2218</v>
      </c>
      <c r="F620" s="729" t="s">
        <v>1378</v>
      </c>
      <c r="G620" s="1021"/>
      <c r="H620" s="1022"/>
      <c r="I620" s="1022"/>
      <c r="J620" s="1022"/>
      <c r="K620" s="1022"/>
      <c r="L620" s="729" t="s">
        <v>1345</v>
      </c>
      <c r="M620" s="1023">
        <v>25546.799999999999</v>
      </c>
      <c r="N620" s="1024"/>
    </row>
    <row r="621" spans="1:14" ht="22.5">
      <c r="A621" s="1017">
        <v>614</v>
      </c>
      <c r="B621" s="1025" t="s">
        <v>2126</v>
      </c>
      <c r="C621" s="1019" t="s">
        <v>709</v>
      </c>
      <c r="D621" s="1020" t="s">
        <v>2219</v>
      </c>
      <c r="E621" s="729" t="s">
        <v>2218</v>
      </c>
      <c r="F621" s="729" t="s">
        <v>1378</v>
      </c>
      <c r="G621" s="1021"/>
      <c r="H621" s="1022"/>
      <c r="I621" s="1022"/>
      <c r="J621" s="1022"/>
      <c r="K621" s="1022"/>
      <c r="L621" s="729" t="s">
        <v>1345</v>
      </c>
      <c r="M621" s="1023">
        <f>M620</f>
        <v>25546.799999999999</v>
      </c>
      <c r="N621" s="1024"/>
    </row>
    <row r="622" spans="1:14" ht="22.5">
      <c r="A622" s="1017">
        <v>615</v>
      </c>
      <c r="B622" s="1025" t="s">
        <v>2126</v>
      </c>
      <c r="C622" s="1019" t="s">
        <v>709</v>
      </c>
      <c r="D622" s="1020" t="s">
        <v>2220</v>
      </c>
      <c r="E622" s="729" t="s">
        <v>2221</v>
      </c>
      <c r="F622" s="729" t="s">
        <v>1344</v>
      </c>
      <c r="G622" s="1021"/>
      <c r="H622" s="1022"/>
      <c r="I622" s="1022"/>
      <c r="J622" s="1022"/>
      <c r="K622" s="1022"/>
      <c r="L622" s="729" t="s">
        <v>1345</v>
      </c>
      <c r="M622" s="1023">
        <v>13176</v>
      </c>
      <c r="N622" s="1024"/>
    </row>
    <row r="623" spans="1:14" ht="22.5">
      <c r="A623" s="1017">
        <v>616</v>
      </c>
      <c r="B623" s="1025" t="s">
        <v>2126</v>
      </c>
      <c r="C623" s="1019" t="s">
        <v>709</v>
      </c>
      <c r="D623" s="1020" t="s">
        <v>2222</v>
      </c>
      <c r="E623" s="729" t="s">
        <v>2221</v>
      </c>
      <c r="F623" s="729" t="s">
        <v>1344</v>
      </c>
      <c r="G623" s="1021"/>
      <c r="H623" s="1022"/>
      <c r="I623" s="1022"/>
      <c r="J623" s="1022"/>
      <c r="K623" s="1022"/>
      <c r="L623" s="729" t="s">
        <v>1345</v>
      </c>
      <c r="M623" s="1023">
        <v>13176</v>
      </c>
      <c r="N623" s="1024"/>
    </row>
    <row r="624" spans="1:14" ht="22.5">
      <c r="A624" s="1017">
        <v>617</v>
      </c>
      <c r="B624" s="1025" t="s">
        <v>2126</v>
      </c>
      <c r="C624" s="1019" t="s">
        <v>709</v>
      </c>
      <c r="D624" s="1020" t="s">
        <v>2223</v>
      </c>
      <c r="E624" s="729" t="s">
        <v>2224</v>
      </c>
      <c r="F624" s="729" t="s">
        <v>1378</v>
      </c>
      <c r="G624" s="1021"/>
      <c r="H624" s="1022"/>
      <c r="I624" s="1022"/>
      <c r="J624" s="1022"/>
      <c r="K624" s="1022"/>
      <c r="L624" s="729" t="s">
        <v>1345</v>
      </c>
      <c r="M624" s="1023">
        <v>21886.799999999999</v>
      </c>
      <c r="N624" s="1024"/>
    </row>
    <row r="625" spans="1:14" ht="22.5">
      <c r="A625" s="1017">
        <v>618</v>
      </c>
      <c r="B625" s="1025" t="s">
        <v>2126</v>
      </c>
      <c r="C625" s="1019" t="s">
        <v>709</v>
      </c>
      <c r="D625" s="1020" t="s">
        <v>2225</v>
      </c>
      <c r="E625" s="729" t="str">
        <f>E624</f>
        <v>Panduan strategi pilihan usaha setelah pensiun</v>
      </c>
      <c r="F625" s="729" t="s">
        <v>1378</v>
      </c>
      <c r="G625" s="1021"/>
      <c r="H625" s="1022"/>
      <c r="I625" s="1022"/>
      <c r="J625" s="1022"/>
      <c r="K625" s="1022"/>
      <c r="L625" s="729" t="s">
        <v>1345</v>
      </c>
      <c r="M625" s="1023">
        <f>M624</f>
        <v>21886.799999999999</v>
      </c>
      <c r="N625" s="1024"/>
    </row>
    <row r="626" spans="1:14" ht="22.5">
      <c r="A626" s="1017">
        <v>619</v>
      </c>
      <c r="B626" s="1025" t="s">
        <v>713</v>
      </c>
      <c r="C626" s="1019" t="s">
        <v>712</v>
      </c>
      <c r="D626" s="1020" t="s">
        <v>2226</v>
      </c>
      <c r="E626" s="729" t="s">
        <v>2227</v>
      </c>
      <c r="F626" s="729" t="s">
        <v>1631</v>
      </c>
      <c r="G626" s="1021"/>
      <c r="H626" s="1022"/>
      <c r="I626" s="1022"/>
      <c r="J626" s="1022"/>
      <c r="K626" s="1022"/>
      <c r="L626" s="729" t="s">
        <v>1345</v>
      </c>
      <c r="M626" s="1023">
        <f>M627</f>
        <v>16104</v>
      </c>
      <c r="N626" s="1024"/>
    </row>
    <row r="627" spans="1:14" ht="22.5">
      <c r="A627" s="1017">
        <v>620</v>
      </c>
      <c r="B627" s="1025" t="s">
        <v>713</v>
      </c>
      <c r="C627" s="1019" t="s">
        <v>712</v>
      </c>
      <c r="D627" s="1020" t="s">
        <v>2228</v>
      </c>
      <c r="E627" s="729" t="s">
        <v>2227</v>
      </c>
      <c r="F627" s="729" t="s">
        <v>1631</v>
      </c>
      <c r="G627" s="1021"/>
      <c r="H627" s="1022"/>
      <c r="I627" s="1022"/>
      <c r="J627" s="1022"/>
      <c r="K627" s="1022"/>
      <c r="L627" s="729" t="s">
        <v>1345</v>
      </c>
      <c r="M627" s="1023">
        <v>16104</v>
      </c>
      <c r="N627" s="1024"/>
    </row>
    <row r="628" spans="1:14" ht="22.5">
      <c r="A628" s="1017">
        <v>621</v>
      </c>
      <c r="B628" s="1025" t="s">
        <v>713</v>
      </c>
      <c r="C628" s="1019" t="s">
        <v>712</v>
      </c>
      <c r="D628" s="1020" t="s">
        <v>2229</v>
      </c>
      <c r="E628" s="729" t="s">
        <v>2230</v>
      </c>
      <c r="F628" s="729" t="s">
        <v>2231</v>
      </c>
      <c r="G628" s="1021"/>
      <c r="H628" s="1022"/>
      <c r="I628" s="1022"/>
      <c r="J628" s="1022"/>
      <c r="K628" s="1022"/>
      <c r="L628" s="729" t="s">
        <v>1345</v>
      </c>
      <c r="M628" s="1023">
        <v>25620</v>
      </c>
      <c r="N628" s="1024"/>
    </row>
    <row r="629" spans="1:14" ht="22.5">
      <c r="A629" s="1017">
        <v>622</v>
      </c>
      <c r="B629" s="1025" t="s">
        <v>713</v>
      </c>
      <c r="C629" s="1019" t="s">
        <v>712</v>
      </c>
      <c r="D629" s="1020" t="s">
        <v>2232</v>
      </c>
      <c r="E629" s="729" t="s">
        <v>2230</v>
      </c>
      <c r="F629" s="729" t="s">
        <v>2231</v>
      </c>
      <c r="G629" s="1021"/>
      <c r="H629" s="1022"/>
      <c r="I629" s="1022"/>
      <c r="J629" s="1022"/>
      <c r="K629" s="1022"/>
      <c r="L629" s="729" t="s">
        <v>1345</v>
      </c>
      <c r="M629" s="1023">
        <v>25620</v>
      </c>
      <c r="N629" s="1024"/>
    </row>
    <row r="630" spans="1:14" ht="22.5">
      <c r="A630" s="1017">
        <v>623</v>
      </c>
      <c r="B630" s="1025" t="s">
        <v>713</v>
      </c>
      <c r="C630" s="1019" t="s">
        <v>712</v>
      </c>
      <c r="D630" s="1020" t="s">
        <v>2233</v>
      </c>
      <c r="E630" s="729" t="s">
        <v>2234</v>
      </c>
      <c r="F630" s="729" t="s">
        <v>2231</v>
      </c>
      <c r="G630" s="1021"/>
      <c r="H630" s="1022"/>
      <c r="I630" s="1022"/>
      <c r="J630" s="1022"/>
      <c r="K630" s="1022"/>
      <c r="L630" s="729" t="s">
        <v>1345</v>
      </c>
      <c r="M630" s="1023">
        <v>19764</v>
      </c>
      <c r="N630" s="1024"/>
    </row>
    <row r="631" spans="1:14" ht="22.5">
      <c r="A631" s="1017">
        <v>624</v>
      </c>
      <c r="B631" s="1025" t="s">
        <v>713</v>
      </c>
      <c r="C631" s="1019" t="s">
        <v>712</v>
      </c>
      <c r="D631" s="1020" t="s">
        <v>2235</v>
      </c>
      <c r="E631" s="729" t="s">
        <v>2234</v>
      </c>
      <c r="F631" s="729" t="s">
        <v>2231</v>
      </c>
      <c r="G631" s="1021"/>
      <c r="H631" s="1022"/>
      <c r="I631" s="1022"/>
      <c r="J631" s="1022"/>
      <c r="K631" s="1022"/>
      <c r="L631" s="729" t="s">
        <v>1345</v>
      </c>
      <c r="M631" s="1023">
        <v>19764</v>
      </c>
      <c r="N631" s="1024"/>
    </row>
    <row r="632" spans="1:14" ht="22.5">
      <c r="A632" s="1017">
        <v>625</v>
      </c>
      <c r="B632" s="1025" t="s">
        <v>713</v>
      </c>
      <c r="C632" s="1019" t="s">
        <v>712</v>
      </c>
      <c r="D632" s="1020" t="s">
        <v>2236</v>
      </c>
      <c r="E632" s="729" t="s">
        <v>2237</v>
      </c>
      <c r="F632" s="729" t="s">
        <v>1631</v>
      </c>
      <c r="G632" s="1021"/>
      <c r="H632" s="1022"/>
      <c r="I632" s="1022"/>
      <c r="J632" s="1022"/>
      <c r="K632" s="1022"/>
      <c r="L632" s="729" t="s">
        <v>1345</v>
      </c>
      <c r="M632" s="1023">
        <v>19764</v>
      </c>
      <c r="N632" s="1024"/>
    </row>
    <row r="633" spans="1:14" ht="22.5">
      <c r="A633" s="1017">
        <v>626</v>
      </c>
      <c r="B633" s="1025" t="s">
        <v>713</v>
      </c>
      <c r="C633" s="1019" t="s">
        <v>712</v>
      </c>
      <c r="D633" s="1020" t="s">
        <v>2238</v>
      </c>
      <c r="E633" s="729" t="s">
        <v>2237</v>
      </c>
      <c r="F633" s="729" t="s">
        <v>1631</v>
      </c>
      <c r="G633" s="1021"/>
      <c r="H633" s="1022"/>
      <c r="I633" s="1022"/>
      <c r="J633" s="1022"/>
      <c r="K633" s="1022"/>
      <c r="L633" s="729" t="s">
        <v>1345</v>
      </c>
      <c r="M633" s="1023">
        <v>19764</v>
      </c>
      <c r="N633" s="1024"/>
    </row>
    <row r="634" spans="1:14" ht="22.5">
      <c r="A634" s="1017">
        <v>627</v>
      </c>
      <c r="B634" s="1025" t="s">
        <v>713</v>
      </c>
      <c r="C634" s="1019" t="s">
        <v>712</v>
      </c>
      <c r="D634" s="1020" t="s">
        <v>2239</v>
      </c>
      <c r="E634" s="729" t="s">
        <v>2240</v>
      </c>
      <c r="F634" s="729" t="s">
        <v>1406</v>
      </c>
      <c r="G634" s="1021"/>
      <c r="H634" s="1022"/>
      <c r="I634" s="1022"/>
      <c r="J634" s="1022"/>
      <c r="K634" s="1022"/>
      <c r="L634" s="729" t="s">
        <v>1345</v>
      </c>
      <c r="M634" s="1023">
        <v>19398</v>
      </c>
      <c r="N634" s="1024"/>
    </row>
    <row r="635" spans="1:14" ht="22.5">
      <c r="A635" s="1017">
        <v>628</v>
      </c>
      <c r="B635" s="1025" t="s">
        <v>713</v>
      </c>
      <c r="C635" s="1019" t="s">
        <v>712</v>
      </c>
      <c r="D635" s="1020" t="s">
        <v>2241</v>
      </c>
      <c r="E635" s="729" t="s">
        <v>2240</v>
      </c>
      <c r="F635" s="729" t="s">
        <v>1406</v>
      </c>
      <c r="G635" s="1021"/>
      <c r="H635" s="1022"/>
      <c r="I635" s="1022"/>
      <c r="J635" s="1022"/>
      <c r="K635" s="1022"/>
      <c r="L635" s="729" t="s">
        <v>1345</v>
      </c>
      <c r="M635" s="1023">
        <v>19398</v>
      </c>
      <c r="N635" s="1024"/>
    </row>
    <row r="636" spans="1:14" ht="22.5">
      <c r="A636" s="1017">
        <v>629</v>
      </c>
      <c r="B636" s="1025" t="s">
        <v>713</v>
      </c>
      <c r="C636" s="1019" t="s">
        <v>712</v>
      </c>
      <c r="D636" s="1020" t="s">
        <v>2242</v>
      </c>
      <c r="E636" s="729" t="s">
        <v>2243</v>
      </c>
      <c r="F636" s="729" t="s">
        <v>1378</v>
      </c>
      <c r="G636" s="1021"/>
      <c r="H636" s="1022"/>
      <c r="I636" s="1022"/>
      <c r="J636" s="1022"/>
      <c r="K636" s="1022"/>
      <c r="L636" s="729" t="s">
        <v>1345</v>
      </c>
      <c r="M636" s="1023">
        <v>49702.8</v>
      </c>
      <c r="N636" s="1024"/>
    </row>
    <row r="637" spans="1:14" ht="22.5">
      <c r="A637" s="1017">
        <v>630</v>
      </c>
      <c r="B637" s="1025" t="s">
        <v>713</v>
      </c>
      <c r="C637" s="1019" t="s">
        <v>712</v>
      </c>
      <c r="D637" s="1020" t="s">
        <v>2244</v>
      </c>
      <c r="E637" s="729" t="s">
        <v>2243</v>
      </c>
      <c r="F637" s="729" t="s">
        <v>1378</v>
      </c>
      <c r="G637" s="1021"/>
      <c r="H637" s="1022"/>
      <c r="I637" s="1022"/>
      <c r="J637" s="1022"/>
      <c r="K637" s="1022"/>
      <c r="L637" s="729" t="s">
        <v>1345</v>
      </c>
      <c r="M637" s="1023">
        <f>M636</f>
        <v>49702.8</v>
      </c>
      <c r="N637" s="1024"/>
    </row>
    <row r="638" spans="1:14" ht="22.5">
      <c r="A638" s="1017">
        <v>631</v>
      </c>
      <c r="B638" s="1025" t="s">
        <v>713</v>
      </c>
      <c r="C638" s="1019" t="s">
        <v>712</v>
      </c>
      <c r="D638" s="1020" t="s">
        <v>2245</v>
      </c>
      <c r="E638" s="729" t="s">
        <v>2246</v>
      </c>
      <c r="F638" s="729" t="s">
        <v>1429</v>
      </c>
      <c r="G638" s="1021"/>
      <c r="H638" s="1022"/>
      <c r="I638" s="1022"/>
      <c r="J638" s="1022"/>
      <c r="K638" s="1022"/>
      <c r="L638" s="729" t="s">
        <v>1345</v>
      </c>
      <c r="M638" s="1023">
        <v>15957.6</v>
      </c>
      <c r="N638" s="1024"/>
    </row>
    <row r="639" spans="1:14" ht="22.5">
      <c r="A639" s="1017">
        <v>632</v>
      </c>
      <c r="B639" s="1025" t="s">
        <v>713</v>
      </c>
      <c r="C639" s="1019" t="s">
        <v>712</v>
      </c>
      <c r="D639" s="1020" t="s">
        <v>2247</v>
      </c>
      <c r="E639" s="729" t="s">
        <v>2246</v>
      </c>
      <c r="F639" s="729" t="s">
        <v>1429</v>
      </c>
      <c r="G639" s="1021"/>
      <c r="H639" s="1022"/>
      <c r="I639" s="1022"/>
      <c r="J639" s="1022"/>
      <c r="K639" s="1022"/>
      <c r="L639" s="729" t="s">
        <v>1345</v>
      </c>
      <c r="M639" s="1023">
        <f>M638</f>
        <v>15957.6</v>
      </c>
      <c r="N639" s="1024"/>
    </row>
    <row r="640" spans="1:14" ht="22.5">
      <c r="A640" s="1017">
        <v>633</v>
      </c>
      <c r="B640" s="1025" t="s">
        <v>713</v>
      </c>
      <c r="C640" s="1019" t="s">
        <v>712</v>
      </c>
      <c r="D640" s="1020" t="s">
        <v>2248</v>
      </c>
      <c r="E640" s="729" t="s">
        <v>2249</v>
      </c>
      <c r="F640" s="729" t="s">
        <v>2021</v>
      </c>
      <c r="G640" s="1021"/>
      <c r="H640" s="1022"/>
      <c r="I640" s="1022"/>
      <c r="J640" s="1022"/>
      <c r="K640" s="1022"/>
      <c r="L640" s="729" t="s">
        <v>1345</v>
      </c>
      <c r="M640" s="1023">
        <v>35868</v>
      </c>
      <c r="N640" s="1024"/>
    </row>
    <row r="641" spans="1:14" ht="22.5">
      <c r="A641" s="1017">
        <v>634</v>
      </c>
      <c r="B641" s="1025" t="s">
        <v>713</v>
      </c>
      <c r="C641" s="1019" t="s">
        <v>712</v>
      </c>
      <c r="D641" s="1020" t="s">
        <v>2250</v>
      </c>
      <c r="E641" s="729" t="s">
        <v>2249</v>
      </c>
      <c r="F641" s="729" t="str">
        <f>F640</f>
        <v>PT Puri Delco</v>
      </c>
      <c r="G641" s="1021"/>
      <c r="H641" s="1022"/>
      <c r="I641" s="1022"/>
      <c r="J641" s="1022"/>
      <c r="K641" s="1022"/>
      <c r="L641" s="729" t="s">
        <v>1345</v>
      </c>
      <c r="M641" s="1023">
        <v>35868</v>
      </c>
      <c r="N641" s="1024"/>
    </row>
    <row r="642" spans="1:14" ht="22.5">
      <c r="A642" s="1017">
        <v>635</v>
      </c>
      <c r="B642" s="1025" t="s">
        <v>2126</v>
      </c>
      <c r="C642" s="1019" t="s">
        <v>709</v>
      </c>
      <c r="D642" s="1020" t="s">
        <v>2251</v>
      </c>
      <c r="E642" s="729" t="s">
        <v>2252</v>
      </c>
      <c r="F642" s="729" t="s">
        <v>1344</v>
      </c>
      <c r="G642" s="1021"/>
      <c r="H642" s="1022"/>
      <c r="I642" s="1022"/>
      <c r="J642" s="1022"/>
      <c r="K642" s="1022"/>
      <c r="L642" s="729" t="s">
        <v>1345</v>
      </c>
      <c r="M642" s="1023">
        <v>19398</v>
      </c>
      <c r="N642" s="1024"/>
    </row>
    <row r="643" spans="1:14" ht="22.5">
      <c r="A643" s="1017">
        <v>636</v>
      </c>
      <c r="B643" s="1025" t="s">
        <v>2126</v>
      </c>
      <c r="C643" s="1019" t="s">
        <v>709</v>
      </c>
      <c r="D643" s="1020" t="s">
        <v>2253</v>
      </c>
      <c r="E643" s="729" t="s">
        <v>2252</v>
      </c>
      <c r="F643" s="729" t="s">
        <v>1344</v>
      </c>
      <c r="G643" s="1021"/>
      <c r="H643" s="1022"/>
      <c r="I643" s="1022"/>
      <c r="J643" s="1022"/>
      <c r="K643" s="1022"/>
      <c r="L643" s="729" t="s">
        <v>1345</v>
      </c>
      <c r="M643" s="1023">
        <v>19398</v>
      </c>
      <c r="N643" s="1024"/>
    </row>
    <row r="644" spans="1:14" ht="22.5">
      <c r="A644" s="1017">
        <v>637</v>
      </c>
      <c r="B644" s="1025" t="s">
        <v>2126</v>
      </c>
      <c r="C644" s="1019" t="s">
        <v>709</v>
      </c>
      <c r="D644" s="1020" t="s">
        <v>2254</v>
      </c>
      <c r="E644" s="729" t="s">
        <v>2255</v>
      </c>
      <c r="F644" s="729" t="s">
        <v>1443</v>
      </c>
      <c r="G644" s="1021"/>
      <c r="H644" s="1022"/>
      <c r="I644" s="1022"/>
      <c r="J644" s="1022"/>
      <c r="K644" s="1022"/>
      <c r="L644" s="729" t="s">
        <v>1345</v>
      </c>
      <c r="M644" s="1023">
        <v>15298.8</v>
      </c>
      <c r="N644" s="1024"/>
    </row>
    <row r="645" spans="1:14" ht="22.5">
      <c r="A645" s="1017">
        <v>638</v>
      </c>
      <c r="B645" s="1025" t="s">
        <v>2126</v>
      </c>
      <c r="C645" s="1019" t="s">
        <v>709</v>
      </c>
      <c r="D645" s="1020" t="s">
        <v>2256</v>
      </c>
      <c r="E645" s="729" t="s">
        <v>2255</v>
      </c>
      <c r="F645" s="729" t="s">
        <v>1443</v>
      </c>
      <c r="G645" s="1021"/>
      <c r="H645" s="1022"/>
      <c r="I645" s="1022"/>
      <c r="J645" s="1022"/>
      <c r="K645" s="1022"/>
      <c r="L645" s="729" t="s">
        <v>1345</v>
      </c>
      <c r="M645" s="1023">
        <f>M644</f>
        <v>15298.8</v>
      </c>
      <c r="N645" s="1024"/>
    </row>
    <row r="646" spans="1:14" ht="22.5">
      <c r="A646" s="1017">
        <v>639</v>
      </c>
      <c r="B646" s="1025" t="s">
        <v>2126</v>
      </c>
      <c r="C646" s="1019" t="s">
        <v>709</v>
      </c>
      <c r="D646" s="1020" t="s">
        <v>2257</v>
      </c>
      <c r="E646" s="729" t="s">
        <v>2258</v>
      </c>
      <c r="F646" s="729" t="s">
        <v>1378</v>
      </c>
      <c r="G646" s="1021"/>
      <c r="H646" s="1022"/>
      <c r="I646" s="1022"/>
      <c r="J646" s="1022"/>
      <c r="K646" s="1022"/>
      <c r="L646" s="729" t="s">
        <v>1345</v>
      </c>
      <c r="M646" s="1023">
        <v>25546.799999999999</v>
      </c>
      <c r="N646" s="1024"/>
    </row>
    <row r="647" spans="1:14" ht="22.5">
      <c r="A647" s="1017">
        <v>640</v>
      </c>
      <c r="B647" s="1025" t="s">
        <v>2126</v>
      </c>
      <c r="C647" s="1019" t="s">
        <v>709</v>
      </c>
      <c r="D647" s="1020" t="s">
        <v>2259</v>
      </c>
      <c r="E647" s="729" t="s">
        <v>2258</v>
      </c>
      <c r="F647" s="729" t="s">
        <v>1378</v>
      </c>
      <c r="G647" s="1021"/>
      <c r="H647" s="1022"/>
      <c r="I647" s="1022"/>
      <c r="J647" s="1022"/>
      <c r="K647" s="1022"/>
      <c r="L647" s="729" t="s">
        <v>1345</v>
      </c>
      <c r="M647" s="1023">
        <f>M646</f>
        <v>25546.799999999999</v>
      </c>
      <c r="N647" s="1024"/>
    </row>
    <row r="648" spans="1:14" ht="22.5">
      <c r="A648" s="1017">
        <v>641</v>
      </c>
      <c r="B648" s="1025" t="s">
        <v>2126</v>
      </c>
      <c r="C648" s="1019" t="s">
        <v>709</v>
      </c>
      <c r="D648" s="1020" t="s">
        <v>2260</v>
      </c>
      <c r="E648" s="729" t="s">
        <v>2261</v>
      </c>
      <c r="F648" s="729" t="s">
        <v>1378</v>
      </c>
      <c r="G648" s="1021"/>
      <c r="H648" s="1022"/>
      <c r="I648" s="1022"/>
      <c r="J648" s="1022"/>
      <c r="K648" s="1022"/>
      <c r="L648" s="729" t="s">
        <v>1345</v>
      </c>
      <c r="M648" s="1023">
        <v>40186.800000000003</v>
      </c>
      <c r="N648" s="1024"/>
    </row>
    <row r="649" spans="1:14" ht="22.5">
      <c r="A649" s="1017">
        <v>642</v>
      </c>
      <c r="B649" s="1025" t="s">
        <v>713</v>
      </c>
      <c r="C649" s="1019" t="s">
        <v>712</v>
      </c>
      <c r="D649" s="1020" t="s">
        <v>2262</v>
      </c>
      <c r="E649" s="729" t="s">
        <v>2261</v>
      </c>
      <c r="F649" s="729" t="s">
        <v>1378</v>
      </c>
      <c r="G649" s="1021"/>
      <c r="H649" s="1022"/>
      <c r="I649" s="1022"/>
      <c r="J649" s="1022"/>
      <c r="K649" s="1022"/>
      <c r="L649" s="729" t="s">
        <v>1345</v>
      </c>
      <c r="M649" s="1023">
        <f>M648</f>
        <v>40186.800000000003</v>
      </c>
      <c r="N649" s="1024"/>
    </row>
    <row r="650" spans="1:14" ht="22.5">
      <c r="A650" s="1017">
        <v>643</v>
      </c>
      <c r="B650" s="1025" t="s">
        <v>713</v>
      </c>
      <c r="C650" s="1019" t="s">
        <v>712</v>
      </c>
      <c r="D650" s="1020" t="s">
        <v>2263</v>
      </c>
      <c r="E650" s="729" t="s">
        <v>2264</v>
      </c>
      <c r="F650" s="729" t="s">
        <v>1605</v>
      </c>
      <c r="G650" s="1021"/>
      <c r="H650" s="1022"/>
      <c r="I650" s="1022"/>
      <c r="J650" s="1022"/>
      <c r="K650" s="1022"/>
      <c r="L650" s="729" t="s">
        <v>1345</v>
      </c>
      <c r="M650" s="1023">
        <v>10248</v>
      </c>
      <c r="N650" s="1024"/>
    </row>
    <row r="651" spans="1:14" ht="22.5">
      <c r="A651" s="1017">
        <v>644</v>
      </c>
      <c r="B651" s="1025" t="s">
        <v>713</v>
      </c>
      <c r="C651" s="1019" t="s">
        <v>712</v>
      </c>
      <c r="D651" s="1020" t="s">
        <v>2265</v>
      </c>
      <c r="E651" s="729" t="s">
        <v>2264</v>
      </c>
      <c r="F651" s="729" t="s">
        <v>1605</v>
      </c>
      <c r="G651" s="1021"/>
      <c r="H651" s="1022"/>
      <c r="I651" s="1022"/>
      <c r="J651" s="1022"/>
      <c r="K651" s="1022"/>
      <c r="L651" s="729" t="s">
        <v>1345</v>
      </c>
      <c r="M651" s="1023">
        <v>10248</v>
      </c>
      <c r="N651" s="1024"/>
    </row>
    <row r="652" spans="1:14" ht="22.5">
      <c r="A652" s="1017">
        <v>645</v>
      </c>
      <c r="B652" s="1025" t="s">
        <v>713</v>
      </c>
      <c r="C652" s="1019" t="s">
        <v>712</v>
      </c>
      <c r="D652" s="1020" t="s">
        <v>2266</v>
      </c>
      <c r="E652" s="729" t="s">
        <v>2267</v>
      </c>
      <c r="F652" s="729" t="s">
        <v>1426</v>
      </c>
      <c r="G652" s="1021"/>
      <c r="H652" s="1022"/>
      <c r="I652" s="1022"/>
      <c r="J652" s="1022"/>
      <c r="K652" s="1022"/>
      <c r="L652" s="729" t="s">
        <v>1345</v>
      </c>
      <c r="M652" s="1023">
        <v>20496</v>
      </c>
      <c r="N652" s="1024"/>
    </row>
    <row r="653" spans="1:14" ht="22.5">
      <c r="A653" s="1017">
        <v>646</v>
      </c>
      <c r="B653" s="1025" t="s">
        <v>713</v>
      </c>
      <c r="C653" s="1019" t="s">
        <v>712</v>
      </c>
      <c r="D653" s="1020" t="s">
        <v>2268</v>
      </c>
      <c r="E653" s="729" t="s">
        <v>2267</v>
      </c>
      <c r="F653" s="729" t="s">
        <v>1426</v>
      </c>
      <c r="G653" s="1021"/>
      <c r="H653" s="1022"/>
      <c r="I653" s="1022"/>
      <c r="J653" s="1022"/>
      <c r="K653" s="1022"/>
      <c r="L653" s="729" t="s">
        <v>1345</v>
      </c>
      <c r="M653" s="1023">
        <v>20496</v>
      </c>
      <c r="N653" s="1024"/>
    </row>
    <row r="654" spans="1:14" ht="22.5">
      <c r="A654" s="1017">
        <v>647</v>
      </c>
      <c r="B654" s="1025" t="s">
        <v>713</v>
      </c>
      <c r="C654" s="1019" t="s">
        <v>712</v>
      </c>
      <c r="D654" s="1020" t="s">
        <v>2269</v>
      </c>
      <c r="E654" s="729" t="s">
        <v>2270</v>
      </c>
      <c r="F654" s="729" t="s">
        <v>1546</v>
      </c>
      <c r="G654" s="1021"/>
      <c r="H654" s="1022"/>
      <c r="I654" s="1022"/>
      <c r="J654" s="1022"/>
      <c r="K654" s="1022"/>
      <c r="L654" s="729" t="s">
        <v>1345</v>
      </c>
      <c r="M654" s="1023">
        <v>21960</v>
      </c>
      <c r="N654" s="1024"/>
    </row>
    <row r="655" spans="1:14" ht="22.5">
      <c r="A655" s="1017">
        <v>648</v>
      </c>
      <c r="B655" s="1025" t="s">
        <v>713</v>
      </c>
      <c r="C655" s="1019" t="s">
        <v>712</v>
      </c>
      <c r="D655" s="1020" t="s">
        <v>2271</v>
      </c>
      <c r="E655" s="729" t="s">
        <v>2270</v>
      </c>
      <c r="F655" s="729" t="s">
        <v>1546</v>
      </c>
      <c r="G655" s="1021"/>
      <c r="H655" s="1022"/>
      <c r="I655" s="1022"/>
      <c r="J655" s="1022"/>
      <c r="K655" s="1022"/>
      <c r="L655" s="729" t="s">
        <v>1345</v>
      </c>
      <c r="M655" s="1023">
        <v>21960</v>
      </c>
      <c r="N655" s="1024"/>
    </row>
    <row r="656" spans="1:14" ht="22.5">
      <c r="A656" s="1017">
        <v>649</v>
      </c>
      <c r="B656" s="1025" t="s">
        <v>713</v>
      </c>
      <c r="C656" s="1019" t="s">
        <v>712</v>
      </c>
      <c r="D656" s="1020" t="s">
        <v>2272</v>
      </c>
      <c r="E656" s="729" t="s">
        <v>2273</v>
      </c>
      <c r="F656" s="729" t="s">
        <v>1681</v>
      </c>
      <c r="G656" s="1021"/>
      <c r="H656" s="1022"/>
      <c r="I656" s="1022"/>
      <c r="J656" s="1022"/>
      <c r="K656" s="1022"/>
      <c r="L656" s="729" t="s">
        <v>1345</v>
      </c>
      <c r="M656" s="1023">
        <v>25620</v>
      </c>
      <c r="N656" s="1024"/>
    </row>
    <row r="657" spans="1:14" ht="22.5">
      <c r="A657" s="1017">
        <v>650</v>
      </c>
      <c r="B657" s="1025" t="s">
        <v>713</v>
      </c>
      <c r="C657" s="1019" t="s">
        <v>712</v>
      </c>
      <c r="D657" s="1020" t="s">
        <v>2274</v>
      </c>
      <c r="E657" s="729" t="s">
        <v>2273</v>
      </c>
      <c r="F657" s="729" t="s">
        <v>1681</v>
      </c>
      <c r="G657" s="1021"/>
      <c r="H657" s="1022"/>
      <c r="I657" s="1022"/>
      <c r="J657" s="1022"/>
      <c r="K657" s="1022"/>
      <c r="L657" s="729" t="s">
        <v>1345</v>
      </c>
      <c r="M657" s="1023">
        <v>25620</v>
      </c>
      <c r="N657" s="1024"/>
    </row>
    <row r="658" spans="1:14" ht="22.5">
      <c r="A658" s="1017">
        <v>651</v>
      </c>
      <c r="B658" s="1025" t="s">
        <v>713</v>
      </c>
      <c r="C658" s="1019" t="s">
        <v>712</v>
      </c>
      <c r="D658" s="1020" t="s">
        <v>2275</v>
      </c>
      <c r="E658" s="729" t="s">
        <v>2276</v>
      </c>
      <c r="F658" s="729" t="s">
        <v>1378</v>
      </c>
      <c r="G658" s="1021"/>
      <c r="H658" s="1022"/>
      <c r="I658" s="1022"/>
      <c r="J658" s="1022"/>
      <c r="K658" s="1022"/>
      <c r="L658" s="729" t="s">
        <v>1345</v>
      </c>
      <c r="M658" s="1023">
        <v>47506.8</v>
      </c>
      <c r="N658" s="1024"/>
    </row>
    <row r="659" spans="1:14" ht="22.5">
      <c r="A659" s="1017">
        <v>652</v>
      </c>
      <c r="B659" s="1025" t="s">
        <v>713</v>
      </c>
      <c r="C659" s="1019" t="s">
        <v>712</v>
      </c>
      <c r="D659" s="1020" t="s">
        <v>2277</v>
      </c>
      <c r="E659" s="729" t="s">
        <v>2276</v>
      </c>
      <c r="F659" s="729" t="s">
        <v>1378</v>
      </c>
      <c r="G659" s="1021"/>
      <c r="H659" s="1022"/>
      <c r="I659" s="1022"/>
      <c r="J659" s="1022"/>
      <c r="K659" s="1022"/>
      <c r="L659" s="729" t="s">
        <v>1345</v>
      </c>
      <c r="M659" s="1023">
        <f>M658</f>
        <v>47506.8</v>
      </c>
      <c r="N659" s="1024"/>
    </row>
    <row r="660" spans="1:14" ht="22.5">
      <c r="A660" s="1017">
        <v>653</v>
      </c>
      <c r="B660" s="1025" t="s">
        <v>713</v>
      </c>
      <c r="C660" s="1019" t="s">
        <v>712</v>
      </c>
      <c r="D660" s="1020" t="s">
        <v>2278</v>
      </c>
      <c r="E660" s="729" t="s">
        <v>2279</v>
      </c>
      <c r="F660" s="729" t="s">
        <v>1822</v>
      </c>
      <c r="G660" s="1021"/>
      <c r="H660" s="1022"/>
      <c r="I660" s="1022"/>
      <c r="J660" s="1022"/>
      <c r="K660" s="1022"/>
      <c r="L660" s="729" t="s">
        <v>1345</v>
      </c>
      <c r="M660" s="1023">
        <v>10980</v>
      </c>
      <c r="N660" s="1024"/>
    </row>
    <row r="661" spans="1:14" ht="22.5">
      <c r="A661" s="1017">
        <v>654</v>
      </c>
      <c r="B661" s="1025" t="s">
        <v>713</v>
      </c>
      <c r="C661" s="1019" t="s">
        <v>712</v>
      </c>
      <c r="D661" s="1020" t="s">
        <v>2280</v>
      </c>
      <c r="E661" s="729" t="s">
        <v>2279</v>
      </c>
      <c r="F661" s="729" t="s">
        <v>1822</v>
      </c>
      <c r="G661" s="1021"/>
      <c r="H661" s="1022"/>
      <c r="I661" s="1022"/>
      <c r="J661" s="1022"/>
      <c r="K661" s="1022"/>
      <c r="L661" s="729" t="s">
        <v>1345</v>
      </c>
      <c r="M661" s="1023">
        <v>10980</v>
      </c>
      <c r="N661" s="1024"/>
    </row>
    <row r="662" spans="1:14" ht="22.5">
      <c r="A662" s="1017">
        <v>655</v>
      </c>
      <c r="B662" s="1025" t="s">
        <v>713</v>
      </c>
      <c r="C662" s="1019" t="s">
        <v>712</v>
      </c>
      <c r="D662" s="1020" t="s">
        <v>2281</v>
      </c>
      <c r="E662" s="729" t="s">
        <v>2282</v>
      </c>
      <c r="F662" s="729" t="s">
        <v>1631</v>
      </c>
      <c r="G662" s="1021"/>
      <c r="H662" s="1022"/>
      <c r="I662" s="1022"/>
      <c r="J662" s="1022"/>
      <c r="K662" s="1022"/>
      <c r="L662" s="729" t="s">
        <v>1345</v>
      </c>
      <c r="M662" s="1023">
        <v>18300</v>
      </c>
      <c r="N662" s="1024"/>
    </row>
    <row r="663" spans="1:14" ht="22.5">
      <c r="A663" s="1017">
        <v>656</v>
      </c>
      <c r="B663" s="1025" t="s">
        <v>713</v>
      </c>
      <c r="C663" s="1019" t="s">
        <v>712</v>
      </c>
      <c r="D663" s="1020" t="s">
        <v>2283</v>
      </c>
      <c r="E663" s="729" t="s">
        <v>2282</v>
      </c>
      <c r="F663" s="729" t="s">
        <v>1631</v>
      </c>
      <c r="G663" s="1021"/>
      <c r="H663" s="1022"/>
      <c r="I663" s="1022"/>
      <c r="J663" s="1022"/>
      <c r="K663" s="1022"/>
      <c r="L663" s="729" t="s">
        <v>1345</v>
      </c>
      <c r="M663" s="1023">
        <v>18300</v>
      </c>
      <c r="N663" s="1024"/>
    </row>
    <row r="664" spans="1:14" ht="22.5">
      <c r="A664" s="1017">
        <v>657</v>
      </c>
      <c r="B664" s="1025" t="s">
        <v>713</v>
      </c>
      <c r="C664" s="1019" t="s">
        <v>712</v>
      </c>
      <c r="D664" s="1020" t="s">
        <v>2284</v>
      </c>
      <c r="E664" s="729" t="s">
        <v>2285</v>
      </c>
      <c r="F664" s="729" t="s">
        <v>2286</v>
      </c>
      <c r="G664" s="1021"/>
      <c r="H664" s="1022"/>
      <c r="I664" s="1022"/>
      <c r="J664" s="1022"/>
      <c r="K664" s="1022"/>
      <c r="L664" s="729" t="s">
        <v>1345</v>
      </c>
      <c r="M664" s="1023">
        <v>11712</v>
      </c>
      <c r="N664" s="1024"/>
    </row>
    <row r="665" spans="1:14" ht="22.5">
      <c r="A665" s="1017">
        <v>658</v>
      </c>
      <c r="B665" s="1025" t="s">
        <v>713</v>
      </c>
      <c r="C665" s="1019" t="s">
        <v>712</v>
      </c>
      <c r="D665" s="1020" t="s">
        <v>2287</v>
      </c>
      <c r="E665" s="729" t="s">
        <v>2285</v>
      </c>
      <c r="F665" s="729" t="s">
        <v>2286</v>
      </c>
      <c r="G665" s="1021"/>
      <c r="H665" s="1022"/>
      <c r="I665" s="1022"/>
      <c r="J665" s="1022"/>
      <c r="K665" s="1022"/>
      <c r="L665" s="729" t="s">
        <v>1345</v>
      </c>
      <c r="M665" s="1023">
        <v>11712</v>
      </c>
      <c r="N665" s="1024"/>
    </row>
    <row r="666" spans="1:14" ht="22.5">
      <c r="A666" s="1017">
        <v>659</v>
      </c>
      <c r="B666" s="1025" t="s">
        <v>713</v>
      </c>
      <c r="C666" s="1019" t="s">
        <v>712</v>
      </c>
      <c r="D666" s="1020" t="s">
        <v>2288</v>
      </c>
      <c r="E666" s="729" t="s">
        <v>2289</v>
      </c>
      <c r="F666" s="729" t="s">
        <v>2290</v>
      </c>
      <c r="G666" s="1021"/>
      <c r="H666" s="1022"/>
      <c r="I666" s="1022"/>
      <c r="J666" s="1022"/>
      <c r="K666" s="1022"/>
      <c r="L666" s="729" t="s">
        <v>1345</v>
      </c>
      <c r="M666" s="1023">
        <v>18300</v>
      </c>
      <c r="N666" s="1024"/>
    </row>
    <row r="667" spans="1:14" ht="22.5">
      <c r="A667" s="1017">
        <v>660</v>
      </c>
      <c r="B667" s="1025" t="s">
        <v>713</v>
      </c>
      <c r="C667" s="1019" t="s">
        <v>712</v>
      </c>
      <c r="D667" s="1020" t="s">
        <v>2291</v>
      </c>
      <c r="E667" s="729" t="s">
        <v>2289</v>
      </c>
      <c r="F667" s="729" t="s">
        <v>2290</v>
      </c>
      <c r="G667" s="1021"/>
      <c r="H667" s="1022"/>
      <c r="I667" s="1022"/>
      <c r="J667" s="1022"/>
      <c r="K667" s="1022"/>
      <c r="L667" s="729" t="s">
        <v>1345</v>
      </c>
      <c r="M667" s="1023">
        <v>18300</v>
      </c>
      <c r="N667" s="1024"/>
    </row>
    <row r="668" spans="1:14" ht="22.5">
      <c r="A668" s="1017">
        <v>661</v>
      </c>
      <c r="B668" s="1025" t="s">
        <v>2126</v>
      </c>
      <c r="C668" s="1019" t="s">
        <v>709</v>
      </c>
      <c r="D668" s="1020" t="s">
        <v>2292</v>
      </c>
      <c r="E668" s="729" t="s">
        <v>2293</v>
      </c>
      <c r="F668" s="729" t="s">
        <v>1550</v>
      </c>
      <c r="G668" s="1021"/>
      <c r="H668" s="1022"/>
      <c r="I668" s="1022"/>
      <c r="J668" s="1022"/>
      <c r="K668" s="1022"/>
      <c r="L668" s="729" t="s">
        <v>1345</v>
      </c>
      <c r="M668" s="1023">
        <v>10980</v>
      </c>
      <c r="N668" s="1024"/>
    </row>
    <row r="669" spans="1:14" ht="22.5">
      <c r="A669" s="1017">
        <v>662</v>
      </c>
      <c r="B669" s="1025" t="s">
        <v>2126</v>
      </c>
      <c r="C669" s="1019" t="s">
        <v>709</v>
      </c>
      <c r="D669" s="1020" t="s">
        <v>2294</v>
      </c>
      <c r="E669" s="729" t="s">
        <v>2293</v>
      </c>
      <c r="F669" s="729" t="str">
        <f>F668</f>
        <v>Ide World</v>
      </c>
      <c r="G669" s="1021"/>
      <c r="H669" s="1022"/>
      <c r="I669" s="1022"/>
      <c r="J669" s="1022"/>
      <c r="K669" s="1022"/>
      <c r="L669" s="729" t="s">
        <v>1345</v>
      </c>
      <c r="M669" s="1023">
        <v>10980</v>
      </c>
      <c r="N669" s="1024"/>
    </row>
    <row r="670" spans="1:14" ht="33.75">
      <c r="A670" s="1017">
        <v>663</v>
      </c>
      <c r="B670" s="1025" t="s">
        <v>2126</v>
      </c>
      <c r="C670" s="1019" t="s">
        <v>709</v>
      </c>
      <c r="D670" s="1020" t="s">
        <v>2295</v>
      </c>
      <c r="E670" s="729" t="s">
        <v>2296</v>
      </c>
      <c r="F670" s="729" t="s">
        <v>1356</v>
      </c>
      <c r="G670" s="1021"/>
      <c r="H670" s="1022"/>
      <c r="I670" s="1022"/>
      <c r="J670" s="1022"/>
      <c r="K670" s="1022"/>
      <c r="L670" s="729" t="s">
        <v>1345</v>
      </c>
      <c r="M670" s="1023">
        <v>14640</v>
      </c>
      <c r="N670" s="1024"/>
    </row>
    <row r="671" spans="1:14" ht="33.75">
      <c r="A671" s="1017">
        <v>664</v>
      </c>
      <c r="B671" s="1025" t="s">
        <v>2126</v>
      </c>
      <c r="C671" s="1019" t="s">
        <v>709</v>
      </c>
      <c r="D671" s="1020" t="s">
        <v>2297</v>
      </c>
      <c r="E671" s="729" t="s">
        <v>2296</v>
      </c>
      <c r="F671" s="729" t="s">
        <v>1356</v>
      </c>
      <c r="G671" s="1021"/>
      <c r="H671" s="1022"/>
      <c r="I671" s="1022"/>
      <c r="J671" s="1022"/>
      <c r="K671" s="1022"/>
      <c r="L671" s="729" t="s">
        <v>1345</v>
      </c>
      <c r="M671" s="1023">
        <v>14640</v>
      </c>
      <c r="N671" s="1024"/>
    </row>
    <row r="672" spans="1:14" ht="22.5">
      <c r="A672" s="1017">
        <v>665</v>
      </c>
      <c r="B672" s="1025" t="s">
        <v>713</v>
      </c>
      <c r="C672" s="1019" t="s">
        <v>712</v>
      </c>
      <c r="D672" s="1020" t="s">
        <v>2298</v>
      </c>
      <c r="E672" s="729" t="s">
        <v>2299</v>
      </c>
      <c r="F672" s="729" t="s">
        <v>1631</v>
      </c>
      <c r="G672" s="1021"/>
      <c r="H672" s="1022"/>
      <c r="I672" s="1022"/>
      <c r="J672" s="1022"/>
      <c r="K672" s="1022"/>
      <c r="L672" s="729" t="s">
        <v>1345</v>
      </c>
      <c r="M672" s="1023">
        <v>14640</v>
      </c>
      <c r="N672" s="1024"/>
    </row>
    <row r="673" spans="1:14" ht="22.5">
      <c r="A673" s="1017">
        <v>666</v>
      </c>
      <c r="B673" s="1025" t="s">
        <v>713</v>
      </c>
      <c r="C673" s="1019" t="s">
        <v>712</v>
      </c>
      <c r="D673" s="1020" t="s">
        <v>2300</v>
      </c>
      <c r="E673" s="729" t="s">
        <v>2299</v>
      </c>
      <c r="F673" s="729" t="s">
        <v>1631</v>
      </c>
      <c r="G673" s="1021"/>
      <c r="H673" s="1022"/>
      <c r="I673" s="1022"/>
      <c r="J673" s="1022"/>
      <c r="K673" s="1022"/>
      <c r="L673" s="729" t="s">
        <v>1345</v>
      </c>
      <c r="M673" s="1023">
        <v>14640</v>
      </c>
      <c r="N673" s="1024"/>
    </row>
    <row r="674" spans="1:14" ht="22.5">
      <c r="A674" s="1017">
        <v>667</v>
      </c>
      <c r="B674" s="1025" t="s">
        <v>713</v>
      </c>
      <c r="C674" s="1019" t="s">
        <v>712</v>
      </c>
      <c r="D674" s="1020" t="s">
        <v>2301</v>
      </c>
      <c r="E674" s="729" t="s">
        <v>2302</v>
      </c>
      <c r="F674" s="729" t="s">
        <v>1631</v>
      </c>
      <c r="G674" s="1021"/>
      <c r="H674" s="1022"/>
      <c r="I674" s="1022"/>
      <c r="J674" s="1022"/>
      <c r="K674" s="1022"/>
      <c r="L674" s="729" t="s">
        <v>1345</v>
      </c>
      <c r="M674" s="1023">
        <v>14640</v>
      </c>
      <c r="N674" s="1024"/>
    </row>
    <row r="675" spans="1:14" ht="22.5">
      <c r="A675" s="1017">
        <v>668</v>
      </c>
      <c r="B675" s="1025" t="s">
        <v>713</v>
      </c>
      <c r="C675" s="1019" t="s">
        <v>712</v>
      </c>
      <c r="D675" s="1020" t="s">
        <v>2303</v>
      </c>
      <c r="E675" s="729" t="s">
        <v>2302</v>
      </c>
      <c r="F675" s="729" t="s">
        <v>1631</v>
      </c>
      <c r="G675" s="1021"/>
      <c r="H675" s="1022"/>
      <c r="I675" s="1022"/>
      <c r="J675" s="1022"/>
      <c r="K675" s="1022"/>
      <c r="L675" s="729" t="s">
        <v>1345</v>
      </c>
      <c r="M675" s="1023">
        <v>14640</v>
      </c>
      <c r="N675" s="1024"/>
    </row>
    <row r="676" spans="1:14" ht="22.5">
      <c r="A676" s="1017">
        <v>669</v>
      </c>
      <c r="B676" s="1025" t="s">
        <v>713</v>
      </c>
      <c r="C676" s="1019" t="s">
        <v>712</v>
      </c>
      <c r="D676" s="1020" t="s">
        <v>2304</v>
      </c>
      <c r="E676" s="729" t="s">
        <v>2305</v>
      </c>
      <c r="F676" s="729" t="s">
        <v>1378</v>
      </c>
      <c r="G676" s="1021"/>
      <c r="H676" s="1022"/>
      <c r="I676" s="1022"/>
      <c r="J676" s="1022"/>
      <c r="K676" s="1022"/>
      <c r="L676" s="729" t="s">
        <v>1345</v>
      </c>
      <c r="M676" s="1023">
        <v>27742.799999999999</v>
      </c>
      <c r="N676" s="1024"/>
    </row>
    <row r="677" spans="1:14" ht="22.5">
      <c r="A677" s="1017">
        <v>670</v>
      </c>
      <c r="B677" s="1025" t="s">
        <v>713</v>
      </c>
      <c r="C677" s="1019" t="s">
        <v>712</v>
      </c>
      <c r="D677" s="1020" t="s">
        <v>2306</v>
      </c>
      <c r="E677" s="729" t="s">
        <v>2305</v>
      </c>
      <c r="F677" s="729" t="str">
        <f>F676</f>
        <v>Salemba</v>
      </c>
      <c r="G677" s="1021"/>
      <c r="H677" s="1022"/>
      <c r="I677" s="1022"/>
      <c r="J677" s="1022"/>
      <c r="K677" s="1022"/>
      <c r="L677" s="729" t="s">
        <v>1345</v>
      </c>
      <c r="M677" s="1023">
        <f>M676</f>
        <v>27742.799999999999</v>
      </c>
      <c r="N677" s="1024"/>
    </row>
    <row r="678" spans="1:14" ht="22.5">
      <c r="A678" s="1017">
        <v>671</v>
      </c>
      <c r="B678" s="1025" t="s">
        <v>2126</v>
      </c>
      <c r="C678" s="1019" t="s">
        <v>709</v>
      </c>
      <c r="D678" s="1020" t="s">
        <v>2307</v>
      </c>
      <c r="E678" s="729" t="s">
        <v>2308</v>
      </c>
      <c r="F678" s="729" t="s">
        <v>1344</v>
      </c>
      <c r="G678" s="1021"/>
      <c r="H678" s="1022"/>
      <c r="I678" s="1022"/>
      <c r="J678" s="1022"/>
      <c r="K678" s="1022"/>
      <c r="L678" s="729" t="s">
        <v>1345</v>
      </c>
      <c r="M678" s="1023">
        <v>19398</v>
      </c>
      <c r="N678" s="1024"/>
    </row>
    <row r="679" spans="1:14" ht="22.5">
      <c r="A679" s="1017">
        <v>672</v>
      </c>
      <c r="B679" s="1025" t="s">
        <v>2126</v>
      </c>
      <c r="C679" s="1019" t="s">
        <v>709</v>
      </c>
      <c r="D679" s="1020" t="s">
        <v>2309</v>
      </c>
      <c r="E679" s="729" t="s">
        <v>2308</v>
      </c>
      <c r="F679" s="729" t="s">
        <v>1344</v>
      </c>
      <c r="G679" s="1021"/>
      <c r="H679" s="1022"/>
      <c r="I679" s="1022"/>
      <c r="J679" s="1022"/>
      <c r="K679" s="1022"/>
      <c r="L679" s="729" t="s">
        <v>1345</v>
      </c>
      <c r="M679" s="1023">
        <v>19398</v>
      </c>
      <c r="N679" s="1024"/>
    </row>
    <row r="680" spans="1:14" ht="22.5">
      <c r="A680" s="1017">
        <v>673</v>
      </c>
      <c r="B680" s="1025" t="s">
        <v>706</v>
      </c>
      <c r="C680" s="1019" t="s">
        <v>705</v>
      </c>
      <c r="D680" s="1020" t="s">
        <v>2310</v>
      </c>
      <c r="E680" s="729" t="s">
        <v>2311</v>
      </c>
      <c r="F680" s="729" t="s">
        <v>1822</v>
      </c>
      <c r="G680" s="1021"/>
      <c r="H680" s="1022"/>
      <c r="I680" s="1022"/>
      <c r="J680" s="1022"/>
      <c r="K680" s="1022"/>
      <c r="L680" s="729" t="s">
        <v>1345</v>
      </c>
      <c r="M680" s="1023">
        <v>9516</v>
      </c>
      <c r="N680" s="1024"/>
    </row>
    <row r="681" spans="1:14" ht="22.5">
      <c r="A681" s="1017">
        <v>674</v>
      </c>
      <c r="B681" s="1025" t="s">
        <v>706</v>
      </c>
      <c r="C681" s="1019" t="s">
        <v>705</v>
      </c>
      <c r="D681" s="1020" t="s">
        <v>2312</v>
      </c>
      <c r="E681" s="729" t="s">
        <v>2311</v>
      </c>
      <c r="F681" s="729" t="s">
        <v>1822</v>
      </c>
      <c r="G681" s="1021"/>
      <c r="H681" s="1022"/>
      <c r="I681" s="1022"/>
      <c r="J681" s="1022"/>
      <c r="K681" s="1022"/>
      <c r="L681" s="729" t="s">
        <v>1345</v>
      </c>
      <c r="M681" s="1023">
        <v>9516</v>
      </c>
      <c r="N681" s="1024"/>
    </row>
    <row r="682" spans="1:14" ht="22.5">
      <c r="A682" s="1017">
        <v>675</v>
      </c>
      <c r="B682" s="1025" t="s">
        <v>713</v>
      </c>
      <c r="C682" s="1019" t="s">
        <v>712</v>
      </c>
      <c r="D682" s="1020" t="s">
        <v>2313</v>
      </c>
      <c r="E682" s="729" t="s">
        <v>2314</v>
      </c>
      <c r="F682" s="729" t="s">
        <v>1993</v>
      </c>
      <c r="G682" s="1021"/>
      <c r="H682" s="1022"/>
      <c r="I682" s="1022"/>
      <c r="J682" s="1022"/>
      <c r="K682" s="1022"/>
      <c r="L682" s="729" t="s">
        <v>1345</v>
      </c>
      <c r="M682" s="1023">
        <v>18666</v>
      </c>
      <c r="N682" s="1024"/>
    </row>
    <row r="683" spans="1:14" ht="22.5">
      <c r="A683" s="1017">
        <v>676</v>
      </c>
      <c r="B683" s="1025" t="s">
        <v>713</v>
      </c>
      <c r="C683" s="1019" t="s">
        <v>712</v>
      </c>
      <c r="D683" s="1020" t="s">
        <v>2315</v>
      </c>
      <c r="E683" s="729" t="s">
        <v>2314</v>
      </c>
      <c r="F683" s="729" t="s">
        <v>1993</v>
      </c>
      <c r="G683" s="1021"/>
      <c r="H683" s="1022"/>
      <c r="I683" s="1022"/>
      <c r="J683" s="1022"/>
      <c r="K683" s="1022"/>
      <c r="L683" s="729" t="s">
        <v>1345</v>
      </c>
      <c r="M683" s="1023">
        <v>18666</v>
      </c>
      <c r="N683" s="1024"/>
    </row>
    <row r="684" spans="1:14" ht="22.5">
      <c r="A684" s="1017">
        <v>677</v>
      </c>
      <c r="B684" s="1025" t="s">
        <v>713</v>
      </c>
      <c r="C684" s="1019" t="s">
        <v>712</v>
      </c>
      <c r="D684" s="1020" t="s">
        <v>2316</v>
      </c>
      <c r="E684" s="729" t="s">
        <v>2317</v>
      </c>
      <c r="F684" s="729" t="s">
        <v>1605</v>
      </c>
      <c r="G684" s="1021"/>
      <c r="H684" s="1022"/>
      <c r="I684" s="1022"/>
      <c r="J684" s="1022"/>
      <c r="K684" s="1022"/>
      <c r="L684" s="729" t="s">
        <v>1345</v>
      </c>
      <c r="M684" s="1023">
        <v>9882</v>
      </c>
      <c r="N684" s="1024"/>
    </row>
    <row r="685" spans="1:14" ht="22.5">
      <c r="A685" s="1017">
        <v>678</v>
      </c>
      <c r="B685" s="1025" t="s">
        <v>713</v>
      </c>
      <c r="C685" s="1019" t="s">
        <v>712</v>
      </c>
      <c r="D685" s="1020" t="s">
        <v>2318</v>
      </c>
      <c r="E685" s="729" t="s">
        <v>2317</v>
      </c>
      <c r="F685" s="729" t="s">
        <v>1605</v>
      </c>
      <c r="G685" s="1021"/>
      <c r="H685" s="1022"/>
      <c r="I685" s="1022"/>
      <c r="J685" s="1022"/>
      <c r="K685" s="1022"/>
      <c r="L685" s="729" t="s">
        <v>1345</v>
      </c>
      <c r="M685" s="1023">
        <v>9882</v>
      </c>
      <c r="N685" s="1024"/>
    </row>
    <row r="686" spans="1:14" ht="22.5">
      <c r="A686" s="1017">
        <v>679</v>
      </c>
      <c r="B686" s="1025" t="s">
        <v>713</v>
      </c>
      <c r="C686" s="1019" t="s">
        <v>712</v>
      </c>
      <c r="D686" s="1020" t="s">
        <v>2319</v>
      </c>
      <c r="E686" s="729" t="s">
        <v>2320</v>
      </c>
      <c r="F686" s="729" t="s">
        <v>1605</v>
      </c>
      <c r="G686" s="1021"/>
      <c r="H686" s="1022"/>
      <c r="I686" s="1022"/>
      <c r="J686" s="1022"/>
      <c r="K686" s="1022"/>
      <c r="L686" s="729" t="s">
        <v>1345</v>
      </c>
      <c r="M686" s="1023">
        <v>9820</v>
      </c>
      <c r="N686" s="1024"/>
    </row>
    <row r="687" spans="1:14" ht="22.5">
      <c r="A687" s="1017">
        <v>680</v>
      </c>
      <c r="B687" s="1025" t="s">
        <v>713</v>
      </c>
      <c r="C687" s="1019" t="s">
        <v>712</v>
      </c>
      <c r="D687" s="1020" t="s">
        <v>2321</v>
      </c>
      <c r="E687" s="729" t="str">
        <f>E686</f>
        <v>Puzzle upin &amp; ipin : senangnya sekolah</v>
      </c>
      <c r="F687" s="729" t="s">
        <v>1605</v>
      </c>
      <c r="G687" s="1021"/>
      <c r="H687" s="1022"/>
      <c r="I687" s="1022"/>
      <c r="J687" s="1022"/>
      <c r="K687" s="1022"/>
      <c r="L687" s="729" t="s">
        <v>1345</v>
      </c>
      <c r="M687" s="1023">
        <v>9820</v>
      </c>
      <c r="N687" s="1024"/>
    </row>
    <row r="688" spans="1:14" ht="22.5">
      <c r="A688" s="1017">
        <v>681</v>
      </c>
      <c r="B688" s="1025" t="s">
        <v>713</v>
      </c>
      <c r="C688" s="1019" t="s">
        <v>712</v>
      </c>
      <c r="D688" s="1020" t="s">
        <v>2322</v>
      </c>
      <c r="E688" s="729" t="s">
        <v>2323</v>
      </c>
      <c r="F688" s="729" t="s">
        <v>1605</v>
      </c>
      <c r="G688" s="1021"/>
      <c r="H688" s="1022"/>
      <c r="I688" s="1022"/>
      <c r="J688" s="1022"/>
      <c r="K688" s="1022"/>
      <c r="L688" s="729" t="s">
        <v>1345</v>
      </c>
      <c r="M688" s="1023">
        <v>9882</v>
      </c>
      <c r="N688" s="1024"/>
    </row>
    <row r="689" spans="1:14" ht="22.5">
      <c r="A689" s="1017">
        <v>682</v>
      </c>
      <c r="B689" s="1025" t="s">
        <v>713</v>
      </c>
      <c r="C689" s="1019" t="s">
        <v>712</v>
      </c>
      <c r="D689" s="1020" t="s">
        <v>2324</v>
      </c>
      <c r="E689" s="729" t="s">
        <v>2323</v>
      </c>
      <c r="F689" s="729" t="s">
        <v>1605</v>
      </c>
      <c r="G689" s="1021"/>
      <c r="H689" s="1022"/>
      <c r="I689" s="1022"/>
      <c r="J689" s="1022"/>
      <c r="K689" s="1022"/>
      <c r="L689" s="729" t="s">
        <v>1345</v>
      </c>
      <c r="M689" s="1023">
        <v>9882</v>
      </c>
      <c r="N689" s="1024"/>
    </row>
    <row r="690" spans="1:14" ht="22.5">
      <c r="A690" s="1017">
        <v>683</v>
      </c>
      <c r="B690" s="1025" t="s">
        <v>713</v>
      </c>
      <c r="C690" s="1019" t="s">
        <v>712</v>
      </c>
      <c r="D690" s="1020" t="s">
        <v>2325</v>
      </c>
      <c r="E690" s="729" t="s">
        <v>2326</v>
      </c>
      <c r="F690" s="729" t="s">
        <v>1605</v>
      </c>
      <c r="G690" s="1021"/>
      <c r="H690" s="1022"/>
      <c r="I690" s="1022"/>
      <c r="J690" s="1022"/>
      <c r="K690" s="1022"/>
      <c r="L690" s="729" t="s">
        <v>1345</v>
      </c>
      <c r="M690" s="1023">
        <v>9882</v>
      </c>
      <c r="N690" s="1024"/>
    </row>
    <row r="691" spans="1:14" ht="22.5">
      <c r="A691" s="1017">
        <v>684</v>
      </c>
      <c r="B691" s="1025" t="s">
        <v>713</v>
      </c>
      <c r="C691" s="1019" t="s">
        <v>712</v>
      </c>
      <c r="D691" s="1020" t="s">
        <v>2327</v>
      </c>
      <c r="E691" s="729" t="s">
        <v>2326</v>
      </c>
      <c r="F691" s="729" t="s">
        <v>1605</v>
      </c>
      <c r="G691" s="1021"/>
      <c r="H691" s="1022"/>
      <c r="I691" s="1022"/>
      <c r="J691" s="1022"/>
      <c r="K691" s="1022"/>
      <c r="L691" s="729" t="s">
        <v>1345</v>
      </c>
      <c r="M691" s="1023">
        <v>9882</v>
      </c>
      <c r="N691" s="1024"/>
    </row>
    <row r="692" spans="1:14" ht="22.5">
      <c r="A692" s="1017">
        <v>685</v>
      </c>
      <c r="B692" s="1025" t="s">
        <v>713</v>
      </c>
      <c r="C692" s="1019" t="s">
        <v>712</v>
      </c>
      <c r="D692" s="1020" t="s">
        <v>2328</v>
      </c>
      <c r="E692" s="729" t="s">
        <v>2329</v>
      </c>
      <c r="F692" s="729" t="s">
        <v>1605</v>
      </c>
      <c r="G692" s="1021"/>
      <c r="H692" s="1022"/>
      <c r="I692" s="1022"/>
      <c r="J692" s="1022"/>
      <c r="K692" s="1022"/>
      <c r="L692" s="729" t="s">
        <v>1345</v>
      </c>
      <c r="M692" s="1023">
        <v>9882</v>
      </c>
      <c r="N692" s="1024"/>
    </row>
    <row r="693" spans="1:14" ht="22.5">
      <c r="A693" s="1017">
        <v>686</v>
      </c>
      <c r="B693" s="1025" t="s">
        <v>713</v>
      </c>
      <c r="C693" s="1019" t="s">
        <v>712</v>
      </c>
      <c r="D693" s="1020" t="s">
        <v>2330</v>
      </c>
      <c r="E693" s="729" t="s">
        <v>2329</v>
      </c>
      <c r="F693" s="729" t="s">
        <v>1605</v>
      </c>
      <c r="G693" s="1021"/>
      <c r="H693" s="1022"/>
      <c r="I693" s="1022"/>
      <c r="J693" s="1022"/>
      <c r="K693" s="1022"/>
      <c r="L693" s="729" t="s">
        <v>1345</v>
      </c>
      <c r="M693" s="1023">
        <v>9882</v>
      </c>
      <c r="N693" s="1024"/>
    </row>
    <row r="694" spans="1:14" ht="22.5">
      <c r="A694" s="1017">
        <v>687</v>
      </c>
      <c r="B694" s="1025" t="s">
        <v>713</v>
      </c>
      <c r="C694" s="1019" t="s">
        <v>712</v>
      </c>
      <c r="D694" s="1020" t="s">
        <v>2331</v>
      </c>
      <c r="E694" s="729" t="s">
        <v>2332</v>
      </c>
      <c r="F694" s="729" t="s">
        <v>1605</v>
      </c>
      <c r="G694" s="1021"/>
      <c r="H694" s="1022"/>
      <c r="I694" s="1022"/>
      <c r="J694" s="1022"/>
      <c r="K694" s="1022"/>
      <c r="L694" s="729" t="s">
        <v>1345</v>
      </c>
      <c r="M694" s="1023">
        <v>9882</v>
      </c>
      <c r="N694" s="1024"/>
    </row>
    <row r="695" spans="1:14" ht="22.5">
      <c r="A695" s="1017">
        <v>688</v>
      </c>
      <c r="B695" s="1025" t="s">
        <v>713</v>
      </c>
      <c r="C695" s="1019" t="s">
        <v>712</v>
      </c>
      <c r="D695" s="1020" t="s">
        <v>2333</v>
      </c>
      <c r="E695" s="729" t="s">
        <v>2332</v>
      </c>
      <c r="F695" s="729" t="s">
        <v>1605</v>
      </c>
      <c r="G695" s="1021"/>
      <c r="H695" s="1022"/>
      <c r="I695" s="1022"/>
      <c r="J695" s="1022"/>
      <c r="K695" s="1022"/>
      <c r="L695" s="729" t="s">
        <v>1345</v>
      </c>
      <c r="M695" s="1023">
        <v>9882</v>
      </c>
      <c r="N695" s="1024"/>
    </row>
    <row r="696" spans="1:14" ht="33.75">
      <c r="A696" s="1017">
        <v>689</v>
      </c>
      <c r="B696" s="1025" t="s">
        <v>2126</v>
      </c>
      <c r="C696" s="1019" t="s">
        <v>709</v>
      </c>
      <c r="D696" s="1020" t="s">
        <v>2334</v>
      </c>
      <c r="E696" s="729" t="s">
        <v>2335</v>
      </c>
      <c r="F696" s="729" t="s">
        <v>1681</v>
      </c>
      <c r="G696" s="1021"/>
      <c r="H696" s="1022"/>
      <c r="I696" s="1022"/>
      <c r="J696" s="1022"/>
      <c r="K696" s="1022"/>
      <c r="L696" s="729" t="s">
        <v>1345</v>
      </c>
      <c r="M696" s="1023">
        <v>14640</v>
      </c>
      <c r="N696" s="1024"/>
    </row>
    <row r="697" spans="1:14" ht="33.75">
      <c r="A697" s="1017">
        <v>690</v>
      </c>
      <c r="B697" s="1025" t="s">
        <v>2126</v>
      </c>
      <c r="C697" s="1019" t="s">
        <v>709</v>
      </c>
      <c r="D697" s="1020" t="s">
        <v>2336</v>
      </c>
      <c r="E697" s="729" t="s">
        <v>2337</v>
      </c>
      <c r="F697" s="729" t="str">
        <f>F696</f>
        <v>Ombak</v>
      </c>
      <c r="G697" s="1021"/>
      <c r="H697" s="1022"/>
      <c r="I697" s="1022"/>
      <c r="J697" s="1022"/>
      <c r="K697" s="1022"/>
      <c r="L697" s="729" t="s">
        <v>1345</v>
      </c>
      <c r="M697" s="1023">
        <v>14640</v>
      </c>
      <c r="N697" s="1024"/>
    </row>
    <row r="698" spans="1:14" ht="22.5">
      <c r="A698" s="1017">
        <v>691</v>
      </c>
      <c r="B698" s="1025" t="s">
        <v>713</v>
      </c>
      <c r="C698" s="1019" t="s">
        <v>712</v>
      </c>
      <c r="D698" s="1020" t="s">
        <v>2338</v>
      </c>
      <c r="E698" s="729" t="s">
        <v>2339</v>
      </c>
      <c r="F698" s="729" t="str">
        <f>F695</f>
        <v>Dari Mizan</v>
      </c>
      <c r="G698" s="1021"/>
      <c r="H698" s="1022"/>
      <c r="I698" s="1022"/>
      <c r="J698" s="1022"/>
      <c r="K698" s="1022"/>
      <c r="L698" s="729" t="s">
        <v>1345</v>
      </c>
      <c r="M698" s="1023">
        <v>9882</v>
      </c>
      <c r="N698" s="1024"/>
    </row>
    <row r="699" spans="1:14" ht="22.5">
      <c r="A699" s="1017">
        <v>692</v>
      </c>
      <c r="B699" s="1025" t="s">
        <v>713</v>
      </c>
      <c r="C699" s="1019" t="s">
        <v>712</v>
      </c>
      <c r="D699" s="1020" t="s">
        <v>2340</v>
      </c>
      <c r="E699" s="729" t="s">
        <v>2339</v>
      </c>
      <c r="F699" s="729" t="s">
        <v>1605</v>
      </c>
      <c r="G699" s="1021"/>
      <c r="H699" s="1022"/>
      <c r="I699" s="1022"/>
      <c r="J699" s="1022"/>
      <c r="K699" s="1022"/>
      <c r="L699" s="729" t="s">
        <v>1345</v>
      </c>
      <c r="M699" s="1023">
        <v>9882</v>
      </c>
      <c r="N699" s="1024"/>
    </row>
    <row r="700" spans="1:14" ht="22.5">
      <c r="A700" s="1017">
        <v>693</v>
      </c>
      <c r="B700" s="1025" t="s">
        <v>713</v>
      </c>
      <c r="C700" s="1019" t="s">
        <v>712</v>
      </c>
      <c r="D700" s="1020" t="s">
        <v>2341</v>
      </c>
      <c r="E700" s="729" t="s">
        <v>2342</v>
      </c>
      <c r="F700" s="729" t="s">
        <v>1605</v>
      </c>
      <c r="G700" s="1021"/>
      <c r="H700" s="1022"/>
      <c r="I700" s="1022"/>
      <c r="J700" s="1022"/>
      <c r="K700" s="1022"/>
      <c r="L700" s="729" t="s">
        <v>1345</v>
      </c>
      <c r="M700" s="1023">
        <v>9882</v>
      </c>
      <c r="N700" s="1024"/>
    </row>
    <row r="701" spans="1:14" ht="22.5">
      <c r="A701" s="1017">
        <v>694</v>
      </c>
      <c r="B701" s="1025" t="s">
        <v>713</v>
      </c>
      <c r="C701" s="1019" t="s">
        <v>712</v>
      </c>
      <c r="D701" s="1020" t="s">
        <v>2343</v>
      </c>
      <c r="E701" s="729" t="s">
        <v>2342</v>
      </c>
      <c r="F701" s="729" t="str">
        <f t="shared" ref="F701" si="1">F698</f>
        <v>Dari Mizan</v>
      </c>
      <c r="G701" s="1021"/>
      <c r="H701" s="1022"/>
      <c r="I701" s="1022"/>
      <c r="J701" s="1022"/>
      <c r="K701" s="1022"/>
      <c r="L701" s="729" t="s">
        <v>1345</v>
      </c>
      <c r="M701" s="1023">
        <v>9882</v>
      </c>
      <c r="N701" s="1024"/>
    </row>
    <row r="702" spans="1:14" ht="22.5">
      <c r="A702" s="1017">
        <v>695</v>
      </c>
      <c r="B702" s="1025" t="s">
        <v>713</v>
      </c>
      <c r="C702" s="1019" t="s">
        <v>712</v>
      </c>
      <c r="D702" s="1020" t="s">
        <v>2344</v>
      </c>
      <c r="E702" s="729" t="s">
        <v>2345</v>
      </c>
      <c r="F702" s="729" t="s">
        <v>1681</v>
      </c>
      <c r="G702" s="1021"/>
      <c r="H702" s="1022"/>
      <c r="I702" s="1022"/>
      <c r="J702" s="1022"/>
      <c r="K702" s="1022"/>
      <c r="L702" s="729" t="s">
        <v>1345</v>
      </c>
      <c r="M702" s="1023">
        <v>8784</v>
      </c>
      <c r="N702" s="1024"/>
    </row>
    <row r="703" spans="1:14" ht="22.5">
      <c r="A703" s="1017">
        <v>696</v>
      </c>
      <c r="B703" s="1025" t="s">
        <v>713</v>
      </c>
      <c r="C703" s="1019" t="s">
        <v>712</v>
      </c>
      <c r="D703" s="1020" t="s">
        <v>2346</v>
      </c>
      <c r="E703" s="729" t="s">
        <v>2345</v>
      </c>
      <c r="F703" s="729" t="str">
        <f>F702</f>
        <v>Ombak</v>
      </c>
      <c r="G703" s="1021"/>
      <c r="H703" s="1022"/>
      <c r="I703" s="1022"/>
      <c r="J703" s="1022"/>
      <c r="K703" s="1022"/>
      <c r="L703" s="729" t="s">
        <v>1345</v>
      </c>
      <c r="M703" s="1023">
        <v>8784</v>
      </c>
      <c r="N703" s="1024"/>
    </row>
    <row r="704" spans="1:14" ht="22.5">
      <c r="A704" s="1017">
        <v>697</v>
      </c>
      <c r="B704" s="1025" t="s">
        <v>713</v>
      </c>
      <c r="C704" s="1019" t="s">
        <v>712</v>
      </c>
      <c r="D704" s="1020" t="s">
        <v>2347</v>
      </c>
      <c r="E704" s="729" t="s">
        <v>2348</v>
      </c>
      <c r="F704" s="729" t="s">
        <v>1605</v>
      </c>
      <c r="G704" s="1021"/>
      <c r="H704" s="1022"/>
      <c r="I704" s="1022"/>
      <c r="J704" s="1022"/>
      <c r="K704" s="1022"/>
      <c r="L704" s="729" t="s">
        <v>1345</v>
      </c>
      <c r="M704" s="1023">
        <v>9882</v>
      </c>
      <c r="N704" s="1024"/>
    </row>
    <row r="705" spans="1:14" ht="22.5">
      <c r="A705" s="1017">
        <v>698</v>
      </c>
      <c r="B705" s="1025" t="s">
        <v>713</v>
      </c>
      <c r="C705" s="1019" t="s">
        <v>712</v>
      </c>
      <c r="D705" s="1020" t="s">
        <v>2349</v>
      </c>
      <c r="E705" s="729" t="s">
        <v>2348</v>
      </c>
      <c r="F705" s="729" t="s">
        <v>1605</v>
      </c>
      <c r="G705" s="1021"/>
      <c r="H705" s="1022"/>
      <c r="I705" s="1022"/>
      <c r="J705" s="1022"/>
      <c r="K705" s="1022"/>
      <c r="L705" s="729" t="s">
        <v>1345</v>
      </c>
      <c r="M705" s="1023">
        <v>9882</v>
      </c>
      <c r="N705" s="1024"/>
    </row>
    <row r="706" spans="1:14" ht="22.5">
      <c r="A706" s="1017">
        <v>699</v>
      </c>
      <c r="B706" s="1025" t="s">
        <v>2126</v>
      </c>
      <c r="C706" s="1019" t="s">
        <v>709</v>
      </c>
      <c r="D706" s="1020" t="s">
        <v>2350</v>
      </c>
      <c r="E706" s="729" t="s">
        <v>2351</v>
      </c>
      <c r="F706" s="729" t="s">
        <v>2352</v>
      </c>
      <c r="G706" s="1021"/>
      <c r="H706" s="1022"/>
      <c r="I706" s="1022"/>
      <c r="J706" s="1022"/>
      <c r="K706" s="1022"/>
      <c r="L706" s="729" t="s">
        <v>1345</v>
      </c>
      <c r="M706" s="1023">
        <v>13176</v>
      </c>
      <c r="N706" s="1024"/>
    </row>
    <row r="707" spans="1:14" ht="22.5">
      <c r="A707" s="1017">
        <v>700</v>
      </c>
      <c r="B707" s="1025" t="s">
        <v>2126</v>
      </c>
      <c r="C707" s="1019" t="s">
        <v>709</v>
      </c>
      <c r="D707" s="1020" t="s">
        <v>2353</v>
      </c>
      <c r="E707" s="729" t="s">
        <v>2351</v>
      </c>
      <c r="F707" s="729" t="s">
        <v>2352</v>
      </c>
      <c r="G707" s="1021"/>
      <c r="H707" s="1022"/>
      <c r="I707" s="1022"/>
      <c r="J707" s="1022"/>
      <c r="K707" s="1022"/>
      <c r="L707" s="729" t="s">
        <v>1345</v>
      </c>
      <c r="M707" s="1023">
        <v>13176</v>
      </c>
      <c r="N707" s="1024"/>
    </row>
    <row r="708" spans="1:14" ht="33.75">
      <c r="A708" s="1017">
        <v>701</v>
      </c>
      <c r="B708" s="1025" t="s">
        <v>2126</v>
      </c>
      <c r="C708" s="1019" t="s">
        <v>709</v>
      </c>
      <c r="D708" s="1020" t="s">
        <v>2354</v>
      </c>
      <c r="E708" s="729" t="s">
        <v>2355</v>
      </c>
      <c r="F708" s="729" t="s">
        <v>1362</v>
      </c>
      <c r="G708" s="1021"/>
      <c r="H708" s="1022"/>
      <c r="I708" s="1022"/>
      <c r="J708" s="1022"/>
      <c r="K708" s="1022"/>
      <c r="L708" s="729" t="s">
        <v>1345</v>
      </c>
      <c r="M708" s="1023">
        <v>13176</v>
      </c>
      <c r="N708" s="1024"/>
    </row>
    <row r="709" spans="1:14" ht="33.75">
      <c r="A709" s="1017">
        <v>702</v>
      </c>
      <c r="B709" s="1025" t="s">
        <v>2126</v>
      </c>
      <c r="C709" s="1019" t="s">
        <v>709</v>
      </c>
      <c r="D709" s="1020" t="s">
        <v>2356</v>
      </c>
      <c r="E709" s="729" t="s">
        <v>2355</v>
      </c>
      <c r="F709" s="729" t="s">
        <v>1362</v>
      </c>
      <c r="G709" s="1021"/>
      <c r="H709" s="1022"/>
      <c r="I709" s="1022"/>
      <c r="J709" s="1022"/>
      <c r="K709" s="1022"/>
      <c r="L709" s="729" t="s">
        <v>1345</v>
      </c>
      <c r="M709" s="1023">
        <v>13176</v>
      </c>
      <c r="N709" s="1024"/>
    </row>
    <row r="710" spans="1:14" ht="22.5">
      <c r="A710" s="1017">
        <v>703</v>
      </c>
      <c r="B710" s="1025" t="s">
        <v>2126</v>
      </c>
      <c r="C710" s="1019" t="s">
        <v>709</v>
      </c>
      <c r="D710" s="1020" t="s">
        <v>2357</v>
      </c>
      <c r="E710" s="729" t="s">
        <v>2358</v>
      </c>
      <c r="F710" s="729" t="s">
        <v>1422</v>
      </c>
      <c r="G710" s="1021"/>
      <c r="H710" s="1022"/>
      <c r="I710" s="1022"/>
      <c r="J710" s="1022"/>
      <c r="K710" s="1022"/>
      <c r="L710" s="729" t="s">
        <v>1345</v>
      </c>
      <c r="M710" s="1023">
        <v>14640</v>
      </c>
      <c r="N710" s="1024"/>
    </row>
    <row r="711" spans="1:14" ht="22.5">
      <c r="A711" s="1017">
        <v>704</v>
      </c>
      <c r="B711" s="1025" t="s">
        <v>2126</v>
      </c>
      <c r="C711" s="1019" t="s">
        <v>709</v>
      </c>
      <c r="D711" s="1020" t="s">
        <v>2359</v>
      </c>
      <c r="E711" s="729" t="s">
        <v>2358</v>
      </c>
      <c r="F711" s="729" t="s">
        <v>1422</v>
      </c>
      <c r="G711" s="1021"/>
      <c r="H711" s="1022"/>
      <c r="I711" s="1022"/>
      <c r="J711" s="1022"/>
      <c r="K711" s="1022"/>
      <c r="L711" s="729" t="s">
        <v>1345</v>
      </c>
      <c r="M711" s="1023">
        <v>14640</v>
      </c>
      <c r="N711" s="1024"/>
    </row>
    <row r="712" spans="1:14" ht="22.5">
      <c r="A712" s="1017">
        <v>705</v>
      </c>
      <c r="B712" s="1025" t="s">
        <v>2126</v>
      </c>
      <c r="C712" s="1019" t="s">
        <v>709</v>
      </c>
      <c r="D712" s="1020" t="s">
        <v>2360</v>
      </c>
      <c r="E712" s="729" t="s">
        <v>2361</v>
      </c>
      <c r="F712" s="729" t="s">
        <v>2362</v>
      </c>
      <c r="G712" s="1021"/>
      <c r="H712" s="1022"/>
      <c r="I712" s="1022"/>
      <c r="J712" s="1022"/>
      <c r="K712" s="1022"/>
      <c r="L712" s="729" t="s">
        <v>1345</v>
      </c>
      <c r="M712" s="1023">
        <v>13542</v>
      </c>
      <c r="N712" s="1024"/>
    </row>
    <row r="713" spans="1:14" ht="22.5">
      <c r="A713" s="1017">
        <v>706</v>
      </c>
      <c r="B713" s="1025" t="s">
        <v>2126</v>
      </c>
      <c r="C713" s="1019" t="s">
        <v>709</v>
      </c>
      <c r="D713" s="1020" t="s">
        <v>2363</v>
      </c>
      <c r="E713" s="729" t="s">
        <v>2361</v>
      </c>
      <c r="F713" s="729" t="s">
        <v>2362</v>
      </c>
      <c r="G713" s="1021"/>
      <c r="H713" s="1022"/>
      <c r="I713" s="1022"/>
      <c r="J713" s="1022"/>
      <c r="K713" s="1022"/>
      <c r="L713" s="729" t="s">
        <v>1345</v>
      </c>
      <c r="M713" s="1023">
        <v>13542</v>
      </c>
      <c r="N713" s="1024"/>
    </row>
    <row r="714" spans="1:14" ht="22.5">
      <c r="A714" s="1017">
        <v>707</v>
      </c>
      <c r="B714" s="1025" t="s">
        <v>706</v>
      </c>
      <c r="C714" s="1019" t="s">
        <v>705</v>
      </c>
      <c r="D714" s="1020" t="s">
        <v>2364</v>
      </c>
      <c r="E714" s="729" t="s">
        <v>2365</v>
      </c>
      <c r="F714" s="729" t="s">
        <v>1822</v>
      </c>
      <c r="G714" s="1021"/>
      <c r="H714" s="1022"/>
      <c r="I714" s="1022"/>
      <c r="J714" s="1022"/>
      <c r="K714" s="1022"/>
      <c r="L714" s="729" t="s">
        <v>1345</v>
      </c>
      <c r="M714" s="1023">
        <v>9516</v>
      </c>
      <c r="N714" s="1024"/>
    </row>
    <row r="715" spans="1:14" ht="22.5">
      <c r="A715" s="1017">
        <v>708</v>
      </c>
      <c r="B715" s="1025" t="s">
        <v>706</v>
      </c>
      <c r="C715" s="1019" t="s">
        <v>705</v>
      </c>
      <c r="D715" s="1020" t="s">
        <v>2366</v>
      </c>
      <c r="E715" s="729" t="s">
        <v>2365</v>
      </c>
      <c r="F715" s="729" t="s">
        <v>1822</v>
      </c>
      <c r="G715" s="1021"/>
      <c r="H715" s="1022"/>
      <c r="I715" s="1022"/>
      <c r="J715" s="1022"/>
      <c r="K715" s="1022"/>
      <c r="L715" s="729" t="s">
        <v>1345</v>
      </c>
      <c r="M715" s="1023">
        <v>9516</v>
      </c>
      <c r="N715" s="1024"/>
    </row>
    <row r="716" spans="1:14" ht="22.5">
      <c r="A716" s="1017">
        <v>709</v>
      </c>
      <c r="B716" s="1025" t="s">
        <v>713</v>
      </c>
      <c r="C716" s="1019" t="s">
        <v>712</v>
      </c>
      <c r="D716" s="1020" t="s">
        <v>2367</v>
      </c>
      <c r="E716" s="729" t="s">
        <v>2368</v>
      </c>
      <c r="F716" s="729" t="s">
        <v>1352</v>
      </c>
      <c r="G716" s="1021"/>
      <c r="H716" s="1022"/>
      <c r="I716" s="1022"/>
      <c r="J716" s="1022"/>
      <c r="K716" s="1022"/>
      <c r="L716" s="729" t="s">
        <v>1345</v>
      </c>
      <c r="M716" s="1023">
        <v>10980</v>
      </c>
      <c r="N716" s="1024"/>
    </row>
    <row r="717" spans="1:14" ht="22.5">
      <c r="A717" s="1017">
        <v>710</v>
      </c>
      <c r="B717" s="1025" t="s">
        <v>713</v>
      </c>
      <c r="C717" s="1019" t="s">
        <v>712</v>
      </c>
      <c r="D717" s="1020" t="s">
        <v>2369</v>
      </c>
      <c r="E717" s="729" t="s">
        <v>2368</v>
      </c>
      <c r="F717" s="729" t="s">
        <v>1352</v>
      </c>
      <c r="G717" s="1021"/>
      <c r="H717" s="1022"/>
      <c r="I717" s="1022"/>
      <c r="J717" s="1022"/>
      <c r="K717" s="1022"/>
      <c r="L717" s="729" t="s">
        <v>1345</v>
      </c>
      <c r="M717" s="1023">
        <v>10980</v>
      </c>
      <c r="N717" s="1024"/>
    </row>
    <row r="718" spans="1:14" ht="22.5">
      <c r="A718" s="1017">
        <v>711</v>
      </c>
      <c r="B718" s="1025" t="s">
        <v>706</v>
      </c>
      <c r="C718" s="1019" t="s">
        <v>705</v>
      </c>
      <c r="D718" s="1020" t="s">
        <v>2370</v>
      </c>
      <c r="E718" s="729" t="s">
        <v>2371</v>
      </c>
      <c r="F718" s="729" t="s">
        <v>1387</v>
      </c>
      <c r="G718" s="1021"/>
      <c r="H718" s="1022"/>
      <c r="I718" s="1022"/>
      <c r="J718" s="1022"/>
      <c r="K718" s="1022"/>
      <c r="L718" s="729" t="s">
        <v>1345</v>
      </c>
      <c r="M718" s="1023">
        <v>11712</v>
      </c>
      <c r="N718" s="1024"/>
    </row>
    <row r="719" spans="1:14" ht="22.5">
      <c r="A719" s="1017">
        <v>712</v>
      </c>
      <c r="B719" s="1025" t="s">
        <v>706</v>
      </c>
      <c r="C719" s="1019" t="s">
        <v>705</v>
      </c>
      <c r="D719" s="1020" t="s">
        <v>2372</v>
      </c>
      <c r="E719" s="729" t="s">
        <v>2371</v>
      </c>
      <c r="F719" s="729" t="s">
        <v>1387</v>
      </c>
      <c r="G719" s="1021"/>
      <c r="H719" s="1022"/>
      <c r="I719" s="1022"/>
      <c r="J719" s="1022"/>
      <c r="K719" s="1022"/>
      <c r="L719" s="729" t="s">
        <v>1345</v>
      </c>
      <c r="M719" s="1023">
        <v>11712</v>
      </c>
      <c r="N719" s="1024"/>
    </row>
    <row r="720" spans="1:14" ht="22.5">
      <c r="A720" s="1017">
        <v>713</v>
      </c>
      <c r="B720" s="1025" t="s">
        <v>706</v>
      </c>
      <c r="C720" s="1019" t="s">
        <v>705</v>
      </c>
      <c r="D720" s="1020" t="s">
        <v>2373</v>
      </c>
      <c r="E720" s="729" t="s">
        <v>2374</v>
      </c>
      <c r="F720" s="729" t="s">
        <v>1387</v>
      </c>
      <c r="G720" s="1021"/>
      <c r="H720" s="1022"/>
      <c r="I720" s="1022"/>
      <c r="J720" s="1022"/>
      <c r="K720" s="1022"/>
      <c r="L720" s="729" t="s">
        <v>1345</v>
      </c>
      <c r="M720" s="1023">
        <v>13176</v>
      </c>
      <c r="N720" s="1024"/>
    </row>
    <row r="721" spans="1:14" ht="22.5">
      <c r="A721" s="1017">
        <v>714</v>
      </c>
      <c r="B721" s="1025" t="s">
        <v>706</v>
      </c>
      <c r="C721" s="1019" t="s">
        <v>705</v>
      </c>
      <c r="D721" s="1020" t="s">
        <v>2375</v>
      </c>
      <c r="E721" s="729" t="s">
        <v>2374</v>
      </c>
      <c r="F721" s="729" t="s">
        <v>1387</v>
      </c>
      <c r="G721" s="1021"/>
      <c r="H721" s="1022"/>
      <c r="I721" s="1022"/>
      <c r="J721" s="1022"/>
      <c r="K721" s="1022"/>
      <c r="L721" s="729" t="s">
        <v>1345</v>
      </c>
      <c r="M721" s="1023">
        <v>13176</v>
      </c>
      <c r="N721" s="1024"/>
    </row>
    <row r="722" spans="1:14" ht="22.5">
      <c r="A722" s="1017">
        <v>715</v>
      </c>
      <c r="B722" s="1025" t="s">
        <v>713</v>
      </c>
      <c r="C722" s="1019" t="s">
        <v>712</v>
      </c>
      <c r="D722" s="1020" t="s">
        <v>2376</v>
      </c>
      <c r="E722" s="729" t="s">
        <v>2377</v>
      </c>
      <c r="F722" s="729" t="s">
        <v>1993</v>
      </c>
      <c r="G722" s="1021"/>
      <c r="H722" s="1022"/>
      <c r="I722" s="1022"/>
      <c r="J722" s="1022"/>
      <c r="K722" s="1022"/>
      <c r="L722" s="729" t="s">
        <v>1345</v>
      </c>
      <c r="M722" s="1023">
        <v>23424</v>
      </c>
      <c r="N722" s="1024"/>
    </row>
    <row r="723" spans="1:14" ht="22.5">
      <c r="A723" s="1017">
        <v>716</v>
      </c>
      <c r="B723" s="1025" t="s">
        <v>713</v>
      </c>
      <c r="C723" s="1019" t="s">
        <v>712</v>
      </c>
      <c r="D723" s="1020" t="s">
        <v>2378</v>
      </c>
      <c r="E723" s="729" t="s">
        <v>2377</v>
      </c>
      <c r="F723" s="729" t="s">
        <v>1993</v>
      </c>
      <c r="G723" s="1021"/>
      <c r="H723" s="1022"/>
      <c r="I723" s="1022"/>
      <c r="J723" s="1022"/>
      <c r="K723" s="1022"/>
      <c r="L723" s="729" t="s">
        <v>1345</v>
      </c>
      <c r="M723" s="1023">
        <v>23424</v>
      </c>
      <c r="N723" s="1024"/>
    </row>
    <row r="724" spans="1:14" ht="22.5">
      <c r="A724" s="1017">
        <v>717</v>
      </c>
      <c r="B724" s="1025" t="s">
        <v>713</v>
      </c>
      <c r="C724" s="1019" t="s">
        <v>712</v>
      </c>
      <c r="D724" s="1020" t="s">
        <v>2379</v>
      </c>
      <c r="E724" s="729" t="s">
        <v>2380</v>
      </c>
      <c r="F724" s="729" t="s">
        <v>2125</v>
      </c>
      <c r="G724" s="1021"/>
      <c r="H724" s="1022"/>
      <c r="I724" s="1022"/>
      <c r="J724" s="1022"/>
      <c r="K724" s="1022"/>
      <c r="L724" s="729" t="s">
        <v>1345</v>
      </c>
      <c r="M724" s="1023">
        <v>14640</v>
      </c>
      <c r="N724" s="1024"/>
    </row>
    <row r="725" spans="1:14" ht="22.5">
      <c r="A725" s="1017">
        <v>718</v>
      </c>
      <c r="B725" s="1025" t="s">
        <v>713</v>
      </c>
      <c r="C725" s="1019" t="s">
        <v>712</v>
      </c>
      <c r="D725" s="1020" t="s">
        <v>2381</v>
      </c>
      <c r="E725" s="729" t="s">
        <v>2380</v>
      </c>
      <c r="F725" s="729" t="s">
        <v>2125</v>
      </c>
      <c r="G725" s="1021"/>
      <c r="H725" s="1022"/>
      <c r="I725" s="1022"/>
      <c r="J725" s="1022"/>
      <c r="K725" s="1022"/>
      <c r="L725" s="729" t="s">
        <v>1345</v>
      </c>
      <c r="M725" s="1023">
        <v>14640</v>
      </c>
      <c r="N725" s="1024"/>
    </row>
    <row r="726" spans="1:14" ht="22.5">
      <c r="A726" s="1017">
        <v>719</v>
      </c>
      <c r="B726" s="1025" t="s">
        <v>713</v>
      </c>
      <c r="C726" s="1019" t="s">
        <v>712</v>
      </c>
      <c r="D726" s="1020" t="s">
        <v>2382</v>
      </c>
      <c r="E726" s="729" t="s">
        <v>2383</v>
      </c>
      <c r="F726" s="729" t="s">
        <v>1822</v>
      </c>
      <c r="G726" s="1021"/>
      <c r="H726" s="1022"/>
      <c r="I726" s="1022"/>
      <c r="J726" s="1022"/>
      <c r="K726" s="1022"/>
      <c r="L726" s="729" t="s">
        <v>1345</v>
      </c>
      <c r="M726" s="1023">
        <v>8052</v>
      </c>
      <c r="N726" s="1024"/>
    </row>
    <row r="727" spans="1:14" ht="22.5">
      <c r="A727" s="1017">
        <v>720</v>
      </c>
      <c r="B727" s="1025" t="s">
        <v>713</v>
      </c>
      <c r="C727" s="1019" t="s">
        <v>712</v>
      </c>
      <c r="D727" s="1020" t="s">
        <v>2384</v>
      </c>
      <c r="E727" s="729" t="s">
        <v>2383</v>
      </c>
      <c r="F727" s="729" t="s">
        <v>1822</v>
      </c>
      <c r="G727" s="1021"/>
      <c r="H727" s="1022"/>
      <c r="I727" s="1022"/>
      <c r="J727" s="1022"/>
      <c r="K727" s="1022"/>
      <c r="L727" s="729" t="s">
        <v>1345</v>
      </c>
      <c r="M727" s="1023">
        <v>8052</v>
      </c>
      <c r="N727" s="1024"/>
    </row>
    <row r="728" spans="1:14" ht="22.5">
      <c r="A728" s="1017">
        <v>721</v>
      </c>
      <c r="B728" s="1025" t="s">
        <v>713</v>
      </c>
      <c r="C728" s="1019" t="s">
        <v>712</v>
      </c>
      <c r="D728" s="1020" t="s">
        <v>2385</v>
      </c>
      <c r="E728" s="729" t="s">
        <v>2386</v>
      </c>
      <c r="F728" s="729" t="s">
        <v>1681</v>
      </c>
      <c r="G728" s="1021"/>
      <c r="H728" s="1022"/>
      <c r="I728" s="1022"/>
      <c r="J728" s="1022"/>
      <c r="K728" s="1022"/>
      <c r="L728" s="729" t="s">
        <v>1345</v>
      </c>
      <c r="M728" s="1023">
        <v>25620</v>
      </c>
      <c r="N728" s="1024"/>
    </row>
    <row r="729" spans="1:14" ht="22.5">
      <c r="A729" s="1017">
        <v>722</v>
      </c>
      <c r="B729" s="1025" t="s">
        <v>713</v>
      </c>
      <c r="C729" s="1019" t="s">
        <v>712</v>
      </c>
      <c r="D729" s="1020" t="s">
        <v>2387</v>
      </c>
      <c r="E729" s="729" t="s">
        <v>2386</v>
      </c>
      <c r="F729" s="729" t="s">
        <v>1681</v>
      </c>
      <c r="G729" s="1021"/>
      <c r="H729" s="1022"/>
      <c r="I729" s="1022"/>
      <c r="J729" s="1022"/>
      <c r="K729" s="1022"/>
      <c r="L729" s="729" t="s">
        <v>1345</v>
      </c>
      <c r="M729" s="1023">
        <v>25620</v>
      </c>
      <c r="N729" s="1024"/>
    </row>
    <row r="730" spans="1:14" ht="22.5">
      <c r="A730" s="1017">
        <v>723</v>
      </c>
      <c r="B730" s="1025" t="s">
        <v>713</v>
      </c>
      <c r="C730" s="1019" t="s">
        <v>712</v>
      </c>
      <c r="D730" s="1020" t="s">
        <v>2388</v>
      </c>
      <c r="E730" s="729" t="s">
        <v>2389</v>
      </c>
      <c r="F730" s="729" t="s">
        <v>2231</v>
      </c>
      <c r="G730" s="1021"/>
      <c r="H730" s="1022"/>
      <c r="I730" s="1022"/>
      <c r="J730" s="1022"/>
      <c r="K730" s="1022"/>
      <c r="L730" s="729" t="s">
        <v>1345</v>
      </c>
      <c r="M730" s="1023">
        <v>21228</v>
      </c>
      <c r="N730" s="1024"/>
    </row>
    <row r="731" spans="1:14" ht="22.5">
      <c r="A731" s="1017">
        <v>724</v>
      </c>
      <c r="B731" s="1025" t="s">
        <v>713</v>
      </c>
      <c r="C731" s="1019" t="s">
        <v>712</v>
      </c>
      <c r="D731" s="1020" t="s">
        <v>2390</v>
      </c>
      <c r="E731" s="729" t="s">
        <v>2389</v>
      </c>
      <c r="F731" s="729" t="s">
        <v>2231</v>
      </c>
      <c r="G731" s="1021"/>
      <c r="H731" s="1022"/>
      <c r="I731" s="1022"/>
      <c r="J731" s="1022"/>
      <c r="K731" s="1022"/>
      <c r="L731" s="729" t="s">
        <v>1345</v>
      </c>
      <c r="M731" s="1023">
        <v>21228</v>
      </c>
      <c r="N731" s="1024"/>
    </row>
    <row r="732" spans="1:14" ht="22.5">
      <c r="A732" s="1017">
        <v>725</v>
      </c>
      <c r="B732" s="1025" t="s">
        <v>713</v>
      </c>
      <c r="C732" s="1019" t="s">
        <v>712</v>
      </c>
      <c r="D732" s="1020" t="s">
        <v>2391</v>
      </c>
      <c r="E732" s="729" t="s">
        <v>2392</v>
      </c>
      <c r="F732" s="729" t="s">
        <v>1527</v>
      </c>
      <c r="G732" s="1021"/>
      <c r="H732" s="1022"/>
      <c r="I732" s="1022"/>
      <c r="J732" s="1022"/>
      <c r="K732" s="1022"/>
      <c r="L732" s="729" t="s">
        <v>1345</v>
      </c>
      <c r="M732" s="1023">
        <v>32940</v>
      </c>
      <c r="N732" s="1024"/>
    </row>
    <row r="733" spans="1:14" ht="22.5">
      <c r="A733" s="1017">
        <v>726</v>
      </c>
      <c r="B733" s="1025" t="s">
        <v>713</v>
      </c>
      <c r="C733" s="1019" t="s">
        <v>712</v>
      </c>
      <c r="D733" s="1020" t="s">
        <v>2393</v>
      </c>
      <c r="E733" s="729" t="s">
        <v>2392</v>
      </c>
      <c r="F733" s="729" t="s">
        <v>1527</v>
      </c>
      <c r="G733" s="1021"/>
      <c r="H733" s="1022"/>
      <c r="I733" s="1022"/>
      <c r="J733" s="1022"/>
      <c r="K733" s="1022"/>
      <c r="L733" s="729" t="s">
        <v>1345</v>
      </c>
      <c r="M733" s="1023">
        <v>32940</v>
      </c>
      <c r="N733" s="1024"/>
    </row>
    <row r="734" spans="1:14" ht="22.5">
      <c r="A734" s="1017">
        <v>727</v>
      </c>
      <c r="B734" s="1025" t="s">
        <v>713</v>
      </c>
      <c r="C734" s="1019" t="s">
        <v>712</v>
      </c>
      <c r="D734" s="1020" t="s">
        <v>2394</v>
      </c>
      <c r="E734" s="729" t="s">
        <v>2395</v>
      </c>
      <c r="F734" s="729" t="s">
        <v>1822</v>
      </c>
      <c r="G734" s="1021"/>
      <c r="H734" s="1022"/>
      <c r="I734" s="1022"/>
      <c r="J734" s="1022"/>
      <c r="K734" s="1022"/>
      <c r="L734" s="729" t="s">
        <v>1345</v>
      </c>
      <c r="M734" s="1023">
        <v>10980</v>
      </c>
      <c r="N734" s="1024"/>
    </row>
    <row r="735" spans="1:14" ht="22.5">
      <c r="A735" s="1017">
        <v>728</v>
      </c>
      <c r="B735" s="1025" t="s">
        <v>713</v>
      </c>
      <c r="C735" s="1019" t="s">
        <v>712</v>
      </c>
      <c r="D735" s="1020" t="s">
        <v>2396</v>
      </c>
      <c r="E735" s="729" t="s">
        <v>2395</v>
      </c>
      <c r="F735" s="729" t="s">
        <v>1822</v>
      </c>
      <c r="G735" s="1021"/>
      <c r="H735" s="1022"/>
      <c r="I735" s="1022"/>
      <c r="J735" s="1022"/>
      <c r="K735" s="1022"/>
      <c r="L735" s="729" t="s">
        <v>1345</v>
      </c>
      <c r="M735" s="1023">
        <v>10980</v>
      </c>
      <c r="N735" s="1024"/>
    </row>
    <row r="736" spans="1:14" ht="22.5">
      <c r="A736" s="1017">
        <v>729</v>
      </c>
      <c r="B736" s="1025" t="s">
        <v>713</v>
      </c>
      <c r="C736" s="1019" t="s">
        <v>712</v>
      </c>
      <c r="D736" s="1020" t="s">
        <v>2397</v>
      </c>
      <c r="E736" s="729" t="s">
        <v>2398</v>
      </c>
      <c r="F736" s="729" t="s">
        <v>2231</v>
      </c>
      <c r="G736" s="1021"/>
      <c r="H736" s="1022"/>
      <c r="I736" s="1022"/>
      <c r="J736" s="1022"/>
      <c r="K736" s="1022"/>
      <c r="L736" s="729" t="s">
        <v>1345</v>
      </c>
      <c r="M736" s="1023">
        <v>18300</v>
      </c>
      <c r="N736" s="1024"/>
    </row>
    <row r="737" spans="1:14" ht="22.5">
      <c r="A737" s="1017">
        <v>730</v>
      </c>
      <c r="B737" s="1025" t="s">
        <v>713</v>
      </c>
      <c r="C737" s="1019" t="s">
        <v>712</v>
      </c>
      <c r="D737" s="1020" t="s">
        <v>2399</v>
      </c>
      <c r="E737" s="729" t="s">
        <v>2398</v>
      </c>
      <c r="F737" s="729" t="s">
        <v>2231</v>
      </c>
      <c r="G737" s="1021"/>
      <c r="H737" s="1022"/>
      <c r="I737" s="1022"/>
      <c r="J737" s="1022"/>
      <c r="K737" s="1022"/>
      <c r="L737" s="729" t="s">
        <v>1345</v>
      </c>
      <c r="M737" s="1023">
        <v>18300</v>
      </c>
      <c r="N737" s="1024"/>
    </row>
    <row r="738" spans="1:14" ht="22.5">
      <c r="A738" s="1017">
        <v>731</v>
      </c>
      <c r="B738" s="1025" t="s">
        <v>706</v>
      </c>
      <c r="C738" s="1019" t="s">
        <v>705</v>
      </c>
      <c r="D738" s="1020" t="s">
        <v>2400</v>
      </c>
      <c r="E738" s="729" t="s">
        <v>2401</v>
      </c>
      <c r="F738" s="729" t="s">
        <v>1486</v>
      </c>
      <c r="G738" s="1021"/>
      <c r="H738" s="1022"/>
      <c r="I738" s="1022"/>
      <c r="J738" s="1022"/>
      <c r="K738" s="1022"/>
      <c r="L738" s="729" t="s">
        <v>1345</v>
      </c>
      <c r="M738" s="1023">
        <v>18300</v>
      </c>
      <c r="N738" s="1024"/>
    </row>
    <row r="739" spans="1:14" ht="22.5">
      <c r="A739" s="1017">
        <v>732</v>
      </c>
      <c r="B739" s="1025" t="s">
        <v>706</v>
      </c>
      <c r="C739" s="1019" t="s">
        <v>705</v>
      </c>
      <c r="D739" s="1020" t="s">
        <v>2402</v>
      </c>
      <c r="E739" s="729" t="s">
        <v>2401</v>
      </c>
      <c r="F739" s="729" t="s">
        <v>1486</v>
      </c>
      <c r="G739" s="1021"/>
      <c r="H739" s="1022"/>
      <c r="I739" s="1022"/>
      <c r="J739" s="1022"/>
      <c r="K739" s="1022"/>
      <c r="L739" s="729" t="s">
        <v>1345</v>
      </c>
      <c r="M739" s="1023">
        <v>18300</v>
      </c>
      <c r="N739" s="1024"/>
    </row>
    <row r="740" spans="1:14" ht="22.5">
      <c r="A740" s="1017">
        <v>733</v>
      </c>
      <c r="B740" s="1025" t="s">
        <v>2126</v>
      </c>
      <c r="C740" s="1019" t="s">
        <v>709</v>
      </c>
      <c r="D740" s="1020" t="s">
        <v>2403</v>
      </c>
      <c r="E740" s="729" t="s">
        <v>2404</v>
      </c>
      <c r="F740" s="729" t="s">
        <v>2405</v>
      </c>
      <c r="G740" s="1021"/>
      <c r="H740" s="1022"/>
      <c r="I740" s="1022"/>
      <c r="J740" s="1022"/>
      <c r="K740" s="1022"/>
      <c r="L740" s="729" t="s">
        <v>1345</v>
      </c>
      <c r="M740" s="1023">
        <v>18300</v>
      </c>
      <c r="N740" s="1024"/>
    </row>
    <row r="741" spans="1:14" ht="22.5">
      <c r="A741" s="1017">
        <v>734</v>
      </c>
      <c r="B741" s="1025" t="s">
        <v>2126</v>
      </c>
      <c r="C741" s="1019" t="s">
        <v>709</v>
      </c>
      <c r="D741" s="1020" t="s">
        <v>2406</v>
      </c>
      <c r="E741" s="729" t="s">
        <v>2404</v>
      </c>
      <c r="F741" s="729" t="s">
        <v>2405</v>
      </c>
      <c r="G741" s="1021"/>
      <c r="H741" s="1022"/>
      <c r="I741" s="1022"/>
      <c r="J741" s="1022"/>
      <c r="K741" s="1022"/>
      <c r="L741" s="729" t="s">
        <v>1345</v>
      </c>
      <c r="M741" s="1023">
        <v>18300</v>
      </c>
      <c r="N741" s="1024"/>
    </row>
    <row r="742" spans="1:14" ht="22.5">
      <c r="A742" s="1017">
        <v>735</v>
      </c>
      <c r="B742" s="1025" t="s">
        <v>2126</v>
      </c>
      <c r="C742" s="1019" t="s">
        <v>709</v>
      </c>
      <c r="D742" s="1020" t="s">
        <v>2407</v>
      </c>
      <c r="E742" s="729" t="s">
        <v>2408</v>
      </c>
      <c r="F742" s="729" t="s">
        <v>1546</v>
      </c>
      <c r="G742" s="1021"/>
      <c r="H742" s="1022"/>
      <c r="I742" s="1022"/>
      <c r="J742" s="1022"/>
      <c r="K742" s="1022"/>
      <c r="L742" s="729" t="s">
        <v>1345</v>
      </c>
      <c r="M742" s="1023">
        <v>21960</v>
      </c>
      <c r="N742" s="1024"/>
    </row>
    <row r="743" spans="1:14" ht="22.5">
      <c r="A743" s="1017">
        <v>736</v>
      </c>
      <c r="B743" s="1025" t="s">
        <v>2126</v>
      </c>
      <c r="C743" s="1019" t="s">
        <v>709</v>
      </c>
      <c r="D743" s="1020" t="s">
        <v>2409</v>
      </c>
      <c r="E743" s="729" t="s">
        <v>2408</v>
      </c>
      <c r="F743" s="729" t="s">
        <v>1546</v>
      </c>
      <c r="G743" s="1021"/>
      <c r="H743" s="1022"/>
      <c r="I743" s="1022"/>
      <c r="J743" s="1022"/>
      <c r="K743" s="1022"/>
      <c r="L743" s="729" t="s">
        <v>1345</v>
      </c>
      <c r="M743" s="1023">
        <v>21960</v>
      </c>
      <c r="N743" s="1024"/>
    </row>
    <row r="744" spans="1:14" ht="22.5">
      <c r="A744" s="1017">
        <v>737</v>
      </c>
      <c r="B744" s="1025" t="s">
        <v>2126</v>
      </c>
      <c r="C744" s="1019" t="s">
        <v>709</v>
      </c>
      <c r="D744" s="1020" t="s">
        <v>2410</v>
      </c>
      <c r="E744" s="729" t="s">
        <v>2411</v>
      </c>
      <c r="F744" s="729" t="s">
        <v>2125</v>
      </c>
      <c r="G744" s="1021"/>
      <c r="H744" s="1022"/>
      <c r="I744" s="1022"/>
      <c r="J744" s="1022"/>
      <c r="K744" s="1022"/>
      <c r="L744" s="729" t="s">
        <v>1345</v>
      </c>
      <c r="M744" s="1023">
        <v>14640</v>
      </c>
      <c r="N744" s="1024"/>
    </row>
    <row r="745" spans="1:14" ht="22.5">
      <c r="A745" s="1017">
        <v>738</v>
      </c>
      <c r="B745" s="1025" t="s">
        <v>2126</v>
      </c>
      <c r="C745" s="1019" t="s">
        <v>709</v>
      </c>
      <c r="D745" s="1020" t="s">
        <v>2412</v>
      </c>
      <c r="E745" s="729" t="s">
        <v>2411</v>
      </c>
      <c r="F745" s="729" t="s">
        <v>2125</v>
      </c>
      <c r="G745" s="1021"/>
      <c r="H745" s="1022"/>
      <c r="I745" s="1022"/>
      <c r="J745" s="1022"/>
      <c r="K745" s="1022"/>
      <c r="L745" s="729" t="s">
        <v>1345</v>
      </c>
      <c r="M745" s="1023">
        <v>14640</v>
      </c>
      <c r="N745" s="1024"/>
    </row>
    <row r="746" spans="1:14" ht="22.5">
      <c r="A746" s="1017">
        <v>739</v>
      </c>
      <c r="B746" s="1025" t="s">
        <v>2126</v>
      </c>
      <c r="C746" s="1019" t="s">
        <v>709</v>
      </c>
      <c r="D746" s="1020" t="s">
        <v>2413</v>
      </c>
      <c r="E746" s="729" t="s">
        <v>2414</v>
      </c>
      <c r="F746" s="729" t="s">
        <v>1580</v>
      </c>
      <c r="G746" s="1021"/>
      <c r="H746" s="1022"/>
      <c r="I746" s="1022"/>
      <c r="J746" s="1022"/>
      <c r="K746" s="1022"/>
      <c r="L746" s="729" t="s">
        <v>1345</v>
      </c>
      <c r="M746" s="1023">
        <v>16836</v>
      </c>
      <c r="N746" s="1024"/>
    </row>
    <row r="747" spans="1:14" ht="22.5">
      <c r="A747" s="1017">
        <v>740</v>
      </c>
      <c r="B747" s="1025" t="s">
        <v>2126</v>
      </c>
      <c r="C747" s="1019" t="s">
        <v>709</v>
      </c>
      <c r="D747" s="1020" t="s">
        <v>2415</v>
      </c>
      <c r="E747" s="729" t="s">
        <v>2414</v>
      </c>
      <c r="F747" s="729" t="s">
        <v>1580</v>
      </c>
      <c r="G747" s="1021"/>
      <c r="H747" s="1022"/>
      <c r="I747" s="1022"/>
      <c r="J747" s="1022"/>
      <c r="K747" s="1022"/>
      <c r="L747" s="729" t="s">
        <v>1345</v>
      </c>
      <c r="M747" s="1023">
        <v>16836</v>
      </c>
      <c r="N747" s="1024"/>
    </row>
    <row r="748" spans="1:14" ht="22.5">
      <c r="A748" s="1017">
        <v>741</v>
      </c>
      <c r="B748" s="1025" t="s">
        <v>2126</v>
      </c>
      <c r="C748" s="1019" t="s">
        <v>709</v>
      </c>
      <c r="D748" s="1020" t="s">
        <v>711</v>
      </c>
      <c r="E748" s="729" t="s">
        <v>2416</v>
      </c>
      <c r="F748" s="729" t="s">
        <v>1527</v>
      </c>
      <c r="G748" s="1021"/>
      <c r="H748" s="1022"/>
      <c r="I748" s="1022"/>
      <c r="J748" s="1022"/>
      <c r="K748" s="1022"/>
      <c r="L748" s="729" t="s">
        <v>1345</v>
      </c>
      <c r="M748" s="1023">
        <v>39894</v>
      </c>
      <c r="N748" s="1024"/>
    </row>
    <row r="749" spans="1:14" ht="22.5">
      <c r="A749" s="1017">
        <v>742</v>
      </c>
      <c r="B749" s="1025" t="s">
        <v>2126</v>
      </c>
      <c r="C749" s="1019" t="s">
        <v>709</v>
      </c>
      <c r="D749" s="1020" t="s">
        <v>2417</v>
      </c>
      <c r="E749" s="729" t="s">
        <v>2416</v>
      </c>
      <c r="F749" s="729" t="s">
        <v>1527</v>
      </c>
      <c r="G749" s="1021"/>
      <c r="H749" s="1022"/>
      <c r="I749" s="1022"/>
      <c r="J749" s="1022"/>
      <c r="K749" s="1022"/>
      <c r="L749" s="729" t="s">
        <v>1345</v>
      </c>
      <c r="M749" s="1023">
        <v>39894</v>
      </c>
      <c r="N749" s="1024"/>
    </row>
    <row r="750" spans="1:14" ht="22.5">
      <c r="A750" s="1017">
        <v>743</v>
      </c>
      <c r="B750" s="1025" t="s">
        <v>2126</v>
      </c>
      <c r="C750" s="1019" t="s">
        <v>709</v>
      </c>
      <c r="D750" s="1020" t="s">
        <v>2418</v>
      </c>
      <c r="E750" s="729" t="s">
        <v>2419</v>
      </c>
      <c r="F750" s="729" t="s">
        <v>1443</v>
      </c>
      <c r="G750" s="1021"/>
      <c r="H750" s="1022"/>
      <c r="I750" s="1022"/>
      <c r="J750" s="1022"/>
      <c r="K750" s="1022"/>
      <c r="L750" s="729" t="s">
        <v>1345</v>
      </c>
      <c r="M750" s="1023">
        <v>51166.8</v>
      </c>
      <c r="N750" s="1024"/>
    </row>
    <row r="751" spans="1:14" ht="22.5">
      <c r="A751" s="1017">
        <v>744</v>
      </c>
      <c r="B751" s="1025" t="s">
        <v>2126</v>
      </c>
      <c r="C751" s="1019" t="s">
        <v>709</v>
      </c>
      <c r="D751" s="1020" t="s">
        <v>2420</v>
      </c>
      <c r="E751" s="729" t="s">
        <v>2419</v>
      </c>
      <c r="F751" s="729" t="s">
        <v>1443</v>
      </c>
      <c r="G751" s="1021"/>
      <c r="H751" s="1022"/>
      <c r="I751" s="1022"/>
      <c r="J751" s="1022"/>
      <c r="K751" s="1022"/>
      <c r="L751" s="729" t="s">
        <v>1345</v>
      </c>
      <c r="M751" s="1023">
        <f>M750</f>
        <v>51166.8</v>
      </c>
      <c r="N751" s="1024"/>
    </row>
    <row r="752" spans="1:14" ht="22.5">
      <c r="A752" s="1017">
        <v>745</v>
      </c>
      <c r="B752" s="1025" t="s">
        <v>2126</v>
      </c>
      <c r="C752" s="1019" t="s">
        <v>709</v>
      </c>
      <c r="D752" s="1020" t="s">
        <v>2421</v>
      </c>
      <c r="E752" s="729" t="s">
        <v>2422</v>
      </c>
      <c r="F752" s="729" t="s">
        <v>1681</v>
      </c>
      <c r="G752" s="1021"/>
      <c r="H752" s="1022"/>
      <c r="I752" s="1022"/>
      <c r="J752" s="1022"/>
      <c r="K752" s="1022"/>
      <c r="L752" s="729" t="s">
        <v>1345</v>
      </c>
      <c r="M752" s="1023">
        <v>21960</v>
      </c>
      <c r="N752" s="1024"/>
    </row>
    <row r="753" spans="1:14" ht="22.5">
      <c r="A753" s="1017">
        <v>746</v>
      </c>
      <c r="B753" s="1025" t="s">
        <v>2126</v>
      </c>
      <c r="C753" s="1019" t="s">
        <v>709</v>
      </c>
      <c r="D753" s="1020" t="s">
        <v>2423</v>
      </c>
      <c r="E753" s="729" t="s">
        <v>2422</v>
      </c>
      <c r="F753" s="729" t="s">
        <v>1681</v>
      </c>
      <c r="G753" s="1021"/>
      <c r="H753" s="1022"/>
      <c r="I753" s="1022"/>
      <c r="J753" s="1022"/>
      <c r="K753" s="1022"/>
      <c r="L753" s="729" t="s">
        <v>1345</v>
      </c>
      <c r="M753" s="1023">
        <v>21960</v>
      </c>
      <c r="N753" s="1024"/>
    </row>
    <row r="754" spans="1:14" ht="22.5">
      <c r="A754" s="1017">
        <v>747</v>
      </c>
      <c r="B754" s="1025" t="s">
        <v>2126</v>
      </c>
      <c r="C754" s="1019" t="s">
        <v>709</v>
      </c>
      <c r="D754" s="1020" t="s">
        <v>2424</v>
      </c>
      <c r="E754" s="729" t="s">
        <v>2425</v>
      </c>
      <c r="F754" s="729" t="s">
        <v>1426</v>
      </c>
      <c r="G754" s="1021"/>
      <c r="H754" s="1022"/>
      <c r="I754" s="1022"/>
      <c r="J754" s="1022"/>
      <c r="K754" s="1022"/>
      <c r="L754" s="729" t="s">
        <v>1345</v>
      </c>
      <c r="M754" s="1023">
        <v>16836</v>
      </c>
      <c r="N754" s="1024"/>
    </row>
    <row r="755" spans="1:14" ht="22.5">
      <c r="A755" s="1017">
        <v>748</v>
      </c>
      <c r="B755" s="1025" t="s">
        <v>2126</v>
      </c>
      <c r="C755" s="1019" t="s">
        <v>709</v>
      </c>
      <c r="D755" s="1020" t="s">
        <v>2426</v>
      </c>
      <c r="E755" s="729" t="s">
        <v>2425</v>
      </c>
      <c r="F755" s="729" t="s">
        <v>1426</v>
      </c>
      <c r="G755" s="1021"/>
      <c r="H755" s="1022"/>
      <c r="I755" s="1022"/>
      <c r="J755" s="1022"/>
      <c r="K755" s="1022"/>
      <c r="L755" s="729" t="s">
        <v>1345</v>
      </c>
      <c r="M755" s="1023">
        <v>16836</v>
      </c>
      <c r="N755" s="1024"/>
    </row>
    <row r="756" spans="1:14" ht="22.5">
      <c r="A756" s="1017">
        <v>749</v>
      </c>
      <c r="B756" s="1025" t="s">
        <v>2126</v>
      </c>
      <c r="C756" s="1019" t="s">
        <v>709</v>
      </c>
      <c r="D756" s="1020" t="s">
        <v>2427</v>
      </c>
      <c r="E756" s="729" t="s">
        <v>2428</v>
      </c>
      <c r="F756" s="729" t="s">
        <v>1822</v>
      </c>
      <c r="G756" s="1021"/>
      <c r="H756" s="1022"/>
      <c r="I756" s="1022"/>
      <c r="J756" s="1022"/>
      <c r="K756" s="1022"/>
      <c r="L756" s="729" t="s">
        <v>1345</v>
      </c>
      <c r="M756" s="1023">
        <v>10248</v>
      </c>
      <c r="N756" s="1024"/>
    </row>
    <row r="757" spans="1:14" ht="22.5">
      <c r="A757" s="1017">
        <v>750</v>
      </c>
      <c r="B757" s="1025" t="s">
        <v>2126</v>
      </c>
      <c r="C757" s="1019" t="s">
        <v>709</v>
      </c>
      <c r="D757" s="1020" t="s">
        <v>2429</v>
      </c>
      <c r="E757" s="729" t="s">
        <v>2428</v>
      </c>
      <c r="F757" s="729" t="s">
        <v>1822</v>
      </c>
      <c r="G757" s="1021"/>
      <c r="H757" s="1022"/>
      <c r="I757" s="1022"/>
      <c r="J757" s="1022"/>
      <c r="K757" s="1022"/>
      <c r="L757" s="729" t="s">
        <v>1345</v>
      </c>
      <c r="M757" s="1023">
        <v>10248</v>
      </c>
      <c r="N757" s="1024"/>
    </row>
    <row r="758" spans="1:14" ht="22.5">
      <c r="A758" s="1017">
        <v>751</v>
      </c>
      <c r="B758" s="1025" t="s">
        <v>2126</v>
      </c>
      <c r="C758" s="1019" t="s">
        <v>709</v>
      </c>
      <c r="D758" s="1020" t="s">
        <v>2430</v>
      </c>
      <c r="E758" s="729" t="s">
        <v>2431</v>
      </c>
      <c r="F758" s="729" t="s">
        <v>1406</v>
      </c>
      <c r="G758" s="1021"/>
      <c r="H758" s="1022"/>
      <c r="I758" s="1022"/>
      <c r="J758" s="1022"/>
      <c r="K758" s="1022"/>
      <c r="L758" s="729" t="s">
        <v>1345</v>
      </c>
      <c r="M758" s="1023">
        <v>18300</v>
      </c>
      <c r="N758" s="1024"/>
    </row>
    <row r="759" spans="1:14" ht="22.5">
      <c r="A759" s="1017">
        <v>752</v>
      </c>
      <c r="B759" s="1025" t="s">
        <v>2126</v>
      </c>
      <c r="C759" s="1019" t="s">
        <v>709</v>
      </c>
      <c r="D759" s="1020" t="s">
        <v>2432</v>
      </c>
      <c r="E759" s="729" t="s">
        <v>2431</v>
      </c>
      <c r="F759" s="729" t="s">
        <v>1406</v>
      </c>
      <c r="G759" s="1021"/>
      <c r="H759" s="1022"/>
      <c r="I759" s="1022"/>
      <c r="J759" s="1022"/>
      <c r="K759" s="1022"/>
      <c r="L759" s="729" t="s">
        <v>1345</v>
      </c>
      <c r="M759" s="1023">
        <v>18300</v>
      </c>
      <c r="N759" s="1024"/>
    </row>
    <row r="760" spans="1:14" ht="22.5">
      <c r="A760" s="1017">
        <v>753</v>
      </c>
      <c r="B760" s="1025" t="s">
        <v>2126</v>
      </c>
      <c r="C760" s="1019" t="s">
        <v>709</v>
      </c>
      <c r="D760" s="1020" t="s">
        <v>2433</v>
      </c>
      <c r="E760" s="729" t="s">
        <v>2434</v>
      </c>
      <c r="F760" s="729" t="s">
        <v>2435</v>
      </c>
      <c r="G760" s="1021"/>
      <c r="H760" s="1022"/>
      <c r="I760" s="1022"/>
      <c r="J760" s="1022"/>
      <c r="K760" s="1022"/>
      <c r="L760" s="729" t="s">
        <v>1345</v>
      </c>
      <c r="M760" s="1023">
        <v>20130</v>
      </c>
      <c r="N760" s="1024"/>
    </row>
    <row r="761" spans="1:14" ht="22.5">
      <c r="A761" s="1017">
        <v>754</v>
      </c>
      <c r="B761" s="1025" t="s">
        <v>2126</v>
      </c>
      <c r="C761" s="1019" t="s">
        <v>709</v>
      </c>
      <c r="D761" s="1020" t="s">
        <v>2436</v>
      </c>
      <c r="E761" s="729" t="s">
        <v>2434</v>
      </c>
      <c r="F761" s="729" t="s">
        <v>2435</v>
      </c>
      <c r="G761" s="1021"/>
      <c r="H761" s="1022"/>
      <c r="I761" s="1022"/>
      <c r="J761" s="1022"/>
      <c r="K761" s="1022"/>
      <c r="L761" s="729" t="s">
        <v>1345</v>
      </c>
      <c r="M761" s="1023">
        <v>20130</v>
      </c>
      <c r="N761" s="1024"/>
    </row>
    <row r="762" spans="1:14" ht="22.5">
      <c r="A762" s="1017">
        <v>755</v>
      </c>
      <c r="B762" s="1025" t="s">
        <v>2126</v>
      </c>
      <c r="C762" s="1019" t="s">
        <v>709</v>
      </c>
      <c r="D762" s="1020" t="s">
        <v>2437</v>
      </c>
      <c r="E762" s="729" t="s">
        <v>2438</v>
      </c>
      <c r="F762" s="729" t="s">
        <v>1527</v>
      </c>
      <c r="G762" s="1021"/>
      <c r="H762" s="1022"/>
      <c r="I762" s="1022"/>
      <c r="J762" s="1022"/>
      <c r="K762" s="1022"/>
      <c r="L762" s="729" t="s">
        <v>1345</v>
      </c>
      <c r="M762" s="1023">
        <v>30774</v>
      </c>
      <c r="N762" s="1024"/>
    </row>
    <row r="763" spans="1:14" ht="22.5">
      <c r="A763" s="1017">
        <v>756</v>
      </c>
      <c r="B763" s="1025" t="s">
        <v>2126</v>
      </c>
      <c r="C763" s="1019" t="s">
        <v>709</v>
      </c>
      <c r="D763" s="1020" t="s">
        <v>2439</v>
      </c>
      <c r="E763" s="729" t="s">
        <v>2438</v>
      </c>
      <c r="F763" s="729" t="s">
        <v>1527</v>
      </c>
      <c r="G763" s="1021"/>
      <c r="H763" s="1022"/>
      <c r="I763" s="1022"/>
      <c r="J763" s="1022"/>
      <c r="K763" s="1022"/>
      <c r="L763" s="729" t="s">
        <v>1345</v>
      </c>
      <c r="M763" s="1023">
        <v>30774</v>
      </c>
      <c r="N763" s="1024"/>
    </row>
    <row r="764" spans="1:14" ht="22.5">
      <c r="A764" s="1017">
        <v>757</v>
      </c>
      <c r="B764" s="1025" t="s">
        <v>2126</v>
      </c>
      <c r="C764" s="1019" t="s">
        <v>709</v>
      </c>
      <c r="D764" s="1020" t="s">
        <v>2440</v>
      </c>
      <c r="E764" s="729" t="s">
        <v>2441</v>
      </c>
      <c r="F764" s="729" t="s">
        <v>1490</v>
      </c>
      <c r="G764" s="1021"/>
      <c r="H764" s="1022"/>
      <c r="I764" s="1022"/>
      <c r="J764" s="1022"/>
      <c r="K764" s="1022"/>
      <c r="L764" s="729" t="s">
        <v>1345</v>
      </c>
      <c r="M764" s="1023">
        <v>7320</v>
      </c>
      <c r="N764" s="1024"/>
    </row>
    <row r="765" spans="1:14" ht="22.5">
      <c r="A765" s="1017">
        <v>758</v>
      </c>
      <c r="B765" s="1025" t="s">
        <v>2126</v>
      </c>
      <c r="C765" s="1019" t="s">
        <v>709</v>
      </c>
      <c r="D765" s="1020" t="s">
        <v>2442</v>
      </c>
      <c r="E765" s="729" t="s">
        <v>2441</v>
      </c>
      <c r="F765" s="729" t="s">
        <v>1490</v>
      </c>
      <c r="G765" s="1021"/>
      <c r="H765" s="1022"/>
      <c r="I765" s="1022"/>
      <c r="J765" s="1022"/>
      <c r="K765" s="1022"/>
      <c r="L765" s="729" t="s">
        <v>1345</v>
      </c>
      <c r="M765" s="1023">
        <v>7320</v>
      </c>
      <c r="N765" s="1024"/>
    </row>
    <row r="766" spans="1:14" ht="22.5">
      <c r="A766" s="1017">
        <v>759</v>
      </c>
      <c r="B766" s="1025" t="s">
        <v>2126</v>
      </c>
      <c r="C766" s="1019" t="s">
        <v>709</v>
      </c>
      <c r="D766" s="1020" t="s">
        <v>2443</v>
      </c>
      <c r="E766" s="729" t="s">
        <v>2444</v>
      </c>
      <c r="F766" s="729" t="s">
        <v>1490</v>
      </c>
      <c r="G766" s="1021"/>
      <c r="H766" s="1022"/>
      <c r="I766" s="1022"/>
      <c r="J766" s="1022"/>
      <c r="K766" s="1022"/>
      <c r="L766" s="729" t="s">
        <v>1345</v>
      </c>
      <c r="M766" s="1023">
        <v>7320</v>
      </c>
      <c r="N766" s="1024"/>
    </row>
    <row r="767" spans="1:14" ht="22.5">
      <c r="A767" s="1017">
        <v>760</v>
      </c>
      <c r="B767" s="1025" t="s">
        <v>2126</v>
      </c>
      <c r="C767" s="1019" t="s">
        <v>709</v>
      </c>
      <c r="D767" s="1020" t="s">
        <v>2445</v>
      </c>
      <c r="E767" s="729" t="s">
        <v>2444</v>
      </c>
      <c r="F767" s="729" t="s">
        <v>1490</v>
      </c>
      <c r="G767" s="1021"/>
      <c r="H767" s="1022"/>
      <c r="I767" s="1022"/>
      <c r="J767" s="1022"/>
      <c r="K767" s="1022"/>
      <c r="L767" s="729" t="s">
        <v>1345</v>
      </c>
      <c r="M767" s="1023">
        <v>7320</v>
      </c>
      <c r="N767" s="1024"/>
    </row>
    <row r="768" spans="1:14" ht="22.5">
      <c r="A768" s="1017">
        <v>761</v>
      </c>
      <c r="B768" s="1025" t="s">
        <v>2126</v>
      </c>
      <c r="C768" s="1019" t="s">
        <v>709</v>
      </c>
      <c r="D768" s="1020" t="s">
        <v>2446</v>
      </c>
      <c r="E768" s="729" t="s">
        <v>2447</v>
      </c>
      <c r="F768" s="729" t="s">
        <v>1490</v>
      </c>
      <c r="G768" s="1021"/>
      <c r="H768" s="1022"/>
      <c r="I768" s="1022"/>
      <c r="J768" s="1022"/>
      <c r="K768" s="1022"/>
      <c r="L768" s="729" t="s">
        <v>1345</v>
      </c>
      <c r="M768" s="1023">
        <v>7320</v>
      </c>
      <c r="N768" s="1024"/>
    </row>
    <row r="769" spans="1:15" ht="22.5">
      <c r="A769" s="1017">
        <v>762</v>
      </c>
      <c r="B769" s="1025" t="s">
        <v>2126</v>
      </c>
      <c r="C769" s="1019" t="s">
        <v>709</v>
      </c>
      <c r="D769" s="1020" t="s">
        <v>2448</v>
      </c>
      <c r="E769" s="729" t="str">
        <f>E768</f>
        <v>Seri aku pintar-Pintar baca tulis 3</v>
      </c>
      <c r="F769" s="729" t="s">
        <v>1490</v>
      </c>
      <c r="G769" s="1021"/>
      <c r="H769" s="1022"/>
      <c r="I769" s="1022"/>
      <c r="J769" s="1022"/>
      <c r="K769" s="1022"/>
      <c r="L769" s="729" t="s">
        <v>1345</v>
      </c>
      <c r="M769" s="1023">
        <v>7320</v>
      </c>
      <c r="N769" s="1024"/>
    </row>
    <row r="770" spans="1:15" ht="22.5">
      <c r="A770" s="1017">
        <v>763</v>
      </c>
      <c r="B770" s="1025" t="s">
        <v>713</v>
      </c>
      <c r="C770" s="1019" t="s">
        <v>712</v>
      </c>
      <c r="D770" s="1020" t="s">
        <v>2449</v>
      </c>
      <c r="E770" s="729" t="s">
        <v>2450</v>
      </c>
      <c r="F770" s="729" t="s">
        <v>1352</v>
      </c>
      <c r="G770" s="1021"/>
      <c r="H770" s="1022"/>
      <c r="I770" s="1022"/>
      <c r="J770" s="1022"/>
      <c r="K770" s="1022"/>
      <c r="L770" s="729" t="s">
        <v>1345</v>
      </c>
      <c r="M770" s="1023">
        <v>10980</v>
      </c>
      <c r="N770" s="1024"/>
    </row>
    <row r="771" spans="1:15" ht="22.5">
      <c r="A771" s="1017">
        <v>764</v>
      </c>
      <c r="B771" s="1025" t="s">
        <v>713</v>
      </c>
      <c r="C771" s="1019" t="s">
        <v>712</v>
      </c>
      <c r="D771" s="1020" t="s">
        <v>2451</v>
      </c>
      <c r="E771" s="729" t="s">
        <v>2450</v>
      </c>
      <c r="F771" s="729" t="s">
        <v>1352</v>
      </c>
      <c r="G771" s="1021"/>
      <c r="H771" s="1022"/>
      <c r="I771" s="1022"/>
      <c r="J771" s="1022"/>
      <c r="K771" s="1022"/>
      <c r="L771" s="729" t="s">
        <v>1345</v>
      </c>
      <c r="M771" s="1023">
        <v>10980</v>
      </c>
      <c r="N771" s="1024"/>
    </row>
    <row r="772" spans="1:15" ht="22.5">
      <c r="A772" s="1017">
        <v>765</v>
      </c>
      <c r="B772" s="1025" t="s">
        <v>2126</v>
      </c>
      <c r="C772" s="1019" t="str">
        <f>C769</f>
        <v>6.01.01.01.001</v>
      </c>
      <c r="D772" s="1020" t="s">
        <v>2452</v>
      </c>
      <c r="E772" s="729" t="s">
        <v>2453</v>
      </c>
      <c r="F772" s="729" t="s">
        <v>1352</v>
      </c>
      <c r="G772" s="1023"/>
      <c r="H772" s="1026"/>
      <c r="I772" s="1026"/>
      <c r="J772" s="1026"/>
      <c r="K772" s="1026"/>
      <c r="L772" s="729" t="s">
        <v>1345</v>
      </c>
      <c r="M772" s="1023">
        <v>10980</v>
      </c>
      <c r="N772" s="1027"/>
      <c r="O772" s="512"/>
    </row>
    <row r="773" spans="1:15" ht="22.5">
      <c r="A773" s="1017">
        <v>766</v>
      </c>
      <c r="B773" s="1025" t="s">
        <v>2126</v>
      </c>
      <c r="C773" s="1019" t="str">
        <f>C772</f>
        <v>6.01.01.01.001</v>
      </c>
      <c r="D773" s="1020" t="s">
        <v>2454</v>
      </c>
      <c r="E773" s="729" t="s">
        <v>2453</v>
      </c>
      <c r="F773" s="729" t="s">
        <v>1352</v>
      </c>
      <c r="G773" s="1023"/>
      <c r="H773" s="1026"/>
      <c r="I773" s="1026"/>
      <c r="J773" s="1026"/>
      <c r="K773" s="1026"/>
      <c r="L773" s="729" t="s">
        <v>1345</v>
      </c>
      <c r="M773" s="1023">
        <v>10980</v>
      </c>
      <c r="N773" s="1027"/>
      <c r="O773" s="512"/>
    </row>
    <row r="774" spans="1:15" ht="22.5">
      <c r="A774" s="1017">
        <v>767</v>
      </c>
      <c r="B774" s="1025" t="s">
        <v>713</v>
      </c>
      <c r="C774" s="1019" t="s">
        <v>712</v>
      </c>
      <c r="D774" s="1020" t="s">
        <v>2455</v>
      </c>
      <c r="E774" s="729" t="s">
        <v>2456</v>
      </c>
      <c r="F774" s="729" t="s">
        <v>1352</v>
      </c>
      <c r="G774" s="1021"/>
      <c r="H774" s="1022"/>
      <c r="I774" s="1022"/>
      <c r="J774" s="1022"/>
      <c r="K774" s="1022"/>
      <c r="L774" s="729" t="s">
        <v>1345</v>
      </c>
      <c r="M774" s="1023">
        <v>10980</v>
      </c>
      <c r="N774" s="1024"/>
    </row>
    <row r="775" spans="1:15" ht="22.5">
      <c r="A775" s="1017">
        <v>768</v>
      </c>
      <c r="B775" s="1025" t="s">
        <v>713</v>
      </c>
      <c r="C775" s="1019" t="s">
        <v>712</v>
      </c>
      <c r="D775" s="1020" t="s">
        <v>2457</v>
      </c>
      <c r="E775" s="729" t="str">
        <f>E774</f>
        <v>Lets Play With Word For Young Learners</v>
      </c>
      <c r="F775" s="729" t="s">
        <v>1352</v>
      </c>
      <c r="G775" s="1021"/>
      <c r="H775" s="1022"/>
      <c r="I775" s="1022"/>
      <c r="J775" s="1022"/>
      <c r="K775" s="1022"/>
      <c r="L775" s="729" t="s">
        <v>1345</v>
      </c>
      <c r="M775" s="1023">
        <v>10980</v>
      </c>
      <c r="N775" s="1024"/>
    </row>
    <row r="776" spans="1:15" ht="22.5">
      <c r="A776" s="1017">
        <v>769</v>
      </c>
      <c r="B776" s="1025" t="s">
        <v>713</v>
      </c>
      <c r="C776" s="1019" t="s">
        <v>712</v>
      </c>
      <c r="D776" s="1020" t="s">
        <v>2458</v>
      </c>
      <c r="E776" s="729" t="s">
        <v>2459</v>
      </c>
      <c r="F776" s="729" t="s">
        <v>1352</v>
      </c>
      <c r="G776" s="1021"/>
      <c r="H776" s="1022"/>
      <c r="I776" s="1022"/>
      <c r="J776" s="1022"/>
      <c r="K776" s="1022"/>
      <c r="L776" s="729" t="s">
        <v>1345</v>
      </c>
      <c r="M776" s="1023">
        <v>10980</v>
      </c>
      <c r="N776" s="1024"/>
    </row>
    <row r="777" spans="1:15" ht="22.5">
      <c r="A777" s="1017">
        <v>770</v>
      </c>
      <c r="B777" s="1025" t="s">
        <v>713</v>
      </c>
      <c r="C777" s="1019" t="s">
        <v>712</v>
      </c>
      <c r="D777" s="1020" t="s">
        <v>2460</v>
      </c>
      <c r="E777" s="729" t="s">
        <v>2459</v>
      </c>
      <c r="F777" s="729" t="s">
        <v>1352</v>
      </c>
      <c r="G777" s="1021"/>
      <c r="H777" s="1022"/>
      <c r="I777" s="1022"/>
      <c r="J777" s="1022"/>
      <c r="K777" s="1022"/>
      <c r="L777" s="729" t="s">
        <v>1345</v>
      </c>
      <c r="M777" s="1023">
        <v>10980</v>
      </c>
      <c r="N777" s="1024"/>
    </row>
    <row r="778" spans="1:15" ht="22.5">
      <c r="A778" s="1017">
        <v>771</v>
      </c>
      <c r="B778" s="1025" t="s">
        <v>713</v>
      </c>
      <c r="C778" s="1019" t="s">
        <v>712</v>
      </c>
      <c r="D778" s="1020" t="s">
        <v>2461</v>
      </c>
      <c r="E778" s="729" t="s">
        <v>2462</v>
      </c>
      <c r="F778" s="729" t="s">
        <v>1352</v>
      </c>
      <c r="G778" s="1021"/>
      <c r="H778" s="1022"/>
      <c r="I778" s="1022"/>
      <c r="J778" s="1022"/>
      <c r="K778" s="1022"/>
      <c r="L778" s="729" t="s">
        <v>1345</v>
      </c>
      <c r="M778" s="1023">
        <v>10980</v>
      </c>
      <c r="N778" s="1024"/>
    </row>
    <row r="779" spans="1:15" ht="22.5">
      <c r="A779" s="1017">
        <v>772</v>
      </c>
      <c r="B779" s="1025" t="s">
        <v>713</v>
      </c>
      <c r="C779" s="1019" t="s">
        <v>712</v>
      </c>
      <c r="D779" s="1020" t="s">
        <v>2463</v>
      </c>
      <c r="E779" s="729" t="s">
        <v>2462</v>
      </c>
      <c r="F779" s="729" t="s">
        <v>1352</v>
      </c>
      <c r="G779" s="1021"/>
      <c r="H779" s="1022"/>
      <c r="I779" s="1022"/>
      <c r="J779" s="1022"/>
      <c r="K779" s="1022"/>
      <c r="L779" s="729" t="s">
        <v>1345</v>
      </c>
      <c r="M779" s="1023">
        <v>10980</v>
      </c>
      <c r="N779" s="1024"/>
    </row>
    <row r="780" spans="1:15" ht="22.5">
      <c r="A780" s="1017">
        <v>773</v>
      </c>
      <c r="B780" s="1025" t="s">
        <v>2126</v>
      </c>
      <c r="C780" s="1019" t="s">
        <v>709</v>
      </c>
      <c r="D780" s="1020" t="s">
        <v>2464</v>
      </c>
      <c r="E780" s="729" t="s">
        <v>2465</v>
      </c>
      <c r="F780" s="729" t="s">
        <v>2466</v>
      </c>
      <c r="G780" s="1023"/>
      <c r="H780" s="1026"/>
      <c r="I780" s="1026"/>
      <c r="J780" s="1026"/>
      <c r="K780" s="1026"/>
      <c r="L780" s="729" t="s">
        <v>1345</v>
      </c>
      <c r="M780" s="1023">
        <v>10980</v>
      </c>
      <c r="N780" s="1027"/>
      <c r="O780" s="512"/>
    </row>
    <row r="781" spans="1:15" ht="22.5">
      <c r="A781" s="1017">
        <v>774</v>
      </c>
      <c r="B781" s="1025" t="s">
        <v>2126</v>
      </c>
      <c r="C781" s="1019" t="s">
        <v>709</v>
      </c>
      <c r="D781" s="1020" t="s">
        <v>2467</v>
      </c>
      <c r="E781" s="729" t="s">
        <v>2465</v>
      </c>
      <c r="F781" s="729" t="s">
        <v>2466</v>
      </c>
      <c r="G781" s="1023"/>
      <c r="H781" s="1026"/>
      <c r="I781" s="1026"/>
      <c r="J781" s="1026"/>
      <c r="K781" s="1026"/>
      <c r="L781" s="729" t="s">
        <v>1345</v>
      </c>
      <c r="M781" s="1023">
        <v>10980</v>
      </c>
      <c r="N781" s="1027"/>
      <c r="O781" s="512"/>
    </row>
    <row r="782" spans="1:15" ht="22.5">
      <c r="A782" s="1017">
        <v>775</v>
      </c>
      <c r="B782" s="1025" t="s">
        <v>2126</v>
      </c>
      <c r="C782" s="1019" t="s">
        <v>709</v>
      </c>
      <c r="D782" s="1020" t="s">
        <v>2468</v>
      </c>
      <c r="E782" s="729" t="s">
        <v>2469</v>
      </c>
      <c r="F782" s="729" t="s">
        <v>2466</v>
      </c>
      <c r="G782" s="1021"/>
      <c r="H782" s="1022"/>
      <c r="I782" s="1022"/>
      <c r="J782" s="1022"/>
      <c r="K782" s="1022"/>
      <c r="L782" s="729" t="s">
        <v>1345</v>
      </c>
      <c r="M782" s="1023">
        <v>10980</v>
      </c>
      <c r="N782" s="1024"/>
    </row>
    <row r="783" spans="1:15" ht="22.5">
      <c r="A783" s="1017">
        <v>776</v>
      </c>
      <c r="B783" s="1025" t="s">
        <v>2126</v>
      </c>
      <c r="C783" s="1019" t="s">
        <v>709</v>
      </c>
      <c r="D783" s="1020" t="s">
        <v>2470</v>
      </c>
      <c r="E783" s="729" t="s">
        <v>2469</v>
      </c>
      <c r="F783" s="729" t="s">
        <v>2466</v>
      </c>
      <c r="G783" s="1021"/>
      <c r="H783" s="1022"/>
      <c r="I783" s="1022"/>
      <c r="J783" s="1022"/>
      <c r="K783" s="1022"/>
      <c r="L783" s="729" t="s">
        <v>1345</v>
      </c>
      <c r="M783" s="1023">
        <v>10980</v>
      </c>
      <c r="N783" s="1024"/>
    </row>
    <row r="784" spans="1:15" ht="22.5">
      <c r="A784" s="1017">
        <v>777</v>
      </c>
      <c r="B784" s="1025" t="s">
        <v>2126</v>
      </c>
      <c r="C784" s="1019" t="s">
        <v>709</v>
      </c>
      <c r="D784" s="1020" t="s">
        <v>2471</v>
      </c>
      <c r="E784" s="729" t="s">
        <v>2472</v>
      </c>
      <c r="F784" s="729" t="s">
        <v>2466</v>
      </c>
      <c r="G784" s="1021"/>
      <c r="H784" s="1022"/>
      <c r="I784" s="1022"/>
      <c r="J784" s="1022"/>
      <c r="K784" s="1022"/>
      <c r="L784" s="729" t="s">
        <v>1345</v>
      </c>
      <c r="M784" s="1023">
        <v>10980</v>
      </c>
      <c r="N784" s="1024"/>
    </row>
    <row r="785" spans="1:14" ht="22.5">
      <c r="A785" s="1017">
        <v>778</v>
      </c>
      <c r="B785" s="1025" t="s">
        <v>2126</v>
      </c>
      <c r="C785" s="1019" t="s">
        <v>709</v>
      </c>
      <c r="D785" s="1020" t="s">
        <v>2473</v>
      </c>
      <c r="E785" s="729" t="s">
        <v>2472</v>
      </c>
      <c r="F785" s="729" t="s">
        <v>2466</v>
      </c>
      <c r="G785" s="1021"/>
      <c r="H785" s="1022"/>
      <c r="I785" s="1022"/>
      <c r="J785" s="1022"/>
      <c r="K785" s="1022"/>
      <c r="L785" s="729" t="s">
        <v>1345</v>
      </c>
      <c r="M785" s="1023">
        <v>10980</v>
      </c>
      <c r="N785" s="1024"/>
    </row>
    <row r="786" spans="1:14" ht="22.5">
      <c r="A786" s="1017">
        <v>779</v>
      </c>
      <c r="B786" s="1025" t="s">
        <v>706</v>
      </c>
      <c r="C786" s="1019" t="s">
        <v>705</v>
      </c>
      <c r="D786" s="1020" t="s">
        <v>2474</v>
      </c>
      <c r="E786" s="729" t="s">
        <v>2475</v>
      </c>
      <c r="F786" s="729" t="s">
        <v>1429</v>
      </c>
      <c r="G786" s="1021"/>
      <c r="H786" s="1022"/>
      <c r="I786" s="1022"/>
      <c r="J786" s="1022"/>
      <c r="K786" s="1022"/>
      <c r="L786" s="729" t="s">
        <v>1345</v>
      </c>
      <c r="M786" s="1023">
        <v>15957</v>
      </c>
      <c r="N786" s="1024"/>
    </row>
    <row r="787" spans="1:14" ht="22.5">
      <c r="A787" s="1017">
        <v>780</v>
      </c>
      <c r="B787" s="1025" t="s">
        <v>706</v>
      </c>
      <c r="C787" s="1019" t="s">
        <v>705</v>
      </c>
      <c r="D787" s="1020" t="s">
        <v>2476</v>
      </c>
      <c r="E787" s="729" t="s">
        <v>2475</v>
      </c>
      <c r="F787" s="729" t="s">
        <v>1429</v>
      </c>
      <c r="G787" s="1021"/>
      <c r="H787" s="1022"/>
      <c r="I787" s="1022"/>
      <c r="J787" s="1022"/>
      <c r="K787" s="1022"/>
      <c r="L787" s="729" t="s">
        <v>1345</v>
      </c>
      <c r="M787" s="1023">
        <v>15957</v>
      </c>
      <c r="N787" s="1024"/>
    </row>
    <row r="788" spans="1:14" ht="22.5">
      <c r="A788" s="1017">
        <v>781</v>
      </c>
      <c r="B788" s="1025" t="s">
        <v>713</v>
      </c>
      <c r="C788" s="1019" t="s">
        <v>712</v>
      </c>
      <c r="D788" s="1020" t="s">
        <v>2477</v>
      </c>
      <c r="E788" s="729" t="s">
        <v>2478</v>
      </c>
      <c r="F788" s="729" t="s">
        <v>1443</v>
      </c>
      <c r="G788" s="1021"/>
      <c r="H788" s="1022"/>
      <c r="I788" s="1022"/>
      <c r="J788" s="1022"/>
      <c r="K788" s="1022"/>
      <c r="L788" s="729" t="s">
        <v>1345</v>
      </c>
      <c r="M788" s="1023">
        <v>29206.799999999999</v>
      </c>
      <c r="N788" s="1024"/>
    </row>
    <row r="789" spans="1:14" ht="22.5">
      <c r="A789" s="1017">
        <v>782</v>
      </c>
      <c r="B789" s="1025" t="s">
        <v>713</v>
      </c>
      <c r="C789" s="1019" t="s">
        <v>712</v>
      </c>
      <c r="D789" s="1020" t="s">
        <v>2479</v>
      </c>
      <c r="E789" s="729" t="s">
        <v>2478</v>
      </c>
      <c r="F789" s="729" t="s">
        <v>1443</v>
      </c>
      <c r="G789" s="1021"/>
      <c r="H789" s="1022"/>
      <c r="I789" s="1022"/>
      <c r="J789" s="1022"/>
      <c r="K789" s="1022"/>
      <c r="L789" s="729" t="s">
        <v>1345</v>
      </c>
      <c r="M789" s="1023">
        <f>M788</f>
        <v>29206.799999999999</v>
      </c>
      <c r="N789" s="1024"/>
    </row>
    <row r="790" spans="1:14" ht="22.5">
      <c r="A790" s="1017">
        <v>783</v>
      </c>
      <c r="B790" s="1025" t="s">
        <v>2126</v>
      </c>
      <c r="C790" s="1019" t="s">
        <v>709</v>
      </c>
      <c r="D790" s="1020" t="s">
        <v>2480</v>
      </c>
      <c r="E790" s="729" t="s">
        <v>2481</v>
      </c>
      <c r="F790" s="729" t="s">
        <v>1443</v>
      </c>
      <c r="G790" s="1021"/>
      <c r="H790" s="1022"/>
      <c r="I790" s="1022"/>
      <c r="J790" s="1022"/>
      <c r="K790" s="1022"/>
      <c r="L790" s="729" t="s">
        <v>1345</v>
      </c>
      <c r="M790" s="1023">
        <f>M791</f>
        <v>47506.8</v>
      </c>
      <c r="N790" s="1024"/>
    </row>
    <row r="791" spans="1:14" ht="22.5">
      <c r="A791" s="1017">
        <v>784</v>
      </c>
      <c r="B791" s="1025" t="s">
        <v>2126</v>
      </c>
      <c r="C791" s="1019" t="s">
        <v>709</v>
      </c>
      <c r="D791" s="1020" t="s">
        <v>2482</v>
      </c>
      <c r="E791" s="729" t="s">
        <v>2481</v>
      </c>
      <c r="F791" s="729" t="s">
        <v>1443</v>
      </c>
      <c r="G791" s="1021"/>
      <c r="H791" s="1022"/>
      <c r="I791" s="1022"/>
      <c r="J791" s="1022"/>
      <c r="K791" s="1022"/>
      <c r="L791" s="729" t="s">
        <v>1345</v>
      </c>
      <c r="M791" s="1023">
        <v>47506.8</v>
      </c>
      <c r="N791" s="1024"/>
    </row>
    <row r="792" spans="1:14" ht="22.5">
      <c r="A792" s="1017">
        <v>785</v>
      </c>
      <c r="B792" s="1025" t="s">
        <v>713</v>
      </c>
      <c r="C792" s="1019" t="s">
        <v>712</v>
      </c>
      <c r="D792" s="1020" t="s">
        <v>2483</v>
      </c>
      <c r="E792" s="729" t="s">
        <v>2484</v>
      </c>
      <c r="F792" s="729" t="s">
        <v>1443</v>
      </c>
      <c r="G792" s="1021"/>
      <c r="H792" s="1022"/>
      <c r="I792" s="1022"/>
      <c r="J792" s="1022"/>
      <c r="K792" s="1022"/>
      <c r="L792" s="729" t="s">
        <v>1345</v>
      </c>
      <c r="M792" s="1023">
        <v>47506</v>
      </c>
      <c r="N792" s="1024"/>
    </row>
    <row r="793" spans="1:14" ht="22.5">
      <c r="A793" s="1017">
        <v>786</v>
      </c>
      <c r="B793" s="1025" t="s">
        <v>713</v>
      </c>
      <c r="C793" s="1019" t="s">
        <v>712</v>
      </c>
      <c r="D793" s="1020" t="s">
        <v>2485</v>
      </c>
      <c r="E793" s="729" t="s">
        <v>2484</v>
      </c>
      <c r="F793" s="729" t="s">
        <v>1443</v>
      </c>
      <c r="G793" s="1021"/>
      <c r="H793" s="1022"/>
      <c r="I793" s="1022"/>
      <c r="J793" s="1022"/>
      <c r="K793" s="1022"/>
      <c r="L793" s="729" t="s">
        <v>1345</v>
      </c>
      <c r="M793" s="1023">
        <v>47506</v>
      </c>
      <c r="N793" s="1024"/>
    </row>
    <row r="794" spans="1:14" ht="22.5">
      <c r="A794" s="1017">
        <v>787</v>
      </c>
      <c r="B794" s="1025" t="s">
        <v>706</v>
      </c>
      <c r="C794" s="1019" t="s">
        <v>709</v>
      </c>
      <c r="D794" s="1020" t="s">
        <v>2486</v>
      </c>
      <c r="E794" s="729" t="s">
        <v>2487</v>
      </c>
      <c r="F794" s="729" t="s">
        <v>1387</v>
      </c>
      <c r="G794" s="1021"/>
      <c r="H794" s="1022"/>
      <c r="I794" s="1022"/>
      <c r="J794" s="1022"/>
      <c r="K794" s="1022"/>
      <c r="L794" s="729" t="s">
        <v>1345</v>
      </c>
      <c r="M794" s="1023">
        <v>13176</v>
      </c>
      <c r="N794" s="1024"/>
    </row>
    <row r="795" spans="1:14" ht="22.5">
      <c r="A795" s="1017">
        <v>788</v>
      </c>
      <c r="B795" s="1025" t="s">
        <v>706</v>
      </c>
      <c r="C795" s="1019" t="s">
        <v>709</v>
      </c>
      <c r="D795" s="1020" t="s">
        <v>2488</v>
      </c>
      <c r="E795" s="729" t="s">
        <v>2487</v>
      </c>
      <c r="F795" s="729" t="s">
        <v>1387</v>
      </c>
      <c r="G795" s="1021"/>
      <c r="H795" s="1022"/>
      <c r="I795" s="1022"/>
      <c r="J795" s="1022"/>
      <c r="K795" s="1022"/>
      <c r="L795" s="729" t="s">
        <v>1345</v>
      </c>
      <c r="M795" s="1023">
        <v>13176</v>
      </c>
      <c r="N795" s="1024"/>
    </row>
    <row r="796" spans="1:14" ht="22.5">
      <c r="A796" s="1017">
        <v>789</v>
      </c>
      <c r="B796" s="1025" t="s">
        <v>2126</v>
      </c>
      <c r="C796" s="1019" t="s">
        <v>709</v>
      </c>
      <c r="D796" s="1020" t="s">
        <v>2489</v>
      </c>
      <c r="E796" s="729" t="s">
        <v>2490</v>
      </c>
      <c r="F796" s="729" t="s">
        <v>1429</v>
      </c>
      <c r="G796" s="1021"/>
      <c r="H796" s="1022"/>
      <c r="I796" s="1022"/>
      <c r="J796" s="1022"/>
      <c r="K796" s="1022"/>
      <c r="L796" s="729" t="s">
        <v>1345</v>
      </c>
      <c r="M796" s="1023">
        <v>15957.6</v>
      </c>
      <c r="N796" s="1024"/>
    </row>
    <row r="797" spans="1:14" ht="22.5">
      <c r="A797" s="1017">
        <v>790</v>
      </c>
      <c r="B797" s="1025" t="s">
        <v>2126</v>
      </c>
      <c r="C797" s="1019" t="s">
        <v>709</v>
      </c>
      <c r="D797" s="1020" t="s">
        <v>2491</v>
      </c>
      <c r="E797" s="729" t="s">
        <v>2490</v>
      </c>
      <c r="F797" s="729" t="s">
        <v>1429</v>
      </c>
      <c r="G797" s="1021"/>
      <c r="H797" s="1022"/>
      <c r="I797" s="1022"/>
      <c r="J797" s="1022"/>
      <c r="K797" s="1022"/>
      <c r="L797" s="729" t="s">
        <v>1345</v>
      </c>
      <c r="M797" s="1023">
        <f>M796</f>
        <v>15957.6</v>
      </c>
      <c r="N797" s="1024"/>
    </row>
    <row r="798" spans="1:14" ht="22.5">
      <c r="A798" s="1017">
        <v>791</v>
      </c>
      <c r="B798" s="1025" t="s">
        <v>2126</v>
      </c>
      <c r="C798" s="1019" t="s">
        <v>709</v>
      </c>
      <c r="D798" s="1020" t="s">
        <v>2492</v>
      </c>
      <c r="E798" s="729" t="s">
        <v>2493</v>
      </c>
      <c r="F798" s="729" t="s">
        <v>2125</v>
      </c>
      <c r="G798" s="1021"/>
      <c r="H798" s="1022"/>
      <c r="I798" s="1022"/>
      <c r="J798" s="1022"/>
      <c r="K798" s="1022"/>
      <c r="L798" s="729" t="s">
        <v>1345</v>
      </c>
      <c r="M798" s="1023">
        <v>17568</v>
      </c>
      <c r="N798" s="1024"/>
    </row>
    <row r="799" spans="1:14" ht="22.5">
      <c r="A799" s="1017">
        <v>792</v>
      </c>
      <c r="B799" s="1025" t="s">
        <v>2126</v>
      </c>
      <c r="C799" s="1019" t="s">
        <v>709</v>
      </c>
      <c r="D799" s="1020" t="s">
        <v>2494</v>
      </c>
      <c r="E799" s="729" t="s">
        <v>2493</v>
      </c>
      <c r="F799" s="729" t="s">
        <v>2125</v>
      </c>
      <c r="G799" s="1021"/>
      <c r="H799" s="1022"/>
      <c r="I799" s="1022"/>
      <c r="J799" s="1022"/>
      <c r="K799" s="1022"/>
      <c r="L799" s="729" t="s">
        <v>1345</v>
      </c>
      <c r="M799" s="1023">
        <v>17568</v>
      </c>
      <c r="N799" s="1024"/>
    </row>
    <row r="800" spans="1:14" ht="22.5">
      <c r="A800" s="1017">
        <v>793</v>
      </c>
      <c r="B800" s="1025" t="s">
        <v>2126</v>
      </c>
      <c r="C800" s="1019" t="s">
        <v>709</v>
      </c>
      <c r="D800" s="1020" t="s">
        <v>2495</v>
      </c>
      <c r="E800" s="729" t="s">
        <v>2496</v>
      </c>
      <c r="F800" s="729" t="s">
        <v>1429</v>
      </c>
      <c r="G800" s="1021"/>
      <c r="H800" s="1022"/>
      <c r="I800" s="1022"/>
      <c r="J800" s="1022"/>
      <c r="K800" s="1022"/>
      <c r="L800" s="729" t="s">
        <v>1345</v>
      </c>
      <c r="M800" s="1023">
        <v>18153.599999999999</v>
      </c>
      <c r="N800" s="1024"/>
    </row>
    <row r="801" spans="1:14" ht="22.5">
      <c r="A801" s="1017">
        <v>794</v>
      </c>
      <c r="B801" s="1025" t="s">
        <v>2126</v>
      </c>
      <c r="C801" s="1019" t="s">
        <v>709</v>
      </c>
      <c r="D801" s="1020" t="s">
        <v>2497</v>
      </c>
      <c r="E801" s="729" t="s">
        <v>2496</v>
      </c>
      <c r="F801" s="729" t="s">
        <v>1429</v>
      </c>
      <c r="G801" s="1021"/>
      <c r="H801" s="1022"/>
      <c r="I801" s="1022"/>
      <c r="J801" s="1022"/>
      <c r="K801" s="1022"/>
      <c r="L801" s="729" t="s">
        <v>1345</v>
      </c>
      <c r="M801" s="1023">
        <f>M800</f>
        <v>18153.599999999999</v>
      </c>
      <c r="N801" s="1024"/>
    </row>
    <row r="802" spans="1:14" ht="22.5">
      <c r="A802" s="1017">
        <v>795</v>
      </c>
      <c r="B802" s="1025" t="s">
        <v>2126</v>
      </c>
      <c r="C802" s="1019" t="s">
        <v>709</v>
      </c>
      <c r="D802" s="1020" t="s">
        <v>2498</v>
      </c>
      <c r="E802" s="729" t="s">
        <v>2499</v>
      </c>
      <c r="F802" s="729" t="s">
        <v>2290</v>
      </c>
      <c r="G802" s="1021"/>
      <c r="H802" s="1022"/>
      <c r="I802" s="1022"/>
      <c r="J802" s="1022"/>
      <c r="K802" s="1022"/>
      <c r="L802" s="729" t="s">
        <v>1345</v>
      </c>
      <c r="M802" s="1023">
        <v>19032</v>
      </c>
      <c r="N802" s="1024"/>
    </row>
    <row r="803" spans="1:14" ht="22.5">
      <c r="A803" s="1017">
        <v>796</v>
      </c>
      <c r="B803" s="1025" t="s">
        <v>2126</v>
      </c>
      <c r="C803" s="1019" t="s">
        <v>709</v>
      </c>
      <c r="D803" s="1020" t="s">
        <v>2500</v>
      </c>
      <c r="E803" s="729" t="s">
        <v>2499</v>
      </c>
      <c r="F803" s="729" t="s">
        <v>2290</v>
      </c>
      <c r="G803" s="1021"/>
      <c r="H803" s="1022"/>
      <c r="I803" s="1022"/>
      <c r="J803" s="1022"/>
      <c r="K803" s="1022"/>
      <c r="L803" s="729" t="s">
        <v>1345</v>
      </c>
      <c r="M803" s="1023">
        <v>19032</v>
      </c>
      <c r="N803" s="1024"/>
    </row>
    <row r="804" spans="1:14" ht="22.5">
      <c r="A804" s="1017">
        <v>797</v>
      </c>
      <c r="B804" s="1025" t="s">
        <v>2126</v>
      </c>
      <c r="C804" s="1019" t="s">
        <v>709</v>
      </c>
      <c r="D804" s="1020" t="s">
        <v>2501</v>
      </c>
      <c r="E804" s="729" t="s">
        <v>2502</v>
      </c>
      <c r="F804" s="729" t="s">
        <v>1587</v>
      </c>
      <c r="G804" s="1021"/>
      <c r="H804" s="1022"/>
      <c r="I804" s="1022"/>
      <c r="J804" s="1022"/>
      <c r="K804" s="1022"/>
      <c r="L804" s="729" t="s">
        <v>1345</v>
      </c>
      <c r="M804" s="1023">
        <v>20496</v>
      </c>
      <c r="N804" s="1024"/>
    </row>
    <row r="805" spans="1:14" ht="22.5">
      <c r="A805" s="1017">
        <v>798</v>
      </c>
      <c r="B805" s="1025" t="s">
        <v>2126</v>
      </c>
      <c r="C805" s="1019" t="s">
        <v>709</v>
      </c>
      <c r="D805" s="1020" t="s">
        <v>2503</v>
      </c>
      <c r="E805" s="729" t="s">
        <v>2502</v>
      </c>
      <c r="F805" s="729" t="s">
        <v>1587</v>
      </c>
      <c r="G805" s="1021"/>
      <c r="H805" s="1022"/>
      <c r="I805" s="1022"/>
      <c r="J805" s="1022"/>
      <c r="K805" s="1022"/>
      <c r="L805" s="729" t="s">
        <v>1345</v>
      </c>
      <c r="M805" s="1023">
        <v>20496</v>
      </c>
      <c r="N805" s="1024"/>
    </row>
    <row r="806" spans="1:14" ht="22.5">
      <c r="A806" s="1017">
        <v>799</v>
      </c>
      <c r="B806" s="1025" t="s">
        <v>2126</v>
      </c>
      <c r="C806" s="1019" t="s">
        <v>709</v>
      </c>
      <c r="D806" s="1020" t="s">
        <v>2504</v>
      </c>
      <c r="E806" s="729" t="s">
        <v>2505</v>
      </c>
      <c r="F806" s="729" t="s">
        <v>1344</v>
      </c>
      <c r="G806" s="1021"/>
      <c r="H806" s="1022"/>
      <c r="I806" s="1022"/>
      <c r="J806" s="1022"/>
      <c r="K806" s="1022"/>
      <c r="L806" s="729" t="s">
        <v>1345</v>
      </c>
      <c r="M806" s="1023">
        <v>14640</v>
      </c>
      <c r="N806" s="1024"/>
    </row>
    <row r="807" spans="1:14" ht="22.5">
      <c r="A807" s="1017">
        <v>800</v>
      </c>
      <c r="B807" s="1025" t="s">
        <v>2126</v>
      </c>
      <c r="C807" s="1019" t="s">
        <v>709</v>
      </c>
      <c r="D807" s="1020" t="s">
        <v>2506</v>
      </c>
      <c r="E807" s="729" t="s">
        <v>2505</v>
      </c>
      <c r="F807" s="729" t="s">
        <v>1344</v>
      </c>
      <c r="G807" s="1021"/>
      <c r="H807" s="1022"/>
      <c r="I807" s="1022"/>
      <c r="J807" s="1022"/>
      <c r="K807" s="1022"/>
      <c r="L807" s="729" t="s">
        <v>1345</v>
      </c>
      <c r="M807" s="1023">
        <v>14640</v>
      </c>
      <c r="N807" s="1024"/>
    </row>
    <row r="808" spans="1:14" ht="22.5">
      <c r="A808" s="1017">
        <v>801</v>
      </c>
      <c r="B808" s="1025" t="s">
        <v>706</v>
      </c>
      <c r="C808" s="1019" t="s">
        <v>705</v>
      </c>
      <c r="D808" s="1020" t="s">
        <v>2507</v>
      </c>
      <c r="E808" s="729" t="s">
        <v>2508</v>
      </c>
      <c r="F808" s="729" t="s">
        <v>1494</v>
      </c>
      <c r="G808" s="1021"/>
      <c r="H808" s="1022"/>
      <c r="I808" s="1022"/>
      <c r="J808" s="1022"/>
      <c r="K808" s="1022"/>
      <c r="L808" s="729" t="s">
        <v>1345</v>
      </c>
      <c r="M808" s="1023">
        <v>13176</v>
      </c>
      <c r="N808" s="1024"/>
    </row>
    <row r="809" spans="1:14" ht="22.5">
      <c r="A809" s="1017">
        <v>802</v>
      </c>
      <c r="B809" s="1025" t="s">
        <v>706</v>
      </c>
      <c r="C809" s="1019" t="s">
        <v>705</v>
      </c>
      <c r="D809" s="1020" t="s">
        <v>2509</v>
      </c>
      <c r="E809" s="729" t="s">
        <v>2508</v>
      </c>
      <c r="F809" s="729" t="s">
        <v>1494</v>
      </c>
      <c r="G809" s="1021"/>
      <c r="H809" s="1022"/>
      <c r="I809" s="1022"/>
      <c r="J809" s="1022"/>
      <c r="K809" s="1022"/>
      <c r="L809" s="729" t="s">
        <v>1345</v>
      </c>
      <c r="M809" s="1023">
        <v>13176</v>
      </c>
      <c r="N809" s="1024"/>
    </row>
    <row r="810" spans="1:14" ht="22.5">
      <c r="A810" s="1017">
        <v>803</v>
      </c>
      <c r="B810" s="1025" t="s">
        <v>706</v>
      </c>
      <c r="C810" s="1019" t="s">
        <v>705</v>
      </c>
      <c r="D810" s="1020" t="s">
        <v>2510</v>
      </c>
      <c r="E810" s="729" t="s">
        <v>2511</v>
      </c>
      <c r="F810" s="729" t="s">
        <v>1594</v>
      </c>
      <c r="G810" s="1021"/>
      <c r="H810" s="1022"/>
      <c r="I810" s="1022"/>
      <c r="J810" s="1022"/>
      <c r="K810" s="1022"/>
      <c r="L810" s="729" t="s">
        <v>1345</v>
      </c>
      <c r="M810" s="1023">
        <v>32940</v>
      </c>
      <c r="N810" s="1024"/>
    </row>
    <row r="811" spans="1:14" ht="22.5">
      <c r="A811" s="1017">
        <v>804</v>
      </c>
      <c r="B811" s="1025" t="s">
        <v>706</v>
      </c>
      <c r="C811" s="1019" t="s">
        <v>705</v>
      </c>
      <c r="D811" s="1020" t="s">
        <v>2512</v>
      </c>
      <c r="E811" s="729" t="s">
        <v>2511</v>
      </c>
      <c r="F811" s="729" t="s">
        <v>1594</v>
      </c>
      <c r="G811" s="1021"/>
      <c r="H811" s="1022"/>
      <c r="I811" s="1022"/>
      <c r="J811" s="1022"/>
      <c r="K811" s="1022"/>
      <c r="L811" s="729" t="s">
        <v>1345</v>
      </c>
      <c r="M811" s="1023">
        <v>32940</v>
      </c>
      <c r="N811" s="1024"/>
    </row>
    <row r="812" spans="1:14" ht="22.5">
      <c r="A812" s="1017">
        <v>805</v>
      </c>
      <c r="B812" s="1025" t="s">
        <v>706</v>
      </c>
      <c r="C812" s="1019" t="s">
        <v>705</v>
      </c>
      <c r="D812" s="1020" t="s">
        <v>2513</v>
      </c>
      <c r="E812" s="729" t="s">
        <v>2514</v>
      </c>
      <c r="F812" s="729" t="s">
        <v>1422</v>
      </c>
      <c r="G812" s="1021"/>
      <c r="H812" s="1022"/>
      <c r="I812" s="1022"/>
      <c r="J812" s="1022"/>
      <c r="K812" s="1022"/>
      <c r="L812" s="729" t="s">
        <v>1345</v>
      </c>
      <c r="M812" s="1023">
        <v>31476</v>
      </c>
      <c r="N812" s="1024"/>
    </row>
    <row r="813" spans="1:14" ht="22.5">
      <c r="A813" s="1017">
        <v>806</v>
      </c>
      <c r="B813" s="1025" t="s">
        <v>706</v>
      </c>
      <c r="C813" s="1019" t="s">
        <v>705</v>
      </c>
      <c r="D813" s="1020" t="s">
        <v>2515</v>
      </c>
      <c r="E813" s="729" t="s">
        <v>2514</v>
      </c>
      <c r="F813" s="729" t="s">
        <v>1422</v>
      </c>
      <c r="G813" s="1021"/>
      <c r="H813" s="1022"/>
      <c r="I813" s="1022"/>
      <c r="J813" s="1022"/>
      <c r="K813" s="1022"/>
      <c r="L813" s="729" t="s">
        <v>1345</v>
      </c>
      <c r="M813" s="1023">
        <v>31476</v>
      </c>
      <c r="N813" s="1024"/>
    </row>
    <row r="814" spans="1:14" ht="22.5">
      <c r="A814" s="1017">
        <v>807</v>
      </c>
      <c r="B814" s="1025" t="s">
        <v>706</v>
      </c>
      <c r="C814" s="1019" t="s">
        <v>705</v>
      </c>
      <c r="D814" s="1020" t="s">
        <v>2516</v>
      </c>
      <c r="E814" s="729" t="s">
        <v>2517</v>
      </c>
      <c r="F814" s="729" t="s">
        <v>1422</v>
      </c>
      <c r="G814" s="1021"/>
      <c r="H814" s="1022"/>
      <c r="I814" s="1022"/>
      <c r="J814" s="1022"/>
      <c r="K814" s="1022"/>
      <c r="L814" s="729" t="s">
        <v>1345</v>
      </c>
      <c r="M814" s="1023">
        <v>19032</v>
      </c>
      <c r="N814" s="1024"/>
    </row>
    <row r="815" spans="1:14" ht="22.5">
      <c r="A815" s="1017">
        <v>808</v>
      </c>
      <c r="B815" s="1025" t="s">
        <v>706</v>
      </c>
      <c r="C815" s="1019" t="s">
        <v>705</v>
      </c>
      <c r="D815" s="1020" t="s">
        <v>2518</v>
      </c>
      <c r="E815" s="729" t="s">
        <v>2517</v>
      </c>
      <c r="F815" s="729" t="s">
        <v>1422</v>
      </c>
      <c r="G815" s="1021"/>
      <c r="H815" s="1022"/>
      <c r="I815" s="1022"/>
      <c r="J815" s="1022"/>
      <c r="K815" s="1022"/>
      <c r="L815" s="729" t="s">
        <v>1345</v>
      </c>
      <c r="M815" s="1023">
        <v>19032</v>
      </c>
      <c r="N815" s="1024"/>
    </row>
    <row r="816" spans="1:14" ht="22.5">
      <c r="A816" s="1017">
        <v>809</v>
      </c>
      <c r="B816" s="1025" t="s">
        <v>713</v>
      </c>
      <c r="C816" s="1019" t="s">
        <v>712</v>
      </c>
      <c r="D816" s="1020" t="s">
        <v>2519</v>
      </c>
      <c r="E816" s="729" t="s">
        <v>2520</v>
      </c>
      <c r="F816" s="729" t="s">
        <v>1867</v>
      </c>
      <c r="G816" s="1021"/>
      <c r="H816" s="1022"/>
      <c r="I816" s="1022"/>
      <c r="J816" s="1022"/>
      <c r="K816" s="1022"/>
      <c r="L816" s="729" t="s">
        <v>1345</v>
      </c>
      <c r="M816" s="1023">
        <v>29280</v>
      </c>
      <c r="N816" s="1024"/>
    </row>
    <row r="817" spans="1:14" ht="22.5">
      <c r="A817" s="1017">
        <v>810</v>
      </c>
      <c r="B817" s="1025" t="s">
        <v>713</v>
      </c>
      <c r="C817" s="1019" t="s">
        <v>712</v>
      </c>
      <c r="D817" s="1020" t="s">
        <v>2521</v>
      </c>
      <c r="E817" s="729" t="s">
        <v>2520</v>
      </c>
      <c r="F817" s="729" t="s">
        <v>1867</v>
      </c>
      <c r="G817" s="1021"/>
      <c r="H817" s="1022"/>
      <c r="I817" s="1022"/>
      <c r="J817" s="1022"/>
      <c r="K817" s="1022"/>
      <c r="L817" s="729" t="s">
        <v>1345</v>
      </c>
      <c r="M817" s="1023">
        <v>29280</v>
      </c>
      <c r="N817" s="1024"/>
    </row>
    <row r="818" spans="1:14" ht="33.75">
      <c r="A818" s="1017">
        <v>811</v>
      </c>
      <c r="B818" s="1025" t="s">
        <v>713</v>
      </c>
      <c r="C818" s="1019" t="s">
        <v>712</v>
      </c>
      <c r="D818" s="1020" t="s">
        <v>2522</v>
      </c>
      <c r="E818" s="729" t="s">
        <v>2523</v>
      </c>
      <c r="F818" s="729" t="s">
        <v>1344</v>
      </c>
      <c r="G818" s="1021"/>
      <c r="H818" s="1022"/>
      <c r="I818" s="1022"/>
      <c r="J818" s="1022"/>
      <c r="K818" s="1022"/>
      <c r="L818" s="729" t="s">
        <v>1345</v>
      </c>
      <c r="M818" s="1023">
        <v>16104</v>
      </c>
      <c r="N818" s="1024"/>
    </row>
    <row r="819" spans="1:14" ht="33.75">
      <c r="A819" s="1017">
        <v>812</v>
      </c>
      <c r="B819" s="1025" t="s">
        <v>713</v>
      </c>
      <c r="C819" s="1019" t="s">
        <v>712</v>
      </c>
      <c r="D819" s="1020" t="s">
        <v>2524</v>
      </c>
      <c r="E819" s="729" t="s">
        <v>2523</v>
      </c>
      <c r="F819" s="729" t="s">
        <v>1344</v>
      </c>
      <c r="G819" s="1021"/>
      <c r="H819" s="1022"/>
      <c r="I819" s="1022"/>
      <c r="J819" s="1022"/>
      <c r="K819" s="1022"/>
      <c r="L819" s="729" t="s">
        <v>1345</v>
      </c>
      <c r="M819" s="1023">
        <v>16104</v>
      </c>
      <c r="N819" s="1024"/>
    </row>
    <row r="820" spans="1:14" ht="22.5">
      <c r="A820" s="1017">
        <v>813</v>
      </c>
      <c r="B820" s="1025" t="s">
        <v>713</v>
      </c>
      <c r="C820" s="1019" t="s">
        <v>712</v>
      </c>
      <c r="D820" s="1020" t="s">
        <v>2525</v>
      </c>
      <c r="E820" s="729" t="s">
        <v>2526</v>
      </c>
      <c r="F820" s="729" t="s">
        <v>2527</v>
      </c>
      <c r="G820" s="1021"/>
      <c r="H820" s="1022"/>
      <c r="I820" s="1022"/>
      <c r="J820" s="1022"/>
      <c r="K820" s="1022"/>
      <c r="L820" s="729" t="s">
        <v>1345</v>
      </c>
      <c r="M820" s="1023">
        <v>20130</v>
      </c>
      <c r="N820" s="1024"/>
    </row>
    <row r="821" spans="1:14" ht="22.5">
      <c r="A821" s="1017">
        <v>814</v>
      </c>
      <c r="B821" s="1025" t="s">
        <v>713</v>
      </c>
      <c r="C821" s="1019" t="s">
        <v>712</v>
      </c>
      <c r="D821" s="1020" t="s">
        <v>2528</v>
      </c>
      <c r="E821" s="729" t="s">
        <v>2526</v>
      </c>
      <c r="F821" s="729" t="s">
        <v>2527</v>
      </c>
      <c r="G821" s="1021"/>
      <c r="H821" s="1022"/>
      <c r="I821" s="1022"/>
      <c r="J821" s="1022"/>
      <c r="K821" s="1022"/>
      <c r="L821" s="729" t="s">
        <v>1345</v>
      </c>
      <c r="M821" s="1023">
        <v>20130</v>
      </c>
      <c r="N821" s="1024"/>
    </row>
    <row r="822" spans="1:14" ht="22.5">
      <c r="A822" s="1017">
        <v>815</v>
      </c>
      <c r="B822" s="1025" t="s">
        <v>713</v>
      </c>
      <c r="C822" s="1019" t="s">
        <v>712</v>
      </c>
      <c r="D822" s="1020" t="s">
        <v>2529</v>
      </c>
      <c r="E822" s="729" t="s">
        <v>2530</v>
      </c>
      <c r="F822" s="729" t="s">
        <v>1420</v>
      </c>
      <c r="G822" s="1021"/>
      <c r="H822" s="1022"/>
      <c r="I822" s="1022"/>
      <c r="J822" s="1022"/>
      <c r="K822" s="1022"/>
      <c r="L822" s="729" t="s">
        <v>1345</v>
      </c>
      <c r="M822" s="1023">
        <v>16836</v>
      </c>
      <c r="N822" s="1024"/>
    </row>
    <row r="823" spans="1:14" ht="22.5">
      <c r="A823" s="1017">
        <v>816</v>
      </c>
      <c r="B823" s="1025" t="s">
        <v>713</v>
      </c>
      <c r="C823" s="1019" t="s">
        <v>712</v>
      </c>
      <c r="D823" s="1020" t="s">
        <v>2531</v>
      </c>
      <c r="E823" s="729" t="s">
        <v>2530</v>
      </c>
      <c r="F823" s="729" t="s">
        <v>1420</v>
      </c>
      <c r="G823" s="1021"/>
      <c r="H823" s="1022"/>
      <c r="I823" s="1022"/>
      <c r="J823" s="1022"/>
      <c r="K823" s="1022"/>
      <c r="L823" s="729" t="s">
        <v>1345</v>
      </c>
      <c r="M823" s="1023">
        <v>16836</v>
      </c>
      <c r="N823" s="1024"/>
    </row>
    <row r="824" spans="1:14" ht="22.5">
      <c r="A824" s="1017">
        <v>817</v>
      </c>
      <c r="B824" s="1025" t="s">
        <v>706</v>
      </c>
      <c r="C824" s="1019" t="s">
        <v>709</v>
      </c>
      <c r="D824" s="1020" t="s">
        <v>2532</v>
      </c>
      <c r="E824" s="729" t="s">
        <v>2533</v>
      </c>
      <c r="F824" s="729" t="s">
        <v>1378</v>
      </c>
      <c r="G824" s="1021"/>
      <c r="H824" s="1022"/>
      <c r="I824" s="1022"/>
      <c r="J824" s="1022"/>
      <c r="K824" s="1022"/>
      <c r="L824" s="729" t="s">
        <v>1345</v>
      </c>
      <c r="M824" s="1023">
        <v>24082.799999999999</v>
      </c>
      <c r="N824" s="1024"/>
    </row>
    <row r="825" spans="1:14" ht="22.5">
      <c r="A825" s="1017">
        <v>818</v>
      </c>
      <c r="B825" s="1025" t="s">
        <v>706</v>
      </c>
      <c r="C825" s="1019" t="s">
        <v>709</v>
      </c>
      <c r="D825" s="1020" t="s">
        <v>2534</v>
      </c>
      <c r="E825" s="729" t="s">
        <v>2533</v>
      </c>
      <c r="F825" s="729" t="s">
        <v>1378</v>
      </c>
      <c r="G825" s="1021"/>
      <c r="H825" s="1022"/>
      <c r="I825" s="1022"/>
      <c r="J825" s="1022"/>
      <c r="K825" s="1022"/>
      <c r="L825" s="729" t="s">
        <v>1345</v>
      </c>
      <c r="M825" s="1023">
        <f>M824</f>
        <v>24082.799999999999</v>
      </c>
      <c r="N825" s="1024"/>
    </row>
    <row r="826" spans="1:14" ht="22.5">
      <c r="A826" s="1017">
        <v>819</v>
      </c>
      <c r="B826" s="1025" t="s">
        <v>713</v>
      </c>
      <c r="C826" s="1019" t="s">
        <v>712</v>
      </c>
      <c r="D826" s="1020" t="s">
        <v>2535</v>
      </c>
      <c r="E826" s="729" t="s">
        <v>2536</v>
      </c>
      <c r="F826" s="729" t="s">
        <v>2537</v>
      </c>
      <c r="G826" s="1021"/>
      <c r="H826" s="1022"/>
      <c r="I826" s="1022"/>
      <c r="J826" s="1022"/>
      <c r="K826" s="1022"/>
      <c r="L826" s="729" t="s">
        <v>1345</v>
      </c>
      <c r="M826" s="1023">
        <v>8784</v>
      </c>
      <c r="N826" s="1024"/>
    </row>
    <row r="827" spans="1:14" ht="22.5">
      <c r="A827" s="1017">
        <v>820</v>
      </c>
      <c r="B827" s="1025" t="s">
        <v>713</v>
      </c>
      <c r="C827" s="1019" t="s">
        <v>712</v>
      </c>
      <c r="D827" s="1020" t="s">
        <v>2538</v>
      </c>
      <c r="E827" s="729" t="s">
        <v>2536</v>
      </c>
      <c r="F827" s="729" t="s">
        <v>2537</v>
      </c>
      <c r="G827" s="1021"/>
      <c r="H827" s="1022"/>
      <c r="I827" s="1022"/>
      <c r="J827" s="1022"/>
      <c r="K827" s="1022"/>
      <c r="L827" s="729" t="s">
        <v>1345</v>
      </c>
      <c r="M827" s="1023">
        <v>8784</v>
      </c>
      <c r="N827" s="1024"/>
    </row>
    <row r="828" spans="1:14" ht="22.5">
      <c r="A828" s="1017">
        <v>821</v>
      </c>
      <c r="B828" s="1025" t="s">
        <v>2126</v>
      </c>
      <c r="C828" s="1019" t="s">
        <v>709</v>
      </c>
      <c r="D828" s="1020" t="s">
        <v>2539</v>
      </c>
      <c r="E828" s="729" t="s">
        <v>2540</v>
      </c>
      <c r="F828" s="729" t="s">
        <v>2541</v>
      </c>
      <c r="G828" s="1021"/>
      <c r="H828" s="1022"/>
      <c r="I828" s="1022"/>
      <c r="J828" s="1022"/>
      <c r="K828" s="1022"/>
      <c r="L828" s="729" t="s">
        <v>1345</v>
      </c>
      <c r="M828" s="1023">
        <v>13176</v>
      </c>
      <c r="N828" s="1024"/>
    </row>
    <row r="829" spans="1:14" ht="22.5">
      <c r="A829" s="1017">
        <v>822</v>
      </c>
      <c r="B829" s="1025" t="s">
        <v>2126</v>
      </c>
      <c r="C829" s="1019" t="s">
        <v>709</v>
      </c>
      <c r="D829" s="1020" t="s">
        <v>2542</v>
      </c>
      <c r="E829" s="729" t="s">
        <v>2540</v>
      </c>
      <c r="F829" s="729" t="str">
        <f>F828</f>
        <v>Pustaka Pelajar</v>
      </c>
      <c r="G829" s="1021"/>
      <c r="H829" s="1022"/>
      <c r="I829" s="1022"/>
      <c r="J829" s="1022"/>
      <c r="K829" s="1022"/>
      <c r="L829" s="729" t="s">
        <v>1345</v>
      </c>
      <c r="M829" s="1023">
        <v>13176</v>
      </c>
      <c r="N829" s="1024"/>
    </row>
    <row r="830" spans="1:14" ht="22.5">
      <c r="A830" s="1017">
        <v>823</v>
      </c>
      <c r="B830" s="1025" t="s">
        <v>2126</v>
      </c>
      <c r="C830" s="1019" t="s">
        <v>709</v>
      </c>
      <c r="D830" s="1020" t="s">
        <v>2543</v>
      </c>
      <c r="E830" s="729" t="s">
        <v>2544</v>
      </c>
      <c r="F830" s="729" t="s">
        <v>1429</v>
      </c>
      <c r="G830" s="1021"/>
      <c r="H830" s="1022"/>
      <c r="I830" s="1022"/>
      <c r="J830" s="1022"/>
      <c r="K830" s="1022"/>
      <c r="L830" s="729" t="s">
        <v>1345</v>
      </c>
      <c r="M830" s="1023">
        <v>21813.599999999999</v>
      </c>
      <c r="N830" s="1024"/>
    </row>
    <row r="831" spans="1:14" ht="22.5">
      <c r="A831" s="1017">
        <v>824</v>
      </c>
      <c r="B831" s="1025" t="s">
        <v>2126</v>
      </c>
      <c r="C831" s="1019" t="s">
        <v>709</v>
      </c>
      <c r="D831" s="1020" t="s">
        <v>2545</v>
      </c>
      <c r="E831" s="729" t="s">
        <v>2544</v>
      </c>
      <c r="F831" s="729" t="s">
        <v>1429</v>
      </c>
      <c r="G831" s="1021"/>
      <c r="H831" s="1022"/>
      <c r="I831" s="1022"/>
      <c r="J831" s="1022"/>
      <c r="K831" s="1022"/>
      <c r="L831" s="729" t="s">
        <v>1345</v>
      </c>
      <c r="M831" s="1023">
        <f>M830</f>
        <v>21813.599999999999</v>
      </c>
      <c r="N831" s="1024"/>
    </row>
    <row r="832" spans="1:14" ht="22.5">
      <c r="A832" s="1017">
        <v>825</v>
      </c>
      <c r="B832" s="1028" t="s">
        <v>706</v>
      </c>
      <c r="C832" s="1019" t="s">
        <v>705</v>
      </c>
      <c r="D832" s="1020" t="s">
        <v>2546</v>
      </c>
      <c r="E832" s="729" t="s">
        <v>2547</v>
      </c>
      <c r="F832" s="729" t="s">
        <v>1406</v>
      </c>
      <c r="G832" s="1021"/>
      <c r="H832" s="1022"/>
      <c r="I832" s="1022"/>
      <c r="J832" s="1022"/>
      <c r="K832" s="1022"/>
      <c r="L832" s="729" t="s">
        <v>1345</v>
      </c>
      <c r="M832" s="1023">
        <v>18300</v>
      </c>
      <c r="N832" s="1024"/>
    </row>
    <row r="833" spans="1:14" ht="22.5">
      <c r="A833" s="1017">
        <v>826</v>
      </c>
      <c r="B833" s="1028" t="s">
        <v>706</v>
      </c>
      <c r="C833" s="1019" t="s">
        <v>705</v>
      </c>
      <c r="D833" s="1020" t="s">
        <v>2548</v>
      </c>
      <c r="E833" s="729" t="s">
        <v>2547</v>
      </c>
      <c r="F833" s="729" t="s">
        <v>1406</v>
      </c>
      <c r="G833" s="1021"/>
      <c r="H833" s="1022"/>
      <c r="I833" s="1022"/>
      <c r="J833" s="1022"/>
      <c r="K833" s="1022"/>
      <c r="L833" s="729" t="s">
        <v>1345</v>
      </c>
      <c r="M833" s="1023">
        <v>18300</v>
      </c>
      <c r="N833" s="1024"/>
    </row>
    <row r="834" spans="1:14" ht="22.5">
      <c r="A834" s="1017">
        <v>827</v>
      </c>
      <c r="B834" s="1028" t="s">
        <v>706</v>
      </c>
      <c r="C834" s="1019" t="s">
        <v>705</v>
      </c>
      <c r="D834" s="1020" t="s">
        <v>2549</v>
      </c>
      <c r="E834" s="729" t="s">
        <v>2550</v>
      </c>
      <c r="F834" s="729" t="s">
        <v>1546</v>
      </c>
      <c r="G834" s="1021"/>
      <c r="H834" s="1022"/>
      <c r="I834" s="1022"/>
      <c r="J834" s="1022"/>
      <c r="K834" s="1022"/>
      <c r="L834" s="729" t="s">
        <v>1345</v>
      </c>
      <c r="M834" s="1023">
        <v>14640</v>
      </c>
      <c r="N834" s="1024"/>
    </row>
    <row r="835" spans="1:14" ht="22.5">
      <c r="A835" s="1017">
        <v>828</v>
      </c>
      <c r="B835" s="1028" t="s">
        <v>706</v>
      </c>
      <c r="C835" s="1019" t="s">
        <v>705</v>
      </c>
      <c r="D835" s="1020" t="s">
        <v>2551</v>
      </c>
      <c r="E835" s="729" t="s">
        <v>2550</v>
      </c>
      <c r="F835" s="729" t="s">
        <v>1546</v>
      </c>
      <c r="G835" s="1021"/>
      <c r="H835" s="1022"/>
      <c r="I835" s="1022"/>
      <c r="J835" s="1022"/>
      <c r="K835" s="1022"/>
      <c r="L835" s="729" t="s">
        <v>1345</v>
      </c>
      <c r="M835" s="1023">
        <v>14640</v>
      </c>
      <c r="N835" s="1024"/>
    </row>
    <row r="836" spans="1:14" ht="22.5">
      <c r="A836" s="1017">
        <v>829</v>
      </c>
      <c r="B836" s="1028" t="s">
        <v>706</v>
      </c>
      <c r="C836" s="1019" t="s">
        <v>705</v>
      </c>
      <c r="D836" s="1020" t="s">
        <v>2552</v>
      </c>
      <c r="E836" s="729" t="s">
        <v>2553</v>
      </c>
      <c r="F836" s="729" t="s">
        <v>2405</v>
      </c>
      <c r="G836" s="1021"/>
      <c r="H836" s="1022"/>
      <c r="I836" s="1022"/>
      <c r="J836" s="1022"/>
      <c r="K836" s="1022"/>
      <c r="L836" s="729" t="s">
        <v>1345</v>
      </c>
      <c r="M836" s="1023">
        <v>18300</v>
      </c>
      <c r="N836" s="1024"/>
    </row>
    <row r="837" spans="1:14" ht="22.5">
      <c r="A837" s="1017">
        <v>830</v>
      </c>
      <c r="B837" s="1028" t="s">
        <v>706</v>
      </c>
      <c r="C837" s="1019" t="s">
        <v>705</v>
      </c>
      <c r="D837" s="1020" t="s">
        <v>2554</v>
      </c>
      <c r="E837" s="729" t="s">
        <v>2553</v>
      </c>
      <c r="F837" s="729" t="s">
        <v>2405</v>
      </c>
      <c r="G837" s="1021"/>
      <c r="H837" s="1022"/>
      <c r="I837" s="1022"/>
      <c r="J837" s="1022"/>
      <c r="K837" s="1022"/>
      <c r="L837" s="729" t="s">
        <v>1345</v>
      </c>
      <c r="M837" s="1023">
        <v>18300</v>
      </c>
      <c r="N837" s="1024"/>
    </row>
    <row r="838" spans="1:14" ht="22.5">
      <c r="A838" s="1017">
        <v>831</v>
      </c>
      <c r="B838" s="1025" t="s">
        <v>713</v>
      </c>
      <c r="C838" s="1019" t="s">
        <v>712</v>
      </c>
      <c r="D838" s="1020" t="s">
        <v>2555</v>
      </c>
      <c r="E838" s="729" t="s">
        <v>2556</v>
      </c>
      <c r="F838" s="729" t="s">
        <v>2541</v>
      </c>
      <c r="G838" s="1021"/>
      <c r="H838" s="1022"/>
      <c r="I838" s="1022"/>
      <c r="J838" s="1022"/>
      <c r="K838" s="1022"/>
      <c r="L838" s="729" t="s">
        <v>1345</v>
      </c>
      <c r="M838" s="1023">
        <v>9150</v>
      </c>
      <c r="N838" s="1024"/>
    </row>
    <row r="839" spans="1:14" ht="22.5">
      <c r="A839" s="1017">
        <v>832</v>
      </c>
      <c r="B839" s="1025" t="s">
        <v>713</v>
      </c>
      <c r="C839" s="1019" t="s">
        <v>712</v>
      </c>
      <c r="D839" s="1020" t="s">
        <v>2557</v>
      </c>
      <c r="E839" s="729" t="s">
        <v>2556</v>
      </c>
      <c r="F839" s="729" t="s">
        <v>2541</v>
      </c>
      <c r="G839" s="1021"/>
      <c r="H839" s="1022"/>
      <c r="I839" s="1022"/>
      <c r="J839" s="1022"/>
      <c r="K839" s="1022"/>
      <c r="L839" s="729" t="s">
        <v>1345</v>
      </c>
      <c r="M839" s="1023">
        <v>9150</v>
      </c>
      <c r="N839" s="1024"/>
    </row>
    <row r="840" spans="1:14" ht="22.5">
      <c r="A840" s="1017">
        <v>833</v>
      </c>
      <c r="B840" s="1025" t="s">
        <v>713</v>
      </c>
      <c r="C840" s="1019" t="s">
        <v>712</v>
      </c>
      <c r="D840" s="1020" t="s">
        <v>2558</v>
      </c>
      <c r="E840" s="729" t="s">
        <v>2559</v>
      </c>
      <c r="F840" s="729" t="s">
        <v>2541</v>
      </c>
      <c r="G840" s="1021"/>
      <c r="H840" s="1022"/>
      <c r="I840" s="1022"/>
      <c r="J840" s="1022"/>
      <c r="K840" s="1022"/>
      <c r="L840" s="729" t="s">
        <v>1345</v>
      </c>
      <c r="M840" s="1023">
        <v>9150</v>
      </c>
      <c r="N840" s="1024"/>
    </row>
    <row r="841" spans="1:14" ht="22.5">
      <c r="A841" s="1017">
        <v>834</v>
      </c>
      <c r="B841" s="1025" t="s">
        <v>713</v>
      </c>
      <c r="C841" s="1019" t="s">
        <v>712</v>
      </c>
      <c r="D841" s="1020" t="s">
        <v>2560</v>
      </c>
      <c r="E841" s="729" t="s">
        <v>2559</v>
      </c>
      <c r="F841" s="729" t="s">
        <v>2541</v>
      </c>
      <c r="G841" s="1021"/>
      <c r="H841" s="1022"/>
      <c r="I841" s="1022"/>
      <c r="J841" s="1022"/>
      <c r="K841" s="1022"/>
      <c r="L841" s="729" t="s">
        <v>1345</v>
      </c>
      <c r="M841" s="1023">
        <v>9150</v>
      </c>
      <c r="N841" s="1024"/>
    </row>
    <row r="842" spans="1:14" ht="22.5">
      <c r="A842" s="1017">
        <v>835</v>
      </c>
      <c r="B842" s="1025" t="s">
        <v>713</v>
      </c>
      <c r="C842" s="1019" t="s">
        <v>712</v>
      </c>
      <c r="D842" s="1020" t="s">
        <v>2561</v>
      </c>
      <c r="E842" s="729" t="s">
        <v>2562</v>
      </c>
      <c r="F842" s="729" t="s">
        <v>2541</v>
      </c>
      <c r="G842" s="1021"/>
      <c r="H842" s="1022"/>
      <c r="I842" s="1022"/>
      <c r="J842" s="1022"/>
      <c r="K842" s="1022"/>
      <c r="L842" s="729" t="s">
        <v>1345</v>
      </c>
      <c r="M842" s="1023">
        <v>9150</v>
      </c>
      <c r="N842" s="1024"/>
    </row>
    <row r="843" spans="1:14" ht="22.5">
      <c r="A843" s="1017">
        <v>836</v>
      </c>
      <c r="B843" s="1025" t="s">
        <v>713</v>
      </c>
      <c r="C843" s="1019" t="s">
        <v>712</v>
      </c>
      <c r="D843" s="1020" t="s">
        <v>2563</v>
      </c>
      <c r="E843" s="729" t="s">
        <v>2562</v>
      </c>
      <c r="F843" s="729" t="s">
        <v>2541</v>
      </c>
      <c r="G843" s="1021"/>
      <c r="H843" s="1022"/>
      <c r="I843" s="1022"/>
      <c r="J843" s="1022"/>
      <c r="K843" s="1022"/>
      <c r="L843" s="729" t="s">
        <v>1345</v>
      </c>
      <c r="M843" s="1023">
        <v>9150</v>
      </c>
      <c r="N843" s="1024"/>
    </row>
    <row r="844" spans="1:14" ht="22.5">
      <c r="A844" s="1017">
        <v>837</v>
      </c>
      <c r="B844" s="1025" t="s">
        <v>713</v>
      </c>
      <c r="C844" s="1019" t="s">
        <v>712</v>
      </c>
      <c r="D844" s="1020" t="s">
        <v>2564</v>
      </c>
      <c r="E844" s="729" t="s">
        <v>2565</v>
      </c>
      <c r="F844" s="729" t="s">
        <v>2541</v>
      </c>
      <c r="G844" s="1021"/>
      <c r="H844" s="1022"/>
      <c r="I844" s="1022"/>
      <c r="J844" s="1022"/>
      <c r="K844" s="1022"/>
      <c r="L844" s="729" t="s">
        <v>1345</v>
      </c>
      <c r="M844" s="1023">
        <v>9150</v>
      </c>
      <c r="N844" s="1024"/>
    </row>
    <row r="845" spans="1:14" ht="22.5">
      <c r="A845" s="1017">
        <v>838</v>
      </c>
      <c r="B845" s="1025" t="s">
        <v>713</v>
      </c>
      <c r="C845" s="1019" t="s">
        <v>712</v>
      </c>
      <c r="D845" s="1020" t="s">
        <v>2566</v>
      </c>
      <c r="E845" s="729" t="s">
        <v>2565</v>
      </c>
      <c r="F845" s="729" t="s">
        <v>2541</v>
      </c>
      <c r="G845" s="1021"/>
      <c r="H845" s="1022"/>
      <c r="I845" s="1022"/>
      <c r="J845" s="1022"/>
      <c r="K845" s="1022"/>
      <c r="L845" s="729" t="s">
        <v>1345</v>
      </c>
      <c r="M845" s="1023">
        <v>9150</v>
      </c>
      <c r="N845" s="1024"/>
    </row>
    <row r="846" spans="1:14" ht="22.5">
      <c r="A846" s="1017">
        <v>839</v>
      </c>
      <c r="B846" s="1025" t="s">
        <v>713</v>
      </c>
      <c r="C846" s="1019" t="s">
        <v>712</v>
      </c>
      <c r="D846" s="1020" t="s">
        <v>2567</v>
      </c>
      <c r="E846" s="729" t="s">
        <v>2568</v>
      </c>
      <c r="F846" s="729" t="s">
        <v>2541</v>
      </c>
      <c r="G846" s="1021"/>
      <c r="H846" s="1022"/>
      <c r="I846" s="1022"/>
      <c r="J846" s="1022"/>
      <c r="K846" s="1022"/>
      <c r="L846" s="729" t="s">
        <v>1345</v>
      </c>
      <c r="M846" s="1023">
        <v>9150</v>
      </c>
      <c r="N846" s="1024"/>
    </row>
    <row r="847" spans="1:14" ht="22.5">
      <c r="A847" s="1017">
        <v>840</v>
      </c>
      <c r="B847" s="1025" t="s">
        <v>713</v>
      </c>
      <c r="C847" s="1019" t="s">
        <v>712</v>
      </c>
      <c r="D847" s="1020" t="s">
        <v>2569</v>
      </c>
      <c r="E847" s="729" t="s">
        <v>2568</v>
      </c>
      <c r="F847" s="729" t="s">
        <v>2541</v>
      </c>
      <c r="G847" s="1021"/>
      <c r="H847" s="1022"/>
      <c r="I847" s="1022"/>
      <c r="J847" s="1022"/>
      <c r="K847" s="1022"/>
      <c r="L847" s="729" t="s">
        <v>1345</v>
      </c>
      <c r="M847" s="1023">
        <v>9150</v>
      </c>
      <c r="N847" s="1024"/>
    </row>
    <row r="848" spans="1:14" ht="22.5">
      <c r="A848" s="1017">
        <v>841</v>
      </c>
      <c r="B848" s="1025" t="s">
        <v>713</v>
      </c>
      <c r="C848" s="1019" t="s">
        <v>712</v>
      </c>
      <c r="D848" s="1020" t="s">
        <v>2570</v>
      </c>
      <c r="E848" s="729" t="s">
        <v>2571</v>
      </c>
      <c r="F848" s="729" t="s">
        <v>2541</v>
      </c>
      <c r="G848" s="1021"/>
      <c r="H848" s="1022"/>
      <c r="I848" s="1022"/>
      <c r="J848" s="1022"/>
      <c r="K848" s="1022"/>
      <c r="L848" s="729" t="s">
        <v>1345</v>
      </c>
      <c r="M848" s="1023">
        <v>9150</v>
      </c>
      <c r="N848" s="1024"/>
    </row>
    <row r="849" spans="1:14" ht="22.5">
      <c r="A849" s="1017">
        <v>842</v>
      </c>
      <c r="B849" s="1025" t="s">
        <v>713</v>
      </c>
      <c r="C849" s="1019" t="s">
        <v>712</v>
      </c>
      <c r="D849" s="1020" t="s">
        <v>2572</v>
      </c>
      <c r="E849" s="729" t="s">
        <v>2571</v>
      </c>
      <c r="F849" s="729" t="s">
        <v>2541</v>
      </c>
      <c r="G849" s="1021"/>
      <c r="H849" s="1022"/>
      <c r="I849" s="1022"/>
      <c r="J849" s="1022"/>
      <c r="K849" s="1022"/>
      <c r="L849" s="729" t="s">
        <v>1345</v>
      </c>
      <c r="M849" s="1023">
        <v>9150</v>
      </c>
      <c r="N849" s="1024"/>
    </row>
    <row r="850" spans="1:14" ht="22.5">
      <c r="A850" s="1017">
        <v>843</v>
      </c>
      <c r="B850" s="1025" t="s">
        <v>713</v>
      </c>
      <c r="C850" s="1019" t="s">
        <v>712</v>
      </c>
      <c r="D850" s="1020" t="s">
        <v>2573</v>
      </c>
      <c r="E850" s="729" t="s">
        <v>2574</v>
      </c>
      <c r="F850" s="729" t="s">
        <v>2541</v>
      </c>
      <c r="G850" s="1021"/>
      <c r="H850" s="1022"/>
      <c r="I850" s="1022"/>
      <c r="J850" s="1022"/>
      <c r="K850" s="1022"/>
      <c r="L850" s="729" t="s">
        <v>1345</v>
      </c>
      <c r="M850" s="1023">
        <v>9150</v>
      </c>
      <c r="N850" s="1024"/>
    </row>
    <row r="851" spans="1:14" ht="22.5">
      <c r="A851" s="1017">
        <v>844</v>
      </c>
      <c r="B851" s="1025" t="s">
        <v>713</v>
      </c>
      <c r="C851" s="1019" t="s">
        <v>712</v>
      </c>
      <c r="D851" s="1020" t="s">
        <v>2575</v>
      </c>
      <c r="E851" s="729" t="s">
        <v>2574</v>
      </c>
      <c r="F851" s="729" t="s">
        <v>2541</v>
      </c>
      <c r="G851" s="1021"/>
      <c r="H851" s="1022"/>
      <c r="I851" s="1022"/>
      <c r="J851" s="1022"/>
      <c r="K851" s="1022"/>
      <c r="L851" s="729" t="s">
        <v>1345</v>
      </c>
      <c r="M851" s="1023">
        <v>9150</v>
      </c>
      <c r="N851" s="1024"/>
    </row>
    <row r="852" spans="1:14" ht="22.5">
      <c r="A852" s="1017">
        <v>845</v>
      </c>
      <c r="B852" s="1025" t="s">
        <v>713</v>
      </c>
      <c r="C852" s="1019" t="s">
        <v>712</v>
      </c>
      <c r="D852" s="1020" t="s">
        <v>2576</v>
      </c>
      <c r="E852" s="729" t="s">
        <v>2577</v>
      </c>
      <c r="F852" s="729" t="s">
        <v>2541</v>
      </c>
      <c r="G852" s="1021"/>
      <c r="H852" s="1022"/>
      <c r="I852" s="1022"/>
      <c r="J852" s="1022"/>
      <c r="K852" s="1022"/>
      <c r="L852" s="729" t="s">
        <v>1345</v>
      </c>
      <c r="M852" s="1023">
        <v>9150</v>
      </c>
      <c r="N852" s="1024"/>
    </row>
    <row r="853" spans="1:14" ht="22.5">
      <c r="A853" s="1017">
        <v>846</v>
      </c>
      <c r="B853" s="1025" t="s">
        <v>713</v>
      </c>
      <c r="C853" s="1019" t="s">
        <v>712</v>
      </c>
      <c r="D853" s="1020" t="s">
        <v>2578</v>
      </c>
      <c r="E853" s="729" t="s">
        <v>2577</v>
      </c>
      <c r="F853" s="729" t="s">
        <v>2541</v>
      </c>
      <c r="G853" s="1021"/>
      <c r="H853" s="1022"/>
      <c r="I853" s="1022"/>
      <c r="J853" s="1022"/>
      <c r="K853" s="1022"/>
      <c r="L853" s="729" t="s">
        <v>1345</v>
      </c>
      <c r="M853" s="1023">
        <v>9150</v>
      </c>
      <c r="N853" s="1024"/>
    </row>
    <row r="854" spans="1:14" ht="22.5">
      <c r="A854" s="1017">
        <v>847</v>
      </c>
      <c r="B854" s="1025" t="s">
        <v>713</v>
      </c>
      <c r="C854" s="1019" t="s">
        <v>712</v>
      </c>
      <c r="D854" s="1020" t="s">
        <v>2579</v>
      </c>
      <c r="E854" s="729" t="s">
        <v>2580</v>
      </c>
      <c r="F854" s="729" t="s">
        <v>2541</v>
      </c>
      <c r="G854" s="1021"/>
      <c r="H854" s="1022"/>
      <c r="I854" s="1022"/>
      <c r="J854" s="1022"/>
      <c r="K854" s="1022"/>
      <c r="L854" s="729" t="s">
        <v>1345</v>
      </c>
      <c r="M854" s="1023">
        <v>9150</v>
      </c>
      <c r="N854" s="1024"/>
    </row>
    <row r="855" spans="1:14" ht="22.5">
      <c r="A855" s="1017">
        <v>848</v>
      </c>
      <c r="B855" s="1025" t="s">
        <v>713</v>
      </c>
      <c r="C855" s="1019" t="s">
        <v>712</v>
      </c>
      <c r="D855" s="1020" t="s">
        <v>2581</v>
      </c>
      <c r="E855" s="729" t="s">
        <v>2580</v>
      </c>
      <c r="F855" s="729" t="s">
        <v>2541</v>
      </c>
      <c r="G855" s="1021"/>
      <c r="H855" s="1022"/>
      <c r="I855" s="1022"/>
      <c r="J855" s="1022"/>
      <c r="K855" s="1022"/>
      <c r="L855" s="729" t="s">
        <v>1345</v>
      </c>
      <c r="M855" s="1023">
        <v>9150</v>
      </c>
      <c r="N855" s="1024"/>
    </row>
    <row r="856" spans="1:14" ht="22.5">
      <c r="A856" s="1017">
        <v>849</v>
      </c>
      <c r="B856" s="1025" t="s">
        <v>713</v>
      </c>
      <c r="C856" s="1019" t="s">
        <v>712</v>
      </c>
      <c r="D856" s="1020" t="s">
        <v>2582</v>
      </c>
      <c r="E856" s="729" t="s">
        <v>2583</v>
      </c>
      <c r="F856" s="729" t="s">
        <v>2541</v>
      </c>
      <c r="G856" s="1021"/>
      <c r="H856" s="1022"/>
      <c r="I856" s="1022"/>
      <c r="J856" s="1022"/>
      <c r="K856" s="1022"/>
      <c r="L856" s="729" t="s">
        <v>1345</v>
      </c>
      <c r="M856" s="1023">
        <v>9150</v>
      </c>
      <c r="N856" s="1024"/>
    </row>
    <row r="857" spans="1:14" ht="22.5">
      <c r="A857" s="1017">
        <v>850</v>
      </c>
      <c r="B857" s="1025" t="s">
        <v>713</v>
      </c>
      <c r="C857" s="1019" t="s">
        <v>712</v>
      </c>
      <c r="D857" s="1020" t="s">
        <v>2584</v>
      </c>
      <c r="E857" s="729" t="s">
        <v>2583</v>
      </c>
      <c r="F857" s="729" t="s">
        <v>2541</v>
      </c>
      <c r="G857" s="1021"/>
      <c r="H857" s="1022"/>
      <c r="I857" s="1022"/>
      <c r="J857" s="1022"/>
      <c r="K857" s="1022"/>
      <c r="L857" s="729" t="s">
        <v>1345</v>
      </c>
      <c r="M857" s="1023">
        <v>9150</v>
      </c>
      <c r="N857" s="1024"/>
    </row>
    <row r="858" spans="1:14" ht="22.5">
      <c r="A858" s="1017">
        <v>851</v>
      </c>
      <c r="B858" s="1025" t="s">
        <v>713</v>
      </c>
      <c r="C858" s="1019" t="s">
        <v>712</v>
      </c>
      <c r="D858" s="1020" t="s">
        <v>2585</v>
      </c>
      <c r="E858" s="729" t="s">
        <v>2586</v>
      </c>
      <c r="F858" s="729" t="s">
        <v>1344</v>
      </c>
      <c r="G858" s="1021"/>
      <c r="H858" s="1022"/>
      <c r="I858" s="1022"/>
      <c r="J858" s="1022"/>
      <c r="K858" s="1022"/>
      <c r="L858" s="729" t="s">
        <v>1345</v>
      </c>
      <c r="M858" s="1023">
        <v>16470</v>
      </c>
      <c r="N858" s="1024"/>
    </row>
    <row r="859" spans="1:14" ht="22.5">
      <c r="A859" s="1017">
        <v>852</v>
      </c>
      <c r="B859" s="1025" t="s">
        <v>713</v>
      </c>
      <c r="C859" s="1019" t="s">
        <v>712</v>
      </c>
      <c r="D859" s="1020" t="s">
        <v>2587</v>
      </c>
      <c r="E859" s="729" t="s">
        <v>2586</v>
      </c>
      <c r="F859" s="729" t="s">
        <v>1344</v>
      </c>
      <c r="G859" s="1021"/>
      <c r="H859" s="1022"/>
      <c r="I859" s="1022"/>
      <c r="J859" s="1022"/>
      <c r="K859" s="1022"/>
      <c r="L859" s="729" t="s">
        <v>1345</v>
      </c>
      <c r="M859" s="1023">
        <v>16470</v>
      </c>
      <c r="N859" s="1024"/>
    </row>
    <row r="860" spans="1:14" ht="22.5">
      <c r="A860" s="1017">
        <v>853</v>
      </c>
      <c r="B860" s="1025" t="s">
        <v>713</v>
      </c>
      <c r="C860" s="1019" t="s">
        <v>712</v>
      </c>
      <c r="D860" s="1020" t="s">
        <v>2588</v>
      </c>
      <c r="E860" s="729" t="s">
        <v>2589</v>
      </c>
      <c r="F860" s="729" t="s">
        <v>2541</v>
      </c>
      <c r="G860" s="1021"/>
      <c r="H860" s="1022"/>
      <c r="I860" s="1022"/>
      <c r="J860" s="1022"/>
      <c r="K860" s="1022"/>
      <c r="L860" s="729" t="s">
        <v>1345</v>
      </c>
      <c r="M860" s="1023">
        <v>9150</v>
      </c>
      <c r="N860" s="1024"/>
    </row>
    <row r="861" spans="1:14" ht="22.5">
      <c r="A861" s="1017">
        <v>854</v>
      </c>
      <c r="B861" s="1025" t="s">
        <v>713</v>
      </c>
      <c r="C861" s="1019" t="s">
        <v>712</v>
      </c>
      <c r="D861" s="1020" t="s">
        <v>2590</v>
      </c>
      <c r="E861" s="729" t="s">
        <v>2589</v>
      </c>
      <c r="F861" s="729" t="s">
        <v>2541</v>
      </c>
      <c r="G861" s="1021"/>
      <c r="H861" s="1022"/>
      <c r="I861" s="1022"/>
      <c r="J861" s="1022"/>
      <c r="K861" s="1022"/>
      <c r="L861" s="729" t="s">
        <v>1345</v>
      </c>
      <c r="M861" s="1023">
        <v>9150</v>
      </c>
      <c r="N861" s="1024"/>
    </row>
    <row r="862" spans="1:14" ht="22.5">
      <c r="A862" s="1017">
        <v>855</v>
      </c>
      <c r="B862" s="1025" t="s">
        <v>713</v>
      </c>
      <c r="C862" s="1019" t="s">
        <v>712</v>
      </c>
      <c r="D862" s="1020" t="s">
        <v>2591</v>
      </c>
      <c r="E862" s="729" t="s">
        <v>2592</v>
      </c>
      <c r="F862" s="729" t="s">
        <v>2541</v>
      </c>
      <c r="G862" s="1021"/>
      <c r="H862" s="1022"/>
      <c r="I862" s="1022"/>
      <c r="J862" s="1022"/>
      <c r="K862" s="1022"/>
      <c r="L862" s="729" t="s">
        <v>1345</v>
      </c>
      <c r="M862" s="1023">
        <v>9150</v>
      </c>
      <c r="N862" s="1024"/>
    </row>
    <row r="863" spans="1:14" ht="22.5">
      <c r="A863" s="1017">
        <v>856</v>
      </c>
      <c r="B863" s="1025" t="s">
        <v>713</v>
      </c>
      <c r="C863" s="1019" t="s">
        <v>712</v>
      </c>
      <c r="D863" s="1020" t="s">
        <v>2593</v>
      </c>
      <c r="E863" s="729" t="s">
        <v>2592</v>
      </c>
      <c r="F863" s="729" t="s">
        <v>2541</v>
      </c>
      <c r="G863" s="1021"/>
      <c r="H863" s="1022"/>
      <c r="I863" s="1022"/>
      <c r="J863" s="1022"/>
      <c r="K863" s="1022"/>
      <c r="L863" s="729" t="s">
        <v>1345</v>
      </c>
      <c r="M863" s="1023">
        <v>9150</v>
      </c>
      <c r="N863" s="1024"/>
    </row>
    <row r="864" spans="1:14" ht="22.5">
      <c r="A864" s="1017">
        <v>857</v>
      </c>
      <c r="B864" s="1025" t="s">
        <v>713</v>
      </c>
      <c r="C864" s="1019" t="s">
        <v>712</v>
      </c>
      <c r="D864" s="1020" t="s">
        <v>2594</v>
      </c>
      <c r="E864" s="729" t="s">
        <v>2595</v>
      </c>
      <c r="F864" s="729" t="s">
        <v>2541</v>
      </c>
      <c r="G864" s="1021"/>
      <c r="H864" s="1022"/>
      <c r="I864" s="1022"/>
      <c r="J864" s="1022"/>
      <c r="K864" s="1022"/>
      <c r="L864" s="729" t="s">
        <v>1345</v>
      </c>
      <c r="M864" s="1023">
        <v>9150</v>
      </c>
      <c r="N864" s="1024"/>
    </row>
    <row r="865" spans="1:14" ht="22.5">
      <c r="A865" s="1017">
        <v>858</v>
      </c>
      <c r="B865" s="1025" t="s">
        <v>713</v>
      </c>
      <c r="C865" s="1019" t="s">
        <v>712</v>
      </c>
      <c r="D865" s="1020" t="s">
        <v>2596</v>
      </c>
      <c r="E865" s="729" t="s">
        <v>2595</v>
      </c>
      <c r="F865" s="729" t="s">
        <v>2541</v>
      </c>
      <c r="G865" s="1021"/>
      <c r="H865" s="1022"/>
      <c r="I865" s="1022"/>
      <c r="J865" s="1022"/>
      <c r="K865" s="1022"/>
      <c r="L865" s="729" t="s">
        <v>1345</v>
      </c>
      <c r="M865" s="1023">
        <v>9150</v>
      </c>
      <c r="N865" s="1024"/>
    </row>
    <row r="866" spans="1:14" ht="22.5">
      <c r="A866" s="1017">
        <v>859</v>
      </c>
      <c r="B866" s="1025" t="s">
        <v>713</v>
      </c>
      <c r="C866" s="1019" t="s">
        <v>712</v>
      </c>
      <c r="D866" s="1020" t="s">
        <v>2597</v>
      </c>
      <c r="E866" s="729" t="s">
        <v>2598</v>
      </c>
      <c r="F866" s="729" t="s">
        <v>2541</v>
      </c>
      <c r="G866" s="1021"/>
      <c r="H866" s="1022"/>
      <c r="I866" s="1022"/>
      <c r="J866" s="1022"/>
      <c r="K866" s="1022"/>
      <c r="L866" s="729" t="s">
        <v>1345</v>
      </c>
      <c r="M866" s="1023">
        <v>9150</v>
      </c>
      <c r="N866" s="1024"/>
    </row>
    <row r="867" spans="1:14" ht="22.5">
      <c r="A867" s="1017">
        <v>860</v>
      </c>
      <c r="B867" s="1025" t="s">
        <v>713</v>
      </c>
      <c r="C867" s="1019" t="s">
        <v>712</v>
      </c>
      <c r="D867" s="1020" t="s">
        <v>2599</v>
      </c>
      <c r="E867" s="729" t="s">
        <v>2598</v>
      </c>
      <c r="F867" s="729" t="s">
        <v>2541</v>
      </c>
      <c r="G867" s="1021"/>
      <c r="H867" s="1022"/>
      <c r="I867" s="1022"/>
      <c r="J867" s="1022"/>
      <c r="K867" s="1022"/>
      <c r="L867" s="729" t="s">
        <v>1345</v>
      </c>
      <c r="M867" s="1023">
        <v>9150</v>
      </c>
      <c r="N867" s="1024"/>
    </row>
    <row r="868" spans="1:14" ht="22.5">
      <c r="A868" s="1017">
        <v>861</v>
      </c>
      <c r="B868" s="1025" t="s">
        <v>713</v>
      </c>
      <c r="C868" s="1019" t="s">
        <v>712</v>
      </c>
      <c r="D868" s="1020" t="s">
        <v>2600</v>
      </c>
      <c r="E868" s="729" t="s">
        <v>2601</v>
      </c>
      <c r="F868" s="729" t="s">
        <v>2541</v>
      </c>
      <c r="G868" s="1021"/>
      <c r="H868" s="1022"/>
      <c r="I868" s="1022"/>
      <c r="J868" s="1022"/>
      <c r="K868" s="1022"/>
      <c r="L868" s="729" t="s">
        <v>1345</v>
      </c>
      <c r="M868" s="1023">
        <v>9150</v>
      </c>
      <c r="N868" s="1024"/>
    </row>
    <row r="869" spans="1:14" ht="22.5">
      <c r="A869" s="1017">
        <v>862</v>
      </c>
      <c r="B869" s="1025" t="s">
        <v>713</v>
      </c>
      <c r="C869" s="1019" t="s">
        <v>712</v>
      </c>
      <c r="D869" s="1020" t="s">
        <v>2602</v>
      </c>
      <c r="E869" s="729" t="s">
        <v>2601</v>
      </c>
      <c r="F869" s="729" t="s">
        <v>2541</v>
      </c>
      <c r="G869" s="1021"/>
      <c r="H869" s="1022"/>
      <c r="I869" s="1022"/>
      <c r="J869" s="1022"/>
      <c r="K869" s="1022"/>
      <c r="L869" s="729" t="s">
        <v>1345</v>
      </c>
      <c r="M869" s="1023">
        <v>9150</v>
      </c>
      <c r="N869" s="1024"/>
    </row>
    <row r="870" spans="1:14" ht="22.5">
      <c r="A870" s="1017">
        <v>863</v>
      </c>
      <c r="B870" s="1025" t="s">
        <v>713</v>
      </c>
      <c r="C870" s="1019" t="s">
        <v>712</v>
      </c>
      <c r="D870" s="1020" t="s">
        <v>2603</v>
      </c>
      <c r="E870" s="729" t="s">
        <v>2604</v>
      </c>
      <c r="F870" s="729" t="s">
        <v>2541</v>
      </c>
      <c r="G870" s="1021"/>
      <c r="H870" s="1022"/>
      <c r="I870" s="1022"/>
      <c r="J870" s="1022"/>
      <c r="K870" s="1022"/>
      <c r="L870" s="729" t="s">
        <v>1345</v>
      </c>
      <c r="M870" s="1023">
        <v>9150</v>
      </c>
      <c r="N870" s="1024"/>
    </row>
    <row r="871" spans="1:14" ht="22.5">
      <c r="A871" s="1017">
        <v>864</v>
      </c>
      <c r="B871" s="1025" t="s">
        <v>713</v>
      </c>
      <c r="C871" s="1019" t="s">
        <v>712</v>
      </c>
      <c r="D871" s="1020" t="s">
        <v>2605</v>
      </c>
      <c r="E871" s="729" t="s">
        <v>2604</v>
      </c>
      <c r="F871" s="729" t="s">
        <v>2541</v>
      </c>
      <c r="G871" s="1021"/>
      <c r="H871" s="1022"/>
      <c r="I871" s="1022"/>
      <c r="J871" s="1022"/>
      <c r="K871" s="1022"/>
      <c r="L871" s="729" t="s">
        <v>1345</v>
      </c>
      <c r="M871" s="1023">
        <v>9150</v>
      </c>
      <c r="N871" s="1024"/>
    </row>
    <row r="872" spans="1:14" ht="22.5">
      <c r="A872" s="1017">
        <v>865</v>
      </c>
      <c r="B872" s="1025" t="s">
        <v>713</v>
      </c>
      <c r="C872" s="1019" t="s">
        <v>712</v>
      </c>
      <c r="D872" s="1020" t="s">
        <v>2606</v>
      </c>
      <c r="E872" s="729" t="s">
        <v>2607</v>
      </c>
      <c r="F872" s="729" t="s">
        <v>2541</v>
      </c>
      <c r="G872" s="1021"/>
      <c r="H872" s="1022"/>
      <c r="I872" s="1022"/>
      <c r="J872" s="1022"/>
      <c r="K872" s="1022"/>
      <c r="L872" s="729" t="s">
        <v>1345</v>
      </c>
      <c r="M872" s="1023">
        <v>9150</v>
      </c>
      <c r="N872" s="1024"/>
    </row>
    <row r="873" spans="1:14" ht="22.5">
      <c r="A873" s="1017">
        <v>866</v>
      </c>
      <c r="B873" s="1025" t="s">
        <v>713</v>
      </c>
      <c r="C873" s="1019" t="s">
        <v>712</v>
      </c>
      <c r="D873" s="1020" t="s">
        <v>2608</v>
      </c>
      <c r="E873" s="729" t="s">
        <v>2607</v>
      </c>
      <c r="F873" s="729" t="s">
        <v>2541</v>
      </c>
      <c r="G873" s="1021"/>
      <c r="H873" s="1022"/>
      <c r="I873" s="1022"/>
      <c r="J873" s="1022"/>
      <c r="K873" s="1022"/>
      <c r="L873" s="729" t="s">
        <v>1345</v>
      </c>
      <c r="M873" s="1023">
        <v>9150</v>
      </c>
      <c r="N873" s="1024"/>
    </row>
    <row r="874" spans="1:14" ht="33.75">
      <c r="A874" s="1017">
        <v>867</v>
      </c>
      <c r="B874" s="1025" t="s">
        <v>706</v>
      </c>
      <c r="C874" s="1019" t="s">
        <v>705</v>
      </c>
      <c r="D874" s="1020" t="s">
        <v>2609</v>
      </c>
      <c r="E874" s="729" t="s">
        <v>2610</v>
      </c>
      <c r="F874" s="729" t="s">
        <v>1587</v>
      </c>
      <c r="G874" s="1021"/>
      <c r="H874" s="1022"/>
      <c r="I874" s="1022"/>
      <c r="J874" s="1022"/>
      <c r="K874" s="1022"/>
      <c r="L874" s="729" t="s">
        <v>1345</v>
      </c>
      <c r="M874" s="1023">
        <v>20496</v>
      </c>
      <c r="N874" s="1024"/>
    </row>
    <row r="875" spans="1:14" ht="33.75">
      <c r="A875" s="1017">
        <v>868</v>
      </c>
      <c r="B875" s="1025" t="s">
        <v>706</v>
      </c>
      <c r="C875" s="1019" t="s">
        <v>705</v>
      </c>
      <c r="D875" s="1020" t="s">
        <v>2611</v>
      </c>
      <c r="E875" s="729" t="s">
        <v>2610</v>
      </c>
      <c r="F875" s="729" t="s">
        <v>1587</v>
      </c>
      <c r="G875" s="1021"/>
      <c r="H875" s="1022"/>
      <c r="I875" s="1022"/>
      <c r="J875" s="1022"/>
      <c r="K875" s="1022"/>
      <c r="L875" s="729" t="s">
        <v>1345</v>
      </c>
      <c r="M875" s="1023">
        <v>20496</v>
      </c>
      <c r="N875" s="1024"/>
    </row>
    <row r="876" spans="1:14" ht="22.5">
      <c r="A876" s="1017">
        <v>869</v>
      </c>
      <c r="B876" s="1025" t="s">
        <v>706</v>
      </c>
      <c r="C876" s="1019" t="s">
        <v>705</v>
      </c>
      <c r="D876" s="1020" t="s">
        <v>2612</v>
      </c>
      <c r="E876" s="729" t="s">
        <v>2613</v>
      </c>
      <c r="F876" s="729" t="s">
        <v>1546</v>
      </c>
      <c r="G876" s="1021"/>
      <c r="H876" s="1022"/>
      <c r="I876" s="1022"/>
      <c r="J876" s="1022"/>
      <c r="K876" s="1022"/>
      <c r="L876" s="729" t="s">
        <v>1345</v>
      </c>
      <c r="M876" s="1023">
        <v>21960</v>
      </c>
      <c r="N876" s="1024"/>
    </row>
    <row r="877" spans="1:14" ht="22.5">
      <c r="A877" s="1017">
        <v>870</v>
      </c>
      <c r="B877" s="1025" t="s">
        <v>706</v>
      </c>
      <c r="C877" s="1019" t="s">
        <v>705</v>
      </c>
      <c r="D877" s="1020" t="s">
        <v>2614</v>
      </c>
      <c r="E877" s="729" t="s">
        <v>2613</v>
      </c>
      <c r="F877" s="729" t="s">
        <v>1546</v>
      </c>
      <c r="G877" s="1021"/>
      <c r="H877" s="1022"/>
      <c r="I877" s="1022"/>
      <c r="J877" s="1022"/>
      <c r="K877" s="1022"/>
      <c r="L877" s="729" t="s">
        <v>1345</v>
      </c>
      <c r="M877" s="1023">
        <v>21960</v>
      </c>
      <c r="N877" s="1024"/>
    </row>
    <row r="878" spans="1:14" ht="22.5">
      <c r="A878" s="1017">
        <v>871</v>
      </c>
      <c r="B878" s="1025" t="s">
        <v>706</v>
      </c>
      <c r="C878" s="1019" t="s">
        <v>705</v>
      </c>
      <c r="D878" s="1020" t="s">
        <v>2615</v>
      </c>
      <c r="E878" s="729" t="s">
        <v>2616</v>
      </c>
      <c r="F878" s="729" t="s">
        <v>1344</v>
      </c>
      <c r="G878" s="1021"/>
      <c r="H878" s="1022"/>
      <c r="I878" s="1022"/>
      <c r="J878" s="1022"/>
      <c r="K878" s="1022"/>
      <c r="L878" s="729" t="s">
        <v>1345</v>
      </c>
      <c r="M878" s="1023">
        <v>18666</v>
      </c>
      <c r="N878" s="1024"/>
    </row>
    <row r="879" spans="1:14" ht="22.5">
      <c r="A879" s="1017">
        <v>872</v>
      </c>
      <c r="B879" s="1025" t="s">
        <v>706</v>
      </c>
      <c r="C879" s="1019" t="s">
        <v>705</v>
      </c>
      <c r="D879" s="1020" t="s">
        <v>2617</v>
      </c>
      <c r="E879" s="729" t="s">
        <v>2616</v>
      </c>
      <c r="F879" s="729" t="s">
        <v>1344</v>
      </c>
      <c r="G879" s="1021"/>
      <c r="H879" s="1022"/>
      <c r="I879" s="1022"/>
      <c r="J879" s="1022"/>
      <c r="K879" s="1022"/>
      <c r="L879" s="729" t="s">
        <v>1345</v>
      </c>
      <c r="M879" s="1023">
        <v>18666</v>
      </c>
      <c r="N879" s="1024"/>
    </row>
    <row r="880" spans="1:14" ht="22.5">
      <c r="A880" s="1017">
        <v>873</v>
      </c>
      <c r="B880" s="1025" t="s">
        <v>706</v>
      </c>
      <c r="C880" s="1019" t="s">
        <v>705</v>
      </c>
      <c r="D880" s="1020" t="s">
        <v>2618</v>
      </c>
      <c r="E880" s="729" t="s">
        <v>2619</v>
      </c>
      <c r="F880" s="729" t="s">
        <v>1443</v>
      </c>
      <c r="G880" s="1021"/>
      <c r="H880" s="1022"/>
      <c r="I880" s="1022"/>
      <c r="J880" s="1022"/>
      <c r="K880" s="1022"/>
      <c r="L880" s="729" t="s">
        <v>1345</v>
      </c>
      <c r="M880" s="1023">
        <v>51166.8</v>
      </c>
      <c r="N880" s="1024"/>
    </row>
    <row r="881" spans="1:14" ht="22.5">
      <c r="A881" s="1017">
        <v>874</v>
      </c>
      <c r="B881" s="1025" t="s">
        <v>706</v>
      </c>
      <c r="C881" s="1019" t="s">
        <v>705</v>
      </c>
      <c r="D881" s="1020" t="s">
        <v>2620</v>
      </c>
      <c r="E881" s="729" t="s">
        <v>2619</v>
      </c>
      <c r="F881" s="729" t="s">
        <v>1443</v>
      </c>
      <c r="G881" s="1021"/>
      <c r="H881" s="1022"/>
      <c r="I881" s="1022"/>
      <c r="J881" s="1022"/>
      <c r="K881" s="1022"/>
      <c r="L881" s="729" t="s">
        <v>1345</v>
      </c>
      <c r="M881" s="1023">
        <f>M880</f>
        <v>51166.8</v>
      </c>
      <c r="N881" s="1024"/>
    </row>
    <row r="882" spans="1:14" ht="22.5">
      <c r="A882" s="1017">
        <v>875</v>
      </c>
      <c r="B882" s="1025" t="s">
        <v>706</v>
      </c>
      <c r="C882" s="1019" t="s">
        <v>705</v>
      </c>
      <c r="D882" s="1020" t="s">
        <v>2621</v>
      </c>
      <c r="E882" s="729" t="s">
        <v>2622</v>
      </c>
      <c r="F882" s="729" t="s">
        <v>2290</v>
      </c>
      <c r="G882" s="1021"/>
      <c r="H882" s="1022"/>
      <c r="I882" s="1022"/>
      <c r="J882" s="1022"/>
      <c r="K882" s="1022"/>
      <c r="L882" s="729" t="s">
        <v>1345</v>
      </c>
      <c r="M882" s="1023">
        <v>18300</v>
      </c>
      <c r="N882" s="1024"/>
    </row>
    <row r="883" spans="1:14" ht="22.5">
      <c r="A883" s="1017">
        <v>876</v>
      </c>
      <c r="B883" s="1025" t="s">
        <v>706</v>
      </c>
      <c r="C883" s="1019" t="s">
        <v>705</v>
      </c>
      <c r="D883" s="1020" t="s">
        <v>2623</v>
      </c>
      <c r="E883" s="729" t="s">
        <v>2622</v>
      </c>
      <c r="F883" s="729" t="str">
        <f>F882</f>
        <v>Pinus Book Publick</v>
      </c>
      <c r="G883" s="1021"/>
      <c r="H883" s="1022"/>
      <c r="I883" s="1022"/>
      <c r="J883" s="1022"/>
      <c r="K883" s="1022"/>
      <c r="L883" s="729" t="s">
        <v>1345</v>
      </c>
      <c r="M883" s="1023">
        <v>18300</v>
      </c>
      <c r="N883" s="1024"/>
    </row>
    <row r="884" spans="1:14" ht="22.5">
      <c r="A884" s="1017">
        <v>877</v>
      </c>
      <c r="B884" s="1025" t="s">
        <v>713</v>
      </c>
      <c r="C884" s="1019" t="s">
        <v>712</v>
      </c>
      <c r="D884" s="1020" t="s">
        <v>2624</v>
      </c>
      <c r="E884" s="729" t="s">
        <v>2625</v>
      </c>
      <c r="F884" s="729" t="s">
        <v>1822</v>
      </c>
      <c r="G884" s="1021"/>
      <c r="H884" s="1022"/>
      <c r="I884" s="1022"/>
      <c r="J884" s="1022"/>
      <c r="K884" s="1022"/>
      <c r="L884" s="729" t="s">
        <v>1345</v>
      </c>
      <c r="M884" s="1023">
        <v>9516</v>
      </c>
      <c r="N884" s="1024"/>
    </row>
    <row r="885" spans="1:14" ht="22.5">
      <c r="A885" s="1017">
        <v>878</v>
      </c>
      <c r="B885" s="1025" t="s">
        <v>713</v>
      </c>
      <c r="C885" s="1019" t="s">
        <v>712</v>
      </c>
      <c r="D885" s="1020" t="s">
        <v>2626</v>
      </c>
      <c r="E885" s="729" t="s">
        <v>2625</v>
      </c>
      <c r="F885" s="729" t="s">
        <v>1822</v>
      </c>
      <c r="G885" s="1021"/>
      <c r="H885" s="1022"/>
      <c r="I885" s="1022"/>
      <c r="J885" s="1022"/>
      <c r="K885" s="1022"/>
      <c r="L885" s="729" t="s">
        <v>1345</v>
      </c>
      <c r="M885" s="1023">
        <v>9516</v>
      </c>
      <c r="N885" s="1024"/>
    </row>
    <row r="886" spans="1:14" ht="22.5">
      <c r="A886" s="1017">
        <v>879</v>
      </c>
      <c r="B886" s="1025" t="s">
        <v>713</v>
      </c>
      <c r="C886" s="1019" t="s">
        <v>712</v>
      </c>
      <c r="D886" s="1020" t="s">
        <v>2627</v>
      </c>
      <c r="E886" s="729" t="s">
        <v>2628</v>
      </c>
      <c r="F886" s="729" t="s">
        <v>1822</v>
      </c>
      <c r="G886" s="1021"/>
      <c r="H886" s="1022"/>
      <c r="I886" s="1022"/>
      <c r="J886" s="1022"/>
      <c r="K886" s="1022"/>
      <c r="L886" s="729" t="s">
        <v>1345</v>
      </c>
      <c r="M886" s="1023">
        <v>10248</v>
      </c>
      <c r="N886" s="1024"/>
    </row>
    <row r="887" spans="1:14" ht="22.5">
      <c r="A887" s="1017">
        <v>880</v>
      </c>
      <c r="B887" s="1025" t="s">
        <v>713</v>
      </c>
      <c r="C887" s="1019" t="s">
        <v>712</v>
      </c>
      <c r="D887" s="1020" t="s">
        <v>2629</v>
      </c>
      <c r="E887" s="729" t="s">
        <v>2628</v>
      </c>
      <c r="F887" s="729" t="s">
        <v>1822</v>
      </c>
      <c r="G887" s="1021"/>
      <c r="H887" s="1022"/>
      <c r="I887" s="1022"/>
      <c r="J887" s="1022"/>
      <c r="K887" s="1022"/>
      <c r="L887" s="729" t="s">
        <v>1345</v>
      </c>
      <c r="M887" s="1023">
        <v>10248</v>
      </c>
      <c r="N887" s="1024"/>
    </row>
    <row r="888" spans="1:14" ht="22.5">
      <c r="A888" s="1017">
        <v>881</v>
      </c>
      <c r="B888" s="1025" t="s">
        <v>713</v>
      </c>
      <c r="C888" s="1019" t="s">
        <v>712</v>
      </c>
      <c r="D888" s="1020" t="s">
        <v>2630</v>
      </c>
      <c r="E888" s="729" t="s">
        <v>2631</v>
      </c>
      <c r="F888" s="729" t="s">
        <v>1424</v>
      </c>
      <c r="G888" s="1021"/>
      <c r="H888" s="1022"/>
      <c r="I888" s="1022"/>
      <c r="J888" s="1022"/>
      <c r="K888" s="1022"/>
      <c r="L888" s="729" t="s">
        <v>1345</v>
      </c>
      <c r="M888" s="1023">
        <v>24156</v>
      </c>
      <c r="N888" s="1024"/>
    </row>
    <row r="889" spans="1:14" ht="22.5">
      <c r="A889" s="1017">
        <v>882</v>
      </c>
      <c r="B889" s="1025" t="s">
        <v>713</v>
      </c>
      <c r="C889" s="1019" t="s">
        <v>712</v>
      </c>
      <c r="D889" s="1020" t="s">
        <v>2632</v>
      </c>
      <c r="E889" s="729" t="s">
        <v>2631</v>
      </c>
      <c r="F889" s="729" t="s">
        <v>1424</v>
      </c>
      <c r="G889" s="1021"/>
      <c r="H889" s="1022"/>
      <c r="I889" s="1022"/>
      <c r="J889" s="1022"/>
      <c r="K889" s="1022"/>
      <c r="L889" s="729" t="s">
        <v>1345</v>
      </c>
      <c r="M889" s="1023">
        <v>24156</v>
      </c>
      <c r="N889" s="1024"/>
    </row>
    <row r="890" spans="1:14" ht="33.75">
      <c r="A890" s="1017">
        <v>883</v>
      </c>
      <c r="B890" s="1025" t="s">
        <v>710</v>
      </c>
      <c r="C890" s="1019" t="s">
        <v>709</v>
      </c>
      <c r="D890" s="1020" t="s">
        <v>2633</v>
      </c>
      <c r="E890" s="729" t="s">
        <v>2634</v>
      </c>
      <c r="F890" s="729" t="s">
        <v>1356</v>
      </c>
      <c r="G890" s="1021"/>
      <c r="H890" s="1022"/>
      <c r="I890" s="1022"/>
      <c r="J890" s="1022"/>
      <c r="K890" s="1022"/>
      <c r="L890" s="729" t="s">
        <v>1345</v>
      </c>
      <c r="M890" s="1023">
        <v>14640</v>
      </c>
      <c r="N890" s="1024"/>
    </row>
    <row r="891" spans="1:14" ht="33.75">
      <c r="A891" s="1017">
        <v>884</v>
      </c>
      <c r="B891" s="1025" t="s">
        <v>710</v>
      </c>
      <c r="C891" s="1019" t="s">
        <v>709</v>
      </c>
      <c r="D891" s="1020" t="s">
        <v>2635</v>
      </c>
      <c r="E891" s="729" t="s">
        <v>2634</v>
      </c>
      <c r="F891" s="729" t="s">
        <v>1356</v>
      </c>
      <c r="G891" s="1021"/>
      <c r="H891" s="1022"/>
      <c r="I891" s="1022"/>
      <c r="J891" s="1022"/>
      <c r="K891" s="1022"/>
      <c r="L891" s="729" t="s">
        <v>1345</v>
      </c>
      <c r="M891" s="1023">
        <v>14640</v>
      </c>
      <c r="N891" s="1024"/>
    </row>
    <row r="892" spans="1:14" ht="22.5">
      <c r="A892" s="1017">
        <v>885</v>
      </c>
      <c r="B892" s="1025" t="s">
        <v>710</v>
      </c>
      <c r="C892" s="1019" t="s">
        <v>709</v>
      </c>
      <c r="D892" s="1020" t="s">
        <v>2636</v>
      </c>
      <c r="E892" s="729" t="s">
        <v>2637</v>
      </c>
      <c r="F892" s="729" t="s">
        <v>1356</v>
      </c>
      <c r="G892" s="1021"/>
      <c r="H892" s="1022"/>
      <c r="I892" s="1022"/>
      <c r="J892" s="1022"/>
      <c r="K892" s="1022"/>
      <c r="L892" s="729" t="s">
        <v>1345</v>
      </c>
      <c r="M892" s="1023">
        <v>8784</v>
      </c>
      <c r="N892" s="1024"/>
    </row>
    <row r="893" spans="1:14" ht="22.5">
      <c r="A893" s="1017">
        <v>886</v>
      </c>
      <c r="B893" s="1025" t="s">
        <v>710</v>
      </c>
      <c r="C893" s="1019" t="s">
        <v>709</v>
      </c>
      <c r="D893" s="1020" t="s">
        <v>2638</v>
      </c>
      <c r="E893" s="729" t="s">
        <v>2637</v>
      </c>
      <c r="F893" s="729" t="s">
        <v>1356</v>
      </c>
      <c r="G893" s="1021"/>
      <c r="H893" s="1022"/>
      <c r="I893" s="1022"/>
      <c r="J893" s="1022"/>
      <c r="K893" s="1022"/>
      <c r="L893" s="729" t="s">
        <v>1345</v>
      </c>
      <c r="M893" s="1023">
        <v>8784</v>
      </c>
      <c r="N893" s="1024"/>
    </row>
    <row r="894" spans="1:14" ht="22.5">
      <c r="A894" s="1017">
        <v>887</v>
      </c>
      <c r="B894" s="1025" t="s">
        <v>706</v>
      </c>
      <c r="C894" s="1019" t="s">
        <v>705</v>
      </c>
      <c r="D894" s="1020" t="s">
        <v>2639</v>
      </c>
      <c r="E894" s="729" t="s">
        <v>2640</v>
      </c>
      <c r="F894" s="729" t="s">
        <v>1527</v>
      </c>
      <c r="G894" s="1021"/>
      <c r="H894" s="1022"/>
      <c r="I894" s="1022"/>
      <c r="J894" s="1022"/>
      <c r="K894" s="1022"/>
      <c r="L894" s="729" t="s">
        <v>1345</v>
      </c>
      <c r="M894" s="1023">
        <v>30774</v>
      </c>
      <c r="N894" s="1024"/>
    </row>
    <row r="895" spans="1:14" ht="22.5">
      <c r="A895" s="1017">
        <v>888</v>
      </c>
      <c r="B895" s="1025" t="s">
        <v>706</v>
      </c>
      <c r="C895" s="1019" t="s">
        <v>705</v>
      </c>
      <c r="D895" s="1020" t="s">
        <v>2641</v>
      </c>
      <c r="E895" s="729" t="s">
        <v>2640</v>
      </c>
      <c r="F895" s="729" t="s">
        <v>1527</v>
      </c>
      <c r="G895" s="1021"/>
      <c r="H895" s="1022"/>
      <c r="I895" s="1022"/>
      <c r="J895" s="1022"/>
      <c r="K895" s="1022"/>
      <c r="L895" s="729" t="s">
        <v>1345</v>
      </c>
      <c r="M895" s="1023">
        <v>30774</v>
      </c>
      <c r="N895" s="1024"/>
    </row>
    <row r="896" spans="1:14" ht="22.5">
      <c r="A896" s="1017">
        <v>889</v>
      </c>
      <c r="B896" s="1025" t="s">
        <v>706</v>
      </c>
      <c r="C896" s="1019" t="s">
        <v>705</v>
      </c>
      <c r="D896" s="1020" t="s">
        <v>2642</v>
      </c>
      <c r="E896" s="729" t="s">
        <v>2643</v>
      </c>
      <c r="F896" s="729" t="s">
        <v>1822</v>
      </c>
      <c r="G896" s="1021"/>
      <c r="H896" s="1022"/>
      <c r="I896" s="1022"/>
      <c r="J896" s="1022"/>
      <c r="K896" s="1022"/>
      <c r="L896" s="729" t="s">
        <v>1345</v>
      </c>
      <c r="M896" s="1023">
        <v>9516</v>
      </c>
      <c r="N896" s="1024"/>
    </row>
    <row r="897" spans="1:14" ht="22.5">
      <c r="A897" s="1017">
        <v>890</v>
      </c>
      <c r="B897" s="1025" t="s">
        <v>706</v>
      </c>
      <c r="C897" s="1019" t="s">
        <v>705</v>
      </c>
      <c r="D897" s="1020" t="s">
        <v>2644</v>
      </c>
      <c r="E897" s="729" t="s">
        <v>2643</v>
      </c>
      <c r="F897" s="729" t="s">
        <v>1822</v>
      </c>
      <c r="G897" s="1021"/>
      <c r="H897" s="1022"/>
      <c r="I897" s="1022"/>
      <c r="J897" s="1022"/>
      <c r="K897" s="1022"/>
      <c r="L897" s="729" t="s">
        <v>1345</v>
      </c>
      <c r="M897" s="1023">
        <v>9516</v>
      </c>
      <c r="N897" s="1024"/>
    </row>
    <row r="898" spans="1:14" ht="22.5">
      <c r="A898" s="1017">
        <v>891</v>
      </c>
      <c r="B898" s="1025" t="s">
        <v>706</v>
      </c>
      <c r="C898" s="1019" t="s">
        <v>705</v>
      </c>
      <c r="D898" s="1020" t="s">
        <v>2645</v>
      </c>
      <c r="E898" s="729" t="s">
        <v>2646</v>
      </c>
      <c r="F898" s="729" t="s">
        <v>1352</v>
      </c>
      <c r="G898" s="1021"/>
      <c r="H898" s="1022"/>
      <c r="I898" s="1022"/>
      <c r="J898" s="1022"/>
      <c r="K898" s="1022"/>
      <c r="L898" s="729" t="s">
        <v>1345</v>
      </c>
      <c r="M898" s="1023">
        <v>10980</v>
      </c>
      <c r="N898" s="1024"/>
    </row>
    <row r="899" spans="1:14" ht="22.5">
      <c r="A899" s="1017">
        <v>892</v>
      </c>
      <c r="B899" s="1025" t="s">
        <v>706</v>
      </c>
      <c r="C899" s="1019" t="s">
        <v>705</v>
      </c>
      <c r="D899" s="1020" t="s">
        <v>2647</v>
      </c>
      <c r="E899" s="729" t="s">
        <v>2646</v>
      </c>
      <c r="F899" s="729" t="s">
        <v>1352</v>
      </c>
      <c r="G899" s="1021"/>
      <c r="H899" s="1022"/>
      <c r="I899" s="1022"/>
      <c r="J899" s="1022"/>
      <c r="K899" s="1022"/>
      <c r="L899" s="729" t="s">
        <v>1345</v>
      </c>
      <c r="M899" s="1023">
        <v>10980</v>
      </c>
      <c r="N899" s="1024"/>
    </row>
    <row r="900" spans="1:14" ht="22.5">
      <c r="A900" s="1017">
        <v>893</v>
      </c>
      <c r="B900" s="1025" t="s">
        <v>706</v>
      </c>
      <c r="C900" s="1019" t="s">
        <v>705</v>
      </c>
      <c r="D900" s="1020" t="s">
        <v>2648</v>
      </c>
      <c r="E900" s="729" t="s">
        <v>2649</v>
      </c>
      <c r="F900" s="729" t="s">
        <v>1352</v>
      </c>
      <c r="G900" s="1021"/>
      <c r="H900" s="1022"/>
      <c r="I900" s="1022"/>
      <c r="J900" s="1022"/>
      <c r="K900" s="1022"/>
      <c r="L900" s="729" t="s">
        <v>1345</v>
      </c>
      <c r="M900" s="1023">
        <v>13176</v>
      </c>
      <c r="N900" s="1024"/>
    </row>
    <row r="901" spans="1:14" ht="22.5">
      <c r="A901" s="1017">
        <v>894</v>
      </c>
      <c r="B901" s="1025" t="s">
        <v>706</v>
      </c>
      <c r="C901" s="1019" t="s">
        <v>705</v>
      </c>
      <c r="D901" s="1020" t="s">
        <v>2650</v>
      </c>
      <c r="E901" s="729" t="s">
        <v>2649</v>
      </c>
      <c r="F901" s="729" t="s">
        <v>1352</v>
      </c>
      <c r="G901" s="1021"/>
      <c r="H901" s="1022"/>
      <c r="I901" s="1022"/>
      <c r="J901" s="1022"/>
      <c r="K901" s="1022"/>
      <c r="L901" s="729" t="s">
        <v>1345</v>
      </c>
      <c r="M901" s="1023">
        <v>13176</v>
      </c>
      <c r="N901" s="1024"/>
    </row>
    <row r="902" spans="1:14" ht="22.5">
      <c r="A902" s="1017">
        <v>895</v>
      </c>
      <c r="B902" s="1025" t="s">
        <v>713</v>
      </c>
      <c r="C902" s="1019" t="s">
        <v>712</v>
      </c>
      <c r="D902" s="1020" t="s">
        <v>2651</v>
      </c>
      <c r="E902" s="729" t="s">
        <v>2652</v>
      </c>
      <c r="F902" s="729" t="s">
        <v>1354</v>
      </c>
      <c r="G902" s="1021"/>
      <c r="H902" s="1022"/>
      <c r="I902" s="1022"/>
      <c r="J902" s="1022"/>
      <c r="K902" s="1022"/>
      <c r="L902" s="729" t="s">
        <v>1345</v>
      </c>
      <c r="M902" s="1023">
        <v>10248</v>
      </c>
      <c r="N902" s="1024"/>
    </row>
    <row r="903" spans="1:14" ht="22.5">
      <c r="A903" s="1017">
        <v>896</v>
      </c>
      <c r="B903" s="1025" t="s">
        <v>713</v>
      </c>
      <c r="C903" s="1019" t="s">
        <v>712</v>
      </c>
      <c r="D903" s="1020" t="s">
        <v>2653</v>
      </c>
      <c r="E903" s="729" t="s">
        <v>2652</v>
      </c>
      <c r="F903" s="729" t="s">
        <v>1354</v>
      </c>
      <c r="G903" s="1021"/>
      <c r="H903" s="1022"/>
      <c r="I903" s="1022"/>
      <c r="J903" s="1022"/>
      <c r="K903" s="1022"/>
      <c r="L903" s="729" t="s">
        <v>1345</v>
      </c>
      <c r="M903" s="1023">
        <v>10248</v>
      </c>
      <c r="N903" s="1024"/>
    </row>
    <row r="904" spans="1:14" ht="22.5">
      <c r="A904" s="1017">
        <v>897</v>
      </c>
      <c r="B904" s="1025" t="s">
        <v>713</v>
      </c>
      <c r="C904" s="1019" t="s">
        <v>712</v>
      </c>
      <c r="D904" s="1020" t="s">
        <v>2654</v>
      </c>
      <c r="E904" s="729" t="s">
        <v>2655</v>
      </c>
      <c r="F904" s="729" t="s">
        <v>1822</v>
      </c>
      <c r="G904" s="1021"/>
      <c r="H904" s="1022"/>
      <c r="I904" s="1022"/>
      <c r="J904" s="1022"/>
      <c r="K904" s="1022"/>
      <c r="L904" s="729" t="s">
        <v>1345</v>
      </c>
      <c r="M904" s="1023">
        <v>10248</v>
      </c>
      <c r="N904" s="1024"/>
    </row>
    <row r="905" spans="1:14" ht="22.5">
      <c r="A905" s="1017">
        <v>898</v>
      </c>
      <c r="B905" s="1025" t="s">
        <v>713</v>
      </c>
      <c r="C905" s="1019" t="s">
        <v>712</v>
      </c>
      <c r="D905" s="1020" t="s">
        <v>2656</v>
      </c>
      <c r="E905" s="729" t="s">
        <v>2655</v>
      </c>
      <c r="F905" s="729" t="s">
        <v>1822</v>
      </c>
      <c r="G905" s="1021"/>
      <c r="H905" s="1022"/>
      <c r="I905" s="1022"/>
      <c r="J905" s="1022"/>
      <c r="K905" s="1022"/>
      <c r="L905" s="729" t="s">
        <v>1345</v>
      </c>
      <c r="M905" s="1023">
        <v>10248</v>
      </c>
      <c r="N905" s="1024"/>
    </row>
    <row r="906" spans="1:14" ht="22.5">
      <c r="A906" s="1017">
        <v>899</v>
      </c>
      <c r="B906" s="1025" t="s">
        <v>713</v>
      </c>
      <c r="C906" s="1019" t="s">
        <v>712</v>
      </c>
      <c r="D906" s="1020" t="s">
        <v>2657</v>
      </c>
      <c r="E906" s="729" t="s">
        <v>2658</v>
      </c>
      <c r="F906" s="729" t="s">
        <v>1822</v>
      </c>
      <c r="G906" s="1021"/>
      <c r="H906" s="1022"/>
      <c r="I906" s="1022"/>
      <c r="J906" s="1022"/>
      <c r="K906" s="1022"/>
      <c r="L906" s="729" t="s">
        <v>1345</v>
      </c>
      <c r="M906" s="1023">
        <v>10980</v>
      </c>
      <c r="N906" s="1024"/>
    </row>
    <row r="907" spans="1:14" ht="22.5">
      <c r="A907" s="1017">
        <v>900</v>
      </c>
      <c r="B907" s="1025" t="s">
        <v>713</v>
      </c>
      <c r="C907" s="1019" t="s">
        <v>712</v>
      </c>
      <c r="D907" s="1020" t="s">
        <v>2659</v>
      </c>
      <c r="E907" s="729" t="s">
        <v>2658</v>
      </c>
      <c r="F907" s="729" t="s">
        <v>1822</v>
      </c>
      <c r="G907" s="1021"/>
      <c r="H907" s="1022"/>
      <c r="I907" s="1022"/>
      <c r="J907" s="1022"/>
      <c r="K907" s="1022"/>
      <c r="L907" s="729" t="s">
        <v>1345</v>
      </c>
      <c r="M907" s="1023">
        <v>10980</v>
      </c>
      <c r="N907" s="1024"/>
    </row>
    <row r="908" spans="1:14" ht="22.5">
      <c r="A908" s="1017">
        <v>901</v>
      </c>
      <c r="B908" s="1025" t="s">
        <v>710</v>
      </c>
      <c r="C908" s="1019" t="s">
        <v>709</v>
      </c>
      <c r="D908" s="1020" t="s">
        <v>2660</v>
      </c>
      <c r="E908" s="729" t="s">
        <v>2661</v>
      </c>
      <c r="F908" s="729" t="s">
        <v>1354</v>
      </c>
      <c r="G908" s="1021"/>
      <c r="H908" s="1022"/>
      <c r="I908" s="1022"/>
      <c r="J908" s="1022"/>
      <c r="K908" s="1022"/>
      <c r="L908" s="729" t="s">
        <v>1345</v>
      </c>
      <c r="M908" s="1023">
        <v>13908</v>
      </c>
      <c r="N908" s="1024"/>
    </row>
    <row r="909" spans="1:14" ht="22.5">
      <c r="A909" s="1017">
        <v>902</v>
      </c>
      <c r="B909" s="1025" t="str">
        <f>B908</f>
        <v>Monograf</v>
      </c>
      <c r="C909" s="1019" t="s">
        <v>709</v>
      </c>
      <c r="D909" s="1020" t="s">
        <v>2662</v>
      </c>
      <c r="E909" s="729" t="s">
        <v>2661</v>
      </c>
      <c r="F909" s="729" t="s">
        <v>1354</v>
      </c>
      <c r="G909" s="1021"/>
      <c r="H909" s="1022"/>
      <c r="I909" s="1022"/>
      <c r="J909" s="1022"/>
      <c r="K909" s="1022"/>
      <c r="L909" s="729" t="s">
        <v>1345</v>
      </c>
      <c r="M909" s="1023">
        <v>13908</v>
      </c>
      <c r="N909" s="1024"/>
    </row>
    <row r="910" spans="1:14" ht="22.5">
      <c r="A910" s="1017">
        <v>903</v>
      </c>
      <c r="B910" s="1025" t="s">
        <v>706</v>
      </c>
      <c r="C910" s="1019" t="s">
        <v>705</v>
      </c>
      <c r="D910" s="1020" t="s">
        <v>2663</v>
      </c>
      <c r="E910" s="729" t="s">
        <v>2664</v>
      </c>
      <c r="F910" s="729" t="s">
        <v>2352</v>
      </c>
      <c r="G910" s="1021"/>
      <c r="H910" s="1022"/>
      <c r="I910" s="1022"/>
      <c r="J910" s="1022"/>
      <c r="K910" s="1022"/>
      <c r="L910" s="729" t="s">
        <v>1345</v>
      </c>
      <c r="M910" s="1023">
        <v>13908</v>
      </c>
      <c r="N910" s="1024"/>
    </row>
    <row r="911" spans="1:14" ht="22.5">
      <c r="A911" s="1017">
        <v>904</v>
      </c>
      <c r="B911" s="1025" t="s">
        <v>706</v>
      </c>
      <c r="C911" s="1019" t="s">
        <v>705</v>
      </c>
      <c r="D911" s="1020" t="s">
        <v>2665</v>
      </c>
      <c r="E911" s="729" t="s">
        <v>2664</v>
      </c>
      <c r="F911" s="729" t="s">
        <v>2352</v>
      </c>
      <c r="G911" s="1021"/>
      <c r="H911" s="1022"/>
      <c r="I911" s="1022"/>
      <c r="J911" s="1022"/>
      <c r="K911" s="1022"/>
      <c r="L911" s="729" t="s">
        <v>1345</v>
      </c>
      <c r="M911" s="1023">
        <v>13908</v>
      </c>
      <c r="N911" s="1024"/>
    </row>
    <row r="912" spans="1:14" ht="22.5">
      <c r="A912" s="1017">
        <v>905</v>
      </c>
      <c r="B912" s="1025" t="s">
        <v>706</v>
      </c>
      <c r="C912" s="1019" t="s">
        <v>705</v>
      </c>
      <c r="D912" s="1020" t="s">
        <v>2666</v>
      </c>
      <c r="E912" s="729" t="s">
        <v>2667</v>
      </c>
      <c r="F912" s="729" t="s">
        <v>2286</v>
      </c>
      <c r="G912" s="1021"/>
      <c r="H912" s="1022"/>
      <c r="I912" s="1022"/>
      <c r="J912" s="1022"/>
      <c r="K912" s="1022"/>
      <c r="L912" s="729" t="s">
        <v>1345</v>
      </c>
      <c r="M912" s="1023">
        <v>13176</v>
      </c>
      <c r="N912" s="1024"/>
    </row>
    <row r="913" spans="1:14" ht="22.5">
      <c r="A913" s="1017">
        <v>906</v>
      </c>
      <c r="B913" s="1025" t="s">
        <v>706</v>
      </c>
      <c r="C913" s="1019" t="s">
        <v>705</v>
      </c>
      <c r="D913" s="1020" t="s">
        <v>2668</v>
      </c>
      <c r="E913" s="729" t="s">
        <v>2667</v>
      </c>
      <c r="F913" s="729" t="s">
        <v>2286</v>
      </c>
      <c r="G913" s="1021"/>
      <c r="H913" s="1022"/>
      <c r="I913" s="1022"/>
      <c r="J913" s="1022"/>
      <c r="K913" s="1022"/>
      <c r="L913" s="729" t="s">
        <v>1345</v>
      </c>
      <c r="M913" s="1023">
        <v>13176</v>
      </c>
      <c r="N913" s="1024"/>
    </row>
    <row r="914" spans="1:14" ht="22.5">
      <c r="A914" s="1017">
        <v>907</v>
      </c>
      <c r="B914" s="1025" t="s">
        <v>706</v>
      </c>
      <c r="C914" s="1019" t="s">
        <v>705</v>
      </c>
      <c r="D914" s="1020" t="s">
        <v>2669</v>
      </c>
      <c r="E914" s="729" t="s">
        <v>2670</v>
      </c>
      <c r="F914" s="729" t="s">
        <v>2286</v>
      </c>
      <c r="G914" s="1021"/>
      <c r="H914" s="1022"/>
      <c r="I914" s="1022"/>
      <c r="J914" s="1022"/>
      <c r="K914" s="1022"/>
      <c r="L914" s="729" t="s">
        <v>1345</v>
      </c>
      <c r="M914" s="1023">
        <v>13176</v>
      </c>
      <c r="N914" s="1024"/>
    </row>
    <row r="915" spans="1:14" ht="22.5">
      <c r="A915" s="1017">
        <v>908</v>
      </c>
      <c r="B915" s="1025" t="s">
        <v>706</v>
      </c>
      <c r="C915" s="1019" t="s">
        <v>705</v>
      </c>
      <c r="D915" s="1020" t="s">
        <v>2671</v>
      </c>
      <c r="E915" s="729" t="s">
        <v>2670</v>
      </c>
      <c r="F915" s="729" t="s">
        <v>2286</v>
      </c>
      <c r="G915" s="1021"/>
      <c r="H915" s="1022"/>
      <c r="I915" s="1022"/>
      <c r="J915" s="1022"/>
      <c r="K915" s="1022"/>
      <c r="L915" s="729" t="s">
        <v>1345</v>
      </c>
      <c r="M915" s="1023">
        <v>13176</v>
      </c>
      <c r="N915" s="1024"/>
    </row>
    <row r="916" spans="1:14" ht="22.5">
      <c r="A916" s="1017">
        <v>909</v>
      </c>
      <c r="B916" s="1025" t="s">
        <v>706</v>
      </c>
      <c r="C916" s="1019" t="s">
        <v>705</v>
      </c>
      <c r="D916" s="1020" t="s">
        <v>2672</v>
      </c>
      <c r="E916" s="729" t="s">
        <v>2673</v>
      </c>
      <c r="F916" s="729" t="s">
        <v>2286</v>
      </c>
      <c r="G916" s="1021"/>
      <c r="H916" s="1022"/>
      <c r="I916" s="1022"/>
      <c r="J916" s="1022"/>
      <c r="K916" s="1022"/>
      <c r="L916" s="729" t="s">
        <v>1345</v>
      </c>
      <c r="M916" s="1023">
        <v>13176</v>
      </c>
      <c r="N916" s="1024"/>
    </row>
    <row r="917" spans="1:14" ht="22.5">
      <c r="A917" s="1017">
        <v>910</v>
      </c>
      <c r="B917" s="1025" t="s">
        <v>706</v>
      </c>
      <c r="C917" s="1019" t="s">
        <v>705</v>
      </c>
      <c r="D917" s="1020" t="s">
        <v>2674</v>
      </c>
      <c r="E917" s="729" t="s">
        <v>2673</v>
      </c>
      <c r="F917" s="729" t="s">
        <v>2286</v>
      </c>
      <c r="G917" s="1021"/>
      <c r="H917" s="1022"/>
      <c r="I917" s="1022"/>
      <c r="J917" s="1022"/>
      <c r="K917" s="1022"/>
      <c r="L917" s="729" t="s">
        <v>1345</v>
      </c>
      <c r="M917" s="1023">
        <v>13176</v>
      </c>
      <c r="N917" s="1024"/>
    </row>
    <row r="918" spans="1:14" ht="22.5">
      <c r="A918" s="1017">
        <v>911</v>
      </c>
      <c r="B918" s="1025" t="s">
        <v>706</v>
      </c>
      <c r="C918" s="1019" t="s">
        <v>705</v>
      </c>
      <c r="D918" s="1020" t="s">
        <v>2675</v>
      </c>
      <c r="E918" s="729" t="s">
        <v>2676</v>
      </c>
      <c r="F918" s="729" t="s">
        <v>1550</v>
      </c>
      <c r="G918" s="1021"/>
      <c r="H918" s="1022"/>
      <c r="I918" s="1022"/>
      <c r="J918" s="1022"/>
      <c r="K918" s="1022"/>
      <c r="L918" s="729" t="s">
        <v>1345</v>
      </c>
      <c r="M918" s="1023">
        <v>13542</v>
      </c>
      <c r="N918" s="1024"/>
    </row>
    <row r="919" spans="1:14" ht="22.5">
      <c r="A919" s="1017">
        <v>912</v>
      </c>
      <c r="B919" s="1025" t="s">
        <v>706</v>
      </c>
      <c r="C919" s="1019" t="s">
        <v>705</v>
      </c>
      <c r="D919" s="1020" t="s">
        <v>2677</v>
      </c>
      <c r="E919" s="729" t="s">
        <v>2676</v>
      </c>
      <c r="F919" s="729" t="s">
        <v>1550</v>
      </c>
      <c r="G919" s="1021"/>
      <c r="H919" s="1022"/>
      <c r="I919" s="1022"/>
      <c r="J919" s="1022"/>
      <c r="K919" s="1022"/>
      <c r="L919" s="729" t="s">
        <v>1345</v>
      </c>
      <c r="M919" s="1023">
        <v>13542</v>
      </c>
      <c r="N919" s="1024"/>
    </row>
    <row r="920" spans="1:14" ht="22.5">
      <c r="A920" s="1017">
        <v>913</v>
      </c>
      <c r="B920" s="1025" t="s">
        <v>713</v>
      </c>
      <c r="C920" s="1019" t="s">
        <v>712</v>
      </c>
      <c r="D920" s="1020" t="s">
        <v>2678</v>
      </c>
      <c r="E920" s="729" t="s">
        <v>2679</v>
      </c>
      <c r="F920" s="729" t="s">
        <v>1362</v>
      </c>
      <c r="G920" s="1021"/>
      <c r="H920" s="1022"/>
      <c r="I920" s="1022"/>
      <c r="J920" s="1022"/>
      <c r="K920" s="1022"/>
      <c r="L920" s="729" t="s">
        <v>1345</v>
      </c>
      <c r="M920" s="1023">
        <v>14640</v>
      </c>
      <c r="N920" s="1024"/>
    </row>
    <row r="921" spans="1:14" ht="22.5">
      <c r="A921" s="1017">
        <v>914</v>
      </c>
      <c r="B921" s="1025" t="s">
        <v>713</v>
      </c>
      <c r="C921" s="1019" t="s">
        <v>712</v>
      </c>
      <c r="D921" s="1020" t="s">
        <v>2680</v>
      </c>
      <c r="E921" s="729" t="s">
        <v>2679</v>
      </c>
      <c r="F921" s="729" t="s">
        <v>1362</v>
      </c>
      <c r="G921" s="1021"/>
      <c r="H921" s="1022"/>
      <c r="I921" s="1022"/>
      <c r="J921" s="1022"/>
      <c r="K921" s="1022"/>
      <c r="L921" s="729" t="s">
        <v>1345</v>
      </c>
      <c r="M921" s="1023">
        <v>14640</v>
      </c>
      <c r="N921" s="1024"/>
    </row>
    <row r="922" spans="1:14" ht="22.5">
      <c r="A922" s="1017">
        <v>915</v>
      </c>
      <c r="B922" s="1025" t="s">
        <v>706</v>
      </c>
      <c r="C922" s="1019" t="s">
        <v>705</v>
      </c>
      <c r="D922" s="1020" t="s">
        <v>2681</v>
      </c>
      <c r="E922" s="729" t="s">
        <v>2682</v>
      </c>
      <c r="F922" s="729" t="s">
        <v>2527</v>
      </c>
      <c r="G922" s="1021"/>
      <c r="H922" s="1022"/>
      <c r="I922" s="1022"/>
      <c r="J922" s="1022"/>
      <c r="K922" s="1022"/>
      <c r="L922" s="729" t="s">
        <v>1345</v>
      </c>
      <c r="M922" s="1023">
        <v>16470</v>
      </c>
      <c r="N922" s="1024"/>
    </row>
    <row r="923" spans="1:14" ht="22.5">
      <c r="A923" s="1017">
        <v>916</v>
      </c>
      <c r="B923" s="1025" t="s">
        <v>706</v>
      </c>
      <c r="C923" s="1019" t="s">
        <v>705</v>
      </c>
      <c r="D923" s="1020" t="s">
        <v>2683</v>
      </c>
      <c r="E923" s="729" t="s">
        <v>2682</v>
      </c>
      <c r="F923" s="729" t="s">
        <v>2527</v>
      </c>
      <c r="G923" s="1021"/>
      <c r="H923" s="1022"/>
      <c r="I923" s="1022"/>
      <c r="J923" s="1022"/>
      <c r="K923" s="1022"/>
      <c r="L923" s="729" t="s">
        <v>1345</v>
      </c>
      <c r="M923" s="1023">
        <v>16470</v>
      </c>
      <c r="N923" s="1024"/>
    </row>
    <row r="924" spans="1:14" ht="22.5">
      <c r="A924" s="1017">
        <v>917</v>
      </c>
      <c r="B924" s="1025" t="s">
        <v>706</v>
      </c>
      <c r="C924" s="1019" t="s">
        <v>705</v>
      </c>
      <c r="D924" s="1020" t="s">
        <v>2684</v>
      </c>
      <c r="E924" s="729" t="s">
        <v>2685</v>
      </c>
      <c r="F924" s="729" t="s">
        <v>1527</v>
      </c>
      <c r="G924" s="1021"/>
      <c r="H924" s="1022"/>
      <c r="I924" s="1022"/>
      <c r="J924" s="1022"/>
      <c r="K924" s="1022"/>
      <c r="L924" s="729" t="s">
        <v>1345</v>
      </c>
      <c r="M924" s="1023">
        <v>18300</v>
      </c>
      <c r="N924" s="1024"/>
    </row>
    <row r="925" spans="1:14" ht="22.5">
      <c r="A925" s="1017">
        <v>918</v>
      </c>
      <c r="B925" s="1025" t="s">
        <v>706</v>
      </c>
      <c r="C925" s="1019" t="s">
        <v>705</v>
      </c>
      <c r="D925" s="1020" t="s">
        <v>2686</v>
      </c>
      <c r="E925" s="729" t="s">
        <v>2685</v>
      </c>
      <c r="F925" s="729" t="s">
        <v>1527</v>
      </c>
      <c r="G925" s="1021"/>
      <c r="H925" s="1022"/>
      <c r="I925" s="1022"/>
      <c r="J925" s="1022"/>
      <c r="K925" s="1022"/>
      <c r="L925" s="729" t="s">
        <v>1345</v>
      </c>
      <c r="M925" s="1023">
        <v>18300</v>
      </c>
      <c r="N925" s="1024"/>
    </row>
    <row r="926" spans="1:14" ht="33.75">
      <c r="A926" s="1017">
        <v>919</v>
      </c>
      <c r="B926" s="1025" t="s">
        <v>706</v>
      </c>
      <c r="C926" s="1019" t="s">
        <v>705</v>
      </c>
      <c r="D926" s="1020" t="s">
        <v>2687</v>
      </c>
      <c r="E926" s="729" t="s">
        <v>2688</v>
      </c>
      <c r="F926" s="729" t="s">
        <v>2689</v>
      </c>
      <c r="G926" s="1021"/>
      <c r="H926" s="1022"/>
      <c r="I926" s="1022"/>
      <c r="J926" s="1022"/>
      <c r="K926" s="1022"/>
      <c r="L926" s="729" t="s">
        <v>1345</v>
      </c>
      <c r="M926" s="1023">
        <v>14274</v>
      </c>
      <c r="N926" s="1024"/>
    </row>
    <row r="927" spans="1:14" ht="33.75">
      <c r="A927" s="1017">
        <v>920</v>
      </c>
      <c r="B927" s="1025" t="s">
        <v>706</v>
      </c>
      <c r="C927" s="1019" t="s">
        <v>705</v>
      </c>
      <c r="D927" s="1020" t="s">
        <v>2690</v>
      </c>
      <c r="E927" s="729" t="s">
        <v>2688</v>
      </c>
      <c r="F927" s="729" t="s">
        <v>2689</v>
      </c>
      <c r="G927" s="1021"/>
      <c r="H927" s="1022"/>
      <c r="I927" s="1022"/>
      <c r="J927" s="1022"/>
      <c r="K927" s="1022"/>
      <c r="L927" s="729" t="s">
        <v>1345</v>
      </c>
      <c r="M927" s="1023">
        <v>14274</v>
      </c>
      <c r="N927" s="1024"/>
    </row>
    <row r="928" spans="1:14" ht="22.5">
      <c r="A928" s="1017">
        <v>921</v>
      </c>
      <c r="B928" s="1025" t="s">
        <v>706</v>
      </c>
      <c r="C928" s="1019" t="s">
        <v>705</v>
      </c>
      <c r="D928" s="1020" t="s">
        <v>2691</v>
      </c>
      <c r="E928" s="729" t="s">
        <v>2692</v>
      </c>
      <c r="F928" s="729" t="s">
        <v>1605</v>
      </c>
      <c r="G928" s="1021"/>
      <c r="H928" s="1022"/>
      <c r="I928" s="1022"/>
      <c r="J928" s="1022"/>
      <c r="K928" s="1022"/>
      <c r="L928" s="729" t="s">
        <v>1345</v>
      </c>
      <c r="M928" s="1023">
        <v>10980</v>
      </c>
      <c r="N928" s="1024"/>
    </row>
    <row r="929" spans="1:14" ht="22.5">
      <c r="A929" s="1017">
        <v>922</v>
      </c>
      <c r="B929" s="1025" t="s">
        <v>706</v>
      </c>
      <c r="C929" s="1019" t="s">
        <v>705</v>
      </c>
      <c r="D929" s="1020" t="s">
        <v>2693</v>
      </c>
      <c r="E929" s="729" t="s">
        <v>2692</v>
      </c>
      <c r="F929" s="729" t="s">
        <v>1605</v>
      </c>
      <c r="G929" s="1021"/>
      <c r="H929" s="1022"/>
      <c r="I929" s="1022"/>
      <c r="J929" s="1022"/>
      <c r="K929" s="1022"/>
      <c r="L929" s="729" t="s">
        <v>1345</v>
      </c>
      <c r="M929" s="1023">
        <v>10980</v>
      </c>
      <c r="N929" s="1024"/>
    </row>
    <row r="930" spans="1:14" ht="22.5">
      <c r="A930" s="1017">
        <v>923</v>
      </c>
      <c r="B930" s="1025" t="s">
        <v>706</v>
      </c>
      <c r="C930" s="1019" t="s">
        <v>705</v>
      </c>
      <c r="D930" s="1020" t="s">
        <v>2694</v>
      </c>
      <c r="E930" s="729" t="s">
        <v>2695</v>
      </c>
      <c r="F930" s="729" t="s">
        <v>1362</v>
      </c>
      <c r="G930" s="1021"/>
      <c r="H930" s="1022"/>
      <c r="I930" s="1022"/>
      <c r="J930" s="1022"/>
      <c r="K930" s="1022"/>
      <c r="L930" s="729" t="s">
        <v>1345</v>
      </c>
      <c r="M930" s="1023">
        <v>14640</v>
      </c>
      <c r="N930" s="1024"/>
    </row>
    <row r="931" spans="1:14" ht="22.5">
      <c r="A931" s="1017">
        <v>924</v>
      </c>
      <c r="B931" s="1025" t="s">
        <v>706</v>
      </c>
      <c r="C931" s="1019" t="s">
        <v>705</v>
      </c>
      <c r="D931" s="1020" t="s">
        <v>2696</v>
      </c>
      <c r="E931" s="729" t="s">
        <v>2695</v>
      </c>
      <c r="F931" s="729" t="s">
        <v>1362</v>
      </c>
      <c r="G931" s="1021"/>
      <c r="H931" s="1022"/>
      <c r="I931" s="1022"/>
      <c r="J931" s="1022"/>
      <c r="K931" s="1022"/>
      <c r="L931" s="729" t="s">
        <v>1345</v>
      </c>
      <c r="M931" s="1023">
        <v>14640</v>
      </c>
      <c r="N931" s="1024"/>
    </row>
    <row r="932" spans="1:14" ht="22.5">
      <c r="A932" s="1017">
        <v>925</v>
      </c>
      <c r="B932" s="1025" t="s">
        <v>706</v>
      </c>
      <c r="C932" s="1019" t="s">
        <v>705</v>
      </c>
      <c r="D932" s="1020" t="s">
        <v>2697</v>
      </c>
      <c r="E932" s="729" t="s">
        <v>2698</v>
      </c>
      <c r="F932" s="729" t="s">
        <v>2699</v>
      </c>
      <c r="G932" s="1021"/>
      <c r="H932" s="1022"/>
      <c r="I932" s="1022"/>
      <c r="J932" s="1022"/>
      <c r="K932" s="1022"/>
      <c r="L932" s="729" t="s">
        <v>1345</v>
      </c>
      <c r="M932" s="1023">
        <v>14640</v>
      </c>
      <c r="N932" s="1024"/>
    </row>
    <row r="933" spans="1:14" ht="22.5">
      <c r="A933" s="1017">
        <v>926</v>
      </c>
      <c r="B933" s="1025" t="s">
        <v>706</v>
      </c>
      <c r="C933" s="1019" t="s">
        <v>705</v>
      </c>
      <c r="D933" s="1020" t="s">
        <v>2700</v>
      </c>
      <c r="E933" s="729" t="s">
        <v>2698</v>
      </c>
      <c r="F933" s="729" t="s">
        <v>2699</v>
      </c>
      <c r="G933" s="1021"/>
      <c r="H933" s="1022"/>
      <c r="I933" s="1022"/>
      <c r="J933" s="1022"/>
      <c r="K933" s="1022"/>
      <c r="L933" s="729" t="s">
        <v>1345</v>
      </c>
      <c r="M933" s="1023">
        <v>14640</v>
      </c>
      <c r="N933" s="1024"/>
    </row>
    <row r="934" spans="1:14" ht="33.75">
      <c r="A934" s="1017">
        <v>927</v>
      </c>
      <c r="B934" s="1025" t="s">
        <v>706</v>
      </c>
      <c r="C934" s="1019" t="s">
        <v>705</v>
      </c>
      <c r="D934" s="1020" t="s">
        <v>2701</v>
      </c>
      <c r="E934" s="729" t="s">
        <v>2702</v>
      </c>
      <c r="F934" s="729" t="s">
        <v>1490</v>
      </c>
      <c r="G934" s="1021"/>
      <c r="H934" s="1022"/>
      <c r="I934" s="1022"/>
      <c r="J934" s="1022"/>
      <c r="K934" s="1022"/>
      <c r="L934" s="729" t="s">
        <v>1345</v>
      </c>
      <c r="M934" s="1023">
        <v>14274</v>
      </c>
      <c r="N934" s="1024"/>
    </row>
    <row r="935" spans="1:14" ht="33.75">
      <c r="A935" s="1017">
        <v>928</v>
      </c>
      <c r="B935" s="1025" t="s">
        <v>706</v>
      </c>
      <c r="C935" s="1019" t="s">
        <v>705</v>
      </c>
      <c r="D935" s="1020" t="s">
        <v>2703</v>
      </c>
      <c r="E935" s="729" t="s">
        <v>2702</v>
      </c>
      <c r="F935" s="729" t="s">
        <v>1490</v>
      </c>
      <c r="G935" s="1021"/>
      <c r="H935" s="1022"/>
      <c r="I935" s="1022"/>
      <c r="J935" s="1022"/>
      <c r="K935" s="1022"/>
      <c r="L935" s="729" t="s">
        <v>1345</v>
      </c>
      <c r="M935" s="1023">
        <v>14274</v>
      </c>
      <c r="N935" s="1024"/>
    </row>
    <row r="936" spans="1:14" ht="33.75">
      <c r="A936" s="1017">
        <v>929</v>
      </c>
      <c r="B936" s="1025" t="s">
        <v>706</v>
      </c>
      <c r="C936" s="1019" t="s">
        <v>705</v>
      </c>
      <c r="D936" s="1020" t="s">
        <v>2704</v>
      </c>
      <c r="E936" s="729" t="s">
        <v>2705</v>
      </c>
      <c r="F936" s="729" t="s">
        <v>1354</v>
      </c>
      <c r="G936" s="1021"/>
      <c r="H936" s="1022"/>
      <c r="I936" s="1022"/>
      <c r="J936" s="1022"/>
      <c r="K936" s="1022"/>
      <c r="L936" s="729" t="s">
        <v>1345</v>
      </c>
      <c r="M936" s="1023">
        <v>13542</v>
      </c>
      <c r="N936" s="1024"/>
    </row>
    <row r="937" spans="1:14" ht="33.75">
      <c r="A937" s="1017">
        <v>930</v>
      </c>
      <c r="B937" s="1025" t="s">
        <v>706</v>
      </c>
      <c r="C937" s="1019" t="s">
        <v>705</v>
      </c>
      <c r="D937" s="1020" t="s">
        <v>2706</v>
      </c>
      <c r="E937" s="729" t="s">
        <v>2705</v>
      </c>
      <c r="F937" s="729" t="s">
        <v>1354</v>
      </c>
      <c r="G937" s="1021"/>
      <c r="H937" s="1022"/>
      <c r="I937" s="1022"/>
      <c r="J937" s="1022"/>
      <c r="K937" s="1022"/>
      <c r="L937" s="729" t="s">
        <v>1345</v>
      </c>
      <c r="M937" s="1023">
        <v>13542</v>
      </c>
      <c r="N937" s="1024"/>
    </row>
    <row r="938" spans="1:14" ht="22.5">
      <c r="A938" s="1017">
        <v>931</v>
      </c>
      <c r="B938" s="1025" t="s">
        <v>713</v>
      </c>
      <c r="C938" s="1019" t="s">
        <v>712</v>
      </c>
      <c r="D938" s="1020" t="s">
        <v>2707</v>
      </c>
      <c r="E938" s="729" t="s">
        <v>2708</v>
      </c>
      <c r="F938" s="729" t="s">
        <v>1887</v>
      </c>
      <c r="G938" s="1021"/>
      <c r="H938" s="1022"/>
      <c r="I938" s="1022"/>
      <c r="J938" s="1022"/>
      <c r="K938" s="1022"/>
      <c r="L938" s="729" t="s">
        <v>1345</v>
      </c>
      <c r="M938" s="1023">
        <v>18300</v>
      </c>
      <c r="N938" s="1024"/>
    </row>
    <row r="939" spans="1:14" ht="22.5">
      <c r="A939" s="1017">
        <v>932</v>
      </c>
      <c r="B939" s="1025" t="s">
        <v>713</v>
      </c>
      <c r="C939" s="1019" t="s">
        <v>712</v>
      </c>
      <c r="D939" s="1020" t="s">
        <v>2709</v>
      </c>
      <c r="E939" s="729" t="s">
        <v>2708</v>
      </c>
      <c r="F939" s="729" t="s">
        <v>1887</v>
      </c>
      <c r="G939" s="1021"/>
      <c r="H939" s="1022"/>
      <c r="I939" s="1022"/>
      <c r="J939" s="1022"/>
      <c r="K939" s="1022"/>
      <c r="L939" s="729" t="s">
        <v>1345</v>
      </c>
      <c r="M939" s="1023">
        <v>18300</v>
      </c>
      <c r="N939" s="1024"/>
    </row>
    <row r="940" spans="1:14" ht="22.5">
      <c r="A940" s="1017">
        <v>933</v>
      </c>
      <c r="B940" s="1025" t="s">
        <v>713</v>
      </c>
      <c r="C940" s="1019" t="s">
        <v>712</v>
      </c>
      <c r="D940" s="1020" t="s">
        <v>2710</v>
      </c>
      <c r="E940" s="729" t="s">
        <v>2711</v>
      </c>
      <c r="F940" s="729" t="s">
        <v>1404</v>
      </c>
      <c r="G940" s="1021"/>
      <c r="H940" s="1022"/>
      <c r="I940" s="1022"/>
      <c r="J940" s="1022"/>
      <c r="K940" s="1022"/>
      <c r="L940" s="729" t="s">
        <v>1345</v>
      </c>
      <c r="M940" s="1023">
        <v>16470</v>
      </c>
      <c r="N940" s="1024"/>
    </row>
    <row r="941" spans="1:14" ht="22.5">
      <c r="A941" s="1017">
        <v>934</v>
      </c>
      <c r="B941" s="1025" t="s">
        <v>713</v>
      </c>
      <c r="C941" s="1019" t="s">
        <v>712</v>
      </c>
      <c r="D941" s="1020" t="s">
        <v>2712</v>
      </c>
      <c r="E941" s="729" t="s">
        <v>2711</v>
      </c>
      <c r="F941" s="729" t="s">
        <v>1404</v>
      </c>
      <c r="G941" s="1021"/>
      <c r="H941" s="1022"/>
      <c r="I941" s="1022"/>
      <c r="J941" s="1022"/>
      <c r="K941" s="1022"/>
      <c r="L941" s="729" t="s">
        <v>1345</v>
      </c>
      <c r="M941" s="1023">
        <v>16470</v>
      </c>
      <c r="N941" s="1024"/>
    </row>
    <row r="942" spans="1:14" ht="22.5">
      <c r="A942" s="1017">
        <v>935</v>
      </c>
      <c r="B942" s="1025" t="s">
        <v>710</v>
      </c>
      <c r="C942" s="1019" t="s">
        <v>709</v>
      </c>
      <c r="D942" s="1020" t="s">
        <v>2713</v>
      </c>
      <c r="E942" s="729" t="s">
        <v>2714</v>
      </c>
      <c r="F942" s="729" t="s">
        <v>1490</v>
      </c>
      <c r="G942" s="1021"/>
      <c r="H942" s="1022"/>
      <c r="I942" s="1022"/>
      <c r="J942" s="1022"/>
      <c r="K942" s="1022"/>
      <c r="L942" s="729" t="s">
        <v>1345</v>
      </c>
      <c r="M942" s="1023">
        <v>13908</v>
      </c>
      <c r="N942" s="1024"/>
    </row>
    <row r="943" spans="1:14" ht="22.5">
      <c r="A943" s="1017">
        <v>936</v>
      </c>
      <c r="B943" s="1025" t="s">
        <v>710</v>
      </c>
      <c r="C943" s="1019" t="s">
        <v>709</v>
      </c>
      <c r="D943" s="1020" t="s">
        <v>2715</v>
      </c>
      <c r="E943" s="729" t="s">
        <v>2714</v>
      </c>
      <c r="F943" s="729" t="s">
        <v>1490</v>
      </c>
      <c r="G943" s="1021"/>
      <c r="H943" s="1022"/>
      <c r="I943" s="1022"/>
      <c r="J943" s="1022"/>
      <c r="K943" s="1022"/>
      <c r="L943" s="729" t="s">
        <v>1345</v>
      </c>
      <c r="M943" s="1023">
        <v>13908</v>
      </c>
      <c r="N943" s="1024"/>
    </row>
    <row r="944" spans="1:14" ht="22.5">
      <c r="A944" s="1017">
        <v>937</v>
      </c>
      <c r="B944" s="1025" t="s">
        <v>713</v>
      </c>
      <c r="C944" s="1019" t="s">
        <v>712</v>
      </c>
      <c r="D944" s="1020" t="s">
        <v>2716</v>
      </c>
      <c r="E944" s="729" t="s">
        <v>2717</v>
      </c>
      <c r="F944" s="729" t="s">
        <v>1605</v>
      </c>
      <c r="G944" s="1021"/>
      <c r="H944" s="1022"/>
      <c r="I944" s="1022"/>
      <c r="J944" s="1022"/>
      <c r="K944" s="1022"/>
      <c r="L944" s="729" t="s">
        <v>1345</v>
      </c>
      <c r="M944" s="1023">
        <v>10980</v>
      </c>
      <c r="N944" s="1024"/>
    </row>
    <row r="945" spans="1:14" ht="22.5">
      <c r="A945" s="1017">
        <v>938</v>
      </c>
      <c r="B945" s="1025" t="s">
        <v>713</v>
      </c>
      <c r="C945" s="1019" t="s">
        <v>712</v>
      </c>
      <c r="D945" s="1020" t="s">
        <v>2718</v>
      </c>
      <c r="E945" s="729" t="s">
        <v>2717</v>
      </c>
      <c r="F945" s="729" t="s">
        <v>1605</v>
      </c>
      <c r="G945" s="1021"/>
      <c r="H945" s="1022"/>
      <c r="I945" s="1022"/>
      <c r="J945" s="1022"/>
      <c r="K945" s="1022"/>
      <c r="L945" s="729" t="s">
        <v>1345</v>
      </c>
      <c r="M945" s="1023">
        <v>10980</v>
      </c>
      <c r="N945" s="1024"/>
    </row>
    <row r="946" spans="1:14" ht="22.5">
      <c r="A946" s="1017">
        <v>939</v>
      </c>
      <c r="B946" s="1025" t="s">
        <v>710</v>
      </c>
      <c r="C946" s="1019" t="s">
        <v>709</v>
      </c>
      <c r="D946" s="1020" t="s">
        <v>2719</v>
      </c>
      <c r="E946" s="729" t="s">
        <v>2720</v>
      </c>
      <c r="F946" s="729" t="s">
        <v>1527</v>
      </c>
      <c r="G946" s="1021"/>
      <c r="H946" s="1022"/>
      <c r="I946" s="1022"/>
      <c r="J946" s="1022"/>
      <c r="K946" s="1022"/>
      <c r="L946" s="729" t="s">
        <v>1345</v>
      </c>
      <c r="M946" s="1023">
        <f>M947</f>
        <v>18446.400000000001</v>
      </c>
      <c r="N946" s="1024"/>
    </row>
    <row r="947" spans="1:14" ht="22.5">
      <c r="A947" s="1017">
        <v>940</v>
      </c>
      <c r="B947" s="1025" t="s">
        <v>710</v>
      </c>
      <c r="C947" s="1019" t="s">
        <v>709</v>
      </c>
      <c r="D947" s="1020" t="s">
        <v>2721</v>
      </c>
      <c r="E947" s="729" t="s">
        <v>2720</v>
      </c>
      <c r="F947" s="729" t="s">
        <v>1527</v>
      </c>
      <c r="G947" s="1021"/>
      <c r="H947" s="1022"/>
      <c r="I947" s="1022"/>
      <c r="J947" s="1022"/>
      <c r="K947" s="1022"/>
      <c r="L947" s="729" t="s">
        <v>1345</v>
      </c>
      <c r="M947" s="1023">
        <v>18446.400000000001</v>
      </c>
      <c r="N947" s="1024"/>
    </row>
    <row r="948" spans="1:14" ht="22.5">
      <c r="A948" s="1017">
        <v>941</v>
      </c>
      <c r="B948" s="1025" t="s">
        <v>713</v>
      </c>
      <c r="C948" s="1019" t="s">
        <v>712</v>
      </c>
      <c r="D948" s="1020" t="s">
        <v>2722</v>
      </c>
      <c r="E948" s="729" t="s">
        <v>2723</v>
      </c>
      <c r="F948" s="729" t="s">
        <v>1605</v>
      </c>
      <c r="G948" s="1021"/>
      <c r="H948" s="1022"/>
      <c r="I948" s="1022"/>
      <c r="J948" s="1022"/>
      <c r="K948" s="1022"/>
      <c r="L948" s="729" t="s">
        <v>1345</v>
      </c>
      <c r="M948" s="1023">
        <v>10980</v>
      </c>
      <c r="N948" s="1024"/>
    </row>
    <row r="949" spans="1:14" ht="22.5">
      <c r="A949" s="1017">
        <v>942</v>
      </c>
      <c r="B949" s="1025" t="s">
        <v>713</v>
      </c>
      <c r="C949" s="1019" t="s">
        <v>712</v>
      </c>
      <c r="D949" s="1020" t="s">
        <v>2724</v>
      </c>
      <c r="E949" s="729" t="s">
        <v>2723</v>
      </c>
      <c r="F949" s="729" t="s">
        <v>1605</v>
      </c>
      <c r="G949" s="1021"/>
      <c r="H949" s="1022"/>
      <c r="I949" s="1022"/>
      <c r="J949" s="1022"/>
      <c r="K949" s="1022"/>
      <c r="L949" s="729" t="s">
        <v>1345</v>
      </c>
      <c r="M949" s="1023">
        <v>10980</v>
      </c>
      <c r="N949" s="1024"/>
    </row>
    <row r="950" spans="1:14" ht="22.5">
      <c r="A950" s="1017">
        <v>943</v>
      </c>
      <c r="B950" s="1025" t="s">
        <v>713</v>
      </c>
      <c r="C950" s="1019" t="s">
        <v>712</v>
      </c>
      <c r="D950" s="1020" t="s">
        <v>2725</v>
      </c>
      <c r="E950" s="729" t="s">
        <v>2726</v>
      </c>
      <c r="F950" s="729" t="s">
        <v>1822</v>
      </c>
      <c r="G950" s="1021"/>
      <c r="H950" s="1022"/>
      <c r="I950" s="1022"/>
      <c r="J950" s="1022"/>
      <c r="K950" s="1022"/>
      <c r="L950" s="729" t="s">
        <v>1345</v>
      </c>
      <c r="M950" s="1023">
        <v>12444</v>
      </c>
      <c r="N950" s="1024"/>
    </row>
    <row r="951" spans="1:14" ht="22.5">
      <c r="A951" s="1017">
        <v>944</v>
      </c>
      <c r="B951" s="1025" t="s">
        <v>713</v>
      </c>
      <c r="C951" s="1019" t="s">
        <v>712</v>
      </c>
      <c r="D951" s="1020" t="s">
        <v>2727</v>
      </c>
      <c r="E951" s="729" t="s">
        <v>2726</v>
      </c>
      <c r="F951" s="729" t="s">
        <v>1822</v>
      </c>
      <c r="G951" s="1021"/>
      <c r="H951" s="1022"/>
      <c r="I951" s="1022"/>
      <c r="J951" s="1022"/>
      <c r="K951" s="1022"/>
      <c r="L951" s="729" t="s">
        <v>1345</v>
      </c>
      <c r="M951" s="1023">
        <v>12444</v>
      </c>
      <c r="N951" s="1024"/>
    </row>
    <row r="952" spans="1:14" ht="22.5">
      <c r="A952" s="1017">
        <v>945</v>
      </c>
      <c r="B952" s="1025" t="s">
        <v>706</v>
      </c>
      <c r="C952" s="1019" t="s">
        <v>705</v>
      </c>
      <c r="D952" s="1020" t="s">
        <v>2728</v>
      </c>
      <c r="E952" s="729" t="s">
        <v>2729</v>
      </c>
      <c r="F952" s="729" t="s">
        <v>2111</v>
      </c>
      <c r="G952" s="1021"/>
      <c r="H952" s="1022"/>
      <c r="I952" s="1022"/>
      <c r="J952" s="1022"/>
      <c r="K952" s="1022"/>
      <c r="L952" s="729" t="s">
        <v>1345</v>
      </c>
      <c r="M952" s="1023">
        <v>30012</v>
      </c>
      <c r="N952" s="1024"/>
    </row>
    <row r="953" spans="1:14" ht="22.5">
      <c r="A953" s="1017">
        <v>946</v>
      </c>
      <c r="B953" s="1025" t="s">
        <v>706</v>
      </c>
      <c r="C953" s="1019" t="s">
        <v>705</v>
      </c>
      <c r="D953" s="1020" t="s">
        <v>2730</v>
      </c>
      <c r="E953" s="729" t="s">
        <v>2729</v>
      </c>
      <c r="F953" s="729" t="s">
        <v>2111</v>
      </c>
      <c r="G953" s="1021"/>
      <c r="H953" s="1022"/>
      <c r="I953" s="1022"/>
      <c r="J953" s="1022"/>
      <c r="K953" s="1022"/>
      <c r="L953" s="729" t="s">
        <v>1345</v>
      </c>
      <c r="M953" s="1023">
        <v>30012</v>
      </c>
      <c r="N953" s="1024"/>
    </row>
    <row r="954" spans="1:14" ht="22.5">
      <c r="A954" s="1017">
        <v>947</v>
      </c>
      <c r="B954" s="1025" t="s">
        <v>713</v>
      </c>
      <c r="C954" s="1019" t="s">
        <v>712</v>
      </c>
      <c r="D954" s="1020" t="s">
        <v>2731</v>
      </c>
      <c r="E954" s="729" t="s">
        <v>2732</v>
      </c>
      <c r="F954" s="729" t="s">
        <v>2689</v>
      </c>
      <c r="G954" s="1021"/>
      <c r="H954" s="1022"/>
      <c r="I954" s="1022"/>
      <c r="J954" s="1022"/>
      <c r="K954" s="1022"/>
      <c r="L954" s="729" t="s">
        <v>1345</v>
      </c>
      <c r="M954" s="1023">
        <v>16470</v>
      </c>
      <c r="N954" s="1024"/>
    </row>
    <row r="955" spans="1:14" ht="22.5">
      <c r="A955" s="1017">
        <v>948</v>
      </c>
      <c r="B955" s="1025" t="s">
        <v>713</v>
      </c>
      <c r="C955" s="1019" t="s">
        <v>712</v>
      </c>
      <c r="D955" s="1020" t="s">
        <v>2733</v>
      </c>
      <c r="E955" s="729" t="s">
        <v>2732</v>
      </c>
      <c r="F955" s="729" t="s">
        <v>2689</v>
      </c>
      <c r="G955" s="1021"/>
      <c r="H955" s="1022"/>
      <c r="I955" s="1022"/>
      <c r="J955" s="1022"/>
      <c r="K955" s="1022"/>
      <c r="L955" s="729" t="s">
        <v>1345</v>
      </c>
      <c r="M955" s="1023">
        <v>16470</v>
      </c>
      <c r="N955" s="1024"/>
    </row>
    <row r="956" spans="1:14" ht="22.5">
      <c r="A956" s="1017">
        <v>949</v>
      </c>
      <c r="B956" s="1025" t="s">
        <v>713</v>
      </c>
      <c r="C956" s="1019" t="s">
        <v>712</v>
      </c>
      <c r="D956" s="1020" t="s">
        <v>2734</v>
      </c>
      <c r="E956" s="729" t="s">
        <v>2735</v>
      </c>
      <c r="F956" s="729" t="s">
        <v>1887</v>
      </c>
      <c r="G956" s="1021"/>
      <c r="H956" s="1022"/>
      <c r="I956" s="1022"/>
      <c r="J956" s="1022"/>
      <c r="K956" s="1022"/>
      <c r="L956" s="729" t="s">
        <v>1345</v>
      </c>
      <c r="M956" s="1023">
        <v>17568</v>
      </c>
      <c r="N956" s="1024"/>
    </row>
    <row r="957" spans="1:14" ht="22.5">
      <c r="A957" s="1017">
        <v>950</v>
      </c>
      <c r="B957" s="1025" t="s">
        <v>713</v>
      </c>
      <c r="C957" s="1019" t="s">
        <v>712</v>
      </c>
      <c r="D957" s="1020" t="s">
        <v>2736</v>
      </c>
      <c r="E957" s="729" t="s">
        <v>2735</v>
      </c>
      <c r="F957" s="729" t="s">
        <v>1887</v>
      </c>
      <c r="G957" s="1021"/>
      <c r="H957" s="1022"/>
      <c r="I957" s="1022"/>
      <c r="J957" s="1022"/>
      <c r="K957" s="1022"/>
      <c r="L957" s="729" t="s">
        <v>1345</v>
      </c>
      <c r="M957" s="1023">
        <v>17568</v>
      </c>
      <c r="N957" s="1024"/>
    </row>
    <row r="958" spans="1:14" ht="22.5">
      <c r="A958" s="1017">
        <v>951</v>
      </c>
      <c r="B958" s="1025" t="s">
        <v>713</v>
      </c>
      <c r="C958" s="1019" t="s">
        <v>712</v>
      </c>
      <c r="D958" s="1020" t="s">
        <v>2737</v>
      </c>
      <c r="E958" s="729" t="s">
        <v>2738</v>
      </c>
      <c r="F958" s="729" t="s">
        <v>2699</v>
      </c>
      <c r="G958" s="1021"/>
      <c r="H958" s="1022"/>
      <c r="I958" s="1022"/>
      <c r="J958" s="1022"/>
      <c r="K958" s="1022"/>
      <c r="L958" s="729" t="s">
        <v>1345</v>
      </c>
      <c r="M958" s="1023">
        <v>16836</v>
      </c>
      <c r="N958" s="1024"/>
    </row>
    <row r="959" spans="1:14" ht="22.5">
      <c r="A959" s="1017">
        <v>952</v>
      </c>
      <c r="B959" s="1025" t="s">
        <v>713</v>
      </c>
      <c r="C959" s="1019" t="s">
        <v>712</v>
      </c>
      <c r="D959" s="1020" t="s">
        <v>2739</v>
      </c>
      <c r="E959" s="729" t="s">
        <v>2738</v>
      </c>
      <c r="F959" s="729" t="s">
        <v>2699</v>
      </c>
      <c r="G959" s="1021"/>
      <c r="H959" s="1022"/>
      <c r="I959" s="1022"/>
      <c r="J959" s="1022"/>
      <c r="K959" s="1022"/>
      <c r="L959" s="729" t="s">
        <v>1345</v>
      </c>
      <c r="M959" s="1023">
        <v>16836</v>
      </c>
      <c r="N959" s="1024"/>
    </row>
    <row r="960" spans="1:14" ht="22.5">
      <c r="A960" s="1017">
        <v>953</v>
      </c>
      <c r="B960" s="1025" t="s">
        <v>713</v>
      </c>
      <c r="C960" s="1019" t="s">
        <v>712</v>
      </c>
      <c r="D960" s="1020" t="s">
        <v>2740</v>
      </c>
      <c r="E960" s="729" t="s">
        <v>2741</v>
      </c>
      <c r="F960" s="729" t="s">
        <v>1605</v>
      </c>
      <c r="G960" s="1021"/>
      <c r="H960" s="1022"/>
      <c r="I960" s="1022"/>
      <c r="J960" s="1022"/>
      <c r="K960" s="1022"/>
      <c r="L960" s="729" t="s">
        <v>1345</v>
      </c>
      <c r="M960" s="1023">
        <v>10980</v>
      </c>
      <c r="N960" s="1024"/>
    </row>
    <row r="961" spans="1:14" ht="22.5">
      <c r="A961" s="1017">
        <v>954</v>
      </c>
      <c r="B961" s="1025" t="s">
        <v>713</v>
      </c>
      <c r="C961" s="1019" t="s">
        <v>712</v>
      </c>
      <c r="D961" s="1020" t="s">
        <v>2742</v>
      </c>
      <c r="E961" s="729" t="s">
        <v>2741</v>
      </c>
      <c r="F961" s="729" t="s">
        <v>1605</v>
      </c>
      <c r="G961" s="1021"/>
      <c r="H961" s="1022"/>
      <c r="I961" s="1022"/>
      <c r="J961" s="1022"/>
      <c r="K961" s="1022"/>
      <c r="L961" s="729" t="s">
        <v>1345</v>
      </c>
      <c r="M961" s="1023">
        <v>10980</v>
      </c>
      <c r="N961" s="1024"/>
    </row>
    <row r="962" spans="1:14" ht="33.75">
      <c r="A962" s="1017">
        <v>955</v>
      </c>
      <c r="B962" s="1025" t="s">
        <v>706</v>
      </c>
      <c r="C962" s="1019" t="s">
        <v>705</v>
      </c>
      <c r="D962" s="1020" t="s">
        <v>2743</v>
      </c>
      <c r="E962" s="729" t="s">
        <v>2744</v>
      </c>
      <c r="F962" s="729" t="s">
        <v>1490</v>
      </c>
      <c r="G962" s="1021"/>
      <c r="H962" s="1022"/>
      <c r="I962" s="1022"/>
      <c r="J962" s="1022"/>
      <c r="K962" s="1022"/>
      <c r="L962" s="729" t="s">
        <v>1345</v>
      </c>
      <c r="M962" s="1023">
        <v>13908</v>
      </c>
      <c r="N962" s="1024"/>
    </row>
    <row r="963" spans="1:14" ht="33.75">
      <c r="A963" s="1017">
        <v>956</v>
      </c>
      <c r="B963" s="1025" t="s">
        <v>706</v>
      </c>
      <c r="C963" s="1019" t="s">
        <v>705</v>
      </c>
      <c r="D963" s="1020" t="s">
        <v>2745</v>
      </c>
      <c r="E963" s="729" t="s">
        <v>2744</v>
      </c>
      <c r="F963" s="729" t="s">
        <v>1490</v>
      </c>
      <c r="G963" s="1021"/>
      <c r="H963" s="1022"/>
      <c r="I963" s="1022"/>
      <c r="J963" s="1022"/>
      <c r="K963" s="1022"/>
      <c r="L963" s="729" t="s">
        <v>1345</v>
      </c>
      <c r="M963" s="1023">
        <v>13908</v>
      </c>
      <c r="N963" s="1024"/>
    </row>
    <row r="964" spans="1:14" ht="22.5">
      <c r="A964" s="1017">
        <v>957</v>
      </c>
      <c r="B964" s="1025" t="s">
        <v>713</v>
      </c>
      <c r="C964" s="1019" t="s">
        <v>712</v>
      </c>
      <c r="D964" s="1020" t="s">
        <v>2746</v>
      </c>
      <c r="E964" s="729" t="s">
        <v>2747</v>
      </c>
      <c r="F964" s="729" t="s">
        <v>1605</v>
      </c>
      <c r="G964" s="1021"/>
      <c r="H964" s="1022"/>
      <c r="I964" s="1022"/>
      <c r="J964" s="1022"/>
      <c r="K964" s="1022"/>
      <c r="L964" s="729" t="s">
        <v>1345</v>
      </c>
      <c r="M964" s="1023">
        <v>10980</v>
      </c>
      <c r="N964" s="1024"/>
    </row>
    <row r="965" spans="1:14" ht="22.5">
      <c r="A965" s="1017">
        <v>958</v>
      </c>
      <c r="B965" s="1025" t="s">
        <v>713</v>
      </c>
      <c r="C965" s="1019" t="s">
        <v>712</v>
      </c>
      <c r="D965" s="1020" t="s">
        <v>2748</v>
      </c>
      <c r="E965" s="729" t="s">
        <v>2747</v>
      </c>
      <c r="F965" s="729" t="s">
        <v>1605</v>
      </c>
      <c r="G965" s="1021"/>
      <c r="H965" s="1022"/>
      <c r="I965" s="1022"/>
      <c r="J965" s="1022"/>
      <c r="K965" s="1022"/>
      <c r="L965" s="729" t="s">
        <v>1345</v>
      </c>
      <c r="M965" s="1023">
        <v>10980</v>
      </c>
      <c r="N965" s="1024"/>
    </row>
    <row r="966" spans="1:14" ht="22.5">
      <c r="A966" s="1017">
        <v>959</v>
      </c>
      <c r="B966" s="1025" t="s">
        <v>713</v>
      </c>
      <c r="C966" s="1019" t="s">
        <v>712</v>
      </c>
      <c r="D966" s="1020" t="s">
        <v>2749</v>
      </c>
      <c r="E966" s="729" t="s">
        <v>2750</v>
      </c>
      <c r="F966" s="729" t="s">
        <v>1490</v>
      </c>
      <c r="G966" s="1021"/>
      <c r="H966" s="1022"/>
      <c r="I966" s="1022"/>
      <c r="J966" s="1022"/>
      <c r="K966" s="1022"/>
      <c r="L966" s="729" t="s">
        <v>1345</v>
      </c>
      <c r="M966" s="1023">
        <v>13908</v>
      </c>
      <c r="N966" s="1024"/>
    </row>
    <row r="967" spans="1:14" ht="22.5">
      <c r="A967" s="1017">
        <v>960</v>
      </c>
      <c r="B967" s="1025" t="s">
        <v>713</v>
      </c>
      <c r="C967" s="1019" t="s">
        <v>712</v>
      </c>
      <c r="D967" s="1020" t="s">
        <v>2751</v>
      </c>
      <c r="E967" s="729" t="s">
        <v>2750</v>
      </c>
      <c r="F967" s="729" t="s">
        <v>1490</v>
      </c>
      <c r="G967" s="1021"/>
      <c r="H967" s="1022"/>
      <c r="I967" s="1022"/>
      <c r="J967" s="1022"/>
      <c r="K967" s="1022"/>
      <c r="L967" s="729" t="s">
        <v>1345</v>
      </c>
      <c r="M967" s="1023">
        <v>13908</v>
      </c>
      <c r="N967" s="1024"/>
    </row>
    <row r="968" spans="1:14" ht="22.5">
      <c r="A968" s="1017">
        <v>961</v>
      </c>
      <c r="B968" s="1025" t="s">
        <v>713</v>
      </c>
      <c r="C968" s="1019" t="s">
        <v>712</v>
      </c>
      <c r="D968" s="1020" t="s">
        <v>2752</v>
      </c>
      <c r="E968" s="729" t="s">
        <v>2753</v>
      </c>
      <c r="F968" s="729" t="s">
        <v>1605</v>
      </c>
      <c r="G968" s="1021"/>
      <c r="H968" s="1022"/>
      <c r="I968" s="1022"/>
      <c r="J968" s="1022"/>
      <c r="K968" s="1022"/>
      <c r="L968" s="729" t="s">
        <v>1345</v>
      </c>
      <c r="M968" s="1023">
        <v>10980</v>
      </c>
      <c r="N968" s="1024"/>
    </row>
    <row r="969" spans="1:14" ht="22.5">
      <c r="A969" s="1017">
        <v>962</v>
      </c>
      <c r="B969" s="1025" t="s">
        <v>713</v>
      </c>
      <c r="C969" s="1019" t="s">
        <v>712</v>
      </c>
      <c r="D969" s="1020" t="s">
        <v>2754</v>
      </c>
      <c r="E969" s="729" t="s">
        <v>2753</v>
      </c>
      <c r="F969" s="729" t="s">
        <v>1605</v>
      </c>
      <c r="G969" s="1021"/>
      <c r="H969" s="1022"/>
      <c r="I969" s="1022"/>
      <c r="J969" s="1022"/>
      <c r="K969" s="1022"/>
      <c r="L969" s="729" t="s">
        <v>1345</v>
      </c>
      <c r="M969" s="1023">
        <v>10980</v>
      </c>
      <c r="N969" s="1024"/>
    </row>
    <row r="970" spans="1:14" ht="22.5">
      <c r="A970" s="1017">
        <v>963</v>
      </c>
      <c r="B970" s="1025" t="s">
        <v>706</v>
      </c>
      <c r="C970" s="1019" t="s">
        <v>705</v>
      </c>
      <c r="D970" s="1020" t="s">
        <v>2755</v>
      </c>
      <c r="E970" s="729" t="s">
        <v>2756</v>
      </c>
      <c r="F970" s="729" t="s">
        <v>1527</v>
      </c>
      <c r="G970" s="1021"/>
      <c r="H970" s="1022"/>
      <c r="I970" s="1022"/>
      <c r="J970" s="1022"/>
      <c r="K970" s="1022"/>
      <c r="L970" s="729" t="s">
        <v>1345</v>
      </c>
      <c r="M970" s="1023">
        <v>18300</v>
      </c>
      <c r="N970" s="1024"/>
    </row>
    <row r="971" spans="1:14" ht="22.5">
      <c r="A971" s="1017">
        <v>964</v>
      </c>
      <c r="B971" s="1025" t="s">
        <v>706</v>
      </c>
      <c r="C971" s="1019" t="s">
        <v>705</v>
      </c>
      <c r="D971" s="1020" t="s">
        <v>2757</v>
      </c>
      <c r="E971" s="729" t="s">
        <v>2756</v>
      </c>
      <c r="F971" s="729" t="s">
        <v>1527</v>
      </c>
      <c r="G971" s="1021"/>
      <c r="H971" s="1022"/>
      <c r="I971" s="1022"/>
      <c r="J971" s="1022"/>
      <c r="K971" s="1022"/>
      <c r="L971" s="729" t="s">
        <v>1345</v>
      </c>
      <c r="M971" s="1023">
        <v>18300</v>
      </c>
      <c r="N971" s="1024"/>
    </row>
    <row r="972" spans="1:14" ht="22.5">
      <c r="A972" s="1017">
        <v>965</v>
      </c>
      <c r="B972" s="1025" t="s">
        <v>706</v>
      </c>
      <c r="C972" s="1019" t="s">
        <v>705</v>
      </c>
      <c r="D972" s="1020" t="s">
        <v>2758</v>
      </c>
      <c r="E972" s="729" t="s">
        <v>2759</v>
      </c>
      <c r="F972" s="729" t="s">
        <v>1404</v>
      </c>
      <c r="G972" s="1021"/>
      <c r="H972" s="1022"/>
      <c r="I972" s="1022"/>
      <c r="J972" s="1022"/>
      <c r="K972" s="1022"/>
      <c r="L972" s="729" t="s">
        <v>1345</v>
      </c>
      <c r="M972" s="1023">
        <v>16470</v>
      </c>
      <c r="N972" s="1024"/>
    </row>
    <row r="973" spans="1:14" ht="22.5">
      <c r="A973" s="1017">
        <v>966</v>
      </c>
      <c r="B973" s="1025" t="s">
        <v>706</v>
      </c>
      <c r="C973" s="1019" t="s">
        <v>705</v>
      </c>
      <c r="D973" s="1020" t="s">
        <v>2760</v>
      </c>
      <c r="E973" s="729" t="s">
        <v>2759</v>
      </c>
      <c r="F973" s="729" t="s">
        <v>1404</v>
      </c>
      <c r="G973" s="1021"/>
      <c r="H973" s="1022"/>
      <c r="I973" s="1022"/>
      <c r="J973" s="1022"/>
      <c r="K973" s="1022"/>
      <c r="L973" s="729" t="s">
        <v>1345</v>
      </c>
      <c r="M973" s="1023">
        <v>16470</v>
      </c>
      <c r="N973" s="1024"/>
    </row>
    <row r="974" spans="1:14" ht="22.5">
      <c r="A974" s="1017">
        <v>967</v>
      </c>
      <c r="B974" s="1025" t="s">
        <v>706</v>
      </c>
      <c r="C974" s="1019" t="s">
        <v>705</v>
      </c>
      <c r="D974" s="1020" t="s">
        <v>2761</v>
      </c>
      <c r="E974" s="729" t="s">
        <v>2762</v>
      </c>
      <c r="F974" s="729" t="s">
        <v>1404</v>
      </c>
      <c r="G974" s="1021"/>
      <c r="H974" s="1022"/>
      <c r="I974" s="1022"/>
      <c r="J974" s="1022"/>
      <c r="K974" s="1022"/>
      <c r="L974" s="729" t="s">
        <v>1345</v>
      </c>
      <c r="M974" s="1023">
        <v>16470</v>
      </c>
      <c r="N974" s="1024"/>
    </row>
    <row r="975" spans="1:14" ht="22.5">
      <c r="A975" s="1017">
        <v>968</v>
      </c>
      <c r="B975" s="1025" t="s">
        <v>706</v>
      </c>
      <c r="C975" s="1019" t="s">
        <v>705</v>
      </c>
      <c r="D975" s="1020" t="s">
        <v>2763</v>
      </c>
      <c r="E975" s="729" t="s">
        <v>2762</v>
      </c>
      <c r="F975" s="729" t="s">
        <v>1404</v>
      </c>
      <c r="G975" s="1021"/>
      <c r="H975" s="1022"/>
      <c r="I975" s="1022"/>
      <c r="J975" s="1022"/>
      <c r="K975" s="1022"/>
      <c r="L975" s="729" t="s">
        <v>1345</v>
      </c>
      <c r="M975" s="1023">
        <v>16470</v>
      </c>
      <c r="N975" s="1024"/>
    </row>
    <row r="976" spans="1:14" ht="22.5">
      <c r="A976" s="1017">
        <v>969</v>
      </c>
      <c r="B976" s="1025" t="s">
        <v>706</v>
      </c>
      <c r="C976" s="1019" t="s">
        <v>705</v>
      </c>
      <c r="D976" s="1020" t="s">
        <v>2764</v>
      </c>
      <c r="E976" s="729" t="s">
        <v>2765</v>
      </c>
      <c r="F976" s="729" t="s">
        <v>1404</v>
      </c>
      <c r="G976" s="1021"/>
      <c r="H976" s="1022"/>
      <c r="I976" s="1022"/>
      <c r="J976" s="1022"/>
      <c r="K976" s="1022"/>
      <c r="L976" s="729" t="s">
        <v>1345</v>
      </c>
      <c r="M976" s="1023">
        <v>16470</v>
      </c>
      <c r="N976" s="1024"/>
    </row>
    <row r="977" spans="1:14" ht="22.5">
      <c r="A977" s="1017">
        <v>970</v>
      </c>
      <c r="B977" s="1025" t="s">
        <v>706</v>
      </c>
      <c r="C977" s="1019" t="s">
        <v>705</v>
      </c>
      <c r="D977" s="1020" t="s">
        <v>2766</v>
      </c>
      <c r="E977" s="729" t="s">
        <v>2765</v>
      </c>
      <c r="F977" s="729" t="s">
        <v>1404</v>
      </c>
      <c r="G977" s="1021"/>
      <c r="H977" s="1022"/>
      <c r="I977" s="1022"/>
      <c r="J977" s="1022"/>
      <c r="K977" s="1022"/>
      <c r="L977" s="729" t="s">
        <v>1345</v>
      </c>
      <c r="M977" s="1023">
        <v>16470</v>
      </c>
      <c r="N977" s="1024"/>
    </row>
    <row r="978" spans="1:14" ht="22.5">
      <c r="A978" s="1017">
        <v>971</v>
      </c>
      <c r="B978" s="1025" t="s">
        <v>706</v>
      </c>
      <c r="C978" s="1019" t="s">
        <v>705</v>
      </c>
      <c r="D978" s="1020" t="s">
        <v>2767</v>
      </c>
      <c r="E978" s="729" t="s">
        <v>2768</v>
      </c>
      <c r="F978" s="729" t="s">
        <v>2286</v>
      </c>
      <c r="G978" s="1021"/>
      <c r="H978" s="1022"/>
      <c r="I978" s="1022"/>
      <c r="J978" s="1022"/>
      <c r="K978" s="1022"/>
      <c r="L978" s="729" t="s">
        <v>1345</v>
      </c>
      <c r="M978" s="1023">
        <v>11712</v>
      </c>
      <c r="N978" s="1024"/>
    </row>
    <row r="979" spans="1:14" ht="22.5">
      <c r="A979" s="1017">
        <v>972</v>
      </c>
      <c r="B979" s="1025" t="s">
        <v>706</v>
      </c>
      <c r="C979" s="1019" t="s">
        <v>705</v>
      </c>
      <c r="D979" s="1020" t="s">
        <v>2769</v>
      </c>
      <c r="E979" s="729" t="s">
        <v>2768</v>
      </c>
      <c r="F979" s="729" t="s">
        <v>2286</v>
      </c>
      <c r="G979" s="1021"/>
      <c r="H979" s="1022"/>
      <c r="I979" s="1022"/>
      <c r="J979" s="1022"/>
      <c r="K979" s="1022"/>
      <c r="L979" s="729" t="s">
        <v>1345</v>
      </c>
      <c r="M979" s="1023">
        <v>11712</v>
      </c>
      <c r="N979" s="1024"/>
    </row>
    <row r="980" spans="1:14" ht="22.5">
      <c r="A980" s="1017">
        <v>973</v>
      </c>
      <c r="B980" s="1025" t="s">
        <v>713</v>
      </c>
      <c r="C980" s="1019" t="s">
        <v>712</v>
      </c>
      <c r="D980" s="1020" t="s">
        <v>2770</v>
      </c>
      <c r="E980" s="729" t="s">
        <v>2771</v>
      </c>
      <c r="F980" s="729" t="s">
        <v>2772</v>
      </c>
      <c r="G980" s="1021"/>
      <c r="H980" s="1022"/>
      <c r="I980" s="1022"/>
      <c r="J980" s="1022"/>
      <c r="K980" s="1022"/>
      <c r="L980" s="729" t="s">
        <v>1345</v>
      </c>
      <c r="M980" s="1023">
        <v>22218.799999999999</v>
      </c>
      <c r="N980" s="1024"/>
    </row>
    <row r="981" spans="1:14" ht="22.5">
      <c r="A981" s="1017">
        <v>974</v>
      </c>
      <c r="B981" s="1025" t="s">
        <v>713</v>
      </c>
      <c r="C981" s="1019" t="s">
        <v>712</v>
      </c>
      <c r="D981" s="1020" t="s">
        <v>2773</v>
      </c>
      <c r="E981" s="729" t="s">
        <v>2771</v>
      </c>
      <c r="F981" s="729" t="s">
        <v>2772</v>
      </c>
      <c r="G981" s="1021"/>
      <c r="H981" s="1022"/>
      <c r="I981" s="1022"/>
      <c r="J981" s="1022"/>
      <c r="K981" s="1022"/>
      <c r="L981" s="729" t="s">
        <v>1345</v>
      </c>
      <c r="M981" s="1023">
        <f>M980</f>
        <v>22218.799999999999</v>
      </c>
      <c r="N981" s="1024"/>
    </row>
    <row r="982" spans="1:14" ht="22.5">
      <c r="A982" s="1017">
        <v>975</v>
      </c>
      <c r="B982" s="1025" t="s">
        <v>713</v>
      </c>
      <c r="C982" s="1019" t="s">
        <v>712</v>
      </c>
      <c r="D982" s="1020" t="s">
        <v>2774</v>
      </c>
      <c r="E982" s="729" t="s">
        <v>2775</v>
      </c>
      <c r="F982" s="729" t="s">
        <v>1352</v>
      </c>
      <c r="G982" s="1021"/>
      <c r="H982" s="1022"/>
      <c r="I982" s="1022"/>
      <c r="J982" s="1022"/>
      <c r="K982" s="1022"/>
      <c r="L982" s="729" t="s">
        <v>1345</v>
      </c>
      <c r="M982" s="1023">
        <v>14640</v>
      </c>
      <c r="N982" s="1024"/>
    </row>
    <row r="983" spans="1:14" ht="22.5">
      <c r="A983" s="1017">
        <v>976</v>
      </c>
      <c r="B983" s="1025" t="s">
        <v>713</v>
      </c>
      <c r="C983" s="1019" t="s">
        <v>712</v>
      </c>
      <c r="D983" s="1020" t="s">
        <v>2776</v>
      </c>
      <c r="E983" s="729" t="s">
        <v>2775</v>
      </c>
      <c r="F983" s="729" t="s">
        <v>1352</v>
      </c>
      <c r="G983" s="1021"/>
      <c r="H983" s="1022"/>
      <c r="I983" s="1022"/>
      <c r="J983" s="1022"/>
      <c r="K983" s="1022"/>
      <c r="L983" s="729" t="s">
        <v>1345</v>
      </c>
      <c r="M983" s="1023">
        <v>14640</v>
      </c>
      <c r="N983" s="1024"/>
    </row>
    <row r="984" spans="1:14" ht="22.5">
      <c r="A984" s="1017">
        <v>977</v>
      </c>
      <c r="B984" s="1025" t="s">
        <v>706</v>
      </c>
      <c r="C984" s="1019" t="s">
        <v>705</v>
      </c>
      <c r="D984" s="1020" t="s">
        <v>2777</v>
      </c>
      <c r="E984" s="729" t="s">
        <v>2778</v>
      </c>
      <c r="F984" s="729" t="s">
        <v>2352</v>
      </c>
      <c r="G984" s="1021"/>
      <c r="H984" s="1022"/>
      <c r="I984" s="1022"/>
      <c r="J984" s="1022"/>
      <c r="K984" s="1022"/>
      <c r="L984" s="729" t="s">
        <v>1345</v>
      </c>
      <c r="M984" s="1023">
        <v>13176</v>
      </c>
      <c r="N984" s="1024"/>
    </row>
    <row r="985" spans="1:14" ht="22.5">
      <c r="A985" s="1017">
        <v>978</v>
      </c>
      <c r="B985" s="1025" t="s">
        <v>706</v>
      </c>
      <c r="C985" s="1019" t="s">
        <v>705</v>
      </c>
      <c r="D985" s="1020" t="s">
        <v>2779</v>
      </c>
      <c r="E985" s="729" t="s">
        <v>2778</v>
      </c>
      <c r="F985" s="729" t="s">
        <v>2352</v>
      </c>
      <c r="G985" s="1021"/>
      <c r="H985" s="1022"/>
      <c r="I985" s="1022"/>
      <c r="J985" s="1022"/>
      <c r="K985" s="1022"/>
      <c r="L985" s="729" t="s">
        <v>1345</v>
      </c>
      <c r="M985" s="1023">
        <v>13176</v>
      </c>
      <c r="N985" s="1024"/>
    </row>
    <row r="986" spans="1:14" ht="22.5">
      <c r="A986" s="1017">
        <v>979</v>
      </c>
      <c r="B986" s="1025" t="s">
        <v>706</v>
      </c>
      <c r="C986" s="1019" t="s">
        <v>705</v>
      </c>
      <c r="D986" s="1020" t="s">
        <v>2780</v>
      </c>
      <c r="E986" s="729" t="s">
        <v>2781</v>
      </c>
      <c r="F986" s="729" t="s">
        <v>1352</v>
      </c>
      <c r="G986" s="1021"/>
      <c r="H986" s="1022"/>
      <c r="I986" s="1022"/>
      <c r="J986" s="1022"/>
      <c r="K986" s="1022"/>
      <c r="L986" s="729" t="s">
        <v>1345</v>
      </c>
      <c r="M986" s="1023">
        <v>14640</v>
      </c>
      <c r="N986" s="1024"/>
    </row>
    <row r="987" spans="1:14" ht="22.5">
      <c r="A987" s="1017">
        <v>980</v>
      </c>
      <c r="B987" s="1025" t="s">
        <v>706</v>
      </c>
      <c r="C987" s="1019" t="s">
        <v>705</v>
      </c>
      <c r="D987" s="1020" t="s">
        <v>2782</v>
      </c>
      <c r="E987" s="729" t="s">
        <v>2781</v>
      </c>
      <c r="F987" s="729" t="s">
        <v>1352</v>
      </c>
      <c r="G987" s="1021"/>
      <c r="H987" s="1022"/>
      <c r="I987" s="1022"/>
      <c r="J987" s="1022"/>
      <c r="K987" s="1022"/>
      <c r="L987" s="729" t="s">
        <v>1345</v>
      </c>
      <c r="M987" s="1023">
        <v>14640</v>
      </c>
      <c r="N987" s="1024"/>
    </row>
    <row r="988" spans="1:14" ht="22.5">
      <c r="A988" s="1017">
        <v>981</v>
      </c>
      <c r="B988" s="1025" t="s">
        <v>706</v>
      </c>
      <c r="C988" s="1019" t="s">
        <v>705</v>
      </c>
      <c r="D988" s="1020" t="s">
        <v>2783</v>
      </c>
      <c r="E988" s="729" t="s">
        <v>2784</v>
      </c>
      <c r="F988" s="729" t="s">
        <v>1352</v>
      </c>
      <c r="G988" s="1021"/>
      <c r="H988" s="1022"/>
      <c r="I988" s="1022"/>
      <c r="J988" s="1022"/>
      <c r="K988" s="1022"/>
      <c r="L988" s="729" t="s">
        <v>1345</v>
      </c>
      <c r="M988" s="1023">
        <v>14640</v>
      </c>
      <c r="N988" s="1024"/>
    </row>
    <row r="989" spans="1:14" ht="22.5">
      <c r="A989" s="1017">
        <v>982</v>
      </c>
      <c r="B989" s="1025" t="s">
        <v>706</v>
      </c>
      <c r="C989" s="1019" t="s">
        <v>705</v>
      </c>
      <c r="D989" s="1020" t="s">
        <v>2785</v>
      </c>
      <c r="E989" s="729" t="s">
        <v>2784</v>
      </c>
      <c r="F989" s="729" t="s">
        <v>1352</v>
      </c>
      <c r="G989" s="1021"/>
      <c r="H989" s="1022"/>
      <c r="I989" s="1022"/>
      <c r="J989" s="1022"/>
      <c r="K989" s="1022"/>
      <c r="L989" s="729" t="s">
        <v>1345</v>
      </c>
      <c r="M989" s="1023">
        <v>14640</v>
      </c>
      <c r="N989" s="1024"/>
    </row>
    <row r="990" spans="1:14" ht="22.5">
      <c r="A990" s="1017">
        <v>983</v>
      </c>
      <c r="B990" s="1025" t="s">
        <v>713</v>
      </c>
      <c r="C990" s="1019" t="s">
        <v>712</v>
      </c>
      <c r="D990" s="1020" t="s">
        <v>2786</v>
      </c>
      <c r="E990" s="729" t="s">
        <v>2787</v>
      </c>
      <c r="F990" s="729" t="s">
        <v>1352</v>
      </c>
      <c r="G990" s="1021"/>
      <c r="H990" s="1022"/>
      <c r="I990" s="1022"/>
      <c r="J990" s="1022"/>
      <c r="K990" s="1022"/>
      <c r="L990" s="729" t="s">
        <v>1345</v>
      </c>
      <c r="M990" s="1023">
        <v>14640</v>
      </c>
      <c r="N990" s="1024"/>
    </row>
    <row r="991" spans="1:14" ht="22.5">
      <c r="A991" s="1017">
        <v>984</v>
      </c>
      <c r="B991" s="1025" t="s">
        <v>713</v>
      </c>
      <c r="C991" s="1019" t="s">
        <v>712</v>
      </c>
      <c r="D991" s="1020" t="s">
        <v>2788</v>
      </c>
      <c r="E991" s="729" t="s">
        <v>2787</v>
      </c>
      <c r="F991" s="729" t="s">
        <v>1352</v>
      </c>
      <c r="G991" s="1021"/>
      <c r="H991" s="1022"/>
      <c r="I991" s="1022"/>
      <c r="J991" s="1022"/>
      <c r="K991" s="1022"/>
      <c r="L991" s="729" t="s">
        <v>1345</v>
      </c>
      <c r="M991" s="1023">
        <v>14640</v>
      </c>
      <c r="N991" s="1024"/>
    </row>
    <row r="992" spans="1:14" ht="22.5">
      <c r="A992" s="1017">
        <v>985</v>
      </c>
      <c r="B992" s="1025" t="s">
        <v>706</v>
      </c>
      <c r="C992" s="1019" t="s">
        <v>705</v>
      </c>
      <c r="D992" s="1020" t="s">
        <v>2789</v>
      </c>
      <c r="E992" s="729" t="s">
        <v>2790</v>
      </c>
      <c r="F992" s="729" t="s">
        <v>1887</v>
      </c>
      <c r="G992" s="1021"/>
      <c r="H992" s="1022"/>
      <c r="I992" s="1022"/>
      <c r="J992" s="1022"/>
      <c r="K992" s="1022"/>
      <c r="L992" s="729" t="s">
        <v>1345</v>
      </c>
      <c r="M992" s="1023">
        <v>16470</v>
      </c>
      <c r="N992" s="1024"/>
    </row>
    <row r="993" spans="1:15" ht="22.5">
      <c r="A993" s="1017">
        <v>986</v>
      </c>
      <c r="B993" s="1025" t="s">
        <v>706</v>
      </c>
      <c r="C993" s="1019" t="s">
        <v>705</v>
      </c>
      <c r="D993" s="1020" t="s">
        <v>2791</v>
      </c>
      <c r="E993" s="729" t="s">
        <v>2790</v>
      </c>
      <c r="F993" s="729" t="s">
        <v>1887</v>
      </c>
      <c r="G993" s="1021"/>
      <c r="H993" s="1022"/>
      <c r="I993" s="1022"/>
      <c r="J993" s="1022"/>
      <c r="K993" s="1022"/>
      <c r="L993" s="729" t="s">
        <v>1345</v>
      </c>
      <c r="M993" s="1023">
        <v>16470</v>
      </c>
      <c r="N993" s="1024"/>
    </row>
    <row r="994" spans="1:15" ht="22.5">
      <c r="A994" s="1017">
        <v>987</v>
      </c>
      <c r="B994" s="1025" t="s">
        <v>706</v>
      </c>
      <c r="C994" s="1019" t="s">
        <v>705</v>
      </c>
      <c r="D994" s="1020" t="s">
        <v>2792</v>
      </c>
      <c r="E994" s="729" t="s">
        <v>2793</v>
      </c>
      <c r="F994" s="729" t="s">
        <v>1887</v>
      </c>
      <c r="G994" s="1021"/>
      <c r="H994" s="1022"/>
      <c r="I994" s="1022"/>
      <c r="J994" s="1022"/>
      <c r="K994" s="1022"/>
      <c r="L994" s="729" t="s">
        <v>1345</v>
      </c>
      <c r="M994" s="1023">
        <v>16470</v>
      </c>
      <c r="N994" s="1024"/>
    </row>
    <row r="995" spans="1:15" ht="22.5">
      <c r="A995" s="1017">
        <v>988</v>
      </c>
      <c r="B995" s="1025" t="s">
        <v>706</v>
      </c>
      <c r="C995" s="1019" t="s">
        <v>705</v>
      </c>
      <c r="D995" s="1020" t="s">
        <v>2794</v>
      </c>
      <c r="E995" s="729" t="s">
        <v>2793</v>
      </c>
      <c r="F995" s="729" t="s">
        <v>1887</v>
      </c>
      <c r="G995" s="1021"/>
      <c r="H995" s="1022"/>
      <c r="I995" s="1022"/>
      <c r="J995" s="1022"/>
      <c r="K995" s="1022"/>
      <c r="L995" s="729" t="s">
        <v>1345</v>
      </c>
      <c r="M995" s="1023">
        <v>16470</v>
      </c>
      <c r="N995" s="1024"/>
    </row>
    <row r="996" spans="1:15" ht="22.5">
      <c r="A996" s="1017">
        <v>989</v>
      </c>
      <c r="B996" s="1025" t="s">
        <v>713</v>
      </c>
      <c r="C996" s="1019" t="s">
        <v>712</v>
      </c>
      <c r="D996" s="1020" t="s">
        <v>2795</v>
      </c>
      <c r="E996" s="729" t="s">
        <v>2796</v>
      </c>
      <c r="F996" s="729" t="s">
        <v>1352</v>
      </c>
      <c r="G996" s="1021"/>
      <c r="H996" s="1022"/>
      <c r="I996" s="1022"/>
      <c r="J996" s="1022"/>
      <c r="K996" s="1022"/>
      <c r="L996" s="729" t="s">
        <v>1345</v>
      </c>
      <c r="M996" s="1023">
        <v>14640</v>
      </c>
      <c r="N996" s="1024"/>
    </row>
    <row r="997" spans="1:15" ht="22.5">
      <c r="A997" s="1017">
        <v>990</v>
      </c>
      <c r="B997" s="1025" t="s">
        <v>713</v>
      </c>
      <c r="C997" s="1019" t="s">
        <v>712</v>
      </c>
      <c r="D997" s="1020" t="s">
        <v>2797</v>
      </c>
      <c r="E997" s="729" t="s">
        <v>2796</v>
      </c>
      <c r="F997" s="729" t="s">
        <v>1352</v>
      </c>
      <c r="G997" s="1021"/>
      <c r="H997" s="1022"/>
      <c r="I997" s="1022"/>
      <c r="J997" s="1022"/>
      <c r="K997" s="1022"/>
      <c r="L997" s="729" t="s">
        <v>1345</v>
      </c>
      <c r="M997" s="1023">
        <v>14640</v>
      </c>
      <c r="N997" s="1024"/>
    </row>
    <row r="998" spans="1:15" ht="22.5">
      <c r="A998" s="1017">
        <v>991</v>
      </c>
      <c r="B998" s="1025" t="str">
        <f>B995</f>
        <v>Referensi</v>
      </c>
      <c r="C998" s="1019" t="str">
        <f>C995</f>
        <v>6.01.01.01.002</v>
      </c>
      <c r="D998" s="1020" t="s">
        <v>2798</v>
      </c>
      <c r="E998" s="729" t="s">
        <v>2799</v>
      </c>
      <c r="F998" s="729" t="s">
        <v>1490</v>
      </c>
      <c r="G998" s="1021"/>
      <c r="H998" s="1022"/>
      <c r="I998" s="1022"/>
      <c r="J998" s="1022"/>
      <c r="K998" s="1022"/>
      <c r="L998" s="729" t="s">
        <v>1345</v>
      </c>
      <c r="M998" s="1023">
        <v>15372</v>
      </c>
      <c r="N998" s="1024"/>
    </row>
    <row r="999" spans="1:15" ht="22.5">
      <c r="A999" s="1017">
        <v>992</v>
      </c>
      <c r="B999" s="1025" t="str">
        <f t="shared" ref="B999:C1003" si="2">B996</f>
        <v>Buku Lainnya</v>
      </c>
      <c r="C999" s="1019" t="s">
        <v>705</v>
      </c>
      <c r="D999" s="1020" t="s">
        <v>2800</v>
      </c>
      <c r="E999" s="729" t="s">
        <v>2799</v>
      </c>
      <c r="F999" s="729" t="s">
        <v>1490</v>
      </c>
      <c r="G999" s="1021"/>
      <c r="H999" s="1022"/>
      <c r="I999" s="1022"/>
      <c r="J999" s="1022"/>
      <c r="K999" s="1022"/>
      <c r="L999" s="729" t="s">
        <v>1345</v>
      </c>
      <c r="M999" s="1023">
        <v>15372</v>
      </c>
      <c r="N999" s="1024"/>
    </row>
    <row r="1000" spans="1:15" ht="22.5">
      <c r="A1000" s="1017">
        <v>993</v>
      </c>
      <c r="B1000" s="1025" t="str">
        <f t="shared" si="2"/>
        <v>Buku Lainnya</v>
      </c>
      <c r="C1000" s="1019" t="str">
        <f>C999</f>
        <v>6.01.01.01.002</v>
      </c>
      <c r="D1000" s="1020" t="s">
        <v>2801</v>
      </c>
      <c r="E1000" s="729" t="s">
        <v>2802</v>
      </c>
      <c r="F1000" s="729" t="s">
        <v>1527</v>
      </c>
      <c r="G1000" s="1021"/>
      <c r="H1000" s="1022"/>
      <c r="I1000" s="1022"/>
      <c r="J1000" s="1022"/>
      <c r="K1000" s="1022"/>
      <c r="L1000" s="729" t="s">
        <v>1345</v>
      </c>
      <c r="M1000" s="1023">
        <v>18300</v>
      </c>
      <c r="N1000" s="1024"/>
    </row>
    <row r="1001" spans="1:15" ht="22.5">
      <c r="A1001" s="1017">
        <v>994</v>
      </c>
      <c r="B1001" s="1025" t="str">
        <f t="shared" si="2"/>
        <v>Referensi</v>
      </c>
      <c r="C1001" s="1019" t="str">
        <f>C1000</f>
        <v>6.01.01.01.002</v>
      </c>
      <c r="D1001" s="1020" t="s">
        <v>2803</v>
      </c>
      <c r="E1001" s="729" t="s">
        <v>2802</v>
      </c>
      <c r="F1001" s="729" t="s">
        <v>1527</v>
      </c>
      <c r="G1001" s="1021"/>
      <c r="H1001" s="1022"/>
      <c r="I1001" s="1022"/>
      <c r="J1001" s="1022"/>
      <c r="K1001" s="1022"/>
      <c r="L1001" s="729" t="s">
        <v>1345</v>
      </c>
      <c r="M1001" s="1023">
        <v>18300</v>
      </c>
      <c r="N1001" s="1024"/>
    </row>
    <row r="1002" spans="1:15" ht="22.5">
      <c r="A1002" s="1017">
        <v>995</v>
      </c>
      <c r="B1002" s="1025" t="str">
        <f t="shared" si="2"/>
        <v>Buku Lainnya</v>
      </c>
      <c r="C1002" s="1019" t="str">
        <f t="shared" si="2"/>
        <v>6.01.01.01.002</v>
      </c>
      <c r="D1002" s="1020" t="s">
        <v>2804</v>
      </c>
      <c r="E1002" s="729" t="s">
        <v>2805</v>
      </c>
      <c r="F1002" s="729" t="s">
        <v>1387</v>
      </c>
      <c r="G1002" s="1021"/>
      <c r="H1002" s="1022"/>
      <c r="I1002" s="1022"/>
      <c r="J1002" s="1022"/>
      <c r="K1002" s="1022"/>
      <c r="L1002" s="729" t="s">
        <v>1345</v>
      </c>
      <c r="M1002" s="1023">
        <v>14640</v>
      </c>
      <c r="N1002" s="1024"/>
    </row>
    <row r="1003" spans="1:15" ht="22.5">
      <c r="A1003" s="1017">
        <v>996</v>
      </c>
      <c r="B1003" s="1025" t="str">
        <f t="shared" si="2"/>
        <v>Buku Lainnya</v>
      </c>
      <c r="C1003" s="1019" t="s">
        <v>712</v>
      </c>
      <c r="D1003" s="1020" t="s">
        <v>2806</v>
      </c>
      <c r="E1003" s="729" t="s">
        <v>2805</v>
      </c>
      <c r="F1003" s="729" t="s">
        <v>1387</v>
      </c>
      <c r="G1003" s="1021"/>
      <c r="H1003" s="1022"/>
      <c r="I1003" s="1022"/>
      <c r="J1003" s="1022"/>
      <c r="K1003" s="1022"/>
      <c r="L1003" s="729" t="s">
        <v>1345</v>
      </c>
      <c r="M1003" s="1023">
        <v>14640</v>
      </c>
      <c r="N1003" s="1024"/>
    </row>
    <row r="1004" spans="1:15" ht="22.5">
      <c r="A1004" s="1017">
        <v>997</v>
      </c>
      <c r="B1004" s="1025" t="s">
        <v>706</v>
      </c>
      <c r="C1004" s="1019" t="s">
        <v>705</v>
      </c>
      <c r="D1004" s="1020" t="s">
        <v>2807</v>
      </c>
      <c r="E1004" s="729" t="s">
        <v>2808</v>
      </c>
      <c r="F1004" s="729" t="s">
        <v>2809</v>
      </c>
      <c r="G1004" s="1021"/>
      <c r="H1004" s="1022"/>
      <c r="I1004" s="1022"/>
      <c r="J1004" s="1022"/>
      <c r="K1004" s="1022"/>
      <c r="L1004" s="729" t="s">
        <v>1345</v>
      </c>
      <c r="M1004" s="1023">
        <v>14640</v>
      </c>
      <c r="N1004" s="1024"/>
    </row>
    <row r="1005" spans="1:15" ht="22.5">
      <c r="A1005" s="1017">
        <v>998</v>
      </c>
      <c r="B1005" s="1025" t="s">
        <v>706</v>
      </c>
      <c r="C1005" s="1019" t="s">
        <v>705</v>
      </c>
      <c r="D1005" s="1020" t="s">
        <v>2810</v>
      </c>
      <c r="E1005" s="729" t="s">
        <v>2808</v>
      </c>
      <c r="F1005" s="729" t="s">
        <v>2809</v>
      </c>
      <c r="G1005" s="1021"/>
      <c r="H1005" s="1022"/>
      <c r="I1005" s="1022"/>
      <c r="J1005" s="1022"/>
      <c r="K1005" s="1022"/>
      <c r="L1005" s="729" t="s">
        <v>1345</v>
      </c>
      <c r="M1005" s="1023">
        <v>14640</v>
      </c>
      <c r="N1005" s="1024"/>
    </row>
    <row r="1006" spans="1:15" ht="22.5">
      <c r="A1006" s="1017">
        <v>999</v>
      </c>
      <c r="B1006" s="1025" t="s">
        <v>713</v>
      </c>
      <c r="C1006" s="1019" t="s">
        <v>712</v>
      </c>
      <c r="D1006" s="1020" t="s">
        <v>714</v>
      </c>
      <c r="E1006" s="729" t="s">
        <v>2811</v>
      </c>
      <c r="F1006" s="729" t="s">
        <v>1527</v>
      </c>
      <c r="G1006" s="1021"/>
      <c r="H1006" s="1022"/>
      <c r="I1006" s="1022"/>
      <c r="J1006" s="1022"/>
      <c r="K1006" s="1022"/>
      <c r="L1006" s="729" t="s">
        <v>1345</v>
      </c>
      <c r="M1006" s="1023">
        <v>18300</v>
      </c>
      <c r="N1006" s="1024"/>
    </row>
    <row r="1007" spans="1:15" ht="22.5">
      <c r="A1007" s="1017">
        <v>1000</v>
      </c>
      <c r="B1007" s="1025" t="s">
        <v>713</v>
      </c>
      <c r="C1007" s="1019" t="s">
        <v>712</v>
      </c>
      <c r="D1007" s="1020" t="s">
        <v>2812</v>
      </c>
      <c r="E1007" s="729" t="s">
        <v>2811</v>
      </c>
      <c r="F1007" s="729" t="s">
        <v>1527</v>
      </c>
      <c r="G1007" s="1021"/>
      <c r="H1007" s="1022"/>
      <c r="I1007" s="1022"/>
      <c r="J1007" s="1022"/>
      <c r="K1007" s="1022"/>
      <c r="L1007" s="729" t="s">
        <v>1345</v>
      </c>
      <c r="M1007" s="1023">
        <v>18300</v>
      </c>
      <c r="N1007" s="1024"/>
    </row>
    <row r="1008" spans="1:15" ht="45">
      <c r="A1008" s="1017">
        <v>1001</v>
      </c>
      <c r="B1008" s="1025" t="s">
        <v>2813</v>
      </c>
      <c r="C1008" s="1019" t="s">
        <v>715</v>
      </c>
      <c r="D1008" s="1020" t="s">
        <v>308</v>
      </c>
      <c r="E1008" s="729"/>
      <c r="F1008" s="729"/>
      <c r="G1008" s="742" t="s">
        <v>259</v>
      </c>
      <c r="H1008" s="742" t="s">
        <v>717</v>
      </c>
      <c r="I1008" s="742" t="s">
        <v>718</v>
      </c>
      <c r="J1008" s="545"/>
      <c r="K1008" s="545"/>
      <c r="L1008" s="729" t="s">
        <v>2814</v>
      </c>
      <c r="M1008" s="1029">
        <v>175000000</v>
      </c>
      <c r="N1008" s="1030"/>
      <c r="O1008" s="554" t="s">
        <v>2815</v>
      </c>
    </row>
    <row r="1009" spans="1:15" ht="22.5">
      <c r="A1009" s="1017">
        <v>1002</v>
      </c>
      <c r="B1009" s="1025" t="s">
        <v>706</v>
      </c>
      <c r="C1009" s="1019" t="s">
        <v>705</v>
      </c>
      <c r="D1009" s="1020" t="s">
        <v>308</v>
      </c>
      <c r="E1009" s="729" t="s">
        <v>2816</v>
      </c>
      <c r="F1009" s="729" t="s">
        <v>2817</v>
      </c>
      <c r="G1009" s="545"/>
      <c r="H1009" s="545"/>
      <c r="I1009" s="545"/>
      <c r="J1009" s="545"/>
      <c r="K1009" s="545"/>
      <c r="L1009" s="729" t="s">
        <v>2818</v>
      </c>
      <c r="M1009" s="1029">
        <v>35000</v>
      </c>
      <c r="N1009" s="1031"/>
      <c r="O1009" s="512"/>
    </row>
    <row r="1010" spans="1:15" ht="22.5">
      <c r="A1010" s="1017">
        <v>1003</v>
      </c>
      <c r="B1010" s="1025" t="s">
        <v>706</v>
      </c>
      <c r="C1010" s="1019" t="s">
        <v>705</v>
      </c>
      <c r="D1010" s="1020" t="s">
        <v>310</v>
      </c>
      <c r="E1010" s="729" t="s">
        <v>2819</v>
      </c>
      <c r="F1010" s="729" t="s">
        <v>2820</v>
      </c>
      <c r="G1010" s="545"/>
      <c r="H1010" s="545"/>
      <c r="I1010" s="545"/>
      <c r="J1010" s="545"/>
      <c r="K1010" s="545"/>
      <c r="L1010" s="729" t="s">
        <v>2818</v>
      </c>
      <c r="M1010" s="1029">
        <v>15000</v>
      </c>
      <c r="N1010" s="1031"/>
      <c r="O1010" s="512"/>
    </row>
    <row r="1011" spans="1:15" ht="22.5">
      <c r="A1011" s="1017">
        <v>1004</v>
      </c>
      <c r="B1011" s="1025" t="s">
        <v>706</v>
      </c>
      <c r="C1011" s="1019" t="str">
        <f>C1010</f>
        <v>6.01.01.01.002</v>
      </c>
      <c r="D1011" s="1020" t="s">
        <v>332</v>
      </c>
      <c r="E1011" s="729" t="s">
        <v>2821</v>
      </c>
      <c r="F1011" s="729" t="s">
        <v>2820</v>
      </c>
      <c r="G1011" s="545"/>
      <c r="H1011" s="545"/>
      <c r="I1011" s="545"/>
      <c r="J1011" s="545"/>
      <c r="K1011" s="545"/>
      <c r="L1011" s="729" t="s">
        <v>2818</v>
      </c>
      <c r="M1011" s="1029">
        <v>15000</v>
      </c>
      <c r="N1011" s="1031"/>
      <c r="O1011" s="512"/>
    </row>
    <row r="1012" spans="1:15">
      <c r="A1012" s="1017">
        <v>1005</v>
      </c>
      <c r="B1012" s="1025" t="s">
        <v>706</v>
      </c>
      <c r="C1012" s="1019" t="str">
        <f>C1011</f>
        <v>6.01.01.01.002</v>
      </c>
      <c r="D1012" s="1020" t="s">
        <v>393</v>
      </c>
      <c r="E1012" s="729" t="s">
        <v>2822</v>
      </c>
      <c r="F1012" s="729" t="s">
        <v>2820</v>
      </c>
      <c r="G1012" s="545"/>
      <c r="H1012" s="545"/>
      <c r="I1012" s="545"/>
      <c r="J1012" s="545"/>
      <c r="K1012" s="545"/>
      <c r="L1012" s="729" t="s">
        <v>2818</v>
      </c>
      <c r="M1012" s="1029">
        <v>15000</v>
      </c>
      <c r="N1012" s="1031"/>
      <c r="O1012" s="512"/>
    </row>
    <row r="1013" spans="1:15" ht="22.5">
      <c r="A1013" s="1017">
        <v>1006</v>
      </c>
      <c r="B1013" s="1025" t="s">
        <v>706</v>
      </c>
      <c r="C1013" s="1019" t="str">
        <f t="shared" ref="C1013:C1036" si="3">C1009</f>
        <v>6.01.01.01.002</v>
      </c>
      <c r="D1013" s="1020" t="s">
        <v>490</v>
      </c>
      <c r="E1013" s="729" t="s">
        <v>2823</v>
      </c>
      <c r="F1013" s="729" t="s">
        <v>2824</v>
      </c>
      <c r="G1013" s="545"/>
      <c r="H1013" s="545"/>
      <c r="I1013" s="545"/>
      <c r="J1013" s="545"/>
      <c r="K1013" s="545"/>
      <c r="L1013" s="729" t="s">
        <v>2818</v>
      </c>
      <c r="M1013" s="1029">
        <v>10000</v>
      </c>
      <c r="N1013" s="1031"/>
      <c r="O1013" s="512"/>
    </row>
    <row r="1014" spans="1:15" ht="22.5">
      <c r="A1014" s="1017">
        <v>1007</v>
      </c>
      <c r="B1014" s="1025" t="s">
        <v>706</v>
      </c>
      <c r="C1014" s="1019" t="str">
        <f t="shared" si="3"/>
        <v>6.01.01.01.002</v>
      </c>
      <c r="D1014" s="1020" t="s">
        <v>404</v>
      </c>
      <c r="E1014" s="729" t="s">
        <v>2825</v>
      </c>
      <c r="F1014" s="729" t="s">
        <v>2826</v>
      </c>
      <c r="G1014" s="545"/>
      <c r="H1014" s="545"/>
      <c r="I1014" s="545"/>
      <c r="J1014" s="545"/>
      <c r="K1014" s="545"/>
      <c r="L1014" s="729" t="s">
        <v>2818</v>
      </c>
      <c r="M1014" s="1029">
        <v>10000</v>
      </c>
      <c r="N1014" s="1031"/>
      <c r="O1014" s="512"/>
    </row>
    <row r="1015" spans="1:15">
      <c r="A1015" s="1017">
        <v>1008</v>
      </c>
      <c r="B1015" s="1025" t="s">
        <v>706</v>
      </c>
      <c r="C1015" s="1019" t="str">
        <f t="shared" si="3"/>
        <v>6.01.01.01.002</v>
      </c>
      <c r="D1015" s="1020" t="s">
        <v>608</v>
      </c>
      <c r="E1015" s="729" t="s">
        <v>2827</v>
      </c>
      <c r="F1015" s="729" t="s">
        <v>2828</v>
      </c>
      <c r="G1015" s="545"/>
      <c r="H1015" s="545"/>
      <c r="I1015" s="545"/>
      <c r="J1015" s="545"/>
      <c r="K1015" s="545"/>
      <c r="L1015" s="729" t="s">
        <v>2818</v>
      </c>
      <c r="M1015" s="1029">
        <v>5000</v>
      </c>
      <c r="N1015" s="1031"/>
      <c r="O1015" s="512"/>
    </row>
    <row r="1016" spans="1:15">
      <c r="A1016" s="1017">
        <v>1009</v>
      </c>
      <c r="B1016" s="1025" t="s">
        <v>706</v>
      </c>
      <c r="C1016" s="1019" t="str">
        <f t="shared" si="3"/>
        <v>6.01.01.01.002</v>
      </c>
      <c r="D1016" s="1020" t="s">
        <v>609</v>
      </c>
      <c r="E1016" s="729" t="s">
        <v>2829</v>
      </c>
      <c r="F1016" s="729" t="s">
        <v>2830</v>
      </c>
      <c r="G1016" s="545"/>
      <c r="H1016" s="545"/>
      <c r="I1016" s="545"/>
      <c r="J1016" s="545"/>
      <c r="K1016" s="545"/>
      <c r="L1016" s="729" t="s">
        <v>2818</v>
      </c>
      <c r="M1016" s="1029">
        <v>3000</v>
      </c>
      <c r="N1016" s="1031"/>
      <c r="O1016" s="512"/>
    </row>
    <row r="1017" spans="1:15">
      <c r="A1017" s="1017">
        <v>1010</v>
      </c>
      <c r="B1017" s="1025" t="s">
        <v>706</v>
      </c>
      <c r="C1017" s="1019" t="str">
        <f t="shared" si="3"/>
        <v>6.01.01.01.002</v>
      </c>
      <c r="D1017" s="1020" t="s">
        <v>408</v>
      </c>
      <c r="E1017" s="729" t="s">
        <v>2831</v>
      </c>
      <c r="F1017" s="729" t="s">
        <v>2832</v>
      </c>
      <c r="G1017" s="545"/>
      <c r="H1017" s="545"/>
      <c r="I1017" s="545"/>
      <c r="J1017" s="545"/>
      <c r="K1017" s="545"/>
      <c r="L1017" s="729" t="s">
        <v>2818</v>
      </c>
      <c r="M1017" s="1029">
        <v>3000</v>
      </c>
      <c r="N1017" s="1031"/>
      <c r="O1017" s="512"/>
    </row>
    <row r="1018" spans="1:15">
      <c r="A1018" s="1017">
        <v>1011</v>
      </c>
      <c r="B1018" s="1025" t="s">
        <v>706</v>
      </c>
      <c r="C1018" s="1019" t="str">
        <f t="shared" si="3"/>
        <v>6.01.01.01.002</v>
      </c>
      <c r="D1018" s="1020" t="s">
        <v>413</v>
      </c>
      <c r="E1018" s="729" t="s">
        <v>2833</v>
      </c>
      <c r="F1018" s="729" t="s">
        <v>2832</v>
      </c>
      <c r="G1018" s="545"/>
      <c r="H1018" s="545"/>
      <c r="I1018" s="545"/>
      <c r="J1018" s="545"/>
      <c r="K1018" s="545"/>
      <c r="L1018" s="729" t="s">
        <v>2818</v>
      </c>
      <c r="M1018" s="1029">
        <v>3000</v>
      </c>
      <c r="N1018" s="1031"/>
      <c r="O1018" s="512"/>
    </row>
    <row r="1019" spans="1:15">
      <c r="A1019" s="1017">
        <v>1012</v>
      </c>
      <c r="B1019" s="1025" t="s">
        <v>706</v>
      </c>
      <c r="C1019" s="1019" t="str">
        <f t="shared" si="3"/>
        <v>6.01.01.01.002</v>
      </c>
      <c r="D1019" s="1020" t="s">
        <v>596</v>
      </c>
      <c r="E1019" s="729" t="s">
        <v>2834</v>
      </c>
      <c r="F1019" s="729" t="s">
        <v>1887</v>
      </c>
      <c r="G1019" s="545"/>
      <c r="H1019" s="545"/>
      <c r="I1019" s="545"/>
      <c r="J1019" s="545"/>
      <c r="K1019" s="545"/>
      <c r="L1019" s="729" t="s">
        <v>2818</v>
      </c>
      <c r="M1019" s="1029">
        <v>15000</v>
      </c>
      <c r="N1019" s="1031"/>
      <c r="O1019" s="512"/>
    </row>
    <row r="1020" spans="1:15">
      <c r="A1020" s="1017">
        <v>1013</v>
      </c>
      <c r="B1020" s="1025" t="s">
        <v>706</v>
      </c>
      <c r="C1020" s="1019" t="str">
        <f t="shared" si="3"/>
        <v>6.01.01.01.002</v>
      </c>
      <c r="D1020" s="1020" t="s">
        <v>720</v>
      </c>
      <c r="E1020" s="729" t="s">
        <v>2835</v>
      </c>
      <c r="F1020" s="729" t="s">
        <v>2541</v>
      </c>
      <c r="G1020" s="545"/>
      <c r="H1020" s="545"/>
      <c r="I1020" s="545"/>
      <c r="J1020" s="545"/>
      <c r="K1020" s="545"/>
      <c r="L1020" s="729" t="s">
        <v>2818</v>
      </c>
      <c r="M1020" s="1029">
        <v>10000</v>
      </c>
      <c r="N1020" s="1031"/>
      <c r="O1020" s="512"/>
    </row>
    <row r="1021" spans="1:15">
      <c r="A1021" s="1017">
        <v>1014</v>
      </c>
      <c r="B1021" s="1025" t="s">
        <v>706</v>
      </c>
      <c r="C1021" s="1019" t="str">
        <f t="shared" si="3"/>
        <v>6.01.01.01.002</v>
      </c>
      <c r="D1021" s="1020" t="s">
        <v>598</v>
      </c>
      <c r="E1021" s="729" t="s">
        <v>2836</v>
      </c>
      <c r="F1021" s="729" t="s">
        <v>1887</v>
      </c>
      <c r="G1021" s="545"/>
      <c r="H1021" s="545"/>
      <c r="I1021" s="545"/>
      <c r="J1021" s="545"/>
      <c r="K1021" s="545"/>
      <c r="L1021" s="729" t="s">
        <v>2818</v>
      </c>
      <c r="M1021" s="1029">
        <v>30000</v>
      </c>
      <c r="N1021" s="1031"/>
      <c r="O1021" s="512"/>
    </row>
    <row r="1022" spans="1:15">
      <c r="A1022" s="1017">
        <v>1015</v>
      </c>
      <c r="B1022" s="1025" t="s">
        <v>706</v>
      </c>
      <c r="C1022" s="1019" t="str">
        <f t="shared" si="3"/>
        <v>6.01.01.01.002</v>
      </c>
      <c r="D1022" s="1020" t="s">
        <v>599</v>
      </c>
      <c r="E1022" s="729" t="s">
        <v>2837</v>
      </c>
      <c r="F1022" s="729" t="s">
        <v>2832</v>
      </c>
      <c r="G1022" s="545"/>
      <c r="H1022" s="545"/>
      <c r="I1022" s="545"/>
      <c r="J1022" s="545"/>
      <c r="K1022" s="545"/>
      <c r="L1022" s="729" t="s">
        <v>2818</v>
      </c>
      <c r="M1022" s="1029">
        <v>7000</v>
      </c>
      <c r="N1022" s="1031"/>
      <c r="O1022" s="512"/>
    </row>
    <row r="1023" spans="1:15">
      <c r="A1023" s="1017">
        <v>1016</v>
      </c>
      <c r="B1023" s="1025" t="s">
        <v>706</v>
      </c>
      <c r="C1023" s="1019" t="str">
        <f t="shared" si="3"/>
        <v>6.01.01.01.002</v>
      </c>
      <c r="D1023" s="1020" t="s">
        <v>601</v>
      </c>
      <c r="E1023" s="729" t="s">
        <v>2838</v>
      </c>
      <c r="F1023" s="729" t="s">
        <v>2839</v>
      </c>
      <c r="G1023" s="545"/>
      <c r="H1023" s="545"/>
      <c r="I1023" s="545"/>
      <c r="J1023" s="545"/>
      <c r="K1023" s="545"/>
      <c r="L1023" s="729" t="s">
        <v>2818</v>
      </c>
      <c r="M1023" s="1029">
        <v>7500</v>
      </c>
      <c r="N1023" s="1031"/>
      <c r="O1023" s="512"/>
    </row>
    <row r="1024" spans="1:15">
      <c r="A1024" s="1017">
        <v>1017</v>
      </c>
      <c r="B1024" s="1025" t="s">
        <v>706</v>
      </c>
      <c r="C1024" s="1019" t="str">
        <f t="shared" si="3"/>
        <v>6.01.01.01.002</v>
      </c>
      <c r="D1024" s="1020" t="s">
        <v>761</v>
      </c>
      <c r="E1024" s="729" t="s">
        <v>2840</v>
      </c>
      <c r="F1024" s="729" t="s">
        <v>2841</v>
      </c>
      <c r="G1024" s="545"/>
      <c r="H1024" s="545"/>
      <c r="I1024" s="545"/>
      <c r="J1024" s="545"/>
      <c r="K1024" s="545"/>
      <c r="L1024" s="729" t="s">
        <v>2818</v>
      </c>
      <c r="M1024" s="1029">
        <v>7500</v>
      </c>
      <c r="N1024" s="1031"/>
      <c r="O1024" s="512"/>
    </row>
    <row r="1025" spans="1:15">
      <c r="A1025" s="1017">
        <v>1018</v>
      </c>
      <c r="B1025" s="1025" t="s">
        <v>706</v>
      </c>
      <c r="C1025" s="1019" t="str">
        <f t="shared" si="3"/>
        <v>6.01.01.01.002</v>
      </c>
      <c r="D1025" s="1020" t="s">
        <v>762</v>
      </c>
      <c r="E1025" s="729" t="s">
        <v>2842</v>
      </c>
      <c r="F1025" s="729" t="s">
        <v>2832</v>
      </c>
      <c r="G1025" s="545"/>
      <c r="H1025" s="545"/>
      <c r="I1025" s="545"/>
      <c r="J1025" s="545"/>
      <c r="K1025" s="545"/>
      <c r="L1025" s="729" t="s">
        <v>2818</v>
      </c>
      <c r="M1025" s="1029">
        <v>5000</v>
      </c>
      <c r="N1025" s="1031"/>
      <c r="O1025" s="512"/>
    </row>
    <row r="1026" spans="1:15">
      <c r="A1026" s="1017">
        <v>1019</v>
      </c>
      <c r="B1026" s="1025" t="s">
        <v>706</v>
      </c>
      <c r="C1026" s="1019" t="str">
        <f t="shared" si="3"/>
        <v>6.01.01.01.002</v>
      </c>
      <c r="D1026" s="1020" t="s">
        <v>763</v>
      </c>
      <c r="E1026" s="729" t="s">
        <v>2843</v>
      </c>
      <c r="F1026" s="729" t="s">
        <v>2832</v>
      </c>
      <c r="G1026" s="545"/>
      <c r="H1026" s="545"/>
      <c r="I1026" s="545"/>
      <c r="J1026" s="545"/>
      <c r="K1026" s="545"/>
      <c r="L1026" s="729" t="s">
        <v>2818</v>
      </c>
      <c r="M1026" s="1029">
        <v>3000</v>
      </c>
      <c r="N1026" s="1031"/>
      <c r="O1026" s="512"/>
    </row>
    <row r="1027" spans="1:15">
      <c r="A1027" s="1017">
        <v>1020</v>
      </c>
      <c r="B1027" s="1025" t="s">
        <v>706</v>
      </c>
      <c r="C1027" s="1019" t="str">
        <f t="shared" si="3"/>
        <v>6.01.01.01.002</v>
      </c>
      <c r="D1027" s="1020" t="s">
        <v>764</v>
      </c>
      <c r="E1027" s="729" t="s">
        <v>2844</v>
      </c>
      <c r="F1027" s="729" t="s">
        <v>2832</v>
      </c>
      <c r="G1027" s="545"/>
      <c r="H1027" s="545"/>
      <c r="I1027" s="545"/>
      <c r="J1027" s="545"/>
      <c r="K1027" s="545"/>
      <c r="L1027" s="729" t="s">
        <v>2818</v>
      </c>
      <c r="M1027" s="1029">
        <v>3000</v>
      </c>
      <c r="N1027" s="1031"/>
      <c r="O1027" s="512"/>
    </row>
    <row r="1028" spans="1:15" ht="22.5">
      <c r="A1028" s="1017">
        <v>1021</v>
      </c>
      <c r="B1028" s="1025" t="s">
        <v>706</v>
      </c>
      <c r="C1028" s="1019" t="str">
        <f t="shared" si="3"/>
        <v>6.01.01.01.002</v>
      </c>
      <c r="D1028" s="1020" t="s">
        <v>765</v>
      </c>
      <c r="E1028" s="729" t="s">
        <v>2845</v>
      </c>
      <c r="F1028" s="729" t="s">
        <v>2830</v>
      </c>
      <c r="G1028" s="545"/>
      <c r="H1028" s="545"/>
      <c r="I1028" s="545"/>
      <c r="J1028" s="545"/>
      <c r="K1028" s="545"/>
      <c r="L1028" s="729" t="s">
        <v>2818</v>
      </c>
      <c r="M1028" s="1029">
        <v>3000</v>
      </c>
      <c r="N1028" s="1031"/>
      <c r="O1028" s="512"/>
    </row>
    <row r="1029" spans="1:15">
      <c r="A1029" s="1017">
        <v>1022</v>
      </c>
      <c r="B1029" s="1025" t="s">
        <v>706</v>
      </c>
      <c r="C1029" s="1019" t="str">
        <f t="shared" si="3"/>
        <v>6.01.01.01.002</v>
      </c>
      <c r="D1029" s="1020" t="s">
        <v>345</v>
      </c>
      <c r="E1029" s="729" t="s">
        <v>2846</v>
      </c>
      <c r="F1029" s="729" t="s">
        <v>2830</v>
      </c>
      <c r="G1029" s="545"/>
      <c r="H1029" s="545"/>
      <c r="I1029" s="545"/>
      <c r="J1029" s="545"/>
      <c r="K1029" s="545"/>
      <c r="L1029" s="729" t="s">
        <v>2818</v>
      </c>
      <c r="M1029" s="1029">
        <v>3000</v>
      </c>
      <c r="N1029" s="1031"/>
      <c r="O1029" s="512"/>
    </row>
    <row r="1030" spans="1:15">
      <c r="A1030" s="1017">
        <v>1023</v>
      </c>
      <c r="B1030" s="1025" t="s">
        <v>706</v>
      </c>
      <c r="C1030" s="1019" t="str">
        <f t="shared" si="3"/>
        <v>6.01.01.01.002</v>
      </c>
      <c r="D1030" s="1020" t="s">
        <v>766</v>
      </c>
      <c r="E1030" s="729" t="s">
        <v>2847</v>
      </c>
      <c r="F1030" s="729" t="s">
        <v>2828</v>
      </c>
      <c r="G1030" s="545"/>
      <c r="H1030" s="545"/>
      <c r="I1030" s="545"/>
      <c r="J1030" s="545"/>
      <c r="K1030" s="545"/>
      <c r="L1030" s="729" t="s">
        <v>2818</v>
      </c>
      <c r="M1030" s="1029">
        <v>3000</v>
      </c>
      <c r="N1030" s="1031"/>
      <c r="O1030" s="512"/>
    </row>
    <row r="1031" spans="1:15">
      <c r="A1031" s="1017">
        <v>1024</v>
      </c>
      <c r="B1031" s="1025" t="s">
        <v>706</v>
      </c>
      <c r="C1031" s="1019" t="str">
        <f t="shared" si="3"/>
        <v>6.01.01.01.002</v>
      </c>
      <c r="D1031" s="1020" t="s">
        <v>767</v>
      </c>
      <c r="E1031" s="729" t="s">
        <v>2848</v>
      </c>
      <c r="F1031" s="729" t="s">
        <v>2830</v>
      </c>
      <c r="G1031" s="545"/>
      <c r="H1031" s="545"/>
      <c r="I1031" s="545"/>
      <c r="J1031" s="545"/>
      <c r="K1031" s="545"/>
      <c r="L1031" s="729" t="s">
        <v>2818</v>
      </c>
      <c r="M1031" s="1029">
        <v>3000</v>
      </c>
      <c r="N1031" s="1031"/>
      <c r="O1031" s="512"/>
    </row>
    <row r="1032" spans="1:15" ht="22.5">
      <c r="A1032" s="1017">
        <v>1025</v>
      </c>
      <c r="B1032" s="1025" t="s">
        <v>706</v>
      </c>
      <c r="C1032" s="1019" t="str">
        <f t="shared" si="3"/>
        <v>6.01.01.01.002</v>
      </c>
      <c r="D1032" s="1020" t="s">
        <v>462</v>
      </c>
      <c r="E1032" s="729" t="s">
        <v>2849</v>
      </c>
      <c r="F1032" s="729" t="s">
        <v>2832</v>
      </c>
      <c r="G1032" s="545"/>
      <c r="H1032" s="545"/>
      <c r="I1032" s="545"/>
      <c r="J1032" s="545"/>
      <c r="K1032" s="545"/>
      <c r="L1032" s="729" t="s">
        <v>2818</v>
      </c>
      <c r="M1032" s="1029">
        <v>20000</v>
      </c>
      <c r="N1032" s="1031"/>
      <c r="O1032" s="512"/>
    </row>
    <row r="1033" spans="1:15" ht="22.5">
      <c r="A1033" s="1017">
        <v>1026</v>
      </c>
      <c r="B1033" s="1025" t="s">
        <v>706</v>
      </c>
      <c r="C1033" s="1019" t="str">
        <f t="shared" si="3"/>
        <v>6.01.01.01.002</v>
      </c>
      <c r="D1033" s="1020" t="s">
        <v>768</v>
      </c>
      <c r="E1033" s="729" t="s">
        <v>2850</v>
      </c>
      <c r="F1033" s="729" t="s">
        <v>2851</v>
      </c>
      <c r="G1033" s="545"/>
      <c r="H1033" s="545"/>
      <c r="I1033" s="545"/>
      <c r="J1033" s="545"/>
      <c r="K1033" s="545"/>
      <c r="L1033" s="729" t="s">
        <v>2818</v>
      </c>
      <c r="M1033" s="1029">
        <v>20000</v>
      </c>
      <c r="N1033" s="1031"/>
      <c r="O1033" s="512"/>
    </row>
    <row r="1034" spans="1:15" ht="22.5">
      <c r="A1034" s="1017">
        <v>1027</v>
      </c>
      <c r="B1034" s="1025" t="s">
        <v>706</v>
      </c>
      <c r="C1034" s="1019" t="str">
        <f t="shared" si="3"/>
        <v>6.01.01.01.002</v>
      </c>
      <c r="D1034" s="1020" t="s">
        <v>769</v>
      </c>
      <c r="E1034" s="729" t="s">
        <v>2852</v>
      </c>
      <c r="F1034" s="729" t="s">
        <v>2851</v>
      </c>
      <c r="G1034" s="545"/>
      <c r="H1034" s="545"/>
      <c r="I1034" s="545"/>
      <c r="J1034" s="545"/>
      <c r="K1034" s="545"/>
      <c r="L1034" s="729" t="s">
        <v>2818</v>
      </c>
      <c r="M1034" s="1029">
        <v>20000</v>
      </c>
      <c r="N1034" s="1031"/>
      <c r="O1034" s="512"/>
    </row>
    <row r="1035" spans="1:15" ht="22.5">
      <c r="A1035" s="1017">
        <v>1028</v>
      </c>
      <c r="B1035" s="1025" t="s">
        <v>706</v>
      </c>
      <c r="C1035" s="1019" t="str">
        <f t="shared" si="3"/>
        <v>6.01.01.01.002</v>
      </c>
      <c r="D1035" s="1020" t="s">
        <v>770</v>
      </c>
      <c r="E1035" s="729" t="s">
        <v>2853</v>
      </c>
      <c r="F1035" s="729" t="s">
        <v>2854</v>
      </c>
      <c r="G1035" s="545"/>
      <c r="H1035" s="545"/>
      <c r="I1035" s="545"/>
      <c r="J1035" s="545"/>
      <c r="K1035" s="545"/>
      <c r="L1035" s="729" t="s">
        <v>2818</v>
      </c>
      <c r="M1035" s="1029">
        <v>25000</v>
      </c>
      <c r="N1035" s="1031"/>
      <c r="O1035" s="512"/>
    </row>
    <row r="1036" spans="1:15" ht="22.5">
      <c r="A1036" s="1017">
        <v>1029</v>
      </c>
      <c r="B1036" s="1025" t="s">
        <v>706</v>
      </c>
      <c r="C1036" s="1019" t="str">
        <f t="shared" si="3"/>
        <v>6.01.01.01.002</v>
      </c>
      <c r="D1036" s="1020" t="s">
        <v>771</v>
      </c>
      <c r="E1036" s="729" t="s">
        <v>2855</v>
      </c>
      <c r="F1036" s="729" t="s">
        <v>2851</v>
      </c>
      <c r="G1036" s="545"/>
      <c r="H1036" s="545"/>
      <c r="I1036" s="545"/>
      <c r="J1036" s="545"/>
      <c r="K1036" s="545"/>
      <c r="L1036" s="729" t="s">
        <v>2818</v>
      </c>
      <c r="M1036" s="1029">
        <v>25000</v>
      </c>
      <c r="N1036" s="1031"/>
      <c r="O1036" s="512"/>
    </row>
    <row r="1037" spans="1:15">
      <c r="A1037" s="1017">
        <v>1030</v>
      </c>
      <c r="B1037" s="1025" t="s">
        <v>706</v>
      </c>
      <c r="C1037" s="1019" t="str">
        <f t="shared" ref="C1037:C1049" si="4">C1028</f>
        <v>6.01.01.01.002</v>
      </c>
      <c r="D1037" s="1020" t="s">
        <v>374</v>
      </c>
      <c r="E1037" s="729" t="s">
        <v>2856</v>
      </c>
      <c r="F1037" s="729" t="s">
        <v>2832</v>
      </c>
      <c r="G1037" s="545"/>
      <c r="H1037" s="545"/>
      <c r="I1037" s="545"/>
      <c r="J1037" s="545"/>
      <c r="K1037" s="545"/>
      <c r="L1037" s="729" t="s">
        <v>2818</v>
      </c>
      <c r="M1037" s="1029">
        <v>10000</v>
      </c>
      <c r="N1037" s="1031"/>
      <c r="O1037" s="512"/>
    </row>
    <row r="1038" spans="1:15">
      <c r="A1038" s="1017">
        <v>1031</v>
      </c>
      <c r="B1038" s="1025" t="s">
        <v>706</v>
      </c>
      <c r="C1038" s="1019" t="str">
        <f t="shared" si="4"/>
        <v>6.01.01.01.002</v>
      </c>
      <c r="D1038" s="1020" t="s">
        <v>416</v>
      </c>
      <c r="E1038" s="729" t="s">
        <v>2857</v>
      </c>
      <c r="F1038" s="729" t="s">
        <v>2832</v>
      </c>
      <c r="G1038" s="545"/>
      <c r="H1038" s="545"/>
      <c r="I1038" s="545"/>
      <c r="J1038" s="545"/>
      <c r="K1038" s="545"/>
      <c r="L1038" s="729" t="s">
        <v>2818</v>
      </c>
      <c r="M1038" s="1029">
        <v>10000</v>
      </c>
      <c r="N1038" s="1031"/>
      <c r="O1038" s="512"/>
    </row>
    <row r="1039" spans="1:15">
      <c r="A1039" s="1017">
        <v>1032</v>
      </c>
      <c r="B1039" s="1025" t="s">
        <v>706</v>
      </c>
      <c r="C1039" s="1019" t="str">
        <f t="shared" si="4"/>
        <v>6.01.01.01.002</v>
      </c>
      <c r="D1039" s="1020" t="s">
        <v>772</v>
      </c>
      <c r="E1039" s="729" t="s">
        <v>2858</v>
      </c>
      <c r="F1039" s="729" t="s">
        <v>2832</v>
      </c>
      <c r="G1039" s="545"/>
      <c r="H1039" s="545"/>
      <c r="I1039" s="545"/>
      <c r="J1039" s="545"/>
      <c r="K1039" s="545"/>
      <c r="L1039" s="729" t="s">
        <v>2818</v>
      </c>
      <c r="M1039" s="1029">
        <v>10000</v>
      </c>
      <c r="N1039" s="1031"/>
      <c r="O1039" s="512"/>
    </row>
    <row r="1040" spans="1:15">
      <c r="A1040" s="1017">
        <v>1033</v>
      </c>
      <c r="B1040" s="1025" t="s">
        <v>706</v>
      </c>
      <c r="C1040" s="1019" t="str">
        <f t="shared" si="4"/>
        <v>6.01.01.01.002</v>
      </c>
      <c r="D1040" s="1020" t="s">
        <v>773</v>
      </c>
      <c r="E1040" s="729" t="s">
        <v>2859</v>
      </c>
      <c r="F1040" s="729" t="s">
        <v>2854</v>
      </c>
      <c r="G1040" s="545"/>
      <c r="H1040" s="545"/>
      <c r="I1040" s="545"/>
      <c r="J1040" s="545"/>
      <c r="K1040" s="545"/>
      <c r="L1040" s="729" t="s">
        <v>2818</v>
      </c>
      <c r="M1040" s="1029">
        <v>10000</v>
      </c>
      <c r="N1040" s="1031"/>
      <c r="O1040" s="512"/>
    </row>
    <row r="1041" spans="1:15">
      <c r="A1041" s="1017">
        <v>1034</v>
      </c>
      <c r="B1041" s="1025" t="s">
        <v>706</v>
      </c>
      <c r="C1041" s="1019" t="str">
        <f t="shared" si="4"/>
        <v>6.01.01.01.002</v>
      </c>
      <c r="D1041" s="1020" t="s">
        <v>774</v>
      </c>
      <c r="E1041" s="729" t="s">
        <v>2860</v>
      </c>
      <c r="F1041" s="729" t="s">
        <v>2861</v>
      </c>
      <c r="G1041" s="545"/>
      <c r="H1041" s="545"/>
      <c r="I1041" s="545"/>
      <c r="J1041" s="545"/>
      <c r="K1041" s="545"/>
      <c r="L1041" s="729" t="s">
        <v>2818</v>
      </c>
      <c r="M1041" s="1029">
        <v>10000</v>
      </c>
      <c r="N1041" s="1031"/>
      <c r="O1041" s="512"/>
    </row>
    <row r="1042" spans="1:15">
      <c r="A1042" s="1017">
        <v>1035</v>
      </c>
      <c r="B1042" s="1025" t="s">
        <v>706</v>
      </c>
      <c r="C1042" s="1019" t="str">
        <f t="shared" si="4"/>
        <v>6.01.01.01.002</v>
      </c>
      <c r="D1042" s="1020" t="s">
        <v>775</v>
      </c>
      <c r="E1042" s="729" t="s">
        <v>2862</v>
      </c>
      <c r="F1042" s="729" t="s">
        <v>2854</v>
      </c>
      <c r="G1042" s="545"/>
      <c r="H1042" s="545"/>
      <c r="I1042" s="545"/>
      <c r="J1042" s="545"/>
      <c r="K1042" s="545"/>
      <c r="L1042" s="729" t="s">
        <v>2818</v>
      </c>
      <c r="M1042" s="1029">
        <v>10000</v>
      </c>
      <c r="N1042" s="1031"/>
      <c r="O1042" s="512"/>
    </row>
    <row r="1043" spans="1:15">
      <c r="A1043" s="1017">
        <v>1036</v>
      </c>
      <c r="B1043" s="1025" t="s">
        <v>706</v>
      </c>
      <c r="C1043" s="1019" t="str">
        <f t="shared" si="4"/>
        <v>6.01.01.01.002</v>
      </c>
      <c r="D1043" s="1020" t="s">
        <v>776</v>
      </c>
      <c r="E1043" s="729" t="s">
        <v>2863</v>
      </c>
      <c r="F1043" s="729" t="s">
        <v>2832</v>
      </c>
      <c r="G1043" s="545"/>
      <c r="H1043" s="545"/>
      <c r="I1043" s="545"/>
      <c r="J1043" s="545"/>
      <c r="K1043" s="545"/>
      <c r="L1043" s="729" t="s">
        <v>2818</v>
      </c>
      <c r="M1043" s="1029">
        <v>10000</v>
      </c>
      <c r="N1043" s="1031"/>
      <c r="O1043" s="512"/>
    </row>
    <row r="1044" spans="1:15">
      <c r="A1044" s="1017">
        <v>1037</v>
      </c>
      <c r="B1044" s="1025" t="s">
        <v>706</v>
      </c>
      <c r="C1044" s="1019" t="str">
        <f t="shared" si="4"/>
        <v>6.01.01.01.002</v>
      </c>
      <c r="D1044" s="1020" t="s">
        <v>777</v>
      </c>
      <c r="E1044" s="729" t="s">
        <v>2864</v>
      </c>
      <c r="F1044" s="729" t="s">
        <v>2839</v>
      </c>
      <c r="G1044" s="545"/>
      <c r="H1044" s="545"/>
      <c r="I1044" s="545"/>
      <c r="J1044" s="545"/>
      <c r="K1044" s="545"/>
      <c r="L1044" s="729" t="s">
        <v>2818</v>
      </c>
      <c r="M1044" s="1029">
        <v>10000</v>
      </c>
      <c r="N1044" s="1031"/>
      <c r="O1044" s="512"/>
    </row>
    <row r="1045" spans="1:15">
      <c r="A1045" s="1017">
        <v>1038</v>
      </c>
      <c r="B1045" s="1025" t="s">
        <v>706</v>
      </c>
      <c r="C1045" s="1019" t="str">
        <f t="shared" si="4"/>
        <v>6.01.01.01.002</v>
      </c>
      <c r="D1045" s="1020" t="s">
        <v>778</v>
      </c>
      <c r="E1045" s="729" t="s">
        <v>2865</v>
      </c>
      <c r="F1045" s="729" t="s">
        <v>2851</v>
      </c>
      <c r="G1045" s="545"/>
      <c r="H1045" s="545"/>
      <c r="I1045" s="545"/>
      <c r="J1045" s="545"/>
      <c r="K1045" s="545"/>
      <c r="L1045" s="729" t="s">
        <v>2818</v>
      </c>
      <c r="M1045" s="1029">
        <v>10000</v>
      </c>
      <c r="N1045" s="1031"/>
      <c r="O1045" s="512"/>
    </row>
    <row r="1046" spans="1:15">
      <c r="A1046" s="1017">
        <v>1039</v>
      </c>
      <c r="B1046" s="1025" t="s">
        <v>706</v>
      </c>
      <c r="C1046" s="1019" t="str">
        <f t="shared" si="4"/>
        <v>6.01.01.01.002</v>
      </c>
      <c r="D1046" s="1020" t="s">
        <v>779</v>
      </c>
      <c r="E1046" s="729" t="s">
        <v>2866</v>
      </c>
      <c r="F1046" s="729" t="s">
        <v>2867</v>
      </c>
      <c r="G1046" s="545"/>
      <c r="H1046" s="545"/>
      <c r="I1046" s="545"/>
      <c r="J1046" s="545"/>
      <c r="K1046" s="545"/>
      <c r="L1046" s="729" t="s">
        <v>2818</v>
      </c>
      <c r="M1046" s="1029">
        <v>10000</v>
      </c>
      <c r="N1046" s="1031"/>
      <c r="O1046" s="512"/>
    </row>
    <row r="1047" spans="1:15">
      <c r="A1047" s="1017">
        <v>1040</v>
      </c>
      <c r="B1047" s="1025" t="s">
        <v>706</v>
      </c>
      <c r="C1047" s="1019" t="str">
        <f t="shared" si="4"/>
        <v>6.01.01.01.002</v>
      </c>
      <c r="D1047" s="1020" t="s">
        <v>780</v>
      </c>
      <c r="E1047" s="729" t="s">
        <v>2868</v>
      </c>
      <c r="F1047" s="729" t="s">
        <v>2851</v>
      </c>
      <c r="G1047" s="545"/>
      <c r="H1047" s="545"/>
      <c r="I1047" s="545"/>
      <c r="J1047" s="545"/>
      <c r="K1047" s="545"/>
      <c r="L1047" s="729" t="s">
        <v>2818</v>
      </c>
      <c r="M1047" s="1029">
        <v>10000</v>
      </c>
      <c r="N1047" s="1031"/>
      <c r="O1047" s="512"/>
    </row>
    <row r="1048" spans="1:15">
      <c r="A1048" s="1017">
        <v>1041</v>
      </c>
      <c r="B1048" s="1025" t="s">
        <v>706</v>
      </c>
      <c r="C1048" s="1019" t="str">
        <f t="shared" si="4"/>
        <v>6.01.01.01.002</v>
      </c>
      <c r="D1048" s="1020" t="s">
        <v>781</v>
      </c>
      <c r="E1048" s="729" t="s">
        <v>2869</v>
      </c>
      <c r="F1048" s="729" t="s">
        <v>2870</v>
      </c>
      <c r="G1048" s="545"/>
      <c r="H1048" s="545"/>
      <c r="I1048" s="545"/>
      <c r="J1048" s="545"/>
      <c r="K1048" s="545"/>
      <c r="L1048" s="729" t="s">
        <v>2818</v>
      </c>
      <c r="M1048" s="1029">
        <v>10000</v>
      </c>
      <c r="N1048" s="1031"/>
      <c r="O1048" s="512"/>
    </row>
    <row r="1049" spans="1:15">
      <c r="A1049" s="1017">
        <v>1042</v>
      </c>
      <c r="B1049" s="1025" t="s">
        <v>706</v>
      </c>
      <c r="C1049" s="1019" t="str">
        <f t="shared" si="4"/>
        <v>6.01.01.01.002</v>
      </c>
      <c r="D1049" s="1020" t="s">
        <v>782</v>
      </c>
      <c r="E1049" s="729" t="s">
        <v>2871</v>
      </c>
      <c r="F1049" s="729" t="s">
        <v>2851</v>
      </c>
      <c r="G1049" s="545"/>
      <c r="H1049" s="545"/>
      <c r="I1049" s="545"/>
      <c r="J1049" s="545"/>
      <c r="K1049" s="545"/>
      <c r="L1049" s="729" t="s">
        <v>2818</v>
      </c>
      <c r="M1049" s="1029">
        <v>10000</v>
      </c>
      <c r="N1049" s="1031"/>
      <c r="O1049" s="512"/>
    </row>
    <row r="1050" spans="1:15">
      <c r="A1050" s="1017">
        <v>1043</v>
      </c>
      <c r="B1050" s="1025" t="s">
        <v>706</v>
      </c>
      <c r="C1050" s="1019" t="str">
        <f t="shared" ref="C1050:C1051" si="5">C1035</f>
        <v>6.01.01.01.002</v>
      </c>
      <c r="D1050" s="1020" t="s">
        <v>783</v>
      </c>
      <c r="E1050" s="729" t="s">
        <v>2872</v>
      </c>
      <c r="F1050" s="729" t="s">
        <v>2873</v>
      </c>
      <c r="G1050" s="545"/>
      <c r="H1050" s="545"/>
      <c r="I1050" s="545"/>
      <c r="J1050" s="545"/>
      <c r="K1050" s="545"/>
      <c r="L1050" s="729" t="s">
        <v>2818</v>
      </c>
      <c r="M1050" s="1029">
        <v>38000</v>
      </c>
      <c r="N1050" s="1031"/>
      <c r="O1050" s="512"/>
    </row>
    <row r="1051" spans="1:15" ht="22.5">
      <c r="A1051" s="1017">
        <v>1044</v>
      </c>
      <c r="B1051" s="1025" t="s">
        <v>706</v>
      </c>
      <c r="C1051" s="1019" t="str">
        <f t="shared" si="5"/>
        <v>6.01.01.01.002</v>
      </c>
      <c r="D1051" s="1020" t="s">
        <v>784</v>
      </c>
      <c r="E1051" s="729" t="s">
        <v>2874</v>
      </c>
      <c r="F1051" s="729" t="s">
        <v>2541</v>
      </c>
      <c r="G1051" s="545"/>
      <c r="H1051" s="545"/>
      <c r="I1051" s="545"/>
      <c r="J1051" s="545"/>
      <c r="K1051" s="545"/>
      <c r="L1051" s="729" t="s">
        <v>2818</v>
      </c>
      <c r="M1051" s="1029">
        <v>30000</v>
      </c>
      <c r="N1051" s="1031"/>
      <c r="O1051" s="512"/>
    </row>
    <row r="1052" spans="1:15">
      <c r="A1052" s="1017">
        <v>1045</v>
      </c>
      <c r="B1052" s="1025" t="s">
        <v>706</v>
      </c>
      <c r="C1052" s="1019" t="str">
        <f t="shared" ref="C1052:C1057" si="6">C1050</f>
        <v>6.01.01.01.002</v>
      </c>
      <c r="D1052" s="1020" t="s">
        <v>785</v>
      </c>
      <c r="E1052" s="729" t="s">
        <v>2875</v>
      </c>
      <c r="F1052" s="729" t="s">
        <v>2541</v>
      </c>
      <c r="G1052" s="545"/>
      <c r="H1052" s="545"/>
      <c r="I1052" s="545"/>
      <c r="J1052" s="545"/>
      <c r="K1052" s="545"/>
      <c r="L1052" s="729" t="s">
        <v>2818</v>
      </c>
      <c r="M1052" s="1029">
        <v>30000</v>
      </c>
      <c r="N1052" s="1031"/>
      <c r="O1052" s="512"/>
    </row>
    <row r="1053" spans="1:15">
      <c r="A1053" s="1017">
        <v>1046</v>
      </c>
      <c r="B1053" s="1025" t="s">
        <v>706</v>
      </c>
      <c r="C1053" s="1019" t="str">
        <f t="shared" si="6"/>
        <v>6.01.01.01.002</v>
      </c>
      <c r="D1053" s="1020" t="s">
        <v>786</v>
      </c>
      <c r="E1053" s="729" t="s">
        <v>2876</v>
      </c>
      <c r="F1053" s="729" t="s">
        <v>2541</v>
      </c>
      <c r="G1053" s="545"/>
      <c r="H1053" s="545"/>
      <c r="I1053" s="545"/>
      <c r="J1053" s="545"/>
      <c r="K1053" s="545"/>
      <c r="L1053" s="729" t="s">
        <v>2818</v>
      </c>
      <c r="M1053" s="1029">
        <v>30000</v>
      </c>
      <c r="N1053" s="1031"/>
      <c r="O1053" s="512"/>
    </row>
    <row r="1054" spans="1:15">
      <c r="A1054" s="1017">
        <v>1047</v>
      </c>
      <c r="B1054" s="1025" t="s">
        <v>706</v>
      </c>
      <c r="C1054" s="1019" t="str">
        <f t="shared" si="6"/>
        <v>6.01.01.01.002</v>
      </c>
      <c r="D1054" s="1020" t="s">
        <v>787</v>
      </c>
      <c r="E1054" s="729" t="s">
        <v>2877</v>
      </c>
      <c r="F1054" s="729" t="s">
        <v>2541</v>
      </c>
      <c r="G1054" s="545"/>
      <c r="H1054" s="545"/>
      <c r="I1054" s="545"/>
      <c r="J1054" s="545"/>
      <c r="K1054" s="545"/>
      <c r="L1054" s="729" t="s">
        <v>2818</v>
      </c>
      <c r="M1054" s="1029">
        <v>35000</v>
      </c>
      <c r="N1054" s="1031"/>
      <c r="O1054" s="512"/>
    </row>
    <row r="1055" spans="1:15" ht="22.5">
      <c r="A1055" s="1017">
        <v>1048</v>
      </c>
      <c r="B1055" s="1025" t="s">
        <v>706</v>
      </c>
      <c r="C1055" s="1019" t="str">
        <f t="shared" si="6"/>
        <v>6.01.01.01.002</v>
      </c>
      <c r="D1055" s="1020" t="s">
        <v>788</v>
      </c>
      <c r="E1055" s="729" t="s">
        <v>2878</v>
      </c>
      <c r="F1055" s="729" t="s">
        <v>2541</v>
      </c>
      <c r="G1055" s="545"/>
      <c r="H1055" s="545"/>
      <c r="I1055" s="545"/>
      <c r="J1055" s="545"/>
      <c r="K1055" s="545"/>
      <c r="L1055" s="729" t="s">
        <v>2818</v>
      </c>
      <c r="M1055" s="1029">
        <v>35000</v>
      </c>
      <c r="N1055" s="1031"/>
      <c r="O1055" s="512"/>
    </row>
    <row r="1056" spans="1:15">
      <c r="A1056" s="1017">
        <v>1049</v>
      </c>
      <c r="B1056" s="1025" t="s">
        <v>706</v>
      </c>
      <c r="C1056" s="1019" t="str">
        <f t="shared" si="6"/>
        <v>6.01.01.01.002</v>
      </c>
      <c r="D1056" s="1020" t="s">
        <v>789</v>
      </c>
      <c r="E1056" s="729" t="s">
        <v>2879</v>
      </c>
      <c r="F1056" s="729" t="s">
        <v>2541</v>
      </c>
      <c r="G1056" s="545"/>
      <c r="H1056" s="545"/>
      <c r="I1056" s="545"/>
      <c r="J1056" s="545"/>
      <c r="K1056" s="545"/>
      <c r="L1056" s="729" t="s">
        <v>2818</v>
      </c>
      <c r="M1056" s="1029">
        <v>40000</v>
      </c>
      <c r="N1056" s="1031"/>
      <c r="O1056" s="512"/>
    </row>
    <row r="1057" spans="1:15">
      <c r="A1057" s="1017">
        <v>1050</v>
      </c>
      <c r="B1057" s="1025" t="s">
        <v>706</v>
      </c>
      <c r="C1057" s="1019" t="str">
        <f t="shared" si="6"/>
        <v>6.01.01.01.002</v>
      </c>
      <c r="D1057" s="1020" t="s">
        <v>790</v>
      </c>
      <c r="E1057" s="729" t="s">
        <v>2880</v>
      </c>
      <c r="F1057" s="729" t="s">
        <v>2541</v>
      </c>
      <c r="G1057" s="545"/>
      <c r="H1057" s="545"/>
      <c r="I1057" s="545"/>
      <c r="J1057" s="545"/>
      <c r="K1057" s="545"/>
      <c r="L1057" s="729" t="s">
        <v>2818</v>
      </c>
      <c r="M1057" s="1029">
        <v>35000</v>
      </c>
      <c r="N1057" s="1031"/>
      <c r="O1057" s="512"/>
    </row>
    <row r="1058" spans="1:15">
      <c r="A1058" s="1017">
        <v>1051</v>
      </c>
      <c r="B1058" s="1025" t="s">
        <v>710</v>
      </c>
      <c r="C1058" s="1019" t="s">
        <v>709</v>
      </c>
      <c r="D1058" s="1020" t="s">
        <v>418</v>
      </c>
      <c r="E1058" s="729" t="s">
        <v>2881</v>
      </c>
      <c r="F1058" s="729" t="s">
        <v>2541</v>
      </c>
      <c r="G1058" s="545"/>
      <c r="H1058" s="545"/>
      <c r="I1058" s="545"/>
      <c r="J1058" s="545"/>
      <c r="K1058" s="545"/>
      <c r="L1058" s="729" t="s">
        <v>2818</v>
      </c>
      <c r="M1058" s="1029">
        <v>80000</v>
      </c>
      <c r="N1058" s="1031"/>
      <c r="O1058" s="512"/>
    </row>
    <row r="1059" spans="1:15">
      <c r="A1059" s="1017">
        <v>1052</v>
      </c>
      <c r="B1059" s="1025" t="s">
        <v>710</v>
      </c>
      <c r="C1059" s="1019" t="str">
        <f>C1058</f>
        <v>6.01.01.01.001</v>
      </c>
      <c r="D1059" s="1020" t="s">
        <v>791</v>
      </c>
      <c r="E1059" s="729" t="s">
        <v>2881</v>
      </c>
      <c r="F1059" s="729" t="s">
        <v>2541</v>
      </c>
      <c r="G1059" s="545"/>
      <c r="H1059" s="545"/>
      <c r="I1059" s="545"/>
      <c r="J1059" s="545"/>
      <c r="K1059" s="545"/>
      <c r="L1059" s="729" t="s">
        <v>2818</v>
      </c>
      <c r="M1059" s="1029">
        <v>80000</v>
      </c>
      <c r="N1059" s="1031"/>
      <c r="O1059" s="512"/>
    </row>
    <row r="1060" spans="1:15">
      <c r="A1060" s="1017">
        <v>1053</v>
      </c>
      <c r="B1060" s="1025" t="s">
        <v>710</v>
      </c>
      <c r="C1060" s="1019" t="s">
        <v>709</v>
      </c>
      <c r="D1060" s="1020" t="s">
        <v>792</v>
      </c>
      <c r="E1060" s="729" t="s">
        <v>2882</v>
      </c>
      <c r="F1060" s="729" t="s">
        <v>1887</v>
      </c>
      <c r="G1060" s="545"/>
      <c r="H1060" s="545"/>
      <c r="I1060" s="545"/>
      <c r="J1060" s="545"/>
      <c r="K1060" s="545"/>
      <c r="L1060" s="729" t="s">
        <v>2818</v>
      </c>
      <c r="M1060" s="1029">
        <v>30000</v>
      </c>
      <c r="N1060" s="1031"/>
      <c r="O1060" s="512"/>
    </row>
    <row r="1061" spans="1:15">
      <c r="A1061" s="1017">
        <v>1054</v>
      </c>
      <c r="B1061" s="1025" t="s">
        <v>710</v>
      </c>
      <c r="C1061" s="1019" t="str">
        <f>C1060</f>
        <v>6.01.01.01.001</v>
      </c>
      <c r="D1061" s="1020" t="s">
        <v>421</v>
      </c>
      <c r="E1061" s="729" t="s">
        <v>2882</v>
      </c>
      <c r="F1061" s="729" t="s">
        <v>2541</v>
      </c>
      <c r="G1061" s="545"/>
      <c r="H1061" s="545"/>
      <c r="I1061" s="545"/>
      <c r="J1061" s="545"/>
      <c r="K1061" s="545"/>
      <c r="L1061" s="729" t="s">
        <v>2818</v>
      </c>
      <c r="M1061" s="1029">
        <v>30000</v>
      </c>
      <c r="N1061" s="1031"/>
      <c r="O1061" s="512"/>
    </row>
    <row r="1062" spans="1:15">
      <c r="A1062" s="1017">
        <v>1055</v>
      </c>
      <c r="B1062" s="1025" t="s">
        <v>710</v>
      </c>
      <c r="C1062" s="1019" t="s">
        <v>709</v>
      </c>
      <c r="D1062" s="1020" t="s">
        <v>793</v>
      </c>
      <c r="E1062" s="729" t="s">
        <v>2882</v>
      </c>
      <c r="F1062" s="729" t="s">
        <v>2541</v>
      </c>
      <c r="G1062" s="545"/>
      <c r="H1062" s="545"/>
      <c r="I1062" s="545"/>
      <c r="J1062" s="545"/>
      <c r="K1062" s="545"/>
      <c r="L1062" s="729" t="s">
        <v>2818</v>
      </c>
      <c r="M1062" s="1029">
        <v>30000</v>
      </c>
      <c r="N1062" s="1031"/>
      <c r="O1062" s="512"/>
    </row>
    <row r="1063" spans="1:15">
      <c r="A1063" s="1017">
        <v>1056</v>
      </c>
      <c r="B1063" s="1025" t="s">
        <v>706</v>
      </c>
      <c r="C1063" s="1019" t="s">
        <v>705</v>
      </c>
      <c r="D1063" s="1020" t="s">
        <v>794</v>
      </c>
      <c r="E1063" s="729" t="s">
        <v>2883</v>
      </c>
      <c r="F1063" s="729" t="s">
        <v>2541</v>
      </c>
      <c r="G1063" s="545"/>
      <c r="H1063" s="545"/>
      <c r="I1063" s="545"/>
      <c r="J1063" s="545"/>
      <c r="K1063" s="545"/>
      <c r="L1063" s="729" t="s">
        <v>2818</v>
      </c>
      <c r="M1063" s="1029">
        <v>33000</v>
      </c>
      <c r="N1063" s="1031"/>
      <c r="O1063" s="512"/>
    </row>
    <row r="1064" spans="1:15" ht="22.5">
      <c r="A1064" s="1017">
        <v>1057</v>
      </c>
      <c r="B1064" s="1025" t="s">
        <v>706</v>
      </c>
      <c r="C1064" s="1019" t="s">
        <v>705</v>
      </c>
      <c r="D1064" s="1020" t="s">
        <v>795</v>
      </c>
      <c r="E1064" s="729" t="s">
        <v>2884</v>
      </c>
      <c r="F1064" s="729" t="s">
        <v>2541</v>
      </c>
      <c r="G1064" s="545"/>
      <c r="H1064" s="545"/>
      <c r="I1064" s="545"/>
      <c r="J1064" s="545"/>
      <c r="K1064" s="545"/>
      <c r="L1064" s="729" t="s">
        <v>2818</v>
      </c>
      <c r="M1064" s="1029">
        <v>35000</v>
      </c>
      <c r="N1064" s="1031"/>
      <c r="O1064" s="512"/>
    </row>
    <row r="1065" spans="1:15" ht="22.5">
      <c r="A1065" s="1017">
        <v>1058</v>
      </c>
      <c r="B1065" s="1025" t="s">
        <v>706</v>
      </c>
      <c r="C1065" s="1019" t="s">
        <v>705</v>
      </c>
      <c r="D1065" s="1020" t="s">
        <v>423</v>
      </c>
      <c r="E1065" s="729" t="s">
        <v>2884</v>
      </c>
      <c r="F1065" s="729" t="s">
        <v>2541</v>
      </c>
      <c r="G1065" s="545"/>
      <c r="H1065" s="545"/>
      <c r="I1065" s="545"/>
      <c r="J1065" s="545"/>
      <c r="K1065" s="545"/>
      <c r="L1065" s="729" t="s">
        <v>2818</v>
      </c>
      <c r="M1065" s="1029">
        <v>35000</v>
      </c>
      <c r="N1065" s="1031"/>
      <c r="O1065" s="512"/>
    </row>
    <row r="1066" spans="1:15" ht="22.5">
      <c r="A1066" s="1017">
        <v>1059</v>
      </c>
      <c r="B1066" s="1025" t="s">
        <v>706</v>
      </c>
      <c r="C1066" s="1019" t="s">
        <v>705</v>
      </c>
      <c r="D1066" s="1020" t="s">
        <v>471</v>
      </c>
      <c r="E1066" s="729" t="s">
        <v>2884</v>
      </c>
      <c r="F1066" s="729" t="s">
        <v>2541</v>
      </c>
      <c r="G1066" s="545"/>
      <c r="H1066" s="545"/>
      <c r="I1066" s="545"/>
      <c r="J1066" s="545"/>
      <c r="K1066" s="545"/>
      <c r="L1066" s="729" t="s">
        <v>2818</v>
      </c>
      <c r="M1066" s="1029">
        <v>35000</v>
      </c>
      <c r="N1066" s="1031"/>
      <c r="O1066" s="512"/>
    </row>
    <row r="1067" spans="1:15" ht="22.5">
      <c r="A1067" s="1017">
        <v>1060</v>
      </c>
      <c r="B1067" s="1025" t="s">
        <v>706</v>
      </c>
      <c r="C1067" s="1019" t="s">
        <v>705</v>
      </c>
      <c r="D1067" s="1020" t="s">
        <v>796</v>
      </c>
      <c r="E1067" s="729" t="s">
        <v>2884</v>
      </c>
      <c r="F1067" s="729" t="s">
        <v>2541</v>
      </c>
      <c r="G1067" s="545"/>
      <c r="H1067" s="545"/>
      <c r="I1067" s="545"/>
      <c r="J1067" s="545"/>
      <c r="K1067" s="545"/>
      <c r="L1067" s="729" t="s">
        <v>2818</v>
      </c>
      <c r="M1067" s="1029">
        <v>35000</v>
      </c>
      <c r="N1067" s="1031"/>
      <c r="O1067" s="512"/>
    </row>
    <row r="1068" spans="1:15" ht="22.5">
      <c r="A1068" s="1017">
        <v>1061</v>
      </c>
      <c r="B1068" s="1025" t="s">
        <v>706</v>
      </c>
      <c r="C1068" s="1019" t="s">
        <v>705</v>
      </c>
      <c r="D1068" s="1020" t="s">
        <v>474</v>
      </c>
      <c r="E1068" s="729" t="s">
        <v>2885</v>
      </c>
      <c r="F1068" s="729" t="s">
        <v>2886</v>
      </c>
      <c r="G1068" s="545"/>
      <c r="H1068" s="545"/>
      <c r="I1068" s="545"/>
      <c r="J1068" s="545"/>
      <c r="K1068" s="545"/>
      <c r="L1068" s="729" t="s">
        <v>2818</v>
      </c>
      <c r="M1068" s="1029">
        <v>59000</v>
      </c>
      <c r="N1068" s="1031"/>
      <c r="O1068" s="512"/>
    </row>
    <row r="1069" spans="1:15" ht="22.5">
      <c r="A1069" s="1017">
        <v>1062</v>
      </c>
      <c r="B1069" s="1025" t="s">
        <v>706</v>
      </c>
      <c r="C1069" s="1019" t="s">
        <v>705</v>
      </c>
      <c r="D1069" s="1020" t="s">
        <v>425</v>
      </c>
      <c r="E1069" s="729" t="s">
        <v>2887</v>
      </c>
      <c r="F1069" s="729" t="s">
        <v>2886</v>
      </c>
      <c r="G1069" s="545"/>
      <c r="H1069" s="545"/>
      <c r="I1069" s="545"/>
      <c r="J1069" s="545"/>
      <c r="K1069" s="545"/>
      <c r="L1069" s="729" t="s">
        <v>2818</v>
      </c>
      <c r="M1069" s="1029">
        <v>64000</v>
      </c>
      <c r="N1069" s="1031"/>
      <c r="O1069" s="512"/>
    </row>
    <row r="1070" spans="1:15">
      <c r="A1070" s="1017">
        <v>1063</v>
      </c>
      <c r="B1070" s="1025" t="s">
        <v>706</v>
      </c>
      <c r="C1070" s="1019" t="s">
        <v>705</v>
      </c>
      <c r="D1070" s="1020" t="s">
        <v>428</v>
      </c>
      <c r="E1070" s="729" t="s">
        <v>2888</v>
      </c>
      <c r="F1070" s="729" t="s">
        <v>1887</v>
      </c>
      <c r="G1070" s="545"/>
      <c r="H1070" s="545"/>
      <c r="I1070" s="545"/>
      <c r="J1070" s="545"/>
      <c r="K1070" s="545"/>
      <c r="L1070" s="729" t="s">
        <v>2818</v>
      </c>
      <c r="M1070" s="1029">
        <v>35000</v>
      </c>
      <c r="N1070" s="1031"/>
      <c r="O1070" s="512"/>
    </row>
    <row r="1071" spans="1:15">
      <c r="A1071" s="1017">
        <v>1064</v>
      </c>
      <c r="B1071" s="1025" t="s">
        <v>706</v>
      </c>
      <c r="C1071" s="1019" t="s">
        <v>705</v>
      </c>
      <c r="D1071" s="1020" t="s">
        <v>431</v>
      </c>
      <c r="E1071" s="729" t="s">
        <v>2889</v>
      </c>
      <c r="F1071" s="729" t="s">
        <v>1887</v>
      </c>
      <c r="G1071" s="545"/>
      <c r="H1071" s="545"/>
      <c r="I1071" s="545"/>
      <c r="J1071" s="545"/>
      <c r="K1071" s="545"/>
      <c r="L1071" s="729" t="s">
        <v>2818</v>
      </c>
      <c r="M1071" s="1029">
        <v>30000</v>
      </c>
      <c r="N1071" s="1031"/>
      <c r="O1071" s="512"/>
    </row>
    <row r="1072" spans="1:15" ht="22.5">
      <c r="A1072" s="1017">
        <v>1065</v>
      </c>
      <c r="B1072" s="1025" t="s">
        <v>710</v>
      </c>
      <c r="C1072" s="1019" t="s">
        <v>709</v>
      </c>
      <c r="D1072" s="1020" t="s">
        <v>434</v>
      </c>
      <c r="E1072" s="729" t="s">
        <v>2890</v>
      </c>
      <c r="F1072" s="729" t="s">
        <v>2891</v>
      </c>
      <c r="G1072" s="545"/>
      <c r="H1072" s="545"/>
      <c r="I1072" s="545"/>
      <c r="J1072" s="545"/>
      <c r="K1072" s="545"/>
      <c r="L1072" s="729" t="s">
        <v>2818</v>
      </c>
      <c r="M1072" s="1029">
        <v>55000</v>
      </c>
      <c r="N1072" s="1031"/>
      <c r="O1072" s="512"/>
    </row>
    <row r="1073" spans="1:15" ht="22.5">
      <c r="A1073" s="1017">
        <v>1066</v>
      </c>
      <c r="B1073" s="1025" t="s">
        <v>710</v>
      </c>
      <c r="C1073" s="1019" t="str">
        <f>C1072</f>
        <v>6.01.01.01.001</v>
      </c>
      <c r="D1073" s="1020" t="s">
        <v>797</v>
      </c>
      <c r="E1073" s="729" t="s">
        <v>2890</v>
      </c>
      <c r="F1073" s="729" t="str">
        <f>F1072</f>
        <v>Pustaka setia</v>
      </c>
      <c r="G1073" s="545"/>
      <c r="H1073" s="545"/>
      <c r="I1073" s="545"/>
      <c r="J1073" s="545"/>
      <c r="K1073" s="545"/>
      <c r="L1073" s="729" t="s">
        <v>2818</v>
      </c>
      <c r="M1073" s="1029">
        <v>55000</v>
      </c>
      <c r="N1073" s="1031"/>
      <c r="O1073" s="512"/>
    </row>
    <row r="1074" spans="1:15">
      <c r="A1074" s="1017">
        <v>1067</v>
      </c>
      <c r="B1074" s="1025" t="s">
        <v>706</v>
      </c>
      <c r="C1074" s="1019" t="str">
        <f t="shared" ref="C1074" si="7">C1071</f>
        <v>6.01.01.01.002</v>
      </c>
      <c r="D1074" s="1020" t="s">
        <v>798</v>
      </c>
      <c r="E1074" s="729" t="s">
        <v>2892</v>
      </c>
      <c r="F1074" s="729" t="s">
        <v>2893</v>
      </c>
      <c r="G1074" s="545"/>
      <c r="H1074" s="545"/>
      <c r="I1074" s="545"/>
      <c r="J1074" s="545"/>
      <c r="K1074" s="545"/>
      <c r="L1074" s="729" t="s">
        <v>2818</v>
      </c>
      <c r="M1074" s="1029">
        <v>63000</v>
      </c>
      <c r="N1074" s="1031"/>
      <c r="O1074" s="512"/>
    </row>
    <row r="1075" spans="1:15">
      <c r="A1075" s="1017">
        <v>1068</v>
      </c>
      <c r="B1075" s="1025" t="s">
        <v>706</v>
      </c>
      <c r="C1075" s="1019" t="s">
        <v>705</v>
      </c>
      <c r="D1075" s="1020" t="s">
        <v>799</v>
      </c>
      <c r="E1075" s="729" t="s">
        <v>2892</v>
      </c>
      <c r="F1075" s="729" t="s">
        <v>2893</v>
      </c>
      <c r="G1075" s="545"/>
      <c r="H1075" s="545"/>
      <c r="I1075" s="545"/>
      <c r="J1075" s="545"/>
      <c r="K1075" s="545"/>
      <c r="L1075" s="729" t="s">
        <v>2818</v>
      </c>
      <c r="M1075" s="1029">
        <v>63000</v>
      </c>
      <c r="N1075" s="1031"/>
      <c r="O1075" s="512"/>
    </row>
    <row r="1076" spans="1:15">
      <c r="A1076" s="1017">
        <v>1069</v>
      </c>
      <c r="B1076" s="1025" t="s">
        <v>706</v>
      </c>
      <c r="C1076" s="1019" t="str">
        <f>C1075</f>
        <v>6.01.01.01.002</v>
      </c>
      <c r="D1076" s="1020" t="s">
        <v>800</v>
      </c>
      <c r="E1076" s="729" t="s">
        <v>2894</v>
      </c>
      <c r="F1076" s="729" t="s">
        <v>2895</v>
      </c>
      <c r="G1076" s="545"/>
      <c r="H1076" s="545"/>
      <c r="I1076" s="545"/>
      <c r="J1076" s="545"/>
      <c r="K1076" s="545"/>
      <c r="L1076" s="729" t="s">
        <v>2818</v>
      </c>
      <c r="M1076" s="1029">
        <v>60000</v>
      </c>
      <c r="N1076" s="1031"/>
      <c r="O1076" s="512"/>
    </row>
    <row r="1077" spans="1:15">
      <c r="A1077" s="1017">
        <v>1070</v>
      </c>
      <c r="B1077" s="1025" t="s">
        <v>706</v>
      </c>
      <c r="C1077" s="1019" t="s">
        <v>705</v>
      </c>
      <c r="D1077" s="1020" t="s">
        <v>801</v>
      </c>
      <c r="E1077" s="729" t="s">
        <v>2894</v>
      </c>
      <c r="F1077" s="729" t="s">
        <v>2895</v>
      </c>
      <c r="G1077" s="545"/>
      <c r="H1077" s="545"/>
      <c r="I1077" s="545"/>
      <c r="J1077" s="545"/>
      <c r="K1077" s="545"/>
      <c r="L1077" s="729" t="s">
        <v>2818</v>
      </c>
      <c r="M1077" s="1029">
        <v>60000</v>
      </c>
      <c r="N1077" s="1031"/>
      <c r="O1077" s="512"/>
    </row>
    <row r="1078" spans="1:15">
      <c r="A1078" s="1017">
        <v>1071</v>
      </c>
      <c r="B1078" s="1025" t="s">
        <v>706</v>
      </c>
      <c r="C1078" s="1019" t="str">
        <f>C1077</f>
        <v>6.01.01.01.002</v>
      </c>
      <c r="D1078" s="1020" t="s">
        <v>802</v>
      </c>
      <c r="E1078" s="729" t="s">
        <v>2896</v>
      </c>
      <c r="F1078" s="729" t="s">
        <v>2541</v>
      </c>
      <c r="G1078" s="545"/>
      <c r="H1078" s="545"/>
      <c r="I1078" s="545"/>
      <c r="J1078" s="545"/>
      <c r="K1078" s="545"/>
      <c r="L1078" s="729" t="s">
        <v>2818</v>
      </c>
      <c r="M1078" s="1029">
        <v>45000</v>
      </c>
      <c r="N1078" s="1031"/>
      <c r="O1078" s="512"/>
    </row>
    <row r="1079" spans="1:15">
      <c r="A1079" s="1017">
        <v>1072</v>
      </c>
      <c r="B1079" s="1025" t="s">
        <v>706</v>
      </c>
      <c r="C1079" s="1019" t="s">
        <v>705</v>
      </c>
      <c r="D1079" s="1020" t="s">
        <v>803</v>
      </c>
      <c r="E1079" s="729" t="s">
        <v>2896</v>
      </c>
      <c r="F1079" s="729" t="s">
        <v>2541</v>
      </c>
      <c r="G1079" s="545"/>
      <c r="H1079" s="545"/>
      <c r="I1079" s="545"/>
      <c r="J1079" s="545"/>
      <c r="K1079" s="545"/>
      <c r="L1079" s="729" t="s">
        <v>2818</v>
      </c>
      <c r="M1079" s="1029">
        <v>45000</v>
      </c>
      <c r="N1079" s="1031"/>
      <c r="O1079" s="512"/>
    </row>
    <row r="1080" spans="1:15">
      <c r="A1080" s="1017">
        <v>1073</v>
      </c>
      <c r="B1080" s="1025" t="s">
        <v>706</v>
      </c>
      <c r="C1080" s="1019" t="str">
        <f>C1079</f>
        <v>6.01.01.01.002</v>
      </c>
      <c r="D1080" s="1020" t="s">
        <v>804</v>
      </c>
      <c r="E1080" s="729" t="s">
        <v>2897</v>
      </c>
      <c r="F1080" s="729" t="s">
        <v>2541</v>
      </c>
      <c r="G1080" s="545"/>
      <c r="H1080" s="545"/>
      <c r="I1080" s="545"/>
      <c r="J1080" s="545"/>
      <c r="K1080" s="545"/>
      <c r="L1080" s="729" t="s">
        <v>2818</v>
      </c>
      <c r="M1080" s="1029">
        <v>25000</v>
      </c>
      <c r="N1080" s="1031"/>
      <c r="O1080" s="512"/>
    </row>
    <row r="1081" spans="1:15">
      <c r="A1081" s="1017">
        <v>1074</v>
      </c>
      <c r="B1081" s="1025" t="s">
        <v>706</v>
      </c>
      <c r="C1081" s="1019" t="s">
        <v>705</v>
      </c>
      <c r="D1081" s="1020" t="s">
        <v>805</v>
      </c>
      <c r="E1081" s="729" t="s">
        <v>2897</v>
      </c>
      <c r="F1081" s="729" t="s">
        <v>2541</v>
      </c>
      <c r="G1081" s="545"/>
      <c r="H1081" s="545"/>
      <c r="I1081" s="545"/>
      <c r="J1081" s="545"/>
      <c r="K1081" s="545"/>
      <c r="L1081" s="729" t="s">
        <v>2818</v>
      </c>
      <c r="M1081" s="1029">
        <v>25000</v>
      </c>
      <c r="N1081" s="1031"/>
      <c r="O1081" s="512"/>
    </row>
    <row r="1082" spans="1:15">
      <c r="A1082" s="1017">
        <v>1075</v>
      </c>
      <c r="B1082" s="1025" t="s">
        <v>706</v>
      </c>
      <c r="C1082" s="1019" t="str">
        <f t="shared" ref="C1082" si="8">C1081</f>
        <v>6.01.01.01.002</v>
      </c>
      <c r="D1082" s="1020" t="s">
        <v>806</v>
      </c>
      <c r="E1082" s="729" t="s">
        <v>2897</v>
      </c>
      <c r="F1082" s="729" t="s">
        <v>2541</v>
      </c>
      <c r="G1082" s="545"/>
      <c r="H1082" s="545"/>
      <c r="I1082" s="545"/>
      <c r="J1082" s="545"/>
      <c r="K1082" s="545"/>
      <c r="L1082" s="729" t="s">
        <v>2818</v>
      </c>
      <c r="M1082" s="1029">
        <v>25000</v>
      </c>
      <c r="N1082" s="1031"/>
      <c r="O1082" s="512"/>
    </row>
    <row r="1083" spans="1:15" ht="22.5">
      <c r="A1083" s="1017">
        <v>1076</v>
      </c>
      <c r="B1083" s="1025" t="s">
        <v>706</v>
      </c>
      <c r="C1083" s="1019" t="s">
        <v>2898</v>
      </c>
      <c r="D1083" s="1020" t="s">
        <v>807</v>
      </c>
      <c r="E1083" s="729" t="s">
        <v>2899</v>
      </c>
      <c r="F1083" s="729" t="s">
        <v>2541</v>
      </c>
      <c r="G1083" s="545"/>
      <c r="H1083" s="545"/>
      <c r="I1083" s="545"/>
      <c r="J1083" s="545"/>
      <c r="K1083" s="545"/>
      <c r="L1083" s="729" t="s">
        <v>2818</v>
      </c>
      <c r="M1083" s="1029">
        <v>30000</v>
      </c>
      <c r="N1083" s="1031"/>
      <c r="O1083" s="512"/>
    </row>
    <row r="1084" spans="1:15" ht="22.5">
      <c r="A1084" s="1017">
        <v>1077</v>
      </c>
      <c r="B1084" s="1025" t="s">
        <v>706</v>
      </c>
      <c r="C1084" s="1019" t="str">
        <f t="shared" ref="C1084" si="9">C1079</f>
        <v>6.01.01.01.002</v>
      </c>
      <c r="D1084" s="1020" t="s">
        <v>808</v>
      </c>
      <c r="E1084" s="729" t="s">
        <v>2899</v>
      </c>
      <c r="F1084" s="729" t="s">
        <v>2541</v>
      </c>
      <c r="G1084" s="545"/>
      <c r="H1084" s="545"/>
      <c r="I1084" s="545"/>
      <c r="J1084" s="545"/>
      <c r="K1084" s="545"/>
      <c r="L1084" s="729" t="s">
        <v>2818</v>
      </c>
      <c r="M1084" s="1029">
        <v>30000</v>
      </c>
      <c r="N1084" s="1031"/>
      <c r="O1084" s="512"/>
    </row>
    <row r="1085" spans="1:15">
      <c r="A1085" s="1017">
        <v>1078</v>
      </c>
      <c r="B1085" s="1025" t="s">
        <v>706</v>
      </c>
      <c r="C1085" s="1019" t="s">
        <v>705</v>
      </c>
      <c r="D1085" s="1020" t="s">
        <v>809</v>
      </c>
      <c r="E1085" s="729" t="s">
        <v>2900</v>
      </c>
      <c r="F1085" s="729" t="s">
        <v>2901</v>
      </c>
      <c r="G1085" s="545"/>
      <c r="H1085" s="545"/>
      <c r="I1085" s="545"/>
      <c r="J1085" s="545"/>
      <c r="K1085" s="545"/>
      <c r="L1085" s="729" t="s">
        <v>2818</v>
      </c>
      <c r="M1085" s="1029">
        <v>35500</v>
      </c>
      <c r="N1085" s="1031"/>
      <c r="O1085" s="512"/>
    </row>
    <row r="1086" spans="1:15">
      <c r="A1086" s="1017">
        <v>1079</v>
      </c>
      <c r="B1086" s="1025" t="s">
        <v>706</v>
      </c>
      <c r="C1086" s="1019" t="s">
        <v>705</v>
      </c>
      <c r="D1086" s="1020" t="s">
        <v>810</v>
      </c>
      <c r="E1086" s="729" t="s">
        <v>2900</v>
      </c>
      <c r="F1086" s="729" t="str">
        <f>F1085</f>
        <v>Apolio Lestari</v>
      </c>
      <c r="G1086" s="545"/>
      <c r="H1086" s="545"/>
      <c r="I1086" s="545"/>
      <c r="J1086" s="545"/>
      <c r="K1086" s="545"/>
      <c r="L1086" s="729" t="s">
        <v>2818</v>
      </c>
      <c r="M1086" s="1029">
        <v>35500</v>
      </c>
      <c r="N1086" s="1031"/>
      <c r="O1086" s="512"/>
    </row>
    <row r="1087" spans="1:15" ht="22.5">
      <c r="A1087" s="1017">
        <v>1080</v>
      </c>
      <c r="B1087" s="1025" t="s">
        <v>706</v>
      </c>
      <c r="C1087" s="1019" t="s">
        <v>705</v>
      </c>
      <c r="D1087" s="1020" t="s">
        <v>811</v>
      </c>
      <c r="E1087" s="729" t="s">
        <v>2902</v>
      </c>
      <c r="F1087" s="729" t="s">
        <v>2541</v>
      </c>
      <c r="G1087" s="545"/>
      <c r="H1087" s="545"/>
      <c r="I1087" s="545"/>
      <c r="J1087" s="545"/>
      <c r="K1087" s="545"/>
      <c r="L1087" s="729" t="s">
        <v>2818</v>
      </c>
      <c r="M1087" s="1029">
        <v>55000</v>
      </c>
      <c r="N1087" s="1031"/>
      <c r="O1087" s="512"/>
    </row>
    <row r="1088" spans="1:15" ht="22.5">
      <c r="A1088" s="1017">
        <v>1081</v>
      </c>
      <c r="B1088" s="1025" t="s">
        <v>706</v>
      </c>
      <c r="C1088" s="1019" t="s">
        <v>705</v>
      </c>
      <c r="D1088" s="1020" t="s">
        <v>812</v>
      </c>
      <c r="E1088" s="729" t="s">
        <v>2902</v>
      </c>
      <c r="F1088" s="729" t="str">
        <f>F1087</f>
        <v>Pustaka Pelajar</v>
      </c>
      <c r="G1088" s="545"/>
      <c r="H1088" s="545"/>
      <c r="I1088" s="545"/>
      <c r="J1088" s="545"/>
      <c r="K1088" s="545"/>
      <c r="L1088" s="729" t="s">
        <v>2818</v>
      </c>
      <c r="M1088" s="1029">
        <v>55000</v>
      </c>
      <c r="N1088" s="1031"/>
      <c r="O1088" s="512"/>
    </row>
    <row r="1089" spans="1:15">
      <c r="A1089" s="1017">
        <v>1082</v>
      </c>
      <c r="B1089" s="1025" t="s">
        <v>706</v>
      </c>
      <c r="C1089" s="1019" t="s">
        <v>705</v>
      </c>
      <c r="D1089" s="1020" t="s">
        <v>308</v>
      </c>
      <c r="E1089" s="729" t="s">
        <v>2903</v>
      </c>
      <c r="F1089" s="729" t="s">
        <v>2904</v>
      </c>
      <c r="G1089" s="545"/>
      <c r="H1089" s="545"/>
      <c r="I1089" s="545"/>
      <c r="J1089" s="545"/>
      <c r="K1089" s="545"/>
      <c r="L1089" s="729" t="s">
        <v>2905</v>
      </c>
      <c r="M1089" s="1032">
        <v>25000</v>
      </c>
      <c r="N1089" s="1030"/>
      <c r="O1089" s="512"/>
    </row>
    <row r="1090" spans="1:15">
      <c r="A1090" s="1017">
        <v>1083</v>
      </c>
      <c r="B1090" s="1025" t="s">
        <v>706</v>
      </c>
      <c r="C1090" s="1019" t="s">
        <v>705</v>
      </c>
      <c r="D1090" s="1020" t="s">
        <v>310</v>
      </c>
      <c r="E1090" s="729" t="str">
        <f>E1089</f>
        <v>Keajaiban istri sholehah</v>
      </c>
      <c r="F1090" s="729" t="s">
        <v>2904</v>
      </c>
      <c r="G1090" s="545"/>
      <c r="H1090" s="545"/>
      <c r="I1090" s="545"/>
      <c r="J1090" s="545"/>
      <c r="K1090" s="545"/>
      <c r="L1090" s="729" t="s">
        <v>2905</v>
      </c>
      <c r="M1090" s="1032">
        <v>25000</v>
      </c>
      <c r="N1090" s="1030"/>
      <c r="O1090" s="512"/>
    </row>
    <row r="1091" spans="1:15">
      <c r="A1091" s="1017">
        <v>1084</v>
      </c>
      <c r="B1091" s="1025" t="s">
        <v>706</v>
      </c>
      <c r="C1091" s="1019" t="s">
        <v>705</v>
      </c>
      <c r="D1091" s="1020" t="s">
        <v>332</v>
      </c>
      <c r="E1091" s="729" t="s">
        <v>2906</v>
      </c>
      <c r="F1091" s="729" t="s">
        <v>2907</v>
      </c>
      <c r="G1091" s="545"/>
      <c r="H1091" s="545"/>
      <c r="I1091" s="545"/>
      <c r="J1091" s="545"/>
      <c r="K1091" s="545"/>
      <c r="L1091" s="729" t="s">
        <v>2905</v>
      </c>
      <c r="M1091" s="1032">
        <v>75000</v>
      </c>
      <c r="N1091" s="1030"/>
      <c r="O1091" s="512"/>
    </row>
    <row r="1092" spans="1:15">
      <c r="A1092" s="1017">
        <v>1085</v>
      </c>
      <c r="B1092" s="1025" t="s">
        <v>706</v>
      </c>
      <c r="C1092" s="1019" t="s">
        <v>705</v>
      </c>
      <c r="D1092" s="1020" t="s">
        <v>393</v>
      </c>
      <c r="E1092" s="729" t="str">
        <f>E1091</f>
        <v>aktifitas anak pintar</v>
      </c>
      <c r="F1092" s="729" t="s">
        <v>2907</v>
      </c>
      <c r="G1092" s="545"/>
      <c r="H1092" s="545"/>
      <c r="I1092" s="545"/>
      <c r="J1092" s="545"/>
      <c r="K1092" s="545"/>
      <c r="L1092" s="729" t="s">
        <v>2905</v>
      </c>
      <c r="M1092" s="1032">
        <v>75000</v>
      </c>
      <c r="N1092" s="1030"/>
      <c r="O1092" s="512"/>
    </row>
    <row r="1093" spans="1:15">
      <c r="A1093" s="1017">
        <v>1086</v>
      </c>
      <c r="B1093" s="1025" t="s">
        <v>706</v>
      </c>
      <c r="C1093" s="1019" t="s">
        <v>705</v>
      </c>
      <c r="D1093" s="1020" t="s">
        <v>490</v>
      </c>
      <c r="E1093" s="729" t="s">
        <v>2908</v>
      </c>
      <c r="F1093" s="729" t="s">
        <v>2907</v>
      </c>
      <c r="G1093" s="545"/>
      <c r="H1093" s="545"/>
      <c r="I1093" s="545"/>
      <c r="J1093" s="545"/>
      <c r="K1093" s="545"/>
      <c r="L1093" s="729" t="s">
        <v>2905</v>
      </c>
      <c r="M1093" s="1032">
        <v>15000</v>
      </c>
      <c r="N1093" s="1030"/>
      <c r="O1093" s="512"/>
    </row>
    <row r="1094" spans="1:15">
      <c r="A1094" s="1017">
        <v>1087</v>
      </c>
      <c r="B1094" s="1025" t="s">
        <v>706</v>
      </c>
      <c r="C1094" s="1019" t="s">
        <v>705</v>
      </c>
      <c r="D1094" s="1020" t="s">
        <v>404</v>
      </c>
      <c r="E1094" s="729" t="s">
        <v>2909</v>
      </c>
      <c r="F1094" s="729" t="s">
        <v>2907</v>
      </c>
      <c r="G1094" s="545"/>
      <c r="H1094" s="545"/>
      <c r="I1094" s="545"/>
      <c r="J1094" s="545"/>
      <c r="K1094" s="545"/>
      <c r="L1094" s="729" t="s">
        <v>2905</v>
      </c>
      <c r="M1094" s="1032">
        <v>15000</v>
      </c>
      <c r="N1094" s="1030"/>
      <c r="O1094" s="512"/>
    </row>
    <row r="1095" spans="1:15">
      <c r="A1095" s="1017">
        <v>1088</v>
      </c>
      <c r="B1095" s="1025" t="s">
        <v>706</v>
      </c>
      <c r="C1095" s="1019" t="s">
        <v>705</v>
      </c>
      <c r="D1095" s="1020" t="s">
        <v>608</v>
      </c>
      <c r="E1095" s="729" t="s">
        <v>2910</v>
      </c>
      <c r="F1095" s="729" t="s">
        <v>2907</v>
      </c>
      <c r="G1095" s="545"/>
      <c r="H1095" s="545"/>
      <c r="I1095" s="545"/>
      <c r="J1095" s="545"/>
      <c r="K1095" s="545"/>
      <c r="L1095" s="729" t="s">
        <v>2905</v>
      </c>
      <c r="M1095" s="1032">
        <v>28000</v>
      </c>
      <c r="N1095" s="1030"/>
      <c r="O1095" s="512"/>
    </row>
    <row r="1096" spans="1:15">
      <c r="A1096" s="1017">
        <v>1089</v>
      </c>
      <c r="B1096" s="1025" t="s">
        <v>710</v>
      </c>
      <c r="C1096" s="1019" t="s">
        <v>709</v>
      </c>
      <c r="D1096" s="1020" t="s">
        <v>609</v>
      </c>
      <c r="E1096" s="729" t="s">
        <v>2911</v>
      </c>
      <c r="F1096" s="729" t="s">
        <v>2912</v>
      </c>
      <c r="G1096" s="545"/>
      <c r="H1096" s="545"/>
      <c r="I1096" s="545"/>
      <c r="J1096" s="545"/>
      <c r="K1096" s="545"/>
      <c r="L1096" s="729" t="s">
        <v>2905</v>
      </c>
      <c r="M1096" s="1032">
        <v>59000</v>
      </c>
      <c r="N1096" s="1030"/>
      <c r="O1096" s="512"/>
    </row>
    <row r="1097" spans="1:15">
      <c r="A1097" s="1017">
        <v>1090</v>
      </c>
      <c r="B1097" s="1025" t="s">
        <v>710</v>
      </c>
      <c r="C1097" s="1019" t="str">
        <f>C1096</f>
        <v>6.01.01.01.001</v>
      </c>
      <c r="D1097" s="1020" t="s">
        <v>408</v>
      </c>
      <c r="E1097" s="729" t="str">
        <f>E1096</f>
        <v>Mikrojul Mukminin</v>
      </c>
      <c r="F1097" s="729" t="str">
        <f>F1096</f>
        <v>Ustad Hasan</v>
      </c>
      <c r="G1097" s="545"/>
      <c r="H1097" s="545"/>
      <c r="I1097" s="545"/>
      <c r="J1097" s="545"/>
      <c r="K1097" s="545"/>
      <c r="L1097" s="729" t="s">
        <v>2905</v>
      </c>
      <c r="M1097" s="1032">
        <f>M1096</f>
        <v>59000</v>
      </c>
      <c r="N1097" s="1030"/>
      <c r="O1097" s="512"/>
    </row>
    <row r="1098" spans="1:15">
      <c r="A1098" s="1017">
        <v>1091</v>
      </c>
      <c r="B1098" s="1025" t="s">
        <v>706</v>
      </c>
      <c r="C1098" s="1019" t="s">
        <v>705</v>
      </c>
      <c r="D1098" s="1020" t="s">
        <v>413</v>
      </c>
      <c r="E1098" s="729" t="s">
        <v>2913</v>
      </c>
      <c r="F1098" s="729" t="s">
        <v>2914</v>
      </c>
      <c r="G1098" s="545"/>
      <c r="H1098" s="545"/>
      <c r="I1098" s="545"/>
      <c r="J1098" s="545"/>
      <c r="K1098" s="545"/>
      <c r="L1098" s="729" t="s">
        <v>2905</v>
      </c>
      <c r="M1098" s="1032">
        <v>75000</v>
      </c>
      <c r="N1098" s="1030"/>
      <c r="O1098" s="512"/>
    </row>
    <row r="1099" spans="1:15">
      <c r="A1099" s="1017">
        <v>1092</v>
      </c>
      <c r="B1099" s="1025" t="s">
        <v>706</v>
      </c>
      <c r="C1099" s="1019" t="str">
        <f t="shared" ref="C1099:C1132" si="10">C1098</f>
        <v>6.01.01.01.002</v>
      </c>
      <c r="D1099" s="1020" t="s">
        <v>596</v>
      </c>
      <c r="E1099" s="729" t="str">
        <f>E1098</f>
        <v>Suami Idaman</v>
      </c>
      <c r="F1099" s="729" t="s">
        <v>2914</v>
      </c>
      <c r="G1099" s="545"/>
      <c r="H1099" s="545"/>
      <c r="I1099" s="545"/>
      <c r="J1099" s="545"/>
      <c r="K1099" s="545"/>
      <c r="L1099" s="729" t="s">
        <v>2905</v>
      </c>
      <c r="M1099" s="1032">
        <v>75000</v>
      </c>
      <c r="N1099" s="1030"/>
      <c r="O1099" s="512"/>
    </row>
    <row r="1100" spans="1:15" ht="22.5">
      <c r="A1100" s="1017">
        <v>1093</v>
      </c>
      <c r="B1100" s="1025" t="s">
        <v>713</v>
      </c>
      <c r="C1100" s="1019" t="s">
        <v>712</v>
      </c>
      <c r="D1100" s="1020" t="s">
        <v>720</v>
      </c>
      <c r="E1100" s="729" t="s">
        <v>2915</v>
      </c>
      <c r="F1100" s="729" t="s">
        <v>2916</v>
      </c>
      <c r="G1100" s="545"/>
      <c r="H1100" s="545"/>
      <c r="I1100" s="545"/>
      <c r="J1100" s="545"/>
      <c r="K1100" s="545"/>
      <c r="L1100" s="729" t="s">
        <v>2905</v>
      </c>
      <c r="M1100" s="1032">
        <v>65000</v>
      </c>
      <c r="N1100" s="1030"/>
      <c r="O1100" s="512"/>
    </row>
    <row r="1101" spans="1:15" ht="22.5">
      <c r="A1101" s="1017">
        <v>1094</v>
      </c>
      <c r="B1101" s="1025" t="s">
        <v>713</v>
      </c>
      <c r="C1101" s="1019" t="str">
        <f t="shared" si="10"/>
        <v>6.01.01.01.999</v>
      </c>
      <c r="D1101" s="1020" t="s">
        <v>598</v>
      </c>
      <c r="E1101" s="729" t="str">
        <f>E1100</f>
        <v>Berjumpa ilahi dimalam sunyi</v>
      </c>
      <c r="F1101" s="729" t="s">
        <v>2916</v>
      </c>
      <c r="G1101" s="545"/>
      <c r="H1101" s="545"/>
      <c r="I1101" s="545"/>
      <c r="J1101" s="545"/>
      <c r="K1101" s="545"/>
      <c r="L1101" s="729" t="s">
        <v>2905</v>
      </c>
      <c r="M1101" s="1032">
        <v>65000</v>
      </c>
      <c r="N1101" s="1030"/>
      <c r="O1101" s="512"/>
    </row>
    <row r="1102" spans="1:15" ht="22.5">
      <c r="A1102" s="1017">
        <v>1095</v>
      </c>
      <c r="B1102" s="1025" t="s">
        <v>706</v>
      </c>
      <c r="C1102" s="1019" t="s">
        <v>705</v>
      </c>
      <c r="D1102" s="1020" t="s">
        <v>599</v>
      </c>
      <c r="E1102" s="729" t="s">
        <v>2917</v>
      </c>
      <c r="F1102" s="729" t="s">
        <v>2918</v>
      </c>
      <c r="G1102" s="545"/>
      <c r="H1102" s="545"/>
      <c r="I1102" s="545"/>
      <c r="J1102" s="545"/>
      <c r="K1102" s="545"/>
      <c r="L1102" s="729" t="s">
        <v>2905</v>
      </c>
      <c r="M1102" s="1032">
        <v>50000</v>
      </c>
      <c r="N1102" s="1030"/>
      <c r="O1102" s="512"/>
    </row>
    <row r="1103" spans="1:15" ht="22.5">
      <c r="A1103" s="1017">
        <v>1096</v>
      </c>
      <c r="B1103" s="1025" t="s">
        <v>706</v>
      </c>
      <c r="C1103" s="1019" t="str">
        <f t="shared" si="10"/>
        <v>6.01.01.01.002</v>
      </c>
      <c r="D1103" s="1020" t="s">
        <v>601</v>
      </c>
      <c r="E1103" s="729" t="str">
        <f>E1102</f>
        <v>Panduan mendapat lailatul qodar</v>
      </c>
      <c r="F1103" s="729" t="s">
        <v>2918</v>
      </c>
      <c r="G1103" s="545"/>
      <c r="H1103" s="545"/>
      <c r="I1103" s="545"/>
      <c r="J1103" s="545"/>
      <c r="K1103" s="545"/>
      <c r="L1103" s="729" t="s">
        <v>2905</v>
      </c>
      <c r="M1103" s="1032">
        <v>50000</v>
      </c>
      <c r="N1103" s="1030"/>
      <c r="O1103" s="512"/>
    </row>
    <row r="1104" spans="1:15">
      <c r="A1104" s="1017">
        <v>1097</v>
      </c>
      <c r="B1104" s="1025" t="s">
        <v>706</v>
      </c>
      <c r="C1104" s="1019" t="str">
        <f t="shared" si="10"/>
        <v>6.01.01.01.002</v>
      </c>
      <c r="D1104" s="1020" t="s">
        <v>761</v>
      </c>
      <c r="E1104" s="729" t="s">
        <v>2919</v>
      </c>
      <c r="F1104" s="729" t="s">
        <v>2920</v>
      </c>
      <c r="G1104" s="545"/>
      <c r="H1104" s="545"/>
      <c r="I1104" s="545"/>
      <c r="J1104" s="545"/>
      <c r="K1104" s="545"/>
      <c r="L1104" s="729" t="s">
        <v>2905</v>
      </c>
      <c r="M1104" s="1032">
        <v>120000</v>
      </c>
      <c r="N1104" s="1030"/>
      <c r="O1104" s="512"/>
    </row>
    <row r="1105" spans="1:15">
      <c r="A1105" s="1017">
        <v>1098</v>
      </c>
      <c r="B1105" s="1025" t="s">
        <v>706</v>
      </c>
      <c r="C1105" s="1019" t="str">
        <f t="shared" si="10"/>
        <v>6.01.01.01.002</v>
      </c>
      <c r="D1105" s="1020" t="s">
        <v>762</v>
      </c>
      <c r="E1105" s="729" t="s">
        <v>2921</v>
      </c>
      <c r="F1105" s="729" t="str">
        <f>F1104</f>
        <v>Thariq Kamal</v>
      </c>
      <c r="G1105" s="545"/>
      <c r="H1105" s="545"/>
      <c r="I1105" s="545"/>
      <c r="J1105" s="545"/>
      <c r="K1105" s="545"/>
      <c r="L1105" s="729" t="s">
        <v>2905</v>
      </c>
      <c r="M1105" s="1032">
        <v>120000</v>
      </c>
      <c r="N1105" s="1030"/>
      <c r="O1105" s="512"/>
    </row>
    <row r="1106" spans="1:15">
      <c r="A1106" s="1017">
        <v>1099</v>
      </c>
      <c r="B1106" s="1025" t="s">
        <v>706</v>
      </c>
      <c r="C1106" s="1019" t="str">
        <f t="shared" si="10"/>
        <v>6.01.01.01.002</v>
      </c>
      <c r="D1106" s="1020" t="s">
        <v>763</v>
      </c>
      <c r="E1106" s="729" t="s">
        <v>2922</v>
      </c>
      <c r="F1106" s="729" t="s">
        <v>2923</v>
      </c>
      <c r="G1106" s="545"/>
      <c r="H1106" s="545"/>
      <c r="I1106" s="545"/>
      <c r="J1106" s="545"/>
      <c r="K1106" s="545"/>
      <c r="L1106" s="729" t="s">
        <v>2905</v>
      </c>
      <c r="M1106" s="1032">
        <v>38000</v>
      </c>
      <c r="N1106" s="1030"/>
      <c r="O1106" s="512"/>
    </row>
    <row r="1107" spans="1:15">
      <c r="A1107" s="1017">
        <v>1100</v>
      </c>
      <c r="B1107" s="1025" t="s">
        <v>706</v>
      </c>
      <c r="C1107" s="1019" t="str">
        <f t="shared" si="10"/>
        <v>6.01.01.01.002</v>
      </c>
      <c r="D1107" s="1020" t="s">
        <v>764</v>
      </c>
      <c r="E1107" s="729" t="str">
        <f>E1106</f>
        <v xml:space="preserve">Membangun pertanian </v>
      </c>
      <c r="F1107" s="729" t="s">
        <v>2923</v>
      </c>
      <c r="G1107" s="545"/>
      <c r="H1107" s="545"/>
      <c r="I1107" s="545"/>
      <c r="J1107" s="545"/>
      <c r="K1107" s="545"/>
      <c r="L1107" s="729" t="s">
        <v>2905</v>
      </c>
      <c r="M1107" s="1032">
        <v>38000</v>
      </c>
      <c r="N1107" s="1030"/>
      <c r="O1107" s="512"/>
    </row>
    <row r="1108" spans="1:15">
      <c r="A1108" s="1017">
        <v>1101</v>
      </c>
      <c r="B1108" s="1025" t="s">
        <v>706</v>
      </c>
      <c r="C1108" s="1019" t="str">
        <f t="shared" si="10"/>
        <v>6.01.01.01.002</v>
      </c>
      <c r="D1108" s="1020" t="s">
        <v>765</v>
      </c>
      <c r="E1108" s="729" t="s">
        <v>2924</v>
      </c>
      <c r="F1108" s="729" t="s">
        <v>2925</v>
      </c>
      <c r="G1108" s="545"/>
      <c r="H1108" s="545"/>
      <c r="I1108" s="545"/>
      <c r="J1108" s="545"/>
      <c r="K1108" s="545"/>
      <c r="L1108" s="729" t="s">
        <v>2905</v>
      </c>
      <c r="M1108" s="1032">
        <v>55000</v>
      </c>
      <c r="N1108" s="1030"/>
      <c r="O1108" s="512"/>
    </row>
    <row r="1109" spans="1:15">
      <c r="A1109" s="1017">
        <v>1102</v>
      </c>
      <c r="B1109" s="1025" t="s">
        <v>706</v>
      </c>
      <c r="C1109" s="1019" t="str">
        <f t="shared" si="10"/>
        <v>6.01.01.01.002</v>
      </c>
      <c r="D1109" s="1020" t="s">
        <v>345</v>
      </c>
      <c r="E1109" s="729" t="str">
        <f>E1108</f>
        <v>Betenak ayam tanpa bau</v>
      </c>
      <c r="F1109" s="729" t="s">
        <v>2925</v>
      </c>
      <c r="G1109" s="545"/>
      <c r="H1109" s="545"/>
      <c r="I1109" s="545"/>
      <c r="J1109" s="545"/>
      <c r="K1109" s="545"/>
      <c r="L1109" s="729" t="s">
        <v>2905</v>
      </c>
      <c r="M1109" s="1032">
        <v>55000</v>
      </c>
      <c r="N1109" s="1030"/>
      <c r="O1109" s="512"/>
    </row>
    <row r="1110" spans="1:15">
      <c r="A1110" s="1017">
        <v>1103</v>
      </c>
      <c r="B1110" s="1025" t="s">
        <v>706</v>
      </c>
      <c r="C1110" s="1019" t="str">
        <f t="shared" si="10"/>
        <v>6.01.01.01.002</v>
      </c>
      <c r="D1110" s="1020" t="s">
        <v>766</v>
      </c>
      <c r="E1110" s="729" t="s">
        <v>2926</v>
      </c>
      <c r="F1110" s="729" t="s">
        <v>2927</v>
      </c>
      <c r="G1110" s="545"/>
      <c r="H1110" s="545"/>
      <c r="I1110" s="545"/>
      <c r="J1110" s="545"/>
      <c r="K1110" s="545"/>
      <c r="L1110" s="729" t="s">
        <v>2905</v>
      </c>
      <c r="M1110" s="1032">
        <v>55000</v>
      </c>
      <c r="N1110" s="1030"/>
      <c r="O1110" s="512"/>
    </row>
    <row r="1111" spans="1:15">
      <c r="A1111" s="1017">
        <v>1104</v>
      </c>
      <c r="B1111" s="1025" t="s">
        <v>706</v>
      </c>
      <c r="C1111" s="1019" t="str">
        <f t="shared" si="10"/>
        <v>6.01.01.01.002</v>
      </c>
      <c r="D1111" s="1020" t="s">
        <v>767</v>
      </c>
      <c r="E1111" s="729" t="str">
        <f>E1110</f>
        <v>Separuh hati yang pergi</v>
      </c>
      <c r="F1111" s="729" t="s">
        <v>2927</v>
      </c>
      <c r="G1111" s="545"/>
      <c r="H1111" s="545"/>
      <c r="I1111" s="545"/>
      <c r="J1111" s="545"/>
      <c r="K1111" s="545"/>
      <c r="L1111" s="729" t="s">
        <v>2905</v>
      </c>
      <c r="M1111" s="1032">
        <v>55000</v>
      </c>
      <c r="N1111" s="1030"/>
      <c r="O1111" s="512"/>
    </row>
    <row r="1112" spans="1:15" ht="22.5">
      <c r="A1112" s="1017">
        <v>1105</v>
      </c>
      <c r="B1112" s="1025" t="s">
        <v>706</v>
      </c>
      <c r="C1112" s="1019" t="str">
        <f t="shared" si="10"/>
        <v>6.01.01.01.002</v>
      </c>
      <c r="D1112" s="1020" t="s">
        <v>462</v>
      </c>
      <c r="E1112" s="729" t="s">
        <v>2928</v>
      </c>
      <c r="F1112" s="729" t="s">
        <v>2929</v>
      </c>
      <c r="G1112" s="545"/>
      <c r="H1112" s="545"/>
      <c r="I1112" s="545"/>
      <c r="J1112" s="545"/>
      <c r="K1112" s="545"/>
      <c r="L1112" s="729" t="s">
        <v>2905</v>
      </c>
      <c r="M1112" s="1032">
        <v>46000</v>
      </c>
      <c r="N1112" s="1030"/>
      <c r="O1112" s="512"/>
    </row>
    <row r="1113" spans="1:15" ht="22.5">
      <c r="A1113" s="1017">
        <v>1106</v>
      </c>
      <c r="B1113" s="1025" t="s">
        <v>706</v>
      </c>
      <c r="C1113" s="1019" t="str">
        <f t="shared" si="10"/>
        <v>6.01.01.01.002</v>
      </c>
      <c r="D1113" s="1020" t="s">
        <v>768</v>
      </c>
      <c r="E1113" s="729" t="str">
        <f>E1112</f>
        <v>Tasbih dibawah langit</v>
      </c>
      <c r="F1113" s="729" t="s">
        <v>2929</v>
      </c>
      <c r="G1113" s="545"/>
      <c r="H1113" s="545"/>
      <c r="I1113" s="545"/>
      <c r="J1113" s="545"/>
      <c r="K1113" s="545"/>
      <c r="L1113" s="729" t="s">
        <v>2905</v>
      </c>
      <c r="M1113" s="1032">
        <v>46000</v>
      </c>
      <c r="N1113" s="1030"/>
      <c r="O1113" s="512"/>
    </row>
    <row r="1114" spans="1:15">
      <c r="A1114" s="1017">
        <v>1107</v>
      </c>
      <c r="B1114" s="1025" t="s">
        <v>710</v>
      </c>
      <c r="C1114" s="1019" t="s">
        <v>709</v>
      </c>
      <c r="D1114" s="1020" t="s">
        <v>769</v>
      </c>
      <c r="E1114" s="729" t="s">
        <v>278</v>
      </c>
      <c r="F1114" s="729" t="s">
        <v>2930</v>
      </c>
      <c r="G1114" s="545"/>
      <c r="H1114" s="545"/>
      <c r="I1114" s="545"/>
      <c r="J1114" s="545"/>
      <c r="K1114" s="545"/>
      <c r="L1114" s="729" t="s">
        <v>2905</v>
      </c>
      <c r="M1114" s="1032">
        <v>50000</v>
      </c>
      <c r="N1114" s="1030"/>
      <c r="O1114" s="512"/>
    </row>
    <row r="1115" spans="1:15">
      <c r="A1115" s="1017">
        <v>1108</v>
      </c>
      <c r="B1115" s="1025" t="s">
        <v>710</v>
      </c>
      <c r="C1115" s="1019" t="str">
        <f>C1114</f>
        <v>6.01.01.01.001</v>
      </c>
      <c r="D1115" s="1020" t="s">
        <v>770</v>
      </c>
      <c r="E1115" s="729" t="s">
        <v>278</v>
      </c>
      <c r="F1115" s="729" t="s">
        <v>2930</v>
      </c>
      <c r="G1115" s="545"/>
      <c r="H1115" s="545"/>
      <c r="I1115" s="545"/>
      <c r="J1115" s="545"/>
      <c r="K1115" s="545"/>
      <c r="L1115" s="729" t="s">
        <v>2905</v>
      </c>
      <c r="M1115" s="1032">
        <v>50000</v>
      </c>
      <c r="N1115" s="1030"/>
      <c r="O1115" s="512"/>
    </row>
    <row r="1116" spans="1:15" ht="22.5">
      <c r="A1116" s="1017">
        <v>1109</v>
      </c>
      <c r="B1116" s="1025" t="s">
        <v>710</v>
      </c>
      <c r="C1116" s="1019" t="str">
        <f t="shared" si="10"/>
        <v>6.01.01.01.001</v>
      </c>
      <c r="D1116" s="1020" t="s">
        <v>771</v>
      </c>
      <c r="E1116" s="729" t="s">
        <v>2931</v>
      </c>
      <c r="F1116" s="729" t="s">
        <v>2932</v>
      </c>
      <c r="G1116" s="545"/>
      <c r="H1116" s="545"/>
      <c r="I1116" s="545"/>
      <c r="J1116" s="545"/>
      <c r="K1116" s="545"/>
      <c r="L1116" s="729" t="s">
        <v>2905</v>
      </c>
      <c r="M1116" s="1032">
        <v>30000</v>
      </c>
      <c r="N1116" s="1030"/>
      <c r="O1116" s="512"/>
    </row>
    <row r="1117" spans="1:15" ht="22.5">
      <c r="A1117" s="1017">
        <v>1110</v>
      </c>
      <c r="B1117" s="1025" t="s">
        <v>710</v>
      </c>
      <c r="C1117" s="1019" t="str">
        <f t="shared" si="10"/>
        <v>6.01.01.01.001</v>
      </c>
      <c r="D1117" s="1020" t="s">
        <v>374</v>
      </c>
      <c r="E1117" s="729" t="str">
        <f>E1116</f>
        <v>Pendidikan berbasis masy</v>
      </c>
      <c r="F1117" s="729" t="s">
        <v>2932</v>
      </c>
      <c r="G1117" s="545"/>
      <c r="H1117" s="545"/>
      <c r="I1117" s="545"/>
      <c r="J1117" s="545"/>
      <c r="K1117" s="545"/>
      <c r="L1117" s="729" t="s">
        <v>2905</v>
      </c>
      <c r="M1117" s="1032">
        <v>30000</v>
      </c>
      <c r="N1117" s="1030"/>
      <c r="O1117" s="512"/>
    </row>
    <row r="1118" spans="1:15" ht="22.5">
      <c r="A1118" s="1017">
        <v>1111</v>
      </c>
      <c r="B1118" s="1025" t="s">
        <v>713</v>
      </c>
      <c r="C1118" s="1019" t="s">
        <v>712</v>
      </c>
      <c r="D1118" s="1020" t="s">
        <v>416</v>
      </c>
      <c r="E1118" s="729" t="s">
        <v>2933</v>
      </c>
      <c r="F1118" s="729" t="s">
        <v>2934</v>
      </c>
      <c r="G1118" s="545"/>
      <c r="H1118" s="545"/>
      <c r="I1118" s="545"/>
      <c r="J1118" s="545"/>
      <c r="K1118" s="545"/>
      <c r="L1118" s="729" t="s">
        <v>2905</v>
      </c>
      <c r="M1118" s="1032">
        <v>50000</v>
      </c>
      <c r="N1118" s="1030"/>
      <c r="O1118" s="512"/>
    </row>
    <row r="1119" spans="1:15" ht="22.5">
      <c r="A1119" s="1017">
        <v>1112</v>
      </c>
      <c r="B1119" s="1025" t="s">
        <v>713</v>
      </c>
      <c r="C1119" s="1019" t="str">
        <f t="shared" si="10"/>
        <v>6.01.01.01.999</v>
      </c>
      <c r="D1119" s="1020" t="s">
        <v>772</v>
      </c>
      <c r="E1119" s="729" t="str">
        <f>E1118</f>
        <v>Falling in love</v>
      </c>
      <c r="F1119" s="729" t="str">
        <f>F1118</f>
        <v>Ayala malach pines</v>
      </c>
      <c r="G1119" s="545"/>
      <c r="H1119" s="545"/>
      <c r="I1119" s="545"/>
      <c r="J1119" s="545"/>
      <c r="K1119" s="545"/>
      <c r="L1119" s="729" t="s">
        <v>2905</v>
      </c>
      <c r="M1119" s="1032">
        <v>50000</v>
      </c>
      <c r="N1119" s="1030"/>
      <c r="O1119" s="512"/>
    </row>
    <row r="1120" spans="1:15">
      <c r="A1120" s="1017">
        <v>1113</v>
      </c>
      <c r="B1120" s="1025" t="s">
        <v>713</v>
      </c>
      <c r="C1120" s="1019" t="str">
        <f t="shared" si="10"/>
        <v>6.01.01.01.999</v>
      </c>
      <c r="D1120" s="1020" t="s">
        <v>773</v>
      </c>
      <c r="E1120" s="729" t="s">
        <v>2935</v>
      </c>
      <c r="F1120" s="729" t="s">
        <v>2936</v>
      </c>
      <c r="G1120" s="545"/>
      <c r="H1120" s="545"/>
      <c r="I1120" s="545"/>
      <c r="J1120" s="545"/>
      <c r="K1120" s="545"/>
      <c r="L1120" s="729" t="s">
        <v>2905</v>
      </c>
      <c r="M1120" s="1032">
        <v>15000</v>
      </c>
      <c r="N1120" s="1030"/>
      <c r="O1120" s="512"/>
    </row>
    <row r="1121" spans="1:15">
      <c r="A1121" s="1017">
        <v>1114</v>
      </c>
      <c r="B1121" s="1025" t="s">
        <v>713</v>
      </c>
      <c r="C1121" s="1019" t="str">
        <f t="shared" si="10"/>
        <v>6.01.01.01.999</v>
      </c>
      <c r="D1121" s="1020" t="s">
        <v>774</v>
      </c>
      <c r="E1121" s="729" t="str">
        <f>E1120</f>
        <v>The story of diyah pitaloka</v>
      </c>
      <c r="F1121" s="729" t="str">
        <f>F1120</f>
        <v>slamet riyanto</v>
      </c>
      <c r="G1121" s="545"/>
      <c r="H1121" s="545"/>
      <c r="I1121" s="545"/>
      <c r="J1121" s="545"/>
      <c r="K1121" s="545"/>
      <c r="L1121" s="729" t="s">
        <v>2905</v>
      </c>
      <c r="M1121" s="1032">
        <v>15000</v>
      </c>
      <c r="N1121" s="1030"/>
      <c r="O1121" s="512"/>
    </row>
    <row r="1122" spans="1:15">
      <c r="A1122" s="1017">
        <v>1115</v>
      </c>
      <c r="B1122" s="1025" t="s">
        <v>713</v>
      </c>
      <c r="C1122" s="1019" t="str">
        <f t="shared" si="10"/>
        <v>6.01.01.01.999</v>
      </c>
      <c r="D1122" s="1020" t="s">
        <v>775</v>
      </c>
      <c r="E1122" s="729" t="s">
        <v>2937</v>
      </c>
      <c r="F1122" s="729" t="str">
        <f>F1121</f>
        <v>slamet riyanto</v>
      </c>
      <c r="G1122" s="545"/>
      <c r="H1122" s="545"/>
      <c r="I1122" s="545"/>
      <c r="J1122" s="545"/>
      <c r="K1122" s="545"/>
      <c r="L1122" s="729" t="s">
        <v>2905</v>
      </c>
      <c r="M1122" s="1032">
        <v>15000</v>
      </c>
      <c r="N1122" s="1030"/>
      <c r="O1122" s="512"/>
    </row>
    <row r="1123" spans="1:15">
      <c r="A1123" s="1017">
        <v>1116</v>
      </c>
      <c r="B1123" s="1025" t="s">
        <v>713</v>
      </c>
      <c r="C1123" s="1019" t="str">
        <f t="shared" si="10"/>
        <v>6.01.01.01.999</v>
      </c>
      <c r="D1123" s="1020" t="s">
        <v>776</v>
      </c>
      <c r="E1123" s="729" t="str">
        <f>E1122</f>
        <v>The story of Dsunan Muria</v>
      </c>
      <c r="F1123" s="729" t="str">
        <f>F1122</f>
        <v>slamet riyanto</v>
      </c>
      <c r="G1123" s="545"/>
      <c r="H1123" s="545"/>
      <c r="I1123" s="545"/>
      <c r="J1123" s="545"/>
      <c r="K1123" s="545"/>
      <c r="L1123" s="729" t="s">
        <v>2905</v>
      </c>
      <c r="M1123" s="1032">
        <v>15000</v>
      </c>
      <c r="N1123" s="1030"/>
      <c r="O1123" s="512"/>
    </row>
    <row r="1124" spans="1:15">
      <c r="A1124" s="1017">
        <v>1117</v>
      </c>
      <c r="B1124" s="1025" t="s">
        <v>713</v>
      </c>
      <c r="C1124" s="1019" t="str">
        <f t="shared" si="10"/>
        <v>6.01.01.01.999</v>
      </c>
      <c r="D1124" s="1020" t="s">
        <v>777</v>
      </c>
      <c r="E1124" s="729" t="s">
        <v>2938</v>
      </c>
      <c r="F1124" s="729" t="s">
        <v>2939</v>
      </c>
      <c r="G1124" s="545"/>
      <c r="H1124" s="545"/>
      <c r="I1124" s="545"/>
      <c r="J1124" s="545"/>
      <c r="K1124" s="545"/>
      <c r="L1124" s="729" t="s">
        <v>2905</v>
      </c>
      <c r="M1124" s="1032">
        <v>15000</v>
      </c>
      <c r="N1124" s="1030"/>
      <c r="O1124" s="512"/>
    </row>
    <row r="1125" spans="1:15">
      <c r="A1125" s="1017">
        <v>1118</v>
      </c>
      <c r="B1125" s="1025" t="s">
        <v>713</v>
      </c>
      <c r="C1125" s="1019" t="str">
        <f t="shared" si="10"/>
        <v>6.01.01.01.999</v>
      </c>
      <c r="D1125" s="1020" t="s">
        <v>778</v>
      </c>
      <c r="E1125" s="729" t="str">
        <f>E1124</f>
        <v>Detik detik penetuan</v>
      </c>
      <c r="F1125" s="729" t="str">
        <f>F1124</f>
        <v>zizausari</v>
      </c>
      <c r="G1125" s="545"/>
      <c r="H1125" s="545"/>
      <c r="I1125" s="545"/>
      <c r="J1125" s="545"/>
      <c r="K1125" s="545"/>
      <c r="L1125" s="729" t="s">
        <v>2905</v>
      </c>
      <c r="M1125" s="1032">
        <v>15000</v>
      </c>
      <c r="N1125" s="1030"/>
      <c r="O1125" s="512"/>
    </row>
    <row r="1126" spans="1:15">
      <c r="A1126" s="1017">
        <v>1119</v>
      </c>
      <c r="B1126" s="1025" t="s">
        <v>713</v>
      </c>
      <c r="C1126" s="1019" t="str">
        <f t="shared" si="10"/>
        <v>6.01.01.01.999</v>
      </c>
      <c r="D1126" s="1020" t="s">
        <v>779</v>
      </c>
      <c r="E1126" s="729" t="s">
        <v>2940</v>
      </c>
      <c r="F1126" s="729" t="s">
        <v>2941</v>
      </c>
      <c r="G1126" s="545"/>
      <c r="H1126" s="545"/>
      <c r="I1126" s="545"/>
      <c r="J1126" s="545"/>
      <c r="K1126" s="545"/>
      <c r="L1126" s="729" t="s">
        <v>2905</v>
      </c>
      <c r="M1126" s="1032">
        <v>15000</v>
      </c>
      <c r="N1126" s="1030"/>
      <c r="O1126" s="512"/>
    </row>
    <row r="1127" spans="1:15">
      <c r="A1127" s="1017">
        <v>1120</v>
      </c>
      <c r="B1127" s="1025" t="s">
        <v>713</v>
      </c>
      <c r="C1127" s="1019" t="str">
        <f t="shared" si="10"/>
        <v>6.01.01.01.999</v>
      </c>
      <c r="D1127" s="1020" t="s">
        <v>780</v>
      </c>
      <c r="E1127" s="729" t="str">
        <f>E1126</f>
        <v>Mengalah untuk menang</v>
      </c>
      <c r="F1127" s="729" t="str">
        <f>F1126</f>
        <v>Ali Antoni</v>
      </c>
      <c r="G1127" s="545"/>
      <c r="H1127" s="545"/>
      <c r="I1127" s="545"/>
      <c r="J1127" s="545"/>
      <c r="K1127" s="545"/>
      <c r="L1127" s="729" t="s">
        <v>2905</v>
      </c>
      <c r="M1127" s="1032">
        <v>15000</v>
      </c>
      <c r="N1127" s="1030"/>
      <c r="O1127" s="512"/>
    </row>
    <row r="1128" spans="1:15">
      <c r="A1128" s="1017">
        <v>1121</v>
      </c>
      <c r="B1128" s="1025" t="s">
        <v>706</v>
      </c>
      <c r="C1128" s="1019" t="s">
        <v>705</v>
      </c>
      <c r="D1128" s="1020" t="s">
        <v>781</v>
      </c>
      <c r="E1128" s="729" t="s">
        <v>2942</v>
      </c>
      <c r="F1128" s="729" t="s">
        <v>2943</v>
      </c>
      <c r="G1128" s="545"/>
      <c r="H1128" s="545"/>
      <c r="I1128" s="545"/>
      <c r="J1128" s="545"/>
      <c r="K1128" s="545"/>
      <c r="L1128" s="729" t="s">
        <v>2905</v>
      </c>
      <c r="M1128" s="1032">
        <v>50000</v>
      </c>
      <c r="N1128" s="1030"/>
      <c r="O1128" s="512"/>
    </row>
    <row r="1129" spans="1:15">
      <c r="A1129" s="1017">
        <v>1122</v>
      </c>
      <c r="B1129" s="1025" t="s">
        <v>706</v>
      </c>
      <c r="C1129" s="1019" t="str">
        <f t="shared" si="10"/>
        <v>6.01.01.01.002</v>
      </c>
      <c r="D1129" s="1020" t="s">
        <v>782</v>
      </c>
      <c r="E1129" s="729" t="s">
        <v>2942</v>
      </c>
      <c r="F1129" s="729" t="s">
        <v>2943</v>
      </c>
      <c r="G1129" s="545"/>
      <c r="H1129" s="545"/>
      <c r="I1129" s="545"/>
      <c r="J1129" s="545"/>
      <c r="K1129" s="545"/>
      <c r="L1129" s="729" t="s">
        <v>2905</v>
      </c>
      <c r="M1129" s="1032">
        <v>50000</v>
      </c>
      <c r="N1129" s="1030"/>
      <c r="O1129" s="512"/>
    </row>
    <row r="1130" spans="1:15">
      <c r="A1130" s="1017">
        <v>1123</v>
      </c>
      <c r="B1130" s="1025" t="s">
        <v>706</v>
      </c>
      <c r="C1130" s="1019" t="str">
        <f t="shared" si="10"/>
        <v>6.01.01.01.002</v>
      </c>
      <c r="D1130" s="1020" t="s">
        <v>783</v>
      </c>
      <c r="E1130" s="729" t="s">
        <v>2942</v>
      </c>
      <c r="F1130" s="729" t="s">
        <v>2943</v>
      </c>
      <c r="G1130" s="545"/>
      <c r="H1130" s="545"/>
      <c r="I1130" s="545"/>
      <c r="J1130" s="545"/>
      <c r="K1130" s="545"/>
      <c r="L1130" s="729" t="s">
        <v>2905</v>
      </c>
      <c r="M1130" s="1032">
        <v>50000</v>
      </c>
      <c r="N1130" s="1030"/>
      <c r="O1130" s="512"/>
    </row>
    <row r="1131" spans="1:15" ht="22.5">
      <c r="A1131" s="1017">
        <v>1124</v>
      </c>
      <c r="B1131" s="1025" t="s">
        <v>713</v>
      </c>
      <c r="C1131" s="1019" t="s">
        <v>712</v>
      </c>
      <c r="D1131" s="1020" t="s">
        <v>784</v>
      </c>
      <c r="E1131" s="729" t="s">
        <v>2944</v>
      </c>
      <c r="F1131" s="729" t="s">
        <v>2945</v>
      </c>
      <c r="G1131" s="545"/>
      <c r="H1131" s="545"/>
      <c r="I1131" s="545"/>
      <c r="J1131" s="545"/>
      <c r="K1131" s="545"/>
      <c r="L1131" s="729" t="s">
        <v>2905</v>
      </c>
      <c r="M1131" s="1032">
        <v>43000</v>
      </c>
      <c r="N1131" s="1030"/>
      <c r="O1131" s="512"/>
    </row>
    <row r="1132" spans="1:15" ht="22.5">
      <c r="A1132" s="1017">
        <v>1125</v>
      </c>
      <c r="B1132" s="1025" t="s">
        <v>713</v>
      </c>
      <c r="C1132" s="1019" t="str">
        <f t="shared" si="10"/>
        <v>6.01.01.01.999</v>
      </c>
      <c r="D1132" s="1020" t="s">
        <v>785</v>
      </c>
      <c r="E1132" s="729" t="s">
        <v>2944</v>
      </c>
      <c r="F1132" s="729" t="str">
        <f>F1131</f>
        <v>Leni herliana</v>
      </c>
      <c r="G1132" s="545"/>
      <c r="H1132" s="545"/>
      <c r="I1132" s="545"/>
      <c r="J1132" s="545"/>
      <c r="K1132" s="545"/>
      <c r="L1132" s="729" t="str">
        <f>L1131</f>
        <v>Dana Desa 2019</v>
      </c>
      <c r="M1132" s="1032">
        <v>43000</v>
      </c>
      <c r="N1132" s="1031"/>
      <c r="O1132" s="512"/>
    </row>
    <row r="1133" spans="1:15" ht="22.5">
      <c r="A1133" s="1017">
        <v>1126</v>
      </c>
      <c r="B1133" s="1025" t="str">
        <f>'[3]LHI Aset Tetap Lainnya'!B1138</f>
        <v>Lukisan Lainnya</v>
      </c>
      <c r="C1133" s="1019" t="str">
        <f>'[3]LHI Aset Tetap Lainnya'!C1138</f>
        <v>6.02.01.02.999</v>
      </c>
      <c r="D1133" s="1020" t="s">
        <v>308</v>
      </c>
      <c r="E1133" s="729" t="s">
        <v>2946</v>
      </c>
      <c r="F1133" s="729"/>
      <c r="G1133" s="545" t="s">
        <v>259</v>
      </c>
      <c r="H1133" s="545"/>
      <c r="I1133" s="545" t="s">
        <v>2947</v>
      </c>
      <c r="J1133" s="545"/>
      <c r="K1133" s="545"/>
      <c r="L1133" s="729" t="s">
        <v>2948</v>
      </c>
      <c r="M1133" s="1032">
        <f>'[3]LHI Aset Tetap Lainnya'!G1138</f>
        <v>7216000</v>
      </c>
      <c r="N1133" s="1031"/>
      <c r="O1133" s="512"/>
    </row>
    <row r="1134" spans="1:15" ht="22.5">
      <c r="A1134" s="1017">
        <v>1127</v>
      </c>
      <c r="B1134" s="1025" t="s">
        <v>706</v>
      </c>
      <c r="C1134" s="1019" t="str">
        <f>C1110</f>
        <v>6.01.01.01.002</v>
      </c>
      <c r="D1134" s="1020" t="s">
        <v>310</v>
      </c>
      <c r="E1134" s="729" t="s">
        <v>2949</v>
      </c>
      <c r="F1134" s="729" t="s">
        <v>2950</v>
      </c>
      <c r="G1134" s="545"/>
      <c r="H1134" s="545"/>
      <c r="I1134" s="545"/>
      <c r="J1134" s="545"/>
      <c r="K1134" s="545"/>
      <c r="L1134" s="729" t="s">
        <v>1280</v>
      </c>
      <c r="M1134" s="1033">
        <v>75000</v>
      </c>
      <c r="N1134" s="1031"/>
      <c r="O1134" s="554" t="s">
        <v>2951</v>
      </c>
    </row>
    <row r="1135" spans="1:15" ht="33.75">
      <c r="A1135" s="1017">
        <v>1128</v>
      </c>
      <c r="B1135" s="1025" t="s">
        <v>706</v>
      </c>
      <c r="C1135" s="1019" t="str">
        <f>C1111</f>
        <v>6.01.01.01.002</v>
      </c>
      <c r="D1135" s="1020" t="s">
        <v>332</v>
      </c>
      <c r="E1135" s="729" t="s">
        <v>2952</v>
      </c>
      <c r="F1135" s="729" t="s">
        <v>2953</v>
      </c>
      <c r="G1135" s="545"/>
      <c r="H1135" s="545"/>
      <c r="I1135" s="545"/>
      <c r="J1135" s="545"/>
      <c r="K1135" s="545"/>
      <c r="L1135" s="729" t="s">
        <v>1280</v>
      </c>
      <c r="M1135" s="1033">
        <v>95000</v>
      </c>
      <c r="N1135" s="1031"/>
      <c r="O1135" s="554" t="s">
        <v>2954</v>
      </c>
    </row>
    <row r="1136" spans="1:15" ht="45">
      <c r="A1136" s="1017">
        <v>1129</v>
      </c>
      <c r="B1136" s="1025" t="s">
        <v>713</v>
      </c>
      <c r="C1136" s="1019" t="s">
        <v>712</v>
      </c>
      <c r="D1136" s="1020" t="s">
        <v>393</v>
      </c>
      <c r="E1136" s="729" t="s">
        <v>2955</v>
      </c>
      <c r="F1136" s="729" t="s">
        <v>2956</v>
      </c>
      <c r="G1136" s="545"/>
      <c r="H1136" s="545"/>
      <c r="I1136" s="545"/>
      <c r="J1136" s="545"/>
      <c r="K1136" s="545"/>
      <c r="L1136" s="729" t="s">
        <v>1280</v>
      </c>
      <c r="M1136" s="1033">
        <v>95000</v>
      </c>
      <c r="N1136" s="1031"/>
      <c r="O1136" s="554" t="s">
        <v>2957</v>
      </c>
    </row>
    <row r="1137" spans="1:15" ht="56.25">
      <c r="A1137" s="1017">
        <v>1130</v>
      </c>
      <c r="B1137" s="1025" t="s">
        <v>710</v>
      </c>
      <c r="C1137" s="1019" t="s">
        <v>709</v>
      </c>
      <c r="D1137" s="1020" t="s">
        <v>490</v>
      </c>
      <c r="E1137" s="729" t="s">
        <v>2958</v>
      </c>
      <c r="F1137" s="729" t="s">
        <v>2959</v>
      </c>
      <c r="G1137" s="545"/>
      <c r="H1137" s="545"/>
      <c r="I1137" s="545"/>
      <c r="J1137" s="545"/>
      <c r="K1137" s="545"/>
      <c r="L1137" s="729" t="s">
        <v>1280</v>
      </c>
      <c r="M1137" s="1033">
        <v>60000</v>
      </c>
      <c r="N1137" s="1031"/>
      <c r="O1137" s="554" t="s">
        <v>2960</v>
      </c>
    </row>
    <row r="1138" spans="1:15" ht="45">
      <c r="A1138" s="1017">
        <v>1131</v>
      </c>
      <c r="B1138" s="1025" t="s">
        <v>710</v>
      </c>
      <c r="C1138" s="1019" t="str">
        <f>C1114</f>
        <v>6.01.01.01.001</v>
      </c>
      <c r="D1138" s="1020" t="s">
        <v>404</v>
      </c>
      <c r="E1138" s="729" t="s">
        <v>2961</v>
      </c>
      <c r="F1138" s="729" t="s">
        <v>2962</v>
      </c>
      <c r="G1138" s="545"/>
      <c r="H1138" s="545"/>
      <c r="I1138" s="545"/>
      <c r="J1138" s="545"/>
      <c r="K1138" s="545"/>
      <c r="L1138" s="729" t="s">
        <v>1280</v>
      </c>
      <c r="M1138" s="1033">
        <v>62000</v>
      </c>
      <c r="N1138" s="1031"/>
      <c r="O1138" s="554" t="s">
        <v>2963</v>
      </c>
    </row>
    <row r="1139" spans="1:15" ht="33.75">
      <c r="A1139" s="1017">
        <v>1132</v>
      </c>
      <c r="B1139" s="1025" t="s">
        <v>710</v>
      </c>
      <c r="C1139" s="1019" t="str">
        <f>C1115</f>
        <v>6.01.01.01.001</v>
      </c>
      <c r="D1139" s="1020" t="s">
        <v>608</v>
      </c>
      <c r="E1139" s="729" t="s">
        <v>2964</v>
      </c>
      <c r="F1139" s="729" t="s">
        <v>2953</v>
      </c>
      <c r="G1139" s="545"/>
      <c r="H1139" s="545"/>
      <c r="I1139" s="545"/>
      <c r="J1139" s="545"/>
      <c r="K1139" s="545"/>
      <c r="L1139" s="729" t="s">
        <v>1280</v>
      </c>
      <c r="M1139" s="1033">
        <v>105000</v>
      </c>
      <c r="N1139" s="1031"/>
      <c r="O1139" s="554" t="s">
        <v>2965</v>
      </c>
    </row>
    <row r="1140" spans="1:15" ht="22.5">
      <c r="A1140" s="1017">
        <v>1133</v>
      </c>
      <c r="B1140" s="1025" t="s">
        <v>710</v>
      </c>
      <c r="C1140" s="1019" t="str">
        <f>C1116</f>
        <v>6.01.01.01.001</v>
      </c>
      <c r="D1140" s="1020" t="s">
        <v>609</v>
      </c>
      <c r="E1140" s="729" t="s">
        <v>2966</v>
      </c>
      <c r="F1140" s="729" t="s">
        <v>2967</v>
      </c>
      <c r="G1140" s="545"/>
      <c r="H1140" s="545"/>
      <c r="I1140" s="545"/>
      <c r="J1140" s="545"/>
      <c r="K1140" s="545"/>
      <c r="L1140" s="729" t="s">
        <v>1280</v>
      </c>
      <c r="M1140" s="1033">
        <v>45000</v>
      </c>
      <c r="N1140" s="1031"/>
      <c r="O1140" s="554" t="s">
        <v>2968</v>
      </c>
    </row>
    <row r="1141" spans="1:15" ht="22.5">
      <c r="A1141" s="1017">
        <v>1134</v>
      </c>
      <c r="B1141" s="1025" t="s">
        <v>706</v>
      </c>
      <c r="C1141" s="1019" t="s">
        <v>705</v>
      </c>
      <c r="D1141" s="1020" t="s">
        <v>408</v>
      </c>
      <c r="E1141" s="729" t="s">
        <v>2969</v>
      </c>
      <c r="F1141" s="729" t="s">
        <v>2970</v>
      </c>
      <c r="G1141" s="545"/>
      <c r="H1141" s="545"/>
      <c r="I1141" s="545"/>
      <c r="J1141" s="545"/>
      <c r="K1141" s="545"/>
      <c r="L1141" s="729" t="s">
        <v>1280</v>
      </c>
      <c r="M1141" s="1033">
        <v>45000</v>
      </c>
      <c r="N1141" s="1031"/>
      <c r="O1141" s="554" t="s">
        <v>2971</v>
      </c>
    </row>
    <row r="1142" spans="1:15" ht="33.75">
      <c r="A1142" s="1017">
        <v>1135</v>
      </c>
      <c r="B1142" s="1025" t="s">
        <v>706</v>
      </c>
      <c r="C1142" s="1019" t="s">
        <v>705</v>
      </c>
      <c r="D1142" s="1020" t="s">
        <v>413</v>
      </c>
      <c r="E1142" s="729" t="s">
        <v>2972</v>
      </c>
      <c r="F1142" s="729" t="s">
        <v>2973</v>
      </c>
      <c r="G1142" s="545"/>
      <c r="H1142" s="545"/>
      <c r="I1142" s="545"/>
      <c r="J1142" s="545"/>
      <c r="K1142" s="545"/>
      <c r="L1142" s="729" t="s">
        <v>1280</v>
      </c>
      <c r="M1142" s="1033">
        <v>45000</v>
      </c>
      <c r="N1142" s="1031"/>
      <c r="O1142" s="554" t="s">
        <v>2974</v>
      </c>
    </row>
    <row r="1143" spans="1:15" ht="22.5">
      <c r="A1143" s="1017">
        <v>1136</v>
      </c>
      <c r="B1143" s="1025" t="s">
        <v>706</v>
      </c>
      <c r="C1143" s="1019" t="s">
        <v>705</v>
      </c>
      <c r="D1143" s="1020" t="s">
        <v>596</v>
      </c>
      <c r="E1143" s="729" t="s">
        <v>2975</v>
      </c>
      <c r="F1143" s="729" t="s">
        <v>2976</v>
      </c>
      <c r="G1143" s="545"/>
      <c r="H1143" s="545"/>
      <c r="I1143" s="545"/>
      <c r="J1143" s="545"/>
      <c r="K1143" s="545"/>
      <c r="L1143" s="729" t="s">
        <v>1280</v>
      </c>
      <c r="M1143" s="1033">
        <v>45000</v>
      </c>
      <c r="N1143" s="1031"/>
      <c r="O1143" s="554" t="s">
        <v>2977</v>
      </c>
    </row>
    <row r="1144" spans="1:15" ht="22.5">
      <c r="A1144" s="1017">
        <v>1137</v>
      </c>
      <c r="B1144" s="1025" t="s">
        <v>706</v>
      </c>
      <c r="C1144" s="1019" t="s">
        <v>705</v>
      </c>
      <c r="D1144" s="1020" t="s">
        <v>720</v>
      </c>
      <c r="E1144" s="729" t="s">
        <v>2978</v>
      </c>
      <c r="F1144" s="729" t="s">
        <v>2979</v>
      </c>
      <c r="G1144" s="545"/>
      <c r="H1144" s="545"/>
      <c r="I1144" s="545"/>
      <c r="J1144" s="545"/>
      <c r="K1144" s="545"/>
      <c r="L1144" s="729" t="s">
        <v>1280</v>
      </c>
      <c r="M1144" s="1033">
        <v>135000</v>
      </c>
      <c r="N1144" s="1031"/>
      <c r="O1144" s="554" t="s">
        <v>2980</v>
      </c>
    </row>
    <row r="1145" spans="1:15" ht="33.75">
      <c r="A1145" s="1017">
        <v>1138</v>
      </c>
      <c r="B1145" s="1025" t="s">
        <v>706</v>
      </c>
      <c r="C1145" s="1019" t="s">
        <v>705</v>
      </c>
      <c r="D1145" s="1020" t="s">
        <v>598</v>
      </c>
      <c r="E1145" s="729" t="s">
        <v>2981</v>
      </c>
      <c r="F1145" s="729" t="s">
        <v>2982</v>
      </c>
      <c r="G1145" s="545"/>
      <c r="H1145" s="545"/>
      <c r="I1145" s="545"/>
      <c r="J1145" s="545"/>
      <c r="K1145" s="545"/>
      <c r="L1145" s="729" t="s">
        <v>1280</v>
      </c>
      <c r="M1145" s="1033">
        <v>95000</v>
      </c>
      <c r="N1145" s="1031"/>
      <c r="O1145" s="554" t="s">
        <v>2983</v>
      </c>
    </row>
    <row r="1146" spans="1:15">
      <c r="A1146" s="1017">
        <v>1139</v>
      </c>
      <c r="B1146" s="1025" t="s">
        <v>706</v>
      </c>
      <c r="C1146" s="1019" t="s">
        <v>705</v>
      </c>
      <c r="D1146" s="1020" t="s">
        <v>599</v>
      </c>
      <c r="E1146" s="729" t="s">
        <v>2984</v>
      </c>
      <c r="F1146" s="729" t="s">
        <v>2985</v>
      </c>
      <c r="G1146" s="545"/>
      <c r="H1146" s="545"/>
      <c r="I1146" s="545"/>
      <c r="J1146" s="545"/>
      <c r="K1146" s="545"/>
      <c r="L1146" s="729" t="s">
        <v>1280</v>
      </c>
      <c r="M1146" s="1033">
        <v>95000</v>
      </c>
      <c r="N1146" s="1031"/>
      <c r="O1146" s="554" t="s">
        <v>2986</v>
      </c>
    </row>
    <row r="1147" spans="1:15" ht="33.75">
      <c r="A1147" s="1017">
        <v>1140</v>
      </c>
      <c r="B1147" s="1025" t="s">
        <v>706</v>
      </c>
      <c r="C1147" s="1019" t="s">
        <v>705</v>
      </c>
      <c r="D1147" s="1020" t="s">
        <v>601</v>
      </c>
      <c r="E1147" s="729" t="s">
        <v>2987</v>
      </c>
      <c r="F1147" s="729" t="s">
        <v>2982</v>
      </c>
      <c r="G1147" s="545"/>
      <c r="H1147" s="545"/>
      <c r="I1147" s="545"/>
      <c r="J1147" s="545"/>
      <c r="K1147" s="545"/>
      <c r="L1147" s="729" t="s">
        <v>1280</v>
      </c>
      <c r="M1147" s="1033">
        <v>95000</v>
      </c>
      <c r="N1147" s="1031"/>
      <c r="O1147" s="554" t="s">
        <v>2988</v>
      </c>
    </row>
    <row r="1148" spans="1:15" ht="22.5">
      <c r="A1148" s="1017">
        <v>1141</v>
      </c>
      <c r="B1148" s="1025" t="s">
        <v>713</v>
      </c>
      <c r="C1148" s="1019" t="str">
        <f>C1124</f>
        <v>6.01.01.01.999</v>
      </c>
      <c r="D1148" s="1020" t="s">
        <v>761</v>
      </c>
      <c r="E1148" s="729" t="s">
        <v>2989</v>
      </c>
      <c r="F1148" s="729" t="s">
        <v>2990</v>
      </c>
      <c r="G1148" s="545"/>
      <c r="H1148" s="545"/>
      <c r="I1148" s="545"/>
      <c r="J1148" s="545"/>
      <c r="K1148" s="545"/>
      <c r="L1148" s="729" t="s">
        <v>1280</v>
      </c>
      <c r="M1148" s="1033">
        <v>65000</v>
      </c>
      <c r="N1148" s="1031"/>
      <c r="O1148" s="554" t="s">
        <v>2991</v>
      </c>
    </row>
    <row r="1149" spans="1:15" ht="22.5">
      <c r="A1149" s="1017">
        <v>1142</v>
      </c>
      <c r="B1149" s="1025" t="s">
        <v>713</v>
      </c>
      <c r="C1149" s="1019" t="str">
        <f>C1125</f>
        <v>6.01.01.01.999</v>
      </c>
      <c r="D1149" s="1020" t="s">
        <v>762</v>
      </c>
      <c r="E1149" s="729" t="s">
        <v>2992</v>
      </c>
      <c r="F1149" s="729" t="s">
        <v>2990</v>
      </c>
      <c r="G1149" s="545"/>
      <c r="H1149" s="545"/>
      <c r="I1149" s="545"/>
      <c r="J1149" s="545"/>
      <c r="K1149" s="545"/>
      <c r="L1149" s="729" t="s">
        <v>1280</v>
      </c>
      <c r="M1149" s="1033">
        <v>70000</v>
      </c>
      <c r="N1149" s="1031"/>
      <c r="O1149" s="554" t="s">
        <v>2993</v>
      </c>
    </row>
    <row r="1150" spans="1:15" ht="45">
      <c r="A1150" s="1017">
        <v>1143</v>
      </c>
      <c r="B1150" s="1018" t="s">
        <v>710</v>
      </c>
      <c r="C1150" s="1019" t="s">
        <v>709</v>
      </c>
      <c r="D1150" s="1020" t="s">
        <v>763</v>
      </c>
      <c r="E1150" s="729" t="s">
        <v>2994</v>
      </c>
      <c r="F1150" s="729" t="s">
        <v>2995</v>
      </c>
      <c r="G1150" s="545"/>
      <c r="H1150" s="545"/>
      <c r="I1150" s="545"/>
      <c r="J1150" s="545"/>
      <c r="K1150" s="545"/>
      <c r="L1150" s="729" t="s">
        <v>1280</v>
      </c>
      <c r="M1150" s="1033">
        <v>70000</v>
      </c>
      <c r="N1150" s="1031"/>
      <c r="O1150" s="554" t="s">
        <v>2996</v>
      </c>
    </row>
    <row r="1151" spans="1:15" ht="33.75">
      <c r="A1151" s="1017">
        <v>1144</v>
      </c>
      <c r="B1151" s="1018" t="s">
        <v>710</v>
      </c>
      <c r="C1151" s="1019" t="s">
        <v>709</v>
      </c>
      <c r="D1151" s="1020" t="s">
        <v>764</v>
      </c>
      <c r="E1151" s="729" t="s">
        <v>2997</v>
      </c>
      <c r="F1151" s="729" t="s">
        <v>2998</v>
      </c>
      <c r="G1151" s="545"/>
      <c r="H1151" s="545"/>
      <c r="I1151" s="545"/>
      <c r="J1151" s="545"/>
      <c r="K1151" s="545"/>
      <c r="L1151" s="729" t="s">
        <v>1280</v>
      </c>
      <c r="M1151" s="1033">
        <v>45000</v>
      </c>
      <c r="N1151" s="1031"/>
      <c r="O1151" s="554" t="s">
        <v>2999</v>
      </c>
    </row>
    <row r="1152" spans="1:15" ht="33.75">
      <c r="A1152" s="1017">
        <v>1145</v>
      </c>
      <c r="B1152" s="1018" t="s">
        <v>706</v>
      </c>
      <c r="C1152" s="1019" t="str">
        <f>C1128</f>
        <v>6.01.01.01.002</v>
      </c>
      <c r="D1152" s="1020" t="s">
        <v>765</v>
      </c>
      <c r="E1152" s="729" t="s">
        <v>3000</v>
      </c>
      <c r="F1152" s="729" t="s">
        <v>3001</v>
      </c>
      <c r="G1152" s="545"/>
      <c r="H1152" s="545"/>
      <c r="I1152" s="545"/>
      <c r="J1152" s="545"/>
      <c r="K1152" s="545"/>
      <c r="L1152" s="729" t="s">
        <v>1280</v>
      </c>
      <c r="M1152" s="1033">
        <v>35000</v>
      </c>
      <c r="N1152" s="1031"/>
      <c r="O1152" s="554" t="s">
        <v>3002</v>
      </c>
    </row>
    <row r="1153" spans="1:15" ht="33.75">
      <c r="A1153" s="1017">
        <v>1146</v>
      </c>
      <c r="B1153" s="1018" t="s">
        <v>706</v>
      </c>
      <c r="C1153" s="1019" t="str">
        <f>C1129</f>
        <v>6.01.01.01.002</v>
      </c>
      <c r="D1153" s="1020" t="s">
        <v>345</v>
      </c>
      <c r="E1153" s="729" t="s">
        <v>3003</v>
      </c>
      <c r="F1153" s="729" t="str">
        <f>F1152</f>
        <v>CV Sinar Cemerlang abadi</v>
      </c>
      <c r="G1153" s="545"/>
      <c r="H1153" s="545"/>
      <c r="I1153" s="545"/>
      <c r="J1153" s="545"/>
      <c r="K1153" s="545"/>
      <c r="L1153" s="729" t="s">
        <v>1280</v>
      </c>
      <c r="M1153" s="1033">
        <v>35000</v>
      </c>
      <c r="N1153" s="1031"/>
      <c r="O1153" s="554" t="s">
        <v>3004</v>
      </c>
    </row>
    <row r="1154" spans="1:15" ht="22.5">
      <c r="A1154" s="1017">
        <v>1147</v>
      </c>
      <c r="B1154" s="1018" t="s">
        <v>706</v>
      </c>
      <c r="C1154" s="1019" t="str">
        <f>C1130</f>
        <v>6.01.01.01.002</v>
      </c>
      <c r="D1154" s="1020" t="s">
        <v>766</v>
      </c>
      <c r="E1154" s="729" t="s">
        <v>3005</v>
      </c>
      <c r="F1154" s="729" t="s">
        <v>1490</v>
      </c>
      <c r="G1154" s="545"/>
      <c r="H1154" s="545"/>
      <c r="I1154" s="545"/>
      <c r="J1154" s="545"/>
      <c r="K1154" s="545"/>
      <c r="L1154" s="729" t="s">
        <v>1280</v>
      </c>
      <c r="M1154" s="1033">
        <v>36500</v>
      </c>
      <c r="N1154" s="1031"/>
      <c r="O1154" s="554" t="s">
        <v>3006</v>
      </c>
    </row>
    <row r="1155" spans="1:15" ht="22.5">
      <c r="A1155" s="1017">
        <v>1148</v>
      </c>
      <c r="B1155" s="1018" t="s">
        <v>706</v>
      </c>
      <c r="C1155" s="1019" t="str">
        <f>C1154</f>
        <v>6.01.01.01.002</v>
      </c>
      <c r="D1155" s="1020" t="s">
        <v>767</v>
      </c>
      <c r="E1155" s="729" t="s">
        <v>3007</v>
      </c>
      <c r="F1155" s="729" t="s">
        <v>3008</v>
      </c>
      <c r="G1155" s="545"/>
      <c r="H1155" s="545"/>
      <c r="I1155" s="545"/>
      <c r="J1155" s="545"/>
      <c r="K1155" s="545"/>
      <c r="L1155" s="729" t="s">
        <v>1280</v>
      </c>
      <c r="M1155" s="1033">
        <v>34000</v>
      </c>
      <c r="N1155" s="1031"/>
      <c r="O1155" s="554" t="s">
        <v>3009</v>
      </c>
    </row>
    <row r="1156" spans="1:15">
      <c r="A1156" s="1017">
        <v>1149</v>
      </c>
      <c r="B1156" s="1018" t="s">
        <v>706</v>
      </c>
      <c r="C1156" s="1019" t="str">
        <f>C1155</f>
        <v>6.01.01.01.002</v>
      </c>
      <c r="D1156" s="1020" t="s">
        <v>462</v>
      </c>
      <c r="E1156" s="729" t="s">
        <v>3010</v>
      </c>
      <c r="F1156" s="729" t="s">
        <v>3011</v>
      </c>
      <c r="G1156" s="545"/>
      <c r="H1156" s="545"/>
      <c r="I1156" s="545"/>
      <c r="J1156" s="545"/>
      <c r="K1156" s="545"/>
      <c r="L1156" s="729" t="s">
        <v>1280</v>
      </c>
      <c r="M1156" s="1033">
        <v>34000</v>
      </c>
      <c r="N1156" s="1031"/>
      <c r="O1156" s="554" t="s">
        <v>3012</v>
      </c>
    </row>
    <row r="1157" spans="1:15">
      <c r="A1157" s="1017">
        <v>1150</v>
      </c>
      <c r="B1157" s="1018" t="s">
        <v>706</v>
      </c>
      <c r="C1157" s="1019" t="str">
        <f t="shared" ref="C1157:C1158" si="11">C1134</f>
        <v>6.01.01.01.002</v>
      </c>
      <c r="D1157" s="1020" t="s">
        <v>768</v>
      </c>
      <c r="E1157" s="729" t="s">
        <v>3013</v>
      </c>
      <c r="F1157" s="729" t="s">
        <v>3008</v>
      </c>
      <c r="G1157" s="545"/>
      <c r="H1157" s="545"/>
      <c r="I1157" s="545"/>
      <c r="J1157" s="545"/>
      <c r="K1157" s="545"/>
      <c r="L1157" s="729" t="s">
        <v>1280</v>
      </c>
      <c r="M1157" s="1033">
        <v>34000</v>
      </c>
      <c r="N1157" s="1031"/>
      <c r="O1157" s="554" t="s">
        <v>3014</v>
      </c>
    </row>
    <row r="1158" spans="1:15">
      <c r="A1158" s="1017">
        <v>1151</v>
      </c>
      <c r="B1158" s="1018" t="s">
        <v>706</v>
      </c>
      <c r="C1158" s="1019" t="str">
        <f t="shared" si="11"/>
        <v>6.01.01.01.002</v>
      </c>
      <c r="D1158" s="1020" t="s">
        <v>769</v>
      </c>
      <c r="E1158" s="729" t="s">
        <v>3015</v>
      </c>
      <c r="F1158" s="729" t="s">
        <v>3008</v>
      </c>
      <c r="G1158" s="545"/>
      <c r="H1158" s="545"/>
      <c r="I1158" s="545"/>
      <c r="J1158" s="545"/>
      <c r="K1158" s="545"/>
      <c r="L1158" s="729" t="s">
        <v>1280</v>
      </c>
      <c r="M1158" s="1033">
        <v>34000</v>
      </c>
      <c r="N1158" s="1031"/>
      <c r="O1158" s="554" t="s">
        <v>3016</v>
      </c>
    </row>
    <row r="1159" spans="1:15" ht="22.5">
      <c r="A1159" s="1017">
        <v>1152</v>
      </c>
      <c r="B1159" s="1025" t="s">
        <v>713</v>
      </c>
      <c r="C1159" s="1019" t="str">
        <f>C1161</f>
        <v>6.01.01.01.999</v>
      </c>
      <c r="D1159" s="1020" t="s">
        <v>770</v>
      </c>
      <c r="E1159" s="729" t="s">
        <v>3017</v>
      </c>
      <c r="F1159" s="729" t="s">
        <v>3018</v>
      </c>
      <c r="G1159" s="545"/>
      <c r="H1159" s="545"/>
      <c r="I1159" s="545"/>
      <c r="J1159" s="545"/>
      <c r="K1159" s="545"/>
      <c r="L1159" s="729" t="s">
        <v>1280</v>
      </c>
      <c r="M1159" s="1033">
        <v>36000</v>
      </c>
      <c r="N1159" s="1031"/>
      <c r="O1159" s="554" t="s">
        <v>3019</v>
      </c>
    </row>
    <row r="1160" spans="1:15" ht="22.5">
      <c r="A1160" s="1017">
        <v>1153</v>
      </c>
      <c r="B1160" s="1025" t="s">
        <v>713</v>
      </c>
      <c r="C1160" s="1019" t="str">
        <f>C1161</f>
        <v>6.01.01.01.999</v>
      </c>
      <c r="D1160" s="1020" t="s">
        <v>771</v>
      </c>
      <c r="E1160" s="729" t="s">
        <v>3020</v>
      </c>
      <c r="F1160" s="729" t="s">
        <v>3021</v>
      </c>
      <c r="G1160" s="545"/>
      <c r="H1160" s="545"/>
      <c r="I1160" s="545"/>
      <c r="J1160" s="545"/>
      <c r="K1160" s="545"/>
      <c r="L1160" s="729" t="s">
        <v>1280</v>
      </c>
      <c r="M1160" s="1033">
        <v>36000</v>
      </c>
      <c r="N1160" s="1031"/>
      <c r="O1160" s="554" t="s">
        <v>3022</v>
      </c>
    </row>
    <row r="1161" spans="1:15">
      <c r="A1161" s="1017">
        <v>1154</v>
      </c>
      <c r="B1161" s="1025" t="s">
        <v>713</v>
      </c>
      <c r="C1161" s="1019" t="str">
        <f t="shared" ref="C1161:C1171" si="12">C1136</f>
        <v>6.01.01.01.999</v>
      </c>
      <c r="D1161" s="1020" t="s">
        <v>374</v>
      </c>
      <c r="E1161" s="729" t="s">
        <v>3023</v>
      </c>
      <c r="F1161" s="729" t="s">
        <v>3024</v>
      </c>
      <c r="G1161" s="545"/>
      <c r="H1161" s="545"/>
      <c r="I1161" s="545"/>
      <c r="J1161" s="545"/>
      <c r="K1161" s="545"/>
      <c r="L1161" s="729" t="s">
        <v>1280</v>
      </c>
      <c r="M1161" s="1033">
        <v>77000</v>
      </c>
      <c r="N1161" s="1031"/>
      <c r="O1161" s="554" t="s">
        <v>3025</v>
      </c>
    </row>
    <row r="1162" spans="1:15">
      <c r="A1162" s="1017">
        <v>1155</v>
      </c>
      <c r="B1162" s="1025" t="s">
        <v>713</v>
      </c>
      <c r="C1162" s="1019" t="str">
        <f>C1161</f>
        <v>6.01.01.01.999</v>
      </c>
      <c r="D1162" s="1020" t="s">
        <v>416</v>
      </c>
      <c r="E1162" s="729" t="s">
        <v>3026</v>
      </c>
      <c r="F1162" s="729" t="s">
        <v>3027</v>
      </c>
      <c r="G1162" s="545"/>
      <c r="H1162" s="545"/>
      <c r="I1162" s="545"/>
      <c r="J1162" s="545"/>
      <c r="K1162" s="545"/>
      <c r="L1162" s="729" t="s">
        <v>1280</v>
      </c>
      <c r="M1162" s="1033">
        <v>36000</v>
      </c>
      <c r="N1162" s="1031"/>
      <c r="O1162" s="554" t="s">
        <v>3028</v>
      </c>
    </row>
    <row r="1163" spans="1:15">
      <c r="A1163" s="1017">
        <v>1156</v>
      </c>
      <c r="B1163" s="1025" t="s">
        <v>706</v>
      </c>
      <c r="C1163" s="1019" t="s">
        <v>705</v>
      </c>
      <c r="D1163" s="1020" t="s">
        <v>772</v>
      </c>
      <c r="E1163" s="729" t="s">
        <v>3029</v>
      </c>
      <c r="F1163" s="729" t="s">
        <v>3030</v>
      </c>
      <c r="G1163" s="545"/>
      <c r="H1163" s="545"/>
      <c r="I1163" s="545"/>
      <c r="J1163" s="545"/>
      <c r="K1163" s="545"/>
      <c r="L1163" s="729" t="s">
        <v>1280</v>
      </c>
      <c r="M1163" s="1033">
        <v>36000</v>
      </c>
      <c r="N1163" s="1031"/>
      <c r="O1163" s="554" t="s">
        <v>3031</v>
      </c>
    </row>
    <row r="1164" spans="1:15">
      <c r="A1164" s="1017">
        <v>1157</v>
      </c>
      <c r="B1164" s="1025" t="s">
        <v>706</v>
      </c>
      <c r="C1164" s="1019" t="str">
        <f>C1163</f>
        <v>6.01.01.01.002</v>
      </c>
      <c r="D1164" s="1020" t="s">
        <v>773</v>
      </c>
      <c r="E1164" s="729" t="s">
        <v>3032</v>
      </c>
      <c r="F1164" s="729" t="s">
        <v>3030</v>
      </c>
      <c r="G1164" s="545"/>
      <c r="H1164" s="545"/>
      <c r="I1164" s="545"/>
      <c r="J1164" s="545"/>
      <c r="K1164" s="545"/>
      <c r="L1164" s="729" t="s">
        <v>1280</v>
      </c>
      <c r="M1164" s="1033">
        <v>36000</v>
      </c>
      <c r="N1164" s="1031"/>
      <c r="O1164" s="554" t="s">
        <v>3033</v>
      </c>
    </row>
    <row r="1165" spans="1:15">
      <c r="A1165" s="1017">
        <v>1158</v>
      </c>
      <c r="B1165" s="1025" t="s">
        <v>706</v>
      </c>
      <c r="C1165" s="1019" t="str">
        <f>C1163</f>
        <v>6.01.01.01.002</v>
      </c>
      <c r="D1165" s="1020" t="s">
        <v>774</v>
      </c>
      <c r="E1165" s="729" t="s">
        <v>3034</v>
      </c>
      <c r="F1165" s="729" t="s">
        <v>3027</v>
      </c>
      <c r="G1165" s="545"/>
      <c r="H1165" s="545"/>
      <c r="I1165" s="545"/>
      <c r="J1165" s="545"/>
      <c r="K1165" s="545"/>
      <c r="L1165" s="729" t="s">
        <v>1280</v>
      </c>
      <c r="M1165" s="1033">
        <v>36000</v>
      </c>
      <c r="N1165" s="1031"/>
      <c r="O1165" s="554" t="s">
        <v>3035</v>
      </c>
    </row>
    <row r="1166" spans="1:15" ht="22.5">
      <c r="A1166" s="1017">
        <v>1159</v>
      </c>
      <c r="B1166" s="1025" t="s">
        <v>706</v>
      </c>
      <c r="C1166" s="1019" t="str">
        <f>C1165</f>
        <v>6.01.01.01.002</v>
      </c>
      <c r="D1166" s="1020" t="s">
        <v>775</v>
      </c>
      <c r="E1166" s="729" t="s">
        <v>3036</v>
      </c>
      <c r="F1166" s="729" t="s">
        <v>3030</v>
      </c>
      <c r="G1166" s="545"/>
      <c r="H1166" s="545"/>
      <c r="I1166" s="545"/>
      <c r="J1166" s="545"/>
      <c r="K1166" s="545"/>
      <c r="L1166" s="729" t="s">
        <v>1280</v>
      </c>
      <c r="M1166" s="1033">
        <v>36000</v>
      </c>
      <c r="N1166" s="1031"/>
      <c r="O1166" s="554" t="s">
        <v>3037</v>
      </c>
    </row>
    <row r="1167" spans="1:15">
      <c r="A1167" s="1017">
        <v>1160</v>
      </c>
      <c r="B1167" s="1025" t="s">
        <v>706</v>
      </c>
      <c r="C1167" s="1019" t="str">
        <f>C1141</f>
        <v>6.01.01.01.002</v>
      </c>
      <c r="D1167" s="1020" t="s">
        <v>776</v>
      </c>
      <c r="E1167" s="729" t="s">
        <v>3038</v>
      </c>
      <c r="F1167" s="729" t="s">
        <v>3011</v>
      </c>
      <c r="G1167" s="545"/>
      <c r="H1167" s="545"/>
      <c r="I1167" s="545"/>
      <c r="J1167" s="545"/>
      <c r="K1167" s="545"/>
      <c r="L1167" s="729" t="s">
        <v>1280</v>
      </c>
      <c r="M1167" s="1033">
        <v>28000</v>
      </c>
      <c r="N1167" s="1031"/>
      <c r="O1167" s="554" t="s">
        <v>3039</v>
      </c>
    </row>
    <row r="1168" spans="1:15" ht="45">
      <c r="A1168" s="1017">
        <v>1161</v>
      </c>
      <c r="B1168" s="1025" t="s">
        <v>713</v>
      </c>
      <c r="C1168" s="1019" t="s">
        <v>712</v>
      </c>
      <c r="D1168" s="1020" t="s">
        <v>777</v>
      </c>
      <c r="E1168" s="729" t="s">
        <v>3040</v>
      </c>
      <c r="F1168" s="729" t="s">
        <v>3041</v>
      </c>
      <c r="G1168" s="545"/>
      <c r="H1168" s="545"/>
      <c r="I1168" s="545"/>
      <c r="J1168" s="545"/>
      <c r="K1168" s="545"/>
      <c r="L1168" s="729" t="s">
        <v>1280</v>
      </c>
      <c r="M1168" s="1033">
        <v>85000</v>
      </c>
      <c r="N1168" s="1031"/>
      <c r="O1168" s="554" t="s">
        <v>3042</v>
      </c>
    </row>
    <row r="1169" spans="1:15" ht="45">
      <c r="A1169" s="1017">
        <v>1162</v>
      </c>
      <c r="B1169" s="1025" t="s">
        <v>713</v>
      </c>
      <c r="C1169" s="1019" t="str">
        <f>C1168</f>
        <v>6.01.01.01.999</v>
      </c>
      <c r="D1169" s="1020" t="s">
        <v>778</v>
      </c>
      <c r="E1169" s="729" t="s">
        <v>3043</v>
      </c>
      <c r="F1169" s="729" t="s">
        <v>2950</v>
      </c>
      <c r="G1169" s="545"/>
      <c r="H1169" s="545"/>
      <c r="I1169" s="545"/>
      <c r="J1169" s="545"/>
      <c r="K1169" s="545"/>
      <c r="L1169" s="729" t="s">
        <v>1280</v>
      </c>
      <c r="M1169" s="1033">
        <v>39000</v>
      </c>
      <c r="N1169" s="1031"/>
      <c r="O1169" s="554" t="s">
        <v>3044</v>
      </c>
    </row>
    <row r="1170" spans="1:15">
      <c r="A1170" s="1017">
        <v>1163</v>
      </c>
      <c r="B1170" s="1025" t="s">
        <v>713</v>
      </c>
      <c r="C1170" s="1019" t="str">
        <f>C1169</f>
        <v>6.01.01.01.999</v>
      </c>
      <c r="D1170" s="1020" t="s">
        <v>779</v>
      </c>
      <c r="E1170" s="729" t="s">
        <v>3045</v>
      </c>
      <c r="F1170" s="729" t="s">
        <v>3046</v>
      </c>
      <c r="G1170" s="545"/>
      <c r="H1170" s="545"/>
      <c r="I1170" s="545"/>
      <c r="J1170" s="545"/>
      <c r="K1170" s="545"/>
      <c r="L1170" s="729" t="s">
        <v>1280</v>
      </c>
      <c r="M1170" s="1033">
        <v>30000</v>
      </c>
      <c r="N1170" s="1031"/>
      <c r="O1170" s="554" t="s">
        <v>3047</v>
      </c>
    </row>
    <row r="1171" spans="1:15" ht="22.5">
      <c r="A1171" s="1017">
        <v>1164</v>
      </c>
      <c r="B1171" s="1025" t="s">
        <v>706</v>
      </c>
      <c r="C1171" s="1019" t="str">
        <f t="shared" si="12"/>
        <v>6.01.01.01.002</v>
      </c>
      <c r="D1171" s="1020" t="s">
        <v>780</v>
      </c>
      <c r="E1171" s="729" t="s">
        <v>3048</v>
      </c>
      <c r="F1171" s="729" t="s">
        <v>3049</v>
      </c>
      <c r="G1171" s="545"/>
      <c r="H1171" s="545"/>
      <c r="I1171" s="545"/>
      <c r="J1171" s="545"/>
      <c r="K1171" s="545"/>
      <c r="L1171" s="729" t="s">
        <v>1280</v>
      </c>
      <c r="M1171" s="1033">
        <v>66000</v>
      </c>
      <c r="N1171" s="1031"/>
      <c r="O1171" s="554" t="s">
        <v>3050</v>
      </c>
    </row>
    <row r="1172" spans="1:15" ht="22.5">
      <c r="A1172" s="1017">
        <v>1165</v>
      </c>
      <c r="B1172" s="1025" t="s">
        <v>713</v>
      </c>
      <c r="C1172" s="1019" t="str">
        <f>C1170</f>
        <v>6.01.01.01.999</v>
      </c>
      <c r="D1172" s="1020" t="s">
        <v>781</v>
      </c>
      <c r="E1172" s="729" t="s">
        <v>3051</v>
      </c>
      <c r="F1172" s="729" t="s">
        <v>3052</v>
      </c>
      <c r="G1172" s="545"/>
      <c r="H1172" s="545"/>
      <c r="I1172" s="545"/>
      <c r="J1172" s="545"/>
      <c r="K1172" s="545"/>
      <c r="L1172" s="729" t="s">
        <v>1280</v>
      </c>
      <c r="M1172" s="1033">
        <v>80000</v>
      </c>
      <c r="N1172" s="1031"/>
      <c r="O1172" s="554" t="s">
        <v>3053</v>
      </c>
    </row>
    <row r="1173" spans="1:15">
      <c r="A1173" s="1017">
        <v>1166</v>
      </c>
      <c r="B1173" s="1025" t="s">
        <v>706</v>
      </c>
      <c r="C1173" s="1019" t="s">
        <v>705</v>
      </c>
      <c r="D1173" s="1020" t="s">
        <v>782</v>
      </c>
      <c r="E1173" s="1034" t="s">
        <v>3054</v>
      </c>
      <c r="F1173" s="729" t="s">
        <v>2979</v>
      </c>
      <c r="G1173" s="545"/>
      <c r="H1173" s="545"/>
      <c r="I1173" s="545"/>
      <c r="J1173" s="545"/>
      <c r="K1173" s="545"/>
      <c r="L1173" s="729" t="s">
        <v>1280</v>
      </c>
      <c r="M1173" s="1033">
        <v>77500</v>
      </c>
      <c r="N1173" s="1031"/>
      <c r="O1173" s="554" t="s">
        <v>3055</v>
      </c>
    </row>
    <row r="1174" spans="1:15" ht="22.5">
      <c r="A1174" s="1017">
        <v>1167</v>
      </c>
      <c r="B1174" s="1025" t="s">
        <v>713</v>
      </c>
      <c r="C1174" s="1019" t="str">
        <f>C1148</f>
        <v>6.01.01.01.999</v>
      </c>
      <c r="D1174" s="1035" t="s">
        <v>783</v>
      </c>
      <c r="E1174" s="1036" t="s">
        <v>3056</v>
      </c>
      <c r="F1174" s="735" t="str">
        <f>F1171</f>
        <v>Psikilogi Cornner</v>
      </c>
      <c r="G1174" s="545"/>
      <c r="H1174" s="545"/>
      <c r="I1174" s="545"/>
      <c r="J1174" s="545"/>
      <c r="K1174" s="545"/>
      <c r="L1174" s="729" t="s">
        <v>1280</v>
      </c>
      <c r="M1174" s="1037">
        <v>81000</v>
      </c>
      <c r="N1174" s="1031"/>
      <c r="O1174" s="554" t="s">
        <v>3057</v>
      </c>
    </row>
    <row r="1175" spans="1:15" ht="33.75">
      <c r="A1175" s="1017">
        <v>1168</v>
      </c>
      <c r="B1175" s="1025" t="s">
        <v>713</v>
      </c>
      <c r="C1175" s="1019" t="s">
        <v>712</v>
      </c>
      <c r="D1175" s="1020" t="s">
        <v>308</v>
      </c>
      <c r="E1175" s="736" t="s">
        <v>3060</v>
      </c>
      <c r="F1175" s="729" t="s">
        <v>3058</v>
      </c>
      <c r="G1175" s="545"/>
      <c r="H1175" s="545"/>
      <c r="I1175" s="545"/>
      <c r="J1175" s="545"/>
      <c r="K1175" s="545"/>
      <c r="L1175" s="729" t="s">
        <v>3059</v>
      </c>
      <c r="M1175" s="1038">
        <v>5247</v>
      </c>
      <c r="N1175" s="1031"/>
      <c r="O1175" s="554"/>
    </row>
    <row r="1176" spans="1:15" ht="33.75">
      <c r="A1176" s="1017">
        <v>1169</v>
      </c>
      <c r="B1176" s="1025" t="s">
        <v>713</v>
      </c>
      <c r="C1176" s="1019" t="s">
        <v>712</v>
      </c>
      <c r="D1176" s="1020" t="s">
        <v>310</v>
      </c>
      <c r="E1176" s="731" t="s">
        <v>3061</v>
      </c>
      <c r="F1176" s="729" t="s">
        <v>3058</v>
      </c>
      <c r="G1176" s="545"/>
      <c r="H1176" s="545"/>
      <c r="I1176" s="545"/>
      <c r="J1176" s="545"/>
      <c r="K1176" s="545"/>
      <c r="L1176" s="729" t="s">
        <v>3059</v>
      </c>
      <c r="M1176" s="1038">
        <v>4737</v>
      </c>
      <c r="N1176" s="1031"/>
      <c r="O1176" s="554"/>
    </row>
    <row r="1177" spans="1:15" ht="33.75">
      <c r="A1177" s="1017">
        <v>1170</v>
      </c>
      <c r="B1177" s="1025" t="s">
        <v>713</v>
      </c>
      <c r="C1177" s="1019" t="s">
        <v>712</v>
      </c>
      <c r="D1177" s="1020" t="s">
        <v>332</v>
      </c>
      <c r="E1177" s="731" t="s">
        <v>3062</v>
      </c>
      <c r="F1177" s="729" t="s">
        <v>3058</v>
      </c>
      <c r="G1177" s="545"/>
      <c r="H1177" s="545"/>
      <c r="I1177" s="545"/>
      <c r="J1177" s="545"/>
      <c r="K1177" s="545"/>
      <c r="L1177" s="729" t="s">
        <v>3059</v>
      </c>
      <c r="M1177" s="1038">
        <v>5247</v>
      </c>
      <c r="N1177" s="1031"/>
      <c r="O1177" s="554"/>
    </row>
    <row r="1178" spans="1:15" ht="33.75">
      <c r="A1178" s="1017">
        <v>1171</v>
      </c>
      <c r="B1178" s="1025" t="s">
        <v>713</v>
      </c>
      <c r="C1178" s="1019" t="s">
        <v>712</v>
      </c>
      <c r="D1178" s="1020" t="s">
        <v>393</v>
      </c>
      <c r="E1178" s="731" t="s">
        <v>3063</v>
      </c>
      <c r="F1178" s="729" t="s">
        <v>3058</v>
      </c>
      <c r="G1178" s="545"/>
      <c r="H1178" s="545"/>
      <c r="I1178" s="545"/>
      <c r="J1178" s="545"/>
      <c r="K1178" s="545"/>
      <c r="L1178" s="729" t="s">
        <v>3059</v>
      </c>
      <c r="M1178" s="1038">
        <v>4737</v>
      </c>
      <c r="N1178" s="1031"/>
      <c r="O1178" s="554"/>
    </row>
    <row r="1179" spans="1:15" ht="33.75">
      <c r="A1179" s="1017">
        <v>1172</v>
      </c>
      <c r="B1179" s="1025" t="s">
        <v>713</v>
      </c>
      <c r="C1179" s="1019" t="s">
        <v>712</v>
      </c>
      <c r="D1179" s="1020" t="s">
        <v>490</v>
      </c>
      <c r="E1179" s="731" t="s">
        <v>3064</v>
      </c>
      <c r="F1179" s="729" t="s">
        <v>3058</v>
      </c>
      <c r="G1179" s="545"/>
      <c r="H1179" s="545"/>
      <c r="I1179" s="545"/>
      <c r="J1179" s="545"/>
      <c r="K1179" s="545"/>
      <c r="L1179" s="729" t="s">
        <v>3059</v>
      </c>
      <c r="M1179" s="1038">
        <v>5247</v>
      </c>
      <c r="N1179" s="1031"/>
      <c r="O1179" s="554"/>
    </row>
    <row r="1180" spans="1:15" ht="33.75">
      <c r="A1180" s="1017">
        <v>1173</v>
      </c>
      <c r="B1180" s="1025" t="s">
        <v>713</v>
      </c>
      <c r="C1180" s="1019" t="s">
        <v>712</v>
      </c>
      <c r="D1180" s="1020" t="s">
        <v>404</v>
      </c>
      <c r="E1180" s="731" t="s">
        <v>3065</v>
      </c>
      <c r="F1180" s="729" t="s">
        <v>3058</v>
      </c>
      <c r="G1180" s="545"/>
      <c r="H1180" s="545"/>
      <c r="I1180" s="545"/>
      <c r="J1180" s="545"/>
      <c r="K1180" s="545"/>
      <c r="L1180" s="729" t="s">
        <v>3059</v>
      </c>
      <c r="M1180" s="1038">
        <v>4737</v>
      </c>
      <c r="N1180" s="1031"/>
      <c r="O1180" s="554"/>
    </row>
    <row r="1181" spans="1:15" ht="33.75">
      <c r="A1181" s="1017">
        <v>1174</v>
      </c>
      <c r="B1181" s="1025" t="s">
        <v>713</v>
      </c>
      <c r="C1181" s="1019" t="s">
        <v>712</v>
      </c>
      <c r="D1181" s="1020" t="s">
        <v>608</v>
      </c>
      <c r="E1181" s="731" t="s">
        <v>3066</v>
      </c>
      <c r="F1181" s="729" t="s">
        <v>3058</v>
      </c>
      <c r="G1181" s="545"/>
      <c r="H1181" s="545"/>
      <c r="I1181" s="545"/>
      <c r="J1181" s="545"/>
      <c r="K1181" s="545"/>
      <c r="L1181" s="729" t="s">
        <v>3059</v>
      </c>
      <c r="M1181" s="1038">
        <v>4737</v>
      </c>
      <c r="N1181" s="1031"/>
      <c r="O1181" s="554"/>
    </row>
    <row r="1182" spans="1:15" ht="33.75">
      <c r="A1182" s="1017">
        <v>1175</v>
      </c>
      <c r="B1182" s="1025" t="s">
        <v>713</v>
      </c>
      <c r="C1182" s="1019" t="s">
        <v>712</v>
      </c>
      <c r="D1182" s="1020" t="s">
        <v>609</v>
      </c>
      <c r="E1182" s="731" t="s">
        <v>3067</v>
      </c>
      <c r="F1182" s="729" t="s">
        <v>3058</v>
      </c>
      <c r="G1182" s="545"/>
      <c r="H1182" s="545"/>
      <c r="I1182" s="545"/>
      <c r="J1182" s="545"/>
      <c r="K1182" s="545"/>
      <c r="L1182" s="729" t="s">
        <v>3059</v>
      </c>
      <c r="M1182" s="1038">
        <v>5247</v>
      </c>
      <c r="N1182" s="1031"/>
      <c r="O1182" s="554"/>
    </row>
    <row r="1183" spans="1:15" ht="33.75">
      <c r="A1183" s="1017">
        <v>1176</v>
      </c>
      <c r="B1183" s="1025" t="s">
        <v>713</v>
      </c>
      <c r="C1183" s="1019" t="s">
        <v>712</v>
      </c>
      <c r="D1183" s="1020" t="s">
        <v>408</v>
      </c>
      <c r="E1183" s="731" t="s">
        <v>3068</v>
      </c>
      <c r="F1183" s="729" t="s">
        <v>3058</v>
      </c>
      <c r="G1183" s="545"/>
      <c r="H1183" s="545"/>
      <c r="I1183" s="545"/>
      <c r="J1183" s="545"/>
      <c r="K1183" s="545"/>
      <c r="L1183" s="729" t="s">
        <v>3059</v>
      </c>
      <c r="M1183" s="1038">
        <v>6952</v>
      </c>
      <c r="N1183" s="1031"/>
      <c r="O1183" s="554"/>
    </row>
    <row r="1184" spans="1:15" ht="33.75">
      <c r="A1184" s="1017">
        <v>1177</v>
      </c>
      <c r="B1184" s="1025" t="s">
        <v>713</v>
      </c>
      <c r="C1184" s="1019" t="s">
        <v>712</v>
      </c>
      <c r="D1184" s="1020" t="s">
        <v>413</v>
      </c>
      <c r="E1184" s="731" t="s">
        <v>3069</v>
      </c>
      <c r="F1184" s="729" t="s">
        <v>3058</v>
      </c>
      <c r="G1184" s="545"/>
      <c r="H1184" s="545"/>
      <c r="I1184" s="545"/>
      <c r="J1184" s="545"/>
      <c r="K1184" s="545"/>
      <c r="L1184" s="729" t="s">
        <v>3059</v>
      </c>
      <c r="M1184" s="1038">
        <v>5247</v>
      </c>
      <c r="N1184" s="1031"/>
      <c r="O1184" s="554"/>
    </row>
    <row r="1185" spans="1:15" ht="33.75">
      <c r="A1185" s="1017">
        <v>1178</v>
      </c>
      <c r="B1185" s="1025" t="s">
        <v>713</v>
      </c>
      <c r="C1185" s="1019" t="s">
        <v>712</v>
      </c>
      <c r="D1185" s="1020" t="s">
        <v>596</v>
      </c>
      <c r="E1185" s="731" t="s">
        <v>3070</v>
      </c>
      <c r="F1185" s="729" t="s">
        <v>3058</v>
      </c>
      <c r="G1185" s="545"/>
      <c r="H1185" s="545"/>
      <c r="I1185" s="545"/>
      <c r="J1185" s="545"/>
      <c r="K1185" s="545"/>
      <c r="L1185" s="729" t="s">
        <v>3059</v>
      </c>
      <c r="M1185" s="1038">
        <v>5247</v>
      </c>
      <c r="N1185" s="1031"/>
      <c r="O1185" s="554"/>
    </row>
    <row r="1186" spans="1:15" ht="33.75">
      <c r="A1186" s="1017">
        <v>1179</v>
      </c>
      <c r="B1186" s="1025" t="s">
        <v>713</v>
      </c>
      <c r="C1186" s="1019" t="s">
        <v>712</v>
      </c>
      <c r="D1186" s="1020" t="s">
        <v>720</v>
      </c>
      <c r="E1186" s="731" t="s">
        <v>3071</v>
      </c>
      <c r="F1186" s="729" t="s">
        <v>3058</v>
      </c>
      <c r="G1186" s="545"/>
      <c r="H1186" s="545"/>
      <c r="I1186" s="545"/>
      <c r="J1186" s="545"/>
      <c r="K1186" s="545"/>
      <c r="L1186" s="729" t="s">
        <v>3059</v>
      </c>
      <c r="M1186" s="1038">
        <v>5247</v>
      </c>
      <c r="N1186" s="1031"/>
      <c r="O1186" s="554"/>
    </row>
    <row r="1187" spans="1:15" ht="33.75">
      <c r="A1187" s="1017">
        <v>1180</v>
      </c>
      <c r="B1187" s="1025" t="s">
        <v>713</v>
      </c>
      <c r="C1187" s="1019" t="s">
        <v>712</v>
      </c>
      <c r="D1187" s="1020" t="s">
        <v>598</v>
      </c>
      <c r="E1187" s="731" t="s">
        <v>3072</v>
      </c>
      <c r="F1187" s="729" t="s">
        <v>3058</v>
      </c>
      <c r="G1187" s="545"/>
      <c r="H1187" s="545"/>
      <c r="I1187" s="545"/>
      <c r="J1187" s="545"/>
      <c r="K1187" s="545"/>
      <c r="L1187" s="729" t="s">
        <v>3059</v>
      </c>
      <c r="M1187" s="1038">
        <v>5247</v>
      </c>
      <c r="N1187" s="1031"/>
      <c r="O1187" s="554"/>
    </row>
    <row r="1188" spans="1:15" ht="33.75">
      <c r="A1188" s="1017">
        <v>1181</v>
      </c>
      <c r="B1188" s="1025" t="s">
        <v>713</v>
      </c>
      <c r="C1188" s="1019" t="s">
        <v>712</v>
      </c>
      <c r="D1188" s="1020" t="s">
        <v>599</v>
      </c>
      <c r="E1188" s="731" t="s">
        <v>3073</v>
      </c>
      <c r="F1188" s="729" t="s">
        <v>3058</v>
      </c>
      <c r="G1188" s="545"/>
      <c r="H1188" s="545"/>
      <c r="I1188" s="545"/>
      <c r="J1188" s="545"/>
      <c r="K1188" s="545"/>
      <c r="L1188" s="729" t="s">
        <v>3059</v>
      </c>
      <c r="M1188" s="1038">
        <v>5247</v>
      </c>
      <c r="N1188" s="1031"/>
      <c r="O1188" s="554"/>
    </row>
    <row r="1189" spans="1:15" ht="33.75">
      <c r="A1189" s="1017">
        <v>1182</v>
      </c>
      <c r="B1189" s="1025" t="s">
        <v>713</v>
      </c>
      <c r="C1189" s="1019" t="s">
        <v>712</v>
      </c>
      <c r="D1189" s="1020" t="s">
        <v>601</v>
      </c>
      <c r="E1189" s="731" t="s">
        <v>3074</v>
      </c>
      <c r="F1189" s="729" t="s">
        <v>3058</v>
      </c>
      <c r="G1189" s="545"/>
      <c r="H1189" s="545"/>
      <c r="I1189" s="545"/>
      <c r="J1189" s="545"/>
      <c r="K1189" s="545"/>
      <c r="L1189" s="729" t="s">
        <v>3059</v>
      </c>
      <c r="M1189" s="1038">
        <v>5247</v>
      </c>
      <c r="N1189" s="1031"/>
      <c r="O1189" s="554"/>
    </row>
    <row r="1190" spans="1:15" ht="33.75">
      <c r="A1190" s="1017">
        <v>1183</v>
      </c>
      <c r="B1190" s="1025" t="s">
        <v>713</v>
      </c>
      <c r="C1190" s="1019" t="s">
        <v>712</v>
      </c>
      <c r="D1190" s="1020" t="s">
        <v>761</v>
      </c>
      <c r="E1190" s="731" t="s">
        <v>3075</v>
      </c>
      <c r="F1190" s="729" t="s">
        <v>3058</v>
      </c>
      <c r="G1190" s="545"/>
      <c r="H1190" s="545"/>
      <c r="I1190" s="545"/>
      <c r="J1190" s="545"/>
      <c r="K1190" s="545"/>
      <c r="L1190" s="729" t="s">
        <v>3059</v>
      </c>
      <c r="M1190" s="1038">
        <v>5247</v>
      </c>
      <c r="N1190" s="1031"/>
      <c r="O1190" s="554"/>
    </row>
    <row r="1191" spans="1:15" ht="33.75">
      <c r="A1191" s="1017">
        <v>1184</v>
      </c>
      <c r="B1191" s="1025" t="s">
        <v>713</v>
      </c>
      <c r="C1191" s="1019" t="s">
        <v>712</v>
      </c>
      <c r="D1191" s="1020" t="s">
        <v>762</v>
      </c>
      <c r="E1191" s="731" t="s">
        <v>3076</v>
      </c>
      <c r="F1191" s="729" t="s">
        <v>3058</v>
      </c>
      <c r="G1191" s="545"/>
      <c r="H1191" s="545"/>
      <c r="I1191" s="545"/>
      <c r="J1191" s="545"/>
      <c r="K1191" s="545"/>
      <c r="L1191" s="729" t="s">
        <v>3059</v>
      </c>
      <c r="M1191" s="1038">
        <v>4737</v>
      </c>
      <c r="N1191" s="1031"/>
      <c r="O1191" s="554"/>
    </row>
    <row r="1192" spans="1:15" ht="33.75">
      <c r="A1192" s="1017">
        <v>1185</v>
      </c>
      <c r="B1192" s="1025" t="s">
        <v>713</v>
      </c>
      <c r="C1192" s="1019" t="s">
        <v>712</v>
      </c>
      <c r="D1192" s="1020" t="s">
        <v>763</v>
      </c>
      <c r="E1192" s="731" t="s">
        <v>3077</v>
      </c>
      <c r="F1192" s="729" t="s">
        <v>3058</v>
      </c>
      <c r="G1192" s="545"/>
      <c r="H1192" s="545"/>
      <c r="I1192" s="545"/>
      <c r="J1192" s="545"/>
      <c r="K1192" s="545"/>
      <c r="L1192" s="729" t="s">
        <v>3059</v>
      </c>
      <c r="M1192" s="1038">
        <v>4737</v>
      </c>
      <c r="N1192" s="1031"/>
      <c r="O1192" s="554"/>
    </row>
    <row r="1193" spans="1:15" ht="33.75">
      <c r="A1193" s="1017">
        <v>1186</v>
      </c>
      <c r="B1193" s="1025" t="s">
        <v>713</v>
      </c>
      <c r="C1193" s="1019" t="s">
        <v>712</v>
      </c>
      <c r="D1193" s="1020" t="s">
        <v>764</v>
      </c>
      <c r="E1193" s="731" t="s">
        <v>3078</v>
      </c>
      <c r="F1193" s="729" t="s">
        <v>3058</v>
      </c>
      <c r="G1193" s="545"/>
      <c r="H1193" s="545"/>
      <c r="I1193" s="545"/>
      <c r="J1193" s="545"/>
      <c r="K1193" s="545"/>
      <c r="L1193" s="729" t="s">
        <v>3059</v>
      </c>
      <c r="M1193" s="1038">
        <v>6952</v>
      </c>
      <c r="N1193" s="1031"/>
      <c r="O1193" s="554"/>
    </row>
    <row r="1194" spans="1:15" ht="33.75">
      <c r="A1194" s="1017">
        <v>1187</v>
      </c>
      <c r="B1194" s="1025" t="s">
        <v>713</v>
      </c>
      <c r="C1194" s="1019" t="s">
        <v>712</v>
      </c>
      <c r="D1194" s="1020" t="s">
        <v>765</v>
      </c>
      <c r="E1194" s="731" t="s">
        <v>3079</v>
      </c>
      <c r="F1194" s="729" t="s">
        <v>3058</v>
      </c>
      <c r="G1194" s="545"/>
      <c r="H1194" s="545"/>
      <c r="I1194" s="545"/>
      <c r="J1194" s="545"/>
      <c r="K1194" s="545"/>
      <c r="L1194" s="729" t="s">
        <v>3059</v>
      </c>
      <c r="M1194" s="1038">
        <v>4737</v>
      </c>
      <c r="N1194" s="1031"/>
      <c r="O1194" s="554"/>
    </row>
    <row r="1195" spans="1:15" ht="33.75">
      <c r="A1195" s="1017">
        <v>1188</v>
      </c>
      <c r="B1195" s="1025" t="s">
        <v>713</v>
      </c>
      <c r="C1195" s="1019" t="s">
        <v>712</v>
      </c>
      <c r="D1195" s="1020" t="s">
        <v>345</v>
      </c>
      <c r="E1195" s="731" t="s">
        <v>3080</v>
      </c>
      <c r="F1195" s="729" t="s">
        <v>3058</v>
      </c>
      <c r="G1195" s="545"/>
      <c r="H1195" s="545"/>
      <c r="I1195" s="545"/>
      <c r="J1195" s="545"/>
      <c r="K1195" s="545"/>
      <c r="L1195" s="729" t="s">
        <v>3059</v>
      </c>
      <c r="M1195" s="1038">
        <v>5247</v>
      </c>
      <c r="N1195" s="1031"/>
      <c r="O1195" s="554"/>
    </row>
    <row r="1196" spans="1:15" ht="33.75">
      <c r="A1196" s="1017">
        <v>1189</v>
      </c>
      <c r="B1196" s="1025" t="s">
        <v>713</v>
      </c>
      <c r="C1196" s="1019" t="s">
        <v>712</v>
      </c>
      <c r="D1196" s="1020" t="s">
        <v>766</v>
      </c>
      <c r="E1196" s="731" t="s">
        <v>3081</v>
      </c>
      <c r="F1196" s="729" t="s">
        <v>3058</v>
      </c>
      <c r="G1196" s="545"/>
      <c r="H1196" s="545"/>
      <c r="I1196" s="545"/>
      <c r="J1196" s="545"/>
      <c r="K1196" s="545"/>
      <c r="L1196" s="729" t="s">
        <v>3059</v>
      </c>
      <c r="M1196" s="1038">
        <v>5247</v>
      </c>
      <c r="N1196" s="1031"/>
      <c r="O1196" s="554"/>
    </row>
    <row r="1197" spans="1:15" ht="33.75">
      <c r="A1197" s="1017">
        <v>1190</v>
      </c>
      <c r="B1197" s="1025" t="s">
        <v>713</v>
      </c>
      <c r="C1197" s="1019" t="s">
        <v>712</v>
      </c>
      <c r="D1197" s="1020" t="s">
        <v>767</v>
      </c>
      <c r="E1197" s="731" t="s">
        <v>3082</v>
      </c>
      <c r="F1197" s="729" t="s">
        <v>3058</v>
      </c>
      <c r="G1197" s="545"/>
      <c r="H1197" s="545"/>
      <c r="I1197" s="545"/>
      <c r="J1197" s="545"/>
      <c r="K1197" s="545"/>
      <c r="L1197" s="729" t="s">
        <v>3059</v>
      </c>
      <c r="M1197" s="1038">
        <v>5247</v>
      </c>
      <c r="N1197" s="1031"/>
      <c r="O1197" s="554"/>
    </row>
    <row r="1198" spans="1:15" ht="33.75">
      <c r="A1198" s="1017">
        <v>1191</v>
      </c>
      <c r="B1198" s="1025" t="s">
        <v>713</v>
      </c>
      <c r="C1198" s="1019" t="s">
        <v>712</v>
      </c>
      <c r="D1198" s="1020" t="s">
        <v>462</v>
      </c>
      <c r="E1198" s="731" t="s">
        <v>3083</v>
      </c>
      <c r="F1198" s="729" t="s">
        <v>3058</v>
      </c>
      <c r="G1198" s="545"/>
      <c r="H1198" s="545"/>
      <c r="I1198" s="545"/>
      <c r="J1198" s="545"/>
      <c r="K1198" s="545"/>
      <c r="L1198" s="729" t="s">
        <v>3059</v>
      </c>
      <c r="M1198" s="1038">
        <v>5247</v>
      </c>
      <c r="N1198" s="1031"/>
      <c r="O1198" s="554"/>
    </row>
    <row r="1199" spans="1:15" ht="33.75">
      <c r="A1199" s="1017">
        <v>1192</v>
      </c>
      <c r="B1199" s="1025" t="s">
        <v>713</v>
      </c>
      <c r="C1199" s="1019" t="s">
        <v>712</v>
      </c>
      <c r="D1199" s="1020" t="s">
        <v>768</v>
      </c>
      <c r="E1199" s="731" t="s">
        <v>3084</v>
      </c>
      <c r="F1199" s="729" t="s">
        <v>3058</v>
      </c>
      <c r="G1199" s="545"/>
      <c r="H1199" s="545"/>
      <c r="I1199" s="545"/>
      <c r="J1199" s="545"/>
      <c r="K1199" s="545"/>
      <c r="L1199" s="729" t="s">
        <v>3059</v>
      </c>
      <c r="M1199" s="1038">
        <v>4737</v>
      </c>
      <c r="N1199" s="1031"/>
      <c r="O1199" s="554"/>
    </row>
    <row r="1200" spans="1:15" ht="33.75">
      <c r="A1200" s="1017">
        <v>1193</v>
      </c>
      <c r="B1200" s="1025" t="s">
        <v>713</v>
      </c>
      <c r="C1200" s="1019" t="s">
        <v>712</v>
      </c>
      <c r="D1200" s="1020" t="s">
        <v>769</v>
      </c>
      <c r="E1200" s="731" t="s">
        <v>3085</v>
      </c>
      <c r="F1200" s="729" t="s">
        <v>3058</v>
      </c>
      <c r="G1200" s="545"/>
      <c r="H1200" s="545"/>
      <c r="I1200" s="545"/>
      <c r="J1200" s="545"/>
      <c r="K1200" s="545"/>
      <c r="L1200" s="729" t="s">
        <v>3059</v>
      </c>
      <c r="M1200" s="1038">
        <v>6952</v>
      </c>
      <c r="N1200" s="1031"/>
      <c r="O1200" s="554"/>
    </row>
    <row r="1201" spans="1:15" ht="33.75">
      <c r="A1201" s="1017">
        <v>1194</v>
      </c>
      <c r="B1201" s="1025" t="s">
        <v>713</v>
      </c>
      <c r="C1201" s="1019" t="s">
        <v>712</v>
      </c>
      <c r="D1201" s="1020" t="s">
        <v>770</v>
      </c>
      <c r="E1201" s="731" t="s">
        <v>3086</v>
      </c>
      <c r="F1201" s="729" t="s">
        <v>3058</v>
      </c>
      <c r="G1201" s="545"/>
      <c r="H1201" s="545"/>
      <c r="I1201" s="545"/>
      <c r="J1201" s="545"/>
      <c r="K1201" s="545"/>
      <c r="L1201" s="729" t="s">
        <v>3059</v>
      </c>
      <c r="M1201" s="1038">
        <v>5247</v>
      </c>
      <c r="N1201" s="1031"/>
      <c r="O1201" s="554"/>
    </row>
    <row r="1202" spans="1:15" ht="33.75">
      <c r="A1202" s="1017">
        <v>1195</v>
      </c>
      <c r="B1202" s="1025" t="s">
        <v>713</v>
      </c>
      <c r="C1202" s="1019" t="s">
        <v>712</v>
      </c>
      <c r="D1202" s="1020" t="s">
        <v>771</v>
      </c>
      <c r="E1202" s="731" t="s">
        <v>3087</v>
      </c>
      <c r="F1202" s="729" t="s">
        <v>3058</v>
      </c>
      <c r="G1202" s="545"/>
      <c r="H1202" s="545"/>
      <c r="I1202" s="545"/>
      <c r="J1202" s="545"/>
      <c r="K1202" s="545"/>
      <c r="L1202" s="729" t="s">
        <v>3059</v>
      </c>
      <c r="M1202" s="1038">
        <v>6952</v>
      </c>
      <c r="N1202" s="1031"/>
      <c r="O1202" s="554"/>
    </row>
    <row r="1203" spans="1:15" ht="33.75">
      <c r="A1203" s="1017">
        <v>1196</v>
      </c>
      <c r="B1203" s="1025" t="s">
        <v>713</v>
      </c>
      <c r="C1203" s="1019" t="s">
        <v>712</v>
      </c>
      <c r="D1203" s="1020" t="s">
        <v>374</v>
      </c>
      <c r="E1203" s="731" t="s">
        <v>3088</v>
      </c>
      <c r="F1203" s="729" t="s">
        <v>3058</v>
      </c>
      <c r="G1203" s="545"/>
      <c r="H1203" s="545"/>
      <c r="I1203" s="545"/>
      <c r="J1203" s="545"/>
      <c r="K1203" s="545"/>
      <c r="L1203" s="729" t="s">
        <v>3059</v>
      </c>
      <c r="M1203" s="1038">
        <v>6952</v>
      </c>
      <c r="N1203" s="1031"/>
      <c r="O1203" s="554"/>
    </row>
    <row r="1204" spans="1:15" ht="33.75">
      <c r="A1204" s="1017">
        <v>1197</v>
      </c>
      <c r="B1204" s="1025" t="s">
        <v>713</v>
      </c>
      <c r="C1204" s="1019" t="s">
        <v>712</v>
      </c>
      <c r="D1204" s="1020" t="s">
        <v>416</v>
      </c>
      <c r="E1204" s="731" t="s">
        <v>3089</v>
      </c>
      <c r="F1204" s="729" t="s">
        <v>3058</v>
      </c>
      <c r="G1204" s="545"/>
      <c r="H1204" s="545"/>
      <c r="I1204" s="545"/>
      <c r="J1204" s="545"/>
      <c r="K1204" s="545"/>
      <c r="L1204" s="729" t="s">
        <v>3059</v>
      </c>
      <c r="M1204" s="1038">
        <v>4737</v>
      </c>
      <c r="N1204" s="1031"/>
      <c r="O1204" s="554"/>
    </row>
    <row r="1205" spans="1:15" ht="33.75">
      <c r="A1205" s="1017">
        <v>1198</v>
      </c>
      <c r="B1205" s="1025" t="s">
        <v>713</v>
      </c>
      <c r="C1205" s="1019" t="s">
        <v>712</v>
      </c>
      <c r="D1205" s="1020" t="s">
        <v>772</v>
      </c>
      <c r="E1205" s="731" t="s">
        <v>3090</v>
      </c>
      <c r="F1205" s="729" t="s">
        <v>3058</v>
      </c>
      <c r="G1205" s="545"/>
      <c r="H1205" s="545"/>
      <c r="I1205" s="545"/>
      <c r="J1205" s="545"/>
      <c r="K1205" s="545"/>
      <c r="L1205" s="729" t="s">
        <v>3059</v>
      </c>
      <c r="M1205" s="1038">
        <v>5247</v>
      </c>
      <c r="N1205" s="1031"/>
      <c r="O1205" s="554"/>
    </row>
    <row r="1206" spans="1:15" ht="33.75">
      <c r="A1206" s="1017">
        <v>1199</v>
      </c>
      <c r="B1206" s="1025" t="s">
        <v>713</v>
      </c>
      <c r="C1206" s="1019" t="s">
        <v>712</v>
      </c>
      <c r="D1206" s="1020" t="s">
        <v>773</v>
      </c>
      <c r="E1206" s="731" t="s">
        <v>3091</v>
      </c>
      <c r="F1206" s="729" t="s">
        <v>3058</v>
      </c>
      <c r="G1206" s="545"/>
      <c r="H1206" s="545"/>
      <c r="I1206" s="545"/>
      <c r="J1206" s="545"/>
      <c r="K1206" s="545"/>
      <c r="L1206" s="729" t="s">
        <v>3059</v>
      </c>
      <c r="M1206" s="1038">
        <v>5247</v>
      </c>
      <c r="N1206" s="1031"/>
      <c r="O1206" s="554"/>
    </row>
    <row r="1207" spans="1:15" ht="33.75">
      <c r="A1207" s="1017">
        <v>1200</v>
      </c>
      <c r="B1207" s="1025" t="s">
        <v>713</v>
      </c>
      <c r="C1207" s="1019" t="s">
        <v>712</v>
      </c>
      <c r="D1207" s="1020" t="s">
        <v>774</v>
      </c>
      <c r="E1207" s="731" t="s">
        <v>3092</v>
      </c>
      <c r="F1207" s="729" t="s">
        <v>3058</v>
      </c>
      <c r="G1207" s="545"/>
      <c r="H1207" s="545"/>
      <c r="I1207" s="545"/>
      <c r="J1207" s="545"/>
      <c r="K1207" s="545"/>
      <c r="L1207" s="729" t="s">
        <v>3059</v>
      </c>
      <c r="M1207" s="1038">
        <v>6952</v>
      </c>
      <c r="N1207" s="1031"/>
      <c r="O1207" s="554"/>
    </row>
    <row r="1208" spans="1:15" ht="33.75">
      <c r="A1208" s="1017">
        <v>1201</v>
      </c>
      <c r="B1208" s="1025" t="s">
        <v>713</v>
      </c>
      <c r="C1208" s="1019" t="s">
        <v>712</v>
      </c>
      <c r="D1208" s="1020" t="s">
        <v>775</v>
      </c>
      <c r="E1208" s="731" t="s">
        <v>3093</v>
      </c>
      <c r="F1208" s="729" t="s">
        <v>3058</v>
      </c>
      <c r="G1208" s="545"/>
      <c r="H1208" s="545"/>
      <c r="I1208" s="545"/>
      <c r="J1208" s="545"/>
      <c r="K1208" s="545"/>
      <c r="L1208" s="729" t="s">
        <v>3059</v>
      </c>
      <c r="M1208" s="1038">
        <v>5247</v>
      </c>
      <c r="N1208" s="1031"/>
      <c r="O1208" s="554"/>
    </row>
    <row r="1209" spans="1:15" ht="33.75">
      <c r="A1209" s="1017">
        <v>1202</v>
      </c>
      <c r="B1209" s="1025" t="s">
        <v>713</v>
      </c>
      <c r="C1209" s="1019" t="s">
        <v>712</v>
      </c>
      <c r="D1209" s="1020" t="s">
        <v>776</v>
      </c>
      <c r="E1209" s="731" t="s">
        <v>3094</v>
      </c>
      <c r="F1209" s="729" t="s">
        <v>3058</v>
      </c>
      <c r="G1209" s="545"/>
      <c r="H1209" s="545"/>
      <c r="I1209" s="545"/>
      <c r="J1209" s="545"/>
      <c r="K1209" s="545"/>
      <c r="L1209" s="729" t="s">
        <v>3059</v>
      </c>
      <c r="M1209" s="1038">
        <v>4737</v>
      </c>
      <c r="N1209" s="1031"/>
      <c r="O1209" s="554"/>
    </row>
    <row r="1210" spans="1:15" ht="33.75">
      <c r="A1210" s="1017">
        <v>1203</v>
      </c>
      <c r="B1210" s="1025" t="s">
        <v>713</v>
      </c>
      <c r="C1210" s="1019" t="s">
        <v>712</v>
      </c>
      <c r="D1210" s="1020" t="s">
        <v>777</v>
      </c>
      <c r="E1210" s="731" t="s">
        <v>3095</v>
      </c>
      <c r="F1210" s="729" t="s">
        <v>3058</v>
      </c>
      <c r="G1210" s="545"/>
      <c r="H1210" s="545"/>
      <c r="I1210" s="545"/>
      <c r="J1210" s="545"/>
      <c r="K1210" s="545"/>
      <c r="L1210" s="729" t="s">
        <v>3059</v>
      </c>
      <c r="M1210" s="1038">
        <v>5809</v>
      </c>
      <c r="N1210" s="1031"/>
      <c r="O1210" s="554"/>
    </row>
    <row r="1211" spans="1:15" ht="33.75">
      <c r="A1211" s="1017">
        <v>1204</v>
      </c>
      <c r="B1211" s="1025" t="s">
        <v>713</v>
      </c>
      <c r="C1211" s="1019" t="s">
        <v>712</v>
      </c>
      <c r="D1211" s="1020" t="s">
        <v>778</v>
      </c>
      <c r="E1211" s="731" t="s">
        <v>3096</v>
      </c>
      <c r="F1211" s="729" t="s">
        <v>3058</v>
      </c>
      <c r="G1211" s="545"/>
      <c r="H1211" s="545"/>
      <c r="I1211" s="545"/>
      <c r="J1211" s="545"/>
      <c r="K1211" s="545"/>
      <c r="L1211" s="729" t="s">
        <v>3059</v>
      </c>
      <c r="M1211" s="1038">
        <v>6952</v>
      </c>
      <c r="N1211" s="1031"/>
      <c r="O1211" s="554"/>
    </row>
    <row r="1212" spans="1:15" ht="33.75">
      <c r="A1212" s="1017">
        <v>1205</v>
      </c>
      <c r="B1212" s="1025" t="s">
        <v>713</v>
      </c>
      <c r="C1212" s="1019" t="s">
        <v>712</v>
      </c>
      <c r="D1212" s="1020" t="s">
        <v>779</v>
      </c>
      <c r="E1212" s="731" t="s">
        <v>3097</v>
      </c>
      <c r="F1212" s="729" t="s">
        <v>3058</v>
      </c>
      <c r="G1212" s="545"/>
      <c r="H1212" s="545"/>
      <c r="I1212" s="545"/>
      <c r="J1212" s="545"/>
      <c r="K1212" s="545"/>
      <c r="L1212" s="729" t="s">
        <v>3059</v>
      </c>
      <c r="M1212" s="1038">
        <v>5247</v>
      </c>
      <c r="N1212" s="1031"/>
      <c r="O1212" s="554"/>
    </row>
    <row r="1213" spans="1:15" ht="33.75">
      <c r="A1213" s="1017">
        <v>1206</v>
      </c>
      <c r="B1213" s="1025" t="s">
        <v>713</v>
      </c>
      <c r="C1213" s="1019" t="s">
        <v>712</v>
      </c>
      <c r="D1213" s="1020" t="s">
        <v>780</v>
      </c>
      <c r="E1213" s="731" t="s">
        <v>3098</v>
      </c>
      <c r="F1213" s="729" t="s">
        <v>3058</v>
      </c>
      <c r="G1213" s="545"/>
      <c r="H1213" s="545"/>
      <c r="I1213" s="545"/>
      <c r="J1213" s="545"/>
      <c r="K1213" s="545"/>
      <c r="L1213" s="729" t="s">
        <v>3059</v>
      </c>
      <c r="M1213" s="1038">
        <v>4737</v>
      </c>
      <c r="N1213" s="1031"/>
      <c r="O1213" s="554"/>
    </row>
    <row r="1214" spans="1:15" ht="33.75">
      <c r="A1214" s="1017">
        <v>1207</v>
      </c>
      <c r="B1214" s="1025" t="s">
        <v>713</v>
      </c>
      <c r="C1214" s="1019" t="s">
        <v>712</v>
      </c>
      <c r="D1214" s="1020" t="s">
        <v>781</v>
      </c>
      <c r="E1214" s="731" t="s">
        <v>3099</v>
      </c>
      <c r="F1214" s="729" t="s">
        <v>3058</v>
      </c>
      <c r="G1214" s="545"/>
      <c r="H1214" s="545"/>
      <c r="I1214" s="545"/>
      <c r="J1214" s="545"/>
      <c r="K1214" s="545"/>
      <c r="L1214" s="729" t="s">
        <v>3059</v>
      </c>
      <c r="M1214" s="1038">
        <v>4737</v>
      </c>
      <c r="N1214" s="1031"/>
      <c r="O1214" s="554"/>
    </row>
    <row r="1215" spans="1:15" ht="33.75">
      <c r="A1215" s="1017">
        <v>1208</v>
      </c>
      <c r="B1215" s="1025" t="s">
        <v>713</v>
      </c>
      <c r="C1215" s="1019" t="s">
        <v>712</v>
      </c>
      <c r="D1215" s="1020" t="s">
        <v>782</v>
      </c>
      <c r="E1215" s="731" t="s">
        <v>3100</v>
      </c>
      <c r="F1215" s="729" t="s">
        <v>3058</v>
      </c>
      <c r="G1215" s="545"/>
      <c r="H1215" s="545"/>
      <c r="I1215" s="545"/>
      <c r="J1215" s="545"/>
      <c r="K1215" s="545"/>
      <c r="L1215" s="729" t="s">
        <v>3059</v>
      </c>
      <c r="M1215" s="1038">
        <v>5247</v>
      </c>
      <c r="N1215" s="1031"/>
      <c r="O1215" s="554"/>
    </row>
    <row r="1216" spans="1:15" ht="33.75">
      <c r="A1216" s="1017">
        <v>1209</v>
      </c>
      <c r="B1216" s="1025" t="s">
        <v>713</v>
      </c>
      <c r="C1216" s="1019" t="s">
        <v>712</v>
      </c>
      <c r="D1216" s="1020" t="s">
        <v>783</v>
      </c>
      <c r="E1216" s="731" t="s">
        <v>3101</v>
      </c>
      <c r="F1216" s="729" t="s">
        <v>3058</v>
      </c>
      <c r="G1216" s="545"/>
      <c r="H1216" s="545"/>
      <c r="I1216" s="545"/>
      <c r="J1216" s="545"/>
      <c r="K1216" s="545"/>
      <c r="L1216" s="729" t="s">
        <v>3059</v>
      </c>
      <c r="M1216" s="1038">
        <v>4737</v>
      </c>
      <c r="N1216" s="1031"/>
      <c r="O1216" s="554"/>
    </row>
    <row r="1217" spans="1:15" ht="33.75">
      <c r="A1217" s="1017">
        <v>1210</v>
      </c>
      <c r="B1217" s="1025" t="s">
        <v>713</v>
      </c>
      <c r="C1217" s="1019" t="s">
        <v>712</v>
      </c>
      <c r="D1217" s="1020" t="s">
        <v>784</v>
      </c>
      <c r="E1217" s="731" t="s">
        <v>3102</v>
      </c>
      <c r="F1217" s="729" t="s">
        <v>3058</v>
      </c>
      <c r="G1217" s="545"/>
      <c r="H1217" s="545"/>
      <c r="I1217" s="545"/>
      <c r="J1217" s="545"/>
      <c r="K1217" s="545"/>
      <c r="L1217" s="729" t="s">
        <v>3059</v>
      </c>
      <c r="M1217" s="1038">
        <v>5247</v>
      </c>
      <c r="N1217" s="1031"/>
      <c r="O1217" s="554"/>
    </row>
    <row r="1218" spans="1:15" ht="33.75">
      <c r="A1218" s="1017">
        <v>1211</v>
      </c>
      <c r="B1218" s="1025" t="s">
        <v>713</v>
      </c>
      <c r="C1218" s="1019" t="s">
        <v>712</v>
      </c>
      <c r="D1218" s="1020" t="s">
        <v>785</v>
      </c>
      <c r="E1218" s="731" t="s">
        <v>3103</v>
      </c>
      <c r="F1218" s="729" t="s">
        <v>3058</v>
      </c>
      <c r="G1218" s="545"/>
      <c r="H1218" s="545"/>
      <c r="I1218" s="545"/>
      <c r="J1218" s="545"/>
      <c r="K1218" s="545"/>
      <c r="L1218" s="729" t="s">
        <v>3059</v>
      </c>
      <c r="M1218" s="1038">
        <v>5247</v>
      </c>
      <c r="N1218" s="1031"/>
      <c r="O1218" s="554"/>
    </row>
    <row r="1219" spans="1:15" ht="33.75">
      <c r="A1219" s="1017">
        <v>1212</v>
      </c>
      <c r="B1219" s="1025" t="s">
        <v>713</v>
      </c>
      <c r="C1219" s="1019" t="s">
        <v>712</v>
      </c>
      <c r="D1219" s="1020" t="s">
        <v>786</v>
      </c>
      <c r="E1219" s="731" t="s">
        <v>3104</v>
      </c>
      <c r="F1219" s="729" t="s">
        <v>3058</v>
      </c>
      <c r="G1219" s="545"/>
      <c r="H1219" s="545"/>
      <c r="I1219" s="545"/>
      <c r="J1219" s="545"/>
      <c r="K1219" s="545"/>
      <c r="L1219" s="729" t="s">
        <v>3059</v>
      </c>
      <c r="M1219" s="1038">
        <v>5247</v>
      </c>
      <c r="N1219" s="1031"/>
      <c r="O1219" s="554"/>
    </row>
    <row r="1220" spans="1:15" ht="33.75">
      <c r="A1220" s="1017">
        <v>1213</v>
      </c>
      <c r="B1220" s="1025" t="s">
        <v>713</v>
      </c>
      <c r="C1220" s="1019" t="s">
        <v>712</v>
      </c>
      <c r="D1220" s="1020" t="s">
        <v>787</v>
      </c>
      <c r="E1220" s="731" t="s">
        <v>3105</v>
      </c>
      <c r="F1220" s="729" t="s">
        <v>3058</v>
      </c>
      <c r="G1220" s="545"/>
      <c r="H1220" s="545"/>
      <c r="I1220" s="545"/>
      <c r="J1220" s="545"/>
      <c r="K1220" s="545"/>
      <c r="L1220" s="729" t="s">
        <v>3059</v>
      </c>
      <c r="M1220" s="1038">
        <v>6952</v>
      </c>
      <c r="N1220" s="1031"/>
      <c r="O1220" s="554"/>
    </row>
    <row r="1221" spans="1:15" ht="33.75">
      <c r="A1221" s="1017">
        <v>1214</v>
      </c>
      <c r="B1221" s="1025" t="s">
        <v>713</v>
      </c>
      <c r="C1221" s="1019" t="s">
        <v>712</v>
      </c>
      <c r="D1221" s="1020" t="s">
        <v>788</v>
      </c>
      <c r="E1221" s="731" t="s">
        <v>3106</v>
      </c>
      <c r="F1221" s="729" t="s">
        <v>3058</v>
      </c>
      <c r="G1221" s="545"/>
      <c r="H1221" s="545"/>
      <c r="I1221" s="545"/>
      <c r="J1221" s="545"/>
      <c r="K1221" s="545"/>
      <c r="L1221" s="729" t="s">
        <v>3059</v>
      </c>
      <c r="M1221" s="1038">
        <v>5247</v>
      </c>
      <c r="N1221" s="1031"/>
      <c r="O1221" s="554"/>
    </row>
    <row r="1222" spans="1:15" ht="33.75">
      <c r="A1222" s="1017">
        <v>1215</v>
      </c>
      <c r="B1222" s="1025" t="s">
        <v>713</v>
      </c>
      <c r="C1222" s="1019" t="s">
        <v>712</v>
      </c>
      <c r="D1222" s="1020" t="s">
        <v>789</v>
      </c>
      <c r="E1222" s="731" t="s">
        <v>3107</v>
      </c>
      <c r="F1222" s="729" t="s">
        <v>3058</v>
      </c>
      <c r="G1222" s="545"/>
      <c r="H1222" s="545"/>
      <c r="I1222" s="545"/>
      <c r="J1222" s="545"/>
      <c r="K1222" s="545"/>
      <c r="L1222" s="729" t="s">
        <v>3059</v>
      </c>
      <c r="M1222" s="1038">
        <v>6952</v>
      </c>
      <c r="N1222" s="1031"/>
      <c r="O1222" s="554"/>
    </row>
    <row r="1223" spans="1:15" ht="33.75">
      <c r="A1223" s="1017">
        <v>1216</v>
      </c>
      <c r="B1223" s="1025" t="s">
        <v>713</v>
      </c>
      <c r="C1223" s="1019" t="s">
        <v>712</v>
      </c>
      <c r="D1223" s="1020" t="s">
        <v>790</v>
      </c>
      <c r="E1223" s="731" t="s">
        <v>3108</v>
      </c>
      <c r="F1223" s="729" t="s">
        <v>3058</v>
      </c>
      <c r="G1223" s="1039"/>
      <c r="H1223" s="1039"/>
      <c r="I1223" s="1039"/>
      <c r="J1223" s="1039"/>
      <c r="K1223" s="1039"/>
      <c r="L1223" s="729" t="s">
        <v>3059</v>
      </c>
      <c r="M1223" s="1038">
        <v>4737</v>
      </c>
      <c r="N1223" s="1040"/>
      <c r="O1223" s="554"/>
    </row>
    <row r="1224" spans="1:15" ht="33.75">
      <c r="A1224" s="1017">
        <v>1217</v>
      </c>
      <c r="B1224" s="1025" t="s">
        <v>713</v>
      </c>
      <c r="C1224" s="1019" t="s">
        <v>712</v>
      </c>
      <c r="D1224" s="1020" t="s">
        <v>418</v>
      </c>
      <c r="E1224" s="731" t="s">
        <v>3109</v>
      </c>
      <c r="F1224" s="729" t="s">
        <v>3058</v>
      </c>
      <c r="G1224" s="1021"/>
      <c r="H1224" s="1022"/>
      <c r="I1224" s="1022"/>
      <c r="J1224" s="1022"/>
      <c r="K1224" s="1022"/>
      <c r="L1224" s="729" t="s">
        <v>3059</v>
      </c>
      <c r="M1224" s="1038">
        <v>4737</v>
      </c>
      <c r="N1224" s="1024"/>
    </row>
    <row r="1225" spans="1:15" ht="33.75">
      <c r="A1225" s="1017">
        <v>1218</v>
      </c>
      <c r="B1225" s="1025" t="s">
        <v>713</v>
      </c>
      <c r="C1225" s="1019" t="s">
        <v>712</v>
      </c>
      <c r="D1225" s="1020" t="s">
        <v>791</v>
      </c>
      <c r="E1225" s="731" t="s">
        <v>3110</v>
      </c>
      <c r="F1225" s="729" t="s">
        <v>3058</v>
      </c>
      <c r="G1225" s="1021"/>
      <c r="H1225" s="1022"/>
      <c r="I1225" s="1022"/>
      <c r="J1225" s="1022"/>
      <c r="K1225" s="1022"/>
      <c r="L1225" s="729" t="s">
        <v>3059</v>
      </c>
      <c r="M1225" s="1038">
        <v>4737</v>
      </c>
      <c r="N1225" s="1024"/>
    </row>
    <row r="1226" spans="1:15" ht="33.75">
      <c r="A1226" s="1017">
        <v>1219</v>
      </c>
      <c r="B1226" s="1025" t="s">
        <v>713</v>
      </c>
      <c r="C1226" s="1019" t="s">
        <v>712</v>
      </c>
      <c r="D1226" s="1020" t="s">
        <v>792</v>
      </c>
      <c r="E1226" s="731" t="s">
        <v>3111</v>
      </c>
      <c r="F1226" s="729" t="s">
        <v>3058</v>
      </c>
      <c r="G1226" s="1021"/>
      <c r="H1226" s="1022"/>
      <c r="I1226" s="1022"/>
      <c r="J1226" s="1022"/>
      <c r="K1226" s="1022"/>
      <c r="L1226" s="729" t="s">
        <v>3059</v>
      </c>
      <c r="M1226" s="1038">
        <v>6952</v>
      </c>
      <c r="N1226" s="1024"/>
    </row>
    <row r="1227" spans="1:15" ht="33.75">
      <c r="A1227" s="1017">
        <v>1220</v>
      </c>
      <c r="B1227" s="1025" t="s">
        <v>713</v>
      </c>
      <c r="C1227" s="1019" t="s">
        <v>712</v>
      </c>
      <c r="D1227" s="1020" t="s">
        <v>421</v>
      </c>
      <c r="E1227" s="731" t="s">
        <v>3112</v>
      </c>
      <c r="F1227" s="729" t="s">
        <v>3058</v>
      </c>
      <c r="G1227" s="1021"/>
      <c r="H1227" s="1022"/>
      <c r="I1227" s="1022"/>
      <c r="J1227" s="1022"/>
      <c r="K1227" s="1022"/>
      <c r="L1227" s="729" t="s">
        <v>3059</v>
      </c>
      <c r="M1227" s="1038">
        <v>4737</v>
      </c>
      <c r="N1227" s="1024"/>
    </row>
    <row r="1228" spans="1:15" ht="33.75">
      <c r="A1228" s="1017">
        <v>1221</v>
      </c>
      <c r="B1228" s="1025" t="s">
        <v>713</v>
      </c>
      <c r="C1228" s="1019" t="s">
        <v>712</v>
      </c>
      <c r="D1228" s="1020" t="s">
        <v>793</v>
      </c>
      <c r="E1228" s="731" t="s">
        <v>3113</v>
      </c>
      <c r="F1228" s="729" t="s">
        <v>3058</v>
      </c>
      <c r="G1228" s="1021"/>
      <c r="H1228" s="1022"/>
      <c r="I1228" s="1022"/>
      <c r="J1228" s="1022"/>
      <c r="K1228" s="1022"/>
      <c r="L1228" s="729" t="s">
        <v>3059</v>
      </c>
      <c r="M1228" s="1038">
        <v>5247</v>
      </c>
      <c r="N1228" s="1024"/>
    </row>
    <row r="1229" spans="1:15" ht="33.75">
      <c r="A1229" s="1017">
        <v>1222</v>
      </c>
      <c r="B1229" s="1025" t="s">
        <v>713</v>
      </c>
      <c r="C1229" s="1019" t="s">
        <v>712</v>
      </c>
      <c r="D1229" s="1020" t="s">
        <v>794</v>
      </c>
      <c r="E1229" s="731" t="s">
        <v>3114</v>
      </c>
      <c r="F1229" s="729" t="s">
        <v>3058</v>
      </c>
      <c r="G1229" s="1021"/>
      <c r="H1229" s="1022"/>
      <c r="I1229" s="1022"/>
      <c r="J1229" s="1022"/>
      <c r="K1229" s="1022"/>
      <c r="L1229" s="729" t="s">
        <v>3059</v>
      </c>
      <c r="M1229" s="1038">
        <v>5247</v>
      </c>
      <c r="N1229" s="1024"/>
    </row>
    <row r="1230" spans="1:15" ht="33.75">
      <c r="A1230" s="1017">
        <v>1223</v>
      </c>
      <c r="B1230" s="1025" t="s">
        <v>713</v>
      </c>
      <c r="C1230" s="1019" t="s">
        <v>712</v>
      </c>
      <c r="D1230" s="1020" t="s">
        <v>795</v>
      </c>
      <c r="E1230" s="731" t="s">
        <v>3115</v>
      </c>
      <c r="F1230" s="729" t="s">
        <v>3058</v>
      </c>
      <c r="G1230" s="1021"/>
      <c r="H1230" s="1022"/>
      <c r="I1230" s="1022"/>
      <c r="J1230" s="1022"/>
      <c r="K1230" s="1022"/>
      <c r="L1230" s="729" t="s">
        <v>3059</v>
      </c>
      <c r="M1230" s="1038">
        <v>5247</v>
      </c>
      <c r="N1230" s="1024"/>
    </row>
    <row r="1231" spans="1:15" ht="33.75">
      <c r="A1231" s="1017">
        <v>1224</v>
      </c>
      <c r="B1231" s="1025" t="s">
        <v>713</v>
      </c>
      <c r="C1231" s="1019" t="s">
        <v>712</v>
      </c>
      <c r="D1231" s="1020" t="s">
        <v>423</v>
      </c>
      <c r="E1231" s="731" t="s">
        <v>3116</v>
      </c>
      <c r="F1231" s="729" t="s">
        <v>3058</v>
      </c>
      <c r="G1231" s="1021"/>
      <c r="H1231" s="1022"/>
      <c r="I1231" s="1022"/>
      <c r="J1231" s="1022"/>
      <c r="K1231" s="1022"/>
      <c r="L1231" s="729" t="s">
        <v>3059</v>
      </c>
      <c r="M1231" s="1038">
        <v>5247</v>
      </c>
      <c r="N1231" s="1024"/>
    </row>
    <row r="1232" spans="1:15" ht="33.75">
      <c r="A1232" s="1017">
        <v>1225</v>
      </c>
      <c r="B1232" s="1025" t="s">
        <v>713</v>
      </c>
      <c r="C1232" s="1019" t="s">
        <v>712</v>
      </c>
      <c r="D1232" s="1020" t="s">
        <v>471</v>
      </c>
      <c r="E1232" s="731" t="s">
        <v>3117</v>
      </c>
      <c r="F1232" s="729" t="s">
        <v>3058</v>
      </c>
      <c r="G1232" s="1021"/>
      <c r="H1232" s="1022"/>
      <c r="I1232" s="1022"/>
      <c r="J1232" s="1022"/>
      <c r="K1232" s="1022"/>
      <c r="L1232" s="729" t="s">
        <v>3059</v>
      </c>
      <c r="M1232" s="1038">
        <v>5247</v>
      </c>
      <c r="N1232" s="1024"/>
    </row>
    <row r="1233" spans="1:14" ht="33.75">
      <c r="A1233" s="1017">
        <v>1226</v>
      </c>
      <c r="B1233" s="1025" t="s">
        <v>713</v>
      </c>
      <c r="C1233" s="1019" t="s">
        <v>712</v>
      </c>
      <c r="D1233" s="1020" t="s">
        <v>796</v>
      </c>
      <c r="E1233" s="731" t="s">
        <v>3118</v>
      </c>
      <c r="F1233" s="729" t="s">
        <v>3058</v>
      </c>
      <c r="G1233" s="1021"/>
      <c r="H1233" s="1022"/>
      <c r="I1233" s="1022"/>
      <c r="J1233" s="1022"/>
      <c r="K1233" s="1022"/>
      <c r="L1233" s="729" t="s">
        <v>3059</v>
      </c>
      <c r="M1233" s="1038">
        <v>6952</v>
      </c>
      <c r="N1233" s="1024"/>
    </row>
    <row r="1234" spans="1:14" ht="33.75">
      <c r="A1234" s="1017">
        <v>1227</v>
      </c>
      <c r="B1234" s="1025" t="s">
        <v>713</v>
      </c>
      <c r="C1234" s="1019" t="s">
        <v>712</v>
      </c>
      <c r="D1234" s="1020" t="s">
        <v>474</v>
      </c>
      <c r="E1234" s="731" t="s">
        <v>3119</v>
      </c>
      <c r="F1234" s="729" t="s">
        <v>3058</v>
      </c>
      <c r="G1234" s="1021"/>
      <c r="H1234" s="1022"/>
      <c r="I1234" s="1022"/>
      <c r="J1234" s="1022"/>
      <c r="K1234" s="1022"/>
      <c r="L1234" s="729" t="s">
        <v>3059</v>
      </c>
      <c r="M1234" s="1038">
        <v>4737</v>
      </c>
      <c r="N1234" s="1024"/>
    </row>
    <row r="1235" spans="1:14" ht="33.75">
      <c r="A1235" s="1017">
        <v>1228</v>
      </c>
      <c r="B1235" s="1025" t="s">
        <v>713</v>
      </c>
      <c r="C1235" s="1019" t="s">
        <v>712</v>
      </c>
      <c r="D1235" s="1020" t="s">
        <v>425</v>
      </c>
      <c r="E1235" s="731" t="s">
        <v>3120</v>
      </c>
      <c r="F1235" s="729" t="s">
        <v>3058</v>
      </c>
      <c r="G1235" s="1021"/>
      <c r="H1235" s="1022"/>
      <c r="I1235" s="1022"/>
      <c r="J1235" s="1022"/>
      <c r="K1235" s="1022"/>
      <c r="L1235" s="729" t="s">
        <v>3059</v>
      </c>
      <c r="M1235" s="1038">
        <v>6952</v>
      </c>
      <c r="N1235" s="1024"/>
    </row>
    <row r="1236" spans="1:14" ht="33.75">
      <c r="A1236" s="1017">
        <v>1229</v>
      </c>
      <c r="B1236" s="1025" t="s">
        <v>713</v>
      </c>
      <c r="C1236" s="1019" t="s">
        <v>712</v>
      </c>
      <c r="D1236" s="1020" t="s">
        <v>428</v>
      </c>
      <c r="E1236" s="731" t="s">
        <v>3121</v>
      </c>
      <c r="F1236" s="729" t="s">
        <v>3058</v>
      </c>
      <c r="G1236" s="1021"/>
      <c r="H1236" s="1022"/>
      <c r="I1236" s="1022"/>
      <c r="J1236" s="1022"/>
      <c r="K1236" s="1022"/>
      <c r="L1236" s="729" t="s">
        <v>3059</v>
      </c>
      <c r="M1236" s="1038">
        <v>6952</v>
      </c>
      <c r="N1236" s="1024"/>
    </row>
    <row r="1237" spans="1:14" ht="33.75">
      <c r="A1237" s="1017">
        <v>1230</v>
      </c>
      <c r="B1237" s="1025" t="s">
        <v>713</v>
      </c>
      <c r="C1237" s="1019" t="s">
        <v>712</v>
      </c>
      <c r="D1237" s="1020" t="s">
        <v>431</v>
      </c>
      <c r="E1237" s="731" t="s">
        <v>3122</v>
      </c>
      <c r="F1237" s="729" t="s">
        <v>3058</v>
      </c>
      <c r="G1237" s="1021"/>
      <c r="H1237" s="1022"/>
      <c r="I1237" s="1022"/>
      <c r="J1237" s="1022"/>
      <c r="K1237" s="1022"/>
      <c r="L1237" s="729" t="s">
        <v>3059</v>
      </c>
      <c r="M1237" s="1038">
        <v>4737</v>
      </c>
      <c r="N1237" s="1024"/>
    </row>
    <row r="1238" spans="1:14" ht="33.75">
      <c r="A1238" s="1017">
        <v>1231</v>
      </c>
      <c r="B1238" s="1025" t="s">
        <v>713</v>
      </c>
      <c r="C1238" s="1019" t="s">
        <v>712</v>
      </c>
      <c r="D1238" s="1020" t="s">
        <v>434</v>
      </c>
      <c r="E1238" s="731" t="s">
        <v>3123</v>
      </c>
      <c r="F1238" s="729" t="s">
        <v>3058</v>
      </c>
      <c r="G1238" s="1021"/>
      <c r="H1238" s="1022"/>
      <c r="I1238" s="1022"/>
      <c r="J1238" s="1022"/>
      <c r="K1238" s="1022"/>
      <c r="L1238" s="729" t="s">
        <v>3059</v>
      </c>
      <c r="M1238" s="1038">
        <v>4737</v>
      </c>
      <c r="N1238" s="1024"/>
    </row>
    <row r="1239" spans="1:14" ht="33.75">
      <c r="A1239" s="1017">
        <v>1232</v>
      </c>
      <c r="B1239" s="1025" t="s">
        <v>713</v>
      </c>
      <c r="C1239" s="1019" t="s">
        <v>712</v>
      </c>
      <c r="D1239" s="1020" t="s">
        <v>797</v>
      </c>
      <c r="E1239" s="731" t="s">
        <v>3124</v>
      </c>
      <c r="F1239" s="729" t="s">
        <v>3058</v>
      </c>
      <c r="G1239" s="1021"/>
      <c r="H1239" s="1022"/>
      <c r="I1239" s="1022"/>
      <c r="J1239" s="1022"/>
      <c r="K1239" s="1022"/>
      <c r="L1239" s="729" t="s">
        <v>3059</v>
      </c>
      <c r="M1239" s="1038">
        <v>6952</v>
      </c>
      <c r="N1239" s="1024"/>
    </row>
    <row r="1240" spans="1:14" ht="33.75">
      <c r="A1240" s="1017">
        <v>1233</v>
      </c>
      <c r="B1240" s="1025" t="s">
        <v>713</v>
      </c>
      <c r="C1240" s="1019" t="s">
        <v>712</v>
      </c>
      <c r="D1240" s="1020" t="s">
        <v>798</v>
      </c>
      <c r="E1240" s="731" t="s">
        <v>3125</v>
      </c>
      <c r="F1240" s="729" t="s">
        <v>3058</v>
      </c>
      <c r="G1240" s="1021"/>
      <c r="H1240" s="1022"/>
      <c r="I1240" s="1022"/>
      <c r="J1240" s="1022"/>
      <c r="K1240" s="1022"/>
      <c r="L1240" s="729" t="s">
        <v>3059</v>
      </c>
      <c r="M1240" s="1038">
        <v>4737</v>
      </c>
      <c r="N1240" s="1024"/>
    </row>
    <row r="1241" spans="1:14" ht="33.75">
      <c r="A1241" s="1017">
        <v>1234</v>
      </c>
      <c r="B1241" s="1025" t="s">
        <v>713</v>
      </c>
      <c r="C1241" s="1019" t="s">
        <v>712</v>
      </c>
      <c r="D1241" s="1020" t="s">
        <v>799</v>
      </c>
      <c r="E1241" s="731" t="s">
        <v>3126</v>
      </c>
      <c r="F1241" s="729" t="s">
        <v>3058</v>
      </c>
      <c r="G1241" s="1021"/>
      <c r="H1241" s="1022"/>
      <c r="I1241" s="1022"/>
      <c r="J1241" s="1022"/>
      <c r="K1241" s="1022"/>
      <c r="L1241" s="729" t="s">
        <v>3059</v>
      </c>
      <c r="M1241" s="1038">
        <v>4737</v>
      </c>
      <c r="N1241" s="1024"/>
    </row>
    <row r="1242" spans="1:14" ht="33.75">
      <c r="A1242" s="1017">
        <v>1235</v>
      </c>
      <c r="B1242" s="1025" t="s">
        <v>713</v>
      </c>
      <c r="C1242" s="1019" t="s">
        <v>712</v>
      </c>
      <c r="D1242" s="1020" t="s">
        <v>800</v>
      </c>
      <c r="E1242" s="731" t="s">
        <v>3127</v>
      </c>
      <c r="F1242" s="729" t="s">
        <v>3058</v>
      </c>
      <c r="G1242" s="1021"/>
      <c r="H1242" s="1022"/>
      <c r="I1242" s="1022"/>
      <c r="J1242" s="1022"/>
      <c r="K1242" s="1022"/>
      <c r="L1242" s="729" t="s">
        <v>3059</v>
      </c>
      <c r="M1242" s="1038">
        <v>4737</v>
      </c>
      <c r="N1242" s="1024"/>
    </row>
    <row r="1243" spans="1:14" ht="33.75">
      <c r="A1243" s="1017">
        <v>1236</v>
      </c>
      <c r="B1243" s="1025" t="s">
        <v>713</v>
      </c>
      <c r="C1243" s="1019" t="s">
        <v>712</v>
      </c>
      <c r="D1243" s="1020" t="s">
        <v>801</v>
      </c>
      <c r="E1243" s="731" t="s">
        <v>3128</v>
      </c>
      <c r="F1243" s="729" t="s">
        <v>3058</v>
      </c>
      <c r="G1243" s="1021"/>
      <c r="H1243" s="1022"/>
      <c r="I1243" s="1022"/>
      <c r="J1243" s="1022"/>
      <c r="K1243" s="1022"/>
      <c r="L1243" s="729" t="s">
        <v>3059</v>
      </c>
      <c r="M1243" s="1038">
        <v>4737</v>
      </c>
      <c r="N1243" s="1024"/>
    </row>
    <row r="1244" spans="1:14" ht="33.75">
      <c r="A1244" s="1017">
        <v>1237</v>
      </c>
      <c r="B1244" s="1025" t="s">
        <v>713</v>
      </c>
      <c r="C1244" s="1019" t="s">
        <v>712</v>
      </c>
      <c r="D1244" s="1020" t="s">
        <v>802</v>
      </c>
      <c r="E1244" s="731" t="s">
        <v>4513</v>
      </c>
      <c r="F1244" s="729" t="s">
        <v>3058</v>
      </c>
      <c r="G1244" s="1021"/>
      <c r="H1244" s="1022"/>
      <c r="I1244" s="1022"/>
      <c r="J1244" s="1022"/>
      <c r="K1244" s="1022"/>
      <c r="L1244" s="729" t="s">
        <v>3059</v>
      </c>
      <c r="M1244" s="1038">
        <v>6952</v>
      </c>
      <c r="N1244" s="1024"/>
    </row>
    <row r="1245" spans="1:14" ht="33.75">
      <c r="A1245" s="1017">
        <v>1238</v>
      </c>
      <c r="B1245" s="1025" t="s">
        <v>713</v>
      </c>
      <c r="C1245" s="1019" t="s">
        <v>712</v>
      </c>
      <c r="D1245" s="1020" t="s">
        <v>803</v>
      </c>
      <c r="E1245" s="731" t="s">
        <v>3129</v>
      </c>
      <c r="F1245" s="729" t="s">
        <v>3058</v>
      </c>
      <c r="G1245" s="1021"/>
      <c r="H1245" s="1022"/>
      <c r="I1245" s="1022"/>
      <c r="J1245" s="1022"/>
      <c r="K1245" s="1022"/>
      <c r="L1245" s="729" t="s">
        <v>3059</v>
      </c>
      <c r="M1245" s="1038">
        <v>8790</v>
      </c>
      <c r="N1245" s="1024"/>
    </row>
    <row r="1246" spans="1:14" ht="33.75">
      <c r="A1246" s="1017">
        <v>1239</v>
      </c>
      <c r="B1246" s="1025" t="s">
        <v>713</v>
      </c>
      <c r="C1246" s="1019" t="s">
        <v>712</v>
      </c>
      <c r="D1246" s="1020" t="s">
        <v>804</v>
      </c>
      <c r="E1246" s="731" t="s">
        <v>3130</v>
      </c>
      <c r="F1246" s="729" t="s">
        <v>3058</v>
      </c>
      <c r="G1246" s="1021"/>
      <c r="H1246" s="1022"/>
      <c r="I1246" s="1022"/>
      <c r="J1246" s="1022"/>
      <c r="K1246" s="1022"/>
      <c r="L1246" s="729" t="s">
        <v>3059</v>
      </c>
      <c r="M1246" s="1038">
        <v>5247</v>
      </c>
      <c r="N1246" s="1024"/>
    </row>
    <row r="1247" spans="1:14" ht="33.75">
      <c r="A1247" s="1017">
        <v>1240</v>
      </c>
      <c r="B1247" s="1025" t="s">
        <v>713</v>
      </c>
      <c r="C1247" s="1019" t="s">
        <v>712</v>
      </c>
      <c r="D1247" s="1020" t="s">
        <v>805</v>
      </c>
      <c r="E1247" s="731" t="s">
        <v>3131</v>
      </c>
      <c r="F1247" s="729" t="s">
        <v>3058</v>
      </c>
      <c r="G1247" s="1021"/>
      <c r="H1247" s="1022"/>
      <c r="I1247" s="1022"/>
      <c r="J1247" s="1022"/>
      <c r="K1247" s="1022"/>
      <c r="L1247" s="729" t="s">
        <v>3059</v>
      </c>
      <c r="M1247" s="1038">
        <v>4737</v>
      </c>
      <c r="N1247" s="1024"/>
    </row>
    <row r="1248" spans="1:14" ht="33.75">
      <c r="A1248" s="1017">
        <v>1241</v>
      </c>
      <c r="B1248" s="1025" t="s">
        <v>713</v>
      </c>
      <c r="C1248" s="1019" t="s">
        <v>712</v>
      </c>
      <c r="D1248" s="1020" t="s">
        <v>806</v>
      </c>
      <c r="E1248" s="731" t="s">
        <v>3132</v>
      </c>
      <c r="F1248" s="729" t="s">
        <v>3058</v>
      </c>
      <c r="G1248" s="1021"/>
      <c r="H1248" s="1022"/>
      <c r="I1248" s="1022"/>
      <c r="J1248" s="1022"/>
      <c r="K1248" s="1022"/>
      <c r="L1248" s="729" t="s">
        <v>3059</v>
      </c>
      <c r="M1248" s="1038">
        <v>5247</v>
      </c>
      <c r="N1248" s="1024"/>
    </row>
    <row r="1249" spans="1:14" ht="33.75">
      <c r="A1249" s="1017">
        <v>1242</v>
      </c>
      <c r="B1249" s="1025" t="s">
        <v>713</v>
      </c>
      <c r="C1249" s="1019" t="s">
        <v>712</v>
      </c>
      <c r="D1249" s="1020" t="s">
        <v>807</v>
      </c>
      <c r="E1249" s="731" t="s">
        <v>3133</v>
      </c>
      <c r="F1249" s="729" t="s">
        <v>3058</v>
      </c>
      <c r="G1249" s="1021"/>
      <c r="H1249" s="1022"/>
      <c r="I1249" s="1022"/>
      <c r="J1249" s="1022"/>
      <c r="K1249" s="1022"/>
      <c r="L1249" s="729" t="s">
        <v>3059</v>
      </c>
      <c r="M1249" s="1038">
        <v>5247</v>
      </c>
      <c r="N1249" s="1024"/>
    </row>
    <row r="1250" spans="1:14" ht="33.75">
      <c r="A1250" s="1017">
        <v>1243</v>
      </c>
      <c r="B1250" s="1025" t="s">
        <v>713</v>
      </c>
      <c r="C1250" s="1019" t="s">
        <v>712</v>
      </c>
      <c r="D1250" s="1020" t="s">
        <v>808</v>
      </c>
      <c r="E1250" s="731" t="s">
        <v>3134</v>
      </c>
      <c r="F1250" s="729" t="s">
        <v>3058</v>
      </c>
      <c r="G1250" s="1021"/>
      <c r="H1250" s="1022"/>
      <c r="I1250" s="1022"/>
      <c r="J1250" s="1022"/>
      <c r="K1250" s="1022"/>
      <c r="L1250" s="729" t="s">
        <v>3059</v>
      </c>
      <c r="M1250" s="1038">
        <v>6952</v>
      </c>
      <c r="N1250" s="1024"/>
    </row>
    <row r="1251" spans="1:14" ht="33.75">
      <c r="A1251" s="1017">
        <v>1244</v>
      </c>
      <c r="B1251" s="1025" t="s">
        <v>713</v>
      </c>
      <c r="C1251" s="1019" t="s">
        <v>712</v>
      </c>
      <c r="D1251" s="1020" t="s">
        <v>809</v>
      </c>
      <c r="E1251" s="731" t="s">
        <v>3135</v>
      </c>
      <c r="F1251" s="729" t="s">
        <v>3058</v>
      </c>
      <c r="G1251" s="1021"/>
      <c r="H1251" s="1022"/>
      <c r="I1251" s="1022"/>
      <c r="J1251" s="1022"/>
      <c r="K1251" s="1022"/>
      <c r="L1251" s="729" t="s">
        <v>3059</v>
      </c>
      <c r="M1251" s="1038">
        <v>6952</v>
      </c>
      <c r="N1251" s="1024"/>
    </row>
    <row r="1252" spans="1:14" ht="33.75">
      <c r="A1252" s="1017">
        <v>1245</v>
      </c>
      <c r="B1252" s="1025" t="s">
        <v>713</v>
      </c>
      <c r="C1252" s="1019" t="s">
        <v>712</v>
      </c>
      <c r="D1252" s="1020" t="s">
        <v>810</v>
      </c>
      <c r="E1252" s="731" t="s">
        <v>3136</v>
      </c>
      <c r="F1252" s="729" t="s">
        <v>3058</v>
      </c>
      <c r="G1252" s="1021"/>
      <c r="H1252" s="1022"/>
      <c r="I1252" s="1022"/>
      <c r="J1252" s="1022"/>
      <c r="K1252" s="1022"/>
      <c r="L1252" s="729" t="s">
        <v>3059</v>
      </c>
      <c r="M1252" s="1038">
        <v>4737</v>
      </c>
      <c r="N1252" s="1024"/>
    </row>
    <row r="1253" spans="1:14" ht="33.75">
      <c r="A1253" s="1017">
        <v>1246</v>
      </c>
      <c r="B1253" s="1025" t="s">
        <v>713</v>
      </c>
      <c r="C1253" s="1019" t="s">
        <v>712</v>
      </c>
      <c r="D1253" s="1020" t="s">
        <v>811</v>
      </c>
      <c r="E1253" s="731" t="s">
        <v>3137</v>
      </c>
      <c r="F1253" s="729" t="s">
        <v>3058</v>
      </c>
      <c r="G1253" s="1021"/>
      <c r="H1253" s="1022"/>
      <c r="I1253" s="1022"/>
      <c r="J1253" s="1022"/>
      <c r="K1253" s="1022"/>
      <c r="L1253" s="729" t="s">
        <v>3059</v>
      </c>
      <c r="M1253" s="1038">
        <v>6952</v>
      </c>
      <c r="N1253" s="1024"/>
    </row>
    <row r="1254" spans="1:14" ht="33.75">
      <c r="A1254" s="1017">
        <v>1247</v>
      </c>
      <c r="B1254" s="1025" t="s">
        <v>713</v>
      </c>
      <c r="C1254" s="1019" t="s">
        <v>712</v>
      </c>
      <c r="D1254" s="1020" t="s">
        <v>812</v>
      </c>
      <c r="E1254" s="731" t="s">
        <v>3138</v>
      </c>
      <c r="F1254" s="729" t="s">
        <v>3058</v>
      </c>
      <c r="G1254" s="1021"/>
      <c r="H1254" s="1022"/>
      <c r="I1254" s="1022"/>
      <c r="J1254" s="1022"/>
      <c r="K1254" s="1022"/>
      <c r="L1254" s="729" t="s">
        <v>3059</v>
      </c>
      <c r="M1254" s="1038">
        <v>6952</v>
      </c>
      <c r="N1254" s="1024"/>
    </row>
    <row r="1255" spans="1:14" ht="33.75">
      <c r="A1255" s="1017">
        <v>1248</v>
      </c>
      <c r="B1255" s="1025" t="s">
        <v>713</v>
      </c>
      <c r="C1255" s="1019" t="s">
        <v>712</v>
      </c>
      <c r="D1255" s="1020" t="s">
        <v>813</v>
      </c>
      <c r="E1255" s="731" t="s">
        <v>3139</v>
      </c>
      <c r="F1255" s="729" t="s">
        <v>3058</v>
      </c>
      <c r="G1255" s="1021"/>
      <c r="H1255" s="1022"/>
      <c r="I1255" s="1022"/>
      <c r="J1255" s="1022"/>
      <c r="K1255" s="1022"/>
      <c r="L1255" s="729" t="s">
        <v>3059</v>
      </c>
      <c r="M1255" s="1038">
        <v>6952</v>
      </c>
      <c r="N1255" s="1024"/>
    </row>
    <row r="1256" spans="1:14" ht="33.75">
      <c r="A1256" s="1017">
        <v>1249</v>
      </c>
      <c r="B1256" s="1025" t="s">
        <v>713</v>
      </c>
      <c r="C1256" s="1019" t="s">
        <v>712</v>
      </c>
      <c r="D1256" s="1020" t="s">
        <v>814</v>
      </c>
      <c r="E1256" s="731" t="s">
        <v>3140</v>
      </c>
      <c r="F1256" s="729" t="s">
        <v>3058</v>
      </c>
      <c r="G1256" s="1021"/>
      <c r="H1256" s="1022"/>
      <c r="I1256" s="1022"/>
      <c r="J1256" s="1022"/>
      <c r="K1256" s="1022"/>
      <c r="L1256" s="729" t="s">
        <v>3059</v>
      </c>
      <c r="M1256" s="1038">
        <v>4737</v>
      </c>
      <c r="N1256" s="1024"/>
    </row>
    <row r="1257" spans="1:14" ht="33.75">
      <c r="A1257" s="1017">
        <v>1250</v>
      </c>
      <c r="B1257" s="1025" t="s">
        <v>713</v>
      </c>
      <c r="C1257" s="1019" t="s">
        <v>712</v>
      </c>
      <c r="D1257" s="1020" t="s">
        <v>815</v>
      </c>
      <c r="E1257" s="731" t="s">
        <v>3141</v>
      </c>
      <c r="F1257" s="729" t="s">
        <v>3058</v>
      </c>
      <c r="G1257" s="1021"/>
      <c r="H1257" s="1022"/>
      <c r="I1257" s="1022"/>
      <c r="J1257" s="1022"/>
      <c r="K1257" s="1022"/>
      <c r="L1257" s="729" t="s">
        <v>3059</v>
      </c>
      <c r="M1257" s="1038">
        <v>6952</v>
      </c>
      <c r="N1257" s="1024"/>
    </row>
    <row r="1258" spans="1:14" ht="33.75">
      <c r="A1258" s="1017">
        <v>1251</v>
      </c>
      <c r="B1258" s="1025" t="s">
        <v>713</v>
      </c>
      <c r="C1258" s="1019" t="s">
        <v>712</v>
      </c>
      <c r="D1258" s="1020" t="s">
        <v>816</v>
      </c>
      <c r="E1258" s="731" t="s">
        <v>3142</v>
      </c>
      <c r="F1258" s="729" t="s">
        <v>3058</v>
      </c>
      <c r="G1258" s="1021"/>
      <c r="H1258" s="1022"/>
      <c r="I1258" s="1022"/>
      <c r="J1258" s="1022"/>
      <c r="K1258" s="1022"/>
      <c r="L1258" s="729" t="s">
        <v>3059</v>
      </c>
      <c r="M1258" s="1038">
        <v>5247</v>
      </c>
      <c r="N1258" s="1024"/>
    </row>
    <row r="1259" spans="1:14" ht="33.75">
      <c r="A1259" s="1017">
        <v>1252</v>
      </c>
      <c r="B1259" s="1025" t="s">
        <v>713</v>
      </c>
      <c r="C1259" s="1019" t="s">
        <v>712</v>
      </c>
      <c r="D1259" s="1020" t="s">
        <v>817</v>
      </c>
      <c r="E1259" s="731" t="s">
        <v>3143</v>
      </c>
      <c r="F1259" s="729" t="s">
        <v>3058</v>
      </c>
      <c r="G1259" s="1021"/>
      <c r="H1259" s="1022"/>
      <c r="I1259" s="1022"/>
      <c r="J1259" s="1022"/>
      <c r="K1259" s="1022"/>
      <c r="L1259" s="729" t="s">
        <v>3059</v>
      </c>
      <c r="M1259" s="1038">
        <v>4737</v>
      </c>
      <c r="N1259" s="1024"/>
    </row>
    <row r="1260" spans="1:14" ht="33.75">
      <c r="A1260" s="1017">
        <v>1253</v>
      </c>
      <c r="B1260" s="1025" t="s">
        <v>713</v>
      </c>
      <c r="C1260" s="1019" t="s">
        <v>712</v>
      </c>
      <c r="D1260" s="1020" t="s">
        <v>818</v>
      </c>
      <c r="E1260" s="731" t="s">
        <v>3144</v>
      </c>
      <c r="F1260" s="729" t="s">
        <v>3058</v>
      </c>
      <c r="G1260" s="1021"/>
      <c r="H1260" s="1022"/>
      <c r="I1260" s="1022"/>
      <c r="J1260" s="1022"/>
      <c r="K1260" s="1022"/>
      <c r="L1260" s="729" t="s">
        <v>3059</v>
      </c>
      <c r="M1260" s="1038">
        <v>4737</v>
      </c>
      <c r="N1260" s="1024"/>
    </row>
    <row r="1261" spans="1:14" ht="33.75">
      <c r="A1261" s="1017">
        <v>1254</v>
      </c>
      <c r="B1261" s="1025" t="s">
        <v>713</v>
      </c>
      <c r="C1261" s="1019" t="s">
        <v>712</v>
      </c>
      <c r="D1261" s="1020" t="s">
        <v>819</v>
      </c>
      <c r="E1261" s="731" t="s">
        <v>3145</v>
      </c>
      <c r="F1261" s="729" t="s">
        <v>3058</v>
      </c>
      <c r="G1261" s="1021"/>
      <c r="H1261" s="1022"/>
      <c r="I1261" s="1022"/>
      <c r="J1261" s="1022"/>
      <c r="K1261" s="1022"/>
      <c r="L1261" s="729" t="s">
        <v>3059</v>
      </c>
      <c r="M1261" s="1038">
        <v>6952</v>
      </c>
      <c r="N1261" s="1024"/>
    </row>
    <row r="1262" spans="1:14" ht="33.75">
      <c r="A1262" s="1017">
        <v>1255</v>
      </c>
      <c r="B1262" s="1025" t="s">
        <v>713</v>
      </c>
      <c r="C1262" s="1019" t="s">
        <v>712</v>
      </c>
      <c r="D1262" s="1020" t="s">
        <v>820</v>
      </c>
      <c r="E1262" s="731" t="s">
        <v>3146</v>
      </c>
      <c r="F1262" s="729" t="s">
        <v>3058</v>
      </c>
      <c r="G1262" s="1021"/>
      <c r="H1262" s="1022"/>
      <c r="I1262" s="1022"/>
      <c r="J1262" s="1022"/>
      <c r="K1262" s="1022"/>
      <c r="L1262" s="729" t="s">
        <v>3059</v>
      </c>
      <c r="M1262" s="1038">
        <v>5247</v>
      </c>
      <c r="N1262" s="1024"/>
    </row>
    <row r="1263" spans="1:14" ht="33.75">
      <c r="A1263" s="1017">
        <v>1256</v>
      </c>
      <c r="B1263" s="1025" t="s">
        <v>713</v>
      </c>
      <c r="C1263" s="1019" t="s">
        <v>712</v>
      </c>
      <c r="D1263" s="1020" t="s">
        <v>821</v>
      </c>
      <c r="E1263" s="731" t="s">
        <v>3147</v>
      </c>
      <c r="F1263" s="729" t="s">
        <v>3058</v>
      </c>
      <c r="G1263" s="1021"/>
      <c r="H1263" s="1022"/>
      <c r="I1263" s="1022"/>
      <c r="J1263" s="1022"/>
      <c r="K1263" s="1022"/>
      <c r="L1263" s="729" t="s">
        <v>3059</v>
      </c>
      <c r="M1263" s="1038">
        <v>6952</v>
      </c>
      <c r="N1263" s="1024"/>
    </row>
    <row r="1264" spans="1:14" ht="33.75">
      <c r="A1264" s="1017">
        <v>1257</v>
      </c>
      <c r="B1264" s="1025" t="s">
        <v>713</v>
      </c>
      <c r="C1264" s="1019" t="s">
        <v>712</v>
      </c>
      <c r="D1264" s="1020" t="s">
        <v>822</v>
      </c>
      <c r="E1264" s="731" t="s">
        <v>3148</v>
      </c>
      <c r="F1264" s="729" t="s">
        <v>3058</v>
      </c>
      <c r="G1264" s="1021"/>
      <c r="H1264" s="1022"/>
      <c r="I1264" s="1022"/>
      <c r="J1264" s="1022"/>
      <c r="K1264" s="1022"/>
      <c r="L1264" s="729" t="s">
        <v>3059</v>
      </c>
      <c r="M1264" s="1038">
        <v>6952</v>
      </c>
      <c r="N1264" s="1024"/>
    </row>
    <row r="1265" spans="1:14" ht="33.75">
      <c r="A1265" s="1017">
        <v>1258</v>
      </c>
      <c r="B1265" s="1025" t="s">
        <v>713</v>
      </c>
      <c r="C1265" s="1019" t="s">
        <v>712</v>
      </c>
      <c r="D1265" s="1020" t="s">
        <v>823</v>
      </c>
      <c r="E1265" s="731" t="s">
        <v>3149</v>
      </c>
      <c r="F1265" s="729" t="s">
        <v>3058</v>
      </c>
      <c r="G1265" s="1021"/>
      <c r="H1265" s="1022"/>
      <c r="I1265" s="1022"/>
      <c r="J1265" s="1022"/>
      <c r="K1265" s="1022"/>
      <c r="L1265" s="729" t="s">
        <v>3059</v>
      </c>
      <c r="M1265" s="1038">
        <v>6952</v>
      </c>
      <c r="N1265" s="1024"/>
    </row>
    <row r="1266" spans="1:14" ht="33.75">
      <c r="A1266" s="1017">
        <v>1259</v>
      </c>
      <c r="B1266" s="1025" t="s">
        <v>713</v>
      </c>
      <c r="C1266" s="1019" t="s">
        <v>712</v>
      </c>
      <c r="D1266" s="1020" t="s">
        <v>824</v>
      </c>
      <c r="E1266" s="731" t="s">
        <v>3150</v>
      </c>
      <c r="F1266" s="729" t="s">
        <v>3058</v>
      </c>
      <c r="G1266" s="1021"/>
      <c r="H1266" s="1022"/>
      <c r="I1266" s="1022"/>
      <c r="J1266" s="1022"/>
      <c r="K1266" s="1022"/>
      <c r="L1266" s="729" t="s">
        <v>3059</v>
      </c>
      <c r="M1266" s="1038">
        <v>4737</v>
      </c>
      <c r="N1266" s="1024"/>
    </row>
    <row r="1267" spans="1:14" ht="33.75">
      <c r="A1267" s="1017">
        <v>1260</v>
      </c>
      <c r="B1267" s="1025" t="s">
        <v>713</v>
      </c>
      <c r="C1267" s="1019" t="s">
        <v>712</v>
      </c>
      <c r="D1267" s="1020" t="s">
        <v>825</v>
      </c>
      <c r="E1267" s="731" t="s">
        <v>3151</v>
      </c>
      <c r="F1267" s="729" t="s">
        <v>3058</v>
      </c>
      <c r="G1267" s="1021"/>
      <c r="H1267" s="1022"/>
      <c r="I1267" s="1022"/>
      <c r="J1267" s="1022"/>
      <c r="K1267" s="1022"/>
      <c r="L1267" s="729" t="s">
        <v>3059</v>
      </c>
      <c r="M1267" s="1038">
        <v>4737</v>
      </c>
      <c r="N1267" s="1024"/>
    </row>
    <row r="1268" spans="1:14" ht="33.75">
      <c r="A1268" s="1017">
        <v>1261</v>
      </c>
      <c r="B1268" s="1025" t="s">
        <v>713</v>
      </c>
      <c r="C1268" s="1019" t="s">
        <v>712</v>
      </c>
      <c r="D1268" s="1020" t="s">
        <v>826</v>
      </c>
      <c r="E1268" s="731" t="s">
        <v>3152</v>
      </c>
      <c r="F1268" s="729" t="s">
        <v>3058</v>
      </c>
      <c r="G1268" s="1021"/>
      <c r="H1268" s="1022"/>
      <c r="I1268" s="1022"/>
      <c r="J1268" s="1022"/>
      <c r="K1268" s="1022"/>
      <c r="L1268" s="729" t="s">
        <v>3059</v>
      </c>
      <c r="M1268" s="1038">
        <v>4737</v>
      </c>
      <c r="N1268" s="1024"/>
    </row>
    <row r="1269" spans="1:14" ht="33.75">
      <c r="A1269" s="1017">
        <v>1262</v>
      </c>
      <c r="B1269" s="1025" t="s">
        <v>713</v>
      </c>
      <c r="C1269" s="1019" t="s">
        <v>712</v>
      </c>
      <c r="D1269" s="1020" t="s">
        <v>827</v>
      </c>
      <c r="E1269" s="731" t="s">
        <v>3153</v>
      </c>
      <c r="F1269" s="729" t="s">
        <v>3058</v>
      </c>
      <c r="G1269" s="1021"/>
      <c r="H1269" s="1022"/>
      <c r="I1269" s="1022"/>
      <c r="J1269" s="1022"/>
      <c r="K1269" s="1022"/>
      <c r="L1269" s="729" t="s">
        <v>3059</v>
      </c>
      <c r="M1269" s="1038">
        <v>4737</v>
      </c>
      <c r="N1269" s="1024"/>
    </row>
    <row r="1270" spans="1:14" ht="33.75">
      <c r="A1270" s="1017">
        <v>1263</v>
      </c>
      <c r="B1270" s="1025" t="s">
        <v>713</v>
      </c>
      <c r="C1270" s="1019" t="s">
        <v>712</v>
      </c>
      <c r="D1270" s="1020" t="s">
        <v>828</v>
      </c>
      <c r="E1270" s="731" t="s">
        <v>3154</v>
      </c>
      <c r="F1270" s="729" t="s">
        <v>3058</v>
      </c>
      <c r="G1270" s="1021"/>
      <c r="H1270" s="1022"/>
      <c r="I1270" s="1022"/>
      <c r="J1270" s="1022"/>
      <c r="K1270" s="1022"/>
      <c r="L1270" s="729" t="s">
        <v>3059</v>
      </c>
      <c r="M1270" s="1038">
        <v>4737</v>
      </c>
      <c r="N1270" s="1024"/>
    </row>
    <row r="1271" spans="1:14" ht="33.75">
      <c r="A1271" s="1017">
        <v>1264</v>
      </c>
      <c r="B1271" s="1025" t="s">
        <v>713</v>
      </c>
      <c r="C1271" s="1019" t="s">
        <v>712</v>
      </c>
      <c r="D1271" s="1020" t="s">
        <v>829</v>
      </c>
      <c r="E1271" s="731" t="s">
        <v>3155</v>
      </c>
      <c r="F1271" s="729" t="s">
        <v>3058</v>
      </c>
      <c r="G1271" s="1021"/>
      <c r="H1271" s="1022"/>
      <c r="I1271" s="1022"/>
      <c r="J1271" s="1022"/>
      <c r="K1271" s="1022"/>
      <c r="L1271" s="729" t="s">
        <v>3059</v>
      </c>
      <c r="M1271" s="1038">
        <v>5247</v>
      </c>
      <c r="N1271" s="1024"/>
    </row>
    <row r="1272" spans="1:14" ht="33.75">
      <c r="A1272" s="1017">
        <v>1265</v>
      </c>
      <c r="B1272" s="1025" t="s">
        <v>713</v>
      </c>
      <c r="C1272" s="1019" t="s">
        <v>712</v>
      </c>
      <c r="D1272" s="1020" t="s">
        <v>830</v>
      </c>
      <c r="E1272" s="731" t="s">
        <v>3156</v>
      </c>
      <c r="F1272" s="729" t="s">
        <v>3058</v>
      </c>
      <c r="G1272" s="1021"/>
      <c r="H1272" s="1022"/>
      <c r="I1272" s="1022"/>
      <c r="J1272" s="1022"/>
      <c r="K1272" s="1022"/>
      <c r="L1272" s="729" t="s">
        <v>3059</v>
      </c>
      <c r="M1272" s="1038">
        <v>4737</v>
      </c>
      <c r="N1272" s="1024"/>
    </row>
    <row r="1273" spans="1:14" ht="33.75">
      <c r="A1273" s="1017">
        <v>1266</v>
      </c>
      <c r="B1273" s="1025" t="s">
        <v>713</v>
      </c>
      <c r="C1273" s="1019" t="s">
        <v>712</v>
      </c>
      <c r="D1273" s="1020" t="s">
        <v>831</v>
      </c>
      <c r="E1273" s="731" t="s">
        <v>3157</v>
      </c>
      <c r="F1273" s="729" t="s">
        <v>3058</v>
      </c>
      <c r="G1273" s="1021"/>
      <c r="H1273" s="1022"/>
      <c r="I1273" s="1022"/>
      <c r="J1273" s="1022"/>
      <c r="K1273" s="1022"/>
      <c r="L1273" s="729" t="s">
        <v>3059</v>
      </c>
      <c r="M1273" s="1038">
        <v>6952</v>
      </c>
      <c r="N1273" s="1024"/>
    </row>
    <row r="1274" spans="1:14" ht="33.75">
      <c r="A1274" s="1017">
        <v>1267</v>
      </c>
      <c r="B1274" s="1025" t="s">
        <v>713</v>
      </c>
      <c r="C1274" s="1019" t="s">
        <v>712</v>
      </c>
      <c r="D1274" s="1020" t="s">
        <v>832</v>
      </c>
      <c r="E1274" s="731" t="s">
        <v>3158</v>
      </c>
      <c r="F1274" s="729" t="s">
        <v>3058</v>
      </c>
      <c r="G1274" s="1021"/>
      <c r="H1274" s="1022"/>
      <c r="I1274" s="1022"/>
      <c r="J1274" s="1022"/>
      <c r="K1274" s="1022"/>
      <c r="L1274" s="729" t="s">
        <v>3059</v>
      </c>
      <c r="M1274" s="1038">
        <v>6952</v>
      </c>
      <c r="N1274" s="1024"/>
    </row>
    <row r="1275" spans="1:14" ht="33.75">
      <c r="A1275" s="1017">
        <v>1268</v>
      </c>
      <c r="B1275" s="1025" t="s">
        <v>713</v>
      </c>
      <c r="C1275" s="1019" t="s">
        <v>712</v>
      </c>
      <c r="D1275" s="1020" t="s">
        <v>833</v>
      </c>
      <c r="E1275" s="731" t="s">
        <v>3159</v>
      </c>
      <c r="F1275" s="729" t="s">
        <v>3058</v>
      </c>
      <c r="G1275" s="1021"/>
      <c r="H1275" s="1022"/>
      <c r="I1275" s="1022"/>
      <c r="J1275" s="1022"/>
      <c r="K1275" s="1022"/>
      <c r="L1275" s="729" t="s">
        <v>3059</v>
      </c>
      <c r="M1275" s="1038">
        <v>5247</v>
      </c>
      <c r="N1275" s="1024"/>
    </row>
    <row r="1276" spans="1:14" ht="33.75">
      <c r="A1276" s="1017">
        <v>1269</v>
      </c>
      <c r="B1276" s="1025" t="s">
        <v>713</v>
      </c>
      <c r="C1276" s="1019" t="s">
        <v>712</v>
      </c>
      <c r="D1276" s="1020" t="s">
        <v>834</v>
      </c>
      <c r="E1276" s="731" t="s">
        <v>3160</v>
      </c>
      <c r="F1276" s="729" t="s">
        <v>3058</v>
      </c>
      <c r="G1276" s="1021"/>
      <c r="H1276" s="1022"/>
      <c r="I1276" s="1022"/>
      <c r="J1276" s="1022"/>
      <c r="K1276" s="1022"/>
      <c r="L1276" s="729" t="s">
        <v>3059</v>
      </c>
      <c r="M1276" s="1038">
        <v>6952</v>
      </c>
      <c r="N1276" s="1024"/>
    </row>
    <row r="1277" spans="1:14" ht="33.75">
      <c r="A1277" s="1017">
        <v>1270</v>
      </c>
      <c r="B1277" s="1025" t="s">
        <v>713</v>
      </c>
      <c r="C1277" s="1019" t="s">
        <v>712</v>
      </c>
      <c r="D1277" s="1020" t="s">
        <v>835</v>
      </c>
      <c r="E1277" s="731" t="s">
        <v>3161</v>
      </c>
      <c r="F1277" s="729" t="s">
        <v>3058</v>
      </c>
      <c r="G1277" s="1021"/>
      <c r="H1277" s="1022"/>
      <c r="I1277" s="1022"/>
      <c r="J1277" s="1022"/>
      <c r="K1277" s="1022"/>
      <c r="L1277" s="729" t="s">
        <v>3059</v>
      </c>
      <c r="M1277" s="1038">
        <v>5247</v>
      </c>
      <c r="N1277" s="1024"/>
    </row>
    <row r="1278" spans="1:14" ht="33.75">
      <c r="A1278" s="1017">
        <v>1271</v>
      </c>
      <c r="B1278" s="1025" t="s">
        <v>713</v>
      </c>
      <c r="C1278" s="1019" t="s">
        <v>712</v>
      </c>
      <c r="D1278" s="1020" t="s">
        <v>836</v>
      </c>
      <c r="E1278" s="731" t="s">
        <v>3162</v>
      </c>
      <c r="F1278" s="729" t="s">
        <v>3058</v>
      </c>
      <c r="G1278" s="1021"/>
      <c r="H1278" s="1022"/>
      <c r="I1278" s="1022"/>
      <c r="J1278" s="1022"/>
      <c r="K1278" s="1022"/>
      <c r="L1278" s="729" t="s">
        <v>3059</v>
      </c>
      <c r="M1278" s="1038">
        <v>6952</v>
      </c>
      <c r="N1278" s="1024"/>
    </row>
    <row r="1279" spans="1:14" ht="33.75">
      <c r="A1279" s="1017">
        <v>1272</v>
      </c>
      <c r="B1279" s="1025" t="s">
        <v>713</v>
      </c>
      <c r="C1279" s="1019" t="s">
        <v>712</v>
      </c>
      <c r="D1279" s="1020" t="s">
        <v>837</v>
      </c>
      <c r="E1279" s="731" t="s">
        <v>3163</v>
      </c>
      <c r="F1279" s="729" t="s">
        <v>3058</v>
      </c>
      <c r="G1279" s="1021"/>
      <c r="H1279" s="1022"/>
      <c r="I1279" s="1022"/>
      <c r="J1279" s="1022"/>
      <c r="K1279" s="1022"/>
      <c r="L1279" s="729" t="s">
        <v>3059</v>
      </c>
      <c r="M1279" s="1038">
        <v>4737</v>
      </c>
      <c r="N1279" s="1024"/>
    </row>
    <row r="1280" spans="1:14" ht="33.75">
      <c r="A1280" s="1017">
        <v>1273</v>
      </c>
      <c r="B1280" s="1025" t="s">
        <v>713</v>
      </c>
      <c r="C1280" s="1019" t="s">
        <v>712</v>
      </c>
      <c r="D1280" s="1020" t="s">
        <v>838</v>
      </c>
      <c r="E1280" s="731" t="s">
        <v>3164</v>
      </c>
      <c r="F1280" s="729" t="s">
        <v>3058</v>
      </c>
      <c r="G1280" s="1021"/>
      <c r="H1280" s="1022"/>
      <c r="I1280" s="1022"/>
      <c r="J1280" s="1022"/>
      <c r="K1280" s="1022"/>
      <c r="L1280" s="729" t="s">
        <v>3059</v>
      </c>
      <c r="M1280" s="1038">
        <v>6952</v>
      </c>
      <c r="N1280" s="1024"/>
    </row>
    <row r="1281" spans="1:14" ht="33.75">
      <c r="A1281" s="1017">
        <v>1274</v>
      </c>
      <c r="B1281" s="1025" t="s">
        <v>713</v>
      </c>
      <c r="C1281" s="1019" t="s">
        <v>712</v>
      </c>
      <c r="D1281" s="1020" t="s">
        <v>839</v>
      </c>
      <c r="E1281" s="731" t="s">
        <v>3165</v>
      </c>
      <c r="F1281" s="729" t="s">
        <v>3058</v>
      </c>
      <c r="G1281" s="1021"/>
      <c r="H1281" s="1022"/>
      <c r="I1281" s="1022"/>
      <c r="J1281" s="1022"/>
      <c r="K1281" s="1022"/>
      <c r="L1281" s="729" t="s">
        <v>3059</v>
      </c>
      <c r="M1281" s="1038">
        <v>5247</v>
      </c>
      <c r="N1281" s="1024"/>
    </row>
    <row r="1282" spans="1:14" ht="33.75">
      <c r="A1282" s="1017">
        <v>1275</v>
      </c>
      <c r="B1282" s="1025" t="s">
        <v>713</v>
      </c>
      <c r="C1282" s="1019" t="s">
        <v>712</v>
      </c>
      <c r="D1282" s="1020" t="s">
        <v>840</v>
      </c>
      <c r="E1282" s="731" t="s">
        <v>3166</v>
      </c>
      <c r="F1282" s="729" t="s">
        <v>3058</v>
      </c>
      <c r="G1282" s="1021"/>
      <c r="H1282" s="1022"/>
      <c r="I1282" s="1022"/>
      <c r="J1282" s="1022"/>
      <c r="K1282" s="1022"/>
      <c r="L1282" s="729" t="s">
        <v>3059</v>
      </c>
      <c r="M1282" s="1038">
        <v>5247</v>
      </c>
      <c r="N1282" s="1024"/>
    </row>
    <row r="1283" spans="1:14" ht="33.75">
      <c r="A1283" s="1017">
        <v>1276</v>
      </c>
      <c r="B1283" s="1025" t="s">
        <v>713</v>
      </c>
      <c r="C1283" s="1019" t="s">
        <v>712</v>
      </c>
      <c r="D1283" s="1020" t="s">
        <v>841</v>
      </c>
      <c r="E1283" s="731" t="s">
        <v>3167</v>
      </c>
      <c r="F1283" s="729" t="s">
        <v>3058</v>
      </c>
      <c r="G1283" s="1021"/>
      <c r="H1283" s="1022"/>
      <c r="I1283" s="1022"/>
      <c r="J1283" s="1022"/>
      <c r="K1283" s="1022"/>
      <c r="L1283" s="729" t="s">
        <v>3059</v>
      </c>
      <c r="M1283" s="1038">
        <v>5247</v>
      </c>
      <c r="N1283" s="1024"/>
    </row>
    <row r="1284" spans="1:14" ht="33.75">
      <c r="A1284" s="1017">
        <v>1277</v>
      </c>
      <c r="B1284" s="1025" t="s">
        <v>713</v>
      </c>
      <c r="C1284" s="1019" t="s">
        <v>712</v>
      </c>
      <c r="D1284" s="1020" t="s">
        <v>842</v>
      </c>
      <c r="E1284" s="731" t="s">
        <v>3168</v>
      </c>
      <c r="F1284" s="729" t="s">
        <v>3058</v>
      </c>
      <c r="G1284" s="1021"/>
      <c r="H1284" s="1022"/>
      <c r="I1284" s="1022"/>
      <c r="J1284" s="1022"/>
      <c r="K1284" s="1022"/>
      <c r="L1284" s="729" t="s">
        <v>3059</v>
      </c>
      <c r="M1284" s="1038">
        <v>5247</v>
      </c>
      <c r="N1284" s="1024"/>
    </row>
    <row r="1285" spans="1:14" ht="33.75">
      <c r="A1285" s="1017">
        <v>1278</v>
      </c>
      <c r="B1285" s="1025" t="s">
        <v>713</v>
      </c>
      <c r="C1285" s="1019" t="s">
        <v>712</v>
      </c>
      <c r="D1285" s="1020" t="s">
        <v>843</v>
      </c>
      <c r="E1285" s="731" t="s">
        <v>3169</v>
      </c>
      <c r="F1285" s="729" t="s">
        <v>3058</v>
      </c>
      <c r="G1285" s="1021"/>
      <c r="H1285" s="1022"/>
      <c r="I1285" s="1022"/>
      <c r="J1285" s="1022"/>
      <c r="K1285" s="1022"/>
      <c r="L1285" s="729" t="s">
        <v>3059</v>
      </c>
      <c r="M1285" s="1038">
        <v>5247</v>
      </c>
      <c r="N1285" s="1024"/>
    </row>
    <row r="1286" spans="1:14" ht="33.75">
      <c r="A1286" s="1017">
        <v>1279</v>
      </c>
      <c r="B1286" s="1025" t="s">
        <v>713</v>
      </c>
      <c r="C1286" s="1019" t="s">
        <v>712</v>
      </c>
      <c r="D1286" s="1020" t="s">
        <v>844</v>
      </c>
      <c r="E1286" s="731" t="s">
        <v>3170</v>
      </c>
      <c r="F1286" s="729" t="s">
        <v>3058</v>
      </c>
      <c r="G1286" s="1021"/>
      <c r="H1286" s="1022"/>
      <c r="I1286" s="1022"/>
      <c r="J1286" s="1022"/>
      <c r="K1286" s="1022"/>
      <c r="L1286" s="729" t="s">
        <v>3059</v>
      </c>
      <c r="M1286" s="1038">
        <v>5247</v>
      </c>
      <c r="N1286" s="1024"/>
    </row>
    <row r="1287" spans="1:14" ht="33.75">
      <c r="A1287" s="1017">
        <v>1280</v>
      </c>
      <c r="B1287" s="1025" t="s">
        <v>713</v>
      </c>
      <c r="C1287" s="1019" t="s">
        <v>712</v>
      </c>
      <c r="D1287" s="1020" t="s">
        <v>845</v>
      </c>
      <c r="E1287" s="731" t="s">
        <v>3171</v>
      </c>
      <c r="F1287" s="729" t="s">
        <v>3058</v>
      </c>
      <c r="G1287" s="1021"/>
      <c r="H1287" s="1022"/>
      <c r="I1287" s="1022"/>
      <c r="J1287" s="1022"/>
      <c r="K1287" s="1022"/>
      <c r="L1287" s="729" t="s">
        <v>3059</v>
      </c>
      <c r="M1287" s="1038">
        <v>5247</v>
      </c>
      <c r="N1287" s="1024"/>
    </row>
    <row r="1288" spans="1:14" ht="33.75">
      <c r="A1288" s="1017">
        <v>1281</v>
      </c>
      <c r="B1288" s="1025" t="s">
        <v>713</v>
      </c>
      <c r="C1288" s="1019" t="s">
        <v>712</v>
      </c>
      <c r="D1288" s="1020" t="s">
        <v>846</v>
      </c>
      <c r="E1288" s="731" t="s">
        <v>3172</v>
      </c>
      <c r="F1288" s="729" t="s">
        <v>3058</v>
      </c>
      <c r="G1288" s="1021"/>
      <c r="H1288" s="1022"/>
      <c r="I1288" s="1022"/>
      <c r="J1288" s="1022"/>
      <c r="K1288" s="1022"/>
      <c r="L1288" s="729" t="s">
        <v>3059</v>
      </c>
      <c r="M1288" s="1038">
        <v>4737</v>
      </c>
      <c r="N1288" s="1024"/>
    </row>
    <row r="1289" spans="1:14" ht="33.75">
      <c r="A1289" s="1017">
        <v>1282</v>
      </c>
      <c r="B1289" s="1025" t="s">
        <v>713</v>
      </c>
      <c r="C1289" s="1019" t="s">
        <v>712</v>
      </c>
      <c r="D1289" s="1020" t="s">
        <v>847</v>
      </c>
      <c r="E1289" s="731" t="s">
        <v>3173</v>
      </c>
      <c r="F1289" s="729" t="s">
        <v>3058</v>
      </c>
      <c r="G1289" s="1021"/>
      <c r="H1289" s="1022"/>
      <c r="I1289" s="1022"/>
      <c r="J1289" s="1022"/>
      <c r="K1289" s="1022"/>
      <c r="L1289" s="729" t="s">
        <v>3059</v>
      </c>
      <c r="M1289" s="1041" t="s">
        <v>4049</v>
      </c>
      <c r="N1289" s="1024"/>
    </row>
    <row r="1290" spans="1:14" ht="33.75">
      <c r="A1290" s="1017">
        <v>1283</v>
      </c>
      <c r="B1290" s="1025" t="s">
        <v>713</v>
      </c>
      <c r="C1290" s="1019" t="s">
        <v>712</v>
      </c>
      <c r="D1290" s="1020" t="s">
        <v>848</v>
      </c>
      <c r="E1290" s="731" t="s">
        <v>3174</v>
      </c>
      <c r="F1290" s="729" t="s">
        <v>3058</v>
      </c>
      <c r="G1290" s="1021"/>
      <c r="H1290" s="1022"/>
      <c r="I1290" s="1022"/>
      <c r="J1290" s="1022"/>
      <c r="K1290" s="1022"/>
      <c r="L1290" s="729" t="s">
        <v>3059</v>
      </c>
      <c r="M1290" s="1038">
        <v>4737</v>
      </c>
      <c r="N1290" s="1024"/>
    </row>
    <row r="1291" spans="1:14" ht="33.75">
      <c r="A1291" s="1017">
        <v>1284</v>
      </c>
      <c r="B1291" s="1025" t="s">
        <v>713</v>
      </c>
      <c r="C1291" s="1019" t="s">
        <v>712</v>
      </c>
      <c r="D1291" s="1020" t="s">
        <v>849</v>
      </c>
      <c r="E1291" s="731" t="s">
        <v>3175</v>
      </c>
      <c r="F1291" s="729" t="s">
        <v>3058</v>
      </c>
      <c r="G1291" s="1021"/>
      <c r="H1291" s="1022"/>
      <c r="I1291" s="1022"/>
      <c r="J1291" s="1022"/>
      <c r="K1291" s="1022"/>
      <c r="L1291" s="729" t="s">
        <v>3059</v>
      </c>
      <c r="M1291" s="1038">
        <v>5247</v>
      </c>
      <c r="N1291" s="1024"/>
    </row>
    <row r="1292" spans="1:14" ht="33.75">
      <c r="A1292" s="1017">
        <v>1285</v>
      </c>
      <c r="B1292" s="1025" t="s">
        <v>713</v>
      </c>
      <c r="C1292" s="1019" t="s">
        <v>712</v>
      </c>
      <c r="D1292" s="1020" t="s">
        <v>850</v>
      </c>
      <c r="E1292" s="731" t="s">
        <v>3176</v>
      </c>
      <c r="F1292" s="729" t="s">
        <v>3058</v>
      </c>
      <c r="G1292" s="1021"/>
      <c r="H1292" s="1022"/>
      <c r="I1292" s="1022"/>
      <c r="J1292" s="1022"/>
      <c r="K1292" s="1022"/>
      <c r="L1292" s="729" t="s">
        <v>3059</v>
      </c>
      <c r="M1292" s="1038">
        <v>4737</v>
      </c>
      <c r="N1292" s="1024"/>
    </row>
    <row r="1293" spans="1:14" ht="33.75">
      <c r="A1293" s="1017">
        <v>1286</v>
      </c>
      <c r="B1293" s="1025" t="s">
        <v>713</v>
      </c>
      <c r="C1293" s="1019" t="s">
        <v>712</v>
      </c>
      <c r="D1293" s="1020" t="s">
        <v>851</v>
      </c>
      <c r="E1293" s="731" t="s">
        <v>3177</v>
      </c>
      <c r="F1293" s="729" t="s">
        <v>3058</v>
      </c>
      <c r="G1293" s="1021"/>
      <c r="H1293" s="1022"/>
      <c r="I1293" s="1022"/>
      <c r="J1293" s="1022"/>
      <c r="K1293" s="1022"/>
      <c r="L1293" s="729" t="s">
        <v>3059</v>
      </c>
      <c r="M1293" s="1038">
        <v>4737</v>
      </c>
      <c r="N1293" s="1024"/>
    </row>
    <row r="1294" spans="1:14" ht="33.75">
      <c r="A1294" s="1017">
        <v>1287</v>
      </c>
      <c r="B1294" s="1025" t="s">
        <v>713</v>
      </c>
      <c r="C1294" s="1019" t="s">
        <v>712</v>
      </c>
      <c r="D1294" s="1020" t="s">
        <v>852</v>
      </c>
      <c r="E1294" s="731" t="s">
        <v>3178</v>
      </c>
      <c r="F1294" s="729" t="s">
        <v>3058</v>
      </c>
      <c r="G1294" s="1021"/>
      <c r="H1294" s="1022"/>
      <c r="I1294" s="1022"/>
      <c r="J1294" s="1022"/>
      <c r="K1294" s="1022"/>
      <c r="L1294" s="729" t="s">
        <v>3059</v>
      </c>
      <c r="M1294" s="1038">
        <v>5247</v>
      </c>
      <c r="N1294" s="1024"/>
    </row>
    <row r="1295" spans="1:14" ht="33.75">
      <c r="A1295" s="1017">
        <v>1288</v>
      </c>
      <c r="B1295" s="1025" t="s">
        <v>713</v>
      </c>
      <c r="C1295" s="1019" t="s">
        <v>712</v>
      </c>
      <c r="D1295" s="1020" t="s">
        <v>379</v>
      </c>
      <c r="E1295" s="731" t="s">
        <v>3179</v>
      </c>
      <c r="F1295" s="729" t="s">
        <v>3058</v>
      </c>
      <c r="G1295" s="1021"/>
      <c r="H1295" s="1022"/>
      <c r="I1295" s="1022"/>
      <c r="J1295" s="1022"/>
      <c r="K1295" s="1022"/>
      <c r="L1295" s="729" t="s">
        <v>3059</v>
      </c>
      <c r="M1295" s="1038">
        <v>5156</v>
      </c>
      <c r="N1295" s="1024"/>
    </row>
    <row r="1296" spans="1:14" ht="33.75">
      <c r="A1296" s="1017">
        <v>1289</v>
      </c>
      <c r="B1296" s="1025" t="s">
        <v>713</v>
      </c>
      <c r="C1296" s="1019" t="s">
        <v>712</v>
      </c>
      <c r="D1296" s="1020" t="s">
        <v>853</v>
      </c>
      <c r="E1296" s="731" t="s">
        <v>3180</v>
      </c>
      <c r="F1296" s="729" t="s">
        <v>3058</v>
      </c>
      <c r="G1296" s="1021"/>
      <c r="H1296" s="1022"/>
      <c r="I1296" s="1022"/>
      <c r="J1296" s="1022"/>
      <c r="K1296" s="1022"/>
      <c r="L1296" s="729" t="s">
        <v>3059</v>
      </c>
      <c r="M1296" s="1038">
        <v>4737</v>
      </c>
      <c r="N1296" s="1024"/>
    </row>
    <row r="1297" spans="1:14" ht="33.75">
      <c r="A1297" s="1017">
        <v>1290</v>
      </c>
      <c r="B1297" s="1025" t="s">
        <v>713</v>
      </c>
      <c r="C1297" s="1019" t="s">
        <v>712</v>
      </c>
      <c r="D1297" s="1020" t="s">
        <v>854</v>
      </c>
      <c r="E1297" s="731" t="s">
        <v>3181</v>
      </c>
      <c r="F1297" s="729" t="s">
        <v>3058</v>
      </c>
      <c r="G1297" s="1021"/>
      <c r="H1297" s="1022"/>
      <c r="I1297" s="1022"/>
      <c r="J1297" s="1022"/>
      <c r="K1297" s="1022"/>
      <c r="L1297" s="729" t="s">
        <v>3059</v>
      </c>
      <c r="M1297" s="1038">
        <v>5247</v>
      </c>
      <c r="N1297" s="1024"/>
    </row>
    <row r="1298" spans="1:14" ht="33.75">
      <c r="A1298" s="1017">
        <v>1291</v>
      </c>
      <c r="B1298" s="1025" t="s">
        <v>713</v>
      </c>
      <c r="C1298" s="1019" t="s">
        <v>712</v>
      </c>
      <c r="D1298" s="1020" t="s">
        <v>855</v>
      </c>
      <c r="E1298" s="731" t="s">
        <v>3182</v>
      </c>
      <c r="F1298" s="729" t="s">
        <v>3058</v>
      </c>
      <c r="G1298" s="1021"/>
      <c r="H1298" s="1022"/>
      <c r="I1298" s="1022"/>
      <c r="J1298" s="1022"/>
      <c r="K1298" s="1022"/>
      <c r="L1298" s="729" t="s">
        <v>3059</v>
      </c>
      <c r="M1298" s="1038">
        <v>5247</v>
      </c>
      <c r="N1298" s="1024"/>
    </row>
    <row r="1299" spans="1:14" ht="33.75">
      <c r="A1299" s="1017">
        <v>1292</v>
      </c>
      <c r="B1299" s="1025" t="s">
        <v>713</v>
      </c>
      <c r="C1299" s="1019" t="s">
        <v>712</v>
      </c>
      <c r="D1299" s="1020" t="s">
        <v>856</v>
      </c>
      <c r="E1299" s="731" t="s">
        <v>3183</v>
      </c>
      <c r="F1299" s="729" t="s">
        <v>3058</v>
      </c>
      <c r="G1299" s="1021"/>
      <c r="H1299" s="1022"/>
      <c r="I1299" s="1022"/>
      <c r="J1299" s="1022"/>
      <c r="K1299" s="1022"/>
      <c r="L1299" s="729" t="s">
        <v>3059</v>
      </c>
      <c r="M1299" s="1038">
        <v>4737</v>
      </c>
      <c r="N1299" s="1024"/>
    </row>
    <row r="1300" spans="1:14" ht="33.75">
      <c r="A1300" s="1017">
        <v>1293</v>
      </c>
      <c r="B1300" s="1025" t="s">
        <v>713</v>
      </c>
      <c r="C1300" s="1019" t="s">
        <v>712</v>
      </c>
      <c r="D1300" s="1020" t="s">
        <v>1437</v>
      </c>
      <c r="E1300" s="731" t="s">
        <v>3184</v>
      </c>
      <c r="F1300" s="729" t="s">
        <v>3058</v>
      </c>
      <c r="G1300" s="1021"/>
      <c r="H1300" s="1022"/>
      <c r="I1300" s="1022"/>
      <c r="J1300" s="1022"/>
      <c r="K1300" s="1022"/>
      <c r="L1300" s="729" t="s">
        <v>3059</v>
      </c>
      <c r="M1300" s="1038">
        <v>5247</v>
      </c>
      <c r="N1300" s="1024"/>
    </row>
    <row r="1301" spans="1:14" ht="33.75">
      <c r="A1301" s="1017">
        <v>1294</v>
      </c>
      <c r="B1301" s="1025" t="s">
        <v>713</v>
      </c>
      <c r="C1301" s="1019" t="s">
        <v>712</v>
      </c>
      <c r="D1301" s="1020" t="s">
        <v>1438</v>
      </c>
      <c r="E1301" s="731" t="s">
        <v>3185</v>
      </c>
      <c r="F1301" s="729" t="s">
        <v>3058</v>
      </c>
      <c r="G1301" s="1021"/>
      <c r="H1301" s="1022"/>
      <c r="I1301" s="1022"/>
      <c r="J1301" s="1022"/>
      <c r="K1301" s="1022"/>
      <c r="L1301" s="729" t="s">
        <v>3059</v>
      </c>
      <c r="M1301" s="1038">
        <v>4737</v>
      </c>
      <c r="N1301" s="1024"/>
    </row>
    <row r="1302" spans="1:14" ht="33.75">
      <c r="A1302" s="1017">
        <v>1295</v>
      </c>
      <c r="B1302" s="1025" t="s">
        <v>713</v>
      </c>
      <c r="C1302" s="1019" t="s">
        <v>712</v>
      </c>
      <c r="D1302" s="1020" t="s">
        <v>1440</v>
      </c>
      <c r="E1302" s="731" t="s">
        <v>3186</v>
      </c>
      <c r="F1302" s="729" t="s">
        <v>3058</v>
      </c>
      <c r="G1302" s="1021"/>
      <c r="H1302" s="1022"/>
      <c r="I1302" s="1022"/>
      <c r="J1302" s="1022"/>
      <c r="K1302" s="1022"/>
      <c r="L1302" s="729" t="s">
        <v>3059</v>
      </c>
      <c r="M1302" s="1038">
        <v>5247</v>
      </c>
      <c r="N1302" s="1024"/>
    </row>
    <row r="1303" spans="1:14" ht="33.75">
      <c r="A1303" s="1017">
        <v>1296</v>
      </c>
      <c r="B1303" s="1025" t="s">
        <v>713</v>
      </c>
      <c r="C1303" s="1019" t="s">
        <v>712</v>
      </c>
      <c r="D1303" s="1020" t="s">
        <v>1441</v>
      </c>
      <c r="E1303" s="731" t="s">
        <v>3187</v>
      </c>
      <c r="F1303" s="729" t="s">
        <v>3058</v>
      </c>
      <c r="G1303" s="1021"/>
      <c r="H1303" s="1022"/>
      <c r="I1303" s="1022"/>
      <c r="J1303" s="1022"/>
      <c r="K1303" s="1022"/>
      <c r="L1303" s="729" t="s">
        <v>3059</v>
      </c>
      <c r="M1303" s="1038">
        <v>5247</v>
      </c>
      <c r="N1303" s="1024"/>
    </row>
    <row r="1304" spans="1:14" ht="33.75">
      <c r="A1304" s="1017">
        <v>1297</v>
      </c>
      <c r="B1304" s="1025" t="s">
        <v>713</v>
      </c>
      <c r="C1304" s="1019" t="s">
        <v>712</v>
      </c>
      <c r="D1304" s="1020" t="s">
        <v>1444</v>
      </c>
      <c r="E1304" s="731" t="s">
        <v>3188</v>
      </c>
      <c r="F1304" s="729" t="s">
        <v>3058</v>
      </c>
      <c r="G1304" s="1021"/>
      <c r="H1304" s="1022"/>
      <c r="I1304" s="1022"/>
      <c r="J1304" s="1022"/>
      <c r="K1304" s="1022"/>
      <c r="L1304" s="729" t="s">
        <v>3059</v>
      </c>
      <c r="M1304" s="1038">
        <v>4737</v>
      </c>
      <c r="N1304" s="1024"/>
    </row>
    <row r="1305" spans="1:14" ht="33.75">
      <c r="A1305" s="1017">
        <v>1298</v>
      </c>
      <c r="B1305" s="1025" t="s">
        <v>713</v>
      </c>
      <c r="C1305" s="1019" t="s">
        <v>712</v>
      </c>
      <c r="D1305" s="1020" t="s">
        <v>1445</v>
      </c>
      <c r="E1305" s="731" t="s">
        <v>3189</v>
      </c>
      <c r="F1305" s="729" t="s">
        <v>3058</v>
      </c>
      <c r="G1305" s="1021"/>
      <c r="H1305" s="1022"/>
      <c r="I1305" s="1022"/>
      <c r="J1305" s="1022"/>
      <c r="K1305" s="1022"/>
      <c r="L1305" s="729" t="s">
        <v>3059</v>
      </c>
      <c r="M1305" s="1038">
        <v>6952</v>
      </c>
      <c r="N1305" s="1024"/>
    </row>
    <row r="1306" spans="1:14" ht="33.75">
      <c r="A1306" s="1017">
        <v>1299</v>
      </c>
      <c r="B1306" s="1025" t="s">
        <v>713</v>
      </c>
      <c r="C1306" s="1019" t="s">
        <v>712</v>
      </c>
      <c r="D1306" s="1020" t="s">
        <v>1447</v>
      </c>
      <c r="E1306" s="731" t="s">
        <v>3190</v>
      </c>
      <c r="F1306" s="729" t="s">
        <v>3058</v>
      </c>
      <c r="G1306" s="1021"/>
      <c r="H1306" s="1022"/>
      <c r="I1306" s="1022"/>
      <c r="J1306" s="1022"/>
      <c r="K1306" s="1022"/>
      <c r="L1306" s="729" t="s">
        <v>3059</v>
      </c>
      <c r="M1306" s="1038">
        <v>4737</v>
      </c>
      <c r="N1306" s="1024"/>
    </row>
    <row r="1307" spans="1:14" ht="33.75">
      <c r="A1307" s="1017">
        <v>1300</v>
      </c>
      <c r="B1307" s="1025" t="s">
        <v>713</v>
      </c>
      <c r="C1307" s="1019" t="s">
        <v>712</v>
      </c>
      <c r="D1307" s="1020" t="s">
        <v>1448</v>
      </c>
      <c r="E1307" s="731" t="s">
        <v>3191</v>
      </c>
      <c r="F1307" s="729" t="s">
        <v>3058</v>
      </c>
      <c r="G1307" s="1021"/>
      <c r="H1307" s="1022"/>
      <c r="I1307" s="1022"/>
      <c r="J1307" s="1022"/>
      <c r="K1307" s="1022"/>
      <c r="L1307" s="729" t="s">
        <v>3059</v>
      </c>
      <c r="M1307" s="1038">
        <v>4737</v>
      </c>
      <c r="N1307" s="1024"/>
    </row>
    <row r="1308" spans="1:14" ht="33.75">
      <c r="A1308" s="1017">
        <v>1301</v>
      </c>
      <c r="B1308" s="1025" t="s">
        <v>713</v>
      </c>
      <c r="C1308" s="1019" t="s">
        <v>712</v>
      </c>
      <c r="D1308" s="1020" t="s">
        <v>1450</v>
      </c>
      <c r="E1308" s="731" t="s">
        <v>3192</v>
      </c>
      <c r="F1308" s="729" t="s">
        <v>3058</v>
      </c>
      <c r="G1308" s="1021"/>
      <c r="H1308" s="1022"/>
      <c r="I1308" s="1022"/>
      <c r="J1308" s="1022"/>
      <c r="K1308" s="1022"/>
      <c r="L1308" s="729" t="s">
        <v>3059</v>
      </c>
      <c r="M1308" s="1038">
        <v>5247</v>
      </c>
      <c r="N1308" s="1024"/>
    </row>
    <row r="1309" spans="1:14" ht="33.75">
      <c r="A1309" s="1017">
        <v>1302</v>
      </c>
      <c r="B1309" s="1025" t="s">
        <v>713</v>
      </c>
      <c r="C1309" s="1019" t="s">
        <v>712</v>
      </c>
      <c r="D1309" s="1020" t="s">
        <v>1451</v>
      </c>
      <c r="E1309" s="731" t="s">
        <v>3193</v>
      </c>
      <c r="F1309" s="729" t="s">
        <v>3058</v>
      </c>
      <c r="G1309" s="1021"/>
      <c r="H1309" s="1022"/>
      <c r="I1309" s="1022"/>
      <c r="J1309" s="1022"/>
      <c r="K1309" s="1022"/>
      <c r="L1309" s="729" t="s">
        <v>3059</v>
      </c>
      <c r="M1309" s="1038">
        <v>5247</v>
      </c>
      <c r="N1309" s="1024"/>
    </row>
    <row r="1310" spans="1:14" ht="33.75">
      <c r="A1310" s="1017">
        <v>1303</v>
      </c>
      <c r="B1310" s="1025" t="s">
        <v>713</v>
      </c>
      <c r="C1310" s="1019" t="s">
        <v>712</v>
      </c>
      <c r="D1310" s="1020" t="s">
        <v>1453</v>
      </c>
      <c r="E1310" s="731" t="s">
        <v>3194</v>
      </c>
      <c r="F1310" s="729" t="s">
        <v>3058</v>
      </c>
      <c r="G1310" s="1021"/>
      <c r="H1310" s="1022"/>
      <c r="I1310" s="1022"/>
      <c r="J1310" s="1022"/>
      <c r="K1310" s="1022"/>
      <c r="L1310" s="729" t="s">
        <v>3059</v>
      </c>
      <c r="M1310" s="1038">
        <v>6952</v>
      </c>
      <c r="N1310" s="1024"/>
    </row>
    <row r="1311" spans="1:14" ht="33.75">
      <c r="A1311" s="1017">
        <v>1304</v>
      </c>
      <c r="B1311" s="1025" t="s">
        <v>713</v>
      </c>
      <c r="C1311" s="1019" t="s">
        <v>712</v>
      </c>
      <c r="D1311" s="1020" t="s">
        <v>1454</v>
      </c>
      <c r="E1311" s="731" t="s">
        <v>3195</v>
      </c>
      <c r="F1311" s="729" t="s">
        <v>3058</v>
      </c>
      <c r="G1311" s="1021"/>
      <c r="H1311" s="1022"/>
      <c r="I1311" s="1022"/>
      <c r="J1311" s="1022"/>
      <c r="K1311" s="1022"/>
      <c r="L1311" s="729" t="s">
        <v>3059</v>
      </c>
      <c r="M1311" s="1038">
        <v>6952</v>
      </c>
      <c r="N1311" s="1024"/>
    </row>
    <row r="1312" spans="1:14" ht="33.75">
      <c r="A1312" s="1017">
        <v>1305</v>
      </c>
      <c r="B1312" s="1025" t="s">
        <v>713</v>
      </c>
      <c r="C1312" s="1019" t="s">
        <v>712</v>
      </c>
      <c r="D1312" s="1020" t="s">
        <v>1456</v>
      </c>
      <c r="E1312" s="731" t="s">
        <v>3196</v>
      </c>
      <c r="F1312" s="729" t="s">
        <v>3058</v>
      </c>
      <c r="G1312" s="1021"/>
      <c r="H1312" s="1022"/>
      <c r="I1312" s="1022"/>
      <c r="J1312" s="1022"/>
      <c r="K1312" s="1022"/>
      <c r="L1312" s="729" t="s">
        <v>3059</v>
      </c>
      <c r="M1312" s="1038">
        <v>6952</v>
      </c>
      <c r="N1312" s="1024"/>
    </row>
    <row r="1313" spans="1:14" ht="33.75">
      <c r="A1313" s="1017">
        <v>1306</v>
      </c>
      <c r="B1313" s="1025" t="s">
        <v>713</v>
      </c>
      <c r="C1313" s="1019" t="s">
        <v>712</v>
      </c>
      <c r="D1313" s="1020" t="s">
        <v>1457</v>
      </c>
      <c r="E1313" s="731" t="s">
        <v>3197</v>
      </c>
      <c r="F1313" s="729" t="s">
        <v>3058</v>
      </c>
      <c r="G1313" s="1021"/>
      <c r="H1313" s="1022"/>
      <c r="I1313" s="1022"/>
      <c r="J1313" s="1022"/>
      <c r="K1313" s="1022"/>
      <c r="L1313" s="729" t="s">
        <v>3059</v>
      </c>
      <c r="M1313" s="1038">
        <v>5247</v>
      </c>
      <c r="N1313" s="1024"/>
    </row>
    <row r="1314" spans="1:14" ht="33.75">
      <c r="A1314" s="1017">
        <v>1307</v>
      </c>
      <c r="B1314" s="1025" t="s">
        <v>713</v>
      </c>
      <c r="C1314" s="1019" t="s">
        <v>712</v>
      </c>
      <c r="D1314" s="1020" t="s">
        <v>1458</v>
      </c>
      <c r="E1314" s="731" t="s">
        <v>3198</v>
      </c>
      <c r="F1314" s="729" t="s">
        <v>3058</v>
      </c>
      <c r="G1314" s="1021"/>
      <c r="H1314" s="1022"/>
      <c r="I1314" s="1022"/>
      <c r="J1314" s="1022"/>
      <c r="K1314" s="1022"/>
      <c r="L1314" s="729" t="s">
        <v>3059</v>
      </c>
      <c r="M1314" s="1038">
        <v>4737</v>
      </c>
      <c r="N1314" s="1024"/>
    </row>
    <row r="1315" spans="1:14" ht="33.75">
      <c r="A1315" s="1017">
        <v>1308</v>
      </c>
      <c r="B1315" s="1025" t="s">
        <v>713</v>
      </c>
      <c r="C1315" s="1019" t="s">
        <v>712</v>
      </c>
      <c r="D1315" s="1020" t="s">
        <v>1460</v>
      </c>
      <c r="E1315" s="731" t="s">
        <v>3199</v>
      </c>
      <c r="F1315" s="729" t="s">
        <v>3058</v>
      </c>
      <c r="G1315" s="1021"/>
      <c r="H1315" s="1022"/>
      <c r="I1315" s="1022"/>
      <c r="J1315" s="1022"/>
      <c r="K1315" s="1022"/>
      <c r="L1315" s="729" t="s">
        <v>3059</v>
      </c>
      <c r="M1315" s="1038">
        <v>6952</v>
      </c>
      <c r="N1315" s="1024"/>
    </row>
    <row r="1316" spans="1:14" ht="33.75">
      <c r="A1316" s="1017">
        <v>1309</v>
      </c>
      <c r="B1316" s="1025" t="s">
        <v>713</v>
      </c>
      <c r="C1316" s="1019" t="s">
        <v>712</v>
      </c>
      <c r="D1316" s="1020" t="s">
        <v>1463</v>
      </c>
      <c r="E1316" s="731" t="s">
        <v>3200</v>
      </c>
      <c r="F1316" s="729" t="s">
        <v>3058</v>
      </c>
      <c r="G1316" s="1021"/>
      <c r="H1316" s="1022"/>
      <c r="I1316" s="1022"/>
      <c r="J1316" s="1022"/>
      <c r="K1316" s="1022"/>
      <c r="L1316" s="729" t="s">
        <v>3059</v>
      </c>
      <c r="M1316" s="1038">
        <v>4737</v>
      </c>
      <c r="N1316" s="1024"/>
    </row>
    <row r="1317" spans="1:14" ht="33.75">
      <c r="A1317" s="1017">
        <v>1310</v>
      </c>
      <c r="B1317" s="1025" t="s">
        <v>713</v>
      </c>
      <c r="C1317" s="1019" t="s">
        <v>712</v>
      </c>
      <c r="D1317" s="1020" t="s">
        <v>1464</v>
      </c>
      <c r="E1317" s="731" t="s">
        <v>3201</v>
      </c>
      <c r="F1317" s="729" t="s">
        <v>3058</v>
      </c>
      <c r="G1317" s="1021"/>
      <c r="H1317" s="1022"/>
      <c r="I1317" s="1022"/>
      <c r="J1317" s="1022"/>
      <c r="K1317" s="1022"/>
      <c r="L1317" s="729" t="s">
        <v>3059</v>
      </c>
      <c r="M1317" s="1038">
        <v>5247</v>
      </c>
      <c r="N1317" s="1024"/>
    </row>
    <row r="1318" spans="1:14" ht="33.75">
      <c r="A1318" s="1017">
        <v>1311</v>
      </c>
      <c r="B1318" s="1025" t="s">
        <v>713</v>
      </c>
      <c r="C1318" s="1019" t="s">
        <v>712</v>
      </c>
      <c r="D1318" s="1020" t="s">
        <v>1466</v>
      </c>
      <c r="E1318" s="731" t="s">
        <v>3202</v>
      </c>
      <c r="F1318" s="729" t="s">
        <v>3058</v>
      </c>
      <c r="G1318" s="1021"/>
      <c r="H1318" s="1022"/>
      <c r="I1318" s="1022"/>
      <c r="J1318" s="1022"/>
      <c r="K1318" s="1022"/>
      <c r="L1318" s="729" t="s">
        <v>3059</v>
      </c>
      <c r="M1318" s="1038">
        <v>6952</v>
      </c>
      <c r="N1318" s="1024"/>
    </row>
    <row r="1319" spans="1:14" ht="33.75">
      <c r="A1319" s="1017">
        <v>1312</v>
      </c>
      <c r="B1319" s="1025" t="s">
        <v>713</v>
      </c>
      <c r="C1319" s="1019" t="s">
        <v>712</v>
      </c>
      <c r="D1319" s="1020" t="s">
        <v>1467</v>
      </c>
      <c r="E1319" s="731" t="s">
        <v>3203</v>
      </c>
      <c r="F1319" s="729" t="s">
        <v>3058</v>
      </c>
      <c r="G1319" s="1021"/>
      <c r="H1319" s="1022"/>
      <c r="I1319" s="1022"/>
      <c r="J1319" s="1022"/>
      <c r="K1319" s="1022"/>
      <c r="L1319" s="729" t="s">
        <v>3059</v>
      </c>
      <c r="M1319" s="1038">
        <v>4737</v>
      </c>
      <c r="N1319" s="1024"/>
    </row>
    <row r="1320" spans="1:14" ht="33.75">
      <c r="A1320" s="1017">
        <v>1313</v>
      </c>
      <c r="B1320" s="1025" t="s">
        <v>713</v>
      </c>
      <c r="C1320" s="1019" t="s">
        <v>712</v>
      </c>
      <c r="D1320" s="1020" t="s">
        <v>1469</v>
      </c>
      <c r="E1320" s="731" t="s">
        <v>3204</v>
      </c>
      <c r="F1320" s="729" t="s">
        <v>3058</v>
      </c>
      <c r="G1320" s="1021"/>
      <c r="H1320" s="1022"/>
      <c r="I1320" s="1022"/>
      <c r="J1320" s="1022"/>
      <c r="K1320" s="1022"/>
      <c r="L1320" s="729" t="s">
        <v>3059</v>
      </c>
      <c r="M1320" s="1038">
        <v>5247</v>
      </c>
      <c r="N1320" s="1024"/>
    </row>
    <row r="1321" spans="1:14" ht="33.75">
      <c r="A1321" s="1017">
        <v>1314</v>
      </c>
      <c r="B1321" s="1025" t="s">
        <v>713</v>
      </c>
      <c r="C1321" s="1019" t="s">
        <v>712</v>
      </c>
      <c r="D1321" s="1020" t="s">
        <v>1470</v>
      </c>
      <c r="E1321" s="731" t="s">
        <v>3205</v>
      </c>
      <c r="F1321" s="729" t="s">
        <v>3058</v>
      </c>
      <c r="G1321" s="1021"/>
      <c r="H1321" s="1022"/>
      <c r="I1321" s="1022"/>
      <c r="J1321" s="1022"/>
      <c r="K1321" s="1022"/>
      <c r="L1321" s="729" t="s">
        <v>3059</v>
      </c>
      <c r="M1321" s="1038">
        <v>4737</v>
      </c>
      <c r="N1321" s="1024"/>
    </row>
    <row r="1322" spans="1:14" ht="33.75">
      <c r="A1322" s="1017">
        <v>1315</v>
      </c>
      <c r="B1322" s="1025" t="s">
        <v>713</v>
      </c>
      <c r="C1322" s="1019" t="s">
        <v>712</v>
      </c>
      <c r="D1322" s="1020" t="s">
        <v>1472</v>
      </c>
      <c r="E1322" s="731" t="s">
        <v>3206</v>
      </c>
      <c r="F1322" s="729" t="s">
        <v>3058</v>
      </c>
      <c r="G1322" s="1021"/>
      <c r="H1322" s="1022"/>
      <c r="I1322" s="1022"/>
      <c r="J1322" s="1022"/>
      <c r="K1322" s="1022"/>
      <c r="L1322" s="729" t="s">
        <v>3059</v>
      </c>
      <c r="M1322" s="1038">
        <v>4737</v>
      </c>
      <c r="N1322" s="1024"/>
    </row>
    <row r="1323" spans="1:14" ht="33.75">
      <c r="A1323" s="1017">
        <v>1316</v>
      </c>
      <c r="B1323" s="1025" t="s">
        <v>713</v>
      </c>
      <c r="C1323" s="1019" t="s">
        <v>712</v>
      </c>
      <c r="D1323" s="1020" t="s">
        <v>1473</v>
      </c>
      <c r="E1323" s="731" t="s">
        <v>3207</v>
      </c>
      <c r="F1323" s="729" t="s">
        <v>3058</v>
      </c>
      <c r="G1323" s="1021"/>
      <c r="H1323" s="1022"/>
      <c r="I1323" s="1022"/>
      <c r="J1323" s="1022"/>
      <c r="K1323" s="1022"/>
      <c r="L1323" s="729" t="s">
        <v>3059</v>
      </c>
      <c r="M1323" s="1038">
        <v>4737</v>
      </c>
      <c r="N1323" s="1024"/>
    </row>
    <row r="1324" spans="1:14" ht="33.75">
      <c r="A1324" s="1017">
        <v>1317</v>
      </c>
      <c r="B1324" s="1025" t="s">
        <v>713</v>
      </c>
      <c r="C1324" s="1019" t="s">
        <v>712</v>
      </c>
      <c r="D1324" s="1020" t="s">
        <v>1475</v>
      </c>
      <c r="E1324" s="731" t="s">
        <v>4514</v>
      </c>
      <c r="F1324" s="729" t="s">
        <v>3058</v>
      </c>
      <c r="G1324" s="1021"/>
      <c r="H1324" s="1022"/>
      <c r="I1324" s="1022"/>
      <c r="J1324" s="1022"/>
      <c r="K1324" s="1022"/>
      <c r="L1324" s="729" t="s">
        <v>3059</v>
      </c>
      <c r="M1324" s="1038">
        <v>8174</v>
      </c>
      <c r="N1324" s="1024"/>
    </row>
    <row r="1325" spans="1:14" ht="33.75">
      <c r="A1325" s="1017">
        <v>1318</v>
      </c>
      <c r="B1325" s="1025" t="s">
        <v>713</v>
      </c>
      <c r="C1325" s="1019" t="s">
        <v>712</v>
      </c>
      <c r="D1325" s="1020" t="s">
        <v>1477</v>
      </c>
      <c r="E1325" s="731" t="s">
        <v>3208</v>
      </c>
      <c r="F1325" s="729" t="s">
        <v>3058</v>
      </c>
      <c r="G1325" s="1021"/>
      <c r="H1325" s="1022"/>
      <c r="I1325" s="1022"/>
      <c r="J1325" s="1022"/>
      <c r="K1325" s="1022"/>
      <c r="L1325" s="729" t="s">
        <v>3059</v>
      </c>
      <c r="M1325" s="1038">
        <v>4737</v>
      </c>
      <c r="N1325" s="1024"/>
    </row>
    <row r="1326" spans="1:14" ht="33.75">
      <c r="A1326" s="1017">
        <v>1319</v>
      </c>
      <c r="B1326" s="1025" t="s">
        <v>713</v>
      </c>
      <c r="C1326" s="1019" t="s">
        <v>712</v>
      </c>
      <c r="D1326" s="1020" t="s">
        <v>1480</v>
      </c>
      <c r="E1326" s="731" t="s">
        <v>3209</v>
      </c>
      <c r="F1326" s="729" t="s">
        <v>3058</v>
      </c>
      <c r="G1326" s="1021"/>
      <c r="H1326" s="1022"/>
      <c r="I1326" s="1022"/>
      <c r="J1326" s="1022"/>
      <c r="K1326" s="1022"/>
      <c r="L1326" s="729" t="s">
        <v>3059</v>
      </c>
      <c r="M1326" s="1038">
        <v>6952</v>
      </c>
      <c r="N1326" s="1024"/>
    </row>
    <row r="1327" spans="1:14" ht="33.75">
      <c r="A1327" s="1017">
        <v>1320</v>
      </c>
      <c r="B1327" s="1025" t="s">
        <v>713</v>
      </c>
      <c r="C1327" s="1019" t="s">
        <v>712</v>
      </c>
      <c r="D1327" s="1020" t="s">
        <v>1481</v>
      </c>
      <c r="E1327" s="731" t="s">
        <v>3210</v>
      </c>
      <c r="F1327" s="729" t="s">
        <v>3058</v>
      </c>
      <c r="G1327" s="1021"/>
      <c r="H1327" s="1022"/>
      <c r="I1327" s="1022"/>
      <c r="J1327" s="1022"/>
      <c r="K1327" s="1022"/>
      <c r="L1327" s="729" t="s">
        <v>3059</v>
      </c>
      <c r="M1327" s="1038">
        <v>4737</v>
      </c>
      <c r="N1327" s="1024"/>
    </row>
    <row r="1328" spans="1:14" ht="33.75">
      <c r="A1328" s="1017">
        <v>1321</v>
      </c>
      <c r="B1328" s="1025" t="s">
        <v>713</v>
      </c>
      <c r="C1328" s="1019" t="s">
        <v>712</v>
      </c>
      <c r="D1328" s="1020" t="s">
        <v>1483</v>
      </c>
      <c r="E1328" s="731" t="s">
        <v>3211</v>
      </c>
      <c r="F1328" s="729" t="s">
        <v>3058</v>
      </c>
      <c r="G1328" s="1021"/>
      <c r="H1328" s="1022"/>
      <c r="I1328" s="1022"/>
      <c r="J1328" s="1022"/>
      <c r="K1328" s="1022"/>
      <c r="L1328" s="729" t="s">
        <v>3059</v>
      </c>
      <c r="M1328" s="1038">
        <v>5247</v>
      </c>
      <c r="N1328" s="1024"/>
    </row>
    <row r="1329" spans="1:14" ht="33.75">
      <c r="A1329" s="1017">
        <v>1322</v>
      </c>
      <c r="B1329" s="1025" t="s">
        <v>713</v>
      </c>
      <c r="C1329" s="1019" t="s">
        <v>712</v>
      </c>
      <c r="D1329" s="1020" t="s">
        <v>1484</v>
      </c>
      <c r="E1329" s="731" t="s">
        <v>3212</v>
      </c>
      <c r="F1329" s="729" t="s">
        <v>3058</v>
      </c>
      <c r="G1329" s="1021"/>
      <c r="H1329" s="1022"/>
      <c r="I1329" s="1022"/>
      <c r="J1329" s="1022"/>
      <c r="K1329" s="1022"/>
      <c r="L1329" s="729" t="s">
        <v>3059</v>
      </c>
      <c r="M1329" s="1038">
        <v>5247</v>
      </c>
      <c r="N1329" s="1024"/>
    </row>
    <row r="1330" spans="1:14" ht="33.75">
      <c r="A1330" s="1017">
        <v>1323</v>
      </c>
      <c r="B1330" s="1025" t="s">
        <v>713</v>
      </c>
      <c r="C1330" s="1019" t="s">
        <v>712</v>
      </c>
      <c r="D1330" s="1020" t="s">
        <v>1487</v>
      </c>
      <c r="E1330" s="731" t="s">
        <v>3213</v>
      </c>
      <c r="F1330" s="729" t="s">
        <v>3058</v>
      </c>
      <c r="G1330" s="1021"/>
      <c r="H1330" s="1022"/>
      <c r="I1330" s="1022"/>
      <c r="J1330" s="1022"/>
      <c r="K1330" s="1022"/>
      <c r="L1330" s="729" t="s">
        <v>3059</v>
      </c>
      <c r="M1330" s="1038">
        <v>6952</v>
      </c>
      <c r="N1330" s="1024"/>
    </row>
    <row r="1331" spans="1:14" ht="33.75">
      <c r="A1331" s="1017">
        <v>1324</v>
      </c>
      <c r="B1331" s="1025" t="s">
        <v>713</v>
      </c>
      <c r="C1331" s="1019" t="s">
        <v>712</v>
      </c>
      <c r="D1331" s="1020" t="s">
        <v>1488</v>
      </c>
      <c r="E1331" s="731" t="s">
        <v>3214</v>
      </c>
      <c r="F1331" s="729" t="s">
        <v>3058</v>
      </c>
      <c r="G1331" s="1021"/>
      <c r="H1331" s="1022"/>
      <c r="I1331" s="1022"/>
      <c r="J1331" s="1022"/>
      <c r="K1331" s="1022"/>
      <c r="L1331" s="729" t="s">
        <v>3059</v>
      </c>
      <c r="M1331" s="1038">
        <v>4637</v>
      </c>
      <c r="N1331" s="1024"/>
    </row>
    <row r="1332" spans="1:14" ht="33.75">
      <c r="A1332" s="1017">
        <v>1325</v>
      </c>
      <c r="B1332" s="1025" t="s">
        <v>713</v>
      </c>
      <c r="C1332" s="1019" t="s">
        <v>712</v>
      </c>
      <c r="D1332" s="1020" t="s">
        <v>1491</v>
      </c>
      <c r="E1332" s="731" t="s">
        <v>3215</v>
      </c>
      <c r="F1332" s="729" t="s">
        <v>3058</v>
      </c>
      <c r="G1332" s="1021"/>
      <c r="H1332" s="1022"/>
      <c r="I1332" s="1022"/>
      <c r="J1332" s="1022"/>
      <c r="K1332" s="1022"/>
      <c r="L1332" s="729" t="s">
        <v>3059</v>
      </c>
      <c r="M1332" s="1038">
        <v>5247</v>
      </c>
      <c r="N1332" s="1024"/>
    </row>
    <row r="1333" spans="1:14" ht="33.75">
      <c r="A1333" s="1017">
        <v>1326</v>
      </c>
      <c r="B1333" s="1025" t="s">
        <v>713</v>
      </c>
      <c r="C1333" s="1019" t="s">
        <v>712</v>
      </c>
      <c r="D1333" s="1020" t="s">
        <v>1492</v>
      </c>
      <c r="E1333" s="731" t="s">
        <v>3216</v>
      </c>
      <c r="F1333" s="729" t="s">
        <v>3058</v>
      </c>
      <c r="G1333" s="1021"/>
      <c r="H1333" s="1022"/>
      <c r="I1333" s="1022"/>
      <c r="J1333" s="1022"/>
      <c r="K1333" s="1022"/>
      <c r="L1333" s="729" t="s">
        <v>3059</v>
      </c>
      <c r="M1333" s="1038">
        <v>5247</v>
      </c>
      <c r="N1333" s="1024"/>
    </row>
    <row r="1334" spans="1:14" ht="33.75">
      <c r="A1334" s="1017">
        <v>1327</v>
      </c>
      <c r="B1334" s="1025" t="s">
        <v>713</v>
      </c>
      <c r="C1334" s="1019" t="s">
        <v>712</v>
      </c>
      <c r="D1334" s="1020" t="s">
        <v>1495</v>
      </c>
      <c r="E1334" s="731" t="s">
        <v>3217</v>
      </c>
      <c r="F1334" s="729" t="s">
        <v>3058</v>
      </c>
      <c r="G1334" s="1021"/>
      <c r="H1334" s="1022"/>
      <c r="I1334" s="1022"/>
      <c r="J1334" s="1022"/>
      <c r="K1334" s="1022"/>
      <c r="L1334" s="729" t="s">
        <v>3059</v>
      </c>
      <c r="M1334" s="1038">
        <v>5247</v>
      </c>
      <c r="N1334" s="1024"/>
    </row>
    <row r="1335" spans="1:14" ht="33.75">
      <c r="A1335" s="1017">
        <v>1328</v>
      </c>
      <c r="B1335" s="1025" t="s">
        <v>713</v>
      </c>
      <c r="C1335" s="1019" t="s">
        <v>712</v>
      </c>
      <c r="D1335" s="1020" t="s">
        <v>1496</v>
      </c>
      <c r="E1335" s="731" t="s">
        <v>3218</v>
      </c>
      <c r="F1335" s="729" t="s">
        <v>3058</v>
      </c>
      <c r="G1335" s="1021"/>
      <c r="H1335" s="1022"/>
      <c r="I1335" s="1022"/>
      <c r="J1335" s="1022"/>
      <c r="K1335" s="1022"/>
      <c r="L1335" s="729" t="s">
        <v>3059</v>
      </c>
      <c r="M1335" s="1038">
        <v>5247</v>
      </c>
      <c r="N1335" s="1024"/>
    </row>
    <row r="1336" spans="1:14" ht="33.75">
      <c r="A1336" s="1017">
        <v>1329</v>
      </c>
      <c r="B1336" s="1025" t="s">
        <v>713</v>
      </c>
      <c r="C1336" s="1019" t="s">
        <v>712</v>
      </c>
      <c r="D1336" s="1020" t="s">
        <v>1498</v>
      </c>
      <c r="E1336" s="731" t="s">
        <v>3219</v>
      </c>
      <c r="F1336" s="729" t="s">
        <v>3058</v>
      </c>
      <c r="G1336" s="1021"/>
      <c r="H1336" s="1022"/>
      <c r="I1336" s="1022"/>
      <c r="J1336" s="1022"/>
      <c r="K1336" s="1022"/>
      <c r="L1336" s="729" t="s">
        <v>3059</v>
      </c>
      <c r="M1336" s="1038">
        <v>5247</v>
      </c>
      <c r="N1336" s="1024"/>
    </row>
    <row r="1337" spans="1:14" ht="33.75">
      <c r="A1337" s="1017">
        <v>1330</v>
      </c>
      <c r="B1337" s="1025" t="s">
        <v>713</v>
      </c>
      <c r="C1337" s="1019" t="s">
        <v>712</v>
      </c>
      <c r="D1337" s="1020" t="s">
        <v>1499</v>
      </c>
      <c r="E1337" s="731" t="s">
        <v>3220</v>
      </c>
      <c r="F1337" s="729" t="s">
        <v>3058</v>
      </c>
      <c r="G1337" s="1021"/>
      <c r="H1337" s="1022"/>
      <c r="I1337" s="1022"/>
      <c r="J1337" s="1022"/>
      <c r="K1337" s="1022"/>
      <c r="L1337" s="729" t="s">
        <v>3059</v>
      </c>
      <c r="M1337" s="1038">
        <v>6952</v>
      </c>
      <c r="N1337" s="1024"/>
    </row>
    <row r="1338" spans="1:14" ht="33.75">
      <c r="A1338" s="1017">
        <v>1331</v>
      </c>
      <c r="B1338" s="1025" t="s">
        <v>713</v>
      </c>
      <c r="C1338" s="1019" t="s">
        <v>712</v>
      </c>
      <c r="D1338" s="1020" t="s">
        <v>1501</v>
      </c>
      <c r="E1338" s="731" t="s">
        <v>3221</v>
      </c>
      <c r="F1338" s="729" t="s">
        <v>3058</v>
      </c>
      <c r="G1338" s="1021"/>
      <c r="H1338" s="1022"/>
      <c r="I1338" s="1022"/>
      <c r="J1338" s="1022"/>
      <c r="K1338" s="1022"/>
      <c r="L1338" s="729" t="s">
        <v>3059</v>
      </c>
      <c r="M1338" s="1038">
        <v>4737</v>
      </c>
      <c r="N1338" s="1024"/>
    </row>
    <row r="1339" spans="1:14" ht="33.75">
      <c r="A1339" s="1017">
        <v>1332</v>
      </c>
      <c r="B1339" s="1025" t="s">
        <v>713</v>
      </c>
      <c r="C1339" s="1019" t="s">
        <v>712</v>
      </c>
      <c r="D1339" s="1020" t="s">
        <v>1502</v>
      </c>
      <c r="E1339" s="731" t="s">
        <v>3222</v>
      </c>
      <c r="F1339" s="729" t="s">
        <v>3058</v>
      </c>
      <c r="G1339" s="1021"/>
      <c r="H1339" s="1022"/>
      <c r="I1339" s="1022"/>
      <c r="J1339" s="1022"/>
      <c r="K1339" s="1022"/>
      <c r="L1339" s="729" t="s">
        <v>3059</v>
      </c>
      <c r="M1339" s="1038">
        <v>4737</v>
      </c>
      <c r="N1339" s="1024"/>
    </row>
    <row r="1340" spans="1:14" ht="33.75">
      <c r="A1340" s="1017">
        <v>1333</v>
      </c>
      <c r="B1340" s="1025" t="s">
        <v>713</v>
      </c>
      <c r="C1340" s="1019" t="s">
        <v>712</v>
      </c>
      <c r="D1340" s="1020" t="s">
        <v>1504</v>
      </c>
      <c r="E1340" s="731" t="s">
        <v>3223</v>
      </c>
      <c r="F1340" s="729" t="s">
        <v>3058</v>
      </c>
      <c r="G1340" s="1021"/>
      <c r="H1340" s="1022"/>
      <c r="I1340" s="1022"/>
      <c r="J1340" s="1022"/>
      <c r="K1340" s="1022"/>
      <c r="L1340" s="729" t="s">
        <v>3059</v>
      </c>
      <c r="M1340" s="1038">
        <v>9396</v>
      </c>
      <c r="N1340" s="1024"/>
    </row>
    <row r="1341" spans="1:14" ht="33.75">
      <c r="A1341" s="1017">
        <v>1334</v>
      </c>
      <c r="B1341" s="1025" t="s">
        <v>713</v>
      </c>
      <c r="C1341" s="1019" t="s">
        <v>712</v>
      </c>
      <c r="D1341" s="1020" t="s">
        <v>1505</v>
      </c>
      <c r="E1341" s="731" t="s">
        <v>3224</v>
      </c>
      <c r="F1341" s="729" t="s">
        <v>3058</v>
      </c>
      <c r="G1341" s="1021"/>
      <c r="H1341" s="1022"/>
      <c r="I1341" s="1022"/>
      <c r="J1341" s="1022"/>
      <c r="K1341" s="1022"/>
      <c r="L1341" s="729" t="s">
        <v>3059</v>
      </c>
      <c r="M1341" s="1038">
        <v>6952</v>
      </c>
      <c r="N1341" s="1024"/>
    </row>
    <row r="1342" spans="1:14" ht="33.75">
      <c r="A1342" s="1017">
        <v>1335</v>
      </c>
      <c r="B1342" s="1025" t="s">
        <v>713</v>
      </c>
      <c r="C1342" s="1019" t="s">
        <v>712</v>
      </c>
      <c r="D1342" s="1020" t="s">
        <v>1508</v>
      </c>
      <c r="E1342" s="731" t="s">
        <v>3225</v>
      </c>
      <c r="F1342" s="729" t="s">
        <v>3058</v>
      </c>
      <c r="G1342" s="1021"/>
      <c r="H1342" s="1022"/>
      <c r="I1342" s="1022"/>
      <c r="J1342" s="1022"/>
      <c r="K1342" s="1022"/>
      <c r="L1342" s="729" t="s">
        <v>3059</v>
      </c>
      <c r="M1342" s="1038">
        <v>5247</v>
      </c>
      <c r="N1342" s="1024"/>
    </row>
    <row r="1343" spans="1:14" ht="45">
      <c r="A1343" s="1017">
        <v>1336</v>
      </c>
      <c r="B1343" s="1025" t="s">
        <v>713</v>
      </c>
      <c r="C1343" s="1019" t="s">
        <v>712</v>
      </c>
      <c r="D1343" s="1020" t="s">
        <v>1509</v>
      </c>
      <c r="E1343" s="731" t="s">
        <v>4515</v>
      </c>
      <c r="F1343" s="729" t="s">
        <v>3058</v>
      </c>
      <c r="G1343" s="1021"/>
      <c r="H1343" s="1022"/>
      <c r="I1343" s="1022"/>
      <c r="J1343" s="1022"/>
      <c r="K1343" s="1022"/>
      <c r="L1343" s="729" t="s">
        <v>3059</v>
      </c>
      <c r="M1343" s="1038">
        <v>7568</v>
      </c>
      <c r="N1343" s="1024"/>
    </row>
    <row r="1344" spans="1:14" ht="33.75">
      <c r="A1344" s="1017">
        <v>1337</v>
      </c>
      <c r="B1344" s="1025" t="s">
        <v>713</v>
      </c>
      <c r="C1344" s="1019" t="s">
        <v>712</v>
      </c>
      <c r="D1344" s="1020" t="s">
        <v>1512</v>
      </c>
      <c r="E1344" s="731" t="s">
        <v>3226</v>
      </c>
      <c r="F1344" s="729" t="s">
        <v>3058</v>
      </c>
      <c r="G1344" s="1021"/>
      <c r="H1344" s="1022"/>
      <c r="I1344" s="1022"/>
      <c r="J1344" s="1022"/>
      <c r="K1344" s="1022"/>
      <c r="L1344" s="729" t="s">
        <v>3059</v>
      </c>
      <c r="M1344" s="1038">
        <v>6952</v>
      </c>
      <c r="N1344" s="1024"/>
    </row>
    <row r="1345" spans="1:14" ht="33.75">
      <c r="A1345" s="1017">
        <v>1338</v>
      </c>
      <c r="B1345" s="1025" t="s">
        <v>713</v>
      </c>
      <c r="C1345" s="1019" t="s">
        <v>712</v>
      </c>
      <c r="D1345" s="1020" t="s">
        <v>1513</v>
      </c>
      <c r="E1345" s="731" t="s">
        <v>3227</v>
      </c>
      <c r="F1345" s="729" t="s">
        <v>3058</v>
      </c>
      <c r="G1345" s="1021"/>
      <c r="H1345" s="1022"/>
      <c r="I1345" s="1022"/>
      <c r="J1345" s="1022"/>
      <c r="K1345" s="1022"/>
      <c r="L1345" s="729" t="s">
        <v>3059</v>
      </c>
      <c r="M1345" s="1038">
        <v>5247</v>
      </c>
      <c r="N1345" s="1024"/>
    </row>
    <row r="1346" spans="1:14" ht="33.75">
      <c r="A1346" s="1017">
        <v>1339</v>
      </c>
      <c r="B1346" s="1025" t="s">
        <v>713</v>
      </c>
      <c r="C1346" s="1019" t="s">
        <v>712</v>
      </c>
      <c r="D1346" s="1020" t="s">
        <v>1515</v>
      </c>
      <c r="E1346" s="731" t="s">
        <v>3228</v>
      </c>
      <c r="F1346" s="729" t="s">
        <v>3058</v>
      </c>
      <c r="G1346" s="1021"/>
      <c r="H1346" s="1022"/>
      <c r="I1346" s="1022"/>
      <c r="J1346" s="1022"/>
      <c r="K1346" s="1022"/>
      <c r="L1346" s="729" t="s">
        <v>3059</v>
      </c>
      <c r="M1346" s="1038">
        <v>6952</v>
      </c>
      <c r="N1346" s="1024"/>
    </row>
    <row r="1347" spans="1:14" ht="33.75">
      <c r="A1347" s="1017">
        <v>1340</v>
      </c>
      <c r="B1347" s="1025" t="s">
        <v>713</v>
      </c>
      <c r="C1347" s="1019" t="s">
        <v>712</v>
      </c>
      <c r="D1347" s="1020" t="s">
        <v>1516</v>
      </c>
      <c r="E1347" s="731" t="s">
        <v>3229</v>
      </c>
      <c r="F1347" s="729" t="s">
        <v>3058</v>
      </c>
      <c r="G1347" s="1021"/>
      <c r="H1347" s="1022"/>
      <c r="I1347" s="1022"/>
      <c r="J1347" s="1022"/>
      <c r="K1347" s="1022"/>
      <c r="L1347" s="729" t="s">
        <v>3059</v>
      </c>
      <c r="M1347" s="1038">
        <v>5247</v>
      </c>
      <c r="N1347" s="1024"/>
    </row>
    <row r="1348" spans="1:14" ht="33.75">
      <c r="A1348" s="1017">
        <v>1341</v>
      </c>
      <c r="B1348" s="1025" t="s">
        <v>713</v>
      </c>
      <c r="C1348" s="1019" t="s">
        <v>712</v>
      </c>
      <c r="D1348" s="1020" t="s">
        <v>1518</v>
      </c>
      <c r="E1348" s="731" t="s">
        <v>3230</v>
      </c>
      <c r="F1348" s="729" t="s">
        <v>3058</v>
      </c>
      <c r="G1348" s="1021"/>
      <c r="H1348" s="1022"/>
      <c r="I1348" s="1022"/>
      <c r="J1348" s="1022"/>
      <c r="K1348" s="1022"/>
      <c r="L1348" s="729" t="s">
        <v>3059</v>
      </c>
      <c r="M1348" s="1038">
        <v>6952</v>
      </c>
      <c r="N1348" s="1024"/>
    </row>
    <row r="1349" spans="1:14" ht="33.75">
      <c r="A1349" s="1017">
        <v>1342</v>
      </c>
      <c r="B1349" s="1025" t="s">
        <v>713</v>
      </c>
      <c r="C1349" s="1019" t="s">
        <v>712</v>
      </c>
      <c r="D1349" s="1020" t="s">
        <v>1519</v>
      </c>
      <c r="E1349" s="731" t="s">
        <v>3231</v>
      </c>
      <c r="F1349" s="729" t="s">
        <v>3058</v>
      </c>
      <c r="G1349" s="1021"/>
      <c r="H1349" s="1022"/>
      <c r="I1349" s="1022"/>
      <c r="J1349" s="1022"/>
      <c r="K1349" s="1022"/>
      <c r="L1349" s="729" t="s">
        <v>3059</v>
      </c>
      <c r="M1349" s="1038">
        <v>4737</v>
      </c>
      <c r="N1349" s="1024"/>
    </row>
    <row r="1350" spans="1:14" ht="33.75">
      <c r="A1350" s="1017">
        <v>1343</v>
      </c>
      <c r="B1350" s="1025" t="s">
        <v>713</v>
      </c>
      <c r="C1350" s="1019" t="s">
        <v>712</v>
      </c>
      <c r="D1350" s="1020" t="s">
        <v>1521</v>
      </c>
      <c r="E1350" s="731" t="s">
        <v>3232</v>
      </c>
      <c r="F1350" s="729" t="s">
        <v>3058</v>
      </c>
      <c r="G1350" s="1021"/>
      <c r="H1350" s="1022"/>
      <c r="I1350" s="1022"/>
      <c r="J1350" s="1022"/>
      <c r="K1350" s="1022"/>
      <c r="L1350" s="729" t="s">
        <v>3059</v>
      </c>
      <c r="M1350" s="1038">
        <v>5247</v>
      </c>
      <c r="N1350" s="1024"/>
    </row>
    <row r="1351" spans="1:14" ht="33.75">
      <c r="A1351" s="1017">
        <v>1344</v>
      </c>
      <c r="B1351" s="1025" t="s">
        <v>713</v>
      </c>
      <c r="C1351" s="1019" t="s">
        <v>712</v>
      </c>
      <c r="D1351" s="1020" t="s">
        <v>1522</v>
      </c>
      <c r="E1351" s="731" t="s">
        <v>3233</v>
      </c>
      <c r="F1351" s="729" t="s">
        <v>3058</v>
      </c>
      <c r="G1351" s="1021"/>
      <c r="H1351" s="1022"/>
      <c r="I1351" s="1022"/>
      <c r="J1351" s="1022"/>
      <c r="K1351" s="1022"/>
      <c r="L1351" s="729" t="s">
        <v>3059</v>
      </c>
      <c r="M1351" s="1038">
        <v>5247</v>
      </c>
      <c r="N1351" s="1024"/>
    </row>
    <row r="1352" spans="1:14" ht="33.75">
      <c r="A1352" s="1017">
        <v>1345</v>
      </c>
      <c r="B1352" s="1025" t="s">
        <v>713</v>
      </c>
      <c r="C1352" s="1019" t="s">
        <v>712</v>
      </c>
      <c r="D1352" s="1020" t="s">
        <v>1524</v>
      </c>
      <c r="E1352" s="731" t="s">
        <v>3234</v>
      </c>
      <c r="F1352" s="729" t="s">
        <v>3058</v>
      </c>
      <c r="G1352" s="1021"/>
      <c r="H1352" s="1022"/>
      <c r="I1352" s="1022"/>
      <c r="J1352" s="1022"/>
      <c r="K1352" s="1022"/>
      <c r="L1352" s="729" t="s">
        <v>3059</v>
      </c>
      <c r="M1352" s="1038">
        <v>5247</v>
      </c>
      <c r="N1352" s="1024"/>
    </row>
    <row r="1353" spans="1:14" ht="33.75">
      <c r="A1353" s="1017">
        <v>1346</v>
      </c>
      <c r="B1353" s="1025" t="s">
        <v>713</v>
      </c>
      <c r="C1353" s="1019" t="s">
        <v>712</v>
      </c>
      <c r="D1353" s="1020" t="s">
        <v>1525</v>
      </c>
      <c r="E1353" s="731" t="s">
        <v>3235</v>
      </c>
      <c r="F1353" s="729" t="s">
        <v>3058</v>
      </c>
      <c r="G1353" s="1021"/>
      <c r="H1353" s="1022"/>
      <c r="I1353" s="1022"/>
      <c r="J1353" s="1022"/>
      <c r="K1353" s="1022"/>
      <c r="L1353" s="729" t="s">
        <v>3059</v>
      </c>
      <c r="M1353" s="1038">
        <v>5247</v>
      </c>
      <c r="N1353" s="1024"/>
    </row>
    <row r="1354" spans="1:14" ht="33.75">
      <c r="A1354" s="1017">
        <v>1347</v>
      </c>
      <c r="B1354" s="1025" t="s">
        <v>713</v>
      </c>
      <c r="C1354" s="1019" t="s">
        <v>712</v>
      </c>
      <c r="D1354" s="1020" t="s">
        <v>1528</v>
      </c>
      <c r="E1354" s="731" t="s">
        <v>3236</v>
      </c>
      <c r="F1354" s="729" t="s">
        <v>3058</v>
      </c>
      <c r="G1354" s="1021"/>
      <c r="H1354" s="1022"/>
      <c r="I1354" s="1022"/>
      <c r="J1354" s="1022"/>
      <c r="K1354" s="1022"/>
      <c r="L1354" s="729" t="s">
        <v>3059</v>
      </c>
      <c r="M1354" s="1038">
        <v>5156</v>
      </c>
      <c r="N1354" s="1024"/>
    </row>
    <row r="1355" spans="1:14" ht="33.75">
      <c r="A1355" s="1017">
        <v>1348</v>
      </c>
      <c r="B1355" s="1025" t="s">
        <v>713</v>
      </c>
      <c r="C1355" s="1019" t="s">
        <v>712</v>
      </c>
      <c r="D1355" s="1020" t="s">
        <v>1529</v>
      </c>
      <c r="E1355" s="731" t="s">
        <v>3237</v>
      </c>
      <c r="F1355" s="729" t="s">
        <v>3058</v>
      </c>
      <c r="G1355" s="1021"/>
      <c r="H1355" s="1022"/>
      <c r="I1355" s="1022"/>
      <c r="J1355" s="1022"/>
      <c r="K1355" s="1022"/>
      <c r="L1355" s="729" t="s">
        <v>3059</v>
      </c>
      <c r="M1355" s="1038">
        <v>4200</v>
      </c>
      <c r="N1355" s="1024"/>
    </row>
    <row r="1356" spans="1:14" ht="33.75">
      <c r="A1356" s="1017">
        <v>1349</v>
      </c>
      <c r="B1356" s="1025" t="s">
        <v>713</v>
      </c>
      <c r="C1356" s="1019" t="s">
        <v>712</v>
      </c>
      <c r="D1356" s="1020" t="s">
        <v>1531</v>
      </c>
      <c r="E1356" s="731" t="s">
        <v>3238</v>
      </c>
      <c r="F1356" s="729" t="s">
        <v>3058</v>
      </c>
      <c r="G1356" s="1021"/>
      <c r="H1356" s="1022"/>
      <c r="I1356" s="1022"/>
      <c r="J1356" s="1022"/>
      <c r="K1356" s="1022"/>
      <c r="L1356" s="729" t="s">
        <v>3059</v>
      </c>
      <c r="M1356" s="1038">
        <v>5247</v>
      </c>
      <c r="N1356" s="1024"/>
    </row>
    <row r="1357" spans="1:14" ht="33.75">
      <c r="A1357" s="1017">
        <v>1350</v>
      </c>
      <c r="B1357" s="1025" t="s">
        <v>713</v>
      </c>
      <c r="C1357" s="1019" t="s">
        <v>712</v>
      </c>
      <c r="D1357" s="1020" t="s">
        <v>1532</v>
      </c>
      <c r="E1357" s="731" t="s">
        <v>3239</v>
      </c>
      <c r="F1357" s="729" t="s">
        <v>3058</v>
      </c>
      <c r="G1357" s="1021"/>
      <c r="H1357" s="1022"/>
      <c r="I1357" s="1022"/>
      <c r="J1357" s="1022"/>
      <c r="K1357" s="1022"/>
      <c r="L1357" s="729" t="s">
        <v>3059</v>
      </c>
      <c r="M1357" s="1038">
        <v>6952</v>
      </c>
      <c r="N1357" s="1024"/>
    </row>
    <row r="1358" spans="1:14" ht="33.75">
      <c r="A1358" s="1017">
        <v>1351</v>
      </c>
      <c r="B1358" s="1025" t="s">
        <v>713</v>
      </c>
      <c r="C1358" s="1019" t="s">
        <v>712</v>
      </c>
      <c r="D1358" s="1020" t="s">
        <v>1534</v>
      </c>
      <c r="E1358" s="731" t="s">
        <v>3240</v>
      </c>
      <c r="F1358" s="729" t="s">
        <v>3058</v>
      </c>
      <c r="G1358" s="1021"/>
      <c r="H1358" s="1022"/>
      <c r="I1358" s="1022"/>
      <c r="J1358" s="1022"/>
      <c r="K1358" s="1022"/>
      <c r="L1358" s="729" t="s">
        <v>3059</v>
      </c>
      <c r="M1358" s="1038">
        <v>5247</v>
      </c>
      <c r="N1358" s="1024"/>
    </row>
    <row r="1359" spans="1:14" ht="33.75">
      <c r="A1359" s="1017">
        <v>1352</v>
      </c>
      <c r="B1359" s="1025" t="s">
        <v>713</v>
      </c>
      <c r="C1359" s="1019" t="s">
        <v>712</v>
      </c>
      <c r="D1359" s="1020" t="s">
        <v>1535</v>
      </c>
      <c r="E1359" s="731" t="s">
        <v>3241</v>
      </c>
      <c r="F1359" s="729" t="s">
        <v>3058</v>
      </c>
      <c r="G1359" s="1021"/>
      <c r="H1359" s="1022"/>
      <c r="I1359" s="1022"/>
      <c r="J1359" s="1022"/>
      <c r="K1359" s="1022"/>
      <c r="L1359" s="729" t="s">
        <v>3059</v>
      </c>
      <c r="M1359" s="1038">
        <v>5247</v>
      </c>
      <c r="N1359" s="1024"/>
    </row>
    <row r="1360" spans="1:14" ht="33.75">
      <c r="A1360" s="1017">
        <v>1353</v>
      </c>
      <c r="B1360" s="1025" t="s">
        <v>713</v>
      </c>
      <c r="C1360" s="1019" t="s">
        <v>712</v>
      </c>
      <c r="D1360" s="1020" t="s">
        <v>1537</v>
      </c>
      <c r="E1360" s="731" t="s">
        <v>3242</v>
      </c>
      <c r="F1360" s="729" t="s">
        <v>3058</v>
      </c>
      <c r="G1360" s="1021"/>
      <c r="H1360" s="1022"/>
      <c r="I1360" s="1022"/>
      <c r="J1360" s="1022"/>
      <c r="K1360" s="1022"/>
      <c r="L1360" s="729" t="s">
        <v>3059</v>
      </c>
      <c r="M1360" s="1038">
        <v>5247</v>
      </c>
      <c r="N1360" s="1024"/>
    </row>
    <row r="1361" spans="1:14" ht="33.75">
      <c r="A1361" s="1017">
        <v>1354</v>
      </c>
      <c r="B1361" s="1025" t="s">
        <v>713</v>
      </c>
      <c r="C1361" s="1019" t="s">
        <v>712</v>
      </c>
      <c r="D1361" s="1020" t="s">
        <v>1538</v>
      </c>
      <c r="E1361" s="731" t="s">
        <v>3243</v>
      </c>
      <c r="F1361" s="729" t="s">
        <v>3058</v>
      </c>
      <c r="G1361" s="1021"/>
      <c r="H1361" s="1022"/>
      <c r="I1361" s="1022"/>
      <c r="J1361" s="1022"/>
      <c r="K1361" s="1022"/>
      <c r="L1361" s="729" t="s">
        <v>3059</v>
      </c>
      <c r="M1361" s="1038">
        <v>5247</v>
      </c>
      <c r="N1361" s="1024"/>
    </row>
    <row r="1362" spans="1:14" ht="33.75">
      <c r="A1362" s="1017">
        <v>1355</v>
      </c>
      <c r="B1362" s="1025" t="s">
        <v>713</v>
      </c>
      <c r="C1362" s="1019" t="s">
        <v>712</v>
      </c>
      <c r="D1362" s="1020" t="s">
        <v>1540</v>
      </c>
      <c r="E1362" s="731" t="s">
        <v>3244</v>
      </c>
      <c r="F1362" s="729" t="s">
        <v>3058</v>
      </c>
      <c r="G1362" s="1021"/>
      <c r="H1362" s="1022"/>
      <c r="I1362" s="1022"/>
      <c r="J1362" s="1022"/>
      <c r="K1362" s="1022"/>
      <c r="L1362" s="729" t="s">
        <v>3059</v>
      </c>
      <c r="M1362" s="1038">
        <v>4737</v>
      </c>
      <c r="N1362" s="1024"/>
    </row>
    <row r="1363" spans="1:14" ht="33.75">
      <c r="A1363" s="1017">
        <v>1356</v>
      </c>
      <c r="B1363" s="1025" t="s">
        <v>713</v>
      </c>
      <c r="C1363" s="1019" t="s">
        <v>712</v>
      </c>
      <c r="D1363" s="1020" t="s">
        <v>1541</v>
      </c>
      <c r="E1363" s="731" t="s">
        <v>3245</v>
      </c>
      <c r="F1363" s="729" t="s">
        <v>3058</v>
      </c>
      <c r="G1363" s="1021"/>
      <c r="H1363" s="1022"/>
      <c r="I1363" s="1022"/>
      <c r="J1363" s="1022"/>
      <c r="K1363" s="1022"/>
      <c r="L1363" s="729" t="s">
        <v>3059</v>
      </c>
      <c r="M1363" s="1038">
        <v>5247</v>
      </c>
      <c r="N1363" s="1024"/>
    </row>
    <row r="1364" spans="1:14" ht="33.75">
      <c r="A1364" s="1017">
        <v>1357</v>
      </c>
      <c r="B1364" s="1025" t="s">
        <v>713</v>
      </c>
      <c r="C1364" s="1019" t="s">
        <v>712</v>
      </c>
      <c r="D1364" s="1020" t="s">
        <v>1543</v>
      </c>
      <c r="E1364" s="731" t="s">
        <v>3246</v>
      </c>
      <c r="F1364" s="729" t="s">
        <v>3058</v>
      </c>
      <c r="G1364" s="1021"/>
      <c r="H1364" s="1022"/>
      <c r="I1364" s="1022"/>
      <c r="J1364" s="1022"/>
      <c r="K1364" s="1022"/>
      <c r="L1364" s="729" t="s">
        <v>3059</v>
      </c>
      <c r="M1364" s="1038">
        <v>4737</v>
      </c>
      <c r="N1364" s="1024"/>
    </row>
    <row r="1365" spans="1:14" ht="33.75">
      <c r="A1365" s="1017">
        <v>1358</v>
      </c>
      <c r="B1365" s="1025" t="s">
        <v>713</v>
      </c>
      <c r="C1365" s="1019" t="s">
        <v>712</v>
      </c>
      <c r="D1365" s="1020" t="s">
        <v>1544</v>
      </c>
      <c r="E1365" s="731" t="s">
        <v>3247</v>
      </c>
      <c r="F1365" s="729" t="s">
        <v>3058</v>
      </c>
      <c r="G1365" s="1021"/>
      <c r="H1365" s="1022"/>
      <c r="I1365" s="1022"/>
      <c r="J1365" s="1022"/>
      <c r="K1365" s="1022"/>
      <c r="L1365" s="729" t="s">
        <v>3059</v>
      </c>
      <c r="M1365" s="1038">
        <v>6952</v>
      </c>
      <c r="N1365" s="1024"/>
    </row>
    <row r="1366" spans="1:14" ht="33.75">
      <c r="A1366" s="1017">
        <v>1359</v>
      </c>
      <c r="B1366" s="1025" t="s">
        <v>713</v>
      </c>
      <c r="C1366" s="1019" t="s">
        <v>712</v>
      </c>
      <c r="D1366" s="1020" t="s">
        <v>1547</v>
      </c>
      <c r="E1366" s="731" t="s">
        <v>3248</v>
      </c>
      <c r="F1366" s="729" t="s">
        <v>3058</v>
      </c>
      <c r="G1366" s="1021"/>
      <c r="H1366" s="1022"/>
      <c r="I1366" s="1022"/>
      <c r="J1366" s="1022"/>
      <c r="K1366" s="1022"/>
      <c r="L1366" s="729" t="s">
        <v>3059</v>
      </c>
      <c r="M1366" s="1038">
        <v>5247</v>
      </c>
      <c r="N1366" s="1024"/>
    </row>
    <row r="1367" spans="1:14" ht="33.75">
      <c r="A1367" s="1017">
        <v>1360</v>
      </c>
      <c r="B1367" s="1025" t="s">
        <v>713</v>
      </c>
      <c r="C1367" s="1019" t="s">
        <v>712</v>
      </c>
      <c r="D1367" s="1020" t="s">
        <v>1548</v>
      </c>
      <c r="E1367" s="731" t="s">
        <v>3249</v>
      </c>
      <c r="F1367" s="729" t="s">
        <v>3058</v>
      </c>
      <c r="G1367" s="1021"/>
      <c r="H1367" s="1022"/>
      <c r="I1367" s="1022"/>
      <c r="J1367" s="1022"/>
      <c r="K1367" s="1022"/>
      <c r="L1367" s="729" t="s">
        <v>3059</v>
      </c>
      <c r="M1367" s="1038">
        <v>6952</v>
      </c>
      <c r="N1367" s="1024"/>
    </row>
    <row r="1368" spans="1:14" ht="33.75">
      <c r="A1368" s="1017">
        <v>1361</v>
      </c>
      <c r="B1368" s="1025" t="s">
        <v>713</v>
      </c>
      <c r="C1368" s="1019" t="s">
        <v>712</v>
      </c>
      <c r="D1368" s="1020" t="s">
        <v>1551</v>
      </c>
      <c r="E1368" s="731" t="s">
        <v>3250</v>
      </c>
      <c r="F1368" s="729" t="s">
        <v>3058</v>
      </c>
      <c r="G1368" s="1021"/>
      <c r="H1368" s="1022"/>
      <c r="I1368" s="1022"/>
      <c r="J1368" s="1022"/>
      <c r="K1368" s="1022"/>
      <c r="L1368" s="729" t="s">
        <v>3059</v>
      </c>
      <c r="M1368" s="1038">
        <v>5247</v>
      </c>
      <c r="N1368" s="1024"/>
    </row>
    <row r="1369" spans="1:14" ht="33.75">
      <c r="A1369" s="1017">
        <v>1362</v>
      </c>
      <c r="B1369" s="1025" t="s">
        <v>713</v>
      </c>
      <c r="C1369" s="1019" t="s">
        <v>712</v>
      </c>
      <c r="D1369" s="1020" t="s">
        <v>1552</v>
      </c>
      <c r="E1369" s="731" t="s">
        <v>3251</v>
      </c>
      <c r="F1369" s="729" t="s">
        <v>3058</v>
      </c>
      <c r="G1369" s="1021"/>
      <c r="H1369" s="1022"/>
      <c r="I1369" s="1022"/>
      <c r="J1369" s="1022"/>
      <c r="K1369" s="1022"/>
      <c r="L1369" s="729" t="s">
        <v>3059</v>
      </c>
      <c r="M1369" s="1038">
        <v>6952</v>
      </c>
      <c r="N1369" s="1024"/>
    </row>
    <row r="1370" spans="1:14" ht="33.75">
      <c r="A1370" s="1017">
        <v>1363</v>
      </c>
      <c r="B1370" s="1025" t="s">
        <v>713</v>
      </c>
      <c r="C1370" s="1019" t="s">
        <v>712</v>
      </c>
      <c r="D1370" s="1020" t="s">
        <v>1554</v>
      </c>
      <c r="E1370" s="731" t="s">
        <v>3252</v>
      </c>
      <c r="F1370" s="729" t="s">
        <v>3058</v>
      </c>
      <c r="G1370" s="1021"/>
      <c r="H1370" s="1022"/>
      <c r="I1370" s="1022"/>
      <c r="J1370" s="1022"/>
      <c r="K1370" s="1022"/>
      <c r="L1370" s="729" t="s">
        <v>3059</v>
      </c>
      <c r="M1370" s="1038">
        <v>4737</v>
      </c>
      <c r="N1370" s="1024"/>
    </row>
    <row r="1371" spans="1:14" ht="33.75">
      <c r="A1371" s="1017">
        <v>1364</v>
      </c>
      <c r="B1371" s="1025" t="s">
        <v>713</v>
      </c>
      <c r="C1371" s="1019" t="s">
        <v>712</v>
      </c>
      <c r="D1371" s="1020" t="s">
        <v>1555</v>
      </c>
      <c r="E1371" s="731" t="s">
        <v>3253</v>
      </c>
      <c r="F1371" s="729" t="s">
        <v>3058</v>
      </c>
      <c r="G1371" s="1021"/>
      <c r="H1371" s="1022"/>
      <c r="I1371" s="1022"/>
      <c r="J1371" s="1022"/>
      <c r="K1371" s="1022"/>
      <c r="L1371" s="729" t="s">
        <v>3059</v>
      </c>
      <c r="M1371" s="1038">
        <v>4737</v>
      </c>
      <c r="N1371" s="1024"/>
    </row>
    <row r="1372" spans="1:14" ht="33.75">
      <c r="A1372" s="1017">
        <v>1365</v>
      </c>
      <c r="B1372" s="1025" t="s">
        <v>713</v>
      </c>
      <c r="C1372" s="1019" t="s">
        <v>712</v>
      </c>
      <c r="D1372" s="1020" t="s">
        <v>1557</v>
      </c>
      <c r="E1372" s="731" t="s">
        <v>3254</v>
      </c>
      <c r="F1372" s="729" t="s">
        <v>3058</v>
      </c>
      <c r="G1372" s="1021"/>
      <c r="H1372" s="1022"/>
      <c r="I1372" s="1022"/>
      <c r="J1372" s="1022"/>
      <c r="K1372" s="1022"/>
      <c r="L1372" s="729" t="s">
        <v>3059</v>
      </c>
      <c r="M1372" s="1038">
        <v>4737</v>
      </c>
      <c r="N1372" s="1024"/>
    </row>
    <row r="1373" spans="1:14" ht="33.75">
      <c r="A1373" s="1017">
        <v>1366</v>
      </c>
      <c r="B1373" s="1025" t="s">
        <v>713</v>
      </c>
      <c r="C1373" s="1019" t="s">
        <v>712</v>
      </c>
      <c r="D1373" s="1020" t="s">
        <v>1558</v>
      </c>
      <c r="E1373" s="731" t="s">
        <v>3255</v>
      </c>
      <c r="F1373" s="729" t="s">
        <v>3058</v>
      </c>
      <c r="G1373" s="1021"/>
      <c r="H1373" s="1022"/>
      <c r="I1373" s="1022"/>
      <c r="J1373" s="1022"/>
      <c r="K1373" s="1022"/>
      <c r="L1373" s="729" t="s">
        <v>3059</v>
      </c>
      <c r="M1373" s="1038">
        <v>4737</v>
      </c>
      <c r="N1373" s="1024"/>
    </row>
    <row r="1374" spans="1:14" ht="33.75">
      <c r="A1374" s="1017">
        <v>1367</v>
      </c>
      <c r="B1374" s="1025" t="s">
        <v>713</v>
      </c>
      <c r="C1374" s="1019" t="s">
        <v>712</v>
      </c>
      <c r="D1374" s="1020" t="s">
        <v>1561</v>
      </c>
      <c r="E1374" s="731" t="s">
        <v>3256</v>
      </c>
      <c r="F1374" s="729" t="s">
        <v>3058</v>
      </c>
      <c r="G1374" s="1021"/>
      <c r="H1374" s="1022"/>
      <c r="I1374" s="1022"/>
      <c r="J1374" s="1022"/>
      <c r="K1374" s="1022"/>
      <c r="L1374" s="729" t="s">
        <v>3059</v>
      </c>
      <c r="M1374" s="1038">
        <v>4737</v>
      </c>
      <c r="N1374" s="1024"/>
    </row>
    <row r="1375" spans="1:14" ht="33.75">
      <c r="A1375" s="1017">
        <v>1368</v>
      </c>
      <c r="B1375" s="1025" t="s">
        <v>713</v>
      </c>
      <c r="C1375" s="1019" t="s">
        <v>712</v>
      </c>
      <c r="D1375" s="1020" t="s">
        <v>1562</v>
      </c>
      <c r="E1375" s="731" t="s">
        <v>3257</v>
      </c>
      <c r="F1375" s="729" t="s">
        <v>3058</v>
      </c>
      <c r="G1375" s="1021"/>
      <c r="H1375" s="1022"/>
      <c r="I1375" s="1022"/>
      <c r="J1375" s="1022"/>
      <c r="K1375" s="1022"/>
      <c r="L1375" s="729" t="s">
        <v>3059</v>
      </c>
      <c r="M1375" s="1038">
        <v>7568</v>
      </c>
      <c r="N1375" s="1024"/>
    </row>
    <row r="1376" spans="1:14" ht="33.75">
      <c r="A1376" s="1017">
        <v>1369</v>
      </c>
      <c r="B1376" s="1025" t="s">
        <v>713</v>
      </c>
      <c r="C1376" s="1019" t="s">
        <v>712</v>
      </c>
      <c r="D1376" s="1020" t="s">
        <v>1565</v>
      </c>
      <c r="E1376" s="731" t="s">
        <v>3258</v>
      </c>
      <c r="F1376" s="729" t="s">
        <v>3058</v>
      </c>
      <c r="G1376" s="1021"/>
      <c r="H1376" s="1022"/>
      <c r="I1376" s="1022"/>
      <c r="J1376" s="1022"/>
      <c r="K1376" s="1022"/>
      <c r="L1376" s="729" t="s">
        <v>3059</v>
      </c>
      <c r="M1376" s="1038">
        <v>4737</v>
      </c>
      <c r="N1376" s="1024"/>
    </row>
    <row r="1377" spans="1:14" ht="33.75">
      <c r="A1377" s="1017">
        <v>1370</v>
      </c>
      <c r="B1377" s="1025" t="s">
        <v>713</v>
      </c>
      <c r="C1377" s="1019" t="s">
        <v>712</v>
      </c>
      <c r="D1377" s="1020" t="s">
        <v>1566</v>
      </c>
      <c r="E1377" s="731" t="s">
        <v>3259</v>
      </c>
      <c r="F1377" s="729" t="s">
        <v>3058</v>
      </c>
      <c r="G1377" s="1021"/>
      <c r="H1377" s="1022"/>
      <c r="I1377" s="1022"/>
      <c r="J1377" s="1022"/>
      <c r="K1377" s="1022"/>
      <c r="L1377" s="729" t="s">
        <v>3059</v>
      </c>
      <c r="M1377" s="1038">
        <v>6952</v>
      </c>
      <c r="N1377" s="1024"/>
    </row>
    <row r="1378" spans="1:14" ht="33.75">
      <c r="A1378" s="1017">
        <v>1371</v>
      </c>
      <c r="B1378" s="1025" t="s">
        <v>713</v>
      </c>
      <c r="C1378" s="1019" t="s">
        <v>712</v>
      </c>
      <c r="D1378" s="1020" t="s">
        <v>1568</v>
      </c>
      <c r="E1378" s="731" t="s">
        <v>3260</v>
      </c>
      <c r="F1378" s="729" t="s">
        <v>3058</v>
      </c>
      <c r="G1378" s="1021"/>
      <c r="H1378" s="1022"/>
      <c r="I1378" s="1022"/>
      <c r="J1378" s="1022"/>
      <c r="K1378" s="1022"/>
      <c r="L1378" s="729" t="s">
        <v>3059</v>
      </c>
      <c r="M1378" s="1038">
        <v>4737</v>
      </c>
      <c r="N1378" s="1024"/>
    </row>
    <row r="1379" spans="1:14" ht="33.75">
      <c r="A1379" s="1017">
        <v>1372</v>
      </c>
      <c r="B1379" s="1025" t="s">
        <v>713</v>
      </c>
      <c r="C1379" s="1019" t="s">
        <v>712</v>
      </c>
      <c r="D1379" s="1020" t="s">
        <v>1569</v>
      </c>
      <c r="E1379" s="731" t="s">
        <v>3261</v>
      </c>
      <c r="F1379" s="729" t="s">
        <v>3058</v>
      </c>
      <c r="G1379" s="1021"/>
      <c r="H1379" s="1022"/>
      <c r="I1379" s="1022"/>
      <c r="J1379" s="1022"/>
      <c r="K1379" s="1022"/>
      <c r="L1379" s="729" t="s">
        <v>3059</v>
      </c>
      <c r="M1379" s="1038">
        <v>4737</v>
      </c>
      <c r="N1379" s="1024"/>
    </row>
    <row r="1380" spans="1:14" ht="33.75">
      <c r="A1380" s="1017">
        <v>1373</v>
      </c>
      <c r="B1380" s="1025" t="s">
        <v>713</v>
      </c>
      <c r="C1380" s="1019" t="s">
        <v>712</v>
      </c>
      <c r="D1380" s="1020" t="s">
        <v>1571</v>
      </c>
      <c r="E1380" s="731" t="s">
        <v>3262</v>
      </c>
      <c r="F1380" s="729" t="s">
        <v>3058</v>
      </c>
      <c r="G1380" s="1021"/>
      <c r="H1380" s="1022"/>
      <c r="I1380" s="1022"/>
      <c r="J1380" s="1022"/>
      <c r="K1380" s="1022"/>
      <c r="L1380" s="729" t="s">
        <v>3059</v>
      </c>
      <c r="M1380" s="1038">
        <v>5247</v>
      </c>
      <c r="N1380" s="1024"/>
    </row>
    <row r="1381" spans="1:14" ht="33.75">
      <c r="A1381" s="1017">
        <v>1374</v>
      </c>
      <c r="B1381" s="1025" t="s">
        <v>713</v>
      </c>
      <c r="C1381" s="1019" t="s">
        <v>712</v>
      </c>
      <c r="D1381" s="1020" t="s">
        <v>1572</v>
      </c>
      <c r="E1381" s="731" t="s">
        <v>3263</v>
      </c>
      <c r="F1381" s="729" t="s">
        <v>3058</v>
      </c>
      <c r="G1381" s="1021"/>
      <c r="H1381" s="1022"/>
      <c r="I1381" s="1022"/>
      <c r="J1381" s="1022"/>
      <c r="K1381" s="1022"/>
      <c r="L1381" s="729" t="s">
        <v>3059</v>
      </c>
      <c r="M1381" s="1038">
        <v>6952</v>
      </c>
      <c r="N1381" s="1024"/>
    </row>
    <row r="1382" spans="1:14" ht="33.75">
      <c r="A1382" s="1017">
        <v>1375</v>
      </c>
      <c r="B1382" s="1025" t="s">
        <v>713</v>
      </c>
      <c r="C1382" s="1019" t="s">
        <v>712</v>
      </c>
      <c r="D1382" s="1020" t="s">
        <v>1574</v>
      </c>
      <c r="E1382" s="731" t="s">
        <v>3264</v>
      </c>
      <c r="F1382" s="729" t="s">
        <v>3058</v>
      </c>
      <c r="G1382" s="1021"/>
      <c r="H1382" s="1022"/>
      <c r="I1382" s="1022"/>
      <c r="J1382" s="1022"/>
      <c r="K1382" s="1022"/>
      <c r="L1382" s="729" t="s">
        <v>3059</v>
      </c>
      <c r="M1382" s="1038">
        <v>5247</v>
      </c>
      <c r="N1382" s="1024"/>
    </row>
    <row r="1383" spans="1:14" ht="33.75">
      <c r="A1383" s="1017">
        <v>1376</v>
      </c>
      <c r="B1383" s="1025" t="s">
        <v>713</v>
      </c>
      <c r="C1383" s="1019" t="s">
        <v>712</v>
      </c>
      <c r="D1383" s="1020" t="s">
        <v>1575</v>
      </c>
      <c r="E1383" s="731" t="s">
        <v>3265</v>
      </c>
      <c r="F1383" s="729" t="s">
        <v>3058</v>
      </c>
      <c r="G1383" s="1021"/>
      <c r="H1383" s="1022"/>
      <c r="I1383" s="1022"/>
      <c r="J1383" s="1022"/>
      <c r="K1383" s="1022"/>
      <c r="L1383" s="729" t="s">
        <v>3059</v>
      </c>
      <c r="M1383" s="1038">
        <v>4737</v>
      </c>
      <c r="N1383" s="1024"/>
    </row>
    <row r="1384" spans="1:14" ht="33.75">
      <c r="A1384" s="1017">
        <v>1377</v>
      </c>
      <c r="B1384" s="1025" t="s">
        <v>713</v>
      </c>
      <c r="C1384" s="1019" t="s">
        <v>712</v>
      </c>
      <c r="D1384" s="1020" t="s">
        <v>1577</v>
      </c>
      <c r="E1384" s="731" t="s">
        <v>3266</v>
      </c>
      <c r="F1384" s="729" t="s">
        <v>3058</v>
      </c>
      <c r="G1384" s="1021"/>
      <c r="H1384" s="1022"/>
      <c r="I1384" s="1022"/>
      <c r="J1384" s="1022"/>
      <c r="K1384" s="1022"/>
      <c r="L1384" s="729" t="s">
        <v>3059</v>
      </c>
      <c r="M1384" s="1038">
        <v>5247</v>
      </c>
      <c r="N1384" s="1024"/>
    </row>
    <row r="1385" spans="1:14" ht="33.75">
      <c r="A1385" s="1017">
        <v>1378</v>
      </c>
      <c r="B1385" s="1025" t="s">
        <v>713</v>
      </c>
      <c r="C1385" s="1019" t="s">
        <v>712</v>
      </c>
      <c r="D1385" s="1020" t="s">
        <v>1578</v>
      </c>
      <c r="E1385" s="731" t="s">
        <v>3267</v>
      </c>
      <c r="F1385" s="729" t="s">
        <v>3058</v>
      </c>
      <c r="G1385" s="1021"/>
      <c r="H1385" s="1022"/>
      <c r="I1385" s="1022"/>
      <c r="J1385" s="1022"/>
      <c r="K1385" s="1022"/>
      <c r="L1385" s="729" t="s">
        <v>3059</v>
      </c>
      <c r="M1385" s="1038">
        <v>4737</v>
      </c>
      <c r="N1385" s="1024"/>
    </row>
    <row r="1386" spans="1:14" ht="33.75">
      <c r="A1386" s="1017">
        <v>1379</v>
      </c>
      <c r="B1386" s="1025" t="s">
        <v>713</v>
      </c>
      <c r="C1386" s="1019" t="s">
        <v>712</v>
      </c>
      <c r="D1386" s="1020" t="s">
        <v>1581</v>
      </c>
      <c r="E1386" s="731" t="s">
        <v>3268</v>
      </c>
      <c r="F1386" s="729" t="s">
        <v>3058</v>
      </c>
      <c r="G1386" s="1021"/>
      <c r="H1386" s="1022"/>
      <c r="I1386" s="1022"/>
      <c r="J1386" s="1022"/>
      <c r="K1386" s="1022"/>
      <c r="L1386" s="729" t="s">
        <v>3059</v>
      </c>
      <c r="M1386" s="1038">
        <v>5809</v>
      </c>
      <c r="N1386" s="1024"/>
    </row>
    <row r="1387" spans="1:14" ht="33.75">
      <c r="A1387" s="1017">
        <v>1380</v>
      </c>
      <c r="B1387" s="1025" t="s">
        <v>713</v>
      </c>
      <c r="C1387" s="1019" t="s">
        <v>712</v>
      </c>
      <c r="D1387" s="1020" t="s">
        <v>1582</v>
      </c>
      <c r="E1387" s="731" t="s">
        <v>3269</v>
      </c>
      <c r="F1387" s="729" t="s">
        <v>3058</v>
      </c>
      <c r="G1387" s="1021"/>
      <c r="H1387" s="1022"/>
      <c r="I1387" s="1022"/>
      <c r="J1387" s="1022"/>
      <c r="K1387" s="1022"/>
      <c r="L1387" s="729" t="s">
        <v>3059</v>
      </c>
      <c r="M1387" s="1038">
        <v>5247</v>
      </c>
      <c r="N1387" s="1024"/>
    </row>
    <row r="1388" spans="1:14" ht="33.75">
      <c r="A1388" s="1017">
        <v>1381</v>
      </c>
      <c r="B1388" s="1025" t="s">
        <v>713</v>
      </c>
      <c r="C1388" s="1019" t="s">
        <v>712</v>
      </c>
      <c r="D1388" s="1020" t="s">
        <v>1584</v>
      </c>
      <c r="E1388" s="731" t="s">
        <v>3270</v>
      </c>
      <c r="F1388" s="729" t="s">
        <v>3058</v>
      </c>
      <c r="G1388" s="1021"/>
      <c r="H1388" s="1022"/>
      <c r="I1388" s="1022"/>
      <c r="J1388" s="1022"/>
      <c r="K1388" s="1022"/>
      <c r="L1388" s="729" t="s">
        <v>3059</v>
      </c>
      <c r="M1388" s="1038">
        <v>4737</v>
      </c>
      <c r="N1388" s="1024"/>
    </row>
    <row r="1389" spans="1:14" ht="33.75">
      <c r="A1389" s="1017">
        <v>1382</v>
      </c>
      <c r="B1389" s="1025" t="s">
        <v>713</v>
      </c>
      <c r="C1389" s="1019" t="s">
        <v>712</v>
      </c>
      <c r="D1389" s="1020" t="s">
        <v>1585</v>
      </c>
      <c r="E1389" s="731" t="s">
        <v>3271</v>
      </c>
      <c r="F1389" s="729" t="s">
        <v>3058</v>
      </c>
      <c r="G1389" s="1021"/>
      <c r="H1389" s="1022"/>
      <c r="I1389" s="1022"/>
      <c r="J1389" s="1022"/>
      <c r="K1389" s="1022"/>
      <c r="L1389" s="729" t="s">
        <v>3059</v>
      </c>
      <c r="M1389" s="1038">
        <v>6952</v>
      </c>
      <c r="N1389" s="1024"/>
    </row>
    <row r="1390" spans="1:14" ht="33.75">
      <c r="A1390" s="1017">
        <v>1383</v>
      </c>
      <c r="B1390" s="1025" t="s">
        <v>713</v>
      </c>
      <c r="C1390" s="1019" t="s">
        <v>712</v>
      </c>
      <c r="D1390" s="1020" t="s">
        <v>1588</v>
      </c>
      <c r="E1390" s="731" t="s">
        <v>3272</v>
      </c>
      <c r="F1390" s="729" t="s">
        <v>3058</v>
      </c>
      <c r="G1390" s="1021"/>
      <c r="H1390" s="1022"/>
      <c r="I1390" s="1022"/>
      <c r="J1390" s="1022"/>
      <c r="K1390" s="1022"/>
      <c r="L1390" s="729" t="s">
        <v>3059</v>
      </c>
      <c r="M1390" s="1038">
        <v>5247</v>
      </c>
      <c r="N1390" s="1024"/>
    </row>
    <row r="1391" spans="1:14" ht="33.75">
      <c r="A1391" s="1017">
        <v>1384</v>
      </c>
      <c r="B1391" s="1025" t="s">
        <v>713</v>
      </c>
      <c r="C1391" s="1019" t="s">
        <v>712</v>
      </c>
      <c r="D1391" s="1020" t="s">
        <v>1589</v>
      </c>
      <c r="E1391" s="731" t="s">
        <v>3273</v>
      </c>
      <c r="F1391" s="729" t="s">
        <v>3058</v>
      </c>
      <c r="G1391" s="1021"/>
      <c r="H1391" s="1022"/>
      <c r="I1391" s="1022"/>
      <c r="J1391" s="1022"/>
      <c r="K1391" s="1022"/>
      <c r="L1391" s="729" t="s">
        <v>3059</v>
      </c>
      <c r="M1391" s="1038">
        <v>4737</v>
      </c>
      <c r="N1391" s="1024"/>
    </row>
    <row r="1392" spans="1:14" ht="33.75">
      <c r="A1392" s="1017">
        <v>1385</v>
      </c>
      <c r="B1392" s="1025" t="s">
        <v>713</v>
      </c>
      <c r="C1392" s="1019" t="s">
        <v>712</v>
      </c>
      <c r="D1392" s="1020" t="s">
        <v>1590</v>
      </c>
      <c r="E1392" s="731" t="s">
        <v>3274</v>
      </c>
      <c r="F1392" s="729" t="s">
        <v>3058</v>
      </c>
      <c r="G1392" s="1021"/>
      <c r="H1392" s="1022"/>
      <c r="I1392" s="1022"/>
      <c r="J1392" s="1022"/>
      <c r="K1392" s="1022"/>
      <c r="L1392" s="729" t="s">
        <v>3059</v>
      </c>
      <c r="M1392" s="1038">
        <v>5247</v>
      </c>
      <c r="N1392" s="1024"/>
    </row>
    <row r="1393" spans="1:14" ht="33.75">
      <c r="A1393" s="1017">
        <v>1386</v>
      </c>
      <c r="B1393" s="1025" t="s">
        <v>713</v>
      </c>
      <c r="C1393" s="1019" t="s">
        <v>712</v>
      </c>
      <c r="D1393" s="1020" t="s">
        <v>1592</v>
      </c>
      <c r="E1393" s="731" t="s">
        <v>3275</v>
      </c>
      <c r="F1393" s="729" t="s">
        <v>3058</v>
      </c>
      <c r="G1393" s="1021"/>
      <c r="H1393" s="1022"/>
      <c r="I1393" s="1022"/>
      <c r="J1393" s="1022"/>
      <c r="K1393" s="1022"/>
      <c r="L1393" s="729" t="s">
        <v>3059</v>
      </c>
      <c r="M1393" s="1038">
        <v>4737</v>
      </c>
      <c r="N1393" s="1024"/>
    </row>
    <row r="1394" spans="1:14" ht="33.75">
      <c r="A1394" s="1017">
        <v>1387</v>
      </c>
      <c r="B1394" s="1025" t="s">
        <v>713</v>
      </c>
      <c r="C1394" s="1019" t="s">
        <v>712</v>
      </c>
      <c r="D1394" s="1020" t="s">
        <v>1595</v>
      </c>
      <c r="E1394" s="731" t="s">
        <v>3276</v>
      </c>
      <c r="F1394" s="729" t="s">
        <v>3058</v>
      </c>
      <c r="G1394" s="1021"/>
      <c r="H1394" s="1022"/>
      <c r="I1394" s="1022"/>
      <c r="J1394" s="1022"/>
      <c r="K1394" s="1022"/>
      <c r="L1394" s="729" t="s">
        <v>3059</v>
      </c>
      <c r="M1394" s="1038">
        <v>4737</v>
      </c>
      <c r="N1394" s="1024"/>
    </row>
    <row r="1395" spans="1:14" ht="33.75">
      <c r="A1395" s="1017">
        <v>1388</v>
      </c>
      <c r="B1395" s="1025" t="s">
        <v>713</v>
      </c>
      <c r="C1395" s="1019" t="s">
        <v>712</v>
      </c>
      <c r="D1395" s="1020" t="s">
        <v>1596</v>
      </c>
      <c r="E1395" s="731" t="s">
        <v>3277</v>
      </c>
      <c r="F1395" s="729" t="s">
        <v>3058</v>
      </c>
      <c r="G1395" s="1021"/>
      <c r="H1395" s="1022"/>
      <c r="I1395" s="1022"/>
      <c r="J1395" s="1022"/>
      <c r="K1395" s="1022"/>
      <c r="L1395" s="729" t="s">
        <v>3059</v>
      </c>
      <c r="M1395" s="1038">
        <v>5247</v>
      </c>
      <c r="N1395" s="1024"/>
    </row>
    <row r="1396" spans="1:14" ht="33.75">
      <c r="A1396" s="1017">
        <v>1389</v>
      </c>
      <c r="B1396" s="1025" t="s">
        <v>713</v>
      </c>
      <c r="C1396" s="1019" t="s">
        <v>712</v>
      </c>
      <c r="D1396" s="1020" t="s">
        <v>1598</v>
      </c>
      <c r="E1396" s="731" t="s">
        <v>3278</v>
      </c>
      <c r="F1396" s="729" t="s">
        <v>3058</v>
      </c>
      <c r="G1396" s="1021"/>
      <c r="H1396" s="1022"/>
      <c r="I1396" s="1022"/>
      <c r="J1396" s="1022"/>
      <c r="K1396" s="1022"/>
      <c r="L1396" s="729" t="s">
        <v>3059</v>
      </c>
      <c r="M1396" s="1038">
        <v>5247</v>
      </c>
      <c r="N1396" s="1024"/>
    </row>
    <row r="1397" spans="1:14" ht="33.75">
      <c r="A1397" s="1017">
        <v>1390</v>
      </c>
      <c r="B1397" s="1025" t="s">
        <v>713</v>
      </c>
      <c r="C1397" s="1019" t="s">
        <v>712</v>
      </c>
      <c r="D1397" s="1020" t="s">
        <v>1599</v>
      </c>
      <c r="E1397" s="731" t="s">
        <v>3279</v>
      </c>
      <c r="F1397" s="729" t="s">
        <v>3058</v>
      </c>
      <c r="G1397" s="1021"/>
      <c r="H1397" s="1022"/>
      <c r="I1397" s="1022"/>
      <c r="J1397" s="1022"/>
      <c r="K1397" s="1022"/>
      <c r="L1397" s="729" t="s">
        <v>3059</v>
      </c>
      <c r="M1397" s="1038">
        <v>5247</v>
      </c>
      <c r="N1397" s="1024"/>
    </row>
    <row r="1398" spans="1:14" ht="33.75">
      <c r="A1398" s="1017">
        <v>1391</v>
      </c>
      <c r="B1398" s="1025" t="s">
        <v>713</v>
      </c>
      <c r="C1398" s="1019" t="s">
        <v>712</v>
      </c>
      <c r="D1398" s="1020" t="s">
        <v>1602</v>
      </c>
      <c r="E1398" s="731" t="s">
        <v>3280</v>
      </c>
      <c r="F1398" s="729" t="s">
        <v>3058</v>
      </c>
      <c r="G1398" s="1021"/>
      <c r="H1398" s="1022"/>
      <c r="I1398" s="1022"/>
      <c r="J1398" s="1022"/>
      <c r="K1398" s="1022"/>
      <c r="L1398" s="729" t="s">
        <v>3059</v>
      </c>
      <c r="M1398" s="1038">
        <v>5247</v>
      </c>
      <c r="N1398" s="1024"/>
    </row>
    <row r="1399" spans="1:14" ht="33.75">
      <c r="A1399" s="1017">
        <v>1392</v>
      </c>
      <c r="B1399" s="1025" t="s">
        <v>713</v>
      </c>
      <c r="C1399" s="1019" t="s">
        <v>712</v>
      </c>
      <c r="D1399" s="1020" t="s">
        <v>1603</v>
      </c>
      <c r="E1399" s="731" t="s">
        <v>3281</v>
      </c>
      <c r="F1399" s="729" t="s">
        <v>3058</v>
      </c>
      <c r="G1399" s="1021"/>
      <c r="H1399" s="1022"/>
      <c r="I1399" s="1022"/>
      <c r="J1399" s="1022"/>
      <c r="K1399" s="1022"/>
      <c r="L1399" s="729" t="s">
        <v>3059</v>
      </c>
      <c r="M1399" s="1038">
        <v>4737</v>
      </c>
      <c r="N1399" s="1024"/>
    </row>
    <row r="1400" spans="1:14" ht="33.75">
      <c r="A1400" s="1017">
        <v>1393</v>
      </c>
      <c r="B1400" s="1025" t="s">
        <v>713</v>
      </c>
      <c r="C1400" s="1019" t="s">
        <v>712</v>
      </c>
      <c r="D1400" s="1020" t="s">
        <v>1606</v>
      </c>
      <c r="E1400" s="731" t="s">
        <v>3282</v>
      </c>
      <c r="F1400" s="729" t="s">
        <v>3058</v>
      </c>
      <c r="G1400" s="1021"/>
      <c r="H1400" s="1022"/>
      <c r="I1400" s="1022"/>
      <c r="J1400" s="1022"/>
      <c r="K1400" s="1022"/>
      <c r="L1400" s="729" t="s">
        <v>3059</v>
      </c>
      <c r="M1400" s="1038">
        <v>4200</v>
      </c>
      <c r="N1400" s="1024"/>
    </row>
    <row r="1401" spans="1:14" ht="33.75">
      <c r="A1401" s="1017">
        <v>1394</v>
      </c>
      <c r="B1401" s="1025" t="s">
        <v>713</v>
      </c>
      <c r="C1401" s="1019" t="s">
        <v>712</v>
      </c>
      <c r="D1401" s="1020" t="s">
        <v>1607</v>
      </c>
      <c r="E1401" s="731" t="s">
        <v>3283</v>
      </c>
      <c r="F1401" s="729" t="s">
        <v>3058</v>
      </c>
      <c r="G1401" s="1021"/>
      <c r="H1401" s="1022"/>
      <c r="I1401" s="1022"/>
      <c r="J1401" s="1022"/>
      <c r="K1401" s="1022"/>
      <c r="L1401" s="729" t="s">
        <v>3059</v>
      </c>
      <c r="M1401" s="1038">
        <v>4737</v>
      </c>
      <c r="N1401" s="1024"/>
    </row>
    <row r="1402" spans="1:14" ht="33.75">
      <c r="A1402" s="1017">
        <v>1395</v>
      </c>
      <c r="B1402" s="1025" t="s">
        <v>713</v>
      </c>
      <c r="C1402" s="1019" t="s">
        <v>712</v>
      </c>
      <c r="D1402" s="1020" t="s">
        <v>1609</v>
      </c>
      <c r="E1402" s="731" t="s">
        <v>3284</v>
      </c>
      <c r="F1402" s="729" t="s">
        <v>3058</v>
      </c>
      <c r="G1402" s="1021"/>
      <c r="H1402" s="1022"/>
      <c r="I1402" s="1022"/>
      <c r="J1402" s="1022"/>
      <c r="K1402" s="1022"/>
      <c r="L1402" s="729" t="s">
        <v>3059</v>
      </c>
      <c r="M1402" s="1038">
        <v>5809</v>
      </c>
      <c r="N1402" s="1024"/>
    </row>
    <row r="1403" spans="1:14" ht="33.75">
      <c r="A1403" s="1017">
        <v>1396</v>
      </c>
      <c r="B1403" s="1025" t="s">
        <v>713</v>
      </c>
      <c r="C1403" s="1019" t="s">
        <v>712</v>
      </c>
      <c r="D1403" s="1020" t="s">
        <v>1610</v>
      </c>
      <c r="E1403" s="731" t="s">
        <v>3285</v>
      </c>
      <c r="F1403" s="729" t="s">
        <v>3058</v>
      </c>
      <c r="G1403" s="1021"/>
      <c r="H1403" s="1022"/>
      <c r="I1403" s="1022"/>
      <c r="J1403" s="1022"/>
      <c r="K1403" s="1022"/>
      <c r="L1403" s="729" t="s">
        <v>3059</v>
      </c>
      <c r="M1403" s="1038">
        <v>4737</v>
      </c>
      <c r="N1403" s="1024"/>
    </row>
    <row r="1404" spans="1:14" ht="33.75">
      <c r="A1404" s="1017">
        <v>1397</v>
      </c>
      <c r="B1404" s="1025" t="s">
        <v>713</v>
      </c>
      <c r="C1404" s="1019" t="s">
        <v>712</v>
      </c>
      <c r="D1404" s="1020" t="s">
        <v>1612</v>
      </c>
      <c r="E1404" s="731" t="s">
        <v>3286</v>
      </c>
      <c r="F1404" s="729" t="s">
        <v>3058</v>
      </c>
      <c r="G1404" s="1021"/>
      <c r="H1404" s="1022"/>
      <c r="I1404" s="1022"/>
      <c r="J1404" s="1022"/>
      <c r="K1404" s="1022"/>
      <c r="L1404" s="729" t="s">
        <v>3059</v>
      </c>
      <c r="M1404" s="1038">
        <v>5247</v>
      </c>
      <c r="N1404" s="1024"/>
    </row>
    <row r="1405" spans="1:14" ht="33.75">
      <c r="A1405" s="1017">
        <v>1398</v>
      </c>
      <c r="B1405" s="1025" t="s">
        <v>713</v>
      </c>
      <c r="C1405" s="1019" t="s">
        <v>712</v>
      </c>
      <c r="D1405" s="1020" t="s">
        <v>1613</v>
      </c>
      <c r="E1405" s="731" t="s">
        <v>3287</v>
      </c>
      <c r="F1405" s="729" t="s">
        <v>3058</v>
      </c>
      <c r="G1405" s="1021"/>
      <c r="H1405" s="1022"/>
      <c r="I1405" s="1022"/>
      <c r="J1405" s="1022"/>
      <c r="K1405" s="1022"/>
      <c r="L1405" s="729" t="s">
        <v>3059</v>
      </c>
      <c r="M1405" s="1038">
        <v>4737</v>
      </c>
      <c r="N1405" s="1024"/>
    </row>
    <row r="1406" spans="1:14" ht="33.75">
      <c r="A1406" s="1017">
        <v>1399</v>
      </c>
      <c r="B1406" s="1025" t="s">
        <v>713</v>
      </c>
      <c r="C1406" s="1019" t="s">
        <v>712</v>
      </c>
      <c r="D1406" s="1020" t="s">
        <v>1615</v>
      </c>
      <c r="E1406" s="731" t="s">
        <v>3288</v>
      </c>
      <c r="F1406" s="729" t="s">
        <v>3058</v>
      </c>
      <c r="G1406" s="1021"/>
      <c r="H1406" s="1022"/>
      <c r="I1406" s="1022"/>
      <c r="J1406" s="1022"/>
      <c r="K1406" s="1022"/>
      <c r="L1406" s="729" t="s">
        <v>3059</v>
      </c>
      <c r="M1406" s="1038">
        <v>4737</v>
      </c>
      <c r="N1406" s="1024"/>
    </row>
    <row r="1407" spans="1:14" ht="33.75">
      <c r="A1407" s="1017">
        <v>1400</v>
      </c>
      <c r="B1407" s="1025" t="s">
        <v>713</v>
      </c>
      <c r="C1407" s="1019" t="s">
        <v>712</v>
      </c>
      <c r="D1407" s="1020" t="s">
        <v>1616</v>
      </c>
      <c r="E1407" s="731" t="s">
        <v>3289</v>
      </c>
      <c r="F1407" s="729" t="s">
        <v>3058</v>
      </c>
      <c r="G1407" s="1021"/>
      <c r="H1407" s="1022"/>
      <c r="I1407" s="1022"/>
      <c r="J1407" s="1022"/>
      <c r="K1407" s="1022"/>
      <c r="L1407" s="729" t="s">
        <v>3059</v>
      </c>
      <c r="M1407" s="1038">
        <v>6952</v>
      </c>
      <c r="N1407" s="1024"/>
    </row>
    <row r="1408" spans="1:14" ht="33.75">
      <c r="A1408" s="1017">
        <v>1401</v>
      </c>
      <c r="B1408" s="1025" t="s">
        <v>713</v>
      </c>
      <c r="C1408" s="1019" t="s">
        <v>712</v>
      </c>
      <c r="D1408" s="1020" t="s">
        <v>1618</v>
      </c>
      <c r="E1408" s="731" t="s">
        <v>3290</v>
      </c>
      <c r="F1408" s="729" t="s">
        <v>3058</v>
      </c>
      <c r="G1408" s="1021"/>
      <c r="H1408" s="1022"/>
      <c r="I1408" s="1022"/>
      <c r="J1408" s="1022"/>
      <c r="K1408" s="1022"/>
      <c r="L1408" s="729" t="s">
        <v>3059</v>
      </c>
      <c r="M1408" s="1038">
        <v>4737</v>
      </c>
      <c r="N1408" s="1024"/>
    </row>
    <row r="1409" spans="1:14" ht="33.75">
      <c r="A1409" s="1017">
        <v>1402</v>
      </c>
      <c r="B1409" s="1025" t="s">
        <v>713</v>
      </c>
      <c r="C1409" s="1019" t="s">
        <v>712</v>
      </c>
      <c r="D1409" s="1020" t="s">
        <v>1619</v>
      </c>
      <c r="E1409" s="731" t="s">
        <v>3291</v>
      </c>
      <c r="F1409" s="729" t="s">
        <v>3058</v>
      </c>
      <c r="G1409" s="1021"/>
      <c r="H1409" s="1022"/>
      <c r="I1409" s="1022"/>
      <c r="J1409" s="1022"/>
      <c r="K1409" s="1022"/>
      <c r="L1409" s="729" t="s">
        <v>3059</v>
      </c>
      <c r="M1409" s="1038">
        <v>4637</v>
      </c>
      <c r="N1409" s="1024"/>
    </row>
    <row r="1410" spans="1:14" ht="33.75">
      <c r="A1410" s="1017">
        <v>1403</v>
      </c>
      <c r="B1410" s="1025" t="s">
        <v>713</v>
      </c>
      <c r="C1410" s="1019" t="s">
        <v>712</v>
      </c>
      <c r="D1410" s="1020" t="s">
        <v>1621</v>
      </c>
      <c r="E1410" s="731" t="s">
        <v>3292</v>
      </c>
      <c r="F1410" s="729" t="s">
        <v>3058</v>
      </c>
      <c r="G1410" s="1021"/>
      <c r="H1410" s="1022"/>
      <c r="I1410" s="1022"/>
      <c r="J1410" s="1022"/>
      <c r="K1410" s="1022"/>
      <c r="L1410" s="729" t="s">
        <v>3059</v>
      </c>
      <c r="M1410" s="1038">
        <v>4737</v>
      </c>
      <c r="N1410" s="1024"/>
    </row>
    <row r="1411" spans="1:14" ht="33.75">
      <c r="A1411" s="1017">
        <v>1404</v>
      </c>
      <c r="B1411" s="1025" t="s">
        <v>713</v>
      </c>
      <c r="C1411" s="1019" t="s">
        <v>712</v>
      </c>
      <c r="D1411" s="1020" t="s">
        <v>1622</v>
      </c>
      <c r="E1411" s="731" t="s">
        <v>3293</v>
      </c>
      <c r="F1411" s="729" t="s">
        <v>3058</v>
      </c>
      <c r="G1411" s="1021"/>
      <c r="H1411" s="1022"/>
      <c r="I1411" s="1022"/>
      <c r="J1411" s="1022"/>
      <c r="K1411" s="1022"/>
      <c r="L1411" s="729" t="s">
        <v>3059</v>
      </c>
      <c r="M1411" s="1038">
        <v>4737</v>
      </c>
      <c r="N1411" s="1024"/>
    </row>
    <row r="1412" spans="1:14" ht="33.75">
      <c r="A1412" s="1017">
        <v>1405</v>
      </c>
      <c r="B1412" s="1025" t="s">
        <v>713</v>
      </c>
      <c r="C1412" s="1019" t="s">
        <v>712</v>
      </c>
      <c r="D1412" s="1020" t="s">
        <v>1625</v>
      </c>
      <c r="E1412" s="731" t="s">
        <v>3294</v>
      </c>
      <c r="F1412" s="729" t="s">
        <v>3058</v>
      </c>
      <c r="G1412" s="1021"/>
      <c r="H1412" s="1022"/>
      <c r="I1412" s="1022"/>
      <c r="J1412" s="1022"/>
      <c r="K1412" s="1022"/>
      <c r="L1412" s="729" t="s">
        <v>3059</v>
      </c>
      <c r="M1412" s="1038">
        <v>4737</v>
      </c>
      <c r="N1412" s="1024"/>
    </row>
    <row r="1413" spans="1:14" ht="33.75">
      <c r="A1413" s="1017">
        <v>1406</v>
      </c>
      <c r="B1413" s="1025" t="s">
        <v>713</v>
      </c>
      <c r="C1413" s="1019" t="s">
        <v>712</v>
      </c>
      <c r="D1413" s="1020" t="s">
        <v>1626</v>
      </c>
      <c r="E1413" s="731" t="s">
        <v>3295</v>
      </c>
      <c r="F1413" s="729" t="s">
        <v>3058</v>
      </c>
      <c r="G1413" s="1021"/>
      <c r="H1413" s="1022"/>
      <c r="I1413" s="1022"/>
      <c r="J1413" s="1022"/>
      <c r="K1413" s="1022"/>
      <c r="L1413" s="729" t="s">
        <v>3059</v>
      </c>
      <c r="M1413" s="1038">
        <v>6952</v>
      </c>
      <c r="N1413" s="1024"/>
    </row>
    <row r="1414" spans="1:14" ht="33.75">
      <c r="A1414" s="1017">
        <v>1407</v>
      </c>
      <c r="B1414" s="1025" t="s">
        <v>713</v>
      </c>
      <c r="C1414" s="1019" t="s">
        <v>712</v>
      </c>
      <c r="D1414" s="1020" t="s">
        <v>1628</v>
      </c>
      <c r="E1414" s="731" t="s">
        <v>3296</v>
      </c>
      <c r="F1414" s="729" t="s">
        <v>3058</v>
      </c>
      <c r="G1414" s="1021"/>
      <c r="H1414" s="1022"/>
      <c r="I1414" s="1022"/>
      <c r="J1414" s="1022"/>
      <c r="K1414" s="1022"/>
      <c r="L1414" s="729" t="s">
        <v>3059</v>
      </c>
      <c r="M1414" s="1038">
        <v>5247</v>
      </c>
      <c r="N1414" s="1024"/>
    </row>
    <row r="1415" spans="1:14" ht="33.75">
      <c r="A1415" s="1017">
        <v>1408</v>
      </c>
      <c r="B1415" s="1025" t="s">
        <v>713</v>
      </c>
      <c r="C1415" s="1019" t="s">
        <v>712</v>
      </c>
      <c r="D1415" s="1020" t="s">
        <v>1629</v>
      </c>
      <c r="E1415" s="731" t="s">
        <v>3297</v>
      </c>
      <c r="F1415" s="729" t="s">
        <v>3058</v>
      </c>
      <c r="G1415" s="1021"/>
      <c r="H1415" s="1022"/>
      <c r="I1415" s="1022"/>
      <c r="J1415" s="1022"/>
      <c r="K1415" s="1022"/>
      <c r="L1415" s="729" t="s">
        <v>3059</v>
      </c>
      <c r="M1415" s="1038">
        <v>5247</v>
      </c>
      <c r="N1415" s="1024"/>
    </row>
    <row r="1416" spans="1:14" ht="33.75">
      <c r="A1416" s="1017">
        <v>1409</v>
      </c>
      <c r="B1416" s="1025" t="s">
        <v>713</v>
      </c>
      <c r="C1416" s="1019" t="s">
        <v>712</v>
      </c>
      <c r="D1416" s="1020" t="s">
        <v>1632</v>
      </c>
      <c r="E1416" s="731" t="s">
        <v>3298</v>
      </c>
      <c r="F1416" s="729" t="s">
        <v>3058</v>
      </c>
      <c r="G1416" s="1021"/>
      <c r="H1416" s="1022"/>
      <c r="I1416" s="1022"/>
      <c r="J1416" s="1022"/>
      <c r="K1416" s="1022"/>
      <c r="L1416" s="729" t="s">
        <v>3059</v>
      </c>
      <c r="M1416" s="1038">
        <v>5809</v>
      </c>
      <c r="N1416" s="1024"/>
    </row>
    <row r="1417" spans="1:14" ht="33.75">
      <c r="A1417" s="1017">
        <v>1410</v>
      </c>
      <c r="B1417" s="1025" t="s">
        <v>713</v>
      </c>
      <c r="C1417" s="1019" t="s">
        <v>712</v>
      </c>
      <c r="D1417" s="1020" t="s">
        <v>1633</v>
      </c>
      <c r="E1417" s="731" t="s">
        <v>3299</v>
      </c>
      <c r="F1417" s="729" t="s">
        <v>3058</v>
      </c>
      <c r="G1417" s="1021"/>
      <c r="H1417" s="1022"/>
      <c r="I1417" s="1022"/>
      <c r="J1417" s="1022"/>
      <c r="K1417" s="1022"/>
      <c r="L1417" s="729" t="s">
        <v>3059</v>
      </c>
      <c r="M1417" s="1038">
        <v>3662</v>
      </c>
      <c r="N1417" s="1024"/>
    </row>
    <row r="1418" spans="1:14" ht="33.75">
      <c r="A1418" s="1017">
        <v>1411</v>
      </c>
      <c r="B1418" s="1025" t="s">
        <v>713</v>
      </c>
      <c r="C1418" s="1019" t="s">
        <v>712</v>
      </c>
      <c r="D1418" s="1020" t="s">
        <v>1635</v>
      </c>
      <c r="E1418" s="731" t="s">
        <v>3300</v>
      </c>
      <c r="F1418" s="729" t="s">
        <v>3058</v>
      </c>
      <c r="G1418" s="1021"/>
      <c r="H1418" s="1022"/>
      <c r="I1418" s="1022"/>
      <c r="J1418" s="1022"/>
      <c r="K1418" s="1022"/>
      <c r="L1418" s="729" t="s">
        <v>3059</v>
      </c>
      <c r="M1418" s="1038">
        <v>3662</v>
      </c>
      <c r="N1418" s="1024"/>
    </row>
    <row r="1419" spans="1:14" ht="33.75">
      <c r="A1419" s="1017">
        <v>1412</v>
      </c>
      <c r="B1419" s="1025" t="s">
        <v>713</v>
      </c>
      <c r="C1419" s="1019" t="s">
        <v>712</v>
      </c>
      <c r="D1419" s="1020" t="s">
        <v>1636</v>
      </c>
      <c r="E1419" s="731" t="s">
        <v>3301</v>
      </c>
      <c r="F1419" s="729" t="s">
        <v>3058</v>
      </c>
      <c r="G1419" s="1021"/>
      <c r="H1419" s="1022"/>
      <c r="I1419" s="1022"/>
      <c r="J1419" s="1022"/>
      <c r="K1419" s="1022"/>
      <c r="L1419" s="729" t="s">
        <v>3059</v>
      </c>
      <c r="M1419" s="1038">
        <v>4200</v>
      </c>
      <c r="N1419" s="1024"/>
    </row>
    <row r="1420" spans="1:14" ht="33.75">
      <c r="A1420" s="1017">
        <v>1413</v>
      </c>
      <c r="B1420" s="1025" t="s">
        <v>713</v>
      </c>
      <c r="C1420" s="1019" t="s">
        <v>712</v>
      </c>
      <c r="D1420" s="1020" t="s">
        <v>1638</v>
      </c>
      <c r="E1420" s="731" t="s">
        <v>3302</v>
      </c>
      <c r="F1420" s="729" t="s">
        <v>3058</v>
      </c>
      <c r="G1420" s="1021"/>
      <c r="H1420" s="1022"/>
      <c r="I1420" s="1022"/>
      <c r="J1420" s="1022"/>
      <c r="K1420" s="1022"/>
      <c r="L1420" s="729" t="s">
        <v>3059</v>
      </c>
      <c r="M1420" s="1038">
        <v>3662</v>
      </c>
      <c r="N1420" s="1024"/>
    </row>
    <row r="1421" spans="1:14" ht="33.75">
      <c r="A1421" s="1017">
        <v>1414</v>
      </c>
      <c r="B1421" s="1025" t="s">
        <v>713</v>
      </c>
      <c r="C1421" s="1019" t="s">
        <v>712</v>
      </c>
      <c r="D1421" s="1020" t="s">
        <v>1639</v>
      </c>
      <c r="E1421" s="731" t="s">
        <v>3303</v>
      </c>
      <c r="F1421" s="729" t="s">
        <v>3058</v>
      </c>
      <c r="G1421" s="1021"/>
      <c r="H1421" s="1022"/>
      <c r="I1421" s="1022"/>
      <c r="J1421" s="1022"/>
      <c r="K1421" s="1022"/>
      <c r="L1421" s="729" t="s">
        <v>3059</v>
      </c>
      <c r="M1421" s="1038">
        <v>3662</v>
      </c>
      <c r="N1421" s="1024"/>
    </row>
    <row r="1422" spans="1:14" ht="33.75">
      <c r="A1422" s="1017">
        <v>1415</v>
      </c>
      <c r="B1422" s="1025" t="s">
        <v>713</v>
      </c>
      <c r="C1422" s="1019" t="s">
        <v>712</v>
      </c>
      <c r="D1422" s="1020" t="s">
        <v>1641</v>
      </c>
      <c r="E1422" s="731" t="s">
        <v>3304</v>
      </c>
      <c r="F1422" s="729" t="s">
        <v>3058</v>
      </c>
      <c r="G1422" s="1021"/>
      <c r="H1422" s="1022"/>
      <c r="I1422" s="1022"/>
      <c r="J1422" s="1022"/>
      <c r="K1422" s="1022"/>
      <c r="L1422" s="729" t="s">
        <v>3059</v>
      </c>
      <c r="M1422" s="1038">
        <v>3662</v>
      </c>
      <c r="N1422" s="1024"/>
    </row>
    <row r="1423" spans="1:14" ht="33.75">
      <c r="A1423" s="1017">
        <v>1416</v>
      </c>
      <c r="B1423" s="1025" t="s">
        <v>713</v>
      </c>
      <c r="C1423" s="1019" t="s">
        <v>712</v>
      </c>
      <c r="D1423" s="1020" t="s">
        <v>1642</v>
      </c>
      <c r="E1423" s="731" t="s">
        <v>3305</v>
      </c>
      <c r="F1423" s="729" t="s">
        <v>3058</v>
      </c>
      <c r="G1423" s="1021"/>
      <c r="H1423" s="1022"/>
      <c r="I1423" s="1022"/>
      <c r="J1423" s="1022"/>
      <c r="K1423" s="1022"/>
      <c r="L1423" s="729" t="s">
        <v>3059</v>
      </c>
      <c r="M1423" s="1038">
        <v>3662</v>
      </c>
      <c r="N1423" s="1024"/>
    </row>
    <row r="1424" spans="1:14" ht="33.75">
      <c r="A1424" s="1017">
        <v>1417</v>
      </c>
      <c r="B1424" s="1025" t="s">
        <v>713</v>
      </c>
      <c r="C1424" s="1019" t="s">
        <v>712</v>
      </c>
      <c r="D1424" s="1020" t="s">
        <v>1644</v>
      </c>
      <c r="E1424" s="731" t="s">
        <v>3306</v>
      </c>
      <c r="F1424" s="729" t="s">
        <v>3058</v>
      </c>
      <c r="G1424" s="1021"/>
      <c r="H1424" s="1022"/>
      <c r="I1424" s="1022"/>
      <c r="J1424" s="1022"/>
      <c r="K1424" s="1022"/>
      <c r="L1424" s="729" t="s">
        <v>3059</v>
      </c>
      <c r="M1424" s="1038">
        <v>3662</v>
      </c>
      <c r="N1424" s="1024"/>
    </row>
    <row r="1425" spans="1:14" ht="33.75">
      <c r="A1425" s="1017">
        <v>1418</v>
      </c>
      <c r="B1425" s="1025" t="s">
        <v>713</v>
      </c>
      <c r="C1425" s="1019" t="s">
        <v>712</v>
      </c>
      <c r="D1425" s="1020" t="s">
        <v>1645</v>
      </c>
      <c r="E1425" s="731" t="s">
        <v>3307</v>
      </c>
      <c r="F1425" s="729" t="s">
        <v>3058</v>
      </c>
      <c r="G1425" s="1021"/>
      <c r="H1425" s="1022"/>
      <c r="I1425" s="1022"/>
      <c r="J1425" s="1022"/>
      <c r="K1425" s="1022"/>
      <c r="L1425" s="729" t="s">
        <v>3059</v>
      </c>
      <c r="M1425" s="1038">
        <v>3662</v>
      </c>
      <c r="N1425" s="1024"/>
    </row>
    <row r="1426" spans="1:14" ht="33.75">
      <c r="A1426" s="1017">
        <v>1419</v>
      </c>
      <c r="B1426" s="1025" t="s">
        <v>713</v>
      </c>
      <c r="C1426" s="1019" t="s">
        <v>712</v>
      </c>
      <c r="D1426" s="1020" t="s">
        <v>1647</v>
      </c>
      <c r="E1426" s="731" t="s">
        <v>3308</v>
      </c>
      <c r="F1426" s="729" t="s">
        <v>3058</v>
      </c>
      <c r="G1426" s="1021"/>
      <c r="H1426" s="1022"/>
      <c r="I1426" s="1022"/>
      <c r="J1426" s="1022"/>
      <c r="K1426" s="1022"/>
      <c r="L1426" s="729" t="s">
        <v>3059</v>
      </c>
      <c r="M1426" s="1038">
        <v>3662</v>
      </c>
      <c r="N1426" s="1024"/>
    </row>
    <row r="1427" spans="1:14" ht="33.75">
      <c r="A1427" s="1017">
        <v>1420</v>
      </c>
      <c r="B1427" s="1025" t="s">
        <v>713</v>
      </c>
      <c r="C1427" s="1019" t="s">
        <v>712</v>
      </c>
      <c r="D1427" s="1020" t="s">
        <v>1648</v>
      </c>
      <c r="E1427" s="731" t="s">
        <v>3309</v>
      </c>
      <c r="F1427" s="729" t="s">
        <v>3058</v>
      </c>
      <c r="G1427" s="1021"/>
      <c r="H1427" s="1022"/>
      <c r="I1427" s="1022"/>
      <c r="J1427" s="1022"/>
      <c r="K1427" s="1022"/>
      <c r="L1427" s="729" t="s">
        <v>3059</v>
      </c>
      <c r="M1427" s="1038">
        <v>3662</v>
      </c>
      <c r="N1427" s="1024"/>
    </row>
    <row r="1428" spans="1:14" ht="33.75">
      <c r="A1428" s="1017">
        <v>1421</v>
      </c>
      <c r="B1428" s="1025" t="s">
        <v>713</v>
      </c>
      <c r="C1428" s="1019" t="s">
        <v>712</v>
      </c>
      <c r="D1428" s="1020" t="s">
        <v>1649</v>
      </c>
      <c r="E1428" s="731" t="s">
        <v>3310</v>
      </c>
      <c r="F1428" s="729" t="s">
        <v>3058</v>
      </c>
      <c r="G1428" s="1021"/>
      <c r="H1428" s="1022"/>
      <c r="I1428" s="1022"/>
      <c r="J1428" s="1022"/>
      <c r="K1428" s="1022"/>
      <c r="L1428" s="729" t="s">
        <v>3059</v>
      </c>
      <c r="M1428" s="1038">
        <v>4200</v>
      </c>
      <c r="N1428" s="1024"/>
    </row>
    <row r="1429" spans="1:14" ht="33.75">
      <c r="A1429" s="1017">
        <v>1422</v>
      </c>
      <c r="B1429" s="1025" t="s">
        <v>713</v>
      </c>
      <c r="C1429" s="1019" t="s">
        <v>712</v>
      </c>
      <c r="D1429" s="1020" t="s">
        <v>1651</v>
      </c>
      <c r="E1429" s="731" t="s">
        <v>3311</v>
      </c>
      <c r="F1429" s="729" t="s">
        <v>3058</v>
      </c>
      <c r="G1429" s="1021"/>
      <c r="H1429" s="1022"/>
      <c r="I1429" s="1022"/>
      <c r="J1429" s="1022"/>
      <c r="K1429" s="1022"/>
      <c r="L1429" s="729" t="s">
        <v>3059</v>
      </c>
      <c r="M1429" s="1038">
        <v>3662</v>
      </c>
      <c r="N1429" s="1024"/>
    </row>
    <row r="1430" spans="1:14" ht="33.75">
      <c r="A1430" s="1017">
        <v>1423</v>
      </c>
      <c r="B1430" s="1025" t="s">
        <v>713</v>
      </c>
      <c r="C1430" s="1019" t="s">
        <v>712</v>
      </c>
      <c r="D1430" s="1020" t="s">
        <v>1654</v>
      </c>
      <c r="E1430" s="731" t="s">
        <v>3312</v>
      </c>
      <c r="F1430" s="729" t="s">
        <v>3058</v>
      </c>
      <c r="G1430" s="1021"/>
      <c r="H1430" s="1022"/>
      <c r="I1430" s="1022"/>
      <c r="J1430" s="1022"/>
      <c r="K1430" s="1022"/>
      <c r="L1430" s="729" t="s">
        <v>3059</v>
      </c>
      <c r="M1430" s="1038">
        <v>3662</v>
      </c>
      <c r="N1430" s="1024"/>
    </row>
    <row r="1431" spans="1:14" ht="33.75">
      <c r="A1431" s="1017">
        <v>1424</v>
      </c>
      <c r="B1431" s="1025" t="s">
        <v>713</v>
      </c>
      <c r="C1431" s="1019" t="s">
        <v>712</v>
      </c>
      <c r="D1431" s="1020" t="s">
        <v>1655</v>
      </c>
      <c r="E1431" s="731" t="s">
        <v>3313</v>
      </c>
      <c r="F1431" s="729" t="s">
        <v>3058</v>
      </c>
      <c r="G1431" s="1021"/>
      <c r="H1431" s="1022"/>
      <c r="I1431" s="1022"/>
      <c r="J1431" s="1022"/>
      <c r="K1431" s="1022"/>
      <c r="L1431" s="729" t="s">
        <v>3059</v>
      </c>
      <c r="M1431" s="1038">
        <v>4200</v>
      </c>
      <c r="N1431" s="1024"/>
    </row>
    <row r="1432" spans="1:14" ht="33.75">
      <c r="A1432" s="1017">
        <v>1425</v>
      </c>
      <c r="B1432" s="1025" t="s">
        <v>713</v>
      </c>
      <c r="C1432" s="1019" t="s">
        <v>712</v>
      </c>
      <c r="D1432" s="1020" t="s">
        <v>1657</v>
      </c>
      <c r="E1432" s="731" t="s">
        <v>3314</v>
      </c>
      <c r="F1432" s="729" t="s">
        <v>3058</v>
      </c>
      <c r="G1432" s="1021"/>
      <c r="H1432" s="1022"/>
      <c r="I1432" s="1022"/>
      <c r="J1432" s="1022"/>
      <c r="K1432" s="1022"/>
      <c r="L1432" s="729" t="s">
        <v>3059</v>
      </c>
      <c r="M1432" s="1038">
        <v>3662</v>
      </c>
      <c r="N1432" s="1024"/>
    </row>
    <row r="1433" spans="1:14" ht="33.75">
      <c r="A1433" s="1017">
        <v>1426</v>
      </c>
      <c r="B1433" s="1025" t="s">
        <v>713</v>
      </c>
      <c r="C1433" s="1019" t="s">
        <v>712</v>
      </c>
      <c r="D1433" s="1020" t="s">
        <v>1658</v>
      </c>
      <c r="E1433" s="731" t="s">
        <v>3315</v>
      </c>
      <c r="F1433" s="729" t="s">
        <v>3058</v>
      </c>
      <c r="G1433" s="1021"/>
      <c r="H1433" s="1022"/>
      <c r="I1433" s="1022"/>
      <c r="J1433" s="1022"/>
      <c r="K1433" s="1022"/>
      <c r="L1433" s="729" t="s">
        <v>3059</v>
      </c>
      <c r="M1433" s="1038">
        <v>3662</v>
      </c>
      <c r="N1433" s="1024"/>
    </row>
    <row r="1434" spans="1:14" ht="33.75">
      <c r="A1434" s="1017">
        <v>1427</v>
      </c>
      <c r="B1434" s="1025" t="s">
        <v>713</v>
      </c>
      <c r="C1434" s="1019" t="s">
        <v>712</v>
      </c>
      <c r="D1434" s="1020" t="s">
        <v>1660</v>
      </c>
      <c r="E1434" s="731" t="s">
        <v>3316</v>
      </c>
      <c r="F1434" s="729" t="s">
        <v>3058</v>
      </c>
      <c r="G1434" s="1021"/>
      <c r="H1434" s="1022"/>
      <c r="I1434" s="1022"/>
      <c r="J1434" s="1022"/>
      <c r="K1434" s="1022"/>
      <c r="L1434" s="729" t="s">
        <v>3059</v>
      </c>
      <c r="M1434" s="1038">
        <v>3662</v>
      </c>
      <c r="N1434" s="1024"/>
    </row>
    <row r="1435" spans="1:14" ht="33.75">
      <c r="A1435" s="1017">
        <v>1428</v>
      </c>
      <c r="B1435" s="1025" t="s">
        <v>713</v>
      </c>
      <c r="C1435" s="1019" t="s">
        <v>712</v>
      </c>
      <c r="D1435" s="1020" t="s">
        <v>1661</v>
      </c>
      <c r="E1435" s="731" t="s">
        <v>3317</v>
      </c>
      <c r="F1435" s="729" t="s">
        <v>3058</v>
      </c>
      <c r="G1435" s="1021"/>
      <c r="H1435" s="1022"/>
      <c r="I1435" s="1022"/>
      <c r="J1435" s="1022"/>
      <c r="K1435" s="1022"/>
      <c r="L1435" s="729" t="s">
        <v>3059</v>
      </c>
      <c r="M1435" s="1038">
        <v>3662</v>
      </c>
      <c r="N1435" s="1024"/>
    </row>
    <row r="1436" spans="1:14" ht="33.75">
      <c r="A1436" s="1017">
        <v>1429</v>
      </c>
      <c r="B1436" s="1025" t="s">
        <v>713</v>
      </c>
      <c r="C1436" s="1019" t="s">
        <v>712</v>
      </c>
      <c r="D1436" s="1020" t="s">
        <v>1663</v>
      </c>
      <c r="E1436" s="731" t="s">
        <v>3318</v>
      </c>
      <c r="F1436" s="729" t="s">
        <v>3058</v>
      </c>
      <c r="G1436" s="1021"/>
      <c r="H1436" s="1022"/>
      <c r="I1436" s="1022"/>
      <c r="J1436" s="1022"/>
      <c r="K1436" s="1022"/>
      <c r="L1436" s="729" t="s">
        <v>3059</v>
      </c>
      <c r="M1436" s="1038">
        <v>5247</v>
      </c>
      <c r="N1436" s="1024"/>
    </row>
    <row r="1437" spans="1:14" ht="33.75">
      <c r="A1437" s="1017">
        <v>1430</v>
      </c>
      <c r="B1437" s="1025" t="s">
        <v>713</v>
      </c>
      <c r="C1437" s="1019" t="s">
        <v>712</v>
      </c>
      <c r="D1437" s="1020" t="s">
        <v>1664</v>
      </c>
      <c r="E1437" s="731" t="s">
        <v>3319</v>
      </c>
      <c r="F1437" s="729" t="s">
        <v>3058</v>
      </c>
      <c r="G1437" s="1021"/>
      <c r="H1437" s="1022"/>
      <c r="I1437" s="1022"/>
      <c r="J1437" s="1022"/>
      <c r="K1437" s="1022"/>
      <c r="L1437" s="729" t="s">
        <v>3059</v>
      </c>
      <c r="M1437" s="1038">
        <v>5247</v>
      </c>
      <c r="N1437" s="1024"/>
    </row>
    <row r="1438" spans="1:14" ht="33.75">
      <c r="A1438" s="1017">
        <v>1431</v>
      </c>
      <c r="B1438" s="1025" t="s">
        <v>713</v>
      </c>
      <c r="C1438" s="1019" t="s">
        <v>712</v>
      </c>
      <c r="D1438" s="1020" t="s">
        <v>1665</v>
      </c>
      <c r="E1438" s="731" t="s">
        <v>3320</v>
      </c>
      <c r="F1438" s="729" t="s">
        <v>3058</v>
      </c>
      <c r="G1438" s="1021"/>
      <c r="H1438" s="1022"/>
      <c r="I1438" s="1022"/>
      <c r="J1438" s="1022"/>
      <c r="K1438" s="1022"/>
      <c r="L1438" s="729" t="s">
        <v>3059</v>
      </c>
      <c r="M1438" s="1038">
        <v>3662</v>
      </c>
      <c r="N1438" s="1024"/>
    </row>
    <row r="1439" spans="1:14" ht="33.75">
      <c r="A1439" s="1017">
        <v>1432</v>
      </c>
      <c r="B1439" s="1025" t="s">
        <v>713</v>
      </c>
      <c r="C1439" s="1019" t="s">
        <v>712</v>
      </c>
      <c r="D1439" s="1020" t="s">
        <v>1666</v>
      </c>
      <c r="E1439" s="731" t="s">
        <v>3321</v>
      </c>
      <c r="F1439" s="729" t="s">
        <v>3058</v>
      </c>
      <c r="G1439" s="1021"/>
      <c r="H1439" s="1022"/>
      <c r="I1439" s="1022"/>
      <c r="J1439" s="1022"/>
      <c r="K1439" s="1022"/>
      <c r="L1439" s="729" t="s">
        <v>3059</v>
      </c>
      <c r="M1439" s="1038">
        <v>3662</v>
      </c>
      <c r="N1439" s="1024"/>
    </row>
    <row r="1440" spans="1:14" ht="33.75">
      <c r="A1440" s="1017">
        <v>1433</v>
      </c>
      <c r="B1440" s="1025" t="s">
        <v>713</v>
      </c>
      <c r="C1440" s="1019" t="s">
        <v>712</v>
      </c>
      <c r="D1440" s="1020" t="s">
        <v>1668</v>
      </c>
      <c r="E1440" s="731" t="s">
        <v>3322</v>
      </c>
      <c r="F1440" s="729" t="s">
        <v>3058</v>
      </c>
      <c r="G1440" s="1021"/>
      <c r="H1440" s="1022"/>
      <c r="I1440" s="1022"/>
      <c r="J1440" s="1022"/>
      <c r="K1440" s="1022"/>
      <c r="L1440" s="729" t="s">
        <v>3059</v>
      </c>
      <c r="M1440" s="1038">
        <v>4200</v>
      </c>
      <c r="N1440" s="1024"/>
    </row>
    <row r="1441" spans="1:14" ht="33.75">
      <c r="A1441" s="1017">
        <v>1434</v>
      </c>
      <c r="B1441" s="1025" t="s">
        <v>713</v>
      </c>
      <c r="C1441" s="1019" t="s">
        <v>712</v>
      </c>
      <c r="D1441" s="1020" t="s">
        <v>1669</v>
      </c>
      <c r="E1441" s="731" t="s">
        <v>3323</v>
      </c>
      <c r="F1441" s="729" t="s">
        <v>3058</v>
      </c>
      <c r="G1441" s="1021"/>
      <c r="H1441" s="1022"/>
      <c r="I1441" s="1022"/>
      <c r="J1441" s="1022"/>
      <c r="K1441" s="1022"/>
      <c r="L1441" s="729" t="s">
        <v>3059</v>
      </c>
      <c r="M1441" s="1038">
        <v>3662</v>
      </c>
      <c r="N1441" s="1024"/>
    </row>
    <row r="1442" spans="1:14" ht="33.75">
      <c r="A1442" s="1017">
        <v>1435</v>
      </c>
      <c r="B1442" s="1025" t="s">
        <v>713</v>
      </c>
      <c r="C1442" s="1019" t="s">
        <v>712</v>
      </c>
      <c r="D1442" s="1020" t="s">
        <v>1671</v>
      </c>
      <c r="E1442" s="731" t="s">
        <v>3324</v>
      </c>
      <c r="F1442" s="729" t="s">
        <v>3058</v>
      </c>
      <c r="G1442" s="1021"/>
      <c r="H1442" s="1022"/>
      <c r="I1442" s="1022"/>
      <c r="J1442" s="1022"/>
      <c r="K1442" s="1022"/>
      <c r="L1442" s="729" t="s">
        <v>3059</v>
      </c>
      <c r="M1442" s="1038">
        <v>3662</v>
      </c>
      <c r="N1442" s="1024"/>
    </row>
    <row r="1443" spans="1:14" ht="33.75">
      <c r="A1443" s="1017">
        <v>1436</v>
      </c>
      <c r="B1443" s="1025" t="s">
        <v>713</v>
      </c>
      <c r="C1443" s="1019" t="s">
        <v>712</v>
      </c>
      <c r="D1443" s="1020" t="s">
        <v>1672</v>
      </c>
      <c r="E1443" s="731" t="s">
        <v>3325</v>
      </c>
      <c r="F1443" s="729" t="s">
        <v>3058</v>
      </c>
      <c r="G1443" s="1021"/>
      <c r="H1443" s="1022"/>
      <c r="I1443" s="1022"/>
      <c r="J1443" s="1022"/>
      <c r="K1443" s="1022"/>
      <c r="L1443" s="729" t="s">
        <v>3059</v>
      </c>
      <c r="M1443" s="1038">
        <v>4200</v>
      </c>
      <c r="N1443" s="1024"/>
    </row>
    <row r="1444" spans="1:14" ht="33.75">
      <c r="A1444" s="1017">
        <v>1437</v>
      </c>
      <c r="B1444" s="1025" t="s">
        <v>713</v>
      </c>
      <c r="C1444" s="1019" t="s">
        <v>712</v>
      </c>
      <c r="D1444" s="1020" t="s">
        <v>1674</v>
      </c>
      <c r="E1444" s="731" t="s">
        <v>3326</v>
      </c>
      <c r="F1444" s="729" t="s">
        <v>3058</v>
      </c>
      <c r="G1444" s="1021"/>
      <c r="H1444" s="1022"/>
      <c r="I1444" s="1022"/>
      <c r="J1444" s="1022"/>
      <c r="K1444" s="1022"/>
      <c r="L1444" s="729" t="s">
        <v>3059</v>
      </c>
      <c r="M1444" s="1038">
        <v>3662</v>
      </c>
      <c r="N1444" s="1024"/>
    </row>
    <row r="1445" spans="1:14" ht="33.75">
      <c r="A1445" s="1017">
        <v>1438</v>
      </c>
      <c r="B1445" s="1025" t="s">
        <v>713</v>
      </c>
      <c r="C1445" s="1019" t="s">
        <v>712</v>
      </c>
      <c r="D1445" s="1020" t="s">
        <v>1675</v>
      </c>
      <c r="E1445" s="731" t="s">
        <v>3327</v>
      </c>
      <c r="F1445" s="729" t="s">
        <v>3058</v>
      </c>
      <c r="G1445" s="1021"/>
      <c r="H1445" s="1022"/>
      <c r="I1445" s="1022"/>
      <c r="J1445" s="1022"/>
      <c r="K1445" s="1022"/>
      <c r="L1445" s="729" t="s">
        <v>3059</v>
      </c>
      <c r="M1445" s="1038">
        <v>3662</v>
      </c>
      <c r="N1445" s="1024"/>
    </row>
    <row r="1446" spans="1:14" ht="33.75">
      <c r="A1446" s="1017">
        <v>1439</v>
      </c>
      <c r="B1446" s="1025" t="s">
        <v>713</v>
      </c>
      <c r="C1446" s="1019" t="s">
        <v>712</v>
      </c>
      <c r="D1446" s="1020" t="s">
        <v>1678</v>
      </c>
      <c r="E1446" s="731" t="s">
        <v>3328</v>
      </c>
      <c r="F1446" s="729" t="s">
        <v>3058</v>
      </c>
      <c r="G1446" s="1021"/>
      <c r="H1446" s="1022"/>
      <c r="I1446" s="1022"/>
      <c r="J1446" s="1022"/>
      <c r="K1446" s="1022"/>
      <c r="L1446" s="729" t="s">
        <v>3059</v>
      </c>
      <c r="M1446" s="1038">
        <v>3662</v>
      </c>
      <c r="N1446" s="1024"/>
    </row>
    <row r="1447" spans="1:14" ht="33.75">
      <c r="A1447" s="1017">
        <v>1440</v>
      </c>
      <c r="B1447" s="1025" t="s">
        <v>713</v>
      </c>
      <c r="C1447" s="1019" t="s">
        <v>712</v>
      </c>
      <c r="D1447" s="1020" t="s">
        <v>1679</v>
      </c>
      <c r="E1447" s="731" t="s">
        <v>3329</v>
      </c>
      <c r="F1447" s="729" t="s">
        <v>3058</v>
      </c>
      <c r="G1447" s="1021"/>
      <c r="H1447" s="1022"/>
      <c r="I1447" s="1022"/>
      <c r="J1447" s="1022"/>
      <c r="K1447" s="1022"/>
      <c r="L1447" s="729" t="s">
        <v>3059</v>
      </c>
      <c r="M1447" s="1038">
        <v>5156</v>
      </c>
      <c r="N1447" s="1024"/>
    </row>
    <row r="1448" spans="1:14" ht="33.75">
      <c r="A1448" s="1017">
        <v>1441</v>
      </c>
      <c r="B1448" s="1025" t="s">
        <v>713</v>
      </c>
      <c r="C1448" s="1019" t="s">
        <v>712</v>
      </c>
      <c r="D1448" s="1020" t="s">
        <v>1682</v>
      </c>
      <c r="E1448" s="731" t="s">
        <v>3330</v>
      </c>
      <c r="F1448" s="729" t="s">
        <v>3058</v>
      </c>
      <c r="G1448" s="1021"/>
      <c r="H1448" s="1022"/>
      <c r="I1448" s="1022"/>
      <c r="J1448" s="1022"/>
      <c r="K1448" s="1022"/>
      <c r="L1448" s="729" t="s">
        <v>3059</v>
      </c>
      <c r="M1448" s="1038">
        <v>4200</v>
      </c>
      <c r="N1448" s="1024"/>
    </row>
    <row r="1449" spans="1:14" ht="33.75">
      <c r="A1449" s="1017">
        <v>1442</v>
      </c>
      <c r="B1449" s="1025" t="s">
        <v>713</v>
      </c>
      <c r="C1449" s="1019" t="s">
        <v>712</v>
      </c>
      <c r="D1449" s="1020" t="s">
        <v>1683</v>
      </c>
      <c r="E1449" s="731" t="s">
        <v>3331</v>
      </c>
      <c r="F1449" s="729" t="s">
        <v>3058</v>
      </c>
      <c r="G1449" s="1021"/>
      <c r="H1449" s="1022"/>
      <c r="I1449" s="1022"/>
      <c r="J1449" s="1022"/>
      <c r="K1449" s="1022"/>
      <c r="L1449" s="729" t="s">
        <v>3059</v>
      </c>
      <c r="M1449" s="1038">
        <v>3662</v>
      </c>
      <c r="N1449" s="1024"/>
    </row>
    <row r="1450" spans="1:14" ht="33.75">
      <c r="A1450" s="1017">
        <v>1443</v>
      </c>
      <c r="B1450" s="1025" t="s">
        <v>713</v>
      </c>
      <c r="C1450" s="1019" t="s">
        <v>712</v>
      </c>
      <c r="D1450" s="1020" t="s">
        <v>1685</v>
      </c>
      <c r="E1450" s="731" t="s">
        <v>3332</v>
      </c>
      <c r="F1450" s="729" t="s">
        <v>3058</v>
      </c>
      <c r="G1450" s="1021"/>
      <c r="H1450" s="1022"/>
      <c r="I1450" s="1022"/>
      <c r="J1450" s="1022"/>
      <c r="K1450" s="1022"/>
      <c r="L1450" s="729" t="s">
        <v>3059</v>
      </c>
      <c r="M1450" s="1038">
        <v>3662</v>
      </c>
      <c r="N1450" s="1024"/>
    </row>
    <row r="1451" spans="1:14" ht="33.75">
      <c r="A1451" s="1017">
        <v>1444</v>
      </c>
      <c r="B1451" s="1025" t="s">
        <v>713</v>
      </c>
      <c r="C1451" s="1019" t="s">
        <v>712</v>
      </c>
      <c r="D1451" s="1020" t="s">
        <v>1687</v>
      </c>
      <c r="E1451" s="731" t="s">
        <v>3333</v>
      </c>
      <c r="F1451" s="729" t="s">
        <v>3058</v>
      </c>
      <c r="G1451" s="1021"/>
      <c r="H1451" s="1022"/>
      <c r="I1451" s="1022"/>
      <c r="J1451" s="1022"/>
      <c r="K1451" s="1022"/>
      <c r="L1451" s="729" t="s">
        <v>3059</v>
      </c>
      <c r="M1451" s="1038">
        <v>3662</v>
      </c>
      <c r="N1451" s="1024"/>
    </row>
    <row r="1452" spans="1:14" ht="33.75">
      <c r="A1452" s="1017">
        <v>1445</v>
      </c>
      <c r="B1452" s="1025" t="s">
        <v>713</v>
      </c>
      <c r="C1452" s="1019" t="s">
        <v>712</v>
      </c>
      <c r="D1452" s="1020" t="s">
        <v>1688</v>
      </c>
      <c r="E1452" s="731" t="s">
        <v>3334</v>
      </c>
      <c r="F1452" s="729" t="s">
        <v>3058</v>
      </c>
      <c r="G1452" s="1021"/>
      <c r="H1452" s="1022"/>
      <c r="I1452" s="1022"/>
      <c r="J1452" s="1022"/>
      <c r="K1452" s="1022"/>
      <c r="L1452" s="729" t="s">
        <v>3059</v>
      </c>
      <c r="M1452" s="1038">
        <v>4200</v>
      </c>
      <c r="N1452" s="1024"/>
    </row>
    <row r="1453" spans="1:14" ht="33.75">
      <c r="A1453" s="1017">
        <v>1446</v>
      </c>
      <c r="B1453" s="1025" t="s">
        <v>713</v>
      </c>
      <c r="C1453" s="1019" t="s">
        <v>712</v>
      </c>
      <c r="D1453" s="1020" t="s">
        <v>1690</v>
      </c>
      <c r="E1453" s="731" t="s">
        <v>3335</v>
      </c>
      <c r="F1453" s="729" t="s">
        <v>3058</v>
      </c>
      <c r="G1453" s="1021"/>
      <c r="H1453" s="1022"/>
      <c r="I1453" s="1022"/>
      <c r="J1453" s="1022"/>
      <c r="K1453" s="1022"/>
      <c r="L1453" s="729" t="s">
        <v>3059</v>
      </c>
      <c r="M1453" s="1038">
        <v>3662</v>
      </c>
      <c r="N1453" s="1024"/>
    </row>
    <row r="1454" spans="1:14" ht="33.75">
      <c r="A1454" s="1017">
        <v>1447</v>
      </c>
      <c r="B1454" s="1025" t="s">
        <v>713</v>
      </c>
      <c r="C1454" s="1019" t="s">
        <v>712</v>
      </c>
      <c r="D1454" s="1020" t="s">
        <v>1692</v>
      </c>
      <c r="E1454" s="731" t="s">
        <v>3336</v>
      </c>
      <c r="F1454" s="729" t="s">
        <v>3058</v>
      </c>
      <c r="G1454" s="1021"/>
      <c r="H1454" s="1022"/>
      <c r="I1454" s="1022"/>
      <c r="J1454" s="1022"/>
      <c r="K1454" s="1022"/>
      <c r="L1454" s="729" t="s">
        <v>3059</v>
      </c>
      <c r="M1454" s="1038">
        <v>4737</v>
      </c>
      <c r="N1454" s="1024"/>
    </row>
    <row r="1455" spans="1:14" ht="33.75">
      <c r="A1455" s="1017">
        <v>1448</v>
      </c>
      <c r="B1455" s="1025" t="s">
        <v>713</v>
      </c>
      <c r="C1455" s="1019" t="s">
        <v>712</v>
      </c>
      <c r="D1455" s="1020" t="s">
        <v>1693</v>
      </c>
      <c r="E1455" s="731" t="s">
        <v>3337</v>
      </c>
      <c r="F1455" s="729" t="s">
        <v>3058</v>
      </c>
      <c r="G1455" s="1021"/>
      <c r="H1455" s="1022"/>
      <c r="I1455" s="1022"/>
      <c r="J1455" s="1022"/>
      <c r="K1455" s="1022"/>
      <c r="L1455" s="729" t="s">
        <v>3059</v>
      </c>
      <c r="M1455" s="1038">
        <v>3662</v>
      </c>
      <c r="N1455" s="1024"/>
    </row>
    <row r="1456" spans="1:14" ht="33.75">
      <c r="A1456" s="1017">
        <v>1449</v>
      </c>
      <c r="B1456" s="1025" t="s">
        <v>713</v>
      </c>
      <c r="C1456" s="1019" t="s">
        <v>712</v>
      </c>
      <c r="D1456" s="1020" t="s">
        <v>1695</v>
      </c>
      <c r="E1456" s="731" t="s">
        <v>3338</v>
      </c>
      <c r="F1456" s="729" t="s">
        <v>3058</v>
      </c>
      <c r="G1456" s="1021"/>
      <c r="H1456" s="1022"/>
      <c r="I1456" s="1022"/>
      <c r="J1456" s="1022"/>
      <c r="K1456" s="1022"/>
      <c r="L1456" s="729" t="s">
        <v>3059</v>
      </c>
      <c r="M1456" s="1038">
        <v>3662</v>
      </c>
      <c r="N1456" s="1024"/>
    </row>
    <row r="1457" spans="1:14" ht="33.75">
      <c r="A1457" s="1017">
        <v>1450</v>
      </c>
      <c r="B1457" s="1025" t="s">
        <v>713</v>
      </c>
      <c r="C1457" s="1019" t="s">
        <v>712</v>
      </c>
      <c r="D1457" s="1020" t="s">
        <v>1696</v>
      </c>
      <c r="E1457" s="731" t="s">
        <v>3339</v>
      </c>
      <c r="F1457" s="729" t="s">
        <v>3058</v>
      </c>
      <c r="G1457" s="1021"/>
      <c r="H1457" s="1022"/>
      <c r="I1457" s="1022"/>
      <c r="J1457" s="1022"/>
      <c r="K1457" s="1022"/>
      <c r="L1457" s="729" t="s">
        <v>3059</v>
      </c>
      <c r="M1457" s="1038">
        <v>4737</v>
      </c>
      <c r="N1457" s="1024"/>
    </row>
    <row r="1458" spans="1:14" ht="33.75">
      <c r="A1458" s="1017">
        <v>1451</v>
      </c>
      <c r="B1458" s="1025" t="s">
        <v>713</v>
      </c>
      <c r="C1458" s="1019" t="s">
        <v>712</v>
      </c>
      <c r="D1458" s="1020" t="s">
        <v>1698</v>
      </c>
      <c r="E1458" s="731" t="s">
        <v>3340</v>
      </c>
      <c r="F1458" s="729" t="s">
        <v>3058</v>
      </c>
      <c r="G1458" s="1021"/>
      <c r="H1458" s="1022"/>
      <c r="I1458" s="1022"/>
      <c r="J1458" s="1022"/>
      <c r="K1458" s="1022"/>
      <c r="L1458" s="729" t="s">
        <v>3059</v>
      </c>
      <c r="M1458" s="1038">
        <v>3662</v>
      </c>
      <c r="N1458" s="1024"/>
    </row>
    <row r="1459" spans="1:14" ht="33.75">
      <c r="A1459" s="1017">
        <v>1452</v>
      </c>
      <c r="B1459" s="1025" t="s">
        <v>713</v>
      </c>
      <c r="C1459" s="1019" t="s">
        <v>712</v>
      </c>
      <c r="D1459" s="1020" t="s">
        <v>1699</v>
      </c>
      <c r="E1459" s="731" t="s">
        <v>3341</v>
      </c>
      <c r="F1459" s="729" t="s">
        <v>3058</v>
      </c>
      <c r="G1459" s="1021"/>
      <c r="H1459" s="1022"/>
      <c r="I1459" s="1022"/>
      <c r="J1459" s="1022"/>
      <c r="K1459" s="1022"/>
      <c r="L1459" s="729" t="s">
        <v>3059</v>
      </c>
      <c r="M1459" s="1038">
        <v>3662</v>
      </c>
      <c r="N1459" s="1024"/>
    </row>
    <row r="1460" spans="1:14" ht="33.75">
      <c r="A1460" s="1017">
        <v>1453</v>
      </c>
      <c r="B1460" s="1025" t="s">
        <v>713</v>
      </c>
      <c r="C1460" s="1019" t="s">
        <v>712</v>
      </c>
      <c r="D1460" s="1020" t="s">
        <v>1701</v>
      </c>
      <c r="E1460" s="731" t="s">
        <v>3342</v>
      </c>
      <c r="F1460" s="729" t="s">
        <v>3058</v>
      </c>
      <c r="G1460" s="1021"/>
      <c r="H1460" s="1022"/>
      <c r="I1460" s="1022"/>
      <c r="J1460" s="1022"/>
      <c r="K1460" s="1022"/>
      <c r="L1460" s="729" t="s">
        <v>3059</v>
      </c>
      <c r="M1460" s="1038">
        <v>3662</v>
      </c>
      <c r="N1460" s="1024"/>
    </row>
    <row r="1461" spans="1:14" ht="33.75">
      <c r="A1461" s="1017">
        <v>1454</v>
      </c>
      <c r="B1461" s="1025" t="s">
        <v>713</v>
      </c>
      <c r="C1461" s="1019" t="s">
        <v>712</v>
      </c>
      <c r="D1461" s="1020" t="s">
        <v>1702</v>
      </c>
      <c r="E1461" s="731" t="s">
        <v>3343</v>
      </c>
      <c r="F1461" s="729" t="s">
        <v>3058</v>
      </c>
      <c r="G1461" s="1021"/>
      <c r="H1461" s="1022"/>
      <c r="I1461" s="1022"/>
      <c r="J1461" s="1022"/>
      <c r="K1461" s="1022"/>
      <c r="L1461" s="729" t="s">
        <v>3059</v>
      </c>
      <c r="M1461" s="1038">
        <v>3662</v>
      </c>
      <c r="N1461" s="1024"/>
    </row>
    <row r="1462" spans="1:14" ht="33.75">
      <c r="A1462" s="1017">
        <v>1455</v>
      </c>
      <c r="B1462" s="1025" t="s">
        <v>713</v>
      </c>
      <c r="C1462" s="1019" t="s">
        <v>712</v>
      </c>
      <c r="D1462" s="1020" t="s">
        <v>1704</v>
      </c>
      <c r="E1462" s="731" t="s">
        <v>3344</v>
      </c>
      <c r="F1462" s="729" t="s">
        <v>3058</v>
      </c>
      <c r="G1462" s="1021"/>
      <c r="H1462" s="1022"/>
      <c r="I1462" s="1022"/>
      <c r="J1462" s="1022"/>
      <c r="K1462" s="1022"/>
      <c r="L1462" s="729" t="s">
        <v>3059</v>
      </c>
      <c r="M1462" s="1038">
        <v>5247</v>
      </c>
      <c r="N1462" s="1024"/>
    </row>
    <row r="1463" spans="1:14" ht="33.75">
      <c r="A1463" s="1017">
        <v>1456</v>
      </c>
      <c r="B1463" s="1025" t="s">
        <v>713</v>
      </c>
      <c r="C1463" s="1019" t="s">
        <v>712</v>
      </c>
      <c r="D1463" s="1020" t="s">
        <v>1705</v>
      </c>
      <c r="E1463" s="731" t="s">
        <v>3345</v>
      </c>
      <c r="F1463" s="729" t="s">
        <v>3058</v>
      </c>
      <c r="G1463" s="1021"/>
      <c r="H1463" s="1022"/>
      <c r="I1463" s="1022"/>
      <c r="J1463" s="1022"/>
      <c r="K1463" s="1022"/>
      <c r="L1463" s="729" t="s">
        <v>3059</v>
      </c>
      <c r="M1463" s="1038">
        <v>3662</v>
      </c>
      <c r="N1463" s="1024"/>
    </row>
    <row r="1464" spans="1:14" ht="33.75">
      <c r="A1464" s="1017">
        <v>1457</v>
      </c>
      <c r="B1464" s="1025" t="s">
        <v>713</v>
      </c>
      <c r="C1464" s="1019" t="s">
        <v>712</v>
      </c>
      <c r="D1464" s="1020" t="s">
        <v>1707</v>
      </c>
      <c r="E1464" s="731" t="s">
        <v>3346</v>
      </c>
      <c r="F1464" s="729" t="s">
        <v>3058</v>
      </c>
      <c r="G1464" s="1021"/>
      <c r="H1464" s="1022"/>
      <c r="I1464" s="1022"/>
      <c r="J1464" s="1022"/>
      <c r="K1464" s="1022"/>
      <c r="L1464" s="729" t="s">
        <v>3059</v>
      </c>
      <c r="M1464" s="1038">
        <v>3662</v>
      </c>
      <c r="N1464" s="1024"/>
    </row>
    <row r="1465" spans="1:14" ht="33.75">
      <c r="A1465" s="1017">
        <v>1458</v>
      </c>
      <c r="B1465" s="1025" t="s">
        <v>713</v>
      </c>
      <c r="C1465" s="1019" t="s">
        <v>712</v>
      </c>
      <c r="D1465" s="1020" t="s">
        <v>1708</v>
      </c>
      <c r="E1465" s="731" t="s">
        <v>3347</v>
      </c>
      <c r="F1465" s="729" t="s">
        <v>3058</v>
      </c>
      <c r="G1465" s="1021"/>
      <c r="H1465" s="1022"/>
      <c r="I1465" s="1022"/>
      <c r="J1465" s="1022"/>
      <c r="K1465" s="1022"/>
      <c r="L1465" s="729" t="s">
        <v>3059</v>
      </c>
      <c r="M1465" s="1038">
        <v>4200</v>
      </c>
      <c r="N1465" s="1024"/>
    </row>
    <row r="1466" spans="1:14" ht="33.75">
      <c r="A1466" s="1017">
        <v>1459</v>
      </c>
      <c r="B1466" s="1025" t="s">
        <v>713</v>
      </c>
      <c r="C1466" s="1019" t="s">
        <v>712</v>
      </c>
      <c r="D1466" s="1020" t="s">
        <v>1710</v>
      </c>
      <c r="E1466" s="731" t="s">
        <v>3348</v>
      </c>
      <c r="F1466" s="729" t="s">
        <v>3058</v>
      </c>
      <c r="G1466" s="1021"/>
      <c r="H1466" s="1022"/>
      <c r="I1466" s="1022"/>
      <c r="J1466" s="1022"/>
      <c r="K1466" s="1022"/>
      <c r="L1466" s="729" t="s">
        <v>3059</v>
      </c>
      <c r="M1466" s="1038">
        <v>3662</v>
      </c>
      <c r="N1466" s="1024"/>
    </row>
    <row r="1467" spans="1:14" ht="33.75">
      <c r="A1467" s="1017">
        <v>1460</v>
      </c>
      <c r="B1467" s="1025" t="s">
        <v>713</v>
      </c>
      <c r="C1467" s="1019" t="s">
        <v>712</v>
      </c>
      <c r="D1467" s="1020" t="s">
        <v>1711</v>
      </c>
      <c r="E1467" s="731" t="s">
        <v>3349</v>
      </c>
      <c r="F1467" s="729" t="s">
        <v>3058</v>
      </c>
      <c r="G1467" s="1021"/>
      <c r="H1467" s="1022"/>
      <c r="I1467" s="1022"/>
      <c r="J1467" s="1022"/>
      <c r="K1467" s="1022"/>
      <c r="L1467" s="729" t="s">
        <v>3059</v>
      </c>
      <c r="M1467" s="1038">
        <v>3662</v>
      </c>
      <c r="N1467" s="1024"/>
    </row>
    <row r="1468" spans="1:14" ht="33.75">
      <c r="A1468" s="1017">
        <v>1461</v>
      </c>
      <c r="B1468" s="1025" t="s">
        <v>713</v>
      </c>
      <c r="C1468" s="1019" t="s">
        <v>712</v>
      </c>
      <c r="D1468" s="1020" t="s">
        <v>1713</v>
      </c>
      <c r="E1468" s="731" t="s">
        <v>3350</v>
      </c>
      <c r="F1468" s="729" t="s">
        <v>3058</v>
      </c>
      <c r="G1468" s="1021"/>
      <c r="H1468" s="1022"/>
      <c r="I1468" s="1022"/>
      <c r="J1468" s="1022"/>
      <c r="K1468" s="1022"/>
      <c r="L1468" s="729" t="s">
        <v>3059</v>
      </c>
      <c r="M1468" s="1038">
        <v>4200</v>
      </c>
      <c r="N1468" s="1024"/>
    </row>
    <row r="1469" spans="1:14" ht="33.75">
      <c r="A1469" s="1017">
        <v>1462</v>
      </c>
      <c r="B1469" s="1025" t="s">
        <v>713</v>
      </c>
      <c r="C1469" s="1019" t="s">
        <v>712</v>
      </c>
      <c r="D1469" s="1020" t="s">
        <v>1714</v>
      </c>
      <c r="E1469" s="731" t="s">
        <v>3351</v>
      </c>
      <c r="F1469" s="729" t="s">
        <v>3058</v>
      </c>
      <c r="G1469" s="1021"/>
      <c r="H1469" s="1022"/>
      <c r="I1469" s="1022"/>
      <c r="J1469" s="1022"/>
      <c r="K1469" s="1022"/>
      <c r="L1469" s="729" t="s">
        <v>3059</v>
      </c>
      <c r="M1469" s="1038">
        <v>3662</v>
      </c>
      <c r="N1469" s="1024"/>
    </row>
    <row r="1470" spans="1:14" ht="33.75">
      <c r="A1470" s="1017">
        <v>1463</v>
      </c>
      <c r="B1470" s="1025" t="s">
        <v>713</v>
      </c>
      <c r="C1470" s="1019" t="s">
        <v>712</v>
      </c>
      <c r="D1470" s="1020" t="s">
        <v>1716</v>
      </c>
      <c r="E1470" s="731" t="s">
        <v>3352</v>
      </c>
      <c r="F1470" s="729" t="s">
        <v>3058</v>
      </c>
      <c r="G1470" s="1021"/>
      <c r="H1470" s="1022"/>
      <c r="I1470" s="1022"/>
      <c r="J1470" s="1022"/>
      <c r="K1470" s="1022"/>
      <c r="L1470" s="729" t="s">
        <v>3059</v>
      </c>
      <c r="M1470" s="1038">
        <v>3662</v>
      </c>
      <c r="N1470" s="1024"/>
    </row>
    <row r="1471" spans="1:14" ht="33.75">
      <c r="A1471" s="1017">
        <v>1464</v>
      </c>
      <c r="B1471" s="1025" t="s">
        <v>713</v>
      </c>
      <c r="C1471" s="1019" t="s">
        <v>712</v>
      </c>
      <c r="D1471" s="1020" t="s">
        <v>1717</v>
      </c>
      <c r="E1471" s="731" t="s">
        <v>3353</v>
      </c>
      <c r="F1471" s="729" t="s">
        <v>3058</v>
      </c>
      <c r="G1471" s="1021"/>
      <c r="H1471" s="1022"/>
      <c r="I1471" s="1022"/>
      <c r="J1471" s="1022"/>
      <c r="K1471" s="1022"/>
      <c r="L1471" s="729" t="s">
        <v>3059</v>
      </c>
      <c r="M1471" s="1038">
        <v>3662</v>
      </c>
      <c r="N1471" s="1024"/>
    </row>
    <row r="1472" spans="1:14" ht="33.75">
      <c r="A1472" s="1017">
        <v>1465</v>
      </c>
      <c r="B1472" s="1025" t="s">
        <v>713</v>
      </c>
      <c r="C1472" s="1019" t="s">
        <v>712</v>
      </c>
      <c r="D1472" s="1020" t="s">
        <v>1719</v>
      </c>
      <c r="E1472" s="731" t="s">
        <v>3354</v>
      </c>
      <c r="F1472" s="729" t="s">
        <v>3058</v>
      </c>
      <c r="G1472" s="1021"/>
      <c r="H1472" s="1022"/>
      <c r="I1472" s="1022"/>
      <c r="J1472" s="1022"/>
      <c r="K1472" s="1022"/>
      <c r="L1472" s="729" t="s">
        <v>3059</v>
      </c>
      <c r="M1472" s="1038">
        <v>4200</v>
      </c>
      <c r="N1472" s="1024"/>
    </row>
    <row r="1473" spans="1:14" ht="33.75">
      <c r="A1473" s="1017">
        <v>1466</v>
      </c>
      <c r="B1473" s="1025" t="s">
        <v>713</v>
      </c>
      <c r="C1473" s="1019" t="s">
        <v>712</v>
      </c>
      <c r="D1473" s="1020" t="s">
        <v>1720</v>
      </c>
      <c r="E1473" s="731" t="s">
        <v>3355</v>
      </c>
      <c r="F1473" s="729" t="s">
        <v>3058</v>
      </c>
      <c r="G1473" s="1021"/>
      <c r="H1473" s="1022"/>
      <c r="I1473" s="1022"/>
      <c r="J1473" s="1022"/>
      <c r="K1473" s="1022"/>
      <c r="L1473" s="729" t="s">
        <v>3059</v>
      </c>
      <c r="M1473" s="1038">
        <v>3662</v>
      </c>
      <c r="N1473" s="1024"/>
    </row>
    <row r="1474" spans="1:14" ht="33.75">
      <c r="A1474" s="1017">
        <v>1467</v>
      </c>
      <c r="B1474" s="1025" t="s">
        <v>713</v>
      </c>
      <c r="C1474" s="1019" t="s">
        <v>712</v>
      </c>
      <c r="D1474" s="1020" t="s">
        <v>1722</v>
      </c>
      <c r="E1474" s="731" t="s">
        <v>3356</v>
      </c>
      <c r="F1474" s="729" t="s">
        <v>3058</v>
      </c>
      <c r="G1474" s="1021"/>
      <c r="H1474" s="1022"/>
      <c r="I1474" s="1022"/>
      <c r="J1474" s="1022"/>
      <c r="K1474" s="1022"/>
      <c r="L1474" s="729" t="s">
        <v>3059</v>
      </c>
      <c r="M1474" s="1038">
        <v>3662</v>
      </c>
      <c r="N1474" s="1024"/>
    </row>
    <row r="1475" spans="1:14" ht="33.75">
      <c r="A1475" s="1017">
        <v>1468</v>
      </c>
      <c r="B1475" s="1025" t="s">
        <v>713</v>
      </c>
      <c r="C1475" s="1019" t="s">
        <v>712</v>
      </c>
      <c r="D1475" s="1020" t="s">
        <v>1723</v>
      </c>
      <c r="E1475" s="731" t="s">
        <v>3357</v>
      </c>
      <c r="F1475" s="729" t="s">
        <v>3058</v>
      </c>
      <c r="G1475" s="1021"/>
      <c r="H1475" s="1022"/>
      <c r="I1475" s="1022"/>
      <c r="J1475" s="1022"/>
      <c r="K1475" s="1022"/>
      <c r="L1475" s="729" t="s">
        <v>3059</v>
      </c>
      <c r="M1475" s="1038">
        <v>3662</v>
      </c>
      <c r="N1475" s="1024"/>
    </row>
    <row r="1476" spans="1:14" ht="33.75">
      <c r="A1476" s="1017">
        <v>1469</v>
      </c>
      <c r="B1476" s="1025" t="s">
        <v>713</v>
      </c>
      <c r="C1476" s="1019" t="s">
        <v>712</v>
      </c>
      <c r="D1476" s="1020" t="s">
        <v>1725</v>
      </c>
      <c r="E1476" s="731" t="s">
        <v>3358</v>
      </c>
      <c r="F1476" s="729" t="s">
        <v>3058</v>
      </c>
      <c r="G1476" s="1021"/>
      <c r="H1476" s="1022"/>
      <c r="I1476" s="1022"/>
      <c r="J1476" s="1022"/>
      <c r="K1476" s="1022"/>
      <c r="L1476" s="729" t="s">
        <v>3059</v>
      </c>
      <c r="M1476" s="1038">
        <v>3662</v>
      </c>
      <c r="N1476" s="1024"/>
    </row>
    <row r="1477" spans="1:14" ht="33.75">
      <c r="A1477" s="1017">
        <v>1470</v>
      </c>
      <c r="B1477" s="1025" t="s">
        <v>713</v>
      </c>
      <c r="C1477" s="1019" t="s">
        <v>712</v>
      </c>
      <c r="D1477" s="1020" t="s">
        <v>1726</v>
      </c>
      <c r="E1477" s="731" t="s">
        <v>3359</v>
      </c>
      <c r="F1477" s="729" t="s">
        <v>3058</v>
      </c>
      <c r="G1477" s="1021"/>
      <c r="H1477" s="1022"/>
      <c r="I1477" s="1022"/>
      <c r="J1477" s="1022"/>
      <c r="K1477" s="1022"/>
      <c r="L1477" s="729" t="s">
        <v>3059</v>
      </c>
      <c r="M1477" s="1038">
        <v>3662</v>
      </c>
      <c r="N1477" s="1024"/>
    </row>
    <row r="1478" spans="1:14" ht="33.75">
      <c r="A1478" s="1017">
        <v>1471</v>
      </c>
      <c r="B1478" s="1025" t="s">
        <v>713</v>
      </c>
      <c r="C1478" s="1019" t="s">
        <v>712</v>
      </c>
      <c r="D1478" s="1020" t="s">
        <v>1728</v>
      </c>
      <c r="E1478" s="731" t="s">
        <v>3360</v>
      </c>
      <c r="F1478" s="729" t="s">
        <v>3058</v>
      </c>
      <c r="G1478" s="1021"/>
      <c r="H1478" s="1022"/>
      <c r="I1478" s="1022"/>
      <c r="J1478" s="1022"/>
      <c r="K1478" s="1022"/>
      <c r="L1478" s="729" t="s">
        <v>3059</v>
      </c>
      <c r="M1478" s="1038">
        <v>4200</v>
      </c>
      <c r="N1478" s="1024"/>
    </row>
    <row r="1479" spans="1:14" ht="33.75">
      <c r="A1479" s="1017">
        <v>1472</v>
      </c>
      <c r="B1479" s="1025" t="s">
        <v>713</v>
      </c>
      <c r="C1479" s="1019" t="s">
        <v>712</v>
      </c>
      <c r="D1479" s="1020" t="s">
        <v>1729</v>
      </c>
      <c r="E1479" s="731" t="s">
        <v>3361</v>
      </c>
      <c r="F1479" s="729" t="s">
        <v>3058</v>
      </c>
      <c r="G1479" s="1021"/>
      <c r="H1479" s="1022"/>
      <c r="I1479" s="1022"/>
      <c r="J1479" s="1022"/>
      <c r="K1479" s="1022"/>
      <c r="L1479" s="729" t="s">
        <v>3059</v>
      </c>
      <c r="M1479" s="1038">
        <v>3662</v>
      </c>
      <c r="N1479" s="1024"/>
    </row>
    <row r="1480" spans="1:14" ht="33.75">
      <c r="A1480" s="1017">
        <v>1473</v>
      </c>
      <c r="B1480" s="1025" t="s">
        <v>713</v>
      </c>
      <c r="C1480" s="1019" t="s">
        <v>712</v>
      </c>
      <c r="D1480" s="1020" t="s">
        <v>1731</v>
      </c>
      <c r="E1480" s="731" t="s">
        <v>3362</v>
      </c>
      <c r="F1480" s="729" t="s">
        <v>3058</v>
      </c>
      <c r="G1480" s="1021"/>
      <c r="H1480" s="1022"/>
      <c r="I1480" s="1022"/>
      <c r="J1480" s="1022"/>
      <c r="K1480" s="1022"/>
      <c r="L1480" s="729" t="s">
        <v>3059</v>
      </c>
      <c r="M1480" s="1038">
        <v>3662</v>
      </c>
      <c r="N1480" s="1024"/>
    </row>
    <row r="1481" spans="1:14" ht="33.75">
      <c r="A1481" s="1017">
        <v>1474</v>
      </c>
      <c r="B1481" s="1025" t="s">
        <v>713</v>
      </c>
      <c r="C1481" s="1019" t="s">
        <v>712</v>
      </c>
      <c r="D1481" s="1020" t="s">
        <v>1732</v>
      </c>
      <c r="E1481" s="731" t="s">
        <v>3363</v>
      </c>
      <c r="F1481" s="729" t="s">
        <v>3058</v>
      </c>
      <c r="G1481" s="1021"/>
      <c r="H1481" s="1022"/>
      <c r="I1481" s="1022"/>
      <c r="J1481" s="1022"/>
      <c r="K1481" s="1022"/>
      <c r="L1481" s="729" t="s">
        <v>3059</v>
      </c>
      <c r="M1481" s="1038">
        <v>4200</v>
      </c>
      <c r="N1481" s="1024"/>
    </row>
    <row r="1482" spans="1:14" ht="33.75">
      <c r="A1482" s="1017">
        <v>1475</v>
      </c>
      <c r="B1482" s="1025" t="s">
        <v>713</v>
      </c>
      <c r="C1482" s="1019" t="s">
        <v>712</v>
      </c>
      <c r="D1482" s="1020" t="s">
        <v>1734</v>
      </c>
      <c r="E1482" s="731" t="s">
        <v>3364</v>
      </c>
      <c r="F1482" s="729" t="s">
        <v>3058</v>
      </c>
      <c r="G1482" s="1021"/>
      <c r="H1482" s="1022"/>
      <c r="I1482" s="1022"/>
      <c r="J1482" s="1022"/>
      <c r="K1482" s="1022"/>
      <c r="L1482" s="729" t="s">
        <v>3059</v>
      </c>
      <c r="M1482" s="1038">
        <v>3662</v>
      </c>
      <c r="N1482" s="1024"/>
    </row>
    <row r="1483" spans="1:14" ht="33.75">
      <c r="A1483" s="1017">
        <v>1476</v>
      </c>
      <c r="B1483" s="1025" t="s">
        <v>713</v>
      </c>
      <c r="C1483" s="1019" t="s">
        <v>712</v>
      </c>
      <c r="D1483" s="1020" t="s">
        <v>1735</v>
      </c>
      <c r="E1483" s="731" t="s">
        <v>3365</v>
      </c>
      <c r="F1483" s="729" t="s">
        <v>3058</v>
      </c>
      <c r="G1483" s="1021"/>
      <c r="H1483" s="1022"/>
      <c r="I1483" s="1022"/>
      <c r="J1483" s="1022"/>
      <c r="K1483" s="1022"/>
      <c r="L1483" s="729" t="s">
        <v>3059</v>
      </c>
      <c r="M1483" s="1038">
        <v>3662</v>
      </c>
      <c r="N1483" s="1024"/>
    </row>
    <row r="1484" spans="1:14" ht="33.75">
      <c r="A1484" s="1017">
        <v>1477</v>
      </c>
      <c r="B1484" s="1025" t="s">
        <v>713</v>
      </c>
      <c r="C1484" s="1019" t="s">
        <v>712</v>
      </c>
      <c r="D1484" s="1020" t="s">
        <v>1737</v>
      </c>
      <c r="E1484" s="731" t="s">
        <v>3366</v>
      </c>
      <c r="F1484" s="729" t="s">
        <v>3058</v>
      </c>
      <c r="G1484" s="1021"/>
      <c r="H1484" s="1022"/>
      <c r="I1484" s="1022"/>
      <c r="J1484" s="1022"/>
      <c r="K1484" s="1022"/>
      <c r="L1484" s="729" t="s">
        <v>3059</v>
      </c>
      <c r="M1484" s="1038">
        <v>3662</v>
      </c>
      <c r="N1484" s="1024"/>
    </row>
    <row r="1485" spans="1:14" ht="33.75">
      <c r="A1485" s="1017">
        <v>1478</v>
      </c>
      <c r="B1485" s="1025" t="s">
        <v>713</v>
      </c>
      <c r="C1485" s="1019" t="s">
        <v>712</v>
      </c>
      <c r="D1485" s="1020" t="s">
        <v>1738</v>
      </c>
      <c r="E1485" s="731" t="s">
        <v>3367</v>
      </c>
      <c r="F1485" s="729" t="s">
        <v>3058</v>
      </c>
      <c r="G1485" s="1021"/>
      <c r="H1485" s="1022"/>
      <c r="I1485" s="1022"/>
      <c r="J1485" s="1022"/>
      <c r="K1485" s="1022"/>
      <c r="L1485" s="729" t="s">
        <v>3059</v>
      </c>
      <c r="M1485" s="1038">
        <v>3662</v>
      </c>
      <c r="N1485" s="1024"/>
    </row>
    <row r="1486" spans="1:14" ht="33.75">
      <c r="A1486" s="1017">
        <v>1479</v>
      </c>
      <c r="B1486" s="1025" t="s">
        <v>713</v>
      </c>
      <c r="C1486" s="1019" t="s">
        <v>712</v>
      </c>
      <c r="D1486" s="1020" t="s">
        <v>1740</v>
      </c>
      <c r="E1486" s="731" t="s">
        <v>3368</v>
      </c>
      <c r="F1486" s="729" t="s">
        <v>3058</v>
      </c>
      <c r="G1486" s="1021"/>
      <c r="H1486" s="1022"/>
      <c r="I1486" s="1022"/>
      <c r="J1486" s="1022"/>
      <c r="K1486" s="1022"/>
      <c r="L1486" s="729" t="s">
        <v>3059</v>
      </c>
      <c r="M1486" s="1038">
        <v>3662</v>
      </c>
      <c r="N1486" s="1024"/>
    </row>
    <row r="1487" spans="1:14" ht="33.75">
      <c r="A1487" s="1017">
        <v>1480</v>
      </c>
      <c r="B1487" s="1025" t="s">
        <v>713</v>
      </c>
      <c r="C1487" s="1019" t="s">
        <v>712</v>
      </c>
      <c r="D1487" s="1020" t="s">
        <v>1741</v>
      </c>
      <c r="E1487" s="731" t="s">
        <v>3369</v>
      </c>
      <c r="F1487" s="729" t="s">
        <v>3058</v>
      </c>
      <c r="G1487" s="1021"/>
      <c r="H1487" s="1022"/>
      <c r="I1487" s="1022"/>
      <c r="J1487" s="1022"/>
      <c r="K1487" s="1022"/>
      <c r="L1487" s="729" t="s">
        <v>3059</v>
      </c>
      <c r="M1487" s="1038">
        <v>3662</v>
      </c>
      <c r="N1487" s="1024"/>
    </row>
    <row r="1488" spans="1:14" ht="33.75">
      <c r="A1488" s="1017">
        <v>1481</v>
      </c>
      <c r="B1488" s="1025" t="s">
        <v>713</v>
      </c>
      <c r="C1488" s="1019" t="s">
        <v>712</v>
      </c>
      <c r="D1488" s="1020" t="s">
        <v>1743</v>
      </c>
      <c r="E1488" s="731" t="s">
        <v>3370</v>
      </c>
      <c r="F1488" s="729" t="s">
        <v>3058</v>
      </c>
      <c r="G1488" s="1021"/>
      <c r="H1488" s="1022"/>
      <c r="I1488" s="1022"/>
      <c r="J1488" s="1022"/>
      <c r="K1488" s="1022"/>
      <c r="L1488" s="729" t="s">
        <v>3059</v>
      </c>
      <c r="M1488" s="1038">
        <v>4200</v>
      </c>
      <c r="N1488" s="1024"/>
    </row>
    <row r="1489" spans="1:14" ht="33.75">
      <c r="A1489" s="1017">
        <v>1482</v>
      </c>
      <c r="B1489" s="1025" t="s">
        <v>713</v>
      </c>
      <c r="C1489" s="1019" t="s">
        <v>712</v>
      </c>
      <c r="D1489" s="1020" t="s">
        <v>1744</v>
      </c>
      <c r="E1489" s="731" t="s">
        <v>3371</v>
      </c>
      <c r="F1489" s="729" t="s">
        <v>3058</v>
      </c>
      <c r="G1489" s="1021"/>
      <c r="H1489" s="1022"/>
      <c r="I1489" s="1022"/>
      <c r="J1489" s="1022"/>
      <c r="K1489" s="1022"/>
      <c r="L1489" s="729" t="s">
        <v>3059</v>
      </c>
      <c r="M1489" s="1038">
        <v>3662</v>
      </c>
      <c r="N1489" s="1024"/>
    </row>
    <row r="1490" spans="1:14" ht="33.75">
      <c r="A1490" s="1017">
        <v>1483</v>
      </c>
      <c r="B1490" s="1025" t="s">
        <v>713</v>
      </c>
      <c r="C1490" s="1019" t="s">
        <v>712</v>
      </c>
      <c r="D1490" s="1020" t="s">
        <v>1746</v>
      </c>
      <c r="E1490" s="731" t="s">
        <v>3372</v>
      </c>
      <c r="F1490" s="729" t="s">
        <v>3058</v>
      </c>
      <c r="G1490" s="1021"/>
      <c r="H1490" s="1022"/>
      <c r="I1490" s="1022"/>
      <c r="J1490" s="1022"/>
      <c r="K1490" s="1022"/>
      <c r="L1490" s="729" t="s">
        <v>3059</v>
      </c>
      <c r="M1490" s="1038">
        <v>3662</v>
      </c>
      <c r="N1490" s="1024"/>
    </row>
    <row r="1491" spans="1:14" ht="33.75">
      <c r="A1491" s="1017">
        <v>1484</v>
      </c>
      <c r="B1491" s="1025" t="s">
        <v>713</v>
      </c>
      <c r="C1491" s="1019" t="s">
        <v>712</v>
      </c>
      <c r="D1491" s="1020" t="s">
        <v>1747</v>
      </c>
      <c r="E1491" s="731" t="s">
        <v>3373</v>
      </c>
      <c r="F1491" s="729" t="s">
        <v>3058</v>
      </c>
      <c r="G1491" s="1021"/>
      <c r="H1491" s="1022"/>
      <c r="I1491" s="1022"/>
      <c r="J1491" s="1022"/>
      <c r="K1491" s="1022"/>
      <c r="L1491" s="729" t="s">
        <v>3059</v>
      </c>
      <c r="M1491" s="1038">
        <v>4200</v>
      </c>
      <c r="N1491" s="1024"/>
    </row>
    <row r="1492" spans="1:14" ht="33.75">
      <c r="A1492" s="1017">
        <v>1485</v>
      </c>
      <c r="B1492" s="1025" t="s">
        <v>713</v>
      </c>
      <c r="C1492" s="1019" t="s">
        <v>712</v>
      </c>
      <c r="D1492" s="1020" t="s">
        <v>1749</v>
      </c>
      <c r="E1492" s="731" t="s">
        <v>3374</v>
      </c>
      <c r="F1492" s="729" t="s">
        <v>3058</v>
      </c>
      <c r="G1492" s="1021"/>
      <c r="H1492" s="1022"/>
      <c r="I1492" s="1022"/>
      <c r="J1492" s="1022"/>
      <c r="K1492" s="1022"/>
      <c r="L1492" s="729" t="s">
        <v>3059</v>
      </c>
      <c r="M1492" s="1038">
        <v>3662</v>
      </c>
      <c r="N1492" s="1024"/>
    </row>
    <row r="1493" spans="1:14" ht="33.75">
      <c r="A1493" s="1017">
        <v>1486</v>
      </c>
      <c r="B1493" s="1025" t="s">
        <v>713</v>
      </c>
      <c r="C1493" s="1019" t="s">
        <v>712</v>
      </c>
      <c r="D1493" s="1020" t="s">
        <v>1750</v>
      </c>
      <c r="E1493" s="731" t="s">
        <v>3375</v>
      </c>
      <c r="F1493" s="729" t="s">
        <v>3058</v>
      </c>
      <c r="G1493" s="1021"/>
      <c r="H1493" s="1022"/>
      <c r="I1493" s="1022"/>
      <c r="J1493" s="1022"/>
      <c r="K1493" s="1022"/>
      <c r="L1493" s="729" t="s">
        <v>3059</v>
      </c>
      <c r="M1493" s="1038">
        <v>3662</v>
      </c>
      <c r="N1493" s="1024"/>
    </row>
    <row r="1494" spans="1:14" ht="33.75">
      <c r="A1494" s="1017">
        <v>1487</v>
      </c>
      <c r="B1494" s="1025" t="s">
        <v>713</v>
      </c>
      <c r="C1494" s="1019" t="s">
        <v>712</v>
      </c>
      <c r="D1494" s="1020" t="s">
        <v>1752</v>
      </c>
      <c r="E1494" s="731" t="s">
        <v>3376</v>
      </c>
      <c r="F1494" s="729" t="s">
        <v>3058</v>
      </c>
      <c r="G1494" s="1021"/>
      <c r="H1494" s="1022"/>
      <c r="I1494" s="1022"/>
      <c r="J1494" s="1022"/>
      <c r="K1494" s="1022"/>
      <c r="L1494" s="729" t="s">
        <v>3059</v>
      </c>
      <c r="M1494" s="1038">
        <v>4737</v>
      </c>
      <c r="N1494" s="1024"/>
    </row>
    <row r="1495" spans="1:14" ht="33.75">
      <c r="A1495" s="1017">
        <v>1488</v>
      </c>
      <c r="B1495" s="1025" t="s">
        <v>713</v>
      </c>
      <c r="C1495" s="1019" t="s">
        <v>712</v>
      </c>
      <c r="D1495" s="1020" t="s">
        <v>1753</v>
      </c>
      <c r="E1495" s="731" t="s">
        <v>3377</v>
      </c>
      <c r="F1495" s="729" t="s">
        <v>3058</v>
      </c>
      <c r="G1495" s="1021"/>
      <c r="H1495" s="1022"/>
      <c r="I1495" s="1022"/>
      <c r="J1495" s="1022"/>
      <c r="K1495" s="1022"/>
      <c r="L1495" s="729" t="s">
        <v>3059</v>
      </c>
      <c r="M1495" s="1038">
        <v>3662</v>
      </c>
      <c r="N1495" s="1024"/>
    </row>
    <row r="1496" spans="1:14" ht="33.75">
      <c r="A1496" s="1017">
        <v>1489</v>
      </c>
      <c r="B1496" s="1025" t="s">
        <v>713</v>
      </c>
      <c r="C1496" s="1019" t="s">
        <v>712</v>
      </c>
      <c r="D1496" s="1020" t="s">
        <v>1755</v>
      </c>
      <c r="E1496" s="731" t="s">
        <v>3378</v>
      </c>
      <c r="F1496" s="729" t="s">
        <v>3058</v>
      </c>
      <c r="G1496" s="1021"/>
      <c r="H1496" s="1022"/>
      <c r="I1496" s="1022"/>
      <c r="J1496" s="1022"/>
      <c r="K1496" s="1022"/>
      <c r="L1496" s="729" t="s">
        <v>3059</v>
      </c>
      <c r="M1496" s="1038">
        <v>3662</v>
      </c>
      <c r="N1496" s="1024"/>
    </row>
    <row r="1497" spans="1:14" ht="33.75">
      <c r="A1497" s="1017">
        <v>1490</v>
      </c>
      <c r="B1497" s="1025" t="s">
        <v>713</v>
      </c>
      <c r="C1497" s="1019" t="s">
        <v>712</v>
      </c>
      <c r="D1497" s="1020" t="s">
        <v>1756</v>
      </c>
      <c r="E1497" s="731" t="s">
        <v>3379</v>
      </c>
      <c r="F1497" s="729" t="s">
        <v>3058</v>
      </c>
      <c r="G1497" s="1021"/>
      <c r="H1497" s="1022"/>
      <c r="I1497" s="1022"/>
      <c r="J1497" s="1022"/>
      <c r="K1497" s="1022"/>
      <c r="L1497" s="729" t="s">
        <v>3059</v>
      </c>
      <c r="M1497" s="1038">
        <v>3662</v>
      </c>
      <c r="N1497" s="1024"/>
    </row>
    <row r="1498" spans="1:14" ht="33.75">
      <c r="A1498" s="1017">
        <v>1491</v>
      </c>
      <c r="B1498" s="1025" t="s">
        <v>713</v>
      </c>
      <c r="C1498" s="1019" t="s">
        <v>712</v>
      </c>
      <c r="D1498" s="1020" t="s">
        <v>1758</v>
      </c>
      <c r="E1498" s="731" t="s">
        <v>3380</v>
      </c>
      <c r="F1498" s="729" t="s">
        <v>3058</v>
      </c>
      <c r="G1498" s="1021"/>
      <c r="H1498" s="1022"/>
      <c r="I1498" s="1022"/>
      <c r="J1498" s="1022"/>
      <c r="K1498" s="1022"/>
      <c r="L1498" s="729" t="s">
        <v>3059</v>
      </c>
      <c r="M1498" s="1038">
        <v>3662</v>
      </c>
      <c r="N1498" s="1024"/>
    </row>
    <row r="1499" spans="1:14" ht="33.75">
      <c r="A1499" s="1017">
        <v>1492</v>
      </c>
      <c r="B1499" s="1025" t="s">
        <v>713</v>
      </c>
      <c r="C1499" s="1019" t="s">
        <v>712</v>
      </c>
      <c r="D1499" s="1020" t="s">
        <v>1759</v>
      </c>
      <c r="E1499" s="731" t="s">
        <v>3381</v>
      </c>
      <c r="F1499" s="729" t="s">
        <v>3058</v>
      </c>
      <c r="G1499" s="1021"/>
      <c r="H1499" s="1022"/>
      <c r="I1499" s="1022"/>
      <c r="J1499" s="1022"/>
      <c r="K1499" s="1022"/>
      <c r="L1499" s="729" t="s">
        <v>3059</v>
      </c>
      <c r="M1499" s="1038">
        <v>5247</v>
      </c>
      <c r="N1499" s="1024"/>
    </row>
    <row r="1500" spans="1:14" ht="33.75">
      <c r="A1500" s="1017">
        <v>1493</v>
      </c>
      <c r="B1500" s="1025" t="s">
        <v>713</v>
      </c>
      <c r="C1500" s="1019" t="s">
        <v>712</v>
      </c>
      <c r="D1500" s="1020" t="s">
        <v>1761</v>
      </c>
      <c r="E1500" s="731" t="s">
        <v>3382</v>
      </c>
      <c r="F1500" s="729" t="s">
        <v>3058</v>
      </c>
      <c r="G1500" s="1021"/>
      <c r="H1500" s="1022"/>
      <c r="I1500" s="1022"/>
      <c r="J1500" s="1022"/>
      <c r="K1500" s="1022"/>
      <c r="L1500" s="729" t="s">
        <v>3059</v>
      </c>
      <c r="M1500" s="1038">
        <v>5247</v>
      </c>
      <c r="N1500" s="1024"/>
    </row>
    <row r="1501" spans="1:14" ht="33.75">
      <c r="A1501" s="1017">
        <v>1494</v>
      </c>
      <c r="B1501" s="1025" t="s">
        <v>713</v>
      </c>
      <c r="C1501" s="1019" t="s">
        <v>712</v>
      </c>
      <c r="D1501" s="1020" t="s">
        <v>1762</v>
      </c>
      <c r="E1501" s="731" t="s">
        <v>3383</v>
      </c>
      <c r="F1501" s="729" t="s">
        <v>3058</v>
      </c>
      <c r="G1501" s="1021"/>
      <c r="H1501" s="1022"/>
      <c r="I1501" s="1022"/>
      <c r="J1501" s="1022"/>
      <c r="K1501" s="1022"/>
      <c r="L1501" s="729" t="s">
        <v>3059</v>
      </c>
      <c r="M1501" s="1038">
        <v>3662</v>
      </c>
      <c r="N1501" s="1024"/>
    </row>
    <row r="1502" spans="1:14" ht="33.75">
      <c r="A1502" s="1017">
        <v>1495</v>
      </c>
      <c r="B1502" s="1025" t="s">
        <v>713</v>
      </c>
      <c r="C1502" s="1019" t="s">
        <v>712</v>
      </c>
      <c r="D1502" s="1020" t="s">
        <v>1765</v>
      </c>
      <c r="E1502" s="731" t="s">
        <v>3384</v>
      </c>
      <c r="F1502" s="729" t="s">
        <v>3058</v>
      </c>
      <c r="G1502" s="1021"/>
      <c r="H1502" s="1022"/>
      <c r="I1502" s="1022"/>
      <c r="J1502" s="1022"/>
      <c r="K1502" s="1022"/>
      <c r="L1502" s="729" t="s">
        <v>3059</v>
      </c>
      <c r="M1502" s="1038">
        <v>4200</v>
      </c>
      <c r="N1502" s="1024"/>
    </row>
    <row r="1503" spans="1:14" ht="33.75">
      <c r="A1503" s="1017">
        <v>1496</v>
      </c>
      <c r="B1503" s="1025" t="s">
        <v>713</v>
      </c>
      <c r="C1503" s="1019" t="s">
        <v>712</v>
      </c>
      <c r="D1503" s="1020" t="s">
        <v>1766</v>
      </c>
      <c r="E1503" s="731" t="s">
        <v>3385</v>
      </c>
      <c r="F1503" s="729" t="s">
        <v>3058</v>
      </c>
      <c r="G1503" s="1021"/>
      <c r="H1503" s="1022"/>
      <c r="I1503" s="1022"/>
      <c r="J1503" s="1022"/>
      <c r="K1503" s="1022"/>
      <c r="L1503" s="729" t="s">
        <v>3059</v>
      </c>
      <c r="M1503" s="1038">
        <v>3662</v>
      </c>
      <c r="N1503" s="1024"/>
    </row>
    <row r="1504" spans="1:14" ht="33.75">
      <c r="A1504" s="1017">
        <v>1497</v>
      </c>
      <c r="B1504" s="1025" t="s">
        <v>713</v>
      </c>
      <c r="C1504" s="1019" t="s">
        <v>712</v>
      </c>
      <c r="D1504" s="1020" t="s">
        <v>1768</v>
      </c>
      <c r="E1504" s="731" t="s">
        <v>3386</v>
      </c>
      <c r="F1504" s="729" t="s">
        <v>3058</v>
      </c>
      <c r="G1504" s="1021"/>
      <c r="H1504" s="1022"/>
      <c r="I1504" s="1022"/>
      <c r="J1504" s="1022"/>
      <c r="K1504" s="1022"/>
      <c r="L1504" s="729" t="s">
        <v>3059</v>
      </c>
      <c r="M1504" s="1038">
        <v>3662</v>
      </c>
      <c r="N1504" s="1024"/>
    </row>
    <row r="1505" spans="1:14" ht="33.75">
      <c r="A1505" s="1017">
        <v>1498</v>
      </c>
      <c r="B1505" s="1025" t="s">
        <v>713</v>
      </c>
      <c r="C1505" s="1019" t="s">
        <v>712</v>
      </c>
      <c r="D1505" s="1020" t="s">
        <v>1769</v>
      </c>
      <c r="E1505" s="731" t="s">
        <v>3387</v>
      </c>
      <c r="F1505" s="729" t="s">
        <v>3058</v>
      </c>
      <c r="G1505" s="1021"/>
      <c r="H1505" s="1022"/>
      <c r="I1505" s="1022"/>
      <c r="J1505" s="1022"/>
      <c r="K1505" s="1022"/>
      <c r="L1505" s="729" t="s">
        <v>3059</v>
      </c>
      <c r="M1505" s="1038">
        <v>4200</v>
      </c>
      <c r="N1505" s="1024"/>
    </row>
    <row r="1506" spans="1:14" ht="33.75">
      <c r="A1506" s="1017">
        <v>1499</v>
      </c>
      <c r="B1506" s="1025" t="s">
        <v>713</v>
      </c>
      <c r="C1506" s="1019" t="s">
        <v>712</v>
      </c>
      <c r="D1506" s="1020" t="s">
        <v>1771</v>
      </c>
      <c r="E1506" s="731" t="s">
        <v>3388</v>
      </c>
      <c r="F1506" s="729" t="s">
        <v>3058</v>
      </c>
      <c r="G1506" s="1021"/>
      <c r="H1506" s="1022"/>
      <c r="I1506" s="1022"/>
      <c r="J1506" s="1022"/>
      <c r="K1506" s="1022"/>
      <c r="L1506" s="729" t="s">
        <v>3059</v>
      </c>
      <c r="M1506" s="1038">
        <v>3662</v>
      </c>
      <c r="N1506" s="1024"/>
    </row>
    <row r="1507" spans="1:14" ht="33.75">
      <c r="A1507" s="1017">
        <v>1500</v>
      </c>
      <c r="B1507" s="1025" t="s">
        <v>713</v>
      </c>
      <c r="C1507" s="1019" t="s">
        <v>712</v>
      </c>
      <c r="D1507" s="1020" t="s">
        <v>1772</v>
      </c>
      <c r="E1507" s="731" t="s">
        <v>3389</v>
      </c>
      <c r="F1507" s="729" t="s">
        <v>3058</v>
      </c>
      <c r="G1507" s="1021"/>
      <c r="H1507" s="1022"/>
      <c r="I1507" s="1022"/>
      <c r="J1507" s="1022"/>
      <c r="K1507" s="1022"/>
      <c r="L1507" s="729" t="s">
        <v>3059</v>
      </c>
      <c r="M1507" s="1038">
        <v>3662</v>
      </c>
      <c r="N1507" s="1024"/>
    </row>
    <row r="1508" spans="1:14" ht="33.75">
      <c r="A1508" s="1017">
        <v>1501</v>
      </c>
      <c r="B1508" s="1025" t="s">
        <v>713</v>
      </c>
      <c r="C1508" s="1019" t="s">
        <v>712</v>
      </c>
      <c r="D1508" s="1020" t="s">
        <v>1774</v>
      </c>
      <c r="E1508" s="731" t="s">
        <v>3390</v>
      </c>
      <c r="F1508" s="729" t="s">
        <v>3058</v>
      </c>
      <c r="G1508" s="1021"/>
      <c r="H1508" s="1022"/>
      <c r="I1508" s="1022"/>
      <c r="J1508" s="1022"/>
      <c r="K1508" s="1022"/>
      <c r="L1508" s="729" t="s">
        <v>3059</v>
      </c>
      <c r="M1508" s="1038">
        <v>3662</v>
      </c>
      <c r="N1508" s="1024"/>
    </row>
    <row r="1509" spans="1:14" ht="33.75">
      <c r="A1509" s="1017">
        <v>1502</v>
      </c>
      <c r="B1509" s="1025" t="s">
        <v>713</v>
      </c>
      <c r="C1509" s="1019" t="s">
        <v>712</v>
      </c>
      <c r="D1509" s="1020" t="s">
        <v>1775</v>
      </c>
      <c r="E1509" s="731" t="s">
        <v>3391</v>
      </c>
      <c r="F1509" s="729" t="s">
        <v>3058</v>
      </c>
      <c r="G1509" s="1021"/>
      <c r="H1509" s="1022"/>
      <c r="I1509" s="1022"/>
      <c r="J1509" s="1022"/>
      <c r="K1509" s="1022"/>
      <c r="L1509" s="729" t="s">
        <v>3059</v>
      </c>
      <c r="M1509" s="1038">
        <v>3662</v>
      </c>
      <c r="N1509" s="1024"/>
    </row>
    <row r="1510" spans="1:14" ht="33.75">
      <c r="A1510" s="1017">
        <v>1503</v>
      </c>
      <c r="B1510" s="1025" t="s">
        <v>713</v>
      </c>
      <c r="C1510" s="1019" t="s">
        <v>712</v>
      </c>
      <c r="D1510" s="1020" t="s">
        <v>1777</v>
      </c>
      <c r="E1510" s="731" t="s">
        <v>3392</v>
      </c>
      <c r="F1510" s="729" t="s">
        <v>3058</v>
      </c>
      <c r="G1510" s="1021"/>
      <c r="H1510" s="1022"/>
      <c r="I1510" s="1022"/>
      <c r="J1510" s="1022"/>
      <c r="K1510" s="1022"/>
      <c r="L1510" s="729" t="s">
        <v>3059</v>
      </c>
      <c r="M1510" s="1038">
        <v>3662</v>
      </c>
      <c r="N1510" s="1024"/>
    </row>
    <row r="1511" spans="1:14" ht="33.75">
      <c r="A1511" s="1017">
        <v>1504</v>
      </c>
      <c r="B1511" s="1025" t="s">
        <v>713</v>
      </c>
      <c r="C1511" s="1019" t="s">
        <v>712</v>
      </c>
      <c r="D1511" s="1020" t="s">
        <v>1778</v>
      </c>
      <c r="E1511" s="731" t="s">
        <v>3393</v>
      </c>
      <c r="F1511" s="729" t="s">
        <v>3058</v>
      </c>
      <c r="G1511" s="1021"/>
      <c r="H1511" s="1022"/>
      <c r="I1511" s="1022"/>
      <c r="J1511" s="1022"/>
      <c r="K1511" s="1022"/>
      <c r="L1511" s="729" t="s">
        <v>3059</v>
      </c>
      <c r="M1511" s="1038">
        <v>3662</v>
      </c>
      <c r="N1511" s="1024"/>
    </row>
    <row r="1512" spans="1:14" ht="33.75">
      <c r="A1512" s="1017">
        <v>1505</v>
      </c>
      <c r="B1512" s="1025" t="s">
        <v>713</v>
      </c>
      <c r="C1512" s="1019" t="s">
        <v>712</v>
      </c>
      <c r="D1512" s="1020" t="s">
        <v>1781</v>
      </c>
      <c r="E1512" s="731" t="s">
        <v>3394</v>
      </c>
      <c r="F1512" s="729" t="s">
        <v>3058</v>
      </c>
      <c r="G1512" s="1021"/>
      <c r="H1512" s="1022"/>
      <c r="I1512" s="1022"/>
      <c r="J1512" s="1022"/>
      <c r="K1512" s="1022"/>
      <c r="L1512" s="729" t="s">
        <v>3059</v>
      </c>
      <c r="M1512" s="1038">
        <v>3662</v>
      </c>
      <c r="N1512" s="1024"/>
    </row>
    <row r="1513" spans="1:14" ht="33.75">
      <c r="A1513" s="1017">
        <v>1506</v>
      </c>
      <c r="B1513" s="1025" t="s">
        <v>713</v>
      </c>
      <c r="C1513" s="1019" t="s">
        <v>712</v>
      </c>
      <c r="D1513" s="1020" t="s">
        <v>1782</v>
      </c>
      <c r="E1513" s="731" t="s">
        <v>3395</v>
      </c>
      <c r="F1513" s="729" t="s">
        <v>3058</v>
      </c>
      <c r="G1513" s="1021"/>
      <c r="H1513" s="1022"/>
      <c r="I1513" s="1022"/>
      <c r="J1513" s="1022"/>
      <c r="K1513" s="1022"/>
      <c r="L1513" s="729" t="s">
        <v>3059</v>
      </c>
      <c r="M1513" s="1038">
        <v>3662</v>
      </c>
      <c r="N1513" s="1024"/>
    </row>
    <row r="1514" spans="1:14" ht="33.75">
      <c r="A1514" s="1017">
        <v>1507</v>
      </c>
      <c r="B1514" s="1025" t="s">
        <v>713</v>
      </c>
      <c r="C1514" s="1019" t="s">
        <v>712</v>
      </c>
      <c r="D1514" s="1020" t="s">
        <v>1784</v>
      </c>
      <c r="E1514" s="731" t="s">
        <v>3396</v>
      </c>
      <c r="F1514" s="729" t="s">
        <v>3058</v>
      </c>
      <c r="G1514" s="1021"/>
      <c r="H1514" s="1022"/>
      <c r="I1514" s="1022"/>
      <c r="J1514" s="1022"/>
      <c r="K1514" s="1022"/>
      <c r="L1514" s="729" t="s">
        <v>3059</v>
      </c>
      <c r="M1514" s="1038">
        <v>3662</v>
      </c>
      <c r="N1514" s="1024"/>
    </row>
    <row r="1515" spans="1:14" ht="33.75">
      <c r="A1515" s="1017">
        <v>1508</v>
      </c>
      <c r="B1515" s="1025" t="s">
        <v>713</v>
      </c>
      <c r="C1515" s="1019" t="s">
        <v>712</v>
      </c>
      <c r="D1515" s="1020" t="s">
        <v>1785</v>
      </c>
      <c r="E1515" s="731" t="s">
        <v>3397</v>
      </c>
      <c r="F1515" s="729" t="s">
        <v>3058</v>
      </c>
      <c r="G1515" s="1021"/>
      <c r="H1515" s="1022"/>
      <c r="I1515" s="1022"/>
      <c r="J1515" s="1022"/>
      <c r="K1515" s="1022"/>
      <c r="L1515" s="729" t="s">
        <v>3059</v>
      </c>
      <c r="M1515" s="1038">
        <v>4200</v>
      </c>
      <c r="N1515" s="1024"/>
    </row>
    <row r="1516" spans="1:14" ht="33.75">
      <c r="A1516" s="1017">
        <v>1509</v>
      </c>
      <c r="B1516" s="1025" t="s">
        <v>713</v>
      </c>
      <c r="C1516" s="1019" t="s">
        <v>712</v>
      </c>
      <c r="D1516" s="1020" t="s">
        <v>1787</v>
      </c>
      <c r="E1516" s="731" t="s">
        <v>3398</v>
      </c>
      <c r="F1516" s="729" t="s">
        <v>3058</v>
      </c>
      <c r="G1516" s="1021"/>
      <c r="H1516" s="1022"/>
      <c r="I1516" s="1022"/>
      <c r="J1516" s="1022"/>
      <c r="K1516" s="1022"/>
      <c r="L1516" s="729" t="s">
        <v>3059</v>
      </c>
      <c r="M1516" s="1038">
        <v>3662</v>
      </c>
      <c r="N1516" s="1024"/>
    </row>
    <row r="1517" spans="1:14" ht="33.75">
      <c r="A1517" s="1017">
        <v>1510</v>
      </c>
      <c r="B1517" s="1025" t="s">
        <v>713</v>
      </c>
      <c r="C1517" s="1019" t="s">
        <v>712</v>
      </c>
      <c r="D1517" s="1020" t="s">
        <v>1788</v>
      </c>
      <c r="E1517" s="731" t="s">
        <v>3399</v>
      </c>
      <c r="F1517" s="729" t="s">
        <v>3058</v>
      </c>
      <c r="G1517" s="1021"/>
      <c r="H1517" s="1022"/>
      <c r="I1517" s="1022"/>
      <c r="J1517" s="1022"/>
      <c r="K1517" s="1022"/>
      <c r="L1517" s="729" t="s">
        <v>3059</v>
      </c>
      <c r="M1517" s="1038">
        <v>3662</v>
      </c>
      <c r="N1517" s="1024"/>
    </row>
    <row r="1518" spans="1:14" ht="33.75">
      <c r="A1518" s="1017">
        <v>1511</v>
      </c>
      <c r="B1518" s="1025" t="s">
        <v>713</v>
      </c>
      <c r="C1518" s="1019" t="s">
        <v>712</v>
      </c>
      <c r="D1518" s="1020" t="s">
        <v>1790</v>
      </c>
      <c r="E1518" s="731" t="s">
        <v>3400</v>
      </c>
      <c r="F1518" s="729" t="s">
        <v>3058</v>
      </c>
      <c r="G1518" s="1021"/>
      <c r="H1518" s="1022"/>
      <c r="I1518" s="1022"/>
      <c r="J1518" s="1022"/>
      <c r="K1518" s="1022"/>
      <c r="L1518" s="729" t="s">
        <v>3059</v>
      </c>
      <c r="M1518" s="1038">
        <v>3662</v>
      </c>
      <c r="N1518" s="1024"/>
    </row>
    <row r="1519" spans="1:14" ht="33.75">
      <c r="A1519" s="1017">
        <v>1512</v>
      </c>
      <c r="B1519" s="1025" t="s">
        <v>713</v>
      </c>
      <c r="C1519" s="1019" t="s">
        <v>712</v>
      </c>
      <c r="D1519" s="1020" t="s">
        <v>1791</v>
      </c>
      <c r="E1519" s="731" t="s">
        <v>3401</v>
      </c>
      <c r="F1519" s="729" t="s">
        <v>3058</v>
      </c>
      <c r="G1519" s="1021"/>
      <c r="H1519" s="1022"/>
      <c r="I1519" s="1022"/>
      <c r="J1519" s="1022"/>
      <c r="K1519" s="1022"/>
      <c r="L1519" s="729" t="s">
        <v>3059</v>
      </c>
      <c r="M1519" s="1038">
        <v>3662</v>
      </c>
      <c r="N1519" s="1024"/>
    </row>
    <row r="1520" spans="1:14" ht="33.75">
      <c r="A1520" s="1017">
        <v>1513</v>
      </c>
      <c r="B1520" s="1025" t="s">
        <v>713</v>
      </c>
      <c r="C1520" s="1019" t="s">
        <v>712</v>
      </c>
      <c r="D1520" s="1020" t="s">
        <v>1793</v>
      </c>
      <c r="E1520" s="731" t="s">
        <v>3402</v>
      </c>
      <c r="F1520" s="729" t="s">
        <v>3058</v>
      </c>
      <c r="G1520" s="1021"/>
      <c r="H1520" s="1022"/>
      <c r="I1520" s="1022"/>
      <c r="J1520" s="1022"/>
      <c r="K1520" s="1022"/>
      <c r="L1520" s="729" t="s">
        <v>3059</v>
      </c>
      <c r="M1520" s="1038">
        <v>5247</v>
      </c>
      <c r="N1520" s="1024"/>
    </row>
    <row r="1521" spans="1:14" ht="33.75">
      <c r="A1521" s="1017">
        <v>1514</v>
      </c>
      <c r="B1521" s="1025" t="s">
        <v>713</v>
      </c>
      <c r="C1521" s="1019" t="s">
        <v>712</v>
      </c>
      <c r="D1521" s="1020" t="s">
        <v>1794</v>
      </c>
      <c r="E1521" s="731" t="s">
        <v>3403</v>
      </c>
      <c r="F1521" s="729" t="s">
        <v>3058</v>
      </c>
      <c r="G1521" s="1021"/>
      <c r="H1521" s="1022"/>
      <c r="I1521" s="1022"/>
      <c r="J1521" s="1022"/>
      <c r="K1521" s="1022"/>
      <c r="L1521" s="729" t="s">
        <v>3059</v>
      </c>
      <c r="M1521" s="1038">
        <v>3662</v>
      </c>
      <c r="N1521" s="1024"/>
    </row>
    <row r="1522" spans="1:14" ht="33.75">
      <c r="A1522" s="1017">
        <v>1515</v>
      </c>
      <c r="B1522" s="1025" t="s">
        <v>713</v>
      </c>
      <c r="C1522" s="1019" t="s">
        <v>712</v>
      </c>
      <c r="D1522" s="1020" t="s">
        <v>1797</v>
      </c>
      <c r="E1522" s="731" t="s">
        <v>3404</v>
      </c>
      <c r="F1522" s="729" t="s">
        <v>3058</v>
      </c>
      <c r="G1522" s="1021"/>
      <c r="H1522" s="1022"/>
      <c r="I1522" s="1022"/>
      <c r="J1522" s="1022"/>
      <c r="K1522" s="1022"/>
      <c r="L1522" s="729" t="s">
        <v>3059</v>
      </c>
      <c r="M1522" s="1038">
        <v>3662</v>
      </c>
      <c r="N1522" s="1024"/>
    </row>
    <row r="1523" spans="1:14" ht="33.75">
      <c r="A1523" s="1017">
        <v>1516</v>
      </c>
      <c r="B1523" s="1025" t="s">
        <v>713</v>
      </c>
      <c r="C1523" s="1019" t="s">
        <v>712</v>
      </c>
      <c r="D1523" s="1020" t="s">
        <v>1798</v>
      </c>
      <c r="E1523" s="731" t="s">
        <v>3405</v>
      </c>
      <c r="F1523" s="729" t="s">
        <v>3058</v>
      </c>
      <c r="G1523" s="1021"/>
      <c r="H1523" s="1022"/>
      <c r="I1523" s="1022"/>
      <c r="J1523" s="1022"/>
      <c r="K1523" s="1022"/>
      <c r="L1523" s="729" t="s">
        <v>3059</v>
      </c>
      <c r="M1523" s="1038">
        <v>3662</v>
      </c>
      <c r="N1523" s="1024"/>
    </row>
    <row r="1524" spans="1:14" ht="33.75">
      <c r="A1524" s="1017">
        <v>1517</v>
      </c>
      <c r="B1524" s="1025" t="s">
        <v>713</v>
      </c>
      <c r="C1524" s="1019" t="s">
        <v>712</v>
      </c>
      <c r="D1524" s="1020" t="s">
        <v>1800</v>
      </c>
      <c r="E1524" s="731" t="s">
        <v>3406</v>
      </c>
      <c r="F1524" s="729" t="s">
        <v>3058</v>
      </c>
      <c r="G1524" s="1021"/>
      <c r="H1524" s="1022"/>
      <c r="I1524" s="1022"/>
      <c r="J1524" s="1022"/>
      <c r="K1524" s="1022"/>
      <c r="L1524" s="729" t="s">
        <v>3059</v>
      </c>
      <c r="M1524" s="1038">
        <v>3662</v>
      </c>
      <c r="N1524" s="1024"/>
    </row>
    <row r="1525" spans="1:14" ht="33.75">
      <c r="A1525" s="1017">
        <v>1518</v>
      </c>
      <c r="B1525" s="1025" t="s">
        <v>713</v>
      </c>
      <c r="C1525" s="1019" t="s">
        <v>712</v>
      </c>
      <c r="D1525" s="1020" t="s">
        <v>1801</v>
      </c>
      <c r="E1525" s="731" t="s">
        <v>3407</v>
      </c>
      <c r="F1525" s="729" t="s">
        <v>3058</v>
      </c>
      <c r="G1525" s="1021"/>
      <c r="H1525" s="1022"/>
      <c r="I1525" s="1022"/>
      <c r="J1525" s="1022"/>
      <c r="K1525" s="1022"/>
      <c r="L1525" s="729" t="s">
        <v>3059</v>
      </c>
      <c r="M1525" s="1038">
        <v>3662</v>
      </c>
      <c r="N1525" s="1024"/>
    </row>
    <row r="1526" spans="1:14" ht="33.75">
      <c r="A1526" s="1017">
        <v>1519</v>
      </c>
      <c r="B1526" s="1025" t="s">
        <v>713</v>
      </c>
      <c r="C1526" s="1019" t="s">
        <v>712</v>
      </c>
      <c r="D1526" s="1020" t="s">
        <v>1803</v>
      </c>
      <c r="E1526" s="731" t="s">
        <v>3408</v>
      </c>
      <c r="F1526" s="729" t="s">
        <v>3058</v>
      </c>
      <c r="G1526" s="1021"/>
      <c r="H1526" s="1022"/>
      <c r="I1526" s="1022"/>
      <c r="J1526" s="1022"/>
      <c r="K1526" s="1022"/>
      <c r="L1526" s="729" t="s">
        <v>3059</v>
      </c>
      <c r="M1526" s="1038">
        <v>3662</v>
      </c>
      <c r="N1526" s="1024"/>
    </row>
    <row r="1527" spans="1:14" ht="33.75">
      <c r="A1527" s="1017">
        <v>1520</v>
      </c>
      <c r="B1527" s="1025" t="s">
        <v>713</v>
      </c>
      <c r="C1527" s="1019" t="s">
        <v>712</v>
      </c>
      <c r="D1527" s="1020" t="s">
        <v>1805</v>
      </c>
      <c r="E1527" s="731" t="s">
        <v>3409</v>
      </c>
      <c r="F1527" s="729" t="s">
        <v>3058</v>
      </c>
      <c r="G1527" s="1021"/>
      <c r="H1527" s="1022"/>
      <c r="I1527" s="1022"/>
      <c r="J1527" s="1022"/>
      <c r="K1527" s="1022"/>
      <c r="L1527" s="729" t="s">
        <v>3059</v>
      </c>
      <c r="M1527" s="1038">
        <v>3662</v>
      </c>
      <c r="N1527" s="1024"/>
    </row>
    <row r="1528" spans="1:14" ht="33.75">
      <c r="A1528" s="1017">
        <v>1521</v>
      </c>
      <c r="B1528" s="1025" t="s">
        <v>713</v>
      </c>
      <c r="C1528" s="1019" t="s">
        <v>712</v>
      </c>
      <c r="D1528" s="1020" t="s">
        <v>1806</v>
      </c>
      <c r="E1528" s="731" t="s">
        <v>3410</v>
      </c>
      <c r="F1528" s="729" t="s">
        <v>3058</v>
      </c>
      <c r="G1528" s="1021"/>
      <c r="H1528" s="1022"/>
      <c r="I1528" s="1022"/>
      <c r="J1528" s="1022"/>
      <c r="K1528" s="1022"/>
      <c r="L1528" s="729" t="s">
        <v>3059</v>
      </c>
      <c r="M1528" s="1038">
        <v>4200</v>
      </c>
      <c r="N1528" s="1024"/>
    </row>
    <row r="1529" spans="1:14" ht="33.75">
      <c r="A1529" s="1017">
        <v>1522</v>
      </c>
      <c r="B1529" s="1025" t="s">
        <v>713</v>
      </c>
      <c r="C1529" s="1019" t="s">
        <v>712</v>
      </c>
      <c r="D1529" s="1020" t="s">
        <v>1808</v>
      </c>
      <c r="E1529" s="731" t="s">
        <v>3411</v>
      </c>
      <c r="F1529" s="729" t="s">
        <v>3058</v>
      </c>
      <c r="G1529" s="1021"/>
      <c r="H1529" s="1022"/>
      <c r="I1529" s="1022"/>
      <c r="J1529" s="1022"/>
      <c r="K1529" s="1022"/>
      <c r="L1529" s="729" t="s">
        <v>3059</v>
      </c>
      <c r="M1529" s="1038">
        <v>3662</v>
      </c>
      <c r="N1529" s="1024"/>
    </row>
    <row r="1530" spans="1:14" ht="33.75">
      <c r="A1530" s="1017">
        <v>1523</v>
      </c>
      <c r="B1530" s="1025" t="s">
        <v>713</v>
      </c>
      <c r="C1530" s="1019" t="s">
        <v>712</v>
      </c>
      <c r="D1530" s="1020" t="s">
        <v>1810</v>
      </c>
      <c r="E1530" s="731" t="s">
        <v>3412</v>
      </c>
      <c r="F1530" s="729" t="s">
        <v>3058</v>
      </c>
      <c r="G1530" s="1021"/>
      <c r="H1530" s="1022"/>
      <c r="I1530" s="1022"/>
      <c r="J1530" s="1022"/>
      <c r="K1530" s="1022"/>
      <c r="L1530" s="729" t="s">
        <v>3059</v>
      </c>
      <c r="M1530" s="1038">
        <v>4200</v>
      </c>
      <c r="N1530" s="1024"/>
    </row>
    <row r="1531" spans="1:14" ht="33.75">
      <c r="A1531" s="1017">
        <v>1524</v>
      </c>
      <c r="B1531" s="1025" t="s">
        <v>713</v>
      </c>
      <c r="C1531" s="1019" t="s">
        <v>712</v>
      </c>
      <c r="D1531" s="1020" t="s">
        <v>1811</v>
      </c>
      <c r="E1531" s="731" t="s">
        <v>3128</v>
      </c>
      <c r="F1531" s="729" t="s">
        <v>3058</v>
      </c>
      <c r="G1531" s="1021"/>
      <c r="H1531" s="1022"/>
      <c r="I1531" s="1022"/>
      <c r="J1531" s="1022"/>
      <c r="K1531" s="1022"/>
      <c r="L1531" s="729" t="s">
        <v>3059</v>
      </c>
      <c r="M1531" s="1038">
        <v>3662</v>
      </c>
      <c r="N1531" s="1024"/>
    </row>
    <row r="1532" spans="1:14" ht="33.75">
      <c r="A1532" s="1017">
        <v>1525</v>
      </c>
      <c r="B1532" s="1025" t="s">
        <v>713</v>
      </c>
      <c r="C1532" s="1019" t="s">
        <v>712</v>
      </c>
      <c r="D1532" s="1020" t="s">
        <v>1813</v>
      </c>
      <c r="E1532" s="731" t="s">
        <v>3413</v>
      </c>
      <c r="F1532" s="729" t="s">
        <v>3058</v>
      </c>
      <c r="G1532" s="1021"/>
      <c r="H1532" s="1022"/>
      <c r="I1532" s="1022"/>
      <c r="J1532" s="1022"/>
      <c r="K1532" s="1022"/>
      <c r="L1532" s="729" t="s">
        <v>3059</v>
      </c>
      <c r="M1532" s="1038">
        <v>3662</v>
      </c>
      <c r="N1532" s="1024"/>
    </row>
    <row r="1533" spans="1:14" ht="33.75">
      <c r="A1533" s="1017">
        <v>1526</v>
      </c>
      <c r="B1533" s="1025" t="s">
        <v>713</v>
      </c>
      <c r="C1533" s="1019" t="s">
        <v>712</v>
      </c>
      <c r="D1533" s="1020" t="s">
        <v>1814</v>
      </c>
      <c r="E1533" s="731" t="s">
        <v>3414</v>
      </c>
      <c r="F1533" s="729" t="s">
        <v>3058</v>
      </c>
      <c r="G1533" s="1021"/>
      <c r="H1533" s="1022"/>
      <c r="I1533" s="1022"/>
      <c r="J1533" s="1022"/>
      <c r="K1533" s="1022"/>
      <c r="L1533" s="729" t="s">
        <v>3059</v>
      </c>
      <c r="M1533" s="1038">
        <v>4200</v>
      </c>
      <c r="N1533" s="1024"/>
    </row>
    <row r="1534" spans="1:14" ht="33.75">
      <c r="A1534" s="1017">
        <v>1527</v>
      </c>
      <c r="B1534" s="1025" t="s">
        <v>713</v>
      </c>
      <c r="C1534" s="1019" t="s">
        <v>712</v>
      </c>
      <c r="D1534" s="1020" t="s">
        <v>1816</v>
      </c>
      <c r="E1534" s="731" t="s">
        <v>3415</v>
      </c>
      <c r="F1534" s="729" t="s">
        <v>3058</v>
      </c>
      <c r="G1534" s="1021"/>
      <c r="H1534" s="1022"/>
      <c r="I1534" s="1022"/>
      <c r="J1534" s="1022"/>
      <c r="K1534" s="1022"/>
      <c r="L1534" s="729" t="s">
        <v>3059</v>
      </c>
      <c r="M1534" s="1038">
        <v>5156</v>
      </c>
      <c r="N1534" s="1024"/>
    </row>
    <row r="1535" spans="1:14" ht="33.75">
      <c r="A1535" s="1017">
        <v>1528</v>
      </c>
      <c r="B1535" s="1025" t="s">
        <v>713</v>
      </c>
      <c r="C1535" s="1019" t="s">
        <v>712</v>
      </c>
      <c r="D1535" s="1020" t="s">
        <v>1817</v>
      </c>
      <c r="E1535" s="731" t="s">
        <v>3416</v>
      </c>
      <c r="F1535" s="729" t="s">
        <v>3058</v>
      </c>
      <c r="G1535" s="1021"/>
      <c r="H1535" s="1022"/>
      <c r="I1535" s="1022"/>
      <c r="J1535" s="1022"/>
      <c r="K1535" s="1022"/>
      <c r="L1535" s="729" t="s">
        <v>3059</v>
      </c>
      <c r="M1535" s="1038">
        <v>3662</v>
      </c>
      <c r="N1535" s="1024"/>
    </row>
    <row r="1536" spans="1:14" ht="33.75">
      <c r="A1536" s="1017">
        <v>1529</v>
      </c>
      <c r="B1536" s="1025" t="s">
        <v>713</v>
      </c>
      <c r="C1536" s="1019" t="s">
        <v>712</v>
      </c>
      <c r="D1536" s="1020" t="s">
        <v>1819</v>
      </c>
      <c r="E1536" s="731" t="s">
        <v>3417</v>
      </c>
      <c r="F1536" s="729" t="s">
        <v>3058</v>
      </c>
      <c r="G1536" s="1021"/>
      <c r="H1536" s="1022"/>
      <c r="I1536" s="1022"/>
      <c r="J1536" s="1022"/>
      <c r="K1536" s="1022"/>
      <c r="L1536" s="729" t="s">
        <v>3059</v>
      </c>
      <c r="M1536" s="1038">
        <v>4200</v>
      </c>
      <c r="N1536" s="1024"/>
    </row>
    <row r="1537" spans="1:14" ht="33.75">
      <c r="A1537" s="1017">
        <v>1530</v>
      </c>
      <c r="B1537" s="1025" t="s">
        <v>713</v>
      </c>
      <c r="C1537" s="1019" t="s">
        <v>712</v>
      </c>
      <c r="D1537" s="1020" t="s">
        <v>1820</v>
      </c>
      <c r="E1537" s="731" t="s">
        <v>3418</v>
      </c>
      <c r="F1537" s="729" t="s">
        <v>3058</v>
      </c>
      <c r="G1537" s="1021"/>
      <c r="H1537" s="1022"/>
      <c r="I1537" s="1022"/>
      <c r="J1537" s="1022"/>
      <c r="K1537" s="1022"/>
      <c r="L1537" s="729" t="s">
        <v>3059</v>
      </c>
      <c r="M1537" s="1038">
        <v>4200</v>
      </c>
      <c r="N1537" s="1024"/>
    </row>
    <row r="1538" spans="1:14" ht="33.75">
      <c r="A1538" s="1017">
        <v>1531</v>
      </c>
      <c r="B1538" s="1025" t="s">
        <v>713</v>
      </c>
      <c r="C1538" s="1019" t="s">
        <v>712</v>
      </c>
      <c r="D1538" s="1020" t="s">
        <v>1823</v>
      </c>
      <c r="E1538" s="731" t="s">
        <v>3419</v>
      </c>
      <c r="F1538" s="729" t="s">
        <v>3058</v>
      </c>
      <c r="G1538" s="1021"/>
      <c r="H1538" s="1022"/>
      <c r="I1538" s="1022"/>
      <c r="J1538" s="1022"/>
      <c r="K1538" s="1022"/>
      <c r="L1538" s="729" t="s">
        <v>3059</v>
      </c>
      <c r="M1538" s="1038">
        <v>3662</v>
      </c>
      <c r="N1538" s="1024"/>
    </row>
    <row r="1539" spans="1:14" ht="33.75">
      <c r="A1539" s="1017">
        <v>1532</v>
      </c>
      <c r="B1539" s="1025" t="s">
        <v>713</v>
      </c>
      <c r="C1539" s="1019" t="s">
        <v>712</v>
      </c>
      <c r="D1539" s="1020" t="s">
        <v>1824</v>
      </c>
      <c r="E1539" s="731" t="s">
        <v>3420</v>
      </c>
      <c r="F1539" s="729" t="s">
        <v>3058</v>
      </c>
      <c r="G1539" s="1021"/>
      <c r="H1539" s="1022"/>
      <c r="I1539" s="1022"/>
      <c r="J1539" s="1022"/>
      <c r="K1539" s="1022"/>
      <c r="L1539" s="729" t="s">
        <v>3059</v>
      </c>
      <c r="M1539" s="1038">
        <v>4637</v>
      </c>
      <c r="N1539" s="1024"/>
    </row>
    <row r="1540" spans="1:14" ht="33.75">
      <c r="A1540" s="1017">
        <v>1533</v>
      </c>
      <c r="B1540" s="1025" t="s">
        <v>713</v>
      </c>
      <c r="C1540" s="1019" t="s">
        <v>712</v>
      </c>
      <c r="D1540" s="1020" t="s">
        <v>1826</v>
      </c>
      <c r="E1540" s="731" t="s">
        <v>3421</v>
      </c>
      <c r="F1540" s="729" t="s">
        <v>3058</v>
      </c>
      <c r="G1540" s="1021"/>
      <c r="H1540" s="1022"/>
      <c r="I1540" s="1022"/>
      <c r="J1540" s="1022"/>
      <c r="K1540" s="1022"/>
      <c r="L1540" s="729" t="s">
        <v>3059</v>
      </c>
      <c r="M1540" s="1038">
        <v>3662</v>
      </c>
      <c r="N1540" s="1024"/>
    </row>
    <row r="1541" spans="1:14" ht="33.75">
      <c r="A1541" s="1017">
        <v>1534</v>
      </c>
      <c r="B1541" s="1025" t="s">
        <v>713</v>
      </c>
      <c r="C1541" s="1019" t="s">
        <v>712</v>
      </c>
      <c r="D1541" s="1020" t="s">
        <v>1827</v>
      </c>
      <c r="E1541" s="731" t="s">
        <v>3422</v>
      </c>
      <c r="F1541" s="729" t="s">
        <v>3058</v>
      </c>
      <c r="G1541" s="1021"/>
      <c r="H1541" s="1022"/>
      <c r="I1541" s="1022"/>
      <c r="J1541" s="1022"/>
      <c r="K1541" s="1022"/>
      <c r="L1541" s="729" t="s">
        <v>3059</v>
      </c>
      <c r="M1541" s="1038">
        <v>3662</v>
      </c>
      <c r="N1541" s="1024"/>
    </row>
    <row r="1542" spans="1:14" ht="33.75">
      <c r="A1542" s="1017">
        <v>1535</v>
      </c>
      <c r="B1542" s="1025" t="s">
        <v>713</v>
      </c>
      <c r="C1542" s="1019" t="s">
        <v>712</v>
      </c>
      <c r="D1542" s="1020" t="s">
        <v>1829</v>
      </c>
      <c r="E1542" s="731" t="s">
        <v>3423</v>
      </c>
      <c r="F1542" s="729" t="s">
        <v>3058</v>
      </c>
      <c r="G1542" s="1021"/>
      <c r="H1542" s="1022"/>
      <c r="I1542" s="1022"/>
      <c r="J1542" s="1022"/>
      <c r="K1542" s="1022"/>
      <c r="L1542" s="729" t="s">
        <v>3059</v>
      </c>
      <c r="M1542" s="1038">
        <v>4200</v>
      </c>
      <c r="N1542" s="1024"/>
    </row>
    <row r="1543" spans="1:14" ht="33.75">
      <c r="A1543" s="1017">
        <v>1536</v>
      </c>
      <c r="B1543" s="1025" t="s">
        <v>713</v>
      </c>
      <c r="C1543" s="1019" t="s">
        <v>712</v>
      </c>
      <c r="D1543" s="1020" t="s">
        <v>1830</v>
      </c>
      <c r="E1543" s="731" t="s">
        <v>3424</v>
      </c>
      <c r="F1543" s="729" t="s">
        <v>3058</v>
      </c>
      <c r="G1543" s="1021"/>
      <c r="H1543" s="1022"/>
      <c r="I1543" s="1022"/>
      <c r="J1543" s="1022"/>
      <c r="K1543" s="1022"/>
      <c r="L1543" s="729" t="s">
        <v>3059</v>
      </c>
      <c r="M1543" s="1038">
        <v>4200</v>
      </c>
      <c r="N1543" s="1024"/>
    </row>
    <row r="1544" spans="1:14" ht="33.75">
      <c r="A1544" s="1017">
        <v>1537</v>
      </c>
      <c r="B1544" s="1025" t="s">
        <v>713</v>
      </c>
      <c r="C1544" s="1019" t="s">
        <v>712</v>
      </c>
      <c r="D1544" s="1020" t="s">
        <v>1832</v>
      </c>
      <c r="E1544" s="731" t="s">
        <v>3425</v>
      </c>
      <c r="F1544" s="729" t="s">
        <v>3058</v>
      </c>
      <c r="G1544" s="1021"/>
      <c r="H1544" s="1022"/>
      <c r="I1544" s="1022"/>
      <c r="J1544" s="1022"/>
      <c r="K1544" s="1022"/>
      <c r="L1544" s="729" t="s">
        <v>3059</v>
      </c>
      <c r="M1544" s="1038">
        <v>3662</v>
      </c>
      <c r="N1544" s="1024"/>
    </row>
    <row r="1545" spans="1:14" ht="33.75">
      <c r="A1545" s="1017">
        <v>1538</v>
      </c>
      <c r="B1545" s="1025" t="s">
        <v>713</v>
      </c>
      <c r="C1545" s="1019" t="s">
        <v>712</v>
      </c>
      <c r="D1545" s="1020" t="s">
        <v>1833</v>
      </c>
      <c r="E1545" s="731" t="s">
        <v>3426</v>
      </c>
      <c r="F1545" s="729" t="s">
        <v>3058</v>
      </c>
      <c r="G1545" s="1021"/>
      <c r="H1545" s="1022"/>
      <c r="I1545" s="1022"/>
      <c r="J1545" s="1022"/>
      <c r="K1545" s="1022"/>
      <c r="L1545" s="729" t="s">
        <v>3059</v>
      </c>
      <c r="M1545" s="1038">
        <v>4200</v>
      </c>
      <c r="N1545" s="1024"/>
    </row>
    <row r="1546" spans="1:14" ht="33.75">
      <c r="A1546" s="1017">
        <v>1539</v>
      </c>
      <c r="B1546" s="1025" t="s">
        <v>713</v>
      </c>
      <c r="C1546" s="1019" t="s">
        <v>712</v>
      </c>
      <c r="D1546" s="1020" t="s">
        <v>1835</v>
      </c>
      <c r="E1546" s="731" t="s">
        <v>3427</v>
      </c>
      <c r="F1546" s="729" t="s">
        <v>3058</v>
      </c>
      <c r="G1546" s="1021"/>
      <c r="H1546" s="1022"/>
      <c r="I1546" s="1022"/>
      <c r="J1546" s="1022"/>
      <c r="K1546" s="1022"/>
      <c r="L1546" s="729" t="s">
        <v>3059</v>
      </c>
      <c r="M1546" s="1038">
        <v>3662</v>
      </c>
      <c r="N1546" s="1024"/>
    </row>
    <row r="1547" spans="1:14" ht="33.75">
      <c r="A1547" s="1017">
        <v>1540</v>
      </c>
      <c r="B1547" s="1025" t="s">
        <v>713</v>
      </c>
      <c r="C1547" s="1019" t="s">
        <v>712</v>
      </c>
      <c r="D1547" s="1020" t="s">
        <v>1836</v>
      </c>
      <c r="E1547" s="731" t="s">
        <v>3428</v>
      </c>
      <c r="F1547" s="729" t="s">
        <v>3058</v>
      </c>
      <c r="G1547" s="1021"/>
      <c r="H1547" s="1022"/>
      <c r="I1547" s="1022"/>
      <c r="J1547" s="1022"/>
      <c r="K1547" s="1022"/>
      <c r="L1547" s="729" t="s">
        <v>3059</v>
      </c>
      <c r="M1547" s="1038">
        <v>4200</v>
      </c>
      <c r="N1547" s="1024"/>
    </row>
    <row r="1548" spans="1:14" ht="33.75">
      <c r="A1548" s="1017">
        <v>1541</v>
      </c>
      <c r="B1548" s="1025" t="s">
        <v>713</v>
      </c>
      <c r="C1548" s="1019" t="s">
        <v>712</v>
      </c>
      <c r="D1548" s="1020" t="s">
        <v>1838</v>
      </c>
      <c r="E1548" s="731" t="s">
        <v>3429</v>
      </c>
      <c r="F1548" s="729" t="s">
        <v>3058</v>
      </c>
      <c r="G1548" s="1021"/>
      <c r="H1548" s="1022"/>
      <c r="I1548" s="1022"/>
      <c r="J1548" s="1022"/>
      <c r="K1548" s="1022"/>
      <c r="L1548" s="729" t="s">
        <v>3059</v>
      </c>
      <c r="M1548" s="1038">
        <v>3662</v>
      </c>
      <c r="N1548" s="1024"/>
    </row>
    <row r="1549" spans="1:14" ht="33.75">
      <c r="A1549" s="1017">
        <v>1542</v>
      </c>
      <c r="B1549" s="1025" t="s">
        <v>713</v>
      </c>
      <c r="C1549" s="1019" t="s">
        <v>712</v>
      </c>
      <c r="D1549" s="1020" t="s">
        <v>1839</v>
      </c>
      <c r="E1549" s="731" t="s">
        <v>3430</v>
      </c>
      <c r="F1549" s="729" t="s">
        <v>3058</v>
      </c>
      <c r="G1549" s="1021"/>
      <c r="H1549" s="1022"/>
      <c r="I1549" s="1022"/>
      <c r="J1549" s="1022"/>
      <c r="K1549" s="1022"/>
      <c r="L1549" s="729" t="s">
        <v>3059</v>
      </c>
      <c r="M1549" s="1038">
        <v>3662</v>
      </c>
      <c r="N1549" s="1024"/>
    </row>
    <row r="1550" spans="1:14" ht="33.75">
      <c r="A1550" s="1017">
        <v>1543</v>
      </c>
      <c r="B1550" s="1025" t="s">
        <v>713</v>
      </c>
      <c r="C1550" s="1019" t="s">
        <v>712</v>
      </c>
      <c r="D1550" s="1020" t="s">
        <v>1841</v>
      </c>
      <c r="E1550" s="731" t="s">
        <v>3431</v>
      </c>
      <c r="F1550" s="729" t="s">
        <v>3058</v>
      </c>
      <c r="G1550" s="1021"/>
      <c r="H1550" s="1022"/>
      <c r="I1550" s="1022"/>
      <c r="J1550" s="1022"/>
      <c r="K1550" s="1022"/>
      <c r="L1550" s="729" t="s">
        <v>3059</v>
      </c>
      <c r="M1550" s="1038">
        <v>3662</v>
      </c>
      <c r="N1550" s="1024"/>
    </row>
    <row r="1551" spans="1:14" ht="33.75">
      <c r="A1551" s="1017">
        <v>1544</v>
      </c>
      <c r="B1551" s="1025" t="s">
        <v>713</v>
      </c>
      <c r="C1551" s="1019" t="s">
        <v>712</v>
      </c>
      <c r="D1551" s="1020" t="s">
        <v>1842</v>
      </c>
      <c r="E1551" s="731" t="s">
        <v>3432</v>
      </c>
      <c r="F1551" s="729" t="s">
        <v>3058</v>
      </c>
      <c r="G1551" s="1021"/>
      <c r="H1551" s="1022"/>
      <c r="I1551" s="1022"/>
      <c r="J1551" s="1022"/>
      <c r="K1551" s="1022"/>
      <c r="L1551" s="729" t="s">
        <v>3059</v>
      </c>
      <c r="M1551" s="1038">
        <v>4200</v>
      </c>
      <c r="N1551" s="1024"/>
    </row>
    <row r="1552" spans="1:14" ht="33.75">
      <c r="A1552" s="1017">
        <v>1545</v>
      </c>
      <c r="B1552" s="1025" t="s">
        <v>713</v>
      </c>
      <c r="C1552" s="1019" t="s">
        <v>712</v>
      </c>
      <c r="D1552" s="1020" t="s">
        <v>1844</v>
      </c>
      <c r="E1552" s="731" t="s">
        <v>3433</v>
      </c>
      <c r="F1552" s="729" t="s">
        <v>3058</v>
      </c>
      <c r="G1552" s="1021"/>
      <c r="H1552" s="1022"/>
      <c r="I1552" s="1022"/>
      <c r="J1552" s="1022"/>
      <c r="K1552" s="1022"/>
      <c r="L1552" s="729" t="s">
        <v>3059</v>
      </c>
      <c r="M1552" s="1038">
        <v>4200</v>
      </c>
      <c r="N1552" s="1024"/>
    </row>
    <row r="1553" spans="1:14" ht="33.75">
      <c r="A1553" s="1017">
        <v>1546</v>
      </c>
      <c r="B1553" s="1025" t="s">
        <v>713</v>
      </c>
      <c r="C1553" s="1019" t="s">
        <v>712</v>
      </c>
      <c r="D1553" s="1020" t="s">
        <v>1845</v>
      </c>
      <c r="E1553" s="731" t="s">
        <v>3434</v>
      </c>
      <c r="F1553" s="729" t="s">
        <v>3058</v>
      </c>
      <c r="G1553" s="1021"/>
      <c r="H1553" s="1022"/>
      <c r="I1553" s="1022"/>
      <c r="J1553" s="1022"/>
      <c r="K1553" s="1022"/>
      <c r="L1553" s="729" t="s">
        <v>3059</v>
      </c>
      <c r="M1553" s="1038">
        <v>3662</v>
      </c>
      <c r="N1553" s="1024"/>
    </row>
    <row r="1554" spans="1:14" ht="33.75">
      <c r="A1554" s="1017">
        <v>1547</v>
      </c>
      <c r="B1554" s="1025" t="s">
        <v>713</v>
      </c>
      <c r="C1554" s="1019" t="s">
        <v>712</v>
      </c>
      <c r="D1554" s="1020" t="s">
        <v>1848</v>
      </c>
      <c r="E1554" s="731" t="s">
        <v>3435</v>
      </c>
      <c r="F1554" s="729" t="s">
        <v>3058</v>
      </c>
      <c r="G1554" s="1021"/>
      <c r="H1554" s="1022"/>
      <c r="I1554" s="1022"/>
      <c r="J1554" s="1022"/>
      <c r="K1554" s="1022"/>
      <c r="L1554" s="729" t="s">
        <v>3059</v>
      </c>
      <c r="M1554" s="1038">
        <v>3662</v>
      </c>
      <c r="N1554" s="1024"/>
    </row>
    <row r="1555" spans="1:14" ht="33.75">
      <c r="A1555" s="1017">
        <v>1548</v>
      </c>
      <c r="B1555" s="1025" t="s">
        <v>713</v>
      </c>
      <c r="C1555" s="1019" t="s">
        <v>712</v>
      </c>
      <c r="D1555" s="1020" t="s">
        <v>1849</v>
      </c>
      <c r="E1555" s="731" t="s">
        <v>3436</v>
      </c>
      <c r="F1555" s="729" t="s">
        <v>3058</v>
      </c>
      <c r="G1555" s="1021"/>
      <c r="H1555" s="1022"/>
      <c r="I1555" s="1022"/>
      <c r="J1555" s="1022"/>
      <c r="K1555" s="1022"/>
      <c r="L1555" s="729" t="s">
        <v>3059</v>
      </c>
      <c r="M1555" s="1038">
        <v>3662</v>
      </c>
      <c r="N1555" s="1024"/>
    </row>
    <row r="1556" spans="1:14" ht="33.75">
      <c r="A1556" s="1017">
        <v>1549</v>
      </c>
      <c r="B1556" s="1025" t="s">
        <v>713</v>
      </c>
      <c r="C1556" s="1019" t="s">
        <v>712</v>
      </c>
      <c r="D1556" s="1020" t="s">
        <v>1852</v>
      </c>
      <c r="E1556" s="731" t="s">
        <v>3437</v>
      </c>
      <c r="F1556" s="729" t="s">
        <v>3058</v>
      </c>
      <c r="G1556" s="1021"/>
      <c r="H1556" s="1022"/>
      <c r="I1556" s="1022"/>
      <c r="J1556" s="1022"/>
      <c r="K1556" s="1022"/>
      <c r="L1556" s="729" t="s">
        <v>3059</v>
      </c>
      <c r="M1556" s="1038">
        <v>3662</v>
      </c>
      <c r="N1556" s="1024"/>
    </row>
    <row r="1557" spans="1:14" ht="33.75">
      <c r="A1557" s="1017">
        <v>1550</v>
      </c>
      <c r="B1557" s="1025" t="s">
        <v>713</v>
      </c>
      <c r="C1557" s="1019" t="s">
        <v>712</v>
      </c>
      <c r="D1557" s="1020" t="s">
        <v>1853</v>
      </c>
      <c r="E1557" s="731" t="s">
        <v>3438</v>
      </c>
      <c r="F1557" s="729" t="s">
        <v>3058</v>
      </c>
      <c r="G1557" s="1021"/>
      <c r="H1557" s="1022"/>
      <c r="I1557" s="1022"/>
      <c r="J1557" s="1022"/>
      <c r="K1557" s="1022"/>
      <c r="L1557" s="729" t="s">
        <v>3059</v>
      </c>
      <c r="M1557" s="1038">
        <v>5156</v>
      </c>
      <c r="N1557" s="1024"/>
    </row>
    <row r="1558" spans="1:14" ht="33.75">
      <c r="A1558" s="1017">
        <v>1551</v>
      </c>
      <c r="B1558" s="1025" t="s">
        <v>713</v>
      </c>
      <c r="C1558" s="1019" t="s">
        <v>712</v>
      </c>
      <c r="D1558" s="1020" t="s">
        <v>1855</v>
      </c>
      <c r="E1558" s="731" t="s">
        <v>3439</v>
      </c>
      <c r="F1558" s="729" t="s">
        <v>3058</v>
      </c>
      <c r="G1558" s="1021"/>
      <c r="H1558" s="1022"/>
      <c r="I1558" s="1022"/>
      <c r="J1558" s="1022"/>
      <c r="K1558" s="1022"/>
      <c r="L1558" s="729" t="s">
        <v>3059</v>
      </c>
      <c r="M1558" s="1038">
        <v>4200</v>
      </c>
      <c r="N1558" s="1024"/>
    </row>
    <row r="1559" spans="1:14" ht="33.75">
      <c r="A1559" s="1017">
        <v>1552</v>
      </c>
      <c r="B1559" s="1025" t="s">
        <v>713</v>
      </c>
      <c r="C1559" s="1019" t="s">
        <v>712</v>
      </c>
      <c r="D1559" s="1020" t="s">
        <v>1856</v>
      </c>
      <c r="E1559" s="731" t="s">
        <v>3440</v>
      </c>
      <c r="F1559" s="729" t="s">
        <v>3058</v>
      </c>
      <c r="G1559" s="1021"/>
      <c r="H1559" s="1022"/>
      <c r="I1559" s="1022"/>
      <c r="J1559" s="1022"/>
      <c r="K1559" s="1022"/>
      <c r="L1559" s="729" t="s">
        <v>3059</v>
      </c>
      <c r="M1559" s="1038">
        <v>4200</v>
      </c>
      <c r="N1559" s="1024"/>
    </row>
    <row r="1560" spans="1:14" ht="33.75">
      <c r="A1560" s="1017">
        <v>1553</v>
      </c>
      <c r="B1560" s="1025" t="s">
        <v>713</v>
      </c>
      <c r="C1560" s="1019" t="s">
        <v>712</v>
      </c>
      <c r="D1560" s="1020" t="s">
        <v>1858</v>
      </c>
      <c r="E1560" s="731" t="s">
        <v>3441</v>
      </c>
      <c r="F1560" s="729" t="s">
        <v>3058</v>
      </c>
      <c r="G1560" s="1021"/>
      <c r="H1560" s="1022"/>
      <c r="I1560" s="1022"/>
      <c r="J1560" s="1022"/>
      <c r="K1560" s="1022"/>
      <c r="L1560" s="729" t="s">
        <v>3059</v>
      </c>
      <c r="M1560" s="1038">
        <v>3662</v>
      </c>
      <c r="N1560" s="1024"/>
    </row>
    <row r="1561" spans="1:14" ht="33.75">
      <c r="A1561" s="1017">
        <v>1554</v>
      </c>
      <c r="B1561" s="1025" t="s">
        <v>713</v>
      </c>
      <c r="C1561" s="1019" t="s">
        <v>712</v>
      </c>
      <c r="D1561" s="1020" t="s">
        <v>1859</v>
      </c>
      <c r="E1561" s="731" t="s">
        <v>3442</v>
      </c>
      <c r="F1561" s="729" t="s">
        <v>3058</v>
      </c>
      <c r="G1561" s="1021"/>
      <c r="H1561" s="1022"/>
      <c r="I1561" s="1022"/>
      <c r="J1561" s="1022"/>
      <c r="K1561" s="1022"/>
      <c r="L1561" s="729" t="s">
        <v>3059</v>
      </c>
      <c r="M1561" s="1038">
        <v>4200</v>
      </c>
      <c r="N1561" s="1024"/>
    </row>
    <row r="1562" spans="1:14" ht="33.75">
      <c r="A1562" s="1017">
        <v>1555</v>
      </c>
      <c r="B1562" s="1025" t="s">
        <v>713</v>
      </c>
      <c r="C1562" s="1019" t="s">
        <v>712</v>
      </c>
      <c r="D1562" s="1020" t="s">
        <v>1861</v>
      </c>
      <c r="E1562" s="731" t="s">
        <v>3443</v>
      </c>
      <c r="F1562" s="729" t="s">
        <v>3058</v>
      </c>
      <c r="G1562" s="1021"/>
      <c r="H1562" s="1022"/>
      <c r="I1562" s="1022"/>
      <c r="J1562" s="1022"/>
      <c r="K1562" s="1022"/>
      <c r="L1562" s="729" t="s">
        <v>3059</v>
      </c>
      <c r="M1562" s="1038">
        <v>4200</v>
      </c>
      <c r="N1562" s="1024"/>
    </row>
    <row r="1563" spans="1:14" ht="33.75">
      <c r="A1563" s="1017">
        <v>1556</v>
      </c>
      <c r="B1563" s="1025" t="s">
        <v>713</v>
      </c>
      <c r="C1563" s="1019" t="s">
        <v>712</v>
      </c>
      <c r="D1563" s="1020" t="s">
        <v>1862</v>
      </c>
      <c r="E1563" s="731" t="s">
        <v>3444</v>
      </c>
      <c r="F1563" s="729" t="s">
        <v>3058</v>
      </c>
      <c r="G1563" s="1021"/>
      <c r="H1563" s="1022"/>
      <c r="I1563" s="1022"/>
      <c r="J1563" s="1022"/>
      <c r="K1563" s="1022"/>
      <c r="L1563" s="729" t="s">
        <v>3059</v>
      </c>
      <c r="M1563" s="1038">
        <v>3662</v>
      </c>
      <c r="N1563" s="1024"/>
    </row>
    <row r="1564" spans="1:14" ht="33.75">
      <c r="A1564" s="1017">
        <v>1557</v>
      </c>
      <c r="B1564" s="1025" t="s">
        <v>713</v>
      </c>
      <c r="C1564" s="1019" t="s">
        <v>712</v>
      </c>
      <c r="D1564" s="1020" t="s">
        <v>1864</v>
      </c>
      <c r="E1564" s="731" t="s">
        <v>3445</v>
      </c>
      <c r="F1564" s="729" t="s">
        <v>3058</v>
      </c>
      <c r="G1564" s="1021"/>
      <c r="H1564" s="1022"/>
      <c r="I1564" s="1022"/>
      <c r="J1564" s="1022"/>
      <c r="K1564" s="1022"/>
      <c r="L1564" s="729" t="s">
        <v>3059</v>
      </c>
      <c r="M1564" s="1038">
        <v>4200</v>
      </c>
      <c r="N1564" s="1024"/>
    </row>
    <row r="1565" spans="1:14" ht="33.75">
      <c r="A1565" s="1017">
        <v>1558</v>
      </c>
      <c r="B1565" s="1025" t="s">
        <v>713</v>
      </c>
      <c r="C1565" s="1019" t="s">
        <v>712</v>
      </c>
      <c r="D1565" s="1020" t="s">
        <v>1865</v>
      </c>
      <c r="E1565" s="731" t="s">
        <v>3446</v>
      </c>
      <c r="F1565" s="729" t="s">
        <v>3058</v>
      </c>
      <c r="G1565" s="1021"/>
      <c r="H1565" s="1022"/>
      <c r="I1565" s="1022"/>
      <c r="J1565" s="1022"/>
      <c r="K1565" s="1022"/>
      <c r="L1565" s="729" t="s">
        <v>3059</v>
      </c>
      <c r="M1565" s="1038">
        <v>3662</v>
      </c>
      <c r="N1565" s="1024"/>
    </row>
    <row r="1566" spans="1:14" ht="33.75">
      <c r="A1566" s="1017">
        <v>1559</v>
      </c>
      <c r="B1566" s="1025" t="s">
        <v>713</v>
      </c>
      <c r="C1566" s="1019" t="s">
        <v>712</v>
      </c>
      <c r="D1566" s="1020" t="s">
        <v>1868</v>
      </c>
      <c r="E1566" s="731" t="s">
        <v>3447</v>
      </c>
      <c r="F1566" s="729" t="s">
        <v>3058</v>
      </c>
      <c r="G1566" s="1021"/>
      <c r="H1566" s="1022"/>
      <c r="I1566" s="1022"/>
      <c r="J1566" s="1022"/>
      <c r="K1566" s="1022"/>
      <c r="L1566" s="729" t="s">
        <v>3059</v>
      </c>
      <c r="M1566" s="1038">
        <v>4200</v>
      </c>
      <c r="N1566" s="1024"/>
    </row>
    <row r="1567" spans="1:14" ht="33.75">
      <c r="A1567" s="1017">
        <v>1560</v>
      </c>
      <c r="B1567" s="1025" t="s">
        <v>713</v>
      </c>
      <c r="C1567" s="1019" t="s">
        <v>712</v>
      </c>
      <c r="D1567" s="1020" t="s">
        <v>1869</v>
      </c>
      <c r="E1567" s="731" t="s">
        <v>3448</v>
      </c>
      <c r="F1567" s="729" t="s">
        <v>3058</v>
      </c>
      <c r="G1567" s="1021"/>
      <c r="H1567" s="1022"/>
      <c r="I1567" s="1022"/>
      <c r="J1567" s="1022"/>
      <c r="K1567" s="1022"/>
      <c r="L1567" s="729" t="s">
        <v>3059</v>
      </c>
      <c r="M1567" s="1038">
        <v>3662</v>
      </c>
      <c r="N1567" s="1024"/>
    </row>
    <row r="1568" spans="1:14" ht="33.75">
      <c r="A1568" s="1017">
        <v>1561</v>
      </c>
      <c r="B1568" s="1025" t="s">
        <v>713</v>
      </c>
      <c r="C1568" s="1019" t="s">
        <v>712</v>
      </c>
      <c r="D1568" s="1020" t="s">
        <v>1871</v>
      </c>
      <c r="E1568" s="731" t="s">
        <v>3449</v>
      </c>
      <c r="F1568" s="729" t="s">
        <v>3058</v>
      </c>
      <c r="G1568" s="1021"/>
      <c r="H1568" s="1022"/>
      <c r="I1568" s="1022"/>
      <c r="J1568" s="1022"/>
      <c r="K1568" s="1022"/>
      <c r="L1568" s="729" t="s">
        <v>3059</v>
      </c>
      <c r="M1568" s="1038">
        <v>3662</v>
      </c>
      <c r="N1568" s="1024"/>
    </row>
    <row r="1569" spans="1:15" ht="33.75">
      <c r="A1569" s="1017">
        <v>1562</v>
      </c>
      <c r="B1569" s="1025" t="s">
        <v>713</v>
      </c>
      <c r="C1569" s="1019" t="s">
        <v>712</v>
      </c>
      <c r="D1569" s="1020" t="s">
        <v>1872</v>
      </c>
      <c r="E1569" s="731" t="s">
        <v>3450</v>
      </c>
      <c r="F1569" s="729" t="s">
        <v>3058</v>
      </c>
      <c r="G1569" s="1021"/>
      <c r="H1569" s="1022"/>
      <c r="I1569" s="1022"/>
      <c r="J1569" s="1022"/>
      <c r="K1569" s="1022"/>
      <c r="L1569" s="729" t="s">
        <v>3059</v>
      </c>
      <c r="M1569" s="1038">
        <v>4200</v>
      </c>
      <c r="N1569" s="1024"/>
    </row>
    <row r="1570" spans="1:15" ht="33.75">
      <c r="A1570" s="1017">
        <v>1563</v>
      </c>
      <c r="B1570" s="1025" t="s">
        <v>713</v>
      </c>
      <c r="C1570" s="1019" t="s">
        <v>712</v>
      </c>
      <c r="D1570" s="1020" t="s">
        <v>1874</v>
      </c>
      <c r="E1570" s="731" t="s">
        <v>3451</v>
      </c>
      <c r="F1570" s="729" t="s">
        <v>3058</v>
      </c>
      <c r="G1570" s="1021"/>
      <c r="H1570" s="1022"/>
      <c r="I1570" s="1022"/>
      <c r="J1570" s="1022"/>
      <c r="K1570" s="1022"/>
      <c r="L1570" s="729" t="s">
        <v>3059</v>
      </c>
      <c r="M1570" s="1038">
        <v>3662</v>
      </c>
      <c r="N1570" s="1024"/>
    </row>
    <row r="1571" spans="1:15" ht="33.75">
      <c r="A1571" s="1017">
        <v>1564</v>
      </c>
      <c r="B1571" s="1025" t="s">
        <v>713</v>
      </c>
      <c r="C1571" s="1019" t="s">
        <v>712</v>
      </c>
      <c r="D1571" s="1020" t="s">
        <v>1875</v>
      </c>
      <c r="E1571" s="731" t="s">
        <v>3452</v>
      </c>
      <c r="F1571" s="729" t="s">
        <v>3058</v>
      </c>
      <c r="G1571" s="1021"/>
      <c r="H1571" s="1022"/>
      <c r="I1571" s="1022"/>
      <c r="J1571" s="1022"/>
      <c r="K1571" s="1022"/>
      <c r="L1571" s="729" t="s">
        <v>3059</v>
      </c>
      <c r="M1571" s="1038">
        <v>3662</v>
      </c>
      <c r="N1571" s="1024"/>
    </row>
    <row r="1572" spans="1:15" ht="33.75">
      <c r="A1572" s="1017">
        <v>1565</v>
      </c>
      <c r="B1572" s="1025" t="s">
        <v>713</v>
      </c>
      <c r="C1572" s="1019" t="s">
        <v>712</v>
      </c>
      <c r="D1572" s="1020" t="s">
        <v>1877</v>
      </c>
      <c r="E1572" s="731" t="s">
        <v>3453</v>
      </c>
      <c r="F1572" s="729" t="s">
        <v>3058</v>
      </c>
      <c r="G1572" s="1021"/>
      <c r="H1572" s="1022"/>
      <c r="I1572" s="1022"/>
      <c r="J1572" s="1022"/>
      <c r="K1572" s="1022"/>
      <c r="L1572" s="729" t="s">
        <v>3059</v>
      </c>
      <c r="M1572" s="1038">
        <v>3662</v>
      </c>
      <c r="N1572" s="1024"/>
    </row>
    <row r="1573" spans="1:15" ht="33.75">
      <c r="A1573" s="1017">
        <v>1566</v>
      </c>
      <c r="B1573" s="1025" t="s">
        <v>713</v>
      </c>
      <c r="C1573" s="1019" t="s">
        <v>712</v>
      </c>
      <c r="D1573" s="1020" t="s">
        <v>1878</v>
      </c>
      <c r="E1573" s="731" t="s">
        <v>3454</v>
      </c>
      <c r="F1573" s="729" t="s">
        <v>3058</v>
      </c>
      <c r="G1573" s="1023"/>
      <c r="H1573" s="1026"/>
      <c r="I1573" s="1026"/>
      <c r="J1573" s="1026"/>
      <c r="K1573" s="1026"/>
      <c r="L1573" s="729" t="s">
        <v>3059</v>
      </c>
      <c r="M1573" s="1038">
        <v>3662</v>
      </c>
      <c r="N1573" s="1027"/>
      <c r="O1573" s="512"/>
    </row>
    <row r="1574" spans="1:15" ht="33.75">
      <c r="A1574" s="1017">
        <v>1567</v>
      </c>
      <c r="B1574" s="1025" t="s">
        <v>713</v>
      </c>
      <c r="C1574" s="1019" t="s">
        <v>712</v>
      </c>
      <c r="D1574" s="1020" t="s">
        <v>1880</v>
      </c>
      <c r="E1574" s="731" t="s">
        <v>3455</v>
      </c>
      <c r="F1574" s="729" t="s">
        <v>3058</v>
      </c>
      <c r="G1574" s="1023"/>
      <c r="H1574" s="1026"/>
      <c r="I1574" s="1026"/>
      <c r="J1574" s="1026"/>
      <c r="K1574" s="1026"/>
      <c r="L1574" s="729" t="s">
        <v>3059</v>
      </c>
      <c r="M1574" s="1038">
        <v>3662</v>
      </c>
      <c r="N1574" s="1027"/>
      <c r="O1574" s="512"/>
    </row>
    <row r="1575" spans="1:15" ht="33.75">
      <c r="A1575" s="1017">
        <v>1568</v>
      </c>
      <c r="B1575" s="1025" t="s">
        <v>713</v>
      </c>
      <c r="C1575" s="1019" t="s">
        <v>712</v>
      </c>
      <c r="D1575" s="1020" t="s">
        <v>1881</v>
      </c>
      <c r="E1575" s="731" t="s">
        <v>3456</v>
      </c>
      <c r="F1575" s="729" t="s">
        <v>3058</v>
      </c>
      <c r="G1575" s="1021"/>
      <c r="H1575" s="1022"/>
      <c r="I1575" s="1022"/>
      <c r="J1575" s="1022"/>
      <c r="K1575" s="1022"/>
      <c r="L1575" s="729" t="s">
        <v>3059</v>
      </c>
      <c r="M1575" s="1038">
        <v>3662</v>
      </c>
      <c r="N1575" s="1024"/>
    </row>
    <row r="1576" spans="1:15" ht="33.75">
      <c r="A1576" s="1017">
        <v>1569</v>
      </c>
      <c r="B1576" s="1025" t="s">
        <v>713</v>
      </c>
      <c r="C1576" s="1019" t="s">
        <v>712</v>
      </c>
      <c r="D1576" s="1020" t="s">
        <v>1884</v>
      </c>
      <c r="E1576" s="731" t="s">
        <v>3457</v>
      </c>
      <c r="F1576" s="729" t="s">
        <v>3058</v>
      </c>
      <c r="G1576" s="1021"/>
      <c r="H1576" s="1022"/>
      <c r="I1576" s="1022"/>
      <c r="J1576" s="1022"/>
      <c r="K1576" s="1022"/>
      <c r="L1576" s="729" t="s">
        <v>3059</v>
      </c>
      <c r="M1576" s="1038">
        <v>4737</v>
      </c>
      <c r="N1576" s="1024"/>
    </row>
    <row r="1577" spans="1:15" ht="33.75">
      <c r="A1577" s="1017">
        <v>1570</v>
      </c>
      <c r="B1577" s="1025" t="s">
        <v>713</v>
      </c>
      <c r="C1577" s="1019" t="s">
        <v>712</v>
      </c>
      <c r="D1577" s="1020" t="s">
        <v>1885</v>
      </c>
      <c r="E1577" s="731" t="s">
        <v>3458</v>
      </c>
      <c r="F1577" s="729" t="s">
        <v>3058</v>
      </c>
      <c r="G1577" s="1021"/>
      <c r="H1577" s="1022"/>
      <c r="I1577" s="1022"/>
      <c r="J1577" s="1022"/>
      <c r="K1577" s="1022"/>
      <c r="L1577" s="729" t="s">
        <v>3059</v>
      </c>
      <c r="M1577" s="1038">
        <v>4200</v>
      </c>
      <c r="N1577" s="1024"/>
    </row>
    <row r="1578" spans="1:15" ht="33.75">
      <c r="A1578" s="1017">
        <v>1571</v>
      </c>
      <c r="B1578" s="1025" t="s">
        <v>713</v>
      </c>
      <c r="C1578" s="1019" t="s">
        <v>712</v>
      </c>
      <c r="D1578" s="1020" t="s">
        <v>1888</v>
      </c>
      <c r="E1578" s="731" t="s">
        <v>3459</v>
      </c>
      <c r="F1578" s="729" t="s">
        <v>3058</v>
      </c>
      <c r="G1578" s="1021"/>
      <c r="H1578" s="1022"/>
      <c r="I1578" s="1022"/>
      <c r="J1578" s="1022"/>
      <c r="K1578" s="1022"/>
      <c r="L1578" s="729" t="s">
        <v>3059</v>
      </c>
      <c r="M1578" s="1038">
        <v>3662</v>
      </c>
      <c r="N1578" s="1024"/>
    </row>
    <row r="1579" spans="1:15" ht="33.75">
      <c r="A1579" s="1017">
        <v>1572</v>
      </c>
      <c r="B1579" s="1025" t="s">
        <v>713</v>
      </c>
      <c r="C1579" s="1019" t="s">
        <v>712</v>
      </c>
      <c r="D1579" s="1020" t="s">
        <v>1889</v>
      </c>
      <c r="E1579" s="731" t="s">
        <v>3460</v>
      </c>
      <c r="F1579" s="729" t="s">
        <v>3058</v>
      </c>
      <c r="G1579" s="1021"/>
      <c r="H1579" s="1022"/>
      <c r="I1579" s="1022"/>
      <c r="J1579" s="1022"/>
      <c r="K1579" s="1022"/>
      <c r="L1579" s="729" t="s">
        <v>3059</v>
      </c>
      <c r="M1579" s="1038">
        <v>3662</v>
      </c>
      <c r="N1579" s="1024"/>
    </row>
    <row r="1580" spans="1:15" ht="33.75">
      <c r="A1580" s="1017">
        <v>1573</v>
      </c>
      <c r="B1580" s="1025" t="s">
        <v>713</v>
      </c>
      <c r="C1580" s="1019" t="s">
        <v>712</v>
      </c>
      <c r="D1580" s="1020" t="s">
        <v>1891</v>
      </c>
      <c r="E1580" s="731" t="s">
        <v>3461</v>
      </c>
      <c r="F1580" s="729" t="s">
        <v>3058</v>
      </c>
      <c r="G1580" s="1021"/>
      <c r="H1580" s="1022"/>
      <c r="I1580" s="1022"/>
      <c r="J1580" s="1022"/>
      <c r="K1580" s="1022"/>
      <c r="L1580" s="729" t="s">
        <v>3059</v>
      </c>
      <c r="M1580" s="1038">
        <v>3662</v>
      </c>
      <c r="N1580" s="1024"/>
    </row>
    <row r="1581" spans="1:15" ht="33.75">
      <c r="A1581" s="1017">
        <v>1574</v>
      </c>
      <c r="B1581" s="1025" t="s">
        <v>713</v>
      </c>
      <c r="C1581" s="1019" t="s">
        <v>712</v>
      </c>
      <c r="D1581" s="1020" t="s">
        <v>1892</v>
      </c>
      <c r="E1581" s="731" t="s">
        <v>3462</v>
      </c>
      <c r="F1581" s="729" t="s">
        <v>3058</v>
      </c>
      <c r="G1581" s="1021"/>
      <c r="H1581" s="1022"/>
      <c r="I1581" s="1022"/>
      <c r="J1581" s="1022"/>
      <c r="K1581" s="1022"/>
      <c r="L1581" s="729" t="s">
        <v>3059</v>
      </c>
      <c r="M1581" s="1038">
        <v>4737</v>
      </c>
      <c r="N1581" s="1024"/>
    </row>
    <row r="1582" spans="1:15" ht="33.75">
      <c r="A1582" s="1017">
        <v>1575</v>
      </c>
      <c r="B1582" s="1025" t="s">
        <v>713</v>
      </c>
      <c r="C1582" s="1019" t="s">
        <v>712</v>
      </c>
      <c r="D1582" s="1020" t="s">
        <v>1894</v>
      </c>
      <c r="E1582" s="731" t="s">
        <v>3463</v>
      </c>
      <c r="F1582" s="729" t="s">
        <v>3058</v>
      </c>
      <c r="G1582" s="1021"/>
      <c r="H1582" s="1022"/>
      <c r="I1582" s="1022"/>
      <c r="J1582" s="1022"/>
      <c r="K1582" s="1022"/>
      <c r="L1582" s="729" t="s">
        <v>3059</v>
      </c>
      <c r="M1582" s="1038">
        <v>3662</v>
      </c>
      <c r="N1582" s="1024"/>
    </row>
    <row r="1583" spans="1:15" ht="33.75">
      <c r="A1583" s="1017">
        <v>1576</v>
      </c>
      <c r="B1583" s="1025" t="s">
        <v>713</v>
      </c>
      <c r="C1583" s="1019" t="s">
        <v>712</v>
      </c>
      <c r="D1583" s="1020" t="s">
        <v>1895</v>
      </c>
      <c r="E1583" s="731" t="s">
        <v>3464</v>
      </c>
      <c r="F1583" s="729" t="s">
        <v>3058</v>
      </c>
      <c r="G1583" s="1021"/>
      <c r="H1583" s="1022"/>
      <c r="I1583" s="1022"/>
      <c r="J1583" s="1022"/>
      <c r="K1583" s="1022"/>
      <c r="L1583" s="729" t="s">
        <v>3059</v>
      </c>
      <c r="M1583" s="1038">
        <v>3662</v>
      </c>
      <c r="N1583" s="1024"/>
    </row>
    <row r="1584" spans="1:15" ht="33.75">
      <c r="A1584" s="1017">
        <v>1577</v>
      </c>
      <c r="B1584" s="1025" t="s">
        <v>713</v>
      </c>
      <c r="C1584" s="1019" t="s">
        <v>712</v>
      </c>
      <c r="D1584" s="1020" t="s">
        <v>1897</v>
      </c>
      <c r="E1584" s="731" t="s">
        <v>3465</v>
      </c>
      <c r="F1584" s="729" t="s">
        <v>3058</v>
      </c>
      <c r="G1584" s="1021"/>
      <c r="H1584" s="1022"/>
      <c r="I1584" s="1022"/>
      <c r="J1584" s="1022"/>
      <c r="K1584" s="1022"/>
      <c r="L1584" s="729" t="s">
        <v>3059</v>
      </c>
      <c r="M1584" s="1038">
        <v>3662</v>
      </c>
      <c r="N1584" s="1024"/>
    </row>
    <row r="1585" spans="1:14" ht="33.75">
      <c r="A1585" s="1017">
        <v>1578</v>
      </c>
      <c r="B1585" s="1025" t="s">
        <v>713</v>
      </c>
      <c r="C1585" s="1019" t="s">
        <v>712</v>
      </c>
      <c r="D1585" s="1020" t="s">
        <v>1898</v>
      </c>
      <c r="E1585" s="731" t="s">
        <v>3466</v>
      </c>
      <c r="F1585" s="729" t="s">
        <v>3058</v>
      </c>
      <c r="G1585" s="1021"/>
      <c r="H1585" s="1022"/>
      <c r="I1585" s="1022"/>
      <c r="J1585" s="1022"/>
      <c r="K1585" s="1022"/>
      <c r="L1585" s="729" t="s">
        <v>3059</v>
      </c>
      <c r="M1585" s="1038">
        <v>4200</v>
      </c>
      <c r="N1585" s="1024"/>
    </row>
    <row r="1586" spans="1:14" ht="33.75">
      <c r="A1586" s="1017">
        <v>1579</v>
      </c>
      <c r="B1586" s="1025" t="s">
        <v>713</v>
      </c>
      <c r="C1586" s="1019" t="s">
        <v>712</v>
      </c>
      <c r="D1586" s="1020" t="s">
        <v>1901</v>
      </c>
      <c r="E1586" s="731" t="s">
        <v>3467</v>
      </c>
      <c r="F1586" s="729" t="s">
        <v>3058</v>
      </c>
      <c r="G1586" s="1021"/>
      <c r="H1586" s="1022"/>
      <c r="I1586" s="1022"/>
      <c r="J1586" s="1022"/>
      <c r="K1586" s="1022"/>
      <c r="L1586" s="729" t="s">
        <v>3059</v>
      </c>
      <c r="M1586" s="1038">
        <v>3662</v>
      </c>
      <c r="N1586" s="1024"/>
    </row>
    <row r="1587" spans="1:14" ht="33.75">
      <c r="A1587" s="1017">
        <v>1580</v>
      </c>
      <c r="B1587" s="1025" t="s">
        <v>713</v>
      </c>
      <c r="C1587" s="1019" t="s">
        <v>712</v>
      </c>
      <c r="D1587" s="1020" t="s">
        <v>1902</v>
      </c>
      <c r="E1587" s="731" t="s">
        <v>3468</v>
      </c>
      <c r="F1587" s="729" t="s">
        <v>3058</v>
      </c>
      <c r="G1587" s="1021"/>
      <c r="H1587" s="1022"/>
      <c r="I1587" s="1022"/>
      <c r="J1587" s="1022"/>
      <c r="K1587" s="1022"/>
      <c r="L1587" s="729" t="s">
        <v>3059</v>
      </c>
      <c r="M1587" s="1038">
        <v>3662</v>
      </c>
      <c r="N1587" s="1024"/>
    </row>
    <row r="1588" spans="1:14" ht="33.75">
      <c r="A1588" s="1017">
        <v>1581</v>
      </c>
      <c r="B1588" s="1025" t="s">
        <v>713</v>
      </c>
      <c r="C1588" s="1019" t="s">
        <v>712</v>
      </c>
      <c r="D1588" s="1020" t="s">
        <v>1904</v>
      </c>
      <c r="E1588" s="731" t="s">
        <v>3469</v>
      </c>
      <c r="F1588" s="729" t="s">
        <v>3058</v>
      </c>
      <c r="G1588" s="1021"/>
      <c r="H1588" s="1022"/>
      <c r="I1588" s="1022"/>
      <c r="J1588" s="1022"/>
      <c r="K1588" s="1022"/>
      <c r="L1588" s="729" t="s">
        <v>3059</v>
      </c>
      <c r="M1588" s="1038">
        <v>3662</v>
      </c>
      <c r="N1588" s="1024"/>
    </row>
    <row r="1589" spans="1:14" ht="33.75">
      <c r="A1589" s="1017">
        <v>1582</v>
      </c>
      <c r="B1589" s="1025" t="s">
        <v>713</v>
      </c>
      <c r="C1589" s="1019" t="s">
        <v>712</v>
      </c>
      <c r="D1589" s="1020" t="s">
        <v>1905</v>
      </c>
      <c r="E1589" s="731" t="s">
        <v>3470</v>
      </c>
      <c r="F1589" s="729" t="s">
        <v>3058</v>
      </c>
      <c r="G1589" s="1021"/>
      <c r="H1589" s="1022"/>
      <c r="I1589" s="1022"/>
      <c r="J1589" s="1022"/>
      <c r="K1589" s="1022"/>
      <c r="L1589" s="729" t="s">
        <v>3059</v>
      </c>
      <c r="M1589" s="1038">
        <v>3662</v>
      </c>
      <c r="N1589" s="1024"/>
    </row>
    <row r="1590" spans="1:14" ht="33.75">
      <c r="A1590" s="1017">
        <v>1583</v>
      </c>
      <c r="B1590" s="1025" t="s">
        <v>713</v>
      </c>
      <c r="C1590" s="1019" t="s">
        <v>712</v>
      </c>
      <c r="D1590" s="1020" t="s">
        <v>1908</v>
      </c>
      <c r="E1590" s="731" t="s">
        <v>3471</v>
      </c>
      <c r="F1590" s="729" t="s">
        <v>3058</v>
      </c>
      <c r="G1590" s="1021"/>
      <c r="H1590" s="1022"/>
      <c r="I1590" s="1022"/>
      <c r="J1590" s="1022"/>
      <c r="K1590" s="1022"/>
      <c r="L1590" s="729" t="s">
        <v>3059</v>
      </c>
      <c r="M1590" s="1038">
        <v>3662</v>
      </c>
      <c r="N1590" s="1024"/>
    </row>
    <row r="1591" spans="1:14" ht="33.75">
      <c r="A1591" s="1017">
        <v>1584</v>
      </c>
      <c r="B1591" s="1025" t="s">
        <v>713</v>
      </c>
      <c r="C1591" s="1019" t="s">
        <v>712</v>
      </c>
      <c r="D1591" s="1020" t="s">
        <v>1909</v>
      </c>
      <c r="E1591" s="731" t="s">
        <v>3472</v>
      </c>
      <c r="F1591" s="729" t="s">
        <v>3058</v>
      </c>
      <c r="G1591" s="1021"/>
      <c r="H1591" s="1022"/>
      <c r="I1591" s="1022"/>
      <c r="J1591" s="1022"/>
      <c r="K1591" s="1022"/>
      <c r="L1591" s="729" t="s">
        <v>3059</v>
      </c>
      <c r="M1591" s="1038">
        <v>3662</v>
      </c>
      <c r="N1591" s="1024"/>
    </row>
    <row r="1592" spans="1:14" ht="33.75">
      <c r="A1592" s="1017">
        <v>1585</v>
      </c>
      <c r="B1592" s="1025" t="s">
        <v>713</v>
      </c>
      <c r="C1592" s="1019" t="s">
        <v>712</v>
      </c>
      <c r="D1592" s="1020" t="s">
        <v>1912</v>
      </c>
      <c r="E1592" s="731" t="s">
        <v>3473</v>
      </c>
      <c r="F1592" s="729" t="s">
        <v>3058</v>
      </c>
      <c r="G1592" s="1021"/>
      <c r="H1592" s="1022"/>
      <c r="I1592" s="1022"/>
      <c r="J1592" s="1022"/>
      <c r="K1592" s="1022"/>
      <c r="L1592" s="729" t="s">
        <v>3059</v>
      </c>
      <c r="M1592" s="1038">
        <v>3662</v>
      </c>
      <c r="N1592" s="1024"/>
    </row>
    <row r="1593" spans="1:14" ht="33.75">
      <c r="A1593" s="1017">
        <v>1586</v>
      </c>
      <c r="B1593" s="1025" t="s">
        <v>713</v>
      </c>
      <c r="C1593" s="1019" t="s">
        <v>712</v>
      </c>
      <c r="D1593" s="1020" t="s">
        <v>1913</v>
      </c>
      <c r="E1593" s="731" t="s">
        <v>3474</v>
      </c>
      <c r="F1593" s="729" t="s">
        <v>3058</v>
      </c>
      <c r="G1593" s="1021"/>
      <c r="H1593" s="1022"/>
      <c r="I1593" s="1022"/>
      <c r="J1593" s="1022"/>
      <c r="K1593" s="1022"/>
      <c r="L1593" s="729" t="s">
        <v>3059</v>
      </c>
      <c r="M1593" s="1038">
        <v>3662</v>
      </c>
      <c r="N1593" s="1024"/>
    </row>
    <row r="1594" spans="1:14" ht="33.75">
      <c r="A1594" s="1017">
        <v>1587</v>
      </c>
      <c r="B1594" s="1025" t="s">
        <v>713</v>
      </c>
      <c r="C1594" s="1019" t="s">
        <v>712</v>
      </c>
      <c r="D1594" s="1020" t="s">
        <v>1915</v>
      </c>
      <c r="E1594" s="731" t="s">
        <v>3475</v>
      </c>
      <c r="F1594" s="729" t="s">
        <v>3058</v>
      </c>
      <c r="G1594" s="1021"/>
      <c r="H1594" s="1022"/>
      <c r="I1594" s="1022"/>
      <c r="J1594" s="1022"/>
      <c r="K1594" s="1022"/>
      <c r="L1594" s="729" t="s">
        <v>3059</v>
      </c>
      <c r="M1594" s="1038">
        <v>3662</v>
      </c>
      <c r="N1594" s="1024"/>
    </row>
    <row r="1595" spans="1:14" ht="33.75">
      <c r="A1595" s="1017">
        <v>1588</v>
      </c>
      <c r="B1595" s="1025" t="s">
        <v>713</v>
      </c>
      <c r="C1595" s="1019" t="s">
        <v>712</v>
      </c>
      <c r="D1595" s="1020" t="s">
        <v>1916</v>
      </c>
      <c r="E1595" s="731" t="s">
        <v>3476</v>
      </c>
      <c r="F1595" s="729" t="s">
        <v>3058</v>
      </c>
      <c r="G1595" s="1021"/>
      <c r="H1595" s="1022"/>
      <c r="I1595" s="1022"/>
      <c r="J1595" s="1022"/>
      <c r="K1595" s="1022"/>
      <c r="L1595" s="729" t="s">
        <v>3059</v>
      </c>
      <c r="M1595" s="1038">
        <v>3662</v>
      </c>
      <c r="N1595" s="1024"/>
    </row>
    <row r="1596" spans="1:14" ht="33.75">
      <c r="A1596" s="1017">
        <v>1589</v>
      </c>
      <c r="B1596" s="1025" t="s">
        <v>713</v>
      </c>
      <c r="C1596" s="1019" t="s">
        <v>712</v>
      </c>
      <c r="D1596" s="1020" t="s">
        <v>1918</v>
      </c>
      <c r="E1596" s="731" t="s">
        <v>3477</v>
      </c>
      <c r="F1596" s="729" t="s">
        <v>3058</v>
      </c>
      <c r="G1596" s="1021"/>
      <c r="H1596" s="1022"/>
      <c r="I1596" s="1022"/>
      <c r="J1596" s="1022"/>
      <c r="K1596" s="1022"/>
      <c r="L1596" s="729" t="s">
        <v>3059</v>
      </c>
      <c r="M1596" s="1038">
        <v>5247</v>
      </c>
      <c r="N1596" s="1024"/>
    </row>
    <row r="1597" spans="1:14" ht="33.75">
      <c r="A1597" s="1017">
        <v>1590</v>
      </c>
      <c r="B1597" s="1025" t="s">
        <v>713</v>
      </c>
      <c r="C1597" s="1019" t="s">
        <v>712</v>
      </c>
      <c r="D1597" s="1020" t="s">
        <v>1919</v>
      </c>
      <c r="E1597" s="731" t="s">
        <v>3478</v>
      </c>
      <c r="F1597" s="729" t="s">
        <v>3058</v>
      </c>
      <c r="G1597" s="1021"/>
      <c r="H1597" s="1022"/>
      <c r="I1597" s="1022"/>
      <c r="J1597" s="1022"/>
      <c r="K1597" s="1022"/>
      <c r="L1597" s="729" t="s">
        <v>3059</v>
      </c>
      <c r="M1597" s="1038">
        <v>3662</v>
      </c>
      <c r="N1597" s="1024"/>
    </row>
    <row r="1598" spans="1:14" ht="33.75">
      <c r="A1598" s="1017">
        <v>1591</v>
      </c>
      <c r="B1598" s="1025" t="s">
        <v>713</v>
      </c>
      <c r="C1598" s="1019" t="s">
        <v>712</v>
      </c>
      <c r="D1598" s="1020" t="s">
        <v>1921</v>
      </c>
      <c r="E1598" s="731" t="s">
        <v>3479</v>
      </c>
      <c r="F1598" s="729" t="s">
        <v>3058</v>
      </c>
      <c r="G1598" s="1021"/>
      <c r="H1598" s="1022"/>
      <c r="I1598" s="1022"/>
      <c r="J1598" s="1022"/>
      <c r="K1598" s="1022"/>
      <c r="L1598" s="729" t="s">
        <v>3059</v>
      </c>
      <c r="M1598" s="1038">
        <v>4200</v>
      </c>
      <c r="N1598" s="1024"/>
    </row>
    <row r="1599" spans="1:14" ht="33.75">
      <c r="A1599" s="1017">
        <v>1592</v>
      </c>
      <c r="B1599" s="1025" t="s">
        <v>713</v>
      </c>
      <c r="C1599" s="1019" t="s">
        <v>712</v>
      </c>
      <c r="D1599" s="1020" t="s">
        <v>1922</v>
      </c>
      <c r="E1599" s="731" t="s">
        <v>3480</v>
      </c>
      <c r="F1599" s="729" t="s">
        <v>3058</v>
      </c>
      <c r="G1599" s="1021"/>
      <c r="H1599" s="1022"/>
      <c r="I1599" s="1022"/>
      <c r="J1599" s="1022"/>
      <c r="K1599" s="1022"/>
      <c r="L1599" s="729" t="s">
        <v>3059</v>
      </c>
      <c r="M1599" s="1038">
        <v>3662</v>
      </c>
      <c r="N1599" s="1024"/>
    </row>
    <row r="1600" spans="1:14" ht="33.75">
      <c r="A1600" s="1017">
        <v>1593</v>
      </c>
      <c r="B1600" s="1025" t="s">
        <v>713</v>
      </c>
      <c r="C1600" s="1019" t="s">
        <v>712</v>
      </c>
      <c r="D1600" s="1020" t="s">
        <v>1924</v>
      </c>
      <c r="E1600" s="731" t="s">
        <v>3481</v>
      </c>
      <c r="F1600" s="729" t="s">
        <v>3058</v>
      </c>
      <c r="G1600" s="1021"/>
      <c r="H1600" s="1022"/>
      <c r="I1600" s="1022"/>
      <c r="J1600" s="1022"/>
      <c r="K1600" s="1022"/>
      <c r="L1600" s="729" t="s">
        <v>3059</v>
      </c>
      <c r="M1600" s="1038">
        <v>4200</v>
      </c>
      <c r="N1600" s="1024"/>
    </row>
    <row r="1601" spans="1:14" ht="33.75">
      <c r="A1601" s="1017">
        <v>1594</v>
      </c>
      <c r="B1601" s="1025" t="s">
        <v>713</v>
      </c>
      <c r="C1601" s="1019" t="s">
        <v>712</v>
      </c>
      <c r="D1601" s="1020" t="s">
        <v>1925</v>
      </c>
      <c r="E1601" s="731" t="s">
        <v>3482</v>
      </c>
      <c r="F1601" s="729" t="s">
        <v>3058</v>
      </c>
      <c r="G1601" s="1021"/>
      <c r="H1601" s="1022"/>
      <c r="I1601" s="1022"/>
      <c r="J1601" s="1022"/>
      <c r="K1601" s="1022"/>
      <c r="L1601" s="729" t="s">
        <v>3059</v>
      </c>
      <c r="M1601" s="1038">
        <v>3662</v>
      </c>
      <c r="N1601" s="1024"/>
    </row>
    <row r="1602" spans="1:14" ht="33.75">
      <c r="A1602" s="1017">
        <v>1595</v>
      </c>
      <c r="B1602" s="1025" t="s">
        <v>713</v>
      </c>
      <c r="C1602" s="1019" t="s">
        <v>712</v>
      </c>
      <c r="D1602" s="1020" t="s">
        <v>1927</v>
      </c>
      <c r="E1602" s="731" t="s">
        <v>3483</v>
      </c>
      <c r="F1602" s="729" t="s">
        <v>3058</v>
      </c>
      <c r="G1602" s="1021"/>
      <c r="H1602" s="1022"/>
      <c r="I1602" s="1022"/>
      <c r="J1602" s="1022"/>
      <c r="K1602" s="1022"/>
      <c r="L1602" s="729" t="s">
        <v>3059</v>
      </c>
      <c r="M1602" s="1038">
        <v>3662</v>
      </c>
      <c r="N1602" s="1024"/>
    </row>
    <row r="1603" spans="1:14" ht="33.75">
      <c r="A1603" s="1017">
        <v>1596</v>
      </c>
      <c r="B1603" s="1025" t="s">
        <v>713</v>
      </c>
      <c r="C1603" s="1019" t="s">
        <v>712</v>
      </c>
      <c r="D1603" s="1020" t="s">
        <v>1928</v>
      </c>
      <c r="E1603" s="731" t="s">
        <v>3484</v>
      </c>
      <c r="F1603" s="729" t="s">
        <v>3058</v>
      </c>
      <c r="G1603" s="1021"/>
      <c r="H1603" s="1022"/>
      <c r="I1603" s="1022"/>
      <c r="J1603" s="1022"/>
      <c r="K1603" s="1022"/>
      <c r="L1603" s="729" t="s">
        <v>3059</v>
      </c>
      <c r="M1603" s="1038">
        <v>3662</v>
      </c>
      <c r="N1603" s="1024"/>
    </row>
    <row r="1604" spans="1:14" ht="33.75">
      <c r="A1604" s="1017">
        <v>1597</v>
      </c>
      <c r="B1604" s="1025" t="s">
        <v>713</v>
      </c>
      <c r="C1604" s="1019" t="s">
        <v>712</v>
      </c>
      <c r="D1604" s="1020" t="s">
        <v>1930</v>
      </c>
      <c r="E1604" s="731" t="s">
        <v>3485</v>
      </c>
      <c r="F1604" s="729" t="s">
        <v>3058</v>
      </c>
      <c r="G1604" s="1021"/>
      <c r="H1604" s="1022"/>
      <c r="I1604" s="1022"/>
      <c r="J1604" s="1022"/>
      <c r="K1604" s="1022"/>
      <c r="L1604" s="729" t="s">
        <v>3059</v>
      </c>
      <c r="M1604" s="1038">
        <v>4200</v>
      </c>
      <c r="N1604" s="1024"/>
    </row>
    <row r="1605" spans="1:14" ht="33.75">
      <c r="A1605" s="1017">
        <v>1598</v>
      </c>
      <c r="B1605" s="1025" t="s">
        <v>713</v>
      </c>
      <c r="C1605" s="1019" t="s">
        <v>712</v>
      </c>
      <c r="D1605" s="1020" t="s">
        <v>1931</v>
      </c>
      <c r="E1605" s="731" t="s">
        <v>3486</v>
      </c>
      <c r="F1605" s="729" t="s">
        <v>3058</v>
      </c>
      <c r="G1605" s="1021"/>
      <c r="H1605" s="1022"/>
      <c r="I1605" s="1022"/>
      <c r="J1605" s="1022"/>
      <c r="K1605" s="1022"/>
      <c r="L1605" s="729" t="s">
        <v>3059</v>
      </c>
      <c r="M1605" s="1038">
        <v>4737</v>
      </c>
      <c r="N1605" s="1024"/>
    </row>
    <row r="1606" spans="1:14" ht="33.75">
      <c r="A1606" s="1017">
        <v>1599</v>
      </c>
      <c r="B1606" s="1025" t="s">
        <v>713</v>
      </c>
      <c r="C1606" s="1019" t="s">
        <v>712</v>
      </c>
      <c r="D1606" s="1020" t="s">
        <v>1933</v>
      </c>
      <c r="E1606" s="731" t="s">
        <v>3487</v>
      </c>
      <c r="F1606" s="729" t="s">
        <v>3058</v>
      </c>
      <c r="G1606" s="1021"/>
      <c r="H1606" s="1022"/>
      <c r="I1606" s="1022"/>
      <c r="J1606" s="1022"/>
      <c r="K1606" s="1022"/>
      <c r="L1606" s="729" t="s">
        <v>3059</v>
      </c>
      <c r="M1606" s="1038">
        <v>3662</v>
      </c>
      <c r="N1606" s="1024"/>
    </row>
    <row r="1607" spans="1:14" ht="33.75">
      <c r="A1607" s="1017">
        <v>1600</v>
      </c>
      <c r="B1607" s="1025" t="s">
        <v>713</v>
      </c>
      <c r="C1607" s="1019" t="s">
        <v>712</v>
      </c>
      <c r="D1607" s="1020" t="s">
        <v>1934</v>
      </c>
      <c r="E1607" s="731" t="s">
        <v>3488</v>
      </c>
      <c r="F1607" s="729" t="s">
        <v>3058</v>
      </c>
      <c r="G1607" s="1021"/>
      <c r="H1607" s="1022"/>
      <c r="I1607" s="1022"/>
      <c r="J1607" s="1022"/>
      <c r="K1607" s="1022"/>
      <c r="L1607" s="729" t="s">
        <v>3059</v>
      </c>
      <c r="M1607" s="1038">
        <v>3372</v>
      </c>
      <c r="N1607" s="1024"/>
    </row>
    <row r="1608" spans="1:14" ht="33.75">
      <c r="A1608" s="1017">
        <v>1601</v>
      </c>
      <c r="B1608" s="1025" t="s">
        <v>713</v>
      </c>
      <c r="C1608" s="1019" t="s">
        <v>712</v>
      </c>
      <c r="D1608" s="1020" t="s">
        <v>1937</v>
      </c>
      <c r="E1608" s="731" t="s">
        <v>3489</v>
      </c>
      <c r="F1608" s="729" t="s">
        <v>3058</v>
      </c>
      <c r="G1608" s="1021"/>
      <c r="H1608" s="1022"/>
      <c r="I1608" s="1022"/>
      <c r="J1608" s="1022"/>
      <c r="K1608" s="1022"/>
      <c r="L1608" s="729" t="s">
        <v>3059</v>
      </c>
      <c r="M1608" s="1038">
        <v>4200</v>
      </c>
      <c r="N1608" s="1024"/>
    </row>
    <row r="1609" spans="1:14" ht="33.75">
      <c r="A1609" s="1017">
        <v>1602</v>
      </c>
      <c r="B1609" s="1025" t="s">
        <v>713</v>
      </c>
      <c r="C1609" s="1019" t="s">
        <v>712</v>
      </c>
      <c r="D1609" s="1020" t="s">
        <v>1938</v>
      </c>
      <c r="E1609" s="731" t="s">
        <v>3490</v>
      </c>
      <c r="F1609" s="729" t="s">
        <v>3058</v>
      </c>
      <c r="G1609" s="1021"/>
      <c r="H1609" s="1022"/>
      <c r="I1609" s="1022"/>
      <c r="J1609" s="1022"/>
      <c r="K1609" s="1022"/>
      <c r="L1609" s="729" t="s">
        <v>3059</v>
      </c>
      <c r="M1609" s="1038">
        <v>3662</v>
      </c>
      <c r="N1609" s="1024"/>
    </row>
    <row r="1610" spans="1:14" ht="33.75">
      <c r="A1610" s="1017">
        <v>1603</v>
      </c>
      <c r="B1610" s="1025" t="s">
        <v>713</v>
      </c>
      <c r="C1610" s="1019" t="s">
        <v>712</v>
      </c>
      <c r="D1610" s="1020" t="s">
        <v>1940</v>
      </c>
      <c r="E1610" s="731" t="s">
        <v>3491</v>
      </c>
      <c r="F1610" s="729" t="s">
        <v>3058</v>
      </c>
      <c r="G1610" s="1021"/>
      <c r="H1610" s="1022"/>
      <c r="I1610" s="1022"/>
      <c r="J1610" s="1022"/>
      <c r="K1610" s="1022"/>
      <c r="L1610" s="729" t="s">
        <v>3059</v>
      </c>
      <c r="M1610" s="1038">
        <v>3662</v>
      </c>
      <c r="N1610" s="1024"/>
    </row>
    <row r="1611" spans="1:14" ht="33.75">
      <c r="A1611" s="1017">
        <v>1604</v>
      </c>
      <c r="B1611" s="1025" t="s">
        <v>713</v>
      </c>
      <c r="C1611" s="1019" t="s">
        <v>712</v>
      </c>
      <c r="D1611" s="1020" t="s">
        <v>1941</v>
      </c>
      <c r="E1611" s="731" t="s">
        <v>3492</v>
      </c>
      <c r="F1611" s="729" t="s">
        <v>3058</v>
      </c>
      <c r="G1611" s="1021"/>
      <c r="H1611" s="1022"/>
      <c r="I1611" s="1022"/>
      <c r="J1611" s="1022"/>
      <c r="K1611" s="1022"/>
      <c r="L1611" s="729" t="s">
        <v>3059</v>
      </c>
      <c r="M1611" s="1038">
        <v>3662</v>
      </c>
      <c r="N1611" s="1024"/>
    </row>
    <row r="1612" spans="1:14" ht="33.75">
      <c r="A1612" s="1017">
        <v>1605</v>
      </c>
      <c r="B1612" s="1025" t="s">
        <v>713</v>
      </c>
      <c r="C1612" s="1019" t="s">
        <v>712</v>
      </c>
      <c r="D1612" s="1020" t="s">
        <v>1943</v>
      </c>
      <c r="E1612" s="731" t="s">
        <v>3493</v>
      </c>
      <c r="F1612" s="729" t="s">
        <v>3058</v>
      </c>
      <c r="G1612" s="1021"/>
      <c r="H1612" s="1022"/>
      <c r="I1612" s="1022"/>
      <c r="J1612" s="1022"/>
      <c r="K1612" s="1022"/>
      <c r="L1612" s="729" t="s">
        <v>3059</v>
      </c>
      <c r="M1612" s="1038">
        <v>3662</v>
      </c>
      <c r="N1612" s="1024"/>
    </row>
    <row r="1613" spans="1:14" ht="33.75">
      <c r="A1613" s="1017">
        <v>1606</v>
      </c>
      <c r="B1613" s="1025" t="s">
        <v>713</v>
      </c>
      <c r="C1613" s="1019" t="s">
        <v>712</v>
      </c>
      <c r="D1613" s="1020" t="s">
        <v>1944</v>
      </c>
      <c r="E1613" s="731" t="s">
        <v>3494</v>
      </c>
      <c r="F1613" s="729" t="s">
        <v>3058</v>
      </c>
      <c r="G1613" s="1021"/>
      <c r="H1613" s="1022"/>
      <c r="I1613" s="1022"/>
      <c r="J1613" s="1022"/>
      <c r="K1613" s="1022"/>
      <c r="L1613" s="729" t="s">
        <v>3059</v>
      </c>
      <c r="M1613" s="1038">
        <v>3662</v>
      </c>
      <c r="N1613" s="1024"/>
    </row>
    <row r="1614" spans="1:14" ht="33.75">
      <c r="A1614" s="1017">
        <v>1607</v>
      </c>
      <c r="B1614" s="1025" t="s">
        <v>713</v>
      </c>
      <c r="C1614" s="1019" t="s">
        <v>712</v>
      </c>
      <c r="D1614" s="1020" t="s">
        <v>1946</v>
      </c>
      <c r="E1614" s="731" t="s">
        <v>3495</v>
      </c>
      <c r="F1614" s="729" t="s">
        <v>3058</v>
      </c>
      <c r="G1614" s="1021"/>
      <c r="H1614" s="1022"/>
      <c r="I1614" s="1022"/>
      <c r="J1614" s="1022"/>
      <c r="K1614" s="1022"/>
      <c r="L1614" s="729" t="s">
        <v>3059</v>
      </c>
      <c r="M1614" s="1038">
        <v>3662</v>
      </c>
      <c r="N1614" s="1024"/>
    </row>
    <row r="1615" spans="1:14" ht="33.75">
      <c r="A1615" s="1017">
        <v>1608</v>
      </c>
      <c r="B1615" s="1025" t="s">
        <v>713</v>
      </c>
      <c r="C1615" s="1019" t="s">
        <v>712</v>
      </c>
      <c r="D1615" s="1020" t="s">
        <v>1947</v>
      </c>
      <c r="E1615" s="731" t="s">
        <v>3496</v>
      </c>
      <c r="F1615" s="729" t="s">
        <v>3058</v>
      </c>
      <c r="G1615" s="1021"/>
      <c r="H1615" s="1022"/>
      <c r="I1615" s="1022"/>
      <c r="J1615" s="1022"/>
      <c r="K1615" s="1022"/>
      <c r="L1615" s="729" t="s">
        <v>3059</v>
      </c>
      <c r="M1615" s="1038">
        <v>4200</v>
      </c>
      <c r="N1615" s="1024"/>
    </row>
    <row r="1616" spans="1:14" ht="33.75">
      <c r="A1616" s="1017">
        <v>1609</v>
      </c>
      <c r="B1616" s="1025" t="s">
        <v>713</v>
      </c>
      <c r="C1616" s="1019" t="s">
        <v>712</v>
      </c>
      <c r="D1616" s="1020" t="s">
        <v>1949</v>
      </c>
      <c r="E1616" s="731" t="s">
        <v>3497</v>
      </c>
      <c r="F1616" s="729" t="s">
        <v>3058</v>
      </c>
      <c r="G1616" s="1021"/>
      <c r="H1616" s="1022"/>
      <c r="I1616" s="1022"/>
      <c r="J1616" s="1022"/>
      <c r="K1616" s="1022"/>
      <c r="L1616" s="729" t="s">
        <v>3059</v>
      </c>
      <c r="M1616" s="1038">
        <v>3662</v>
      </c>
      <c r="N1616" s="1024"/>
    </row>
    <row r="1617" spans="1:14" ht="33.75">
      <c r="A1617" s="1017">
        <v>1610</v>
      </c>
      <c r="B1617" s="1025" t="s">
        <v>713</v>
      </c>
      <c r="C1617" s="1019" t="s">
        <v>712</v>
      </c>
      <c r="D1617" s="1020" t="s">
        <v>1950</v>
      </c>
      <c r="E1617" s="731" t="s">
        <v>3498</v>
      </c>
      <c r="F1617" s="729" t="s">
        <v>3058</v>
      </c>
      <c r="G1617" s="1021"/>
      <c r="H1617" s="1022"/>
      <c r="I1617" s="1022"/>
      <c r="J1617" s="1022"/>
      <c r="K1617" s="1022"/>
      <c r="L1617" s="729" t="s">
        <v>3059</v>
      </c>
      <c r="M1617" s="1038">
        <v>3662</v>
      </c>
      <c r="N1617" s="1024"/>
    </row>
    <row r="1618" spans="1:14" ht="33.75">
      <c r="A1618" s="1017">
        <v>1611</v>
      </c>
      <c r="B1618" s="1025" t="s">
        <v>713</v>
      </c>
      <c r="C1618" s="1019" t="s">
        <v>712</v>
      </c>
      <c r="D1618" s="1020" t="s">
        <v>1952</v>
      </c>
      <c r="E1618" s="731" t="s">
        <v>3499</v>
      </c>
      <c r="F1618" s="729" t="s">
        <v>3058</v>
      </c>
      <c r="G1618" s="1021"/>
      <c r="H1618" s="1022"/>
      <c r="I1618" s="1022"/>
      <c r="J1618" s="1022"/>
      <c r="K1618" s="1022"/>
      <c r="L1618" s="729" t="s">
        <v>3059</v>
      </c>
      <c r="M1618" s="1038">
        <v>4200</v>
      </c>
      <c r="N1618" s="1024"/>
    </row>
    <row r="1619" spans="1:14" ht="33.75">
      <c r="A1619" s="1017">
        <v>1612</v>
      </c>
      <c r="B1619" s="1025" t="s">
        <v>713</v>
      </c>
      <c r="C1619" s="1019" t="s">
        <v>712</v>
      </c>
      <c r="D1619" s="1020" t="s">
        <v>1953</v>
      </c>
      <c r="E1619" s="731" t="s">
        <v>3500</v>
      </c>
      <c r="F1619" s="729" t="s">
        <v>3058</v>
      </c>
      <c r="G1619" s="1021"/>
      <c r="H1619" s="1022"/>
      <c r="I1619" s="1022"/>
      <c r="J1619" s="1022"/>
      <c r="K1619" s="1022"/>
      <c r="L1619" s="729" t="s">
        <v>3059</v>
      </c>
      <c r="M1619" s="1038">
        <v>3662</v>
      </c>
      <c r="N1619" s="1024"/>
    </row>
    <row r="1620" spans="1:14" ht="33.75">
      <c r="A1620" s="1017">
        <v>1613</v>
      </c>
      <c r="B1620" s="1025" t="s">
        <v>713</v>
      </c>
      <c r="C1620" s="1019" t="s">
        <v>712</v>
      </c>
      <c r="D1620" s="1020" t="s">
        <v>1955</v>
      </c>
      <c r="E1620" s="731" t="s">
        <v>3501</v>
      </c>
      <c r="F1620" s="729" t="s">
        <v>3058</v>
      </c>
      <c r="G1620" s="1021"/>
      <c r="H1620" s="1022"/>
      <c r="I1620" s="1022"/>
      <c r="J1620" s="1022"/>
      <c r="K1620" s="1022"/>
      <c r="L1620" s="729" t="s">
        <v>3059</v>
      </c>
      <c r="M1620" s="1038">
        <v>4200</v>
      </c>
      <c r="N1620" s="1024"/>
    </row>
    <row r="1621" spans="1:14" ht="33.75">
      <c r="A1621" s="1017">
        <v>1614</v>
      </c>
      <c r="B1621" s="1025" t="s">
        <v>713</v>
      </c>
      <c r="C1621" s="1019" t="s">
        <v>712</v>
      </c>
      <c r="D1621" s="1020" t="s">
        <v>1956</v>
      </c>
      <c r="E1621" s="731" t="s">
        <v>3502</v>
      </c>
      <c r="F1621" s="729" t="s">
        <v>3058</v>
      </c>
      <c r="G1621" s="1021"/>
      <c r="H1621" s="1022"/>
      <c r="I1621" s="1022"/>
      <c r="J1621" s="1022"/>
      <c r="K1621" s="1022"/>
      <c r="L1621" s="729" t="s">
        <v>3059</v>
      </c>
      <c r="M1621" s="1038">
        <v>3662</v>
      </c>
      <c r="N1621" s="1024"/>
    </row>
    <row r="1622" spans="1:14" ht="33.75">
      <c r="A1622" s="1017">
        <v>1615</v>
      </c>
      <c r="B1622" s="1025" t="s">
        <v>713</v>
      </c>
      <c r="C1622" s="1019" t="s">
        <v>712</v>
      </c>
      <c r="D1622" s="1020" t="s">
        <v>1958</v>
      </c>
      <c r="E1622" s="731" t="s">
        <v>3503</v>
      </c>
      <c r="F1622" s="729" t="s">
        <v>3058</v>
      </c>
      <c r="G1622" s="1021"/>
      <c r="H1622" s="1022"/>
      <c r="I1622" s="1022"/>
      <c r="J1622" s="1022"/>
      <c r="K1622" s="1022"/>
      <c r="L1622" s="729" t="s">
        <v>3059</v>
      </c>
      <c r="M1622" s="1038">
        <v>3662</v>
      </c>
      <c r="N1622" s="1024"/>
    </row>
    <row r="1623" spans="1:14" ht="33.75">
      <c r="A1623" s="1017">
        <v>1616</v>
      </c>
      <c r="B1623" s="1025" t="s">
        <v>713</v>
      </c>
      <c r="C1623" s="1019" t="s">
        <v>712</v>
      </c>
      <c r="D1623" s="1020" t="s">
        <v>1959</v>
      </c>
      <c r="E1623" s="731" t="s">
        <v>3504</v>
      </c>
      <c r="F1623" s="729" t="s">
        <v>3058</v>
      </c>
      <c r="G1623" s="1021"/>
      <c r="H1623" s="1022"/>
      <c r="I1623" s="1022"/>
      <c r="J1623" s="1022"/>
      <c r="K1623" s="1022"/>
      <c r="L1623" s="729" t="s">
        <v>3059</v>
      </c>
      <c r="M1623" s="1038">
        <v>3662</v>
      </c>
      <c r="N1623" s="1024"/>
    </row>
    <row r="1624" spans="1:14" ht="33.75">
      <c r="A1624" s="1017">
        <v>1617</v>
      </c>
      <c r="B1624" s="1025" t="s">
        <v>713</v>
      </c>
      <c r="C1624" s="1019" t="s">
        <v>712</v>
      </c>
      <c r="D1624" s="1020" t="s">
        <v>1961</v>
      </c>
      <c r="E1624" s="731" t="s">
        <v>3505</v>
      </c>
      <c r="F1624" s="729" t="s">
        <v>3058</v>
      </c>
      <c r="G1624" s="1021"/>
      <c r="H1624" s="1022"/>
      <c r="I1624" s="1022"/>
      <c r="J1624" s="1022"/>
      <c r="K1624" s="1022"/>
      <c r="L1624" s="729" t="s">
        <v>3059</v>
      </c>
      <c r="M1624" s="1038">
        <v>3662</v>
      </c>
      <c r="N1624" s="1024"/>
    </row>
    <row r="1625" spans="1:14" ht="33.75">
      <c r="A1625" s="1017">
        <v>1618</v>
      </c>
      <c r="B1625" s="1025" t="s">
        <v>713</v>
      </c>
      <c r="C1625" s="1019" t="s">
        <v>712</v>
      </c>
      <c r="D1625" s="1020" t="s">
        <v>1962</v>
      </c>
      <c r="E1625" s="731" t="s">
        <v>3506</v>
      </c>
      <c r="F1625" s="729" t="s">
        <v>3058</v>
      </c>
      <c r="G1625" s="1021"/>
      <c r="H1625" s="1022"/>
      <c r="I1625" s="1022"/>
      <c r="J1625" s="1022"/>
      <c r="K1625" s="1022"/>
      <c r="L1625" s="729" t="s">
        <v>3059</v>
      </c>
      <c r="M1625" s="1038">
        <v>5247</v>
      </c>
      <c r="N1625" s="1024"/>
    </row>
    <row r="1626" spans="1:14" ht="33.75">
      <c r="A1626" s="1017">
        <v>1619</v>
      </c>
      <c r="B1626" s="1025" t="s">
        <v>713</v>
      </c>
      <c r="C1626" s="1019" t="s">
        <v>712</v>
      </c>
      <c r="D1626" s="1020" t="s">
        <v>1964</v>
      </c>
      <c r="E1626" s="731" t="s">
        <v>3507</v>
      </c>
      <c r="F1626" s="729" t="s">
        <v>3058</v>
      </c>
      <c r="G1626" s="1021"/>
      <c r="H1626" s="1022"/>
      <c r="I1626" s="1022"/>
      <c r="J1626" s="1022"/>
      <c r="K1626" s="1022"/>
      <c r="L1626" s="729" t="s">
        <v>3059</v>
      </c>
      <c r="M1626" s="1038">
        <v>5247</v>
      </c>
      <c r="N1626" s="1024"/>
    </row>
    <row r="1627" spans="1:14" ht="33.75">
      <c r="A1627" s="1017">
        <v>1620</v>
      </c>
      <c r="B1627" s="1025" t="s">
        <v>713</v>
      </c>
      <c r="C1627" s="1019" t="s">
        <v>712</v>
      </c>
      <c r="D1627" s="1020" t="s">
        <v>1965</v>
      </c>
      <c r="E1627" s="731" t="s">
        <v>3508</v>
      </c>
      <c r="F1627" s="729" t="s">
        <v>3058</v>
      </c>
      <c r="G1627" s="1021"/>
      <c r="H1627" s="1022"/>
      <c r="I1627" s="1022"/>
      <c r="J1627" s="1022"/>
      <c r="K1627" s="1022"/>
      <c r="L1627" s="729" t="s">
        <v>3059</v>
      </c>
      <c r="M1627" s="1038">
        <v>3662</v>
      </c>
      <c r="N1627" s="1024"/>
    </row>
    <row r="1628" spans="1:14" ht="33.75">
      <c r="A1628" s="1017">
        <v>1621</v>
      </c>
      <c r="B1628" s="1025" t="s">
        <v>713</v>
      </c>
      <c r="C1628" s="1019" t="s">
        <v>712</v>
      </c>
      <c r="D1628" s="1020" t="s">
        <v>1967</v>
      </c>
      <c r="E1628" s="731" t="s">
        <v>3509</v>
      </c>
      <c r="F1628" s="729" t="s">
        <v>3058</v>
      </c>
      <c r="G1628" s="1021"/>
      <c r="H1628" s="1022"/>
      <c r="I1628" s="1022"/>
      <c r="J1628" s="1022"/>
      <c r="K1628" s="1022"/>
      <c r="L1628" s="729" t="s">
        <v>3059</v>
      </c>
      <c r="M1628" s="1038">
        <v>3662</v>
      </c>
      <c r="N1628" s="1024"/>
    </row>
    <row r="1629" spans="1:14" ht="33.75">
      <c r="A1629" s="1017">
        <v>1622</v>
      </c>
      <c r="B1629" s="1025" t="s">
        <v>713</v>
      </c>
      <c r="C1629" s="1019" t="s">
        <v>712</v>
      </c>
      <c r="D1629" s="1020" t="s">
        <v>1968</v>
      </c>
      <c r="E1629" s="731" t="s">
        <v>3510</v>
      </c>
      <c r="F1629" s="729" t="s">
        <v>3058</v>
      </c>
      <c r="G1629" s="1021"/>
      <c r="H1629" s="1022"/>
      <c r="I1629" s="1022"/>
      <c r="J1629" s="1022"/>
      <c r="K1629" s="1022"/>
      <c r="L1629" s="729" t="s">
        <v>3059</v>
      </c>
      <c r="M1629" s="1038">
        <v>3662</v>
      </c>
      <c r="N1629" s="1024"/>
    </row>
    <row r="1630" spans="1:14" ht="33.75">
      <c r="A1630" s="1017">
        <v>1623</v>
      </c>
      <c r="B1630" s="1025" t="s">
        <v>713</v>
      </c>
      <c r="C1630" s="1019" t="s">
        <v>712</v>
      </c>
      <c r="D1630" s="1020" t="s">
        <v>1970</v>
      </c>
      <c r="E1630" s="731" t="s">
        <v>3511</v>
      </c>
      <c r="F1630" s="729" t="s">
        <v>3058</v>
      </c>
      <c r="G1630" s="1021"/>
      <c r="H1630" s="1022"/>
      <c r="I1630" s="1022"/>
      <c r="J1630" s="1022"/>
      <c r="K1630" s="1022"/>
      <c r="L1630" s="729" t="s">
        <v>3059</v>
      </c>
      <c r="M1630" s="1038">
        <v>3662</v>
      </c>
      <c r="N1630" s="1024"/>
    </row>
    <row r="1631" spans="1:14" ht="33.75">
      <c r="A1631" s="1017">
        <v>1624</v>
      </c>
      <c r="B1631" s="1025" t="s">
        <v>713</v>
      </c>
      <c r="C1631" s="1019" t="s">
        <v>712</v>
      </c>
      <c r="D1631" s="1020" t="s">
        <v>1971</v>
      </c>
      <c r="E1631" s="731" t="s">
        <v>3512</v>
      </c>
      <c r="F1631" s="729" t="s">
        <v>3058</v>
      </c>
      <c r="G1631" s="1021"/>
      <c r="H1631" s="1022"/>
      <c r="I1631" s="1022"/>
      <c r="J1631" s="1022"/>
      <c r="K1631" s="1022"/>
      <c r="L1631" s="729" t="s">
        <v>3059</v>
      </c>
      <c r="M1631" s="1038">
        <v>3662</v>
      </c>
      <c r="N1631" s="1024"/>
    </row>
    <row r="1632" spans="1:14" ht="33.75">
      <c r="A1632" s="1017">
        <v>1625</v>
      </c>
      <c r="B1632" s="1025" t="s">
        <v>713</v>
      </c>
      <c r="C1632" s="1019" t="s">
        <v>712</v>
      </c>
      <c r="D1632" s="1020" t="s">
        <v>1973</v>
      </c>
      <c r="E1632" s="731" t="s">
        <v>3513</v>
      </c>
      <c r="F1632" s="729" t="s">
        <v>3058</v>
      </c>
      <c r="G1632" s="1021"/>
      <c r="H1632" s="1022"/>
      <c r="I1632" s="1022"/>
      <c r="J1632" s="1022"/>
      <c r="K1632" s="1022"/>
      <c r="L1632" s="729" t="s">
        <v>3059</v>
      </c>
      <c r="M1632" s="1038">
        <v>3662</v>
      </c>
      <c r="N1632" s="1024"/>
    </row>
    <row r="1633" spans="1:14" ht="33.75">
      <c r="A1633" s="1017">
        <v>1626</v>
      </c>
      <c r="B1633" s="1025" t="s">
        <v>713</v>
      </c>
      <c r="C1633" s="1019" t="s">
        <v>712</v>
      </c>
      <c r="D1633" s="1020" t="s">
        <v>1974</v>
      </c>
      <c r="E1633" s="731" t="s">
        <v>3514</v>
      </c>
      <c r="F1633" s="729" t="s">
        <v>3058</v>
      </c>
      <c r="G1633" s="1021"/>
      <c r="H1633" s="1022"/>
      <c r="I1633" s="1022"/>
      <c r="J1633" s="1022"/>
      <c r="K1633" s="1022"/>
      <c r="L1633" s="729" t="s">
        <v>3059</v>
      </c>
      <c r="M1633" s="1038">
        <v>5247</v>
      </c>
      <c r="N1633" s="1024"/>
    </row>
    <row r="1634" spans="1:14" ht="33.75">
      <c r="A1634" s="1017">
        <v>1627</v>
      </c>
      <c r="B1634" s="1025" t="s">
        <v>713</v>
      </c>
      <c r="C1634" s="1019" t="s">
        <v>712</v>
      </c>
      <c r="D1634" s="1020" t="s">
        <v>1977</v>
      </c>
      <c r="E1634" s="731" t="s">
        <v>3515</v>
      </c>
      <c r="F1634" s="729" t="s">
        <v>3058</v>
      </c>
      <c r="G1634" s="1021"/>
      <c r="H1634" s="1022"/>
      <c r="I1634" s="1022"/>
      <c r="J1634" s="1022"/>
      <c r="K1634" s="1022"/>
      <c r="L1634" s="729" t="s">
        <v>3059</v>
      </c>
      <c r="M1634" s="1038">
        <v>3662</v>
      </c>
      <c r="N1634" s="1024"/>
    </row>
    <row r="1635" spans="1:14" ht="33.75">
      <c r="A1635" s="1017">
        <v>1628</v>
      </c>
      <c r="B1635" s="1025" t="s">
        <v>713</v>
      </c>
      <c r="C1635" s="1019" t="s">
        <v>712</v>
      </c>
      <c r="D1635" s="1020" t="s">
        <v>1978</v>
      </c>
      <c r="E1635" s="731" t="s">
        <v>3516</v>
      </c>
      <c r="F1635" s="729" t="s">
        <v>3058</v>
      </c>
      <c r="G1635" s="1021"/>
      <c r="H1635" s="1022"/>
      <c r="I1635" s="1022"/>
      <c r="J1635" s="1022"/>
      <c r="K1635" s="1022"/>
      <c r="L1635" s="729" t="s">
        <v>3059</v>
      </c>
      <c r="M1635" s="1038">
        <v>4200</v>
      </c>
      <c r="N1635" s="1024"/>
    </row>
    <row r="1636" spans="1:14" ht="33.75">
      <c r="A1636" s="1017">
        <v>1629</v>
      </c>
      <c r="B1636" s="1025" t="s">
        <v>713</v>
      </c>
      <c r="C1636" s="1019" t="s">
        <v>712</v>
      </c>
      <c r="D1636" s="1020" t="s">
        <v>1981</v>
      </c>
      <c r="E1636" s="731" t="s">
        <v>3517</v>
      </c>
      <c r="F1636" s="729" t="s">
        <v>3058</v>
      </c>
      <c r="G1636" s="1021"/>
      <c r="H1636" s="1022"/>
      <c r="I1636" s="1022"/>
      <c r="J1636" s="1022"/>
      <c r="K1636" s="1022"/>
      <c r="L1636" s="729" t="s">
        <v>3059</v>
      </c>
      <c r="M1636" s="1038">
        <v>3662</v>
      </c>
      <c r="N1636" s="1024"/>
    </row>
    <row r="1637" spans="1:14" ht="33.75">
      <c r="A1637" s="1017">
        <v>1630</v>
      </c>
      <c r="B1637" s="1025" t="s">
        <v>713</v>
      </c>
      <c r="C1637" s="1019" t="s">
        <v>712</v>
      </c>
      <c r="D1637" s="1020" t="s">
        <v>1982</v>
      </c>
      <c r="E1637" s="731" t="s">
        <v>3518</v>
      </c>
      <c r="F1637" s="729" t="s">
        <v>3058</v>
      </c>
      <c r="G1637" s="1021"/>
      <c r="H1637" s="1022"/>
      <c r="I1637" s="1022"/>
      <c r="J1637" s="1022"/>
      <c r="K1637" s="1022"/>
      <c r="L1637" s="729" t="s">
        <v>3059</v>
      </c>
      <c r="M1637" s="1038">
        <v>3030</v>
      </c>
      <c r="N1637" s="1024"/>
    </row>
    <row r="1638" spans="1:14" ht="33.75">
      <c r="A1638" s="1017">
        <v>1631</v>
      </c>
      <c r="B1638" s="1025" t="s">
        <v>713</v>
      </c>
      <c r="C1638" s="1019" t="s">
        <v>712</v>
      </c>
      <c r="D1638" s="1020" t="s">
        <v>1984</v>
      </c>
      <c r="E1638" s="731" t="s">
        <v>3519</v>
      </c>
      <c r="F1638" s="729" t="s">
        <v>3058</v>
      </c>
      <c r="G1638" s="1021"/>
      <c r="H1638" s="1022"/>
      <c r="I1638" s="1022"/>
      <c r="J1638" s="1022"/>
      <c r="K1638" s="1022"/>
      <c r="L1638" s="729" t="s">
        <v>3059</v>
      </c>
      <c r="M1638" s="1038">
        <v>3030</v>
      </c>
      <c r="N1638" s="1024"/>
    </row>
    <row r="1639" spans="1:14" ht="33.75">
      <c r="A1639" s="1017">
        <v>1632</v>
      </c>
      <c r="B1639" s="1025" t="s">
        <v>713</v>
      </c>
      <c r="C1639" s="1019" t="s">
        <v>712</v>
      </c>
      <c r="D1639" s="1020" t="s">
        <v>1985</v>
      </c>
      <c r="E1639" s="731" t="s">
        <v>3520</v>
      </c>
      <c r="F1639" s="729" t="s">
        <v>3058</v>
      </c>
      <c r="G1639" s="1021"/>
      <c r="H1639" s="1022"/>
      <c r="I1639" s="1022"/>
      <c r="J1639" s="1022"/>
      <c r="K1639" s="1022"/>
      <c r="L1639" s="729" t="s">
        <v>3059</v>
      </c>
      <c r="M1639" s="1038">
        <v>3372</v>
      </c>
      <c r="N1639" s="1024"/>
    </row>
    <row r="1640" spans="1:14" ht="33.75">
      <c r="A1640" s="1017">
        <v>1633</v>
      </c>
      <c r="B1640" s="1025" t="s">
        <v>713</v>
      </c>
      <c r="C1640" s="1019" t="s">
        <v>712</v>
      </c>
      <c r="D1640" s="1020" t="s">
        <v>1987</v>
      </c>
      <c r="E1640" s="731" t="s">
        <v>3521</v>
      </c>
      <c r="F1640" s="729" t="s">
        <v>3058</v>
      </c>
      <c r="G1640" s="1021"/>
      <c r="H1640" s="1022"/>
      <c r="I1640" s="1022"/>
      <c r="J1640" s="1022"/>
      <c r="K1640" s="1022"/>
      <c r="L1640" s="729" t="s">
        <v>3059</v>
      </c>
      <c r="M1640" s="1038">
        <v>3372</v>
      </c>
      <c r="N1640" s="1024"/>
    </row>
    <row r="1641" spans="1:14" ht="33.75">
      <c r="A1641" s="1017">
        <v>1634</v>
      </c>
      <c r="B1641" s="1025" t="s">
        <v>713</v>
      </c>
      <c r="C1641" s="1019" t="s">
        <v>712</v>
      </c>
      <c r="D1641" s="1020" t="s">
        <v>1988</v>
      </c>
      <c r="E1641" s="731" t="s">
        <v>3522</v>
      </c>
      <c r="F1641" s="729" t="s">
        <v>3058</v>
      </c>
      <c r="G1641" s="1021"/>
      <c r="H1641" s="1022"/>
      <c r="I1641" s="1022"/>
      <c r="J1641" s="1022"/>
      <c r="K1641" s="1022"/>
      <c r="L1641" s="729" t="s">
        <v>3059</v>
      </c>
      <c r="M1641" s="1038">
        <v>3372</v>
      </c>
      <c r="N1641" s="1024"/>
    </row>
    <row r="1642" spans="1:14" ht="33.75">
      <c r="A1642" s="1017">
        <v>1635</v>
      </c>
      <c r="B1642" s="1025" t="s">
        <v>713</v>
      </c>
      <c r="C1642" s="1019" t="s">
        <v>712</v>
      </c>
      <c r="D1642" s="1020" t="s">
        <v>1990</v>
      </c>
      <c r="E1642" s="731" t="s">
        <v>3523</v>
      </c>
      <c r="F1642" s="729" t="s">
        <v>3058</v>
      </c>
      <c r="G1642" s="1021"/>
      <c r="H1642" s="1022"/>
      <c r="I1642" s="1022"/>
      <c r="J1642" s="1022"/>
      <c r="K1642" s="1022"/>
      <c r="L1642" s="729" t="s">
        <v>3059</v>
      </c>
      <c r="M1642" s="1038">
        <v>3372</v>
      </c>
      <c r="N1642" s="1024"/>
    </row>
    <row r="1643" spans="1:14" ht="33.75">
      <c r="A1643" s="1017">
        <v>1636</v>
      </c>
      <c r="B1643" s="1025" t="s">
        <v>713</v>
      </c>
      <c r="C1643" s="1019" t="s">
        <v>712</v>
      </c>
      <c r="D1643" s="1020" t="s">
        <v>1991</v>
      </c>
      <c r="E1643" s="731" t="s">
        <v>3524</v>
      </c>
      <c r="F1643" s="729" t="s">
        <v>3058</v>
      </c>
      <c r="G1643" s="1021"/>
      <c r="H1643" s="1022"/>
      <c r="I1643" s="1022"/>
      <c r="J1643" s="1022"/>
      <c r="K1643" s="1022"/>
      <c r="L1643" s="729" t="s">
        <v>3059</v>
      </c>
      <c r="M1643" s="1038">
        <v>3714</v>
      </c>
      <c r="N1643" s="1024"/>
    </row>
    <row r="1644" spans="1:14" ht="33.75">
      <c r="A1644" s="1017">
        <v>1637</v>
      </c>
      <c r="B1644" s="1025" t="s">
        <v>713</v>
      </c>
      <c r="C1644" s="1019" t="s">
        <v>712</v>
      </c>
      <c r="D1644" s="1020" t="s">
        <v>1994</v>
      </c>
      <c r="E1644" s="731" t="s">
        <v>3525</v>
      </c>
      <c r="F1644" s="729" t="s">
        <v>3058</v>
      </c>
      <c r="G1644" s="1021"/>
      <c r="H1644" s="1022"/>
      <c r="I1644" s="1022"/>
      <c r="J1644" s="1022"/>
      <c r="K1644" s="1022"/>
      <c r="L1644" s="729" t="s">
        <v>3059</v>
      </c>
      <c r="M1644" s="1038">
        <v>3372</v>
      </c>
      <c r="N1644" s="1024"/>
    </row>
    <row r="1645" spans="1:14" ht="33.75">
      <c r="A1645" s="1017">
        <v>1638</v>
      </c>
      <c r="B1645" s="1025" t="s">
        <v>713</v>
      </c>
      <c r="C1645" s="1019" t="s">
        <v>712</v>
      </c>
      <c r="D1645" s="1020" t="s">
        <v>1995</v>
      </c>
      <c r="E1645" s="731" t="s">
        <v>3526</v>
      </c>
      <c r="F1645" s="729" t="s">
        <v>3058</v>
      </c>
      <c r="G1645" s="1021"/>
      <c r="H1645" s="1022"/>
      <c r="I1645" s="1022"/>
      <c r="J1645" s="1022"/>
      <c r="K1645" s="1022"/>
      <c r="L1645" s="729" t="s">
        <v>3059</v>
      </c>
      <c r="M1645" s="1038">
        <v>3714</v>
      </c>
      <c r="N1645" s="1024"/>
    </row>
    <row r="1646" spans="1:14" ht="33.75">
      <c r="A1646" s="1017">
        <v>1639</v>
      </c>
      <c r="B1646" s="1025" t="s">
        <v>713</v>
      </c>
      <c r="C1646" s="1019" t="s">
        <v>712</v>
      </c>
      <c r="D1646" s="1020" t="s">
        <v>1997</v>
      </c>
      <c r="E1646" s="731" t="s">
        <v>3527</v>
      </c>
      <c r="F1646" s="729" t="s">
        <v>3058</v>
      </c>
      <c r="G1646" s="1021"/>
      <c r="H1646" s="1022"/>
      <c r="I1646" s="1022"/>
      <c r="J1646" s="1022"/>
      <c r="K1646" s="1022"/>
      <c r="L1646" s="729" t="s">
        <v>3059</v>
      </c>
      <c r="M1646" s="1038">
        <v>3372</v>
      </c>
      <c r="N1646" s="1024"/>
    </row>
    <row r="1647" spans="1:14" ht="33.75">
      <c r="A1647" s="1017">
        <v>1640</v>
      </c>
      <c r="B1647" s="1025" t="s">
        <v>713</v>
      </c>
      <c r="C1647" s="1019" t="s">
        <v>712</v>
      </c>
      <c r="D1647" s="1020" t="s">
        <v>1998</v>
      </c>
      <c r="E1647" s="731" t="s">
        <v>3528</v>
      </c>
      <c r="F1647" s="729" t="s">
        <v>3058</v>
      </c>
      <c r="G1647" s="1021"/>
      <c r="H1647" s="1022"/>
      <c r="I1647" s="1022"/>
      <c r="J1647" s="1022"/>
      <c r="K1647" s="1022"/>
      <c r="L1647" s="729" t="s">
        <v>3059</v>
      </c>
      <c r="M1647" s="1038">
        <v>3372</v>
      </c>
      <c r="N1647" s="1024"/>
    </row>
    <row r="1648" spans="1:14" ht="33.75">
      <c r="A1648" s="1017">
        <v>1641</v>
      </c>
      <c r="B1648" s="1025" t="s">
        <v>713</v>
      </c>
      <c r="C1648" s="1019" t="s">
        <v>712</v>
      </c>
      <c r="D1648" s="1020" t="s">
        <v>2000</v>
      </c>
      <c r="E1648" s="731" t="s">
        <v>3529</v>
      </c>
      <c r="F1648" s="729" t="s">
        <v>3058</v>
      </c>
      <c r="G1648" s="1021"/>
      <c r="H1648" s="1022"/>
      <c r="I1648" s="1022"/>
      <c r="J1648" s="1022"/>
      <c r="K1648" s="1022"/>
      <c r="L1648" s="729" t="s">
        <v>3059</v>
      </c>
      <c r="M1648" s="1038">
        <v>3372</v>
      </c>
      <c r="N1648" s="1024"/>
    </row>
    <row r="1649" spans="1:14" ht="33.75">
      <c r="A1649" s="1017">
        <v>1642</v>
      </c>
      <c r="B1649" s="1025" t="s">
        <v>713</v>
      </c>
      <c r="C1649" s="1019" t="s">
        <v>712</v>
      </c>
      <c r="D1649" s="1020" t="s">
        <v>2001</v>
      </c>
      <c r="E1649" s="731" t="s">
        <v>3530</v>
      </c>
      <c r="F1649" s="729" t="s">
        <v>3058</v>
      </c>
      <c r="G1649" s="1021"/>
      <c r="H1649" s="1022"/>
      <c r="I1649" s="1022"/>
      <c r="J1649" s="1022"/>
      <c r="K1649" s="1022"/>
      <c r="L1649" s="729" t="s">
        <v>3059</v>
      </c>
      <c r="M1649" s="1038">
        <v>3030</v>
      </c>
      <c r="N1649" s="1024"/>
    </row>
    <row r="1650" spans="1:14" ht="33.75">
      <c r="A1650" s="1017">
        <v>1643</v>
      </c>
      <c r="B1650" s="1025" t="s">
        <v>713</v>
      </c>
      <c r="C1650" s="1019" t="s">
        <v>712</v>
      </c>
      <c r="D1650" s="1020" t="s">
        <v>2003</v>
      </c>
      <c r="E1650" s="731" t="s">
        <v>3531</v>
      </c>
      <c r="F1650" s="729" t="s">
        <v>3058</v>
      </c>
      <c r="G1650" s="1021"/>
      <c r="H1650" s="1022"/>
      <c r="I1650" s="1022"/>
      <c r="J1650" s="1022"/>
      <c r="K1650" s="1022"/>
      <c r="L1650" s="729" t="s">
        <v>3059</v>
      </c>
      <c r="M1650" s="1038">
        <v>3372</v>
      </c>
      <c r="N1650" s="1024"/>
    </row>
    <row r="1651" spans="1:14" ht="33.75">
      <c r="A1651" s="1017">
        <v>1644</v>
      </c>
      <c r="B1651" s="1025" t="s">
        <v>713</v>
      </c>
      <c r="C1651" s="1019" t="s">
        <v>712</v>
      </c>
      <c r="D1651" s="1020" t="s">
        <v>2004</v>
      </c>
      <c r="E1651" s="731" t="s">
        <v>3532</v>
      </c>
      <c r="F1651" s="729" t="s">
        <v>3058</v>
      </c>
      <c r="G1651" s="1021"/>
      <c r="H1651" s="1022"/>
      <c r="I1651" s="1022"/>
      <c r="J1651" s="1022"/>
      <c r="K1651" s="1022"/>
      <c r="L1651" s="729" t="s">
        <v>3059</v>
      </c>
      <c r="M1651" s="1038">
        <v>2688</v>
      </c>
      <c r="N1651" s="1024"/>
    </row>
    <row r="1652" spans="1:14" ht="33.75">
      <c r="A1652" s="1017">
        <v>1645</v>
      </c>
      <c r="B1652" s="1025" t="s">
        <v>713</v>
      </c>
      <c r="C1652" s="1019" t="s">
        <v>712</v>
      </c>
      <c r="D1652" s="1020" t="s">
        <v>2006</v>
      </c>
      <c r="E1652" s="731" t="s">
        <v>3533</v>
      </c>
      <c r="F1652" s="729" t="s">
        <v>3058</v>
      </c>
      <c r="G1652" s="1021"/>
      <c r="H1652" s="1022"/>
      <c r="I1652" s="1022"/>
      <c r="J1652" s="1022"/>
      <c r="K1652" s="1022"/>
      <c r="L1652" s="729" t="s">
        <v>3059</v>
      </c>
      <c r="M1652" s="1038">
        <v>4056</v>
      </c>
      <c r="N1652" s="1024"/>
    </row>
    <row r="1653" spans="1:14" ht="33.75">
      <c r="A1653" s="1017">
        <v>1646</v>
      </c>
      <c r="B1653" s="1025" t="s">
        <v>713</v>
      </c>
      <c r="C1653" s="1019" t="s">
        <v>712</v>
      </c>
      <c r="D1653" s="1020" t="s">
        <v>2007</v>
      </c>
      <c r="E1653" s="731" t="s">
        <v>3534</v>
      </c>
      <c r="F1653" s="729" t="s">
        <v>3058</v>
      </c>
      <c r="G1653" s="1021"/>
      <c r="H1653" s="1022"/>
      <c r="I1653" s="1022"/>
      <c r="J1653" s="1022"/>
      <c r="K1653" s="1022"/>
      <c r="L1653" s="729" t="s">
        <v>3059</v>
      </c>
      <c r="M1653" s="1038">
        <v>3030</v>
      </c>
      <c r="N1653" s="1024"/>
    </row>
    <row r="1654" spans="1:14" ht="33.75">
      <c r="A1654" s="1017">
        <v>1647</v>
      </c>
      <c r="B1654" s="1025" t="s">
        <v>713</v>
      </c>
      <c r="C1654" s="1019" t="s">
        <v>712</v>
      </c>
      <c r="D1654" s="1020" t="s">
        <v>2009</v>
      </c>
      <c r="E1654" s="731" t="s">
        <v>3535</v>
      </c>
      <c r="F1654" s="729" t="s">
        <v>3058</v>
      </c>
      <c r="G1654" s="1021"/>
      <c r="H1654" s="1022"/>
      <c r="I1654" s="1022"/>
      <c r="J1654" s="1022"/>
      <c r="K1654" s="1022"/>
      <c r="L1654" s="729" t="s">
        <v>3059</v>
      </c>
      <c r="M1654" s="1038">
        <v>3030</v>
      </c>
      <c r="N1654" s="1024"/>
    </row>
    <row r="1655" spans="1:14" ht="33.75">
      <c r="A1655" s="1017">
        <v>1648</v>
      </c>
      <c r="B1655" s="1025" t="s">
        <v>713</v>
      </c>
      <c r="C1655" s="1019" t="s">
        <v>712</v>
      </c>
      <c r="D1655" s="1020" t="s">
        <v>2010</v>
      </c>
      <c r="E1655" s="731" t="s">
        <v>3536</v>
      </c>
      <c r="F1655" s="729" t="s">
        <v>3058</v>
      </c>
      <c r="G1655" s="1021"/>
      <c r="H1655" s="1022"/>
      <c r="I1655" s="1022"/>
      <c r="J1655" s="1022"/>
      <c r="K1655" s="1022"/>
      <c r="L1655" s="729" t="s">
        <v>3059</v>
      </c>
      <c r="M1655" s="1038">
        <v>3030</v>
      </c>
      <c r="N1655" s="1024"/>
    </row>
    <row r="1656" spans="1:14" ht="33.75">
      <c r="A1656" s="1017">
        <v>1649</v>
      </c>
      <c r="B1656" s="1025" t="s">
        <v>713</v>
      </c>
      <c r="C1656" s="1019" t="s">
        <v>712</v>
      </c>
      <c r="D1656" s="1020" t="s">
        <v>2012</v>
      </c>
      <c r="E1656" s="731" t="s">
        <v>3537</v>
      </c>
      <c r="F1656" s="729" t="s">
        <v>3058</v>
      </c>
      <c r="G1656" s="1021"/>
      <c r="H1656" s="1022"/>
      <c r="I1656" s="1022"/>
      <c r="J1656" s="1022"/>
      <c r="K1656" s="1022"/>
      <c r="L1656" s="729" t="s">
        <v>3059</v>
      </c>
      <c r="M1656" s="1038">
        <v>3372</v>
      </c>
      <c r="N1656" s="1024"/>
    </row>
    <row r="1657" spans="1:14" ht="33.75">
      <c r="A1657" s="1017">
        <v>1650</v>
      </c>
      <c r="B1657" s="1025" t="s">
        <v>713</v>
      </c>
      <c r="C1657" s="1019" t="s">
        <v>712</v>
      </c>
      <c r="D1657" s="1020" t="s">
        <v>2013</v>
      </c>
      <c r="E1657" s="731" t="s">
        <v>3538</v>
      </c>
      <c r="F1657" s="729" t="s">
        <v>3058</v>
      </c>
      <c r="G1657" s="1021"/>
      <c r="H1657" s="1022"/>
      <c r="I1657" s="1022"/>
      <c r="J1657" s="1022"/>
      <c r="K1657" s="1022"/>
      <c r="L1657" s="729" t="s">
        <v>3059</v>
      </c>
      <c r="M1657" s="1038">
        <v>3372</v>
      </c>
      <c r="N1657" s="1024"/>
    </row>
    <row r="1658" spans="1:14" ht="33.75">
      <c r="A1658" s="1017">
        <v>1651</v>
      </c>
      <c r="B1658" s="1025" t="s">
        <v>713</v>
      </c>
      <c r="C1658" s="1019" t="s">
        <v>712</v>
      </c>
      <c r="D1658" s="1020" t="s">
        <v>2015</v>
      </c>
      <c r="E1658" s="731" t="s">
        <v>3539</v>
      </c>
      <c r="F1658" s="729" t="s">
        <v>3058</v>
      </c>
      <c r="G1658" s="1021"/>
      <c r="H1658" s="1022"/>
      <c r="I1658" s="1022"/>
      <c r="J1658" s="1022"/>
      <c r="K1658" s="1022"/>
      <c r="L1658" s="729" t="s">
        <v>3059</v>
      </c>
      <c r="M1658" s="1038">
        <v>3372</v>
      </c>
      <c r="N1658" s="1024"/>
    </row>
    <row r="1659" spans="1:14" ht="33.75">
      <c r="A1659" s="1017">
        <v>1652</v>
      </c>
      <c r="B1659" s="1025" t="s">
        <v>713</v>
      </c>
      <c r="C1659" s="1019" t="s">
        <v>712</v>
      </c>
      <c r="D1659" s="1020" t="s">
        <v>2016</v>
      </c>
      <c r="E1659" s="731" t="s">
        <v>3540</v>
      </c>
      <c r="F1659" s="729" t="s">
        <v>3058</v>
      </c>
      <c r="G1659" s="1021"/>
      <c r="H1659" s="1022"/>
      <c r="I1659" s="1022"/>
      <c r="J1659" s="1022"/>
      <c r="K1659" s="1022"/>
      <c r="L1659" s="729" t="s">
        <v>3059</v>
      </c>
      <c r="M1659" s="1038">
        <v>3714</v>
      </c>
      <c r="N1659" s="1024"/>
    </row>
    <row r="1660" spans="1:14" ht="33.75">
      <c r="A1660" s="1017">
        <v>1653</v>
      </c>
      <c r="B1660" s="1025" t="s">
        <v>713</v>
      </c>
      <c r="C1660" s="1019" t="s">
        <v>712</v>
      </c>
      <c r="D1660" s="1020" t="s">
        <v>2018</v>
      </c>
      <c r="E1660" s="731" t="s">
        <v>3541</v>
      </c>
      <c r="F1660" s="729" t="s">
        <v>3058</v>
      </c>
      <c r="G1660" s="1021"/>
      <c r="H1660" s="1022"/>
      <c r="I1660" s="1022"/>
      <c r="J1660" s="1022"/>
      <c r="K1660" s="1022"/>
      <c r="L1660" s="729" t="s">
        <v>3059</v>
      </c>
      <c r="M1660" s="1038">
        <v>3714</v>
      </c>
      <c r="N1660" s="1024"/>
    </row>
    <row r="1661" spans="1:14" ht="33.75">
      <c r="A1661" s="1017">
        <v>1654</v>
      </c>
      <c r="B1661" s="1025" t="s">
        <v>713</v>
      </c>
      <c r="C1661" s="1019" t="s">
        <v>712</v>
      </c>
      <c r="D1661" s="1020" t="s">
        <v>2019</v>
      </c>
      <c r="E1661" s="731" t="s">
        <v>3542</v>
      </c>
      <c r="F1661" s="729" t="s">
        <v>3058</v>
      </c>
      <c r="G1661" s="1021"/>
      <c r="H1661" s="1022"/>
      <c r="I1661" s="1022"/>
      <c r="J1661" s="1022"/>
      <c r="K1661" s="1022"/>
      <c r="L1661" s="729" t="s">
        <v>3059</v>
      </c>
      <c r="M1661" s="1038">
        <v>3030</v>
      </c>
      <c r="N1661" s="1024"/>
    </row>
    <row r="1662" spans="1:14" ht="33.75">
      <c r="A1662" s="1017">
        <v>1655</v>
      </c>
      <c r="B1662" s="1025" t="s">
        <v>713</v>
      </c>
      <c r="C1662" s="1019" t="s">
        <v>712</v>
      </c>
      <c r="D1662" s="1020" t="s">
        <v>2022</v>
      </c>
      <c r="E1662" s="731" t="s">
        <v>3543</v>
      </c>
      <c r="F1662" s="729" t="s">
        <v>3058</v>
      </c>
      <c r="G1662" s="1021"/>
      <c r="H1662" s="1022"/>
      <c r="I1662" s="1022"/>
      <c r="J1662" s="1022"/>
      <c r="K1662" s="1022"/>
      <c r="L1662" s="729" t="s">
        <v>3059</v>
      </c>
      <c r="M1662" s="1038">
        <v>3372</v>
      </c>
      <c r="N1662" s="1024"/>
    </row>
    <row r="1663" spans="1:14" ht="33.75">
      <c r="A1663" s="1017">
        <v>1656</v>
      </c>
      <c r="B1663" s="1025" t="s">
        <v>713</v>
      </c>
      <c r="C1663" s="1019" t="s">
        <v>712</v>
      </c>
      <c r="D1663" s="1020" t="s">
        <v>2023</v>
      </c>
      <c r="E1663" s="731" t="s">
        <v>3544</v>
      </c>
      <c r="F1663" s="729" t="s">
        <v>3058</v>
      </c>
      <c r="G1663" s="1021"/>
      <c r="H1663" s="1022"/>
      <c r="I1663" s="1022"/>
      <c r="J1663" s="1022"/>
      <c r="K1663" s="1022"/>
      <c r="L1663" s="729" t="s">
        <v>3059</v>
      </c>
      <c r="M1663" s="1038">
        <v>3030</v>
      </c>
      <c r="N1663" s="1024"/>
    </row>
    <row r="1664" spans="1:14" ht="33.75">
      <c r="A1664" s="1017">
        <v>1657</v>
      </c>
      <c r="B1664" s="1025" t="s">
        <v>713</v>
      </c>
      <c r="C1664" s="1019" t="s">
        <v>712</v>
      </c>
      <c r="D1664" s="1020" t="s">
        <v>2025</v>
      </c>
      <c r="E1664" s="731" t="s">
        <v>3545</v>
      </c>
      <c r="F1664" s="729" t="s">
        <v>3058</v>
      </c>
      <c r="G1664" s="1021"/>
      <c r="H1664" s="1022"/>
      <c r="I1664" s="1022"/>
      <c r="J1664" s="1022"/>
      <c r="K1664" s="1022"/>
      <c r="L1664" s="729" t="s">
        <v>3059</v>
      </c>
      <c r="M1664" s="1038">
        <v>3030</v>
      </c>
      <c r="N1664" s="1024"/>
    </row>
    <row r="1665" spans="1:14" ht="33.75">
      <c r="A1665" s="1017">
        <v>1658</v>
      </c>
      <c r="B1665" s="1025" t="s">
        <v>713</v>
      </c>
      <c r="C1665" s="1019" t="s">
        <v>712</v>
      </c>
      <c r="D1665" s="1020" t="s">
        <v>2026</v>
      </c>
      <c r="E1665" s="731" t="s">
        <v>3546</v>
      </c>
      <c r="F1665" s="729" t="s">
        <v>3058</v>
      </c>
      <c r="G1665" s="1021"/>
      <c r="H1665" s="1022"/>
      <c r="I1665" s="1022"/>
      <c r="J1665" s="1022"/>
      <c r="K1665" s="1022"/>
      <c r="L1665" s="729" t="s">
        <v>3059</v>
      </c>
      <c r="M1665" s="1038">
        <v>3030</v>
      </c>
      <c r="N1665" s="1024"/>
    </row>
    <row r="1666" spans="1:14" ht="33.75">
      <c r="A1666" s="1017">
        <v>1659</v>
      </c>
      <c r="B1666" s="1025" t="s">
        <v>713</v>
      </c>
      <c r="C1666" s="1019" t="s">
        <v>712</v>
      </c>
      <c r="D1666" s="1020" t="s">
        <v>2028</v>
      </c>
      <c r="E1666" s="731" t="s">
        <v>3547</v>
      </c>
      <c r="F1666" s="729" t="s">
        <v>3058</v>
      </c>
      <c r="G1666" s="1021"/>
      <c r="H1666" s="1022"/>
      <c r="I1666" s="1022"/>
      <c r="J1666" s="1022"/>
      <c r="K1666" s="1022"/>
      <c r="L1666" s="729" t="s">
        <v>3059</v>
      </c>
      <c r="M1666" s="1038">
        <v>3372</v>
      </c>
      <c r="N1666" s="1024"/>
    </row>
    <row r="1667" spans="1:14" ht="33.75">
      <c r="A1667" s="1017">
        <v>1660</v>
      </c>
      <c r="B1667" s="1025" t="s">
        <v>713</v>
      </c>
      <c r="C1667" s="1019" t="s">
        <v>712</v>
      </c>
      <c r="D1667" s="1020" t="s">
        <v>2029</v>
      </c>
      <c r="E1667" s="731" t="s">
        <v>3548</v>
      </c>
      <c r="F1667" s="729" t="s">
        <v>3058</v>
      </c>
      <c r="G1667" s="1021"/>
      <c r="H1667" s="1022"/>
      <c r="I1667" s="1022"/>
      <c r="J1667" s="1022"/>
      <c r="K1667" s="1022"/>
      <c r="L1667" s="729" t="s">
        <v>3059</v>
      </c>
      <c r="M1667" s="1038">
        <v>4056</v>
      </c>
      <c r="N1667" s="1024"/>
    </row>
    <row r="1668" spans="1:14" ht="33.75">
      <c r="A1668" s="1017">
        <v>1661</v>
      </c>
      <c r="B1668" s="1025" t="s">
        <v>713</v>
      </c>
      <c r="C1668" s="1019" t="s">
        <v>712</v>
      </c>
      <c r="D1668" s="1020" t="s">
        <v>2031</v>
      </c>
      <c r="E1668" s="731" t="s">
        <v>3549</v>
      </c>
      <c r="F1668" s="729" t="s">
        <v>3058</v>
      </c>
      <c r="G1668" s="1021"/>
      <c r="H1668" s="1022"/>
      <c r="I1668" s="1022"/>
      <c r="J1668" s="1022"/>
      <c r="K1668" s="1022"/>
      <c r="L1668" s="729" t="s">
        <v>3059</v>
      </c>
      <c r="M1668" s="1038">
        <v>3372</v>
      </c>
      <c r="N1668" s="1024"/>
    </row>
    <row r="1669" spans="1:14" ht="33.75">
      <c r="A1669" s="1017">
        <v>1662</v>
      </c>
      <c r="B1669" s="1025" t="s">
        <v>713</v>
      </c>
      <c r="C1669" s="1019" t="s">
        <v>712</v>
      </c>
      <c r="D1669" s="1020" t="s">
        <v>2032</v>
      </c>
      <c r="E1669" s="731" t="s">
        <v>3550</v>
      </c>
      <c r="F1669" s="729" t="s">
        <v>3058</v>
      </c>
      <c r="G1669" s="1021"/>
      <c r="H1669" s="1022"/>
      <c r="I1669" s="1022"/>
      <c r="J1669" s="1022"/>
      <c r="K1669" s="1022"/>
      <c r="L1669" s="729" t="s">
        <v>3059</v>
      </c>
      <c r="M1669" s="1038">
        <v>4056</v>
      </c>
      <c r="N1669" s="1024"/>
    </row>
    <row r="1670" spans="1:14" ht="33.75">
      <c r="A1670" s="1017">
        <v>1663</v>
      </c>
      <c r="B1670" s="1025" t="s">
        <v>713</v>
      </c>
      <c r="C1670" s="1019" t="s">
        <v>712</v>
      </c>
      <c r="D1670" s="1020" t="s">
        <v>2034</v>
      </c>
      <c r="E1670" s="731" t="s">
        <v>3551</v>
      </c>
      <c r="F1670" s="729" t="s">
        <v>3058</v>
      </c>
      <c r="G1670" s="1021"/>
      <c r="H1670" s="1022"/>
      <c r="I1670" s="1022"/>
      <c r="J1670" s="1022"/>
      <c r="K1670" s="1022"/>
      <c r="L1670" s="729" t="s">
        <v>3059</v>
      </c>
      <c r="M1670" s="1038">
        <v>3030</v>
      </c>
      <c r="N1670" s="1024"/>
    </row>
    <row r="1671" spans="1:14" ht="33.75">
      <c r="A1671" s="1017">
        <v>1664</v>
      </c>
      <c r="B1671" s="1025" t="s">
        <v>713</v>
      </c>
      <c r="C1671" s="1019" t="s">
        <v>712</v>
      </c>
      <c r="D1671" s="1020" t="s">
        <v>2035</v>
      </c>
      <c r="E1671" s="731" t="s">
        <v>3552</v>
      </c>
      <c r="F1671" s="729" t="s">
        <v>3058</v>
      </c>
      <c r="G1671" s="1021"/>
      <c r="H1671" s="1022"/>
      <c r="I1671" s="1022"/>
      <c r="J1671" s="1022"/>
      <c r="K1671" s="1022"/>
      <c r="L1671" s="729" t="s">
        <v>3059</v>
      </c>
      <c r="M1671" s="1038">
        <v>3372</v>
      </c>
      <c r="N1671" s="1024"/>
    </row>
    <row r="1672" spans="1:14" ht="33.75">
      <c r="A1672" s="1017">
        <v>1665</v>
      </c>
      <c r="B1672" s="1025" t="s">
        <v>713</v>
      </c>
      <c r="C1672" s="1019" t="s">
        <v>712</v>
      </c>
      <c r="D1672" s="1020" t="s">
        <v>2037</v>
      </c>
      <c r="E1672" s="731" t="s">
        <v>3553</v>
      </c>
      <c r="F1672" s="729" t="s">
        <v>3058</v>
      </c>
      <c r="G1672" s="1021"/>
      <c r="H1672" s="1022"/>
      <c r="I1672" s="1022"/>
      <c r="J1672" s="1022"/>
      <c r="K1672" s="1022"/>
      <c r="L1672" s="729" t="s">
        <v>3059</v>
      </c>
      <c r="M1672" s="1038">
        <v>3372</v>
      </c>
      <c r="N1672" s="1024"/>
    </row>
    <row r="1673" spans="1:14" ht="33.75">
      <c r="A1673" s="1017">
        <v>1666</v>
      </c>
      <c r="B1673" s="1025" t="s">
        <v>713</v>
      </c>
      <c r="C1673" s="1019" t="s">
        <v>712</v>
      </c>
      <c r="D1673" s="1020" t="s">
        <v>2038</v>
      </c>
      <c r="E1673" s="731" t="s">
        <v>3554</v>
      </c>
      <c r="F1673" s="729" t="s">
        <v>3058</v>
      </c>
      <c r="G1673" s="1021"/>
      <c r="H1673" s="1022"/>
      <c r="I1673" s="1022"/>
      <c r="J1673" s="1022"/>
      <c r="K1673" s="1022"/>
      <c r="L1673" s="729" t="s">
        <v>3059</v>
      </c>
      <c r="M1673" s="1038">
        <v>3030</v>
      </c>
      <c r="N1673" s="1024"/>
    </row>
    <row r="1674" spans="1:14" ht="33.75">
      <c r="A1674" s="1017">
        <v>1667</v>
      </c>
      <c r="B1674" s="1025" t="s">
        <v>713</v>
      </c>
      <c r="C1674" s="1019" t="s">
        <v>712</v>
      </c>
      <c r="D1674" s="1020" t="s">
        <v>2041</v>
      </c>
      <c r="E1674" s="731" t="s">
        <v>3555</v>
      </c>
      <c r="F1674" s="729" t="s">
        <v>3058</v>
      </c>
      <c r="G1674" s="1021"/>
      <c r="H1674" s="1022"/>
      <c r="I1674" s="1022"/>
      <c r="J1674" s="1022"/>
      <c r="K1674" s="1022"/>
      <c r="L1674" s="729" t="s">
        <v>3059</v>
      </c>
      <c r="M1674" s="1038">
        <v>3030</v>
      </c>
      <c r="N1674" s="1024"/>
    </row>
    <row r="1675" spans="1:14" ht="33.75">
      <c r="A1675" s="1017">
        <v>1668</v>
      </c>
      <c r="B1675" s="1025" t="s">
        <v>713</v>
      </c>
      <c r="C1675" s="1019" t="s">
        <v>712</v>
      </c>
      <c r="D1675" s="1020" t="s">
        <v>2042</v>
      </c>
      <c r="E1675" s="731" t="s">
        <v>3556</v>
      </c>
      <c r="F1675" s="729" t="s">
        <v>3058</v>
      </c>
      <c r="G1675" s="1021"/>
      <c r="H1675" s="1022"/>
      <c r="I1675" s="1022"/>
      <c r="J1675" s="1022"/>
      <c r="K1675" s="1022"/>
      <c r="L1675" s="729" t="s">
        <v>3059</v>
      </c>
      <c r="M1675" s="1038">
        <v>7144</v>
      </c>
      <c r="N1675" s="1024"/>
    </row>
    <row r="1676" spans="1:14" ht="33.75">
      <c r="A1676" s="1017">
        <v>1669</v>
      </c>
      <c r="B1676" s="1025" t="s">
        <v>713</v>
      </c>
      <c r="C1676" s="1019" t="s">
        <v>712</v>
      </c>
      <c r="D1676" s="1020" t="s">
        <v>2044</v>
      </c>
      <c r="E1676" s="731" t="s">
        <v>3557</v>
      </c>
      <c r="F1676" s="729" t="s">
        <v>3058</v>
      </c>
      <c r="G1676" s="1021"/>
      <c r="H1676" s="1022"/>
      <c r="I1676" s="1022"/>
      <c r="J1676" s="1022"/>
      <c r="K1676" s="1022"/>
      <c r="L1676" s="729" t="s">
        <v>3059</v>
      </c>
      <c r="M1676" s="1038">
        <v>4162</v>
      </c>
      <c r="N1676" s="1024"/>
    </row>
    <row r="1677" spans="1:14" ht="33.75">
      <c r="A1677" s="1017">
        <v>1670</v>
      </c>
      <c r="B1677" s="1025" t="s">
        <v>713</v>
      </c>
      <c r="C1677" s="1019" t="s">
        <v>712</v>
      </c>
      <c r="D1677" s="1020" t="s">
        <v>2045</v>
      </c>
      <c r="E1677" s="731" t="s">
        <v>3558</v>
      </c>
      <c r="F1677" s="729" t="s">
        <v>3058</v>
      </c>
      <c r="G1677" s="1021"/>
      <c r="H1677" s="1022"/>
      <c r="I1677" s="1022"/>
      <c r="J1677" s="1022"/>
      <c r="K1677" s="1022"/>
      <c r="L1677" s="729" t="s">
        <v>3059</v>
      </c>
      <c r="M1677" s="1038">
        <v>3882</v>
      </c>
      <c r="N1677" s="1024"/>
    </row>
    <row r="1678" spans="1:14" ht="33.75">
      <c r="A1678" s="1017">
        <v>1671</v>
      </c>
      <c r="B1678" s="1025" t="s">
        <v>713</v>
      </c>
      <c r="C1678" s="1019" t="s">
        <v>712</v>
      </c>
      <c r="D1678" s="1020" t="s">
        <v>2047</v>
      </c>
      <c r="E1678" s="731" t="s">
        <v>3559</v>
      </c>
      <c r="F1678" s="729" t="s">
        <v>3058</v>
      </c>
      <c r="G1678" s="1021"/>
      <c r="H1678" s="1022"/>
      <c r="I1678" s="1022"/>
      <c r="J1678" s="1022"/>
      <c r="K1678" s="1022"/>
      <c r="L1678" s="729" t="s">
        <v>3059</v>
      </c>
      <c r="M1678" s="1038">
        <v>3882</v>
      </c>
      <c r="N1678" s="1024"/>
    </row>
    <row r="1679" spans="1:14" ht="33.75">
      <c r="A1679" s="1017">
        <v>1672</v>
      </c>
      <c r="B1679" s="1025" t="s">
        <v>713</v>
      </c>
      <c r="C1679" s="1019" t="s">
        <v>712</v>
      </c>
      <c r="D1679" s="1020" t="s">
        <v>2048</v>
      </c>
      <c r="E1679" s="731" t="s">
        <v>3560</v>
      </c>
      <c r="F1679" s="729" t="s">
        <v>3058</v>
      </c>
      <c r="G1679" s="1021"/>
      <c r="H1679" s="1022"/>
      <c r="I1679" s="1022"/>
      <c r="J1679" s="1022"/>
      <c r="K1679" s="1022"/>
      <c r="L1679" s="729" t="s">
        <v>3059</v>
      </c>
      <c r="M1679" s="1038">
        <v>3882</v>
      </c>
      <c r="N1679" s="1024"/>
    </row>
    <row r="1680" spans="1:14" ht="33.75">
      <c r="A1680" s="1017">
        <v>1673</v>
      </c>
      <c r="B1680" s="1025" t="s">
        <v>713</v>
      </c>
      <c r="C1680" s="1019" t="s">
        <v>712</v>
      </c>
      <c r="D1680" s="1020" t="s">
        <v>2050</v>
      </c>
      <c r="E1680" s="731" t="s">
        <v>3561</v>
      </c>
      <c r="F1680" s="729" t="s">
        <v>3058</v>
      </c>
      <c r="G1680" s="1021"/>
      <c r="H1680" s="1022"/>
      <c r="I1680" s="1022"/>
      <c r="J1680" s="1022"/>
      <c r="K1680" s="1022"/>
      <c r="L1680" s="729" t="s">
        <v>3059</v>
      </c>
      <c r="M1680" s="1038">
        <v>3882</v>
      </c>
      <c r="N1680" s="1024"/>
    </row>
    <row r="1681" spans="1:14" ht="33.75">
      <c r="A1681" s="1017">
        <v>1674</v>
      </c>
      <c r="B1681" s="1025" t="s">
        <v>713</v>
      </c>
      <c r="C1681" s="1019" t="s">
        <v>712</v>
      </c>
      <c r="D1681" s="1020" t="s">
        <v>2051</v>
      </c>
      <c r="E1681" s="731" t="s">
        <v>3562</v>
      </c>
      <c r="F1681" s="729" t="s">
        <v>3058</v>
      </c>
      <c r="G1681" s="1021"/>
      <c r="H1681" s="1022"/>
      <c r="I1681" s="1022"/>
      <c r="J1681" s="1022"/>
      <c r="K1681" s="1022"/>
      <c r="L1681" s="729" t="s">
        <v>3059</v>
      </c>
      <c r="M1681" s="1038">
        <v>3882</v>
      </c>
      <c r="N1681" s="1024"/>
    </row>
    <row r="1682" spans="1:14" ht="33.75">
      <c r="A1682" s="1017">
        <v>1675</v>
      </c>
      <c r="B1682" s="1025" t="s">
        <v>713</v>
      </c>
      <c r="C1682" s="1019" t="s">
        <v>712</v>
      </c>
      <c r="D1682" s="1020" t="s">
        <v>2053</v>
      </c>
      <c r="E1682" s="731" t="s">
        <v>3563</v>
      </c>
      <c r="F1682" s="729" t="s">
        <v>3058</v>
      </c>
      <c r="G1682" s="1021"/>
      <c r="H1682" s="1022"/>
      <c r="I1682" s="1022"/>
      <c r="J1682" s="1022"/>
      <c r="K1682" s="1022"/>
      <c r="L1682" s="729" t="s">
        <v>3059</v>
      </c>
      <c r="M1682" s="1038">
        <v>4162</v>
      </c>
      <c r="N1682" s="1024"/>
    </row>
    <row r="1683" spans="1:14" ht="33.75">
      <c r="A1683" s="1017">
        <v>1676</v>
      </c>
      <c r="B1683" s="1025" t="s">
        <v>713</v>
      </c>
      <c r="C1683" s="1019" t="s">
        <v>712</v>
      </c>
      <c r="D1683" s="1020" t="s">
        <v>2054</v>
      </c>
      <c r="E1683" s="731" t="s">
        <v>3564</v>
      </c>
      <c r="F1683" s="729" t="s">
        <v>3058</v>
      </c>
      <c r="G1683" s="1021"/>
      <c r="H1683" s="1022"/>
      <c r="I1683" s="1022"/>
      <c r="J1683" s="1022"/>
      <c r="K1683" s="1022"/>
      <c r="L1683" s="729" t="s">
        <v>3059</v>
      </c>
      <c r="M1683" s="1038">
        <v>4162</v>
      </c>
      <c r="N1683" s="1024"/>
    </row>
    <row r="1684" spans="1:14" ht="33.75">
      <c r="A1684" s="1017">
        <v>1677</v>
      </c>
      <c r="B1684" s="1025" t="s">
        <v>713</v>
      </c>
      <c r="C1684" s="1019" t="s">
        <v>712</v>
      </c>
      <c r="D1684" s="1020" t="s">
        <v>2056</v>
      </c>
      <c r="E1684" s="731" t="s">
        <v>3565</v>
      </c>
      <c r="F1684" s="729" t="s">
        <v>3058</v>
      </c>
      <c r="G1684" s="1021"/>
      <c r="H1684" s="1022"/>
      <c r="I1684" s="1022"/>
      <c r="J1684" s="1022"/>
      <c r="K1684" s="1022"/>
      <c r="L1684" s="729" t="s">
        <v>3059</v>
      </c>
      <c r="M1684" s="1038">
        <v>4779</v>
      </c>
      <c r="N1684" s="1024"/>
    </row>
    <row r="1685" spans="1:14" ht="33.75">
      <c r="A1685" s="1017">
        <v>1678</v>
      </c>
      <c r="B1685" s="1025" t="s">
        <v>713</v>
      </c>
      <c r="C1685" s="1019" t="s">
        <v>712</v>
      </c>
      <c r="D1685" s="1020" t="s">
        <v>2057</v>
      </c>
      <c r="E1685" s="731" t="s">
        <v>3566</v>
      </c>
      <c r="F1685" s="729" t="s">
        <v>3058</v>
      </c>
      <c r="G1685" s="1021"/>
      <c r="H1685" s="1022"/>
      <c r="I1685" s="1022"/>
      <c r="J1685" s="1022"/>
      <c r="K1685" s="1022"/>
      <c r="L1685" s="729" t="s">
        <v>3059</v>
      </c>
      <c r="M1685" s="1038">
        <v>4162</v>
      </c>
      <c r="N1685" s="1024"/>
    </row>
    <row r="1686" spans="1:14" ht="33.75">
      <c r="A1686" s="1017">
        <v>1679</v>
      </c>
      <c r="B1686" s="1025" t="s">
        <v>713</v>
      </c>
      <c r="C1686" s="1019" t="s">
        <v>712</v>
      </c>
      <c r="D1686" s="1020" t="s">
        <v>2059</v>
      </c>
      <c r="E1686" s="731" t="s">
        <v>3567</v>
      </c>
      <c r="F1686" s="729" t="s">
        <v>3058</v>
      </c>
      <c r="G1686" s="1021"/>
      <c r="H1686" s="1022"/>
      <c r="I1686" s="1022"/>
      <c r="J1686" s="1022"/>
      <c r="K1686" s="1022"/>
      <c r="L1686" s="729" t="s">
        <v>3059</v>
      </c>
      <c r="M1686" s="1038">
        <v>3370</v>
      </c>
      <c r="N1686" s="1024"/>
    </row>
    <row r="1687" spans="1:14" ht="33.75">
      <c r="A1687" s="1017">
        <v>1680</v>
      </c>
      <c r="B1687" s="1025" t="s">
        <v>713</v>
      </c>
      <c r="C1687" s="1019" t="s">
        <v>712</v>
      </c>
      <c r="D1687" s="1020" t="s">
        <v>2060</v>
      </c>
      <c r="E1687" s="731" t="s">
        <v>3568</v>
      </c>
      <c r="F1687" s="729" t="s">
        <v>3058</v>
      </c>
      <c r="G1687" s="1021"/>
      <c r="H1687" s="1022"/>
      <c r="I1687" s="1022"/>
      <c r="J1687" s="1022"/>
      <c r="K1687" s="1022"/>
      <c r="L1687" s="729" t="s">
        <v>3059</v>
      </c>
      <c r="M1687" s="1038">
        <v>5716</v>
      </c>
      <c r="N1687" s="1024"/>
    </row>
    <row r="1688" spans="1:14" ht="33.75">
      <c r="A1688" s="1017">
        <v>1681</v>
      </c>
      <c r="B1688" s="1025" t="s">
        <v>713</v>
      </c>
      <c r="C1688" s="1019" t="s">
        <v>712</v>
      </c>
      <c r="D1688" s="1020" t="s">
        <v>2062</v>
      </c>
      <c r="E1688" s="731" t="s">
        <v>3569</v>
      </c>
      <c r="F1688" s="729" t="s">
        <v>3058</v>
      </c>
      <c r="G1688" s="1021"/>
      <c r="H1688" s="1022"/>
      <c r="I1688" s="1022"/>
      <c r="J1688" s="1022"/>
      <c r="K1688" s="1022"/>
      <c r="L1688" s="729" t="s">
        <v>3059</v>
      </c>
      <c r="M1688" s="1038">
        <v>3370</v>
      </c>
      <c r="N1688" s="1024"/>
    </row>
    <row r="1689" spans="1:14" ht="33.75">
      <c r="A1689" s="1017">
        <v>1682</v>
      </c>
      <c r="B1689" s="1025" t="s">
        <v>713</v>
      </c>
      <c r="C1689" s="1019" t="s">
        <v>712</v>
      </c>
      <c r="D1689" s="1020" t="s">
        <v>2063</v>
      </c>
      <c r="E1689" s="731" t="s">
        <v>3570</v>
      </c>
      <c r="F1689" s="729" t="s">
        <v>3058</v>
      </c>
      <c r="G1689" s="1021"/>
      <c r="H1689" s="1022"/>
      <c r="I1689" s="1022"/>
      <c r="J1689" s="1022"/>
      <c r="K1689" s="1022"/>
      <c r="L1689" s="729" t="s">
        <v>3059</v>
      </c>
      <c r="M1689" s="1038">
        <v>3370</v>
      </c>
      <c r="N1689" s="1024"/>
    </row>
    <row r="1690" spans="1:14" ht="33.75">
      <c r="A1690" s="1017">
        <v>1683</v>
      </c>
      <c r="B1690" s="1025" t="s">
        <v>713</v>
      </c>
      <c r="C1690" s="1019" t="s">
        <v>712</v>
      </c>
      <c r="D1690" s="1020" t="s">
        <v>2065</v>
      </c>
      <c r="E1690" s="731" t="s">
        <v>3571</v>
      </c>
      <c r="F1690" s="729" t="s">
        <v>3058</v>
      </c>
      <c r="G1690" s="1021"/>
      <c r="H1690" s="1022"/>
      <c r="I1690" s="1022"/>
      <c r="J1690" s="1022"/>
      <c r="K1690" s="1022"/>
      <c r="L1690" s="729" t="s">
        <v>3059</v>
      </c>
      <c r="M1690" s="1038">
        <v>3370</v>
      </c>
      <c r="N1690" s="1024"/>
    </row>
    <row r="1691" spans="1:14" ht="33.75">
      <c r="A1691" s="1017">
        <v>1684</v>
      </c>
      <c r="B1691" s="1025" t="s">
        <v>713</v>
      </c>
      <c r="C1691" s="1019" t="s">
        <v>712</v>
      </c>
      <c r="D1691" s="1020" t="s">
        <v>2066</v>
      </c>
      <c r="E1691" s="731" t="s">
        <v>3572</v>
      </c>
      <c r="F1691" s="729" t="s">
        <v>3058</v>
      </c>
      <c r="G1691" s="1021"/>
      <c r="H1691" s="1022"/>
      <c r="I1691" s="1022"/>
      <c r="J1691" s="1022"/>
      <c r="K1691" s="1022"/>
      <c r="L1691" s="729" t="s">
        <v>3059</v>
      </c>
      <c r="M1691" s="1038">
        <v>3370</v>
      </c>
      <c r="N1691" s="1024"/>
    </row>
    <row r="1692" spans="1:14" ht="33.75">
      <c r="A1692" s="1017">
        <v>1685</v>
      </c>
      <c r="B1692" s="1025" t="s">
        <v>713</v>
      </c>
      <c r="C1692" s="1019" t="s">
        <v>712</v>
      </c>
      <c r="D1692" s="1020" t="s">
        <v>2068</v>
      </c>
      <c r="E1692" s="731" t="s">
        <v>3573</v>
      </c>
      <c r="F1692" s="729" t="s">
        <v>3058</v>
      </c>
      <c r="G1692" s="1021"/>
      <c r="H1692" s="1022"/>
      <c r="I1692" s="1022"/>
      <c r="J1692" s="1022"/>
      <c r="K1692" s="1022"/>
      <c r="L1692" s="729" t="s">
        <v>3059</v>
      </c>
      <c r="M1692" s="1038">
        <v>4162</v>
      </c>
      <c r="N1692" s="1024"/>
    </row>
    <row r="1693" spans="1:14" ht="33.75">
      <c r="A1693" s="1017">
        <v>1686</v>
      </c>
      <c r="B1693" s="1025" t="s">
        <v>713</v>
      </c>
      <c r="C1693" s="1019" t="s">
        <v>712</v>
      </c>
      <c r="D1693" s="1020" t="s">
        <v>2069</v>
      </c>
      <c r="E1693" s="731" t="s">
        <v>3574</v>
      </c>
      <c r="F1693" s="729" t="s">
        <v>3058</v>
      </c>
      <c r="G1693" s="1021"/>
      <c r="H1693" s="1022"/>
      <c r="I1693" s="1022"/>
      <c r="J1693" s="1022"/>
      <c r="K1693" s="1022"/>
      <c r="L1693" s="729" t="s">
        <v>3059</v>
      </c>
      <c r="M1693" s="1038">
        <v>4779</v>
      </c>
      <c r="N1693" s="1024"/>
    </row>
    <row r="1694" spans="1:14" ht="33.75">
      <c r="A1694" s="1017">
        <v>1687</v>
      </c>
      <c r="B1694" s="1025" t="s">
        <v>713</v>
      </c>
      <c r="C1694" s="1019" t="s">
        <v>712</v>
      </c>
      <c r="D1694" s="1020" t="s">
        <v>2071</v>
      </c>
      <c r="E1694" s="731" t="s">
        <v>3575</v>
      </c>
      <c r="F1694" s="729" t="s">
        <v>3058</v>
      </c>
      <c r="G1694" s="1021"/>
      <c r="H1694" s="1022"/>
      <c r="I1694" s="1022"/>
      <c r="J1694" s="1022"/>
      <c r="K1694" s="1022"/>
      <c r="L1694" s="729" t="s">
        <v>3059</v>
      </c>
      <c r="M1694" s="1038">
        <v>4162</v>
      </c>
      <c r="N1694" s="1024"/>
    </row>
    <row r="1695" spans="1:14" ht="33.75">
      <c r="A1695" s="1017">
        <v>1688</v>
      </c>
      <c r="B1695" s="1025" t="s">
        <v>713</v>
      </c>
      <c r="C1695" s="1019" t="s">
        <v>712</v>
      </c>
      <c r="D1695" s="1020" t="s">
        <v>2072</v>
      </c>
      <c r="E1695" s="731" t="s">
        <v>3576</v>
      </c>
      <c r="F1695" s="729" t="s">
        <v>3058</v>
      </c>
      <c r="G1695" s="1021"/>
      <c r="H1695" s="1022"/>
      <c r="I1695" s="1022"/>
      <c r="J1695" s="1022"/>
      <c r="K1695" s="1022"/>
      <c r="L1695" s="729" t="s">
        <v>3059</v>
      </c>
      <c r="M1695" s="1038">
        <v>3370</v>
      </c>
      <c r="N1695" s="1024"/>
    </row>
    <row r="1696" spans="1:14" ht="33.75">
      <c r="A1696" s="1017">
        <v>1689</v>
      </c>
      <c r="B1696" s="1025" t="s">
        <v>713</v>
      </c>
      <c r="C1696" s="1019" t="s">
        <v>712</v>
      </c>
      <c r="D1696" s="1020" t="s">
        <v>2074</v>
      </c>
      <c r="E1696" s="731" t="s">
        <v>3577</v>
      </c>
      <c r="F1696" s="729" t="s">
        <v>3058</v>
      </c>
      <c r="G1696" s="1021"/>
      <c r="H1696" s="1022"/>
      <c r="I1696" s="1022"/>
      <c r="J1696" s="1022"/>
      <c r="K1696" s="1022"/>
      <c r="L1696" s="729" t="s">
        <v>3059</v>
      </c>
      <c r="M1696" s="1038">
        <v>4162</v>
      </c>
      <c r="N1696" s="1024"/>
    </row>
    <row r="1697" spans="1:14" ht="33.75">
      <c r="A1697" s="1017">
        <v>1690</v>
      </c>
      <c r="B1697" s="1025" t="s">
        <v>713</v>
      </c>
      <c r="C1697" s="1019" t="s">
        <v>712</v>
      </c>
      <c r="D1697" s="1020" t="s">
        <v>2075</v>
      </c>
      <c r="E1697" s="731" t="s">
        <v>3578</v>
      </c>
      <c r="F1697" s="729" t="s">
        <v>3058</v>
      </c>
      <c r="G1697" s="1021"/>
      <c r="H1697" s="1022"/>
      <c r="I1697" s="1022"/>
      <c r="J1697" s="1022"/>
      <c r="K1697" s="1022"/>
      <c r="L1697" s="729" t="s">
        <v>3059</v>
      </c>
      <c r="M1697" s="1038">
        <v>5290</v>
      </c>
      <c r="N1697" s="1024"/>
    </row>
    <row r="1698" spans="1:14" ht="33.75">
      <c r="A1698" s="1017">
        <v>1691</v>
      </c>
      <c r="B1698" s="1025" t="s">
        <v>713</v>
      </c>
      <c r="C1698" s="1019" t="s">
        <v>712</v>
      </c>
      <c r="D1698" s="1020" t="s">
        <v>2077</v>
      </c>
      <c r="E1698" s="731" t="s">
        <v>3579</v>
      </c>
      <c r="F1698" s="729" t="s">
        <v>3058</v>
      </c>
      <c r="G1698" s="1021"/>
      <c r="H1698" s="1022"/>
      <c r="I1698" s="1022"/>
      <c r="J1698" s="1022"/>
      <c r="K1698" s="1022"/>
      <c r="L1698" s="729" t="s">
        <v>3059</v>
      </c>
      <c r="M1698" s="1038">
        <v>4162</v>
      </c>
      <c r="N1698" s="1024"/>
    </row>
    <row r="1699" spans="1:14" ht="33.75">
      <c r="A1699" s="1017">
        <v>1692</v>
      </c>
      <c r="B1699" s="1025" t="s">
        <v>713</v>
      </c>
      <c r="C1699" s="1019" t="s">
        <v>712</v>
      </c>
      <c r="D1699" s="1020" t="s">
        <v>2078</v>
      </c>
      <c r="E1699" s="731" t="s">
        <v>3580</v>
      </c>
      <c r="F1699" s="729" t="s">
        <v>3058</v>
      </c>
      <c r="G1699" s="1021"/>
      <c r="H1699" s="1022"/>
      <c r="I1699" s="1022"/>
      <c r="J1699" s="1022"/>
      <c r="K1699" s="1022"/>
      <c r="L1699" s="729" t="s">
        <v>3059</v>
      </c>
      <c r="M1699" s="1038">
        <v>4162</v>
      </c>
      <c r="N1699" s="1024"/>
    </row>
    <row r="1700" spans="1:14" ht="33.75">
      <c r="A1700" s="1017">
        <v>1693</v>
      </c>
      <c r="B1700" s="1025" t="s">
        <v>713</v>
      </c>
      <c r="C1700" s="1019" t="s">
        <v>712</v>
      </c>
      <c r="D1700" s="1020" t="s">
        <v>2080</v>
      </c>
      <c r="E1700" s="731" t="s">
        <v>3581</v>
      </c>
      <c r="F1700" s="729" t="s">
        <v>3058</v>
      </c>
      <c r="G1700" s="1021"/>
      <c r="H1700" s="1022"/>
      <c r="I1700" s="1022"/>
      <c r="J1700" s="1022"/>
      <c r="K1700" s="1022"/>
      <c r="L1700" s="729" t="s">
        <v>3059</v>
      </c>
      <c r="M1700" s="1038">
        <v>3882</v>
      </c>
      <c r="N1700" s="1024"/>
    </row>
    <row r="1701" spans="1:14" ht="33.75">
      <c r="A1701" s="1017">
        <v>1694</v>
      </c>
      <c r="B1701" s="1025" t="s">
        <v>713</v>
      </c>
      <c r="C1701" s="1019" t="s">
        <v>712</v>
      </c>
      <c r="D1701" s="1020" t="s">
        <v>2081</v>
      </c>
      <c r="E1701" s="731" t="s">
        <v>3582</v>
      </c>
      <c r="F1701" s="729" t="s">
        <v>3058</v>
      </c>
      <c r="G1701" s="1021"/>
      <c r="H1701" s="1022"/>
      <c r="I1701" s="1022"/>
      <c r="J1701" s="1022"/>
      <c r="K1701" s="1022"/>
      <c r="L1701" s="729" t="s">
        <v>3059</v>
      </c>
      <c r="M1701" s="1038">
        <v>3882</v>
      </c>
      <c r="N1701" s="1024"/>
    </row>
    <row r="1702" spans="1:14" ht="33.75">
      <c r="A1702" s="1017">
        <v>1695</v>
      </c>
      <c r="B1702" s="1025" t="s">
        <v>713</v>
      </c>
      <c r="C1702" s="1019" t="s">
        <v>712</v>
      </c>
      <c r="D1702" s="1020" t="s">
        <v>2083</v>
      </c>
      <c r="E1702" s="731" t="s">
        <v>3583</v>
      </c>
      <c r="F1702" s="729" t="s">
        <v>3058</v>
      </c>
      <c r="G1702" s="1021"/>
      <c r="H1702" s="1022"/>
      <c r="I1702" s="1022"/>
      <c r="J1702" s="1022"/>
      <c r="K1702" s="1022"/>
      <c r="L1702" s="729" t="s">
        <v>3059</v>
      </c>
      <c r="M1702" s="1038">
        <v>3370</v>
      </c>
      <c r="N1702" s="1024"/>
    </row>
    <row r="1703" spans="1:14" ht="33.75">
      <c r="A1703" s="1017">
        <v>1696</v>
      </c>
      <c r="B1703" s="1025" t="s">
        <v>713</v>
      </c>
      <c r="C1703" s="1019" t="s">
        <v>712</v>
      </c>
      <c r="D1703" s="1020" t="s">
        <v>2084</v>
      </c>
      <c r="E1703" s="731" t="s">
        <v>3584</v>
      </c>
      <c r="F1703" s="729" t="s">
        <v>3058</v>
      </c>
      <c r="G1703" s="1021"/>
      <c r="H1703" s="1022"/>
      <c r="I1703" s="1022"/>
      <c r="J1703" s="1022"/>
      <c r="K1703" s="1022"/>
      <c r="L1703" s="729" t="s">
        <v>3059</v>
      </c>
      <c r="M1703" s="1038">
        <v>3370</v>
      </c>
      <c r="N1703" s="1024"/>
    </row>
    <row r="1704" spans="1:14" ht="33.75">
      <c r="A1704" s="1017">
        <v>1697</v>
      </c>
      <c r="B1704" s="1025" t="s">
        <v>713</v>
      </c>
      <c r="C1704" s="1019" t="s">
        <v>712</v>
      </c>
      <c r="D1704" s="1020" t="s">
        <v>2086</v>
      </c>
      <c r="E1704" s="731" t="s">
        <v>3585</v>
      </c>
      <c r="F1704" s="729" t="s">
        <v>3058</v>
      </c>
      <c r="G1704" s="1021"/>
      <c r="H1704" s="1022"/>
      <c r="I1704" s="1022"/>
      <c r="J1704" s="1022"/>
      <c r="K1704" s="1022"/>
      <c r="L1704" s="729" t="s">
        <v>3059</v>
      </c>
      <c r="M1704" s="1038">
        <v>3882</v>
      </c>
      <c r="N1704" s="1024"/>
    </row>
    <row r="1705" spans="1:14" ht="33.75">
      <c r="A1705" s="1017">
        <v>1698</v>
      </c>
      <c r="B1705" s="1025" t="s">
        <v>713</v>
      </c>
      <c r="C1705" s="1019" t="s">
        <v>712</v>
      </c>
      <c r="D1705" s="1020" t="s">
        <v>2087</v>
      </c>
      <c r="E1705" s="731" t="s">
        <v>3586</v>
      </c>
      <c r="F1705" s="729" t="s">
        <v>3058</v>
      </c>
      <c r="G1705" s="1021"/>
      <c r="H1705" s="1022"/>
      <c r="I1705" s="1022"/>
      <c r="J1705" s="1022"/>
      <c r="K1705" s="1022"/>
      <c r="L1705" s="729" t="s">
        <v>3059</v>
      </c>
      <c r="M1705" s="1038">
        <v>4162</v>
      </c>
      <c r="N1705" s="1024"/>
    </row>
    <row r="1706" spans="1:14" ht="33.75">
      <c r="A1706" s="1017">
        <v>1699</v>
      </c>
      <c r="B1706" s="1025" t="s">
        <v>713</v>
      </c>
      <c r="C1706" s="1019" t="s">
        <v>712</v>
      </c>
      <c r="D1706" s="1020" t="s">
        <v>2089</v>
      </c>
      <c r="E1706" s="731" t="s">
        <v>3587</v>
      </c>
      <c r="F1706" s="729" t="s">
        <v>3058</v>
      </c>
      <c r="G1706" s="1021"/>
      <c r="H1706" s="1022"/>
      <c r="I1706" s="1022"/>
      <c r="J1706" s="1022"/>
      <c r="K1706" s="1022"/>
      <c r="L1706" s="729" t="s">
        <v>3059</v>
      </c>
      <c r="M1706" s="1038">
        <v>3370</v>
      </c>
      <c r="N1706" s="1024"/>
    </row>
    <row r="1707" spans="1:14" ht="33.75">
      <c r="A1707" s="1017">
        <v>1700</v>
      </c>
      <c r="B1707" s="1025" t="s">
        <v>713</v>
      </c>
      <c r="C1707" s="1019" t="s">
        <v>712</v>
      </c>
      <c r="D1707" s="1020" t="s">
        <v>2090</v>
      </c>
      <c r="E1707" s="731" t="s">
        <v>3588</v>
      </c>
      <c r="F1707" s="729" t="s">
        <v>3058</v>
      </c>
      <c r="G1707" s="1021"/>
      <c r="H1707" s="1022"/>
      <c r="I1707" s="1022"/>
      <c r="J1707" s="1022"/>
      <c r="K1707" s="1022"/>
      <c r="L1707" s="729" t="s">
        <v>3059</v>
      </c>
      <c r="M1707" s="1038">
        <v>4162</v>
      </c>
      <c r="N1707" s="1024"/>
    </row>
    <row r="1708" spans="1:14" ht="33.75">
      <c r="A1708" s="1017">
        <v>1701</v>
      </c>
      <c r="B1708" s="1025" t="s">
        <v>713</v>
      </c>
      <c r="C1708" s="1019" t="s">
        <v>712</v>
      </c>
      <c r="D1708" s="1020" t="s">
        <v>2092</v>
      </c>
      <c r="E1708" s="731" t="s">
        <v>3589</v>
      </c>
      <c r="F1708" s="729" t="s">
        <v>3058</v>
      </c>
      <c r="G1708" s="1021"/>
      <c r="H1708" s="1022"/>
      <c r="I1708" s="1022"/>
      <c r="J1708" s="1022"/>
      <c r="K1708" s="1022"/>
      <c r="L1708" s="729" t="s">
        <v>3059</v>
      </c>
      <c r="M1708" s="1038">
        <v>4162</v>
      </c>
      <c r="N1708" s="1024"/>
    </row>
    <row r="1709" spans="1:14" ht="33.75">
      <c r="A1709" s="1017">
        <v>1702</v>
      </c>
      <c r="B1709" s="1025" t="s">
        <v>713</v>
      </c>
      <c r="C1709" s="1019" t="s">
        <v>712</v>
      </c>
      <c r="D1709" s="1020" t="s">
        <v>2093</v>
      </c>
      <c r="E1709" s="731" t="s">
        <v>3590</v>
      </c>
      <c r="F1709" s="729" t="s">
        <v>3058</v>
      </c>
      <c r="G1709" s="1021"/>
      <c r="H1709" s="1022"/>
      <c r="I1709" s="1022"/>
      <c r="J1709" s="1022"/>
      <c r="K1709" s="1022"/>
      <c r="L1709" s="729" t="s">
        <v>3059</v>
      </c>
      <c r="M1709" s="1038">
        <v>3370</v>
      </c>
      <c r="N1709" s="1024"/>
    </row>
    <row r="1710" spans="1:14" ht="33.75">
      <c r="A1710" s="1017">
        <v>1703</v>
      </c>
      <c r="B1710" s="1025" t="s">
        <v>713</v>
      </c>
      <c r="C1710" s="1019" t="s">
        <v>712</v>
      </c>
      <c r="D1710" s="1020" t="s">
        <v>2095</v>
      </c>
      <c r="E1710" s="731" t="s">
        <v>3591</v>
      </c>
      <c r="F1710" s="729" t="s">
        <v>3058</v>
      </c>
      <c r="G1710" s="1021"/>
      <c r="H1710" s="1022"/>
      <c r="I1710" s="1022"/>
      <c r="J1710" s="1022"/>
      <c r="K1710" s="1022"/>
      <c r="L1710" s="729" t="s">
        <v>3059</v>
      </c>
      <c r="M1710" s="1038">
        <v>4162</v>
      </c>
      <c r="N1710" s="1024"/>
    </row>
    <row r="1711" spans="1:14" ht="33.75">
      <c r="A1711" s="1017">
        <v>1704</v>
      </c>
      <c r="B1711" s="1025" t="s">
        <v>713</v>
      </c>
      <c r="C1711" s="1019" t="s">
        <v>712</v>
      </c>
      <c r="D1711" s="1020" t="s">
        <v>2096</v>
      </c>
      <c r="E1711" s="731" t="s">
        <v>3592</v>
      </c>
      <c r="F1711" s="729" t="s">
        <v>3058</v>
      </c>
      <c r="G1711" s="1021"/>
      <c r="H1711" s="1022"/>
      <c r="I1711" s="1022"/>
      <c r="J1711" s="1022"/>
      <c r="K1711" s="1022"/>
      <c r="L1711" s="729" t="s">
        <v>3059</v>
      </c>
      <c r="M1711" s="1038">
        <v>3370</v>
      </c>
      <c r="N1711" s="1024"/>
    </row>
    <row r="1712" spans="1:14" ht="33.75">
      <c r="A1712" s="1017">
        <v>1705</v>
      </c>
      <c r="B1712" s="1025" t="s">
        <v>713</v>
      </c>
      <c r="C1712" s="1019" t="s">
        <v>712</v>
      </c>
      <c r="D1712" s="1020" t="s">
        <v>2098</v>
      </c>
      <c r="E1712" s="731" t="s">
        <v>3593</v>
      </c>
      <c r="F1712" s="729" t="s">
        <v>3058</v>
      </c>
      <c r="G1712" s="1021"/>
      <c r="H1712" s="1022"/>
      <c r="I1712" s="1022"/>
      <c r="J1712" s="1022"/>
      <c r="K1712" s="1022"/>
      <c r="L1712" s="729" t="s">
        <v>3059</v>
      </c>
      <c r="M1712" s="1038">
        <v>3882</v>
      </c>
      <c r="N1712" s="1024"/>
    </row>
    <row r="1713" spans="1:14" ht="33.75">
      <c r="A1713" s="1017">
        <v>1706</v>
      </c>
      <c r="B1713" s="1025" t="s">
        <v>713</v>
      </c>
      <c r="C1713" s="1019" t="s">
        <v>712</v>
      </c>
      <c r="D1713" s="1020" t="s">
        <v>2099</v>
      </c>
      <c r="E1713" s="731" t="s">
        <v>3594</v>
      </c>
      <c r="F1713" s="729" t="s">
        <v>3058</v>
      </c>
      <c r="G1713" s="1021"/>
      <c r="H1713" s="1022"/>
      <c r="I1713" s="1022"/>
      <c r="J1713" s="1022"/>
      <c r="K1713" s="1022"/>
      <c r="L1713" s="729" t="s">
        <v>3059</v>
      </c>
      <c r="M1713" s="1038">
        <v>4779</v>
      </c>
      <c r="N1713" s="1024"/>
    </row>
    <row r="1714" spans="1:14" ht="33.75">
      <c r="A1714" s="1017">
        <v>1707</v>
      </c>
      <c r="B1714" s="1025" t="s">
        <v>713</v>
      </c>
      <c r="C1714" s="1019" t="s">
        <v>712</v>
      </c>
      <c r="D1714" s="1020" t="s">
        <v>2101</v>
      </c>
      <c r="E1714" s="731" t="s">
        <v>3595</v>
      </c>
      <c r="F1714" s="729" t="s">
        <v>3058</v>
      </c>
      <c r="G1714" s="1021"/>
      <c r="H1714" s="1022"/>
      <c r="I1714" s="1022"/>
      <c r="J1714" s="1022"/>
      <c r="K1714" s="1022"/>
      <c r="L1714" s="729" t="s">
        <v>3059</v>
      </c>
      <c r="M1714" s="1038">
        <v>4779</v>
      </c>
      <c r="N1714" s="1024"/>
    </row>
    <row r="1715" spans="1:14" ht="33.75">
      <c r="A1715" s="1017">
        <v>1708</v>
      </c>
      <c r="B1715" s="1025" t="s">
        <v>713</v>
      </c>
      <c r="C1715" s="1019" t="s">
        <v>712</v>
      </c>
      <c r="D1715" s="1020" t="s">
        <v>2102</v>
      </c>
      <c r="E1715" s="731" t="s">
        <v>3596</v>
      </c>
      <c r="F1715" s="729" t="s">
        <v>3058</v>
      </c>
      <c r="G1715" s="1021"/>
      <c r="H1715" s="1022"/>
      <c r="I1715" s="1022"/>
      <c r="J1715" s="1022"/>
      <c r="K1715" s="1022"/>
      <c r="L1715" s="729" t="s">
        <v>3059</v>
      </c>
      <c r="M1715" s="1038">
        <v>4162</v>
      </c>
      <c r="N1715" s="1024"/>
    </row>
    <row r="1716" spans="1:14" ht="33.75">
      <c r="A1716" s="1017">
        <v>1709</v>
      </c>
      <c r="B1716" s="1025" t="s">
        <v>713</v>
      </c>
      <c r="C1716" s="1019" t="s">
        <v>712</v>
      </c>
      <c r="D1716" s="1020" t="s">
        <v>2104</v>
      </c>
      <c r="E1716" s="731" t="s">
        <v>3597</v>
      </c>
      <c r="F1716" s="729" t="s">
        <v>3058</v>
      </c>
      <c r="G1716" s="1021"/>
      <c r="H1716" s="1022"/>
      <c r="I1716" s="1022"/>
      <c r="J1716" s="1022"/>
      <c r="K1716" s="1022"/>
      <c r="L1716" s="729" t="s">
        <v>3059</v>
      </c>
      <c r="M1716" s="1038">
        <v>4162</v>
      </c>
      <c r="N1716" s="1024"/>
    </row>
    <row r="1717" spans="1:14" ht="33.75">
      <c r="A1717" s="1017">
        <v>1710</v>
      </c>
      <c r="B1717" s="1025" t="s">
        <v>713</v>
      </c>
      <c r="C1717" s="1019" t="s">
        <v>712</v>
      </c>
      <c r="D1717" s="1020" t="s">
        <v>2105</v>
      </c>
      <c r="E1717" s="731" t="s">
        <v>3598</v>
      </c>
      <c r="F1717" s="729" t="s">
        <v>3058</v>
      </c>
      <c r="G1717" s="1021"/>
      <c r="H1717" s="1022"/>
      <c r="I1717" s="1022"/>
      <c r="J1717" s="1022"/>
      <c r="K1717" s="1022"/>
      <c r="L1717" s="729" t="s">
        <v>3059</v>
      </c>
      <c r="M1717" s="1038">
        <v>4779</v>
      </c>
      <c r="N1717" s="1024"/>
    </row>
    <row r="1718" spans="1:14" ht="33.75">
      <c r="A1718" s="1017">
        <v>1711</v>
      </c>
      <c r="B1718" s="1025" t="s">
        <v>713</v>
      </c>
      <c r="C1718" s="1019" t="s">
        <v>712</v>
      </c>
      <c r="D1718" s="1020" t="s">
        <v>2107</v>
      </c>
      <c r="E1718" s="731" t="s">
        <v>3599</v>
      </c>
      <c r="F1718" s="729" t="s">
        <v>3058</v>
      </c>
      <c r="G1718" s="1021"/>
      <c r="H1718" s="1022"/>
      <c r="I1718" s="1022"/>
      <c r="J1718" s="1022"/>
      <c r="K1718" s="1022"/>
      <c r="L1718" s="729" t="s">
        <v>3059</v>
      </c>
      <c r="M1718" s="1038">
        <v>4162</v>
      </c>
      <c r="N1718" s="1024"/>
    </row>
    <row r="1719" spans="1:14" ht="33.75">
      <c r="A1719" s="1017">
        <v>1712</v>
      </c>
      <c r="B1719" s="1025" t="s">
        <v>713</v>
      </c>
      <c r="C1719" s="1019" t="s">
        <v>712</v>
      </c>
      <c r="D1719" s="1020" t="s">
        <v>2108</v>
      </c>
      <c r="E1719" s="731" t="s">
        <v>3600</v>
      </c>
      <c r="F1719" s="729" t="s">
        <v>3058</v>
      </c>
      <c r="G1719" s="1021"/>
      <c r="H1719" s="1022"/>
      <c r="I1719" s="1022"/>
      <c r="J1719" s="1022"/>
      <c r="K1719" s="1022"/>
      <c r="L1719" s="729" t="s">
        <v>3059</v>
      </c>
      <c r="M1719" s="1038">
        <v>3370</v>
      </c>
      <c r="N1719" s="1024"/>
    </row>
    <row r="1720" spans="1:14" ht="33.75">
      <c r="A1720" s="1017">
        <v>1713</v>
      </c>
      <c r="B1720" s="1025" t="s">
        <v>713</v>
      </c>
      <c r="C1720" s="1019" t="s">
        <v>712</v>
      </c>
      <c r="D1720" s="1020" t="s">
        <v>2110</v>
      </c>
      <c r="E1720" s="731" t="s">
        <v>3601</v>
      </c>
      <c r="F1720" s="729" t="s">
        <v>3058</v>
      </c>
      <c r="G1720" s="1021"/>
      <c r="H1720" s="1022"/>
      <c r="I1720" s="1022"/>
      <c r="J1720" s="1022"/>
      <c r="K1720" s="1022"/>
      <c r="L1720" s="729" t="s">
        <v>3059</v>
      </c>
      <c r="M1720" s="1038">
        <v>3370</v>
      </c>
      <c r="N1720" s="1024"/>
    </row>
    <row r="1721" spans="1:14" ht="33.75">
      <c r="A1721" s="1017">
        <v>1714</v>
      </c>
      <c r="B1721" s="1025" t="s">
        <v>713</v>
      </c>
      <c r="C1721" s="1019" t="s">
        <v>712</v>
      </c>
      <c r="D1721" s="1020" t="s">
        <v>2112</v>
      </c>
      <c r="E1721" s="731" t="s">
        <v>3602</v>
      </c>
      <c r="F1721" s="729" t="s">
        <v>3058</v>
      </c>
      <c r="G1721" s="1021"/>
      <c r="H1721" s="1022"/>
      <c r="I1721" s="1022"/>
      <c r="J1721" s="1022"/>
      <c r="K1721" s="1022"/>
      <c r="L1721" s="729" t="s">
        <v>3059</v>
      </c>
      <c r="M1721" s="1038">
        <v>3370</v>
      </c>
      <c r="N1721" s="1024"/>
    </row>
    <row r="1722" spans="1:14" ht="33.75">
      <c r="A1722" s="1017">
        <v>1715</v>
      </c>
      <c r="B1722" s="1025" t="s">
        <v>713</v>
      </c>
      <c r="C1722" s="1019" t="s">
        <v>712</v>
      </c>
      <c r="D1722" s="1020" t="s">
        <v>2114</v>
      </c>
      <c r="E1722" s="731" t="s">
        <v>3603</v>
      </c>
      <c r="F1722" s="729" t="s">
        <v>3058</v>
      </c>
      <c r="G1722" s="1021"/>
      <c r="H1722" s="1022"/>
      <c r="I1722" s="1022"/>
      <c r="J1722" s="1022"/>
      <c r="K1722" s="1022"/>
      <c r="L1722" s="729" t="s">
        <v>3059</v>
      </c>
      <c r="M1722" s="1038">
        <v>3882</v>
      </c>
      <c r="N1722" s="1024"/>
    </row>
    <row r="1723" spans="1:14" ht="33.75">
      <c r="A1723" s="1017">
        <v>1716</v>
      </c>
      <c r="B1723" s="1025" t="s">
        <v>713</v>
      </c>
      <c r="C1723" s="1019" t="s">
        <v>712</v>
      </c>
      <c r="D1723" s="1020" t="s">
        <v>2115</v>
      </c>
      <c r="E1723" s="731" t="s">
        <v>3604</v>
      </c>
      <c r="F1723" s="729" t="s">
        <v>3058</v>
      </c>
      <c r="G1723" s="1021"/>
      <c r="H1723" s="1022"/>
      <c r="I1723" s="1022"/>
      <c r="J1723" s="1022"/>
      <c r="K1723" s="1022"/>
      <c r="L1723" s="729" t="s">
        <v>3059</v>
      </c>
      <c r="M1723" s="1038">
        <v>4162</v>
      </c>
      <c r="N1723" s="1024"/>
    </row>
    <row r="1724" spans="1:14" ht="33.75">
      <c r="A1724" s="1017">
        <v>1717</v>
      </c>
      <c r="B1724" s="1025" t="s">
        <v>713</v>
      </c>
      <c r="C1724" s="1019" t="s">
        <v>712</v>
      </c>
      <c r="D1724" s="1020" t="s">
        <v>2117</v>
      </c>
      <c r="E1724" s="731" t="s">
        <v>3605</v>
      </c>
      <c r="F1724" s="729" t="s">
        <v>3058</v>
      </c>
      <c r="G1724" s="1021"/>
      <c r="H1724" s="1022"/>
      <c r="I1724" s="1022"/>
      <c r="J1724" s="1022"/>
      <c r="K1724" s="1022"/>
      <c r="L1724" s="729" t="s">
        <v>3059</v>
      </c>
      <c r="M1724" s="1038">
        <v>4162</v>
      </c>
      <c r="N1724" s="1024"/>
    </row>
    <row r="1725" spans="1:14" ht="33.75">
      <c r="A1725" s="1017">
        <v>1718</v>
      </c>
      <c r="B1725" s="1025" t="s">
        <v>713</v>
      </c>
      <c r="C1725" s="1019" t="s">
        <v>712</v>
      </c>
      <c r="D1725" s="1020" t="s">
        <v>2119</v>
      </c>
      <c r="E1725" s="731" t="s">
        <v>3606</v>
      </c>
      <c r="F1725" s="729" t="s">
        <v>3058</v>
      </c>
      <c r="G1725" s="1021"/>
      <c r="H1725" s="1022"/>
      <c r="I1725" s="1022"/>
      <c r="J1725" s="1022"/>
      <c r="K1725" s="1022"/>
      <c r="L1725" s="729" t="s">
        <v>3059</v>
      </c>
      <c r="M1725" s="1038">
        <v>4162</v>
      </c>
      <c r="N1725" s="1024"/>
    </row>
    <row r="1726" spans="1:14" ht="33.75">
      <c r="A1726" s="1017">
        <v>1719</v>
      </c>
      <c r="B1726" s="1025" t="s">
        <v>713</v>
      </c>
      <c r="C1726" s="1019" t="s">
        <v>712</v>
      </c>
      <c r="D1726" s="1020" t="s">
        <v>2121</v>
      </c>
      <c r="E1726" s="731" t="s">
        <v>3607</v>
      </c>
      <c r="F1726" s="729" t="s">
        <v>3058</v>
      </c>
      <c r="G1726" s="1021"/>
      <c r="H1726" s="1022"/>
      <c r="I1726" s="1022"/>
      <c r="J1726" s="1022"/>
      <c r="K1726" s="1022"/>
      <c r="L1726" s="729" t="s">
        <v>3059</v>
      </c>
      <c r="M1726" s="1038">
        <v>4779</v>
      </c>
      <c r="N1726" s="1024"/>
    </row>
    <row r="1727" spans="1:14" ht="33.75">
      <c r="A1727" s="1017">
        <v>1720</v>
      </c>
      <c r="B1727" s="1025" t="s">
        <v>713</v>
      </c>
      <c r="C1727" s="1019" t="s">
        <v>712</v>
      </c>
      <c r="D1727" s="1020" t="s">
        <v>2122</v>
      </c>
      <c r="E1727" s="731" t="s">
        <v>3608</v>
      </c>
      <c r="F1727" s="729" t="s">
        <v>3058</v>
      </c>
      <c r="G1727" s="1021"/>
      <c r="H1727" s="1022"/>
      <c r="I1727" s="1022"/>
      <c r="J1727" s="1022"/>
      <c r="K1727" s="1022"/>
      <c r="L1727" s="729" t="s">
        <v>3059</v>
      </c>
      <c r="M1727" s="1038">
        <v>4162</v>
      </c>
      <c r="N1727" s="1024"/>
    </row>
    <row r="1728" spans="1:14" ht="33.75">
      <c r="A1728" s="1017">
        <v>1721</v>
      </c>
      <c r="B1728" s="1025" t="s">
        <v>713</v>
      </c>
      <c r="C1728" s="1019" t="s">
        <v>712</v>
      </c>
      <c r="D1728" s="1020" t="s">
        <v>2124</v>
      </c>
      <c r="E1728" s="731" t="s">
        <v>3609</v>
      </c>
      <c r="F1728" s="729" t="s">
        <v>3058</v>
      </c>
      <c r="G1728" s="1021"/>
      <c r="H1728" s="1022"/>
      <c r="I1728" s="1022"/>
      <c r="J1728" s="1022"/>
      <c r="K1728" s="1022"/>
      <c r="L1728" s="729" t="s">
        <v>3059</v>
      </c>
      <c r="M1728" s="1038">
        <v>3370</v>
      </c>
      <c r="N1728" s="1024"/>
    </row>
    <row r="1729" spans="1:14" ht="33.75">
      <c r="A1729" s="1017">
        <v>1722</v>
      </c>
      <c r="B1729" s="1025" t="s">
        <v>713</v>
      </c>
      <c r="C1729" s="1019" t="s">
        <v>712</v>
      </c>
      <c r="D1729" s="1020" t="s">
        <v>2127</v>
      </c>
      <c r="E1729" s="731" t="s">
        <v>3610</v>
      </c>
      <c r="F1729" s="729" t="s">
        <v>3058</v>
      </c>
      <c r="G1729" s="1021"/>
      <c r="H1729" s="1022"/>
      <c r="I1729" s="1022"/>
      <c r="J1729" s="1022"/>
      <c r="K1729" s="1022"/>
      <c r="L1729" s="729" t="s">
        <v>3059</v>
      </c>
      <c r="M1729" s="1038">
        <v>4162</v>
      </c>
      <c r="N1729" s="1024"/>
    </row>
    <row r="1730" spans="1:14" ht="33.75">
      <c r="A1730" s="1017">
        <v>1723</v>
      </c>
      <c r="B1730" s="1025" t="s">
        <v>713</v>
      </c>
      <c r="C1730" s="1019" t="s">
        <v>712</v>
      </c>
      <c r="D1730" s="1020" t="s">
        <v>2129</v>
      </c>
      <c r="E1730" s="731" t="s">
        <v>3611</v>
      </c>
      <c r="F1730" s="729" t="s">
        <v>3058</v>
      </c>
      <c r="G1730" s="1021"/>
      <c r="H1730" s="1022"/>
      <c r="I1730" s="1022"/>
      <c r="J1730" s="1022"/>
      <c r="K1730" s="1022"/>
      <c r="L1730" s="729" t="s">
        <v>3059</v>
      </c>
      <c r="M1730" s="1038">
        <v>5290</v>
      </c>
      <c r="N1730" s="1024"/>
    </row>
    <row r="1731" spans="1:14" ht="33.75">
      <c r="A1731" s="1017">
        <v>1724</v>
      </c>
      <c r="B1731" s="1025" t="s">
        <v>713</v>
      </c>
      <c r="C1731" s="1019" t="s">
        <v>712</v>
      </c>
      <c r="D1731" s="1020" t="s">
        <v>2131</v>
      </c>
      <c r="E1731" s="731" t="s">
        <v>3612</v>
      </c>
      <c r="F1731" s="729" t="s">
        <v>3058</v>
      </c>
      <c r="G1731" s="1021"/>
      <c r="H1731" s="1022"/>
      <c r="I1731" s="1022"/>
      <c r="J1731" s="1022"/>
      <c r="K1731" s="1022"/>
      <c r="L1731" s="729" t="s">
        <v>3059</v>
      </c>
      <c r="M1731" s="1038">
        <v>3370</v>
      </c>
      <c r="N1731" s="1024"/>
    </row>
    <row r="1732" spans="1:14" ht="33.75">
      <c r="A1732" s="1017">
        <v>1725</v>
      </c>
      <c r="B1732" s="1025" t="s">
        <v>713</v>
      </c>
      <c r="C1732" s="1019" t="s">
        <v>712</v>
      </c>
      <c r="D1732" s="1020" t="s">
        <v>2133</v>
      </c>
      <c r="E1732" s="731" t="s">
        <v>3613</v>
      </c>
      <c r="F1732" s="729" t="s">
        <v>3058</v>
      </c>
      <c r="G1732" s="1021"/>
      <c r="H1732" s="1022"/>
      <c r="I1732" s="1022"/>
      <c r="J1732" s="1022"/>
      <c r="K1732" s="1022"/>
      <c r="L1732" s="729" t="s">
        <v>3059</v>
      </c>
      <c r="M1732" s="1038">
        <v>3370</v>
      </c>
      <c r="N1732" s="1024"/>
    </row>
    <row r="1733" spans="1:14" ht="33.75">
      <c r="A1733" s="1017">
        <v>1726</v>
      </c>
      <c r="B1733" s="1025" t="s">
        <v>713</v>
      </c>
      <c r="C1733" s="1019" t="s">
        <v>712</v>
      </c>
      <c r="D1733" s="1020" t="s">
        <v>2134</v>
      </c>
      <c r="E1733" s="731" t="s">
        <v>3614</v>
      </c>
      <c r="F1733" s="729" t="s">
        <v>3058</v>
      </c>
      <c r="G1733" s="1021"/>
      <c r="H1733" s="1022"/>
      <c r="I1733" s="1022"/>
      <c r="J1733" s="1022"/>
      <c r="K1733" s="1022"/>
      <c r="L1733" s="729" t="s">
        <v>3059</v>
      </c>
      <c r="M1733" s="1038">
        <v>3370</v>
      </c>
      <c r="N1733" s="1024"/>
    </row>
    <row r="1734" spans="1:14" ht="33.75">
      <c r="A1734" s="1017">
        <v>1727</v>
      </c>
      <c r="B1734" s="1025" t="s">
        <v>713</v>
      </c>
      <c r="C1734" s="1019" t="s">
        <v>712</v>
      </c>
      <c r="D1734" s="1020" t="s">
        <v>2136</v>
      </c>
      <c r="E1734" s="731" t="s">
        <v>3615</v>
      </c>
      <c r="F1734" s="729" t="s">
        <v>3058</v>
      </c>
      <c r="G1734" s="1021"/>
      <c r="H1734" s="1022"/>
      <c r="I1734" s="1022"/>
      <c r="J1734" s="1022"/>
      <c r="K1734" s="1022"/>
      <c r="L1734" s="729" t="s">
        <v>3059</v>
      </c>
      <c r="M1734" s="1038">
        <v>2854</v>
      </c>
      <c r="N1734" s="1024"/>
    </row>
    <row r="1735" spans="1:14" ht="33.75">
      <c r="A1735" s="1017">
        <v>1728</v>
      </c>
      <c r="B1735" s="1025" t="s">
        <v>713</v>
      </c>
      <c r="C1735" s="1019" t="s">
        <v>712</v>
      </c>
      <c r="D1735" s="1020" t="s">
        <v>2137</v>
      </c>
      <c r="E1735" s="731" t="s">
        <v>3616</v>
      </c>
      <c r="F1735" s="729" t="s">
        <v>3058</v>
      </c>
      <c r="G1735" s="1021"/>
      <c r="H1735" s="1022"/>
      <c r="I1735" s="1022"/>
      <c r="J1735" s="1022"/>
      <c r="K1735" s="1022"/>
      <c r="L1735" s="729" t="s">
        <v>3059</v>
      </c>
      <c r="M1735" s="1038">
        <v>2854</v>
      </c>
      <c r="N1735" s="1024"/>
    </row>
    <row r="1736" spans="1:14" ht="33.75">
      <c r="A1736" s="1017">
        <v>1729</v>
      </c>
      <c r="B1736" s="1025" t="s">
        <v>713</v>
      </c>
      <c r="C1736" s="1019" t="s">
        <v>712</v>
      </c>
      <c r="D1736" s="1020" t="s">
        <v>2139</v>
      </c>
      <c r="E1736" s="731" t="s">
        <v>3617</v>
      </c>
      <c r="F1736" s="729" t="s">
        <v>3058</v>
      </c>
      <c r="G1736" s="1021"/>
      <c r="H1736" s="1022"/>
      <c r="I1736" s="1022"/>
      <c r="J1736" s="1022"/>
      <c r="K1736" s="1022"/>
      <c r="L1736" s="729" t="s">
        <v>3059</v>
      </c>
      <c r="M1736" s="1038">
        <v>2854</v>
      </c>
      <c r="N1736" s="1024"/>
    </row>
    <row r="1737" spans="1:14" ht="33.75">
      <c r="A1737" s="1017">
        <v>1730</v>
      </c>
      <c r="B1737" s="1025" t="s">
        <v>713</v>
      </c>
      <c r="C1737" s="1019" t="s">
        <v>712</v>
      </c>
      <c r="D1737" s="1020" t="s">
        <v>2140</v>
      </c>
      <c r="E1737" s="731" t="s">
        <v>3618</v>
      </c>
      <c r="F1737" s="729" t="s">
        <v>3058</v>
      </c>
      <c r="G1737" s="1021"/>
      <c r="H1737" s="1022"/>
      <c r="I1737" s="1022"/>
      <c r="J1737" s="1022"/>
      <c r="K1737" s="1022"/>
      <c r="L1737" s="729" t="s">
        <v>3059</v>
      </c>
      <c r="M1737" s="1038">
        <v>2854</v>
      </c>
      <c r="N1737" s="1024"/>
    </row>
    <row r="1738" spans="1:14" ht="33.75">
      <c r="A1738" s="1017">
        <v>1731</v>
      </c>
      <c r="B1738" s="1025" t="s">
        <v>713</v>
      </c>
      <c r="C1738" s="1019" t="s">
        <v>712</v>
      </c>
      <c r="D1738" s="1020" t="s">
        <v>2142</v>
      </c>
      <c r="E1738" s="731" t="s">
        <v>3619</v>
      </c>
      <c r="F1738" s="729" t="s">
        <v>3058</v>
      </c>
      <c r="G1738" s="1021"/>
      <c r="H1738" s="1022"/>
      <c r="I1738" s="1022"/>
      <c r="J1738" s="1022"/>
      <c r="K1738" s="1022"/>
      <c r="L1738" s="729" t="s">
        <v>3059</v>
      </c>
      <c r="M1738" s="1038">
        <v>2854</v>
      </c>
      <c r="N1738" s="1024"/>
    </row>
    <row r="1739" spans="1:14" ht="33.75">
      <c r="A1739" s="1017">
        <v>1732</v>
      </c>
      <c r="B1739" s="1025" t="s">
        <v>713</v>
      </c>
      <c r="C1739" s="1019" t="s">
        <v>712</v>
      </c>
      <c r="D1739" s="1020" t="s">
        <v>2143</v>
      </c>
      <c r="E1739" s="731" t="s">
        <v>3620</v>
      </c>
      <c r="F1739" s="729" t="s">
        <v>3058</v>
      </c>
      <c r="G1739" s="1021"/>
      <c r="H1739" s="1022"/>
      <c r="I1739" s="1022"/>
      <c r="J1739" s="1022"/>
      <c r="K1739" s="1022"/>
      <c r="L1739" s="729" t="s">
        <v>3059</v>
      </c>
      <c r="M1739" s="1038">
        <v>2854</v>
      </c>
      <c r="N1739" s="1024"/>
    </row>
    <row r="1740" spans="1:14" ht="33.75">
      <c r="A1740" s="1017">
        <v>1733</v>
      </c>
      <c r="B1740" s="1025" t="s">
        <v>713</v>
      </c>
      <c r="C1740" s="1019" t="s">
        <v>712</v>
      </c>
      <c r="D1740" s="1020" t="s">
        <v>2145</v>
      </c>
      <c r="E1740" s="731" t="s">
        <v>3621</v>
      </c>
      <c r="F1740" s="729" t="s">
        <v>3058</v>
      </c>
      <c r="G1740" s="1021"/>
      <c r="H1740" s="1022"/>
      <c r="I1740" s="1022"/>
      <c r="J1740" s="1022"/>
      <c r="K1740" s="1022"/>
      <c r="L1740" s="729" t="s">
        <v>3059</v>
      </c>
      <c r="M1740" s="1038">
        <v>5290</v>
      </c>
      <c r="N1740" s="1024"/>
    </row>
    <row r="1741" spans="1:14" ht="33.75">
      <c r="A1741" s="1017">
        <v>1734</v>
      </c>
      <c r="B1741" s="1025" t="s">
        <v>713</v>
      </c>
      <c r="C1741" s="1019" t="s">
        <v>712</v>
      </c>
      <c r="D1741" s="1020" t="s">
        <v>2146</v>
      </c>
      <c r="E1741" s="731" t="s">
        <v>3622</v>
      </c>
      <c r="F1741" s="729" t="s">
        <v>3058</v>
      </c>
      <c r="G1741" s="1021"/>
      <c r="H1741" s="1022"/>
      <c r="I1741" s="1022"/>
      <c r="J1741" s="1022"/>
      <c r="K1741" s="1022"/>
      <c r="L1741" s="729" t="s">
        <v>3059</v>
      </c>
      <c r="M1741" s="1038">
        <v>3370</v>
      </c>
      <c r="N1741" s="1024"/>
    </row>
    <row r="1742" spans="1:14" ht="33.75">
      <c r="A1742" s="1017">
        <v>1735</v>
      </c>
      <c r="B1742" s="1025" t="s">
        <v>713</v>
      </c>
      <c r="C1742" s="1019" t="s">
        <v>712</v>
      </c>
      <c r="D1742" s="1020" t="s">
        <v>2148</v>
      </c>
      <c r="E1742" s="731" t="s">
        <v>3623</v>
      </c>
      <c r="F1742" s="729" t="s">
        <v>3058</v>
      </c>
      <c r="G1742" s="1021"/>
      <c r="H1742" s="1022"/>
      <c r="I1742" s="1022"/>
      <c r="J1742" s="1022"/>
      <c r="K1742" s="1022"/>
      <c r="L1742" s="729" t="s">
        <v>3059</v>
      </c>
      <c r="M1742" s="1038">
        <v>3882</v>
      </c>
      <c r="N1742" s="1024"/>
    </row>
    <row r="1743" spans="1:14" ht="33.75">
      <c r="A1743" s="1017">
        <v>1736</v>
      </c>
      <c r="B1743" s="1025" t="s">
        <v>713</v>
      </c>
      <c r="C1743" s="1019" t="s">
        <v>712</v>
      </c>
      <c r="D1743" s="1020" t="s">
        <v>2149</v>
      </c>
      <c r="E1743" s="731" t="s">
        <v>3624</v>
      </c>
      <c r="F1743" s="729" t="s">
        <v>3058</v>
      </c>
      <c r="G1743" s="1021"/>
      <c r="H1743" s="1022"/>
      <c r="I1743" s="1022"/>
      <c r="J1743" s="1022"/>
      <c r="K1743" s="1022"/>
      <c r="L1743" s="729" t="s">
        <v>3059</v>
      </c>
      <c r="M1743" s="1038">
        <v>4162</v>
      </c>
      <c r="N1743" s="1024"/>
    </row>
    <row r="1744" spans="1:14" ht="33.75">
      <c r="A1744" s="1017">
        <v>1737</v>
      </c>
      <c r="B1744" s="1025" t="s">
        <v>713</v>
      </c>
      <c r="C1744" s="1019" t="s">
        <v>712</v>
      </c>
      <c r="D1744" s="1020" t="s">
        <v>2151</v>
      </c>
      <c r="E1744" s="731" t="s">
        <v>3625</v>
      </c>
      <c r="F1744" s="729" t="s">
        <v>3058</v>
      </c>
      <c r="G1744" s="1021"/>
      <c r="H1744" s="1022"/>
      <c r="I1744" s="1022"/>
      <c r="J1744" s="1022"/>
      <c r="K1744" s="1022"/>
      <c r="L1744" s="729" t="s">
        <v>3059</v>
      </c>
      <c r="M1744" s="1038">
        <v>5716</v>
      </c>
      <c r="N1744" s="1024"/>
    </row>
    <row r="1745" spans="1:14" ht="33.75">
      <c r="A1745" s="1017">
        <v>1738</v>
      </c>
      <c r="B1745" s="1025" t="s">
        <v>713</v>
      </c>
      <c r="C1745" s="1019" t="s">
        <v>712</v>
      </c>
      <c r="D1745" s="1020" t="s">
        <v>2152</v>
      </c>
      <c r="E1745" s="731" t="s">
        <v>3626</v>
      </c>
      <c r="F1745" s="729" t="s">
        <v>3058</v>
      </c>
      <c r="G1745" s="1021"/>
      <c r="H1745" s="1022"/>
      <c r="I1745" s="1022"/>
      <c r="J1745" s="1022"/>
      <c r="K1745" s="1022"/>
      <c r="L1745" s="729" t="s">
        <v>3059</v>
      </c>
      <c r="M1745" s="1038">
        <v>6437</v>
      </c>
      <c r="N1745" s="1024"/>
    </row>
    <row r="1746" spans="1:14" ht="33.75">
      <c r="A1746" s="1017">
        <v>1739</v>
      </c>
      <c r="B1746" s="1025" t="s">
        <v>713</v>
      </c>
      <c r="C1746" s="1019" t="s">
        <v>712</v>
      </c>
      <c r="D1746" s="1020" t="s">
        <v>2154</v>
      </c>
      <c r="E1746" s="731" t="s">
        <v>3627</v>
      </c>
      <c r="F1746" s="729" t="s">
        <v>3058</v>
      </c>
      <c r="G1746" s="1021"/>
      <c r="H1746" s="1022"/>
      <c r="I1746" s="1022"/>
      <c r="J1746" s="1022"/>
      <c r="K1746" s="1022"/>
      <c r="L1746" s="729" t="s">
        <v>3059</v>
      </c>
      <c r="M1746" s="1038">
        <v>4779</v>
      </c>
      <c r="N1746" s="1024"/>
    </row>
    <row r="1747" spans="1:14" ht="33.75">
      <c r="A1747" s="1017">
        <v>1740</v>
      </c>
      <c r="B1747" s="1025" t="s">
        <v>713</v>
      </c>
      <c r="C1747" s="1019" t="s">
        <v>712</v>
      </c>
      <c r="D1747" s="1020" t="s">
        <v>2155</v>
      </c>
      <c r="E1747" s="731" t="s">
        <v>3628</v>
      </c>
      <c r="F1747" s="729" t="s">
        <v>3058</v>
      </c>
      <c r="G1747" s="1021"/>
      <c r="H1747" s="1022"/>
      <c r="I1747" s="1022"/>
      <c r="J1747" s="1022"/>
      <c r="K1747" s="1022"/>
      <c r="L1747" s="729" t="s">
        <v>3059</v>
      </c>
      <c r="M1747" s="1038">
        <v>3370</v>
      </c>
      <c r="N1747" s="1024"/>
    </row>
    <row r="1748" spans="1:14" ht="33.75">
      <c r="A1748" s="1017">
        <v>1741</v>
      </c>
      <c r="B1748" s="1025" t="s">
        <v>713</v>
      </c>
      <c r="C1748" s="1019" t="s">
        <v>712</v>
      </c>
      <c r="D1748" s="1020" t="s">
        <v>2157</v>
      </c>
      <c r="E1748" s="731" t="s">
        <v>3629</v>
      </c>
      <c r="F1748" s="729" t="s">
        <v>3058</v>
      </c>
      <c r="G1748" s="1021"/>
      <c r="H1748" s="1022"/>
      <c r="I1748" s="1022"/>
      <c r="J1748" s="1022"/>
      <c r="K1748" s="1022"/>
      <c r="L1748" s="729" t="s">
        <v>3059</v>
      </c>
      <c r="M1748" s="1038">
        <v>3882</v>
      </c>
      <c r="N1748" s="1024"/>
    </row>
    <row r="1749" spans="1:14" ht="33.75">
      <c r="A1749" s="1017">
        <v>1742</v>
      </c>
      <c r="B1749" s="1025" t="s">
        <v>713</v>
      </c>
      <c r="C1749" s="1019" t="s">
        <v>712</v>
      </c>
      <c r="D1749" s="1020" t="s">
        <v>2158</v>
      </c>
      <c r="E1749" s="731" t="s">
        <v>3630</v>
      </c>
      <c r="F1749" s="729" t="s">
        <v>3058</v>
      </c>
      <c r="G1749" s="1021"/>
      <c r="H1749" s="1022"/>
      <c r="I1749" s="1022"/>
      <c r="J1749" s="1022"/>
      <c r="K1749" s="1022"/>
      <c r="L1749" s="729" t="s">
        <v>3059</v>
      </c>
      <c r="M1749" s="1038">
        <v>3882</v>
      </c>
      <c r="N1749" s="1024"/>
    </row>
    <row r="1750" spans="1:14" ht="33.75">
      <c r="A1750" s="1017">
        <v>1743</v>
      </c>
      <c r="B1750" s="1025" t="s">
        <v>713</v>
      </c>
      <c r="C1750" s="1019" t="s">
        <v>712</v>
      </c>
      <c r="D1750" s="1020" t="s">
        <v>2160</v>
      </c>
      <c r="E1750" s="731" t="s">
        <v>3631</v>
      </c>
      <c r="F1750" s="729" t="s">
        <v>3058</v>
      </c>
      <c r="G1750" s="1021"/>
      <c r="H1750" s="1022"/>
      <c r="I1750" s="1022"/>
      <c r="J1750" s="1022"/>
      <c r="K1750" s="1022"/>
      <c r="L1750" s="729" t="s">
        <v>3059</v>
      </c>
      <c r="M1750" s="1038">
        <v>3882</v>
      </c>
      <c r="N1750" s="1024"/>
    </row>
    <row r="1751" spans="1:14" ht="33.75">
      <c r="A1751" s="1017">
        <v>1744</v>
      </c>
      <c r="B1751" s="1025" t="s">
        <v>713</v>
      </c>
      <c r="C1751" s="1019" t="s">
        <v>712</v>
      </c>
      <c r="D1751" s="1020" t="s">
        <v>2161</v>
      </c>
      <c r="E1751" s="731" t="s">
        <v>3632</v>
      </c>
      <c r="F1751" s="729" t="s">
        <v>3058</v>
      </c>
      <c r="G1751" s="1021"/>
      <c r="H1751" s="1022"/>
      <c r="I1751" s="1022"/>
      <c r="J1751" s="1022"/>
      <c r="K1751" s="1022"/>
      <c r="L1751" s="729" t="s">
        <v>3059</v>
      </c>
      <c r="M1751" s="1038">
        <v>3882</v>
      </c>
      <c r="N1751" s="1024"/>
    </row>
    <row r="1752" spans="1:14" ht="33.75">
      <c r="A1752" s="1017">
        <v>1745</v>
      </c>
      <c r="B1752" s="1025" t="s">
        <v>713</v>
      </c>
      <c r="C1752" s="1019" t="s">
        <v>712</v>
      </c>
      <c r="D1752" s="1020" t="s">
        <v>2163</v>
      </c>
      <c r="E1752" s="731" t="s">
        <v>3633</v>
      </c>
      <c r="F1752" s="729" t="s">
        <v>3058</v>
      </c>
      <c r="G1752" s="1021"/>
      <c r="H1752" s="1022"/>
      <c r="I1752" s="1022"/>
      <c r="J1752" s="1022"/>
      <c r="K1752" s="1022"/>
      <c r="L1752" s="729" t="s">
        <v>3059</v>
      </c>
      <c r="M1752" s="1038">
        <v>3882</v>
      </c>
      <c r="N1752" s="1024"/>
    </row>
    <row r="1753" spans="1:14" ht="33.75">
      <c r="A1753" s="1017">
        <v>1746</v>
      </c>
      <c r="B1753" s="1025" t="s">
        <v>713</v>
      </c>
      <c r="C1753" s="1019" t="s">
        <v>712</v>
      </c>
      <c r="D1753" s="1020" t="s">
        <v>2164</v>
      </c>
      <c r="E1753" s="731" t="s">
        <v>3634</v>
      </c>
      <c r="F1753" s="729" t="s">
        <v>3058</v>
      </c>
      <c r="G1753" s="1021"/>
      <c r="H1753" s="1022"/>
      <c r="I1753" s="1022"/>
      <c r="J1753" s="1022"/>
      <c r="K1753" s="1022"/>
      <c r="L1753" s="729" t="s">
        <v>3059</v>
      </c>
      <c r="M1753" s="1038">
        <v>3882</v>
      </c>
      <c r="N1753" s="1024"/>
    </row>
    <row r="1754" spans="1:14" ht="33.75">
      <c r="A1754" s="1017">
        <v>1747</v>
      </c>
      <c r="B1754" s="1025" t="s">
        <v>713</v>
      </c>
      <c r="C1754" s="1019" t="s">
        <v>712</v>
      </c>
      <c r="D1754" s="1020" t="s">
        <v>2166</v>
      </c>
      <c r="E1754" s="731" t="s">
        <v>3635</v>
      </c>
      <c r="F1754" s="729" t="s">
        <v>3058</v>
      </c>
      <c r="G1754" s="1021"/>
      <c r="H1754" s="1022"/>
      <c r="I1754" s="1022"/>
      <c r="J1754" s="1022"/>
      <c r="K1754" s="1022"/>
      <c r="L1754" s="729" t="s">
        <v>3059</v>
      </c>
      <c r="M1754" s="1038">
        <v>3882</v>
      </c>
      <c r="N1754" s="1024"/>
    </row>
    <row r="1755" spans="1:14" ht="33.75">
      <c r="A1755" s="1017">
        <v>1748</v>
      </c>
      <c r="B1755" s="1025" t="s">
        <v>713</v>
      </c>
      <c r="C1755" s="1019" t="s">
        <v>712</v>
      </c>
      <c r="D1755" s="1020" t="s">
        <v>2167</v>
      </c>
      <c r="E1755" s="731" t="s">
        <v>3636</v>
      </c>
      <c r="F1755" s="729" t="s">
        <v>3058</v>
      </c>
      <c r="G1755" s="1021"/>
      <c r="H1755" s="1022"/>
      <c r="I1755" s="1022"/>
      <c r="J1755" s="1022"/>
      <c r="K1755" s="1022"/>
      <c r="L1755" s="729" t="s">
        <v>3059</v>
      </c>
      <c r="M1755" s="1038">
        <v>4162</v>
      </c>
      <c r="N1755" s="1024"/>
    </row>
    <row r="1756" spans="1:14" ht="33.75">
      <c r="A1756" s="1017">
        <v>1749</v>
      </c>
      <c r="B1756" s="1025" t="s">
        <v>713</v>
      </c>
      <c r="C1756" s="1019" t="s">
        <v>712</v>
      </c>
      <c r="D1756" s="1020" t="s">
        <v>2169</v>
      </c>
      <c r="E1756" s="731" t="s">
        <v>3637</v>
      </c>
      <c r="F1756" s="729" t="s">
        <v>3058</v>
      </c>
      <c r="G1756" s="1021"/>
      <c r="H1756" s="1022"/>
      <c r="I1756" s="1022"/>
      <c r="J1756" s="1022"/>
      <c r="K1756" s="1022"/>
      <c r="L1756" s="729" t="s">
        <v>3059</v>
      </c>
      <c r="M1756" s="1038">
        <v>3370</v>
      </c>
      <c r="N1756" s="1024"/>
    </row>
    <row r="1757" spans="1:14" ht="33.75">
      <c r="A1757" s="1017">
        <v>1750</v>
      </c>
      <c r="B1757" s="1025" t="s">
        <v>713</v>
      </c>
      <c r="C1757" s="1019" t="s">
        <v>712</v>
      </c>
      <c r="D1757" s="1020" t="s">
        <v>2170</v>
      </c>
      <c r="E1757" s="731" t="s">
        <v>3638</v>
      </c>
      <c r="F1757" s="729" t="s">
        <v>3058</v>
      </c>
      <c r="G1757" s="1021"/>
      <c r="H1757" s="1022"/>
      <c r="I1757" s="1022"/>
      <c r="J1757" s="1022"/>
      <c r="K1757" s="1022"/>
      <c r="L1757" s="729" t="s">
        <v>3059</v>
      </c>
      <c r="M1757" s="1038">
        <v>4162</v>
      </c>
      <c r="N1757" s="1024"/>
    </row>
    <row r="1758" spans="1:14" ht="33.75">
      <c r="A1758" s="1017">
        <v>1751</v>
      </c>
      <c r="B1758" s="1025" t="s">
        <v>713</v>
      </c>
      <c r="C1758" s="1019" t="s">
        <v>712</v>
      </c>
      <c r="D1758" s="1020" t="s">
        <v>2173</v>
      </c>
      <c r="E1758" s="731" t="s">
        <v>3639</v>
      </c>
      <c r="F1758" s="729" t="s">
        <v>3058</v>
      </c>
      <c r="G1758" s="1021"/>
      <c r="H1758" s="1022"/>
      <c r="I1758" s="1022"/>
      <c r="J1758" s="1022"/>
      <c r="K1758" s="1022"/>
      <c r="L1758" s="729" t="s">
        <v>3059</v>
      </c>
      <c r="M1758" s="1038">
        <v>3882</v>
      </c>
      <c r="N1758" s="1024"/>
    </row>
    <row r="1759" spans="1:14" ht="33.75">
      <c r="A1759" s="1017">
        <v>1752</v>
      </c>
      <c r="B1759" s="1025" t="s">
        <v>713</v>
      </c>
      <c r="C1759" s="1019" t="s">
        <v>712</v>
      </c>
      <c r="D1759" s="1020" t="s">
        <v>2174</v>
      </c>
      <c r="E1759" s="731" t="s">
        <v>3640</v>
      </c>
      <c r="F1759" s="729" t="s">
        <v>3058</v>
      </c>
      <c r="G1759" s="1021"/>
      <c r="H1759" s="1022"/>
      <c r="I1759" s="1022"/>
      <c r="J1759" s="1022"/>
      <c r="K1759" s="1022"/>
      <c r="L1759" s="729" t="s">
        <v>3059</v>
      </c>
      <c r="M1759" s="1038">
        <v>4162</v>
      </c>
      <c r="N1759" s="1024"/>
    </row>
    <row r="1760" spans="1:14" ht="33.75">
      <c r="A1760" s="1017">
        <v>1753</v>
      </c>
      <c r="B1760" s="1025" t="s">
        <v>713</v>
      </c>
      <c r="C1760" s="1019" t="s">
        <v>712</v>
      </c>
      <c r="D1760" s="1020" t="s">
        <v>2176</v>
      </c>
      <c r="E1760" s="731" t="s">
        <v>3641</v>
      </c>
      <c r="F1760" s="729" t="s">
        <v>3058</v>
      </c>
      <c r="G1760" s="1021"/>
      <c r="H1760" s="1022"/>
      <c r="I1760" s="1022"/>
      <c r="J1760" s="1022"/>
      <c r="K1760" s="1022"/>
      <c r="L1760" s="729" t="s">
        <v>3059</v>
      </c>
      <c r="M1760" s="1038">
        <v>3370</v>
      </c>
      <c r="N1760" s="1024"/>
    </row>
    <row r="1761" spans="1:14" ht="33.75">
      <c r="A1761" s="1017">
        <v>1754</v>
      </c>
      <c r="B1761" s="1025" t="s">
        <v>713</v>
      </c>
      <c r="C1761" s="1019" t="s">
        <v>712</v>
      </c>
      <c r="D1761" s="1020" t="s">
        <v>2177</v>
      </c>
      <c r="E1761" s="731" t="s">
        <v>3642</v>
      </c>
      <c r="F1761" s="729" t="s">
        <v>3058</v>
      </c>
      <c r="G1761" s="1021"/>
      <c r="H1761" s="1022"/>
      <c r="I1761" s="1022"/>
      <c r="J1761" s="1022"/>
      <c r="K1761" s="1022"/>
      <c r="L1761" s="729" t="s">
        <v>3059</v>
      </c>
      <c r="M1761" s="1038">
        <v>3370</v>
      </c>
      <c r="N1761" s="1024"/>
    </row>
    <row r="1762" spans="1:14" ht="33.75">
      <c r="A1762" s="1017">
        <v>1755</v>
      </c>
      <c r="B1762" s="1025" t="s">
        <v>713</v>
      </c>
      <c r="C1762" s="1019" t="s">
        <v>712</v>
      </c>
      <c r="D1762" s="1020" t="s">
        <v>2180</v>
      </c>
      <c r="E1762" s="731" t="s">
        <v>3643</v>
      </c>
      <c r="F1762" s="729" t="s">
        <v>3058</v>
      </c>
      <c r="G1762" s="1021"/>
      <c r="H1762" s="1022"/>
      <c r="I1762" s="1022"/>
      <c r="J1762" s="1022"/>
      <c r="K1762" s="1022"/>
      <c r="L1762" s="729" t="s">
        <v>3059</v>
      </c>
      <c r="M1762" s="1038">
        <v>4162</v>
      </c>
      <c r="N1762" s="1024"/>
    </row>
    <row r="1763" spans="1:14" ht="33.75">
      <c r="A1763" s="1017">
        <v>1756</v>
      </c>
      <c r="B1763" s="1025" t="s">
        <v>713</v>
      </c>
      <c r="C1763" s="1019" t="s">
        <v>712</v>
      </c>
      <c r="D1763" s="1020" t="s">
        <v>2181</v>
      </c>
      <c r="E1763" s="731" t="s">
        <v>3644</v>
      </c>
      <c r="F1763" s="729" t="s">
        <v>3058</v>
      </c>
      <c r="G1763" s="1021"/>
      <c r="H1763" s="1022"/>
      <c r="I1763" s="1022"/>
      <c r="J1763" s="1022"/>
      <c r="K1763" s="1022"/>
      <c r="L1763" s="729" t="s">
        <v>3059</v>
      </c>
      <c r="M1763" s="1038">
        <v>4162</v>
      </c>
      <c r="N1763" s="1024"/>
    </row>
    <row r="1764" spans="1:14" ht="33.75">
      <c r="A1764" s="1017">
        <v>1757</v>
      </c>
      <c r="B1764" s="1025" t="s">
        <v>713</v>
      </c>
      <c r="C1764" s="1019" t="s">
        <v>712</v>
      </c>
      <c r="D1764" s="1020" t="s">
        <v>2183</v>
      </c>
      <c r="E1764" s="731" t="s">
        <v>3645</v>
      </c>
      <c r="F1764" s="729" t="s">
        <v>3058</v>
      </c>
      <c r="G1764" s="1021"/>
      <c r="H1764" s="1022"/>
      <c r="I1764" s="1022"/>
      <c r="J1764" s="1022"/>
      <c r="K1764" s="1022"/>
      <c r="L1764" s="729" t="s">
        <v>3059</v>
      </c>
      <c r="M1764" s="1038">
        <v>3370</v>
      </c>
      <c r="N1764" s="1024"/>
    </row>
    <row r="1765" spans="1:14" ht="33.75">
      <c r="A1765" s="1017">
        <v>1758</v>
      </c>
      <c r="B1765" s="1025" t="s">
        <v>713</v>
      </c>
      <c r="C1765" s="1019" t="s">
        <v>712</v>
      </c>
      <c r="D1765" s="1020" t="s">
        <v>2184</v>
      </c>
      <c r="E1765" s="731" t="s">
        <v>6</v>
      </c>
      <c r="F1765" s="729" t="s">
        <v>3058</v>
      </c>
      <c r="G1765" s="1021"/>
      <c r="H1765" s="1022"/>
      <c r="I1765" s="1022"/>
      <c r="J1765" s="1022"/>
      <c r="K1765" s="1022"/>
      <c r="L1765" s="729" t="s">
        <v>3059</v>
      </c>
      <c r="M1765" s="1038">
        <v>3882</v>
      </c>
      <c r="N1765" s="1024"/>
    </row>
    <row r="1766" spans="1:14" ht="33.75">
      <c r="A1766" s="1017">
        <v>1759</v>
      </c>
      <c r="B1766" s="1025" t="s">
        <v>713</v>
      </c>
      <c r="C1766" s="1019" t="s">
        <v>712</v>
      </c>
      <c r="D1766" s="1020" t="s">
        <v>2186</v>
      </c>
      <c r="E1766" s="731" t="s">
        <v>3646</v>
      </c>
      <c r="F1766" s="729" t="s">
        <v>3058</v>
      </c>
      <c r="G1766" s="1021"/>
      <c r="H1766" s="1022"/>
      <c r="I1766" s="1022"/>
      <c r="J1766" s="1022"/>
      <c r="K1766" s="1022"/>
      <c r="L1766" s="729" t="s">
        <v>3059</v>
      </c>
      <c r="M1766" s="1038">
        <v>3882</v>
      </c>
      <c r="N1766" s="1024"/>
    </row>
    <row r="1767" spans="1:14" ht="33.75">
      <c r="A1767" s="1017">
        <v>1760</v>
      </c>
      <c r="B1767" s="1025" t="s">
        <v>713</v>
      </c>
      <c r="C1767" s="1019" t="s">
        <v>712</v>
      </c>
      <c r="D1767" s="1020" t="s">
        <v>2187</v>
      </c>
      <c r="E1767" s="731" t="s">
        <v>3647</v>
      </c>
      <c r="F1767" s="729" t="s">
        <v>3058</v>
      </c>
      <c r="G1767" s="1021"/>
      <c r="H1767" s="1022"/>
      <c r="I1767" s="1022"/>
      <c r="J1767" s="1022"/>
      <c r="K1767" s="1022"/>
      <c r="L1767" s="729" t="s">
        <v>3059</v>
      </c>
      <c r="M1767" s="1038">
        <v>3882</v>
      </c>
      <c r="N1767" s="1024"/>
    </row>
    <row r="1768" spans="1:14" ht="33.75">
      <c r="A1768" s="1017">
        <v>1761</v>
      </c>
      <c r="B1768" s="1025" t="s">
        <v>713</v>
      </c>
      <c r="C1768" s="1019" t="s">
        <v>712</v>
      </c>
      <c r="D1768" s="1020" t="s">
        <v>2189</v>
      </c>
      <c r="E1768" s="731" t="s">
        <v>3648</v>
      </c>
      <c r="F1768" s="729" t="s">
        <v>3058</v>
      </c>
      <c r="G1768" s="1021"/>
      <c r="H1768" s="1022"/>
      <c r="I1768" s="1022"/>
      <c r="J1768" s="1022"/>
      <c r="K1768" s="1022"/>
      <c r="L1768" s="729" t="s">
        <v>3059</v>
      </c>
      <c r="M1768" s="1038">
        <v>3882</v>
      </c>
      <c r="N1768" s="1024"/>
    </row>
    <row r="1769" spans="1:14" ht="33.75">
      <c r="A1769" s="1017">
        <v>1762</v>
      </c>
      <c r="B1769" s="1025" t="s">
        <v>713</v>
      </c>
      <c r="C1769" s="1019" t="s">
        <v>712</v>
      </c>
      <c r="D1769" s="1020" t="s">
        <v>2190</v>
      </c>
      <c r="E1769" s="731" t="s">
        <v>3649</v>
      </c>
      <c r="F1769" s="729" t="s">
        <v>3058</v>
      </c>
      <c r="G1769" s="1021"/>
      <c r="H1769" s="1022"/>
      <c r="I1769" s="1022"/>
      <c r="J1769" s="1022"/>
      <c r="K1769" s="1022"/>
      <c r="L1769" s="729" t="s">
        <v>3059</v>
      </c>
      <c r="M1769" s="1038">
        <v>3370</v>
      </c>
      <c r="N1769" s="1024"/>
    </row>
    <row r="1770" spans="1:14" ht="33.75">
      <c r="A1770" s="1017">
        <v>1763</v>
      </c>
      <c r="B1770" s="1025" t="s">
        <v>713</v>
      </c>
      <c r="C1770" s="1019" t="s">
        <v>712</v>
      </c>
      <c r="D1770" s="1020" t="s">
        <v>2192</v>
      </c>
      <c r="E1770" s="731" t="s">
        <v>3650</v>
      </c>
      <c r="F1770" s="729" t="s">
        <v>3058</v>
      </c>
      <c r="G1770" s="1021"/>
      <c r="H1770" s="1022"/>
      <c r="I1770" s="1022"/>
      <c r="J1770" s="1022"/>
      <c r="K1770" s="1022"/>
      <c r="L1770" s="729" t="s">
        <v>3059</v>
      </c>
      <c r="M1770" s="1038">
        <v>4162</v>
      </c>
      <c r="N1770" s="1024"/>
    </row>
    <row r="1771" spans="1:14" ht="33.75">
      <c r="A1771" s="1017">
        <v>1764</v>
      </c>
      <c r="B1771" s="1025" t="s">
        <v>713</v>
      </c>
      <c r="C1771" s="1019" t="s">
        <v>712</v>
      </c>
      <c r="D1771" s="1020" t="s">
        <v>2193</v>
      </c>
      <c r="E1771" s="731" t="s">
        <v>3651</v>
      </c>
      <c r="F1771" s="729" t="s">
        <v>3058</v>
      </c>
      <c r="G1771" s="1021"/>
      <c r="H1771" s="1022"/>
      <c r="I1771" s="1022"/>
      <c r="J1771" s="1022"/>
      <c r="K1771" s="1022"/>
      <c r="L1771" s="729" t="s">
        <v>3059</v>
      </c>
      <c r="M1771" s="1038">
        <v>4779</v>
      </c>
      <c r="N1771" s="1024"/>
    </row>
    <row r="1772" spans="1:14" ht="33.75">
      <c r="A1772" s="1017">
        <v>1765</v>
      </c>
      <c r="B1772" s="1025" t="s">
        <v>713</v>
      </c>
      <c r="C1772" s="1019" t="s">
        <v>712</v>
      </c>
      <c r="D1772" s="1020" t="s">
        <v>2195</v>
      </c>
      <c r="E1772" s="731" t="s">
        <v>3652</v>
      </c>
      <c r="F1772" s="729" t="s">
        <v>3058</v>
      </c>
      <c r="G1772" s="1021"/>
      <c r="H1772" s="1022"/>
      <c r="I1772" s="1022"/>
      <c r="J1772" s="1022"/>
      <c r="K1772" s="1022"/>
      <c r="L1772" s="729" t="s">
        <v>3059</v>
      </c>
      <c r="M1772" s="1038">
        <v>4162</v>
      </c>
      <c r="N1772" s="1024"/>
    </row>
    <row r="1773" spans="1:14" ht="33.75">
      <c r="A1773" s="1017">
        <v>1766</v>
      </c>
      <c r="B1773" s="1025" t="s">
        <v>713</v>
      </c>
      <c r="C1773" s="1019" t="s">
        <v>712</v>
      </c>
      <c r="D1773" s="1020" t="s">
        <v>2196</v>
      </c>
      <c r="E1773" s="731" t="s">
        <v>3653</v>
      </c>
      <c r="F1773" s="729" t="s">
        <v>3058</v>
      </c>
      <c r="G1773" s="1021"/>
      <c r="H1773" s="1022"/>
      <c r="I1773" s="1022"/>
      <c r="J1773" s="1022"/>
      <c r="K1773" s="1022"/>
      <c r="L1773" s="729" t="s">
        <v>3059</v>
      </c>
      <c r="M1773" s="1038">
        <v>3370</v>
      </c>
      <c r="N1773" s="1024"/>
    </row>
    <row r="1774" spans="1:14" ht="33.75">
      <c r="A1774" s="1017">
        <v>1767</v>
      </c>
      <c r="B1774" s="1025" t="s">
        <v>713</v>
      </c>
      <c r="C1774" s="1019" t="s">
        <v>712</v>
      </c>
      <c r="D1774" s="1020" t="s">
        <v>2198</v>
      </c>
      <c r="E1774" s="731" t="s">
        <v>3654</v>
      </c>
      <c r="F1774" s="729" t="s">
        <v>3058</v>
      </c>
      <c r="G1774" s="1021"/>
      <c r="H1774" s="1022"/>
      <c r="I1774" s="1022"/>
      <c r="J1774" s="1022"/>
      <c r="K1774" s="1022"/>
      <c r="L1774" s="729" t="s">
        <v>3059</v>
      </c>
      <c r="M1774" s="1038">
        <v>3370</v>
      </c>
      <c r="N1774" s="1024"/>
    </row>
    <row r="1775" spans="1:14" ht="33.75">
      <c r="A1775" s="1017">
        <v>1768</v>
      </c>
      <c r="B1775" s="1025" t="s">
        <v>713</v>
      </c>
      <c r="C1775" s="1019" t="s">
        <v>712</v>
      </c>
      <c r="D1775" s="1020" t="s">
        <v>2199</v>
      </c>
      <c r="E1775" s="731" t="s">
        <v>3655</v>
      </c>
      <c r="F1775" s="729" t="s">
        <v>3058</v>
      </c>
      <c r="G1775" s="1021"/>
      <c r="H1775" s="1022"/>
      <c r="I1775" s="1022"/>
      <c r="J1775" s="1022"/>
      <c r="K1775" s="1022"/>
      <c r="L1775" s="729" t="s">
        <v>3059</v>
      </c>
      <c r="M1775" s="1038">
        <v>3983</v>
      </c>
      <c r="N1775" s="1024"/>
    </row>
    <row r="1776" spans="1:14" ht="33.75">
      <c r="A1776" s="1017">
        <v>1769</v>
      </c>
      <c r="B1776" s="1025" t="s">
        <v>713</v>
      </c>
      <c r="C1776" s="1019" t="s">
        <v>712</v>
      </c>
      <c r="D1776" s="1020" t="s">
        <v>2201</v>
      </c>
      <c r="E1776" s="731" t="s">
        <v>3656</v>
      </c>
      <c r="F1776" s="729" t="s">
        <v>3058</v>
      </c>
      <c r="G1776" s="1021"/>
      <c r="H1776" s="1022"/>
      <c r="I1776" s="1022"/>
      <c r="J1776" s="1022"/>
      <c r="K1776" s="1022"/>
      <c r="L1776" s="729" t="s">
        <v>3059</v>
      </c>
      <c r="M1776" s="1038">
        <v>3983</v>
      </c>
      <c r="N1776" s="1024"/>
    </row>
    <row r="1777" spans="1:14" ht="33.75">
      <c r="A1777" s="1017">
        <v>1770</v>
      </c>
      <c r="B1777" s="1025" t="s">
        <v>713</v>
      </c>
      <c r="C1777" s="1019" t="s">
        <v>712</v>
      </c>
      <c r="D1777" s="1020" t="s">
        <v>2202</v>
      </c>
      <c r="E1777" s="731" t="s">
        <v>3657</v>
      </c>
      <c r="F1777" s="729" t="s">
        <v>3058</v>
      </c>
      <c r="G1777" s="1021"/>
      <c r="H1777" s="1022"/>
      <c r="I1777" s="1022"/>
      <c r="J1777" s="1022"/>
      <c r="K1777" s="1022"/>
      <c r="L1777" s="729" t="s">
        <v>3059</v>
      </c>
      <c r="M1777" s="1038">
        <v>3574</v>
      </c>
      <c r="N1777" s="1024"/>
    </row>
    <row r="1778" spans="1:14" ht="33.75">
      <c r="A1778" s="1017">
        <v>1771</v>
      </c>
      <c r="B1778" s="1025" t="s">
        <v>713</v>
      </c>
      <c r="C1778" s="1019" t="s">
        <v>712</v>
      </c>
      <c r="D1778" s="1020" t="s">
        <v>2204</v>
      </c>
      <c r="E1778" s="731" t="s">
        <v>3658</v>
      </c>
      <c r="F1778" s="729" t="s">
        <v>3058</v>
      </c>
      <c r="G1778" s="1021"/>
      <c r="H1778" s="1022"/>
      <c r="I1778" s="1022"/>
      <c r="J1778" s="1022"/>
      <c r="K1778" s="1022"/>
      <c r="L1778" s="729" t="s">
        <v>3059</v>
      </c>
      <c r="M1778" s="1038">
        <v>4149</v>
      </c>
      <c r="N1778" s="1024"/>
    </row>
    <row r="1779" spans="1:14" ht="33.75">
      <c r="A1779" s="1017">
        <v>1772</v>
      </c>
      <c r="B1779" s="1025" t="s">
        <v>713</v>
      </c>
      <c r="C1779" s="1019" t="s">
        <v>712</v>
      </c>
      <c r="D1779" s="1020" t="s">
        <v>2205</v>
      </c>
      <c r="E1779" s="731" t="s">
        <v>3659</v>
      </c>
      <c r="F1779" s="729" t="s">
        <v>3058</v>
      </c>
      <c r="G1779" s="1021"/>
      <c r="H1779" s="1022"/>
      <c r="I1779" s="1022"/>
      <c r="J1779" s="1022"/>
      <c r="K1779" s="1022"/>
      <c r="L1779" s="729" t="s">
        <v>3059</v>
      </c>
      <c r="M1779" s="1038">
        <v>3983</v>
      </c>
      <c r="N1779" s="1024"/>
    </row>
    <row r="1780" spans="1:14" ht="33.75">
      <c r="A1780" s="1017">
        <v>1773</v>
      </c>
      <c r="B1780" s="1025" t="s">
        <v>713</v>
      </c>
      <c r="C1780" s="1019" t="s">
        <v>712</v>
      </c>
      <c r="D1780" s="1020" t="s">
        <v>2207</v>
      </c>
      <c r="E1780" s="731" t="s">
        <v>3660</v>
      </c>
      <c r="F1780" s="729" t="s">
        <v>3058</v>
      </c>
      <c r="G1780" s="1021"/>
      <c r="H1780" s="1022"/>
      <c r="I1780" s="1022"/>
      <c r="J1780" s="1022"/>
      <c r="K1780" s="1022"/>
      <c r="L1780" s="729" t="s">
        <v>3059</v>
      </c>
      <c r="M1780" s="1038">
        <v>3574</v>
      </c>
      <c r="N1780" s="1024"/>
    </row>
    <row r="1781" spans="1:14" ht="33.75">
      <c r="A1781" s="1017">
        <v>1774</v>
      </c>
      <c r="B1781" s="1025" t="s">
        <v>713</v>
      </c>
      <c r="C1781" s="1019" t="s">
        <v>712</v>
      </c>
      <c r="D1781" s="1020" t="s">
        <v>2208</v>
      </c>
      <c r="E1781" s="731" t="s">
        <v>3661</v>
      </c>
      <c r="F1781" s="729" t="s">
        <v>3058</v>
      </c>
      <c r="G1781" s="1021"/>
      <c r="H1781" s="1022"/>
      <c r="I1781" s="1022"/>
      <c r="J1781" s="1022"/>
      <c r="K1781" s="1022"/>
      <c r="L1781" s="729" t="s">
        <v>3059</v>
      </c>
      <c r="M1781" s="1038">
        <v>3413</v>
      </c>
      <c r="N1781" s="1024"/>
    </row>
    <row r="1782" spans="1:14" ht="33.75">
      <c r="A1782" s="1017">
        <v>1775</v>
      </c>
      <c r="B1782" s="1025" t="s">
        <v>713</v>
      </c>
      <c r="C1782" s="1019" t="s">
        <v>712</v>
      </c>
      <c r="D1782" s="1020" t="s">
        <v>2210</v>
      </c>
      <c r="E1782" s="731" t="s">
        <v>3662</v>
      </c>
      <c r="F1782" s="729" t="s">
        <v>3058</v>
      </c>
      <c r="G1782" s="1021"/>
      <c r="H1782" s="1022"/>
      <c r="I1782" s="1022"/>
      <c r="J1782" s="1022"/>
      <c r="K1782" s="1022"/>
      <c r="L1782" s="729" t="s">
        <v>3059</v>
      </c>
      <c r="M1782" s="1038">
        <v>4149</v>
      </c>
      <c r="N1782" s="1024"/>
    </row>
    <row r="1783" spans="1:14" ht="33.75">
      <c r="A1783" s="1017">
        <v>1776</v>
      </c>
      <c r="B1783" s="1025" t="s">
        <v>713</v>
      </c>
      <c r="C1783" s="1019" t="s">
        <v>712</v>
      </c>
      <c r="D1783" s="1020" t="s">
        <v>2211</v>
      </c>
      <c r="E1783" s="731" t="s">
        <v>3663</v>
      </c>
      <c r="F1783" s="729" t="s">
        <v>3058</v>
      </c>
      <c r="G1783" s="1021"/>
      <c r="H1783" s="1022"/>
      <c r="I1783" s="1022"/>
      <c r="J1783" s="1022"/>
      <c r="K1783" s="1022"/>
      <c r="L1783" s="729" t="s">
        <v>3059</v>
      </c>
      <c r="M1783" s="1038">
        <v>4598</v>
      </c>
      <c r="N1783" s="1024"/>
    </row>
    <row r="1784" spans="1:14" ht="33.75">
      <c r="A1784" s="1017">
        <v>1777</v>
      </c>
      <c r="B1784" s="1025" t="s">
        <v>713</v>
      </c>
      <c r="C1784" s="1019" t="s">
        <v>712</v>
      </c>
      <c r="D1784" s="1020" t="s">
        <v>2213</v>
      </c>
      <c r="E1784" s="731" t="s">
        <v>3664</v>
      </c>
      <c r="F1784" s="729" t="s">
        <v>3058</v>
      </c>
      <c r="G1784" s="1021"/>
      <c r="H1784" s="1022"/>
      <c r="I1784" s="1022"/>
      <c r="J1784" s="1022"/>
      <c r="K1784" s="1022"/>
      <c r="L1784" s="729" t="s">
        <v>3059</v>
      </c>
      <c r="M1784" s="1038">
        <v>4598</v>
      </c>
      <c r="N1784" s="1024"/>
    </row>
    <row r="1785" spans="1:14" ht="33.75">
      <c r="A1785" s="1017">
        <v>1778</v>
      </c>
      <c r="B1785" s="1025" t="s">
        <v>713</v>
      </c>
      <c r="C1785" s="1019" t="s">
        <v>712</v>
      </c>
      <c r="D1785" s="1020" t="s">
        <v>2214</v>
      </c>
      <c r="E1785" s="731" t="s">
        <v>3665</v>
      </c>
      <c r="F1785" s="729" t="s">
        <v>3058</v>
      </c>
      <c r="G1785" s="1021"/>
      <c r="H1785" s="1022"/>
      <c r="I1785" s="1022"/>
      <c r="J1785" s="1022"/>
      <c r="K1785" s="1022"/>
      <c r="L1785" s="729" t="s">
        <v>3059</v>
      </c>
      <c r="M1785" s="1038">
        <v>3574</v>
      </c>
      <c r="N1785" s="1024"/>
    </row>
    <row r="1786" spans="1:14" ht="33.75">
      <c r="A1786" s="1017">
        <v>1779</v>
      </c>
      <c r="B1786" s="1025" t="s">
        <v>713</v>
      </c>
      <c r="C1786" s="1019" t="s">
        <v>712</v>
      </c>
      <c r="D1786" s="1020" t="s">
        <v>2216</v>
      </c>
      <c r="E1786" s="731" t="s">
        <v>3666</v>
      </c>
      <c r="F1786" s="729" t="s">
        <v>3058</v>
      </c>
      <c r="G1786" s="1021"/>
      <c r="H1786" s="1022"/>
      <c r="I1786" s="1022"/>
      <c r="J1786" s="1022"/>
      <c r="K1786" s="1022"/>
      <c r="L1786" s="729" t="s">
        <v>3059</v>
      </c>
      <c r="M1786" s="1038">
        <v>3574</v>
      </c>
      <c r="N1786" s="1024"/>
    </row>
    <row r="1787" spans="1:14" ht="33.75">
      <c r="A1787" s="1017">
        <v>1780</v>
      </c>
      <c r="B1787" s="1025" t="s">
        <v>713</v>
      </c>
      <c r="C1787" s="1019" t="s">
        <v>712</v>
      </c>
      <c r="D1787" s="1020" t="s">
        <v>2217</v>
      </c>
      <c r="E1787" s="731" t="s">
        <v>3667</v>
      </c>
      <c r="F1787" s="729" t="s">
        <v>3058</v>
      </c>
      <c r="G1787" s="1021"/>
      <c r="H1787" s="1022"/>
      <c r="I1787" s="1022"/>
      <c r="J1787" s="1022"/>
      <c r="K1787" s="1022"/>
      <c r="L1787" s="729" t="s">
        <v>3059</v>
      </c>
      <c r="M1787" s="1038">
        <v>4598</v>
      </c>
      <c r="N1787" s="1024"/>
    </row>
    <row r="1788" spans="1:14" ht="33.75">
      <c r="A1788" s="1017">
        <v>1781</v>
      </c>
      <c r="B1788" s="1025" t="s">
        <v>713</v>
      </c>
      <c r="C1788" s="1019" t="s">
        <v>712</v>
      </c>
      <c r="D1788" s="1020" t="s">
        <v>2219</v>
      </c>
      <c r="E1788" s="731" t="s">
        <v>3668</v>
      </c>
      <c r="F1788" s="729" t="s">
        <v>3058</v>
      </c>
      <c r="G1788" s="1021"/>
      <c r="H1788" s="1022"/>
      <c r="I1788" s="1022"/>
      <c r="J1788" s="1022"/>
      <c r="K1788" s="1022"/>
      <c r="L1788" s="729" t="s">
        <v>3059</v>
      </c>
      <c r="M1788" s="1038">
        <v>4149</v>
      </c>
      <c r="N1788" s="1024"/>
    </row>
    <row r="1789" spans="1:14" ht="33.75">
      <c r="A1789" s="1017">
        <v>1782</v>
      </c>
      <c r="B1789" s="1025" t="s">
        <v>713</v>
      </c>
      <c r="C1789" s="1019" t="s">
        <v>712</v>
      </c>
      <c r="D1789" s="1020" t="s">
        <v>2220</v>
      </c>
      <c r="E1789" s="731" t="s">
        <v>3669</v>
      </c>
      <c r="F1789" s="729" t="s">
        <v>3058</v>
      </c>
      <c r="G1789" s="1021"/>
      <c r="H1789" s="1022"/>
      <c r="I1789" s="1022"/>
      <c r="J1789" s="1022"/>
      <c r="K1789" s="1022"/>
      <c r="L1789" s="729" t="s">
        <v>3059</v>
      </c>
      <c r="M1789" s="1038">
        <v>4598</v>
      </c>
      <c r="N1789" s="1024"/>
    </row>
    <row r="1790" spans="1:14" ht="33.75">
      <c r="A1790" s="1017">
        <v>1783</v>
      </c>
      <c r="B1790" s="1025" t="s">
        <v>713</v>
      </c>
      <c r="C1790" s="1019" t="s">
        <v>712</v>
      </c>
      <c r="D1790" s="1020" t="s">
        <v>2222</v>
      </c>
      <c r="E1790" s="731" t="s">
        <v>3670</v>
      </c>
      <c r="F1790" s="729" t="s">
        <v>3058</v>
      </c>
      <c r="G1790" s="1021"/>
      <c r="H1790" s="1022"/>
      <c r="I1790" s="1022"/>
      <c r="J1790" s="1022"/>
      <c r="K1790" s="1022"/>
      <c r="L1790" s="729" t="s">
        <v>3059</v>
      </c>
      <c r="M1790" s="1038">
        <v>3413</v>
      </c>
      <c r="N1790" s="1024"/>
    </row>
    <row r="1791" spans="1:14" ht="33.75">
      <c r="A1791" s="1017">
        <v>1784</v>
      </c>
      <c r="B1791" s="1025" t="s">
        <v>713</v>
      </c>
      <c r="C1791" s="1019" t="s">
        <v>712</v>
      </c>
      <c r="D1791" s="1020" t="s">
        <v>2223</v>
      </c>
      <c r="E1791" s="731" t="s">
        <v>3671</v>
      </c>
      <c r="F1791" s="729" t="s">
        <v>3058</v>
      </c>
      <c r="G1791" s="1021"/>
      <c r="H1791" s="1022"/>
      <c r="I1791" s="1022"/>
      <c r="J1791" s="1022"/>
      <c r="K1791" s="1022"/>
      <c r="L1791" s="729" t="s">
        <v>3059</v>
      </c>
      <c r="M1791" s="1038">
        <v>3983</v>
      </c>
      <c r="N1791" s="1024"/>
    </row>
    <row r="1792" spans="1:14" ht="33.75">
      <c r="A1792" s="1017">
        <v>1785</v>
      </c>
      <c r="B1792" s="1025" t="s">
        <v>713</v>
      </c>
      <c r="C1792" s="1019" t="s">
        <v>712</v>
      </c>
      <c r="D1792" s="1020" t="s">
        <v>2225</v>
      </c>
      <c r="E1792" s="731" t="s">
        <v>3672</v>
      </c>
      <c r="F1792" s="729" t="s">
        <v>3058</v>
      </c>
      <c r="G1792" s="1021"/>
      <c r="H1792" s="1022"/>
      <c r="I1792" s="1022"/>
      <c r="J1792" s="1022"/>
      <c r="K1792" s="1022"/>
      <c r="L1792" s="729" t="s">
        <v>3059</v>
      </c>
      <c r="M1792" s="1038">
        <v>4779</v>
      </c>
      <c r="N1792" s="1024"/>
    </row>
    <row r="1793" spans="1:14" ht="33.75">
      <c r="A1793" s="1017">
        <v>1786</v>
      </c>
      <c r="B1793" s="1025" t="s">
        <v>713</v>
      </c>
      <c r="C1793" s="1019" t="s">
        <v>712</v>
      </c>
      <c r="D1793" s="1020" t="s">
        <v>2226</v>
      </c>
      <c r="E1793" s="731" t="s">
        <v>3673</v>
      </c>
      <c r="F1793" s="729" t="s">
        <v>3058</v>
      </c>
      <c r="G1793" s="1021"/>
      <c r="H1793" s="1022"/>
      <c r="I1793" s="1022"/>
      <c r="J1793" s="1022"/>
      <c r="K1793" s="1022"/>
      <c r="L1793" s="729" t="s">
        <v>3059</v>
      </c>
      <c r="M1793" s="1038">
        <v>3983</v>
      </c>
      <c r="N1793" s="1024"/>
    </row>
    <row r="1794" spans="1:14" ht="33.75">
      <c r="A1794" s="1017">
        <v>1787</v>
      </c>
      <c r="B1794" s="1025" t="s">
        <v>713</v>
      </c>
      <c r="C1794" s="1019" t="s">
        <v>712</v>
      </c>
      <c r="D1794" s="1020" t="s">
        <v>2228</v>
      </c>
      <c r="E1794" s="731" t="s">
        <v>3674</v>
      </c>
      <c r="F1794" s="729" t="s">
        <v>3058</v>
      </c>
      <c r="G1794" s="1021"/>
      <c r="H1794" s="1022"/>
      <c r="I1794" s="1022"/>
      <c r="J1794" s="1022"/>
      <c r="K1794" s="1022"/>
      <c r="L1794" s="729" t="s">
        <v>3059</v>
      </c>
      <c r="M1794" s="1038">
        <v>4435</v>
      </c>
      <c r="N1794" s="1024"/>
    </row>
    <row r="1795" spans="1:14" ht="33.75">
      <c r="A1795" s="1017">
        <v>1788</v>
      </c>
      <c r="B1795" s="1025" t="s">
        <v>713</v>
      </c>
      <c r="C1795" s="1019" t="s">
        <v>712</v>
      </c>
      <c r="D1795" s="1020" t="s">
        <v>2229</v>
      </c>
      <c r="E1795" s="731" t="s">
        <v>3675</v>
      </c>
      <c r="F1795" s="729" t="s">
        <v>3058</v>
      </c>
      <c r="G1795" s="1021"/>
      <c r="H1795" s="1022"/>
      <c r="I1795" s="1022"/>
      <c r="J1795" s="1022"/>
      <c r="K1795" s="1022"/>
      <c r="L1795" s="729" t="s">
        <v>3059</v>
      </c>
      <c r="M1795" s="1038">
        <v>4435</v>
      </c>
      <c r="N1795" s="1024"/>
    </row>
    <row r="1796" spans="1:14" ht="33.75">
      <c r="A1796" s="1017">
        <v>1789</v>
      </c>
      <c r="B1796" s="1025" t="s">
        <v>713</v>
      </c>
      <c r="C1796" s="1019" t="s">
        <v>712</v>
      </c>
      <c r="D1796" s="1020" t="s">
        <v>2232</v>
      </c>
      <c r="E1796" s="731" t="s">
        <v>3676</v>
      </c>
      <c r="F1796" s="729" t="s">
        <v>3058</v>
      </c>
      <c r="G1796" s="1021"/>
      <c r="H1796" s="1022"/>
      <c r="I1796" s="1022"/>
      <c r="J1796" s="1022"/>
      <c r="K1796" s="1022"/>
      <c r="L1796" s="729" t="s">
        <v>3059</v>
      </c>
      <c r="M1796" s="1038">
        <v>4162</v>
      </c>
      <c r="N1796" s="1024"/>
    </row>
    <row r="1797" spans="1:14" ht="33.75">
      <c r="A1797" s="1017">
        <v>1790</v>
      </c>
      <c r="B1797" s="1025" t="s">
        <v>713</v>
      </c>
      <c r="C1797" s="1019" t="s">
        <v>712</v>
      </c>
      <c r="D1797" s="1020" t="s">
        <v>2233</v>
      </c>
      <c r="E1797" s="731" t="s">
        <v>3677</v>
      </c>
      <c r="F1797" s="729" t="s">
        <v>3058</v>
      </c>
      <c r="G1797" s="1021"/>
      <c r="H1797" s="1022"/>
      <c r="I1797" s="1022"/>
      <c r="J1797" s="1022"/>
      <c r="K1797" s="1022"/>
      <c r="L1797" s="729" t="s">
        <v>3059</v>
      </c>
      <c r="M1797" s="1038">
        <v>4331</v>
      </c>
      <c r="N1797" s="1024"/>
    </row>
    <row r="1798" spans="1:14" ht="33.75">
      <c r="A1798" s="1017">
        <v>1791</v>
      </c>
      <c r="B1798" s="1025" t="s">
        <v>713</v>
      </c>
      <c r="C1798" s="1019" t="s">
        <v>712</v>
      </c>
      <c r="D1798" s="1020" t="s">
        <v>2235</v>
      </c>
      <c r="E1798" s="731" t="s">
        <v>3678</v>
      </c>
      <c r="F1798" s="729" t="s">
        <v>3058</v>
      </c>
      <c r="G1798" s="1021"/>
      <c r="H1798" s="1022"/>
      <c r="I1798" s="1022"/>
      <c r="J1798" s="1022"/>
      <c r="K1798" s="1022"/>
      <c r="L1798" s="729" t="s">
        <v>3059</v>
      </c>
      <c r="M1798" s="1038">
        <v>4331</v>
      </c>
      <c r="N1798" s="1024"/>
    </row>
    <row r="1799" spans="1:14" ht="33.75">
      <c r="A1799" s="1017">
        <v>1792</v>
      </c>
      <c r="B1799" s="1025" t="s">
        <v>713</v>
      </c>
      <c r="C1799" s="1019" t="s">
        <v>712</v>
      </c>
      <c r="D1799" s="1020" t="s">
        <v>2236</v>
      </c>
      <c r="E1799" s="731" t="s">
        <v>3679</v>
      </c>
      <c r="F1799" s="729" t="s">
        <v>3058</v>
      </c>
      <c r="G1799" s="1021"/>
      <c r="H1799" s="1022"/>
      <c r="I1799" s="1022"/>
      <c r="J1799" s="1022"/>
      <c r="K1799" s="1022"/>
      <c r="L1799" s="729" t="s">
        <v>3059</v>
      </c>
      <c r="M1799" s="1038">
        <v>5290</v>
      </c>
      <c r="N1799" s="1024"/>
    </row>
    <row r="1800" spans="1:14" ht="33.75">
      <c r="A1800" s="1017">
        <v>1793</v>
      </c>
      <c r="B1800" s="1025" t="s">
        <v>713</v>
      </c>
      <c r="C1800" s="1019" t="s">
        <v>712</v>
      </c>
      <c r="D1800" s="1020" t="s">
        <v>2238</v>
      </c>
      <c r="E1800" s="731" t="s">
        <v>3680</v>
      </c>
      <c r="F1800" s="729" t="s">
        <v>3058</v>
      </c>
      <c r="G1800" s="1021"/>
      <c r="H1800" s="1022"/>
      <c r="I1800" s="1022"/>
      <c r="J1800" s="1022"/>
      <c r="K1800" s="1022"/>
      <c r="L1800" s="729" t="s">
        <v>3059</v>
      </c>
      <c r="M1800" s="1038">
        <v>5716</v>
      </c>
      <c r="N1800" s="1024"/>
    </row>
    <row r="1801" spans="1:14" ht="33.75">
      <c r="A1801" s="1017">
        <v>1794</v>
      </c>
      <c r="B1801" s="1025" t="s">
        <v>713</v>
      </c>
      <c r="C1801" s="1019" t="s">
        <v>712</v>
      </c>
      <c r="D1801" s="1020" t="s">
        <v>2239</v>
      </c>
      <c r="E1801" s="731" t="s">
        <v>3681</v>
      </c>
      <c r="F1801" s="729" t="s">
        <v>3058</v>
      </c>
      <c r="G1801" s="1021"/>
      <c r="H1801" s="1022"/>
      <c r="I1801" s="1022"/>
      <c r="J1801" s="1022"/>
      <c r="K1801" s="1022"/>
      <c r="L1801" s="729" t="s">
        <v>3059</v>
      </c>
      <c r="M1801" s="1038">
        <v>5488</v>
      </c>
      <c r="N1801" s="1024"/>
    </row>
    <row r="1802" spans="1:14" ht="33.75">
      <c r="A1802" s="1017">
        <v>1795</v>
      </c>
      <c r="B1802" s="1025" t="s">
        <v>713</v>
      </c>
      <c r="C1802" s="1019" t="s">
        <v>712</v>
      </c>
      <c r="D1802" s="1020" t="s">
        <v>2241</v>
      </c>
      <c r="E1802" s="731" t="s">
        <v>3682</v>
      </c>
      <c r="F1802" s="729" t="s">
        <v>3058</v>
      </c>
      <c r="G1802" s="1021"/>
      <c r="H1802" s="1022"/>
      <c r="I1802" s="1022"/>
      <c r="J1802" s="1022"/>
      <c r="K1802" s="1022"/>
      <c r="L1802" s="729" t="s">
        <v>3059</v>
      </c>
      <c r="M1802" s="1038">
        <v>5488</v>
      </c>
      <c r="N1802" s="1024"/>
    </row>
    <row r="1803" spans="1:14" ht="33.75">
      <c r="A1803" s="1017">
        <v>1796</v>
      </c>
      <c r="B1803" s="1025" t="s">
        <v>713</v>
      </c>
      <c r="C1803" s="1019" t="s">
        <v>712</v>
      </c>
      <c r="D1803" s="1020" t="s">
        <v>2242</v>
      </c>
      <c r="E1803" s="731" t="s">
        <v>3683</v>
      </c>
      <c r="F1803" s="729" t="s">
        <v>3058</v>
      </c>
      <c r="G1803" s="1021"/>
      <c r="H1803" s="1022"/>
      <c r="I1803" s="1022"/>
      <c r="J1803" s="1022"/>
      <c r="K1803" s="1022"/>
      <c r="L1803" s="729" t="s">
        <v>3059</v>
      </c>
      <c r="M1803" s="1038">
        <v>5716</v>
      </c>
      <c r="N1803" s="1024"/>
    </row>
    <row r="1804" spans="1:14" ht="33.75">
      <c r="A1804" s="1017">
        <v>1797</v>
      </c>
      <c r="B1804" s="1025" t="s">
        <v>713</v>
      </c>
      <c r="C1804" s="1019" t="s">
        <v>712</v>
      </c>
      <c r="D1804" s="1020" t="s">
        <v>2244</v>
      </c>
      <c r="E1804" s="731" t="s">
        <v>3684</v>
      </c>
      <c r="F1804" s="729" t="s">
        <v>3058</v>
      </c>
      <c r="G1804" s="1021"/>
      <c r="H1804" s="1022"/>
      <c r="I1804" s="1022"/>
      <c r="J1804" s="1022"/>
      <c r="K1804" s="1022"/>
      <c r="L1804" s="729" t="s">
        <v>3059</v>
      </c>
      <c r="M1804" s="1038">
        <v>5596</v>
      </c>
      <c r="N1804" s="1024"/>
    </row>
    <row r="1805" spans="1:14" ht="33.75">
      <c r="A1805" s="1017">
        <v>1798</v>
      </c>
      <c r="B1805" s="1025" t="s">
        <v>713</v>
      </c>
      <c r="C1805" s="1019" t="s">
        <v>712</v>
      </c>
      <c r="D1805" s="1020" t="s">
        <v>2245</v>
      </c>
      <c r="E1805" s="731" t="s">
        <v>3685</v>
      </c>
      <c r="F1805" s="729" t="s">
        <v>3058</v>
      </c>
      <c r="G1805" s="1021"/>
      <c r="H1805" s="1022"/>
      <c r="I1805" s="1022"/>
      <c r="J1805" s="1022"/>
      <c r="K1805" s="1022"/>
      <c r="L1805" s="729" t="s">
        <v>3059</v>
      </c>
      <c r="M1805" s="1038">
        <v>5134</v>
      </c>
      <c r="N1805" s="1024"/>
    </row>
    <row r="1806" spans="1:14" ht="33.75">
      <c r="A1806" s="1017">
        <v>1799</v>
      </c>
      <c r="B1806" s="1025" t="s">
        <v>713</v>
      </c>
      <c r="C1806" s="1019" t="s">
        <v>712</v>
      </c>
      <c r="D1806" s="1020" t="s">
        <v>2247</v>
      </c>
      <c r="E1806" s="731" t="s">
        <v>3686</v>
      </c>
      <c r="F1806" s="729" t="s">
        <v>3058</v>
      </c>
      <c r="G1806" s="1021"/>
      <c r="H1806" s="1022"/>
      <c r="I1806" s="1022"/>
      <c r="J1806" s="1022"/>
      <c r="K1806" s="1022"/>
      <c r="L1806" s="729" t="s">
        <v>3059</v>
      </c>
      <c r="M1806" s="1038">
        <v>5596</v>
      </c>
      <c r="N1806" s="1024"/>
    </row>
    <row r="1807" spans="1:14" ht="33.75">
      <c r="A1807" s="1017">
        <v>1800</v>
      </c>
      <c r="B1807" s="1025" t="s">
        <v>713</v>
      </c>
      <c r="C1807" s="1019" t="s">
        <v>712</v>
      </c>
      <c r="D1807" s="1020" t="s">
        <v>2248</v>
      </c>
      <c r="E1807" s="731" t="s">
        <v>4516</v>
      </c>
      <c r="F1807" s="729" t="s">
        <v>3058</v>
      </c>
      <c r="G1807" s="1021"/>
      <c r="H1807" s="1022"/>
      <c r="I1807" s="1022"/>
      <c r="J1807" s="1022"/>
      <c r="K1807" s="1022"/>
      <c r="L1807" s="729" t="s">
        <v>3059</v>
      </c>
      <c r="M1807" s="1038">
        <v>4331</v>
      </c>
      <c r="N1807" s="1024"/>
    </row>
    <row r="1808" spans="1:14" ht="33.75">
      <c r="A1808" s="1017">
        <v>1801</v>
      </c>
      <c r="B1808" s="1025" t="s">
        <v>713</v>
      </c>
      <c r="C1808" s="1019" t="s">
        <v>712</v>
      </c>
      <c r="D1808" s="1020" t="s">
        <v>2250</v>
      </c>
      <c r="E1808" s="731" t="s">
        <v>3687</v>
      </c>
      <c r="F1808" s="729" t="s">
        <v>3058</v>
      </c>
      <c r="G1808" s="1021"/>
      <c r="H1808" s="1022"/>
      <c r="I1808" s="1022"/>
      <c r="J1808" s="1022"/>
      <c r="K1808" s="1022"/>
      <c r="L1808" s="729" t="s">
        <v>3059</v>
      </c>
      <c r="M1808" s="1038">
        <v>4331</v>
      </c>
      <c r="N1808" s="1024"/>
    </row>
    <row r="1809" spans="1:14" ht="33.75">
      <c r="A1809" s="1017">
        <v>1802</v>
      </c>
      <c r="B1809" s="1025" t="s">
        <v>713</v>
      </c>
      <c r="C1809" s="1019" t="s">
        <v>712</v>
      </c>
      <c r="D1809" s="1020" t="s">
        <v>2251</v>
      </c>
      <c r="E1809" s="731" t="s">
        <v>3688</v>
      </c>
      <c r="F1809" s="729" t="s">
        <v>3058</v>
      </c>
      <c r="G1809" s="1021"/>
      <c r="H1809" s="1022"/>
      <c r="I1809" s="1022"/>
      <c r="J1809" s="1022"/>
      <c r="K1809" s="1022"/>
      <c r="L1809" s="729" t="s">
        <v>3059</v>
      </c>
      <c r="M1809" s="1038">
        <v>5981</v>
      </c>
      <c r="N1809" s="1024"/>
    </row>
    <row r="1810" spans="1:14" ht="33.75">
      <c r="A1810" s="1017">
        <v>1803</v>
      </c>
      <c r="B1810" s="1025" t="s">
        <v>713</v>
      </c>
      <c r="C1810" s="1019" t="s">
        <v>712</v>
      </c>
      <c r="D1810" s="1020" t="s">
        <v>2253</v>
      </c>
      <c r="E1810" s="731" t="s">
        <v>4517</v>
      </c>
      <c r="F1810" s="729" t="s">
        <v>3058</v>
      </c>
      <c r="G1810" s="1021"/>
      <c r="H1810" s="1022"/>
      <c r="I1810" s="1022"/>
      <c r="J1810" s="1022"/>
      <c r="K1810" s="1022"/>
      <c r="L1810" s="729" t="s">
        <v>3059</v>
      </c>
      <c r="M1810" s="1038">
        <v>4331</v>
      </c>
      <c r="N1810" s="1024"/>
    </row>
    <row r="1811" spans="1:14" ht="33.75">
      <c r="A1811" s="1017">
        <v>1804</v>
      </c>
      <c r="B1811" s="1025" t="s">
        <v>713</v>
      </c>
      <c r="C1811" s="1019" t="s">
        <v>712</v>
      </c>
      <c r="D1811" s="1020" t="s">
        <v>2254</v>
      </c>
      <c r="E1811" s="731" t="s">
        <v>3689</v>
      </c>
      <c r="F1811" s="729" t="s">
        <v>3058</v>
      </c>
      <c r="G1811" s="1021"/>
      <c r="H1811" s="1022"/>
      <c r="I1811" s="1022"/>
      <c r="J1811" s="1022"/>
      <c r="K1811" s="1022"/>
      <c r="L1811" s="729" t="s">
        <v>3059</v>
      </c>
      <c r="M1811" s="1038">
        <v>5905</v>
      </c>
      <c r="N1811" s="1024"/>
    </row>
    <row r="1812" spans="1:14" ht="33.75">
      <c r="A1812" s="1017">
        <v>1805</v>
      </c>
      <c r="B1812" s="1025" t="s">
        <v>713</v>
      </c>
      <c r="C1812" s="1019" t="s">
        <v>712</v>
      </c>
      <c r="D1812" s="1020" t="s">
        <v>2256</v>
      </c>
      <c r="E1812" s="731" t="s">
        <v>3690</v>
      </c>
      <c r="F1812" s="729" t="s">
        <v>3058</v>
      </c>
      <c r="G1812" s="1021"/>
      <c r="H1812" s="1022"/>
      <c r="I1812" s="1022"/>
      <c r="J1812" s="1022"/>
      <c r="K1812" s="1022"/>
      <c r="L1812" s="729" t="s">
        <v>3059</v>
      </c>
      <c r="M1812" s="1038">
        <v>5800</v>
      </c>
      <c r="N1812" s="1024"/>
    </row>
    <row r="1813" spans="1:14" ht="33.75">
      <c r="A1813" s="1017">
        <v>1806</v>
      </c>
      <c r="B1813" s="1025" t="s">
        <v>713</v>
      </c>
      <c r="C1813" s="1019" t="s">
        <v>712</v>
      </c>
      <c r="D1813" s="1020" t="s">
        <v>2257</v>
      </c>
      <c r="E1813" s="731" t="s">
        <v>3691</v>
      </c>
      <c r="F1813" s="729" t="s">
        <v>3058</v>
      </c>
      <c r="G1813" s="1021"/>
      <c r="H1813" s="1022"/>
      <c r="I1813" s="1022"/>
      <c r="J1813" s="1022"/>
      <c r="K1813" s="1022"/>
      <c r="L1813" s="729" t="s">
        <v>3059</v>
      </c>
      <c r="M1813" s="1038">
        <v>4331</v>
      </c>
      <c r="N1813" s="1024"/>
    </row>
    <row r="1814" spans="1:14" ht="33.75">
      <c r="A1814" s="1017">
        <v>1807</v>
      </c>
      <c r="B1814" s="1025" t="s">
        <v>713</v>
      </c>
      <c r="C1814" s="1019" t="s">
        <v>712</v>
      </c>
      <c r="D1814" s="1020" t="s">
        <v>2259</v>
      </c>
      <c r="E1814" s="731" t="s">
        <v>3692</v>
      </c>
      <c r="F1814" s="729" t="s">
        <v>3058</v>
      </c>
      <c r="G1814" s="1021"/>
      <c r="H1814" s="1022"/>
      <c r="I1814" s="1022"/>
      <c r="J1814" s="1022"/>
      <c r="K1814" s="1022"/>
      <c r="L1814" s="729" t="s">
        <v>3059</v>
      </c>
      <c r="M1814" s="1038">
        <v>5905</v>
      </c>
      <c r="N1814" s="1024"/>
    </row>
    <row r="1815" spans="1:14" ht="33.75">
      <c r="A1815" s="1017">
        <v>1808</v>
      </c>
      <c r="B1815" s="1025" t="s">
        <v>713</v>
      </c>
      <c r="C1815" s="1019" t="s">
        <v>712</v>
      </c>
      <c r="D1815" s="1020" t="s">
        <v>2260</v>
      </c>
      <c r="E1815" s="731" t="s">
        <v>3693</v>
      </c>
      <c r="F1815" s="729" t="s">
        <v>3058</v>
      </c>
      <c r="G1815" s="1021"/>
      <c r="H1815" s="1022"/>
      <c r="I1815" s="1022"/>
      <c r="J1815" s="1022"/>
      <c r="K1815" s="1022"/>
      <c r="L1815" s="729" t="s">
        <v>3059</v>
      </c>
      <c r="M1815" s="1038">
        <v>5172</v>
      </c>
      <c r="N1815" s="1024"/>
    </row>
    <row r="1816" spans="1:14" ht="33.75">
      <c r="A1816" s="1017">
        <v>1809</v>
      </c>
      <c r="B1816" s="1025" t="s">
        <v>713</v>
      </c>
      <c r="C1816" s="1019" t="s">
        <v>712</v>
      </c>
      <c r="D1816" s="1020" t="s">
        <v>2262</v>
      </c>
      <c r="E1816" s="731" t="s">
        <v>3694</v>
      </c>
      <c r="F1816" s="729" t="s">
        <v>3058</v>
      </c>
      <c r="G1816" s="1021"/>
      <c r="H1816" s="1022"/>
      <c r="I1816" s="1022"/>
      <c r="J1816" s="1022"/>
      <c r="K1816" s="1022"/>
      <c r="L1816" s="729" t="s">
        <v>3059</v>
      </c>
      <c r="M1816" s="1038">
        <v>5172</v>
      </c>
      <c r="N1816" s="1024"/>
    </row>
    <row r="1817" spans="1:14" ht="33.75">
      <c r="A1817" s="1017">
        <v>1810</v>
      </c>
      <c r="B1817" s="1025" t="s">
        <v>713</v>
      </c>
      <c r="C1817" s="1019" t="s">
        <v>712</v>
      </c>
      <c r="D1817" s="1020" t="s">
        <v>2263</v>
      </c>
      <c r="E1817" s="731" t="s">
        <v>3695</v>
      </c>
      <c r="F1817" s="729" t="s">
        <v>3058</v>
      </c>
      <c r="G1817" s="1021"/>
      <c r="H1817" s="1022"/>
      <c r="I1817" s="1022"/>
      <c r="J1817" s="1022"/>
      <c r="K1817" s="1022"/>
      <c r="L1817" s="729" t="s">
        <v>3059</v>
      </c>
      <c r="M1817" s="1038">
        <v>4331</v>
      </c>
      <c r="N1817" s="1024"/>
    </row>
    <row r="1818" spans="1:14" ht="33.75">
      <c r="A1818" s="1017">
        <v>1811</v>
      </c>
      <c r="B1818" s="1025" t="s">
        <v>713</v>
      </c>
      <c r="C1818" s="1019" t="s">
        <v>712</v>
      </c>
      <c r="D1818" s="1020" t="s">
        <v>2265</v>
      </c>
      <c r="E1818" s="731" t="s">
        <v>3696</v>
      </c>
      <c r="F1818" s="729" t="s">
        <v>3058</v>
      </c>
      <c r="G1818" s="1021"/>
      <c r="H1818" s="1022"/>
      <c r="I1818" s="1022"/>
      <c r="J1818" s="1022"/>
      <c r="K1818" s="1022"/>
      <c r="L1818" s="729" t="s">
        <v>3059</v>
      </c>
      <c r="M1818" s="1038">
        <v>4331</v>
      </c>
      <c r="N1818" s="1024"/>
    </row>
    <row r="1819" spans="1:14" ht="33.75">
      <c r="A1819" s="1017">
        <v>1812</v>
      </c>
      <c r="B1819" s="1025" t="s">
        <v>713</v>
      </c>
      <c r="C1819" s="1019" t="s">
        <v>712</v>
      </c>
      <c r="D1819" s="1020" t="s">
        <v>2266</v>
      </c>
      <c r="E1819" s="731" t="s">
        <v>3697</v>
      </c>
      <c r="F1819" s="729" t="s">
        <v>3058</v>
      </c>
      <c r="G1819" s="1021"/>
      <c r="H1819" s="1022"/>
      <c r="I1819" s="1022"/>
      <c r="J1819" s="1022"/>
      <c r="K1819" s="1022"/>
      <c r="L1819" s="729" t="s">
        <v>3059</v>
      </c>
      <c r="M1819" s="1038">
        <v>4331</v>
      </c>
      <c r="N1819" s="1024"/>
    </row>
    <row r="1820" spans="1:14" ht="33.75">
      <c r="A1820" s="1017">
        <v>1813</v>
      </c>
      <c r="B1820" s="1025" t="s">
        <v>713</v>
      </c>
      <c r="C1820" s="1019" t="s">
        <v>712</v>
      </c>
      <c r="D1820" s="1020" t="s">
        <v>2268</v>
      </c>
      <c r="E1820" s="731" t="s">
        <v>3698</v>
      </c>
      <c r="F1820" s="729" t="s">
        <v>3058</v>
      </c>
      <c r="G1820" s="1021"/>
      <c r="H1820" s="1022"/>
      <c r="I1820" s="1022"/>
      <c r="J1820" s="1022"/>
      <c r="K1820" s="1022"/>
      <c r="L1820" s="729" t="s">
        <v>3059</v>
      </c>
      <c r="M1820" s="1038">
        <v>5172</v>
      </c>
      <c r="N1820" s="1024"/>
    </row>
    <row r="1821" spans="1:14" ht="33.75">
      <c r="A1821" s="1017">
        <v>1814</v>
      </c>
      <c r="B1821" s="1025" t="s">
        <v>713</v>
      </c>
      <c r="C1821" s="1019" t="s">
        <v>712</v>
      </c>
      <c r="D1821" s="1020" t="s">
        <v>2269</v>
      </c>
      <c r="E1821" s="731" t="s">
        <v>3699</v>
      </c>
      <c r="F1821" s="729" t="s">
        <v>3058</v>
      </c>
      <c r="G1821" s="1021"/>
      <c r="H1821" s="1022"/>
      <c r="I1821" s="1022"/>
      <c r="J1821" s="1022"/>
      <c r="K1821" s="1022"/>
      <c r="L1821" s="729" t="s">
        <v>3059</v>
      </c>
      <c r="M1821" s="1038">
        <v>5172</v>
      </c>
      <c r="N1821" s="1024"/>
    </row>
    <row r="1822" spans="1:14" ht="33.75">
      <c r="A1822" s="1017">
        <v>1815</v>
      </c>
      <c r="B1822" s="1025" t="s">
        <v>713</v>
      </c>
      <c r="C1822" s="1019" t="s">
        <v>712</v>
      </c>
      <c r="D1822" s="1020" t="s">
        <v>2271</v>
      </c>
      <c r="E1822" s="731" t="s">
        <v>3700</v>
      </c>
      <c r="F1822" s="729" t="s">
        <v>3058</v>
      </c>
      <c r="G1822" s="1021"/>
      <c r="H1822" s="1022"/>
      <c r="I1822" s="1022"/>
      <c r="J1822" s="1022"/>
      <c r="K1822" s="1022"/>
      <c r="L1822" s="729" t="s">
        <v>3059</v>
      </c>
      <c r="M1822" s="1038">
        <v>5981</v>
      </c>
      <c r="N1822" s="1024"/>
    </row>
    <row r="1823" spans="1:14" ht="33.75">
      <c r="A1823" s="1017">
        <v>1816</v>
      </c>
      <c r="B1823" s="1025" t="s">
        <v>713</v>
      </c>
      <c r="C1823" s="1019" t="s">
        <v>712</v>
      </c>
      <c r="D1823" s="1020" t="s">
        <v>2272</v>
      </c>
      <c r="E1823" s="731" t="s">
        <v>3701</v>
      </c>
      <c r="F1823" s="729" t="s">
        <v>3058</v>
      </c>
      <c r="G1823" s="1021"/>
      <c r="H1823" s="1022"/>
      <c r="I1823" s="1022"/>
      <c r="J1823" s="1022"/>
      <c r="K1823" s="1022"/>
      <c r="L1823" s="729" t="s">
        <v>3059</v>
      </c>
      <c r="M1823" s="1038">
        <v>7830</v>
      </c>
      <c r="N1823" s="1024"/>
    </row>
    <row r="1824" spans="1:14" ht="33.75">
      <c r="A1824" s="1017">
        <v>1817</v>
      </c>
      <c r="B1824" s="1025" t="s">
        <v>713</v>
      </c>
      <c r="C1824" s="1019" t="s">
        <v>712</v>
      </c>
      <c r="D1824" s="1020" t="s">
        <v>2274</v>
      </c>
      <c r="E1824" s="731" t="s">
        <v>3702</v>
      </c>
      <c r="F1824" s="729" t="s">
        <v>3058</v>
      </c>
      <c r="G1824" s="1021"/>
      <c r="H1824" s="1022"/>
      <c r="I1824" s="1022"/>
      <c r="J1824" s="1022"/>
      <c r="K1824" s="1022"/>
      <c r="L1824" s="729" t="s">
        <v>3059</v>
      </c>
      <c r="M1824" s="1038">
        <v>6821</v>
      </c>
      <c r="N1824" s="1024"/>
    </row>
    <row r="1825" spans="1:14" ht="33.75">
      <c r="A1825" s="1017">
        <v>1818</v>
      </c>
      <c r="B1825" s="1025" t="s">
        <v>713</v>
      </c>
      <c r="C1825" s="1019" t="s">
        <v>712</v>
      </c>
      <c r="D1825" s="1020" t="s">
        <v>2275</v>
      </c>
      <c r="E1825" s="731" t="s">
        <v>3703</v>
      </c>
      <c r="F1825" s="729" t="s">
        <v>3058</v>
      </c>
      <c r="G1825" s="1021"/>
      <c r="H1825" s="1022"/>
      <c r="I1825" s="1022"/>
      <c r="J1825" s="1022"/>
      <c r="K1825" s="1022"/>
      <c r="L1825" s="729" t="s">
        <v>3059</v>
      </c>
      <c r="M1825" s="1038">
        <v>8381</v>
      </c>
      <c r="N1825" s="1024"/>
    </row>
    <row r="1826" spans="1:14" ht="33.75">
      <c r="A1826" s="1017">
        <v>1819</v>
      </c>
      <c r="B1826" s="1025" t="s">
        <v>713</v>
      </c>
      <c r="C1826" s="1019" t="s">
        <v>712</v>
      </c>
      <c r="D1826" s="1020" t="s">
        <v>2277</v>
      </c>
      <c r="E1826" s="731" t="s">
        <v>3704</v>
      </c>
      <c r="F1826" s="729" t="s">
        <v>3058</v>
      </c>
      <c r="G1826" s="1021"/>
      <c r="H1826" s="1022"/>
      <c r="I1826" s="1022"/>
      <c r="J1826" s="1022"/>
      <c r="K1826" s="1022"/>
      <c r="L1826" s="729" t="s">
        <v>3059</v>
      </c>
      <c r="M1826" s="1038">
        <v>7043</v>
      </c>
      <c r="N1826" s="1024"/>
    </row>
    <row r="1827" spans="1:14" ht="33.75">
      <c r="A1827" s="1017">
        <v>1820</v>
      </c>
      <c r="B1827" s="1025" t="s">
        <v>713</v>
      </c>
      <c r="C1827" s="1019" t="s">
        <v>712</v>
      </c>
      <c r="D1827" s="1020" t="s">
        <v>2278</v>
      </c>
      <c r="E1827" s="731" t="s">
        <v>4518</v>
      </c>
      <c r="F1827" s="729" t="s">
        <v>3058</v>
      </c>
      <c r="G1827" s="1021"/>
      <c r="H1827" s="1022"/>
      <c r="I1827" s="1022"/>
      <c r="J1827" s="1022"/>
      <c r="K1827" s="1022"/>
      <c r="L1827" s="729" t="s">
        <v>3059</v>
      </c>
      <c r="M1827" s="1038">
        <v>4331</v>
      </c>
      <c r="N1827" s="1024"/>
    </row>
    <row r="1828" spans="1:14" ht="33.75">
      <c r="A1828" s="1017">
        <v>1821</v>
      </c>
      <c r="B1828" s="1025" t="s">
        <v>713</v>
      </c>
      <c r="C1828" s="1019" t="s">
        <v>712</v>
      </c>
      <c r="D1828" s="1020" t="s">
        <v>2280</v>
      </c>
      <c r="E1828" s="731" t="s">
        <v>3705</v>
      </c>
      <c r="F1828" s="729" t="s">
        <v>3058</v>
      </c>
      <c r="G1828" s="1021"/>
      <c r="H1828" s="1022"/>
      <c r="I1828" s="1022"/>
      <c r="J1828" s="1022"/>
      <c r="K1828" s="1022"/>
      <c r="L1828" s="729" t="s">
        <v>3059</v>
      </c>
      <c r="M1828" s="1038">
        <v>5981</v>
      </c>
      <c r="N1828" s="1024"/>
    </row>
    <row r="1829" spans="1:14" ht="33.75">
      <c r="A1829" s="1017">
        <v>1822</v>
      </c>
      <c r="B1829" s="1025" t="s">
        <v>713</v>
      </c>
      <c r="C1829" s="1019" t="s">
        <v>712</v>
      </c>
      <c r="D1829" s="1020" t="s">
        <v>2281</v>
      </c>
      <c r="E1829" s="731" t="s">
        <v>3706</v>
      </c>
      <c r="F1829" s="729" t="s">
        <v>3058</v>
      </c>
      <c r="G1829" s="1021"/>
      <c r="H1829" s="1022"/>
      <c r="I1829" s="1022"/>
      <c r="J1829" s="1022"/>
      <c r="K1829" s="1022"/>
      <c r="L1829" s="729" t="s">
        <v>3059</v>
      </c>
      <c r="M1829" s="1038">
        <v>5981</v>
      </c>
      <c r="N1829" s="1024"/>
    </row>
    <row r="1830" spans="1:14" ht="33.75">
      <c r="A1830" s="1017">
        <v>1823</v>
      </c>
      <c r="B1830" s="1025" t="s">
        <v>713</v>
      </c>
      <c r="C1830" s="1019" t="s">
        <v>712</v>
      </c>
      <c r="D1830" s="1020" t="s">
        <v>2283</v>
      </c>
      <c r="E1830" s="731" t="s">
        <v>4519</v>
      </c>
      <c r="F1830" s="729" t="s">
        <v>3058</v>
      </c>
      <c r="G1830" s="1021"/>
      <c r="H1830" s="1022"/>
      <c r="I1830" s="1022"/>
      <c r="J1830" s="1022"/>
      <c r="K1830" s="1022"/>
      <c r="L1830" s="729" t="s">
        <v>3059</v>
      </c>
      <c r="M1830" s="1038">
        <v>5981</v>
      </c>
      <c r="N1830" s="1024"/>
    </row>
    <row r="1831" spans="1:14" ht="33.75">
      <c r="A1831" s="1017">
        <v>1824</v>
      </c>
      <c r="B1831" s="1025" t="s">
        <v>713</v>
      </c>
      <c r="C1831" s="1019" t="s">
        <v>712</v>
      </c>
      <c r="D1831" s="1020" t="s">
        <v>2284</v>
      </c>
      <c r="E1831" s="731" t="s">
        <v>3707</v>
      </c>
      <c r="F1831" s="729" t="s">
        <v>3058</v>
      </c>
      <c r="G1831" s="1021"/>
      <c r="H1831" s="1022"/>
      <c r="I1831" s="1022"/>
      <c r="J1831" s="1022"/>
      <c r="K1831" s="1022"/>
      <c r="L1831" s="729" t="s">
        <v>3059</v>
      </c>
      <c r="M1831" s="1038">
        <v>5172</v>
      </c>
      <c r="N1831" s="1024"/>
    </row>
    <row r="1832" spans="1:14" ht="33.75">
      <c r="A1832" s="1017">
        <v>1825</v>
      </c>
      <c r="B1832" s="1025" t="s">
        <v>713</v>
      </c>
      <c r="C1832" s="1019" t="s">
        <v>712</v>
      </c>
      <c r="D1832" s="1020" t="s">
        <v>2287</v>
      </c>
      <c r="E1832" s="731" t="s">
        <v>3708</v>
      </c>
      <c r="F1832" s="729" t="s">
        <v>3058</v>
      </c>
      <c r="G1832" s="1021"/>
      <c r="H1832" s="1022"/>
      <c r="I1832" s="1022"/>
      <c r="J1832" s="1022"/>
      <c r="K1832" s="1022"/>
      <c r="L1832" s="729" t="s">
        <v>3059</v>
      </c>
      <c r="M1832" s="1038">
        <v>5981</v>
      </c>
      <c r="N1832" s="1024"/>
    </row>
    <row r="1833" spans="1:14" ht="33.75">
      <c r="A1833" s="1017">
        <v>1826</v>
      </c>
      <c r="B1833" s="1025" t="s">
        <v>713</v>
      </c>
      <c r="C1833" s="1019" t="s">
        <v>712</v>
      </c>
      <c r="D1833" s="1020" t="s">
        <v>2288</v>
      </c>
      <c r="E1833" s="731" t="s">
        <v>3709</v>
      </c>
      <c r="F1833" s="729" t="s">
        <v>3058</v>
      </c>
      <c r="G1833" s="1021"/>
      <c r="H1833" s="1022"/>
      <c r="I1833" s="1022"/>
      <c r="J1833" s="1022"/>
      <c r="K1833" s="1022"/>
      <c r="L1833" s="729" t="s">
        <v>3059</v>
      </c>
      <c r="M1833" s="1038">
        <v>4779</v>
      </c>
      <c r="N1833" s="1024"/>
    </row>
    <row r="1834" spans="1:14" ht="33.75">
      <c r="A1834" s="1017">
        <v>1827</v>
      </c>
      <c r="B1834" s="1025" t="s">
        <v>713</v>
      </c>
      <c r="C1834" s="1019" t="s">
        <v>712</v>
      </c>
      <c r="D1834" s="1020" t="s">
        <v>2291</v>
      </c>
      <c r="E1834" s="731" t="s">
        <v>3710</v>
      </c>
      <c r="F1834" s="729" t="s">
        <v>3058</v>
      </c>
      <c r="G1834" s="1021"/>
      <c r="H1834" s="1022"/>
      <c r="I1834" s="1022"/>
      <c r="J1834" s="1022"/>
      <c r="K1834" s="1022"/>
      <c r="L1834" s="729" t="s">
        <v>3059</v>
      </c>
      <c r="M1834" s="1038">
        <v>3882</v>
      </c>
      <c r="N1834" s="1024"/>
    </row>
    <row r="1835" spans="1:14" ht="33.75">
      <c r="A1835" s="1017">
        <v>1828</v>
      </c>
      <c r="B1835" s="1025" t="s">
        <v>713</v>
      </c>
      <c r="C1835" s="1019" t="s">
        <v>712</v>
      </c>
      <c r="D1835" s="1020" t="s">
        <v>2292</v>
      </c>
      <c r="E1835" s="731" t="s">
        <v>3711</v>
      </c>
      <c r="F1835" s="729" t="s">
        <v>3058</v>
      </c>
      <c r="G1835" s="1021"/>
      <c r="H1835" s="1022"/>
      <c r="I1835" s="1022"/>
      <c r="J1835" s="1022"/>
      <c r="K1835" s="1022"/>
      <c r="L1835" s="729" t="s">
        <v>3059</v>
      </c>
      <c r="M1835" s="1038">
        <v>3882</v>
      </c>
      <c r="N1835" s="1024"/>
    </row>
    <row r="1836" spans="1:14" ht="33.75">
      <c r="A1836" s="1017">
        <v>1829</v>
      </c>
      <c r="B1836" s="1025" t="s">
        <v>713</v>
      </c>
      <c r="C1836" s="1019" t="s">
        <v>712</v>
      </c>
      <c r="D1836" s="1020" t="s">
        <v>2294</v>
      </c>
      <c r="E1836" s="731" t="s">
        <v>3712</v>
      </c>
      <c r="F1836" s="729" t="s">
        <v>3058</v>
      </c>
      <c r="G1836" s="1021"/>
      <c r="H1836" s="1022"/>
      <c r="I1836" s="1022"/>
      <c r="J1836" s="1022"/>
      <c r="K1836" s="1022"/>
      <c r="L1836" s="729" t="s">
        <v>3059</v>
      </c>
      <c r="M1836" s="1038">
        <v>3370</v>
      </c>
      <c r="N1836" s="1024"/>
    </row>
    <row r="1837" spans="1:14" ht="33.75">
      <c r="A1837" s="1017">
        <v>1830</v>
      </c>
      <c r="B1837" s="1025" t="s">
        <v>713</v>
      </c>
      <c r="C1837" s="1019" t="s">
        <v>712</v>
      </c>
      <c r="D1837" s="1020" t="s">
        <v>2295</v>
      </c>
      <c r="E1837" s="731" t="s">
        <v>3713</v>
      </c>
      <c r="F1837" s="729" t="s">
        <v>3058</v>
      </c>
      <c r="G1837" s="1021"/>
      <c r="H1837" s="1022"/>
      <c r="I1837" s="1022"/>
      <c r="J1837" s="1022"/>
      <c r="K1837" s="1022"/>
      <c r="L1837" s="729" t="s">
        <v>3059</v>
      </c>
      <c r="M1837" s="1038">
        <v>3370</v>
      </c>
      <c r="N1837" s="1024"/>
    </row>
    <row r="1838" spans="1:14" ht="33.75">
      <c r="A1838" s="1017">
        <v>1831</v>
      </c>
      <c r="B1838" s="1025" t="s">
        <v>713</v>
      </c>
      <c r="C1838" s="1019" t="s">
        <v>712</v>
      </c>
      <c r="D1838" s="1020" t="s">
        <v>2297</v>
      </c>
      <c r="E1838" s="731" t="s">
        <v>3714</v>
      </c>
      <c r="F1838" s="729" t="s">
        <v>3058</v>
      </c>
      <c r="G1838" s="1021"/>
      <c r="H1838" s="1022"/>
      <c r="I1838" s="1022"/>
      <c r="J1838" s="1022"/>
      <c r="K1838" s="1022"/>
      <c r="L1838" s="729" t="s">
        <v>3059</v>
      </c>
      <c r="M1838" s="1038">
        <v>3370</v>
      </c>
      <c r="N1838" s="1024"/>
    </row>
    <row r="1839" spans="1:14" ht="33.75">
      <c r="A1839" s="1017">
        <v>1832</v>
      </c>
      <c r="B1839" s="1025" t="s">
        <v>713</v>
      </c>
      <c r="C1839" s="1019" t="s">
        <v>712</v>
      </c>
      <c r="D1839" s="1020" t="s">
        <v>2298</v>
      </c>
      <c r="E1839" s="731" t="s">
        <v>3715</v>
      </c>
      <c r="F1839" s="729" t="s">
        <v>3058</v>
      </c>
      <c r="G1839" s="1021"/>
      <c r="H1839" s="1022"/>
      <c r="I1839" s="1022"/>
      <c r="J1839" s="1022"/>
      <c r="K1839" s="1022"/>
      <c r="L1839" s="729" t="s">
        <v>3059</v>
      </c>
      <c r="M1839" s="1038">
        <v>4162</v>
      </c>
      <c r="N1839" s="1024"/>
    </row>
    <row r="1840" spans="1:14" ht="33.75">
      <c r="A1840" s="1017">
        <v>1833</v>
      </c>
      <c r="B1840" s="1025" t="s">
        <v>713</v>
      </c>
      <c r="C1840" s="1019" t="s">
        <v>712</v>
      </c>
      <c r="D1840" s="1020" t="s">
        <v>2300</v>
      </c>
      <c r="E1840" s="731" t="s">
        <v>3716</v>
      </c>
      <c r="F1840" s="729" t="s">
        <v>3058</v>
      </c>
      <c r="G1840" s="1021"/>
      <c r="H1840" s="1022"/>
      <c r="I1840" s="1022"/>
      <c r="J1840" s="1022"/>
      <c r="K1840" s="1022"/>
      <c r="L1840" s="729" t="s">
        <v>3059</v>
      </c>
      <c r="M1840" s="1038">
        <v>3882</v>
      </c>
      <c r="N1840" s="1024"/>
    </row>
    <row r="1841" spans="1:14" ht="33.75">
      <c r="A1841" s="1017">
        <v>1834</v>
      </c>
      <c r="B1841" s="1025" t="s">
        <v>713</v>
      </c>
      <c r="C1841" s="1019" t="s">
        <v>712</v>
      </c>
      <c r="D1841" s="1020" t="s">
        <v>2301</v>
      </c>
      <c r="E1841" s="731" t="s">
        <v>3717</v>
      </c>
      <c r="F1841" s="729" t="s">
        <v>3058</v>
      </c>
      <c r="G1841" s="1021"/>
      <c r="H1841" s="1022"/>
      <c r="I1841" s="1022"/>
      <c r="J1841" s="1022"/>
      <c r="K1841" s="1022"/>
      <c r="L1841" s="729" t="s">
        <v>3059</v>
      </c>
      <c r="M1841" s="1038">
        <v>3882</v>
      </c>
      <c r="N1841" s="1024"/>
    </row>
    <row r="1842" spans="1:14" ht="33.75">
      <c r="A1842" s="1017">
        <v>1835</v>
      </c>
      <c r="B1842" s="1025" t="s">
        <v>713</v>
      </c>
      <c r="C1842" s="1019" t="s">
        <v>712</v>
      </c>
      <c r="D1842" s="1020" t="s">
        <v>2303</v>
      </c>
      <c r="E1842" s="731" t="s">
        <v>3718</v>
      </c>
      <c r="F1842" s="729" t="s">
        <v>3058</v>
      </c>
      <c r="G1842" s="1021"/>
      <c r="H1842" s="1022"/>
      <c r="I1842" s="1022"/>
      <c r="J1842" s="1022"/>
      <c r="K1842" s="1022"/>
      <c r="L1842" s="729" t="s">
        <v>3059</v>
      </c>
      <c r="M1842" s="1038">
        <v>3882</v>
      </c>
      <c r="N1842" s="1024"/>
    </row>
    <row r="1843" spans="1:14" ht="33.75">
      <c r="A1843" s="1017">
        <v>1836</v>
      </c>
      <c r="B1843" s="1025" t="s">
        <v>713</v>
      </c>
      <c r="C1843" s="1019" t="s">
        <v>712</v>
      </c>
      <c r="D1843" s="1020" t="s">
        <v>2304</v>
      </c>
      <c r="E1843" s="731" t="s">
        <v>3719</v>
      </c>
      <c r="F1843" s="729" t="s">
        <v>3058</v>
      </c>
      <c r="G1843" s="1021"/>
      <c r="H1843" s="1022"/>
      <c r="I1843" s="1022"/>
      <c r="J1843" s="1022"/>
      <c r="K1843" s="1022"/>
      <c r="L1843" s="729" t="s">
        <v>3059</v>
      </c>
      <c r="M1843" s="1038">
        <v>3882</v>
      </c>
      <c r="N1843" s="1024"/>
    </row>
    <row r="1844" spans="1:14" ht="33.75">
      <c r="A1844" s="1017">
        <v>1837</v>
      </c>
      <c r="B1844" s="1025" t="s">
        <v>713</v>
      </c>
      <c r="C1844" s="1019" t="s">
        <v>712</v>
      </c>
      <c r="D1844" s="1020" t="s">
        <v>2306</v>
      </c>
      <c r="E1844" s="731" t="s">
        <v>3720</v>
      </c>
      <c r="F1844" s="729" t="s">
        <v>3058</v>
      </c>
      <c r="G1844" s="1021"/>
      <c r="H1844" s="1022"/>
      <c r="I1844" s="1022"/>
      <c r="J1844" s="1022"/>
      <c r="K1844" s="1022"/>
      <c r="L1844" s="729" t="s">
        <v>3059</v>
      </c>
      <c r="M1844" s="1038">
        <v>3882</v>
      </c>
      <c r="N1844" s="1024"/>
    </row>
    <row r="1845" spans="1:14" ht="33.75">
      <c r="A1845" s="1017">
        <v>1838</v>
      </c>
      <c r="B1845" s="1025" t="s">
        <v>713</v>
      </c>
      <c r="C1845" s="1019" t="s">
        <v>712</v>
      </c>
      <c r="D1845" s="1020" t="s">
        <v>2307</v>
      </c>
      <c r="E1845" s="731" t="s">
        <v>3721</v>
      </c>
      <c r="F1845" s="729" t="s">
        <v>3058</v>
      </c>
      <c r="G1845" s="1021"/>
      <c r="H1845" s="1022"/>
      <c r="I1845" s="1022"/>
      <c r="J1845" s="1022"/>
      <c r="K1845" s="1022"/>
      <c r="L1845" s="729" t="s">
        <v>3059</v>
      </c>
      <c r="M1845" s="1038">
        <v>4162</v>
      </c>
      <c r="N1845" s="1024"/>
    </row>
    <row r="1846" spans="1:14" ht="33.75">
      <c r="A1846" s="1017">
        <v>1839</v>
      </c>
      <c r="B1846" s="1025" t="s">
        <v>713</v>
      </c>
      <c r="C1846" s="1019" t="s">
        <v>712</v>
      </c>
      <c r="D1846" s="1020" t="s">
        <v>2309</v>
      </c>
      <c r="E1846" s="731" t="s">
        <v>3722</v>
      </c>
      <c r="F1846" s="729" t="s">
        <v>3058</v>
      </c>
      <c r="G1846" s="1021"/>
      <c r="H1846" s="1022"/>
      <c r="I1846" s="1022"/>
      <c r="J1846" s="1022"/>
      <c r="K1846" s="1022"/>
      <c r="L1846" s="729" t="s">
        <v>3059</v>
      </c>
      <c r="M1846" s="1038">
        <v>3370</v>
      </c>
      <c r="N1846" s="1024"/>
    </row>
    <row r="1847" spans="1:14" ht="33.75">
      <c r="A1847" s="1017">
        <v>1840</v>
      </c>
      <c r="B1847" s="1025" t="s">
        <v>713</v>
      </c>
      <c r="C1847" s="1019" t="s">
        <v>712</v>
      </c>
      <c r="D1847" s="1020" t="s">
        <v>2310</v>
      </c>
      <c r="E1847" s="731" t="s">
        <v>3723</v>
      </c>
      <c r="F1847" s="729" t="s">
        <v>3058</v>
      </c>
      <c r="G1847" s="1021"/>
      <c r="H1847" s="1022"/>
      <c r="I1847" s="1022"/>
      <c r="J1847" s="1022"/>
      <c r="K1847" s="1022"/>
      <c r="L1847" s="729" t="s">
        <v>3059</v>
      </c>
      <c r="M1847" s="1038">
        <v>4162</v>
      </c>
      <c r="N1847" s="1024"/>
    </row>
    <row r="1848" spans="1:14" ht="33.75">
      <c r="A1848" s="1017">
        <v>1841</v>
      </c>
      <c r="B1848" s="1025" t="s">
        <v>713</v>
      </c>
      <c r="C1848" s="1019" t="s">
        <v>712</v>
      </c>
      <c r="D1848" s="1020" t="s">
        <v>2312</v>
      </c>
      <c r="E1848" s="731" t="s">
        <v>3724</v>
      </c>
      <c r="F1848" s="729" t="s">
        <v>3058</v>
      </c>
      <c r="G1848" s="1021"/>
      <c r="H1848" s="1022"/>
      <c r="I1848" s="1022"/>
      <c r="J1848" s="1022"/>
      <c r="K1848" s="1022"/>
      <c r="L1848" s="729" t="s">
        <v>3059</v>
      </c>
      <c r="M1848" s="1038">
        <v>3882</v>
      </c>
      <c r="N1848" s="1024"/>
    </row>
    <row r="1849" spans="1:14" ht="33.75">
      <c r="A1849" s="1017">
        <v>1842</v>
      </c>
      <c r="B1849" s="1025" t="s">
        <v>713</v>
      </c>
      <c r="C1849" s="1019" t="s">
        <v>712</v>
      </c>
      <c r="D1849" s="1020" t="s">
        <v>2313</v>
      </c>
      <c r="E1849" s="731" t="s">
        <v>3725</v>
      </c>
      <c r="F1849" s="729" t="s">
        <v>3058</v>
      </c>
      <c r="G1849" s="1021"/>
      <c r="H1849" s="1022"/>
      <c r="I1849" s="1022"/>
      <c r="J1849" s="1022"/>
      <c r="K1849" s="1022"/>
      <c r="L1849" s="729" t="s">
        <v>3059</v>
      </c>
      <c r="M1849" s="1038">
        <v>4162</v>
      </c>
      <c r="N1849" s="1024"/>
    </row>
    <row r="1850" spans="1:14" ht="33.75">
      <c r="A1850" s="1017">
        <v>1843</v>
      </c>
      <c r="B1850" s="1025" t="s">
        <v>713</v>
      </c>
      <c r="C1850" s="1019" t="s">
        <v>712</v>
      </c>
      <c r="D1850" s="1020" t="s">
        <v>2315</v>
      </c>
      <c r="E1850" s="731" t="s">
        <v>3726</v>
      </c>
      <c r="F1850" s="729" t="s">
        <v>3058</v>
      </c>
      <c r="G1850" s="1021"/>
      <c r="H1850" s="1022"/>
      <c r="I1850" s="1022"/>
      <c r="J1850" s="1022"/>
      <c r="K1850" s="1022"/>
      <c r="L1850" s="729" t="s">
        <v>3059</v>
      </c>
      <c r="M1850" s="1038">
        <v>4162</v>
      </c>
      <c r="N1850" s="1024"/>
    </row>
    <row r="1851" spans="1:14" ht="33.75">
      <c r="A1851" s="1017">
        <v>1844</v>
      </c>
      <c r="B1851" s="1025" t="s">
        <v>713</v>
      </c>
      <c r="C1851" s="1019" t="s">
        <v>712</v>
      </c>
      <c r="D1851" s="1020" t="s">
        <v>2316</v>
      </c>
      <c r="E1851" s="731" t="s">
        <v>3727</v>
      </c>
      <c r="F1851" s="729" t="s">
        <v>3058</v>
      </c>
      <c r="G1851" s="1021"/>
      <c r="H1851" s="1022"/>
      <c r="I1851" s="1022"/>
      <c r="J1851" s="1022"/>
      <c r="K1851" s="1022"/>
      <c r="L1851" s="729" t="s">
        <v>3059</v>
      </c>
      <c r="M1851" s="1038">
        <v>4162</v>
      </c>
      <c r="N1851" s="1024"/>
    </row>
    <row r="1852" spans="1:14" ht="33.75">
      <c r="A1852" s="1017">
        <v>1845</v>
      </c>
      <c r="B1852" s="1025" t="s">
        <v>713</v>
      </c>
      <c r="C1852" s="1019" t="s">
        <v>712</v>
      </c>
      <c r="D1852" s="1020" t="s">
        <v>2318</v>
      </c>
      <c r="E1852" s="731" t="s">
        <v>3728</v>
      </c>
      <c r="F1852" s="729" t="s">
        <v>3058</v>
      </c>
      <c r="G1852" s="1021"/>
      <c r="H1852" s="1022"/>
      <c r="I1852" s="1022"/>
      <c r="J1852" s="1022"/>
      <c r="K1852" s="1022"/>
      <c r="L1852" s="729" t="s">
        <v>3059</v>
      </c>
      <c r="M1852" s="1038">
        <v>5290</v>
      </c>
      <c r="N1852" s="1024"/>
    </row>
    <row r="1853" spans="1:14" ht="33.75">
      <c r="A1853" s="1017">
        <v>1846</v>
      </c>
      <c r="B1853" s="1025" t="s">
        <v>713</v>
      </c>
      <c r="C1853" s="1019" t="s">
        <v>712</v>
      </c>
      <c r="D1853" s="1020" t="s">
        <v>2319</v>
      </c>
      <c r="E1853" s="731" t="s">
        <v>3729</v>
      </c>
      <c r="F1853" s="729" t="s">
        <v>3058</v>
      </c>
      <c r="G1853" s="1021"/>
      <c r="H1853" s="1022"/>
      <c r="I1853" s="1022"/>
      <c r="J1853" s="1022"/>
      <c r="K1853" s="1022"/>
      <c r="L1853" s="729" t="s">
        <v>3059</v>
      </c>
      <c r="M1853" s="1038">
        <v>3370</v>
      </c>
      <c r="N1853" s="1024"/>
    </row>
    <row r="1854" spans="1:14" ht="33.75">
      <c r="A1854" s="1017">
        <v>1847</v>
      </c>
      <c r="B1854" s="1025" t="s">
        <v>713</v>
      </c>
      <c r="C1854" s="1019" t="s">
        <v>712</v>
      </c>
      <c r="D1854" s="1020" t="s">
        <v>2321</v>
      </c>
      <c r="E1854" s="731" t="s">
        <v>3730</v>
      </c>
      <c r="F1854" s="729" t="s">
        <v>3058</v>
      </c>
      <c r="G1854" s="1021"/>
      <c r="H1854" s="1022"/>
      <c r="I1854" s="1022"/>
      <c r="J1854" s="1022"/>
      <c r="K1854" s="1022"/>
      <c r="L1854" s="729" t="s">
        <v>3059</v>
      </c>
      <c r="M1854" s="1038">
        <v>3370</v>
      </c>
      <c r="N1854" s="1024"/>
    </row>
    <row r="1855" spans="1:14" ht="33.75">
      <c r="A1855" s="1017">
        <v>1848</v>
      </c>
      <c r="B1855" s="1025" t="s">
        <v>713</v>
      </c>
      <c r="C1855" s="1019" t="s">
        <v>712</v>
      </c>
      <c r="D1855" s="1020" t="s">
        <v>2322</v>
      </c>
      <c r="E1855" s="731" t="s">
        <v>3731</v>
      </c>
      <c r="F1855" s="729" t="s">
        <v>3058</v>
      </c>
      <c r="G1855" s="1021"/>
      <c r="H1855" s="1022"/>
      <c r="I1855" s="1022"/>
      <c r="J1855" s="1022"/>
      <c r="K1855" s="1022"/>
      <c r="L1855" s="729" t="s">
        <v>3059</v>
      </c>
      <c r="M1855" s="1038">
        <v>3882</v>
      </c>
      <c r="N1855" s="1024"/>
    </row>
    <row r="1856" spans="1:14" ht="33.75">
      <c r="A1856" s="1017">
        <v>1849</v>
      </c>
      <c r="B1856" s="1025" t="s">
        <v>713</v>
      </c>
      <c r="C1856" s="1019" t="s">
        <v>712</v>
      </c>
      <c r="D1856" s="1020" t="s">
        <v>2324</v>
      </c>
      <c r="E1856" s="731" t="s">
        <v>3732</v>
      </c>
      <c r="F1856" s="729" t="s">
        <v>3058</v>
      </c>
      <c r="G1856" s="1021"/>
      <c r="H1856" s="1022"/>
      <c r="I1856" s="1022"/>
      <c r="J1856" s="1022"/>
      <c r="K1856" s="1022"/>
      <c r="L1856" s="729" t="s">
        <v>3059</v>
      </c>
      <c r="M1856" s="1038">
        <v>3370</v>
      </c>
      <c r="N1856" s="1024"/>
    </row>
    <row r="1857" spans="1:14" ht="33.75">
      <c r="A1857" s="1017">
        <v>1850</v>
      </c>
      <c r="B1857" s="1025" t="s">
        <v>713</v>
      </c>
      <c r="C1857" s="1019" t="s">
        <v>712</v>
      </c>
      <c r="D1857" s="1020" t="s">
        <v>2325</v>
      </c>
      <c r="E1857" s="731" t="s">
        <v>3733</v>
      </c>
      <c r="F1857" s="729" t="s">
        <v>3058</v>
      </c>
      <c r="G1857" s="1021"/>
      <c r="H1857" s="1022"/>
      <c r="I1857" s="1022"/>
      <c r="J1857" s="1022"/>
      <c r="K1857" s="1022"/>
      <c r="L1857" s="729" t="s">
        <v>3059</v>
      </c>
      <c r="M1857" s="1038">
        <v>4162</v>
      </c>
      <c r="N1857" s="1024"/>
    </row>
    <row r="1858" spans="1:14" ht="33.75">
      <c r="A1858" s="1017">
        <v>1851</v>
      </c>
      <c r="B1858" s="1025" t="s">
        <v>713</v>
      </c>
      <c r="C1858" s="1019" t="s">
        <v>712</v>
      </c>
      <c r="D1858" s="1020" t="s">
        <v>2327</v>
      </c>
      <c r="E1858" s="731" t="s">
        <v>3734</v>
      </c>
      <c r="F1858" s="729" t="s">
        <v>3058</v>
      </c>
      <c r="G1858" s="1021"/>
      <c r="H1858" s="1022"/>
      <c r="I1858" s="1022"/>
      <c r="J1858" s="1022"/>
      <c r="K1858" s="1022"/>
      <c r="L1858" s="729" t="s">
        <v>3059</v>
      </c>
      <c r="M1858" s="1038">
        <v>3370</v>
      </c>
      <c r="N1858" s="1024"/>
    </row>
    <row r="1859" spans="1:14" ht="33.75">
      <c r="A1859" s="1017">
        <v>1852</v>
      </c>
      <c r="B1859" s="1025" t="s">
        <v>713</v>
      </c>
      <c r="C1859" s="1019" t="s">
        <v>712</v>
      </c>
      <c r="D1859" s="1020" t="s">
        <v>2328</v>
      </c>
      <c r="E1859" s="731" t="s">
        <v>3735</v>
      </c>
      <c r="F1859" s="729" t="s">
        <v>3058</v>
      </c>
      <c r="G1859" s="1021"/>
      <c r="H1859" s="1022"/>
      <c r="I1859" s="1022"/>
      <c r="J1859" s="1022"/>
      <c r="K1859" s="1022"/>
      <c r="L1859" s="729" t="s">
        <v>3059</v>
      </c>
      <c r="M1859" s="1038">
        <v>3370</v>
      </c>
      <c r="N1859" s="1024"/>
    </row>
    <row r="1860" spans="1:14" ht="33.75">
      <c r="A1860" s="1017">
        <v>1853</v>
      </c>
      <c r="B1860" s="1025" t="s">
        <v>713</v>
      </c>
      <c r="C1860" s="1019" t="s">
        <v>712</v>
      </c>
      <c r="D1860" s="1020" t="s">
        <v>2330</v>
      </c>
      <c r="E1860" s="731" t="s">
        <v>3736</v>
      </c>
      <c r="F1860" s="729" t="s">
        <v>3058</v>
      </c>
      <c r="G1860" s="1021"/>
      <c r="H1860" s="1022"/>
      <c r="I1860" s="1022"/>
      <c r="J1860" s="1022"/>
      <c r="K1860" s="1022"/>
      <c r="L1860" s="729" t="s">
        <v>3059</v>
      </c>
      <c r="M1860" s="1038">
        <v>3882</v>
      </c>
      <c r="N1860" s="1024"/>
    </row>
    <row r="1861" spans="1:14" ht="33.75">
      <c r="A1861" s="1017">
        <v>1854</v>
      </c>
      <c r="B1861" s="1025" t="s">
        <v>713</v>
      </c>
      <c r="C1861" s="1019" t="s">
        <v>712</v>
      </c>
      <c r="D1861" s="1020" t="s">
        <v>2331</v>
      </c>
      <c r="E1861" s="731" t="s">
        <v>3737</v>
      </c>
      <c r="F1861" s="729" t="s">
        <v>3058</v>
      </c>
      <c r="G1861" s="1021"/>
      <c r="H1861" s="1022"/>
      <c r="I1861" s="1022"/>
      <c r="J1861" s="1022"/>
      <c r="K1861" s="1022"/>
      <c r="L1861" s="729" t="s">
        <v>3059</v>
      </c>
      <c r="M1861" s="1038">
        <v>3882</v>
      </c>
      <c r="N1861" s="1024"/>
    </row>
    <row r="1862" spans="1:14" ht="33.75">
      <c r="A1862" s="1017">
        <v>1855</v>
      </c>
      <c r="B1862" s="1025" t="s">
        <v>713</v>
      </c>
      <c r="C1862" s="1019" t="s">
        <v>712</v>
      </c>
      <c r="D1862" s="1020" t="s">
        <v>2333</v>
      </c>
      <c r="E1862" s="731" t="s">
        <v>3738</v>
      </c>
      <c r="F1862" s="729" t="s">
        <v>3058</v>
      </c>
      <c r="G1862" s="1021"/>
      <c r="H1862" s="1022"/>
      <c r="I1862" s="1022"/>
      <c r="J1862" s="1022"/>
      <c r="K1862" s="1022"/>
      <c r="L1862" s="729" t="s">
        <v>3059</v>
      </c>
      <c r="M1862" s="1038">
        <v>3882</v>
      </c>
      <c r="N1862" s="1024"/>
    </row>
    <row r="1863" spans="1:14" ht="33.75">
      <c r="A1863" s="1017">
        <v>1856</v>
      </c>
      <c r="B1863" s="1025" t="s">
        <v>713</v>
      </c>
      <c r="C1863" s="1019" t="s">
        <v>712</v>
      </c>
      <c r="D1863" s="1020" t="s">
        <v>2334</v>
      </c>
      <c r="E1863" s="731" t="s">
        <v>3739</v>
      </c>
      <c r="F1863" s="729" t="s">
        <v>3058</v>
      </c>
      <c r="G1863" s="1021"/>
      <c r="H1863" s="1022"/>
      <c r="I1863" s="1022"/>
      <c r="J1863" s="1022"/>
      <c r="K1863" s="1022"/>
      <c r="L1863" s="729" t="s">
        <v>3059</v>
      </c>
      <c r="M1863" s="1038">
        <v>3370</v>
      </c>
      <c r="N1863" s="1024"/>
    </row>
    <row r="1864" spans="1:14" ht="33.75">
      <c r="A1864" s="1017">
        <v>1857</v>
      </c>
      <c r="B1864" s="1025" t="s">
        <v>713</v>
      </c>
      <c r="C1864" s="1019" t="s">
        <v>712</v>
      </c>
      <c r="D1864" s="1020" t="s">
        <v>2336</v>
      </c>
      <c r="E1864" s="731" t="s">
        <v>3740</v>
      </c>
      <c r="F1864" s="729" t="s">
        <v>3058</v>
      </c>
      <c r="G1864" s="1021"/>
      <c r="H1864" s="1022"/>
      <c r="I1864" s="1022"/>
      <c r="J1864" s="1022"/>
      <c r="K1864" s="1022"/>
      <c r="L1864" s="729" t="s">
        <v>3059</v>
      </c>
      <c r="M1864" s="1038">
        <v>4779</v>
      </c>
      <c r="N1864" s="1024"/>
    </row>
    <row r="1865" spans="1:14" ht="33.75">
      <c r="A1865" s="1017">
        <v>1858</v>
      </c>
      <c r="B1865" s="1025" t="s">
        <v>713</v>
      </c>
      <c r="C1865" s="1019" t="s">
        <v>712</v>
      </c>
      <c r="D1865" s="1020" t="s">
        <v>2338</v>
      </c>
      <c r="E1865" s="731" t="s">
        <v>3741</v>
      </c>
      <c r="F1865" s="729" t="s">
        <v>3058</v>
      </c>
      <c r="G1865" s="1021"/>
      <c r="H1865" s="1022"/>
      <c r="I1865" s="1022"/>
      <c r="J1865" s="1022"/>
      <c r="K1865" s="1022"/>
      <c r="L1865" s="729" t="s">
        <v>3059</v>
      </c>
      <c r="M1865" s="1038">
        <v>3882</v>
      </c>
      <c r="N1865" s="1024"/>
    </row>
    <row r="1866" spans="1:14" ht="33.75">
      <c r="A1866" s="1017">
        <v>1859</v>
      </c>
      <c r="B1866" s="1025" t="s">
        <v>713</v>
      </c>
      <c r="C1866" s="1019" t="s">
        <v>712</v>
      </c>
      <c r="D1866" s="1020" t="s">
        <v>2340</v>
      </c>
      <c r="E1866" s="731" t="s">
        <v>3742</v>
      </c>
      <c r="F1866" s="729" t="s">
        <v>3058</v>
      </c>
      <c r="G1866" s="1021"/>
      <c r="H1866" s="1022"/>
      <c r="I1866" s="1022"/>
      <c r="J1866" s="1022"/>
      <c r="K1866" s="1022"/>
      <c r="L1866" s="729" t="s">
        <v>3059</v>
      </c>
      <c r="M1866" s="1038">
        <v>3882</v>
      </c>
      <c r="N1866" s="1024"/>
    </row>
    <row r="1867" spans="1:14" ht="33.75">
      <c r="A1867" s="1017">
        <v>1860</v>
      </c>
      <c r="B1867" s="1025" t="s">
        <v>713</v>
      </c>
      <c r="C1867" s="1019" t="s">
        <v>712</v>
      </c>
      <c r="D1867" s="1020" t="s">
        <v>2341</v>
      </c>
      <c r="E1867" s="731" t="s">
        <v>3743</v>
      </c>
      <c r="F1867" s="729" t="s">
        <v>3058</v>
      </c>
      <c r="G1867" s="1021"/>
      <c r="H1867" s="1022"/>
      <c r="I1867" s="1022"/>
      <c r="J1867" s="1022"/>
      <c r="K1867" s="1022"/>
      <c r="L1867" s="729" t="s">
        <v>3059</v>
      </c>
      <c r="M1867" s="1038">
        <v>3370</v>
      </c>
      <c r="N1867" s="1024"/>
    </row>
    <row r="1868" spans="1:14" ht="33.75">
      <c r="A1868" s="1017">
        <v>1861</v>
      </c>
      <c r="B1868" s="1025" t="s">
        <v>713</v>
      </c>
      <c r="C1868" s="1019" t="s">
        <v>712</v>
      </c>
      <c r="D1868" s="1020" t="s">
        <v>2343</v>
      </c>
      <c r="E1868" s="731" t="s">
        <v>3744</v>
      </c>
      <c r="F1868" s="729" t="s">
        <v>3058</v>
      </c>
      <c r="G1868" s="1021"/>
      <c r="H1868" s="1022"/>
      <c r="I1868" s="1022"/>
      <c r="J1868" s="1022"/>
      <c r="K1868" s="1022"/>
      <c r="L1868" s="729" t="s">
        <v>3059</v>
      </c>
      <c r="M1868" s="1038">
        <v>3370</v>
      </c>
      <c r="N1868" s="1024"/>
    </row>
    <row r="1869" spans="1:14" ht="33.75">
      <c r="A1869" s="1017">
        <v>1862</v>
      </c>
      <c r="B1869" s="1025" t="s">
        <v>713</v>
      </c>
      <c r="C1869" s="1019" t="s">
        <v>712</v>
      </c>
      <c r="D1869" s="1020" t="s">
        <v>2344</v>
      </c>
      <c r="E1869" s="731" t="s">
        <v>3745</v>
      </c>
      <c r="F1869" s="729" t="s">
        <v>3058</v>
      </c>
      <c r="G1869" s="1021"/>
      <c r="H1869" s="1022"/>
      <c r="I1869" s="1022"/>
      <c r="J1869" s="1022"/>
      <c r="K1869" s="1022"/>
      <c r="L1869" s="729" t="s">
        <v>3059</v>
      </c>
      <c r="M1869" s="1038">
        <v>2854</v>
      </c>
      <c r="N1869" s="1024"/>
    </row>
    <row r="1870" spans="1:14" ht="33.75">
      <c r="A1870" s="1017">
        <v>1863</v>
      </c>
      <c r="B1870" s="1025" t="s">
        <v>713</v>
      </c>
      <c r="C1870" s="1019" t="s">
        <v>712</v>
      </c>
      <c r="D1870" s="1020" t="s">
        <v>2346</v>
      </c>
      <c r="E1870" s="731" t="s">
        <v>3746</v>
      </c>
      <c r="F1870" s="729" t="s">
        <v>3058</v>
      </c>
      <c r="G1870" s="1021"/>
      <c r="H1870" s="1022"/>
      <c r="I1870" s="1022"/>
      <c r="J1870" s="1022"/>
      <c r="K1870" s="1022"/>
      <c r="L1870" s="729" t="s">
        <v>3059</v>
      </c>
      <c r="M1870" s="1038">
        <v>3882</v>
      </c>
      <c r="N1870" s="1024"/>
    </row>
    <row r="1871" spans="1:14" ht="33.75">
      <c r="A1871" s="1017">
        <v>1864</v>
      </c>
      <c r="B1871" s="1025" t="s">
        <v>713</v>
      </c>
      <c r="C1871" s="1019" t="s">
        <v>712</v>
      </c>
      <c r="D1871" s="1020" t="s">
        <v>2347</v>
      </c>
      <c r="E1871" s="731" t="s">
        <v>3747</v>
      </c>
      <c r="F1871" s="729" t="s">
        <v>3058</v>
      </c>
      <c r="G1871" s="1021"/>
      <c r="H1871" s="1022"/>
      <c r="I1871" s="1022"/>
      <c r="J1871" s="1022"/>
      <c r="K1871" s="1022"/>
      <c r="L1871" s="729" t="s">
        <v>3059</v>
      </c>
      <c r="M1871" s="1038">
        <v>3370</v>
      </c>
      <c r="N1871" s="1024"/>
    </row>
    <row r="1872" spans="1:14" ht="33.75">
      <c r="A1872" s="1017">
        <v>1865</v>
      </c>
      <c r="B1872" s="1025" t="s">
        <v>713</v>
      </c>
      <c r="C1872" s="1019" t="s">
        <v>712</v>
      </c>
      <c r="D1872" s="1020" t="s">
        <v>2349</v>
      </c>
      <c r="E1872" s="731" t="s">
        <v>3748</v>
      </c>
      <c r="F1872" s="729" t="s">
        <v>3058</v>
      </c>
      <c r="G1872" s="1021"/>
      <c r="H1872" s="1022"/>
      <c r="I1872" s="1022"/>
      <c r="J1872" s="1022"/>
      <c r="K1872" s="1022"/>
      <c r="L1872" s="729" t="s">
        <v>3059</v>
      </c>
      <c r="M1872" s="1038">
        <v>3882</v>
      </c>
      <c r="N1872" s="1024"/>
    </row>
    <row r="1873" spans="1:14" ht="33.75">
      <c r="A1873" s="1017">
        <v>1866</v>
      </c>
      <c r="B1873" s="1025" t="s">
        <v>713</v>
      </c>
      <c r="C1873" s="1019" t="s">
        <v>712</v>
      </c>
      <c r="D1873" s="1020" t="s">
        <v>2350</v>
      </c>
      <c r="E1873" s="731" t="s">
        <v>3749</v>
      </c>
      <c r="F1873" s="729" t="s">
        <v>3058</v>
      </c>
      <c r="G1873" s="1021"/>
      <c r="H1873" s="1022"/>
      <c r="I1873" s="1022"/>
      <c r="J1873" s="1022"/>
      <c r="K1873" s="1022"/>
      <c r="L1873" s="729" t="s">
        <v>3059</v>
      </c>
      <c r="M1873" s="1038">
        <v>3882</v>
      </c>
      <c r="N1873" s="1024"/>
    </row>
    <row r="1874" spans="1:14" ht="33.75">
      <c r="A1874" s="1017">
        <v>1867</v>
      </c>
      <c r="B1874" s="1025" t="s">
        <v>713</v>
      </c>
      <c r="C1874" s="1019" t="s">
        <v>712</v>
      </c>
      <c r="D1874" s="1020" t="s">
        <v>2353</v>
      </c>
      <c r="E1874" s="731" t="s">
        <v>3750</v>
      </c>
      <c r="F1874" s="729" t="s">
        <v>3058</v>
      </c>
      <c r="G1874" s="1021"/>
      <c r="H1874" s="1022"/>
      <c r="I1874" s="1022"/>
      <c r="J1874" s="1022"/>
      <c r="K1874" s="1022"/>
      <c r="L1874" s="729" t="s">
        <v>3059</v>
      </c>
      <c r="M1874" s="1038">
        <v>3370</v>
      </c>
      <c r="N1874" s="1024"/>
    </row>
    <row r="1875" spans="1:14" ht="33.75">
      <c r="A1875" s="1017">
        <v>1868</v>
      </c>
      <c r="B1875" s="1025" t="s">
        <v>713</v>
      </c>
      <c r="C1875" s="1019" t="s">
        <v>712</v>
      </c>
      <c r="D1875" s="1020" t="s">
        <v>2354</v>
      </c>
      <c r="E1875" s="731" t="s">
        <v>3751</v>
      </c>
      <c r="F1875" s="729" t="s">
        <v>3058</v>
      </c>
      <c r="G1875" s="1021"/>
      <c r="H1875" s="1022"/>
      <c r="I1875" s="1022"/>
      <c r="J1875" s="1022"/>
      <c r="K1875" s="1022"/>
      <c r="L1875" s="729" t="s">
        <v>3059</v>
      </c>
      <c r="M1875" s="1038">
        <v>3370</v>
      </c>
      <c r="N1875" s="1024"/>
    </row>
    <row r="1876" spans="1:14" ht="33.75">
      <c r="A1876" s="1017">
        <v>1869</v>
      </c>
      <c r="B1876" s="1025" t="s">
        <v>713</v>
      </c>
      <c r="C1876" s="1019" t="s">
        <v>712</v>
      </c>
      <c r="D1876" s="1020" t="s">
        <v>2356</v>
      </c>
      <c r="E1876" s="731" t="s">
        <v>3752</v>
      </c>
      <c r="F1876" s="729" t="s">
        <v>3058</v>
      </c>
      <c r="G1876" s="1021"/>
      <c r="H1876" s="1022"/>
      <c r="I1876" s="1022"/>
      <c r="J1876" s="1022"/>
      <c r="K1876" s="1022"/>
      <c r="L1876" s="729" t="s">
        <v>3059</v>
      </c>
      <c r="M1876" s="1038">
        <v>3370</v>
      </c>
      <c r="N1876" s="1024"/>
    </row>
    <row r="1877" spans="1:14" ht="33.75">
      <c r="A1877" s="1017">
        <v>1870</v>
      </c>
      <c r="B1877" s="1025" t="s">
        <v>713</v>
      </c>
      <c r="C1877" s="1019" t="s">
        <v>712</v>
      </c>
      <c r="D1877" s="1020" t="s">
        <v>2357</v>
      </c>
      <c r="E1877" s="731" t="s">
        <v>3753</v>
      </c>
      <c r="F1877" s="729" t="s">
        <v>3058</v>
      </c>
      <c r="G1877" s="1021"/>
      <c r="H1877" s="1022"/>
      <c r="I1877" s="1022"/>
      <c r="J1877" s="1022"/>
      <c r="K1877" s="1022"/>
      <c r="L1877" s="729" t="s">
        <v>3059</v>
      </c>
      <c r="M1877" s="1038">
        <v>4162</v>
      </c>
      <c r="N1877" s="1024"/>
    </row>
    <row r="1878" spans="1:14" ht="33.75">
      <c r="A1878" s="1017">
        <v>1871</v>
      </c>
      <c r="B1878" s="1025" t="s">
        <v>713</v>
      </c>
      <c r="C1878" s="1019" t="s">
        <v>712</v>
      </c>
      <c r="D1878" s="1020" t="s">
        <v>2359</v>
      </c>
      <c r="E1878" s="731" t="s">
        <v>3754</v>
      </c>
      <c r="F1878" s="729" t="s">
        <v>3058</v>
      </c>
      <c r="G1878" s="1021"/>
      <c r="H1878" s="1022"/>
      <c r="I1878" s="1022"/>
      <c r="J1878" s="1022"/>
      <c r="K1878" s="1022"/>
      <c r="L1878" s="729" t="s">
        <v>3059</v>
      </c>
      <c r="M1878" s="1038">
        <v>4779</v>
      </c>
      <c r="N1878" s="1024"/>
    </row>
    <row r="1879" spans="1:14" ht="33.75">
      <c r="A1879" s="1017">
        <v>1872</v>
      </c>
      <c r="B1879" s="1025" t="s">
        <v>713</v>
      </c>
      <c r="C1879" s="1019" t="s">
        <v>712</v>
      </c>
      <c r="D1879" s="1020" t="s">
        <v>2360</v>
      </c>
      <c r="E1879" s="731" t="s">
        <v>3755</v>
      </c>
      <c r="F1879" s="729" t="s">
        <v>3058</v>
      </c>
      <c r="G1879" s="1021"/>
      <c r="H1879" s="1022"/>
      <c r="I1879" s="1022"/>
      <c r="J1879" s="1022"/>
      <c r="K1879" s="1022"/>
      <c r="L1879" s="729" t="s">
        <v>3059</v>
      </c>
      <c r="M1879" s="1038">
        <v>3370</v>
      </c>
      <c r="N1879" s="1024"/>
    </row>
    <row r="1880" spans="1:14" ht="33.75">
      <c r="A1880" s="1017">
        <v>1873</v>
      </c>
      <c r="B1880" s="1025" t="s">
        <v>713</v>
      </c>
      <c r="C1880" s="1019" t="s">
        <v>712</v>
      </c>
      <c r="D1880" s="1020" t="s">
        <v>2363</v>
      </c>
      <c r="E1880" s="731" t="s">
        <v>3756</v>
      </c>
      <c r="F1880" s="729" t="s">
        <v>3058</v>
      </c>
      <c r="G1880" s="1021"/>
      <c r="H1880" s="1022"/>
      <c r="I1880" s="1022"/>
      <c r="J1880" s="1022"/>
      <c r="K1880" s="1022"/>
      <c r="L1880" s="729" t="s">
        <v>3059</v>
      </c>
      <c r="M1880" s="1038">
        <v>3882</v>
      </c>
      <c r="N1880" s="1024"/>
    </row>
    <row r="1881" spans="1:14" ht="33.75">
      <c r="A1881" s="1017">
        <v>1874</v>
      </c>
      <c r="B1881" s="1025" t="s">
        <v>713</v>
      </c>
      <c r="C1881" s="1019" t="s">
        <v>712</v>
      </c>
      <c r="D1881" s="1020" t="s">
        <v>2364</v>
      </c>
      <c r="E1881" s="731" t="s">
        <v>3757</v>
      </c>
      <c r="F1881" s="729" t="s">
        <v>3058</v>
      </c>
      <c r="G1881" s="1021"/>
      <c r="H1881" s="1022"/>
      <c r="I1881" s="1022"/>
      <c r="J1881" s="1022"/>
      <c r="K1881" s="1022"/>
      <c r="L1881" s="729" t="s">
        <v>3059</v>
      </c>
      <c r="M1881" s="1038">
        <v>3370</v>
      </c>
      <c r="N1881" s="1024"/>
    </row>
    <row r="1882" spans="1:14" ht="33.75">
      <c r="A1882" s="1017">
        <v>1875</v>
      </c>
      <c r="B1882" s="1025" t="s">
        <v>713</v>
      </c>
      <c r="C1882" s="1019" t="s">
        <v>712</v>
      </c>
      <c r="D1882" s="1020" t="s">
        <v>2366</v>
      </c>
      <c r="E1882" s="731" t="s">
        <v>3758</v>
      </c>
      <c r="F1882" s="729" t="s">
        <v>3058</v>
      </c>
      <c r="G1882" s="1021"/>
      <c r="H1882" s="1022"/>
      <c r="I1882" s="1022"/>
      <c r="J1882" s="1022"/>
      <c r="K1882" s="1022"/>
      <c r="L1882" s="729" t="s">
        <v>3059</v>
      </c>
      <c r="M1882" s="1038">
        <v>3370</v>
      </c>
      <c r="N1882" s="1024"/>
    </row>
    <row r="1883" spans="1:14" ht="33.75">
      <c r="A1883" s="1017">
        <v>1876</v>
      </c>
      <c r="B1883" s="1025" t="s">
        <v>713</v>
      </c>
      <c r="C1883" s="1019" t="s">
        <v>712</v>
      </c>
      <c r="D1883" s="1020" t="s">
        <v>2367</v>
      </c>
      <c r="E1883" s="731" t="s">
        <v>3759</v>
      </c>
      <c r="F1883" s="729" t="s">
        <v>3058</v>
      </c>
      <c r="G1883" s="1021"/>
      <c r="H1883" s="1022"/>
      <c r="I1883" s="1022"/>
      <c r="J1883" s="1022"/>
      <c r="K1883" s="1022"/>
      <c r="L1883" s="729" t="s">
        <v>3059</v>
      </c>
      <c r="M1883" s="1038">
        <v>3370</v>
      </c>
      <c r="N1883" s="1024"/>
    </row>
    <row r="1884" spans="1:14" ht="33.75">
      <c r="A1884" s="1017">
        <v>1877</v>
      </c>
      <c r="B1884" s="1025" t="s">
        <v>713</v>
      </c>
      <c r="C1884" s="1019" t="s">
        <v>712</v>
      </c>
      <c r="D1884" s="1020" t="s">
        <v>2369</v>
      </c>
      <c r="E1884" s="731" t="s">
        <v>3760</v>
      </c>
      <c r="F1884" s="729" t="s">
        <v>3058</v>
      </c>
      <c r="G1884" s="1021"/>
      <c r="H1884" s="1022"/>
      <c r="I1884" s="1022"/>
      <c r="J1884" s="1022"/>
      <c r="K1884" s="1022"/>
      <c r="L1884" s="729" t="s">
        <v>3059</v>
      </c>
      <c r="M1884" s="1038">
        <v>3882</v>
      </c>
      <c r="N1884" s="1024"/>
    </row>
    <row r="1885" spans="1:14" ht="33.75">
      <c r="A1885" s="1017">
        <v>1878</v>
      </c>
      <c r="B1885" s="1025" t="s">
        <v>713</v>
      </c>
      <c r="C1885" s="1019" t="s">
        <v>712</v>
      </c>
      <c r="D1885" s="1020" t="s">
        <v>2370</v>
      </c>
      <c r="E1885" s="731" t="s">
        <v>3761</v>
      </c>
      <c r="F1885" s="729" t="s">
        <v>3058</v>
      </c>
      <c r="G1885" s="1021"/>
      <c r="H1885" s="1022"/>
      <c r="I1885" s="1022"/>
      <c r="J1885" s="1022"/>
      <c r="K1885" s="1022"/>
      <c r="L1885" s="729" t="s">
        <v>3059</v>
      </c>
      <c r="M1885" s="1038">
        <v>3370</v>
      </c>
      <c r="N1885" s="1024"/>
    </row>
    <row r="1886" spans="1:14" ht="33.75">
      <c r="A1886" s="1017">
        <v>1879</v>
      </c>
      <c r="B1886" s="1025" t="s">
        <v>713</v>
      </c>
      <c r="C1886" s="1019" t="s">
        <v>712</v>
      </c>
      <c r="D1886" s="1020" t="s">
        <v>2372</v>
      </c>
      <c r="E1886" s="731" t="s">
        <v>3762</v>
      </c>
      <c r="F1886" s="729" t="s">
        <v>3058</v>
      </c>
      <c r="G1886" s="1021"/>
      <c r="H1886" s="1022"/>
      <c r="I1886" s="1022"/>
      <c r="J1886" s="1022"/>
      <c r="K1886" s="1022"/>
      <c r="L1886" s="729" t="s">
        <v>3059</v>
      </c>
      <c r="M1886" s="1038">
        <v>4162</v>
      </c>
      <c r="N1886" s="1024"/>
    </row>
    <row r="1887" spans="1:14" ht="33.75">
      <c r="A1887" s="1017">
        <v>1880</v>
      </c>
      <c r="B1887" s="1025" t="s">
        <v>713</v>
      </c>
      <c r="C1887" s="1019" t="s">
        <v>712</v>
      </c>
      <c r="D1887" s="1020" t="s">
        <v>2373</v>
      </c>
      <c r="E1887" s="731" t="s">
        <v>3763</v>
      </c>
      <c r="F1887" s="729" t="s">
        <v>3058</v>
      </c>
      <c r="G1887" s="1021"/>
      <c r="H1887" s="1022"/>
      <c r="I1887" s="1022"/>
      <c r="J1887" s="1022"/>
      <c r="K1887" s="1022"/>
      <c r="L1887" s="729" t="s">
        <v>3059</v>
      </c>
      <c r="M1887" s="1038">
        <v>3370</v>
      </c>
      <c r="N1887" s="1024"/>
    </row>
    <row r="1888" spans="1:14" ht="33.75">
      <c r="A1888" s="1017">
        <v>1881</v>
      </c>
      <c r="B1888" s="1025" t="s">
        <v>713</v>
      </c>
      <c r="C1888" s="1019" t="s">
        <v>712</v>
      </c>
      <c r="D1888" s="1020" t="s">
        <v>2375</v>
      </c>
      <c r="E1888" s="731" t="s">
        <v>3764</v>
      </c>
      <c r="F1888" s="729" t="s">
        <v>3058</v>
      </c>
      <c r="G1888" s="1021"/>
      <c r="H1888" s="1022"/>
      <c r="I1888" s="1022"/>
      <c r="J1888" s="1022"/>
      <c r="K1888" s="1022"/>
      <c r="L1888" s="729" t="s">
        <v>3059</v>
      </c>
      <c r="M1888" s="1038">
        <v>4162</v>
      </c>
      <c r="N1888" s="1024"/>
    </row>
    <row r="1889" spans="1:14" ht="33.75">
      <c r="A1889" s="1017">
        <v>1882</v>
      </c>
      <c r="B1889" s="1025" t="s">
        <v>713</v>
      </c>
      <c r="C1889" s="1019" t="s">
        <v>712</v>
      </c>
      <c r="D1889" s="1020" t="s">
        <v>2376</v>
      </c>
      <c r="E1889" s="731" t="s">
        <v>4520</v>
      </c>
      <c r="F1889" s="729" t="s">
        <v>3058</v>
      </c>
      <c r="G1889" s="1021"/>
      <c r="H1889" s="1022"/>
      <c r="I1889" s="1022"/>
      <c r="J1889" s="1022"/>
      <c r="K1889" s="1022"/>
      <c r="L1889" s="729" t="s">
        <v>3059</v>
      </c>
      <c r="M1889" s="1038">
        <v>4162</v>
      </c>
      <c r="N1889" s="1024"/>
    </row>
    <row r="1890" spans="1:14" ht="33.75">
      <c r="A1890" s="1017">
        <v>1883</v>
      </c>
      <c r="B1890" s="1025" t="s">
        <v>713</v>
      </c>
      <c r="C1890" s="1019" t="s">
        <v>712</v>
      </c>
      <c r="D1890" s="1020" t="s">
        <v>2378</v>
      </c>
      <c r="E1890" s="731" t="s">
        <v>3765</v>
      </c>
      <c r="F1890" s="729" t="s">
        <v>3058</v>
      </c>
      <c r="G1890" s="1021"/>
      <c r="H1890" s="1022"/>
      <c r="I1890" s="1022"/>
      <c r="J1890" s="1022"/>
      <c r="K1890" s="1022"/>
      <c r="L1890" s="729" t="s">
        <v>3059</v>
      </c>
      <c r="M1890" s="1038">
        <v>3882</v>
      </c>
      <c r="N1890" s="1024"/>
    </row>
    <row r="1891" spans="1:14" ht="33.75">
      <c r="A1891" s="1017">
        <v>1884</v>
      </c>
      <c r="B1891" s="1025" t="s">
        <v>713</v>
      </c>
      <c r="C1891" s="1019" t="s">
        <v>712</v>
      </c>
      <c r="D1891" s="1020" t="s">
        <v>2379</v>
      </c>
      <c r="E1891" s="731" t="s">
        <v>3766</v>
      </c>
      <c r="F1891" s="729" t="s">
        <v>3058</v>
      </c>
      <c r="G1891" s="1021"/>
      <c r="H1891" s="1022"/>
      <c r="I1891" s="1022"/>
      <c r="J1891" s="1022"/>
      <c r="K1891" s="1022"/>
      <c r="L1891" s="729" t="s">
        <v>3059</v>
      </c>
      <c r="M1891" s="1038">
        <v>3882</v>
      </c>
      <c r="N1891" s="1024"/>
    </row>
    <row r="1892" spans="1:14" ht="33.75">
      <c r="A1892" s="1017">
        <v>1885</v>
      </c>
      <c r="B1892" s="1025" t="s">
        <v>713</v>
      </c>
      <c r="C1892" s="1019" t="s">
        <v>712</v>
      </c>
      <c r="D1892" s="1020" t="s">
        <v>2381</v>
      </c>
      <c r="E1892" s="731" t="s">
        <v>3767</v>
      </c>
      <c r="F1892" s="729" t="s">
        <v>3058</v>
      </c>
      <c r="G1892" s="1021"/>
      <c r="H1892" s="1022"/>
      <c r="I1892" s="1022"/>
      <c r="J1892" s="1022"/>
      <c r="K1892" s="1022"/>
      <c r="L1892" s="729" t="s">
        <v>3059</v>
      </c>
      <c r="M1892" s="1038">
        <v>3882</v>
      </c>
      <c r="N1892" s="1024"/>
    </row>
    <row r="1893" spans="1:14" ht="33.75">
      <c r="A1893" s="1017">
        <v>1886</v>
      </c>
      <c r="B1893" s="1025" t="s">
        <v>713</v>
      </c>
      <c r="C1893" s="1019" t="s">
        <v>712</v>
      </c>
      <c r="D1893" s="1020" t="s">
        <v>2382</v>
      </c>
      <c r="E1893" s="731" t="s">
        <v>3768</v>
      </c>
      <c r="F1893" s="729" t="s">
        <v>3058</v>
      </c>
      <c r="G1893" s="1021"/>
      <c r="H1893" s="1022"/>
      <c r="I1893" s="1022"/>
      <c r="J1893" s="1022"/>
      <c r="K1893" s="1022"/>
      <c r="L1893" s="729" t="s">
        <v>3059</v>
      </c>
      <c r="M1893" s="1038">
        <v>3882</v>
      </c>
      <c r="N1893" s="1024"/>
    </row>
    <row r="1894" spans="1:14" ht="33.75">
      <c r="A1894" s="1017">
        <v>1887</v>
      </c>
      <c r="B1894" s="1025" t="s">
        <v>713</v>
      </c>
      <c r="C1894" s="1019" t="s">
        <v>712</v>
      </c>
      <c r="D1894" s="1020" t="s">
        <v>2384</v>
      </c>
      <c r="E1894" s="731" t="s">
        <v>3769</v>
      </c>
      <c r="F1894" s="729" t="s">
        <v>3058</v>
      </c>
      <c r="G1894" s="1021"/>
      <c r="H1894" s="1022"/>
      <c r="I1894" s="1022"/>
      <c r="J1894" s="1022"/>
      <c r="K1894" s="1022"/>
      <c r="L1894" s="729" t="s">
        <v>3059</v>
      </c>
      <c r="M1894" s="1038">
        <v>3370</v>
      </c>
      <c r="N1894" s="1024"/>
    </row>
    <row r="1895" spans="1:14" ht="33.75">
      <c r="A1895" s="1017">
        <v>1888</v>
      </c>
      <c r="B1895" s="1025" t="s">
        <v>713</v>
      </c>
      <c r="C1895" s="1019" t="s">
        <v>712</v>
      </c>
      <c r="D1895" s="1020" t="s">
        <v>2385</v>
      </c>
      <c r="E1895" s="731" t="s">
        <v>3770</v>
      </c>
      <c r="F1895" s="729" t="s">
        <v>3058</v>
      </c>
      <c r="G1895" s="1021"/>
      <c r="H1895" s="1022"/>
      <c r="I1895" s="1022"/>
      <c r="J1895" s="1022"/>
      <c r="K1895" s="1022"/>
      <c r="L1895" s="729" t="s">
        <v>3059</v>
      </c>
      <c r="M1895" s="1038">
        <v>4162</v>
      </c>
      <c r="N1895" s="1024"/>
    </row>
    <row r="1896" spans="1:14" ht="33.75">
      <c r="A1896" s="1017">
        <v>1889</v>
      </c>
      <c r="B1896" s="1025" t="s">
        <v>713</v>
      </c>
      <c r="C1896" s="1019" t="s">
        <v>712</v>
      </c>
      <c r="D1896" s="1020" t="s">
        <v>2387</v>
      </c>
      <c r="E1896" s="731" t="s">
        <v>3771</v>
      </c>
      <c r="F1896" s="729" t="s">
        <v>3058</v>
      </c>
      <c r="G1896" s="1021"/>
      <c r="H1896" s="1022"/>
      <c r="I1896" s="1022"/>
      <c r="J1896" s="1022"/>
      <c r="K1896" s="1022"/>
      <c r="L1896" s="729" t="s">
        <v>3059</v>
      </c>
      <c r="M1896" s="1038">
        <v>3882</v>
      </c>
      <c r="N1896" s="1024"/>
    </row>
    <row r="1897" spans="1:14" ht="33.75">
      <c r="A1897" s="1017">
        <v>1890</v>
      </c>
      <c r="B1897" s="1025" t="s">
        <v>713</v>
      </c>
      <c r="C1897" s="1019" t="s">
        <v>712</v>
      </c>
      <c r="D1897" s="1020" t="s">
        <v>2388</v>
      </c>
      <c r="E1897" s="731" t="s">
        <v>3772</v>
      </c>
      <c r="F1897" s="729" t="s">
        <v>3058</v>
      </c>
      <c r="G1897" s="1021"/>
      <c r="H1897" s="1022"/>
      <c r="I1897" s="1022"/>
      <c r="J1897" s="1022"/>
      <c r="K1897" s="1022"/>
      <c r="L1897" s="729" t="s">
        <v>3059</v>
      </c>
      <c r="M1897" s="1038">
        <v>4162</v>
      </c>
      <c r="N1897" s="1024"/>
    </row>
    <row r="1898" spans="1:14" ht="33.75">
      <c r="A1898" s="1017">
        <v>1891</v>
      </c>
      <c r="B1898" s="1025" t="s">
        <v>713</v>
      </c>
      <c r="C1898" s="1019" t="s">
        <v>712</v>
      </c>
      <c r="D1898" s="1020" t="s">
        <v>2390</v>
      </c>
      <c r="E1898" s="731" t="s">
        <v>3773</v>
      </c>
      <c r="F1898" s="729" t="s">
        <v>3058</v>
      </c>
      <c r="G1898" s="1021"/>
      <c r="H1898" s="1022"/>
      <c r="I1898" s="1022"/>
      <c r="J1898" s="1022"/>
      <c r="K1898" s="1022"/>
      <c r="L1898" s="729" t="s">
        <v>3059</v>
      </c>
      <c r="M1898" s="1038">
        <v>3882</v>
      </c>
      <c r="N1898" s="1024"/>
    </row>
    <row r="1899" spans="1:14" ht="33.75">
      <c r="A1899" s="1017">
        <v>1892</v>
      </c>
      <c r="B1899" s="1025" t="s">
        <v>713</v>
      </c>
      <c r="C1899" s="1019" t="s">
        <v>712</v>
      </c>
      <c r="D1899" s="1020" t="s">
        <v>2391</v>
      </c>
      <c r="E1899" s="731" t="s">
        <v>3774</v>
      </c>
      <c r="F1899" s="729" t="s">
        <v>3058</v>
      </c>
      <c r="G1899" s="1021"/>
      <c r="H1899" s="1022"/>
      <c r="I1899" s="1022"/>
      <c r="J1899" s="1022"/>
      <c r="K1899" s="1022"/>
      <c r="L1899" s="729" t="s">
        <v>3059</v>
      </c>
      <c r="M1899" s="1038">
        <v>3370</v>
      </c>
      <c r="N1899" s="1024"/>
    </row>
    <row r="1900" spans="1:14" ht="33.75">
      <c r="A1900" s="1017">
        <v>1893</v>
      </c>
      <c r="B1900" s="1025" t="s">
        <v>713</v>
      </c>
      <c r="C1900" s="1019" t="s">
        <v>712</v>
      </c>
      <c r="D1900" s="1020" t="s">
        <v>2393</v>
      </c>
      <c r="E1900" s="731" t="s">
        <v>3775</v>
      </c>
      <c r="F1900" s="729" t="s">
        <v>3058</v>
      </c>
      <c r="G1900" s="1021"/>
      <c r="H1900" s="1022"/>
      <c r="I1900" s="1022"/>
      <c r="J1900" s="1022"/>
      <c r="K1900" s="1022"/>
      <c r="L1900" s="729" t="s">
        <v>3059</v>
      </c>
      <c r="M1900" s="1038">
        <v>3882</v>
      </c>
      <c r="N1900" s="1024"/>
    </row>
    <row r="1901" spans="1:14" ht="33.75">
      <c r="A1901" s="1017">
        <v>1894</v>
      </c>
      <c r="B1901" s="1025" t="s">
        <v>713</v>
      </c>
      <c r="C1901" s="1019" t="s">
        <v>712</v>
      </c>
      <c r="D1901" s="1020" t="s">
        <v>2394</v>
      </c>
      <c r="E1901" s="731" t="s">
        <v>3776</v>
      </c>
      <c r="F1901" s="729" t="s">
        <v>3058</v>
      </c>
      <c r="G1901" s="1021"/>
      <c r="H1901" s="1022"/>
      <c r="I1901" s="1022"/>
      <c r="J1901" s="1022"/>
      <c r="K1901" s="1022"/>
      <c r="L1901" s="729" t="s">
        <v>3059</v>
      </c>
      <c r="M1901" s="1038">
        <v>3370</v>
      </c>
      <c r="N1901" s="1024"/>
    </row>
    <row r="1902" spans="1:14" ht="33.75">
      <c r="A1902" s="1017">
        <v>1895</v>
      </c>
      <c r="B1902" s="1025" t="s">
        <v>713</v>
      </c>
      <c r="C1902" s="1019" t="s">
        <v>712</v>
      </c>
      <c r="D1902" s="1020" t="s">
        <v>2396</v>
      </c>
      <c r="E1902" s="731" t="s">
        <v>3777</v>
      </c>
      <c r="F1902" s="729" t="s">
        <v>3058</v>
      </c>
      <c r="G1902" s="1021"/>
      <c r="H1902" s="1022"/>
      <c r="I1902" s="1022"/>
      <c r="J1902" s="1022"/>
      <c r="K1902" s="1022"/>
      <c r="L1902" s="729" t="s">
        <v>3059</v>
      </c>
      <c r="M1902" s="1038">
        <v>3882</v>
      </c>
      <c r="N1902" s="1024"/>
    </row>
    <row r="1903" spans="1:14" ht="33.75">
      <c r="A1903" s="1017">
        <v>1896</v>
      </c>
      <c r="B1903" s="1025" t="s">
        <v>713</v>
      </c>
      <c r="C1903" s="1019" t="s">
        <v>712</v>
      </c>
      <c r="D1903" s="1020" t="s">
        <v>2397</v>
      </c>
      <c r="E1903" s="731" t="s">
        <v>3778</v>
      </c>
      <c r="F1903" s="729" t="s">
        <v>3058</v>
      </c>
      <c r="G1903" s="1021"/>
      <c r="H1903" s="1022"/>
      <c r="I1903" s="1022"/>
      <c r="J1903" s="1022"/>
      <c r="K1903" s="1022"/>
      <c r="L1903" s="729" t="s">
        <v>3059</v>
      </c>
      <c r="M1903" s="1038">
        <v>4162</v>
      </c>
      <c r="N1903" s="1024"/>
    </row>
    <row r="1904" spans="1:14" ht="33.75">
      <c r="A1904" s="1017">
        <v>1897</v>
      </c>
      <c r="B1904" s="1025" t="s">
        <v>713</v>
      </c>
      <c r="C1904" s="1019" t="s">
        <v>712</v>
      </c>
      <c r="D1904" s="1020" t="s">
        <v>2399</v>
      </c>
      <c r="E1904" s="731" t="s">
        <v>3779</v>
      </c>
      <c r="F1904" s="729" t="s">
        <v>3058</v>
      </c>
      <c r="G1904" s="1021"/>
      <c r="H1904" s="1022"/>
      <c r="I1904" s="1022"/>
      <c r="J1904" s="1022"/>
      <c r="K1904" s="1022"/>
      <c r="L1904" s="729" t="s">
        <v>3059</v>
      </c>
      <c r="M1904" s="1038">
        <v>4162</v>
      </c>
      <c r="N1904" s="1024"/>
    </row>
    <row r="1905" spans="1:14" ht="33.75">
      <c r="A1905" s="1017">
        <v>1898</v>
      </c>
      <c r="B1905" s="1025" t="s">
        <v>713</v>
      </c>
      <c r="C1905" s="1019" t="s">
        <v>712</v>
      </c>
      <c r="D1905" s="1020" t="s">
        <v>2400</v>
      </c>
      <c r="E1905" s="731" t="s">
        <v>3780</v>
      </c>
      <c r="F1905" s="729" t="s">
        <v>3058</v>
      </c>
      <c r="G1905" s="1021"/>
      <c r="H1905" s="1022"/>
      <c r="I1905" s="1022"/>
      <c r="J1905" s="1022"/>
      <c r="K1905" s="1022"/>
      <c r="L1905" s="729" t="s">
        <v>3059</v>
      </c>
      <c r="M1905" s="1038">
        <v>2854</v>
      </c>
      <c r="N1905" s="1024"/>
    </row>
    <row r="1906" spans="1:14" ht="33.75">
      <c r="A1906" s="1017">
        <v>1899</v>
      </c>
      <c r="B1906" s="1025" t="s">
        <v>713</v>
      </c>
      <c r="C1906" s="1019" t="s">
        <v>712</v>
      </c>
      <c r="D1906" s="1020" t="s">
        <v>2402</v>
      </c>
      <c r="E1906" s="731" t="s">
        <v>3781</v>
      </c>
      <c r="F1906" s="729" t="s">
        <v>3058</v>
      </c>
      <c r="G1906" s="1021"/>
      <c r="H1906" s="1022"/>
      <c r="I1906" s="1022"/>
      <c r="J1906" s="1022"/>
      <c r="K1906" s="1022"/>
      <c r="L1906" s="729" t="s">
        <v>3059</v>
      </c>
      <c r="M1906" s="1038">
        <v>3882</v>
      </c>
      <c r="N1906" s="1024"/>
    </row>
    <row r="1907" spans="1:14" ht="33.75">
      <c r="A1907" s="1017">
        <v>1900</v>
      </c>
      <c r="B1907" s="1025" t="s">
        <v>713</v>
      </c>
      <c r="C1907" s="1019" t="s">
        <v>712</v>
      </c>
      <c r="D1907" s="1020" t="s">
        <v>2403</v>
      </c>
      <c r="E1907" s="731" t="s">
        <v>3782</v>
      </c>
      <c r="F1907" s="729" t="s">
        <v>3058</v>
      </c>
      <c r="G1907" s="1021"/>
      <c r="H1907" s="1022"/>
      <c r="I1907" s="1022"/>
      <c r="J1907" s="1022"/>
      <c r="K1907" s="1022"/>
      <c r="L1907" s="729" t="s">
        <v>3059</v>
      </c>
      <c r="M1907" s="1038">
        <v>4779</v>
      </c>
      <c r="N1907" s="1024"/>
    </row>
    <row r="1908" spans="1:14" ht="33.75">
      <c r="A1908" s="1017">
        <v>1901</v>
      </c>
      <c r="B1908" s="1025" t="s">
        <v>713</v>
      </c>
      <c r="C1908" s="1019" t="s">
        <v>712</v>
      </c>
      <c r="D1908" s="1020" t="s">
        <v>2406</v>
      </c>
      <c r="E1908" s="731" t="s">
        <v>3783</v>
      </c>
      <c r="F1908" s="729" t="s">
        <v>3058</v>
      </c>
      <c r="G1908" s="1021"/>
      <c r="H1908" s="1022"/>
      <c r="I1908" s="1022"/>
      <c r="J1908" s="1022"/>
      <c r="K1908" s="1022"/>
      <c r="L1908" s="729" t="s">
        <v>3059</v>
      </c>
      <c r="M1908" s="1038">
        <v>4162</v>
      </c>
      <c r="N1908" s="1024"/>
    </row>
    <row r="1909" spans="1:14" ht="33.75">
      <c r="A1909" s="1017">
        <v>1902</v>
      </c>
      <c r="B1909" s="1025" t="s">
        <v>713</v>
      </c>
      <c r="C1909" s="1019" t="s">
        <v>712</v>
      </c>
      <c r="D1909" s="1020" t="s">
        <v>2407</v>
      </c>
      <c r="E1909" s="731" t="s">
        <v>3784</v>
      </c>
      <c r="F1909" s="729" t="s">
        <v>3058</v>
      </c>
      <c r="G1909" s="1021"/>
      <c r="H1909" s="1022"/>
      <c r="I1909" s="1022"/>
      <c r="J1909" s="1022"/>
      <c r="K1909" s="1022"/>
      <c r="L1909" s="729" t="s">
        <v>3059</v>
      </c>
      <c r="M1909" s="1038">
        <v>3882</v>
      </c>
      <c r="N1909" s="1024"/>
    </row>
    <row r="1910" spans="1:14" ht="33.75">
      <c r="A1910" s="1017">
        <v>1903</v>
      </c>
      <c r="B1910" s="1025" t="s">
        <v>713</v>
      </c>
      <c r="C1910" s="1019" t="s">
        <v>712</v>
      </c>
      <c r="D1910" s="1020" t="s">
        <v>2409</v>
      </c>
      <c r="E1910" s="731" t="s">
        <v>3785</v>
      </c>
      <c r="F1910" s="729" t="s">
        <v>3058</v>
      </c>
      <c r="G1910" s="1021"/>
      <c r="H1910" s="1022"/>
      <c r="I1910" s="1022"/>
      <c r="J1910" s="1022"/>
      <c r="K1910" s="1022"/>
      <c r="L1910" s="729" t="s">
        <v>3059</v>
      </c>
      <c r="M1910" s="1038">
        <v>3370</v>
      </c>
      <c r="N1910" s="1024"/>
    </row>
    <row r="1911" spans="1:14" ht="33.75">
      <c r="A1911" s="1017">
        <v>1904</v>
      </c>
      <c r="B1911" s="1025" t="s">
        <v>713</v>
      </c>
      <c r="C1911" s="1019" t="s">
        <v>712</v>
      </c>
      <c r="D1911" s="1020" t="s">
        <v>2410</v>
      </c>
      <c r="E1911" s="731" t="s">
        <v>3786</v>
      </c>
      <c r="F1911" s="729" t="s">
        <v>3058</v>
      </c>
      <c r="G1911" s="1021"/>
      <c r="H1911" s="1022"/>
      <c r="I1911" s="1022"/>
      <c r="J1911" s="1022"/>
      <c r="K1911" s="1022"/>
      <c r="L1911" s="729" t="s">
        <v>3059</v>
      </c>
      <c r="M1911" s="1038">
        <v>2854</v>
      </c>
      <c r="N1911" s="1024"/>
    </row>
    <row r="1912" spans="1:14" ht="33.75">
      <c r="A1912" s="1017">
        <v>1905</v>
      </c>
      <c r="B1912" s="1025" t="s">
        <v>713</v>
      </c>
      <c r="C1912" s="1019" t="s">
        <v>712</v>
      </c>
      <c r="D1912" s="1020" t="s">
        <v>2412</v>
      </c>
      <c r="E1912" s="731" t="s">
        <v>3787</v>
      </c>
      <c r="F1912" s="729" t="s">
        <v>3058</v>
      </c>
      <c r="G1912" s="1021"/>
      <c r="H1912" s="1022"/>
      <c r="I1912" s="1022"/>
      <c r="J1912" s="1022"/>
      <c r="K1912" s="1022"/>
      <c r="L1912" s="729" t="s">
        <v>3059</v>
      </c>
      <c r="M1912" s="1038">
        <v>3882</v>
      </c>
      <c r="N1912" s="1024"/>
    </row>
    <row r="1913" spans="1:14" ht="33.75">
      <c r="A1913" s="1017">
        <v>1906</v>
      </c>
      <c r="B1913" s="1025" t="s">
        <v>713</v>
      </c>
      <c r="C1913" s="1019" t="s">
        <v>712</v>
      </c>
      <c r="D1913" s="1020" t="s">
        <v>2413</v>
      </c>
      <c r="E1913" s="731" t="s">
        <v>3788</v>
      </c>
      <c r="F1913" s="729" t="s">
        <v>3058</v>
      </c>
      <c r="G1913" s="1021"/>
      <c r="H1913" s="1022"/>
      <c r="I1913" s="1022"/>
      <c r="J1913" s="1022"/>
      <c r="K1913" s="1022"/>
      <c r="L1913" s="729" t="s">
        <v>3059</v>
      </c>
      <c r="M1913" s="1038">
        <v>3370</v>
      </c>
      <c r="N1913" s="1024"/>
    </row>
    <row r="1914" spans="1:14" ht="33.75">
      <c r="A1914" s="1017">
        <v>1907</v>
      </c>
      <c r="B1914" s="1025" t="s">
        <v>713</v>
      </c>
      <c r="C1914" s="1019" t="s">
        <v>712</v>
      </c>
      <c r="D1914" s="1020" t="s">
        <v>2415</v>
      </c>
      <c r="E1914" s="731" t="s">
        <v>3789</v>
      </c>
      <c r="F1914" s="729" t="s">
        <v>3058</v>
      </c>
      <c r="G1914" s="1021"/>
      <c r="H1914" s="1022"/>
      <c r="I1914" s="1022"/>
      <c r="J1914" s="1022"/>
      <c r="K1914" s="1022"/>
      <c r="L1914" s="729" t="s">
        <v>3059</v>
      </c>
      <c r="M1914" s="1038">
        <v>3882</v>
      </c>
      <c r="N1914" s="1024"/>
    </row>
    <row r="1915" spans="1:14" ht="33.75">
      <c r="A1915" s="1017">
        <v>1908</v>
      </c>
      <c r="B1915" s="1025" t="s">
        <v>713</v>
      </c>
      <c r="C1915" s="1019" t="s">
        <v>712</v>
      </c>
      <c r="D1915" s="1020" t="s">
        <v>711</v>
      </c>
      <c r="E1915" s="731" t="s">
        <v>3790</v>
      </c>
      <c r="F1915" s="729" t="s">
        <v>3058</v>
      </c>
      <c r="G1915" s="1021"/>
      <c r="H1915" s="1022"/>
      <c r="I1915" s="1022"/>
      <c r="J1915" s="1022"/>
      <c r="K1915" s="1022"/>
      <c r="L1915" s="729" t="s">
        <v>3059</v>
      </c>
      <c r="M1915" s="1038">
        <v>3370</v>
      </c>
      <c r="N1915" s="1024"/>
    </row>
    <row r="1916" spans="1:14" ht="33.75">
      <c r="A1916" s="1017">
        <v>1909</v>
      </c>
      <c r="B1916" s="1025" t="s">
        <v>713</v>
      </c>
      <c r="C1916" s="1019" t="s">
        <v>712</v>
      </c>
      <c r="D1916" s="1020" t="s">
        <v>2417</v>
      </c>
      <c r="E1916" s="731" t="s">
        <v>3791</v>
      </c>
      <c r="F1916" s="729" t="s">
        <v>3058</v>
      </c>
      <c r="G1916" s="1021"/>
      <c r="H1916" s="1022"/>
      <c r="I1916" s="1022"/>
      <c r="J1916" s="1022"/>
      <c r="K1916" s="1022"/>
      <c r="L1916" s="729" t="s">
        <v>3059</v>
      </c>
      <c r="M1916" s="1038">
        <v>3882</v>
      </c>
      <c r="N1916" s="1024"/>
    </row>
    <row r="1917" spans="1:14" ht="33.75">
      <c r="A1917" s="1017">
        <v>1910</v>
      </c>
      <c r="B1917" s="1025" t="s">
        <v>713</v>
      </c>
      <c r="C1917" s="1019" t="s">
        <v>712</v>
      </c>
      <c r="D1917" s="1020" t="s">
        <v>2418</v>
      </c>
      <c r="E1917" s="731" t="s">
        <v>3792</v>
      </c>
      <c r="F1917" s="729" t="s">
        <v>3058</v>
      </c>
      <c r="G1917" s="1021"/>
      <c r="H1917" s="1022"/>
      <c r="I1917" s="1022"/>
      <c r="J1917" s="1022"/>
      <c r="K1917" s="1022"/>
      <c r="L1917" s="729" t="s">
        <v>3059</v>
      </c>
      <c r="M1917" s="1038">
        <v>3882</v>
      </c>
      <c r="N1917" s="1024"/>
    </row>
    <row r="1918" spans="1:14" ht="33.75">
      <c r="A1918" s="1017">
        <v>1911</v>
      </c>
      <c r="B1918" s="1025" t="s">
        <v>713</v>
      </c>
      <c r="C1918" s="1019" t="s">
        <v>712</v>
      </c>
      <c r="D1918" s="1020" t="s">
        <v>2420</v>
      </c>
      <c r="E1918" s="731" t="s">
        <v>3793</v>
      </c>
      <c r="F1918" s="729" t="s">
        <v>3058</v>
      </c>
      <c r="G1918" s="1021"/>
      <c r="H1918" s="1022"/>
      <c r="I1918" s="1022"/>
      <c r="J1918" s="1022"/>
      <c r="K1918" s="1022"/>
      <c r="L1918" s="729" t="s">
        <v>3059</v>
      </c>
      <c r="M1918" s="1038">
        <v>3882</v>
      </c>
      <c r="N1918" s="1024"/>
    </row>
    <row r="1919" spans="1:14" ht="33.75">
      <c r="A1919" s="1017">
        <v>1912</v>
      </c>
      <c r="B1919" s="1025" t="s">
        <v>713</v>
      </c>
      <c r="C1919" s="1019" t="s">
        <v>712</v>
      </c>
      <c r="D1919" s="1020" t="s">
        <v>2421</v>
      </c>
      <c r="E1919" s="731" t="s">
        <v>3794</v>
      </c>
      <c r="F1919" s="729" t="s">
        <v>3058</v>
      </c>
      <c r="G1919" s="1021"/>
      <c r="H1919" s="1022"/>
      <c r="I1919" s="1022"/>
      <c r="J1919" s="1022"/>
      <c r="K1919" s="1022"/>
      <c r="L1919" s="729" t="s">
        <v>3059</v>
      </c>
      <c r="M1919" s="1038">
        <v>3882</v>
      </c>
      <c r="N1919" s="1024"/>
    </row>
    <row r="1920" spans="1:14" ht="33.75">
      <c r="A1920" s="1017">
        <v>1913</v>
      </c>
      <c r="B1920" s="1025" t="s">
        <v>713</v>
      </c>
      <c r="C1920" s="1019" t="s">
        <v>712</v>
      </c>
      <c r="D1920" s="1020" t="s">
        <v>2423</v>
      </c>
      <c r="E1920" s="731" t="s">
        <v>3795</v>
      </c>
      <c r="F1920" s="729" t="s">
        <v>3058</v>
      </c>
      <c r="G1920" s="1021"/>
      <c r="H1920" s="1022"/>
      <c r="I1920" s="1022"/>
      <c r="J1920" s="1022"/>
      <c r="K1920" s="1022"/>
      <c r="L1920" s="729" t="s">
        <v>3059</v>
      </c>
      <c r="M1920" s="1038">
        <v>3882</v>
      </c>
      <c r="N1920" s="1024"/>
    </row>
    <row r="1921" spans="1:14" ht="33.75">
      <c r="A1921" s="1017">
        <v>1914</v>
      </c>
      <c r="B1921" s="1025" t="s">
        <v>713</v>
      </c>
      <c r="C1921" s="1019" t="s">
        <v>712</v>
      </c>
      <c r="D1921" s="1020" t="s">
        <v>2424</v>
      </c>
      <c r="E1921" s="731" t="s">
        <v>3796</v>
      </c>
      <c r="F1921" s="729" t="s">
        <v>3058</v>
      </c>
      <c r="G1921" s="1021"/>
      <c r="H1921" s="1022"/>
      <c r="I1921" s="1022"/>
      <c r="J1921" s="1022"/>
      <c r="K1921" s="1022"/>
      <c r="L1921" s="729" t="s">
        <v>3059</v>
      </c>
      <c r="M1921" s="1038">
        <v>3370</v>
      </c>
      <c r="N1921" s="1024"/>
    </row>
    <row r="1922" spans="1:14" ht="33.75">
      <c r="A1922" s="1017">
        <v>1915</v>
      </c>
      <c r="B1922" s="1025" t="s">
        <v>713</v>
      </c>
      <c r="C1922" s="1019" t="s">
        <v>712</v>
      </c>
      <c r="D1922" s="1020" t="s">
        <v>2426</v>
      </c>
      <c r="E1922" s="731" t="s">
        <v>3797</v>
      </c>
      <c r="F1922" s="729" t="s">
        <v>3058</v>
      </c>
      <c r="G1922" s="1021"/>
      <c r="H1922" s="1022"/>
      <c r="I1922" s="1022"/>
      <c r="J1922" s="1022"/>
      <c r="K1922" s="1022"/>
      <c r="L1922" s="729" t="s">
        <v>3059</v>
      </c>
      <c r="M1922" s="1038">
        <v>2854</v>
      </c>
      <c r="N1922" s="1024"/>
    </row>
    <row r="1923" spans="1:14" ht="33.75">
      <c r="A1923" s="1017">
        <v>1916</v>
      </c>
      <c r="B1923" s="1025" t="s">
        <v>713</v>
      </c>
      <c r="C1923" s="1019" t="s">
        <v>712</v>
      </c>
      <c r="D1923" s="1020" t="s">
        <v>2427</v>
      </c>
      <c r="E1923" s="731" t="s">
        <v>3798</v>
      </c>
      <c r="F1923" s="729" t="s">
        <v>3058</v>
      </c>
      <c r="G1923" s="1021"/>
      <c r="H1923" s="1022"/>
      <c r="I1923" s="1022"/>
      <c r="J1923" s="1022"/>
      <c r="K1923" s="1022"/>
      <c r="L1923" s="729" t="s">
        <v>3059</v>
      </c>
      <c r="M1923" s="1038">
        <v>4162</v>
      </c>
      <c r="N1923" s="1024"/>
    </row>
    <row r="1924" spans="1:14" ht="33.75">
      <c r="A1924" s="1017">
        <v>1917</v>
      </c>
      <c r="B1924" s="1025" t="s">
        <v>713</v>
      </c>
      <c r="C1924" s="1019" t="s">
        <v>712</v>
      </c>
      <c r="D1924" s="1020" t="s">
        <v>2429</v>
      </c>
      <c r="E1924" s="731" t="s">
        <v>3799</v>
      </c>
      <c r="F1924" s="729" t="s">
        <v>3058</v>
      </c>
      <c r="G1924" s="1021"/>
      <c r="H1924" s="1022"/>
      <c r="I1924" s="1022"/>
      <c r="J1924" s="1022"/>
      <c r="K1924" s="1022"/>
      <c r="L1924" s="729" t="s">
        <v>3059</v>
      </c>
      <c r="M1924" s="1038">
        <v>3882</v>
      </c>
      <c r="N1924" s="1024"/>
    </row>
    <row r="1925" spans="1:14" ht="33.75">
      <c r="A1925" s="1017">
        <v>1918</v>
      </c>
      <c r="B1925" s="1025" t="s">
        <v>713</v>
      </c>
      <c r="C1925" s="1019" t="s">
        <v>712</v>
      </c>
      <c r="D1925" s="1020" t="s">
        <v>2430</v>
      </c>
      <c r="E1925" s="731" t="s">
        <v>3800</v>
      </c>
      <c r="F1925" s="729" t="s">
        <v>3058</v>
      </c>
      <c r="G1925" s="1021"/>
      <c r="H1925" s="1022"/>
      <c r="I1925" s="1022"/>
      <c r="J1925" s="1022"/>
      <c r="K1925" s="1022"/>
      <c r="L1925" s="729" t="s">
        <v>3059</v>
      </c>
      <c r="M1925" s="1038">
        <v>3882</v>
      </c>
      <c r="N1925" s="1024"/>
    </row>
    <row r="1926" spans="1:14" ht="33.75">
      <c r="A1926" s="1017">
        <v>1919</v>
      </c>
      <c r="B1926" s="1025" t="s">
        <v>713</v>
      </c>
      <c r="C1926" s="1019" t="s">
        <v>712</v>
      </c>
      <c r="D1926" s="1020" t="s">
        <v>2432</v>
      </c>
      <c r="E1926" s="731" t="s">
        <v>3801</v>
      </c>
      <c r="F1926" s="729" t="s">
        <v>3058</v>
      </c>
      <c r="G1926" s="1021"/>
      <c r="H1926" s="1022"/>
      <c r="I1926" s="1022"/>
      <c r="J1926" s="1022"/>
      <c r="K1926" s="1022"/>
      <c r="L1926" s="729" t="s">
        <v>3059</v>
      </c>
      <c r="M1926" s="1038">
        <v>3882</v>
      </c>
      <c r="N1926" s="1024"/>
    </row>
    <row r="1927" spans="1:14" ht="33.75">
      <c r="A1927" s="1017">
        <v>1920</v>
      </c>
      <c r="B1927" s="1025" t="s">
        <v>713</v>
      </c>
      <c r="C1927" s="1019" t="s">
        <v>712</v>
      </c>
      <c r="D1927" s="1020" t="s">
        <v>2433</v>
      </c>
      <c r="E1927" s="731" t="s">
        <v>3802</v>
      </c>
      <c r="F1927" s="729" t="s">
        <v>3058</v>
      </c>
      <c r="G1927" s="1021"/>
      <c r="H1927" s="1022"/>
      <c r="I1927" s="1022"/>
      <c r="J1927" s="1022"/>
      <c r="K1927" s="1022"/>
      <c r="L1927" s="729" t="s">
        <v>3059</v>
      </c>
      <c r="M1927" s="1038">
        <v>3882</v>
      </c>
      <c r="N1927" s="1024"/>
    </row>
    <row r="1928" spans="1:14" ht="33.75">
      <c r="A1928" s="1017">
        <v>1921</v>
      </c>
      <c r="B1928" s="1025" t="s">
        <v>713</v>
      </c>
      <c r="C1928" s="1019" t="s">
        <v>712</v>
      </c>
      <c r="D1928" s="1020" t="s">
        <v>2436</v>
      </c>
      <c r="E1928" s="731" t="s">
        <v>3803</v>
      </c>
      <c r="F1928" s="729" t="s">
        <v>3058</v>
      </c>
      <c r="G1928" s="1021"/>
      <c r="H1928" s="1022"/>
      <c r="I1928" s="1022"/>
      <c r="J1928" s="1022"/>
      <c r="K1928" s="1022"/>
      <c r="L1928" s="729" t="s">
        <v>3059</v>
      </c>
      <c r="M1928" s="1038">
        <v>3370</v>
      </c>
      <c r="N1928" s="1024"/>
    </row>
    <row r="1929" spans="1:14" ht="33.75">
      <c r="A1929" s="1017">
        <v>1922</v>
      </c>
      <c r="B1929" s="1025" t="s">
        <v>713</v>
      </c>
      <c r="C1929" s="1019" t="s">
        <v>712</v>
      </c>
      <c r="D1929" s="1020" t="s">
        <v>2437</v>
      </c>
      <c r="E1929" s="731" t="s">
        <v>3804</v>
      </c>
      <c r="F1929" s="729" t="s">
        <v>3058</v>
      </c>
      <c r="G1929" s="1021"/>
      <c r="H1929" s="1022"/>
      <c r="I1929" s="1022"/>
      <c r="J1929" s="1022"/>
      <c r="K1929" s="1022"/>
      <c r="L1929" s="729" t="s">
        <v>3059</v>
      </c>
      <c r="M1929" s="1038">
        <v>4162</v>
      </c>
      <c r="N1929" s="1024"/>
    </row>
    <row r="1930" spans="1:14" ht="33.75">
      <c r="A1930" s="1017">
        <v>1923</v>
      </c>
      <c r="B1930" s="1025" t="s">
        <v>713</v>
      </c>
      <c r="C1930" s="1019" t="s">
        <v>712</v>
      </c>
      <c r="D1930" s="1020" t="s">
        <v>2439</v>
      </c>
      <c r="E1930" s="731" t="s">
        <v>3805</v>
      </c>
      <c r="F1930" s="729" t="s">
        <v>3058</v>
      </c>
      <c r="G1930" s="1021"/>
      <c r="H1930" s="1022"/>
      <c r="I1930" s="1022"/>
      <c r="J1930" s="1022"/>
      <c r="K1930" s="1022"/>
      <c r="L1930" s="729" t="s">
        <v>3059</v>
      </c>
      <c r="M1930" s="1038">
        <v>3882</v>
      </c>
      <c r="N1930" s="1024"/>
    </row>
    <row r="1931" spans="1:14" ht="33.75">
      <c r="A1931" s="1017">
        <v>1924</v>
      </c>
      <c r="B1931" s="1025" t="s">
        <v>713</v>
      </c>
      <c r="C1931" s="1019" t="s">
        <v>712</v>
      </c>
      <c r="D1931" s="1020" t="s">
        <v>2440</v>
      </c>
      <c r="E1931" s="731" t="s">
        <v>3806</v>
      </c>
      <c r="F1931" s="729" t="s">
        <v>3058</v>
      </c>
      <c r="G1931" s="1021"/>
      <c r="H1931" s="1022"/>
      <c r="I1931" s="1022"/>
      <c r="J1931" s="1022"/>
      <c r="K1931" s="1022"/>
      <c r="L1931" s="729" t="s">
        <v>3059</v>
      </c>
      <c r="M1931" s="1038">
        <v>3882</v>
      </c>
      <c r="N1931" s="1024"/>
    </row>
    <row r="1932" spans="1:14" ht="33.75">
      <c r="A1932" s="1017">
        <v>1925</v>
      </c>
      <c r="B1932" s="1025" t="s">
        <v>713</v>
      </c>
      <c r="C1932" s="1019" t="s">
        <v>712</v>
      </c>
      <c r="D1932" s="1020" t="s">
        <v>2442</v>
      </c>
      <c r="E1932" s="731" t="s">
        <v>3807</v>
      </c>
      <c r="F1932" s="729" t="s">
        <v>3058</v>
      </c>
      <c r="G1932" s="1021"/>
      <c r="H1932" s="1022"/>
      <c r="I1932" s="1022"/>
      <c r="J1932" s="1022"/>
      <c r="K1932" s="1022"/>
      <c r="L1932" s="729" t="s">
        <v>3059</v>
      </c>
      <c r="M1932" s="1038">
        <v>3882</v>
      </c>
      <c r="N1932" s="1024"/>
    </row>
    <row r="1933" spans="1:14" ht="33.75">
      <c r="A1933" s="1017">
        <v>1926</v>
      </c>
      <c r="B1933" s="1025" t="s">
        <v>713</v>
      </c>
      <c r="C1933" s="1019" t="s">
        <v>712</v>
      </c>
      <c r="D1933" s="1020" t="s">
        <v>2443</v>
      </c>
      <c r="E1933" s="731" t="s">
        <v>3808</v>
      </c>
      <c r="F1933" s="729" t="s">
        <v>3058</v>
      </c>
      <c r="G1933" s="1021"/>
      <c r="H1933" s="1022"/>
      <c r="I1933" s="1022"/>
      <c r="J1933" s="1022"/>
      <c r="K1933" s="1022"/>
      <c r="L1933" s="729" t="s">
        <v>3059</v>
      </c>
      <c r="M1933" s="1038">
        <v>3882</v>
      </c>
      <c r="N1933" s="1024"/>
    </row>
    <row r="1934" spans="1:14" ht="33.75">
      <c r="A1934" s="1017">
        <v>1927</v>
      </c>
      <c r="B1934" s="1025" t="s">
        <v>713</v>
      </c>
      <c r="C1934" s="1019" t="s">
        <v>712</v>
      </c>
      <c r="D1934" s="1020" t="s">
        <v>2445</v>
      </c>
      <c r="E1934" s="731" t="s">
        <v>3809</v>
      </c>
      <c r="F1934" s="729" t="s">
        <v>3058</v>
      </c>
      <c r="G1934" s="1021"/>
      <c r="H1934" s="1022"/>
      <c r="I1934" s="1022"/>
      <c r="J1934" s="1022"/>
      <c r="K1934" s="1022"/>
      <c r="L1934" s="729" t="s">
        <v>3059</v>
      </c>
      <c r="M1934" s="1038">
        <v>4162</v>
      </c>
      <c r="N1934" s="1024"/>
    </row>
    <row r="1935" spans="1:14" ht="33.75">
      <c r="A1935" s="1017">
        <v>1928</v>
      </c>
      <c r="B1935" s="1025" t="s">
        <v>713</v>
      </c>
      <c r="C1935" s="1019" t="s">
        <v>712</v>
      </c>
      <c r="D1935" s="1020" t="s">
        <v>2446</v>
      </c>
      <c r="E1935" s="731" t="s">
        <v>3810</v>
      </c>
      <c r="F1935" s="729" t="s">
        <v>3058</v>
      </c>
      <c r="G1935" s="1021"/>
      <c r="H1935" s="1022"/>
      <c r="I1935" s="1022"/>
      <c r="J1935" s="1022"/>
      <c r="K1935" s="1022"/>
      <c r="L1935" s="729" t="s">
        <v>3059</v>
      </c>
      <c r="M1935" s="1038">
        <v>3370</v>
      </c>
      <c r="N1935" s="1024"/>
    </row>
    <row r="1936" spans="1:14" ht="33.75">
      <c r="A1936" s="1017">
        <v>1929</v>
      </c>
      <c r="B1936" s="1025" t="s">
        <v>713</v>
      </c>
      <c r="C1936" s="1019" t="s">
        <v>712</v>
      </c>
      <c r="D1936" s="1020" t="s">
        <v>2448</v>
      </c>
      <c r="E1936" s="731" t="s">
        <v>3811</v>
      </c>
      <c r="F1936" s="729" t="s">
        <v>3058</v>
      </c>
      <c r="G1936" s="1021"/>
      <c r="H1936" s="1022"/>
      <c r="I1936" s="1022"/>
      <c r="J1936" s="1022"/>
      <c r="K1936" s="1022"/>
      <c r="L1936" s="729" t="s">
        <v>3059</v>
      </c>
      <c r="M1936" s="1038">
        <v>3370</v>
      </c>
      <c r="N1936" s="1024"/>
    </row>
    <row r="1937" spans="1:14" ht="33.75">
      <c r="A1937" s="1017">
        <v>1930</v>
      </c>
      <c r="B1937" s="1025" t="s">
        <v>713</v>
      </c>
      <c r="C1937" s="1019" t="s">
        <v>712</v>
      </c>
      <c r="D1937" s="1020" t="s">
        <v>2449</v>
      </c>
      <c r="E1937" s="731" t="s">
        <v>3812</v>
      </c>
      <c r="F1937" s="729" t="s">
        <v>3058</v>
      </c>
      <c r="G1937" s="1021"/>
      <c r="H1937" s="1022"/>
      <c r="I1937" s="1022"/>
      <c r="J1937" s="1022"/>
      <c r="K1937" s="1022"/>
      <c r="L1937" s="729" t="s">
        <v>3059</v>
      </c>
      <c r="M1937" s="1038">
        <v>3370</v>
      </c>
      <c r="N1937" s="1024"/>
    </row>
    <row r="1938" spans="1:14" ht="33.75">
      <c r="A1938" s="1017">
        <v>1931</v>
      </c>
      <c r="B1938" s="1025" t="s">
        <v>713</v>
      </c>
      <c r="C1938" s="1019" t="s">
        <v>712</v>
      </c>
      <c r="D1938" s="1020" t="s">
        <v>2451</v>
      </c>
      <c r="E1938" s="731" t="s">
        <v>3813</v>
      </c>
      <c r="F1938" s="729" t="s">
        <v>3058</v>
      </c>
      <c r="G1938" s="1021"/>
      <c r="H1938" s="1022"/>
      <c r="I1938" s="1022"/>
      <c r="J1938" s="1022"/>
      <c r="K1938" s="1022"/>
      <c r="L1938" s="729" t="s">
        <v>3059</v>
      </c>
      <c r="M1938" s="1038">
        <v>4779</v>
      </c>
      <c r="N1938" s="1024"/>
    </row>
    <row r="1939" spans="1:14" ht="33.75">
      <c r="A1939" s="1017">
        <v>1932</v>
      </c>
      <c r="B1939" s="1025" t="s">
        <v>713</v>
      </c>
      <c r="C1939" s="1019" t="s">
        <v>712</v>
      </c>
      <c r="D1939" s="1020" t="s">
        <v>2452</v>
      </c>
      <c r="E1939" s="731" t="s">
        <v>3814</v>
      </c>
      <c r="F1939" s="729" t="s">
        <v>3058</v>
      </c>
      <c r="G1939" s="1021"/>
      <c r="H1939" s="1022"/>
      <c r="I1939" s="1022"/>
      <c r="J1939" s="1022"/>
      <c r="K1939" s="1022"/>
      <c r="L1939" s="729" t="s">
        <v>3059</v>
      </c>
      <c r="M1939" s="1038">
        <v>3882</v>
      </c>
      <c r="N1939" s="1024"/>
    </row>
    <row r="1940" spans="1:14" ht="33.75">
      <c r="A1940" s="1017">
        <v>1933</v>
      </c>
      <c r="B1940" s="1025" t="s">
        <v>713</v>
      </c>
      <c r="C1940" s="1019" t="s">
        <v>712</v>
      </c>
      <c r="D1940" s="1020" t="s">
        <v>2454</v>
      </c>
      <c r="E1940" s="731" t="s">
        <v>3815</v>
      </c>
      <c r="F1940" s="729" t="s">
        <v>3058</v>
      </c>
      <c r="G1940" s="1021"/>
      <c r="H1940" s="1022"/>
      <c r="I1940" s="1022"/>
      <c r="J1940" s="1022"/>
      <c r="K1940" s="1022"/>
      <c r="L1940" s="729" t="s">
        <v>3059</v>
      </c>
      <c r="M1940" s="1038">
        <v>4162</v>
      </c>
      <c r="N1940" s="1024"/>
    </row>
    <row r="1941" spans="1:14" ht="33.75">
      <c r="A1941" s="1017">
        <v>1934</v>
      </c>
      <c r="B1941" s="1025" t="s">
        <v>713</v>
      </c>
      <c r="C1941" s="1019" t="s">
        <v>712</v>
      </c>
      <c r="D1941" s="1020" t="s">
        <v>2455</v>
      </c>
      <c r="E1941" s="731" t="s">
        <v>3816</v>
      </c>
      <c r="F1941" s="729" t="s">
        <v>3058</v>
      </c>
      <c r="G1941" s="1021"/>
      <c r="H1941" s="1022"/>
      <c r="I1941" s="1022"/>
      <c r="J1941" s="1022"/>
      <c r="K1941" s="1022"/>
      <c r="L1941" s="729" t="s">
        <v>3059</v>
      </c>
      <c r="M1941" s="1038">
        <v>4779</v>
      </c>
      <c r="N1941" s="1024"/>
    </row>
    <row r="1942" spans="1:14" ht="33.75">
      <c r="A1942" s="1017">
        <v>1935</v>
      </c>
      <c r="B1942" s="1025" t="s">
        <v>713</v>
      </c>
      <c r="C1942" s="1019" t="s">
        <v>712</v>
      </c>
      <c r="D1942" s="1020" t="s">
        <v>2457</v>
      </c>
      <c r="E1942" s="731" t="s">
        <v>3817</v>
      </c>
      <c r="F1942" s="729" t="s">
        <v>3058</v>
      </c>
      <c r="G1942" s="1021"/>
      <c r="H1942" s="1022"/>
      <c r="I1942" s="1022"/>
      <c r="J1942" s="1022"/>
      <c r="K1942" s="1022"/>
      <c r="L1942" s="729" t="s">
        <v>3059</v>
      </c>
      <c r="M1942" s="1038">
        <v>3882</v>
      </c>
      <c r="N1942" s="1024"/>
    </row>
    <row r="1943" spans="1:14" ht="33.75">
      <c r="A1943" s="1017">
        <v>1936</v>
      </c>
      <c r="B1943" s="1025" t="s">
        <v>713</v>
      </c>
      <c r="C1943" s="1019" t="s">
        <v>712</v>
      </c>
      <c r="D1943" s="1020" t="s">
        <v>2458</v>
      </c>
      <c r="E1943" s="731" t="s">
        <v>3818</v>
      </c>
      <c r="F1943" s="729" t="s">
        <v>3058</v>
      </c>
      <c r="G1943" s="1021"/>
      <c r="H1943" s="1022"/>
      <c r="I1943" s="1022"/>
      <c r="J1943" s="1022"/>
      <c r="K1943" s="1022"/>
      <c r="L1943" s="729" t="s">
        <v>3059</v>
      </c>
      <c r="M1943" s="1038">
        <v>3882</v>
      </c>
      <c r="N1943" s="1024"/>
    </row>
    <row r="1944" spans="1:14" ht="33.75">
      <c r="A1944" s="1017">
        <v>1937</v>
      </c>
      <c r="B1944" s="1025" t="s">
        <v>713</v>
      </c>
      <c r="C1944" s="1019" t="s">
        <v>712</v>
      </c>
      <c r="D1944" s="1020" t="s">
        <v>2460</v>
      </c>
      <c r="E1944" s="731" t="s">
        <v>3819</v>
      </c>
      <c r="F1944" s="729" t="s">
        <v>3058</v>
      </c>
      <c r="G1944" s="1021"/>
      <c r="H1944" s="1022"/>
      <c r="I1944" s="1022"/>
      <c r="J1944" s="1022"/>
      <c r="K1944" s="1022"/>
      <c r="L1944" s="729" t="s">
        <v>3059</v>
      </c>
      <c r="M1944" s="1038">
        <v>4162</v>
      </c>
      <c r="N1944" s="1024"/>
    </row>
    <row r="1945" spans="1:14" ht="33.75">
      <c r="A1945" s="1017">
        <v>1938</v>
      </c>
      <c r="B1945" s="1025" t="s">
        <v>713</v>
      </c>
      <c r="C1945" s="1019" t="s">
        <v>712</v>
      </c>
      <c r="D1945" s="1020" t="s">
        <v>2461</v>
      </c>
      <c r="E1945" s="731" t="s">
        <v>3820</v>
      </c>
      <c r="F1945" s="729" t="s">
        <v>3058</v>
      </c>
      <c r="G1945" s="1021"/>
      <c r="H1945" s="1022"/>
      <c r="I1945" s="1022"/>
      <c r="J1945" s="1022"/>
      <c r="K1945" s="1022"/>
      <c r="L1945" s="729" t="s">
        <v>3059</v>
      </c>
      <c r="M1945" s="1038">
        <v>3882</v>
      </c>
      <c r="N1945" s="1024"/>
    </row>
    <row r="1946" spans="1:14" ht="33.75">
      <c r="A1946" s="1017">
        <v>1939</v>
      </c>
      <c r="B1946" s="1025" t="s">
        <v>713</v>
      </c>
      <c r="C1946" s="1019" t="s">
        <v>712</v>
      </c>
      <c r="D1946" s="1020" t="s">
        <v>2463</v>
      </c>
      <c r="E1946" s="731" t="s">
        <v>3821</v>
      </c>
      <c r="F1946" s="729" t="s">
        <v>3058</v>
      </c>
      <c r="G1946" s="1021"/>
      <c r="H1946" s="1022"/>
      <c r="I1946" s="1022"/>
      <c r="J1946" s="1022"/>
      <c r="K1946" s="1022"/>
      <c r="L1946" s="729" t="s">
        <v>3059</v>
      </c>
      <c r="M1946" s="1038">
        <v>4779</v>
      </c>
      <c r="N1946" s="1024"/>
    </row>
    <row r="1947" spans="1:14" ht="33.75">
      <c r="A1947" s="1017">
        <v>1940</v>
      </c>
      <c r="B1947" s="1025" t="s">
        <v>713</v>
      </c>
      <c r="C1947" s="1019" t="s">
        <v>712</v>
      </c>
      <c r="D1947" s="1020" t="s">
        <v>2464</v>
      </c>
      <c r="E1947" s="731" t="s">
        <v>3822</v>
      </c>
      <c r="F1947" s="729" t="s">
        <v>3058</v>
      </c>
      <c r="G1947" s="1021"/>
      <c r="H1947" s="1022"/>
      <c r="I1947" s="1022"/>
      <c r="J1947" s="1022"/>
      <c r="K1947" s="1022"/>
      <c r="L1947" s="729" t="s">
        <v>3059</v>
      </c>
      <c r="M1947" s="1038">
        <v>3370</v>
      </c>
      <c r="N1947" s="1024"/>
    </row>
    <row r="1948" spans="1:14" ht="33.75">
      <c r="A1948" s="1017">
        <v>1941</v>
      </c>
      <c r="B1948" s="1025" t="s">
        <v>713</v>
      </c>
      <c r="C1948" s="1019" t="s">
        <v>712</v>
      </c>
      <c r="D1948" s="1020" t="s">
        <v>2467</v>
      </c>
      <c r="E1948" s="731" t="s">
        <v>3823</v>
      </c>
      <c r="F1948" s="729" t="s">
        <v>3058</v>
      </c>
      <c r="G1948" s="1021"/>
      <c r="H1948" s="1022"/>
      <c r="I1948" s="1022"/>
      <c r="J1948" s="1022"/>
      <c r="K1948" s="1022"/>
      <c r="L1948" s="729" t="s">
        <v>3059</v>
      </c>
      <c r="M1948" s="1038">
        <v>4779</v>
      </c>
      <c r="N1948" s="1024"/>
    </row>
    <row r="1949" spans="1:14" ht="33.75">
      <c r="A1949" s="1017">
        <v>1942</v>
      </c>
      <c r="B1949" s="1025" t="s">
        <v>713</v>
      </c>
      <c r="C1949" s="1019" t="s">
        <v>712</v>
      </c>
      <c r="D1949" s="1020" t="s">
        <v>2468</v>
      </c>
      <c r="E1949" s="731" t="s">
        <v>3824</v>
      </c>
      <c r="F1949" s="729" t="s">
        <v>3058</v>
      </c>
      <c r="G1949" s="1021"/>
      <c r="H1949" s="1022"/>
      <c r="I1949" s="1022"/>
      <c r="J1949" s="1022"/>
      <c r="K1949" s="1022"/>
      <c r="L1949" s="729" t="s">
        <v>3059</v>
      </c>
      <c r="M1949" s="1038">
        <v>3882</v>
      </c>
      <c r="N1949" s="1024"/>
    </row>
    <row r="1950" spans="1:14" ht="33.75">
      <c r="A1950" s="1017">
        <v>1943</v>
      </c>
      <c r="B1950" s="1025" t="s">
        <v>713</v>
      </c>
      <c r="C1950" s="1019" t="s">
        <v>712</v>
      </c>
      <c r="D1950" s="1020" t="s">
        <v>2470</v>
      </c>
      <c r="E1950" s="731" t="s">
        <v>3825</v>
      </c>
      <c r="F1950" s="729" t="s">
        <v>3058</v>
      </c>
      <c r="G1950" s="1021"/>
      <c r="H1950" s="1022"/>
      <c r="I1950" s="1022"/>
      <c r="J1950" s="1022"/>
      <c r="K1950" s="1022"/>
      <c r="L1950" s="729" t="s">
        <v>3059</v>
      </c>
      <c r="M1950" s="1038">
        <v>3882</v>
      </c>
      <c r="N1950" s="1024"/>
    </row>
    <row r="1951" spans="1:14" ht="33.75">
      <c r="A1951" s="1017">
        <v>1944</v>
      </c>
      <c r="B1951" s="1025" t="s">
        <v>713</v>
      </c>
      <c r="C1951" s="1019" t="s">
        <v>712</v>
      </c>
      <c r="D1951" s="1020" t="s">
        <v>2471</v>
      </c>
      <c r="E1951" s="731" t="s">
        <v>3826</v>
      </c>
      <c r="F1951" s="729" t="s">
        <v>3058</v>
      </c>
      <c r="G1951" s="1021"/>
      <c r="H1951" s="1022"/>
      <c r="I1951" s="1022"/>
      <c r="J1951" s="1022"/>
      <c r="K1951" s="1022"/>
      <c r="L1951" s="729" t="s">
        <v>3059</v>
      </c>
      <c r="M1951" s="1038">
        <v>5290</v>
      </c>
      <c r="N1951" s="1024"/>
    </row>
    <row r="1952" spans="1:14" ht="33.75">
      <c r="A1952" s="1017">
        <v>1945</v>
      </c>
      <c r="B1952" s="1025" t="s">
        <v>713</v>
      </c>
      <c r="C1952" s="1019" t="s">
        <v>712</v>
      </c>
      <c r="D1952" s="1020" t="s">
        <v>2473</v>
      </c>
      <c r="E1952" s="731" t="s">
        <v>3827</v>
      </c>
      <c r="F1952" s="729" t="s">
        <v>3058</v>
      </c>
      <c r="G1952" s="1021"/>
      <c r="H1952" s="1022"/>
      <c r="I1952" s="1022"/>
      <c r="J1952" s="1022"/>
      <c r="K1952" s="1022"/>
      <c r="L1952" s="729" t="s">
        <v>3059</v>
      </c>
      <c r="M1952" s="1038">
        <v>5290</v>
      </c>
      <c r="N1952" s="1024"/>
    </row>
    <row r="1953" spans="1:14" ht="33.75">
      <c r="A1953" s="1017">
        <v>1946</v>
      </c>
      <c r="B1953" s="1025" t="s">
        <v>713</v>
      </c>
      <c r="C1953" s="1019" t="s">
        <v>712</v>
      </c>
      <c r="D1953" s="1020" t="s">
        <v>2474</v>
      </c>
      <c r="E1953" s="731" t="s">
        <v>3828</v>
      </c>
      <c r="F1953" s="729" t="s">
        <v>3058</v>
      </c>
      <c r="G1953" s="1021"/>
      <c r="H1953" s="1022"/>
      <c r="I1953" s="1022"/>
      <c r="J1953" s="1022"/>
      <c r="K1953" s="1022"/>
      <c r="L1953" s="729" t="s">
        <v>3059</v>
      </c>
      <c r="M1953" s="1038">
        <v>3882</v>
      </c>
      <c r="N1953" s="1024"/>
    </row>
    <row r="1954" spans="1:14" ht="33.75">
      <c r="A1954" s="1017">
        <v>1947</v>
      </c>
      <c r="B1954" s="1025" t="s">
        <v>713</v>
      </c>
      <c r="C1954" s="1019" t="s">
        <v>712</v>
      </c>
      <c r="D1954" s="1020" t="s">
        <v>2476</v>
      </c>
      <c r="E1954" s="731" t="s">
        <v>3829</v>
      </c>
      <c r="F1954" s="729" t="s">
        <v>3058</v>
      </c>
      <c r="G1954" s="1021"/>
      <c r="H1954" s="1022"/>
      <c r="I1954" s="1022"/>
      <c r="J1954" s="1022"/>
      <c r="K1954" s="1022"/>
      <c r="L1954" s="729" t="s">
        <v>3059</v>
      </c>
      <c r="M1954" s="1038">
        <v>4779</v>
      </c>
      <c r="N1954" s="1024"/>
    </row>
    <row r="1955" spans="1:14" ht="33.75">
      <c r="A1955" s="1017">
        <v>1948</v>
      </c>
      <c r="B1955" s="1025" t="s">
        <v>713</v>
      </c>
      <c r="C1955" s="1019" t="s">
        <v>712</v>
      </c>
      <c r="D1955" s="1020" t="s">
        <v>2477</v>
      </c>
      <c r="E1955" s="731" t="s">
        <v>3830</v>
      </c>
      <c r="F1955" s="729" t="s">
        <v>3058</v>
      </c>
      <c r="G1955" s="1021"/>
      <c r="H1955" s="1022"/>
      <c r="I1955" s="1022"/>
      <c r="J1955" s="1022"/>
      <c r="K1955" s="1022"/>
      <c r="L1955" s="729" t="s">
        <v>3059</v>
      </c>
      <c r="M1955" s="1038">
        <v>3370</v>
      </c>
      <c r="N1955" s="1024"/>
    </row>
    <row r="1956" spans="1:14" ht="33.75">
      <c r="A1956" s="1017">
        <v>1949</v>
      </c>
      <c r="B1956" s="1025" t="s">
        <v>713</v>
      </c>
      <c r="C1956" s="1019" t="s">
        <v>712</v>
      </c>
      <c r="D1956" s="1020" t="s">
        <v>2479</v>
      </c>
      <c r="E1956" s="731" t="s">
        <v>3831</v>
      </c>
      <c r="F1956" s="729" t="s">
        <v>3058</v>
      </c>
      <c r="G1956" s="1021"/>
      <c r="H1956" s="1022"/>
      <c r="I1956" s="1022"/>
      <c r="J1956" s="1022"/>
      <c r="K1956" s="1022"/>
      <c r="L1956" s="729" t="s">
        <v>3059</v>
      </c>
      <c r="M1956" s="1038">
        <v>3882</v>
      </c>
      <c r="N1956" s="1024"/>
    </row>
    <row r="1957" spans="1:14" ht="33.75">
      <c r="A1957" s="1017">
        <v>1950</v>
      </c>
      <c r="B1957" s="1025" t="s">
        <v>713</v>
      </c>
      <c r="C1957" s="1019" t="s">
        <v>712</v>
      </c>
      <c r="D1957" s="1020" t="s">
        <v>2480</v>
      </c>
      <c r="E1957" s="731" t="s">
        <v>3832</v>
      </c>
      <c r="F1957" s="729" t="s">
        <v>3058</v>
      </c>
      <c r="G1957" s="1021"/>
      <c r="H1957" s="1022"/>
      <c r="I1957" s="1022"/>
      <c r="J1957" s="1022"/>
      <c r="K1957" s="1022"/>
      <c r="L1957" s="729" t="s">
        <v>3059</v>
      </c>
      <c r="M1957" s="1038">
        <v>3882</v>
      </c>
      <c r="N1957" s="1024"/>
    </row>
    <row r="1958" spans="1:14" ht="33.75">
      <c r="A1958" s="1017">
        <v>1951</v>
      </c>
      <c r="B1958" s="1025" t="s">
        <v>713</v>
      </c>
      <c r="C1958" s="1019" t="s">
        <v>712</v>
      </c>
      <c r="D1958" s="1020" t="s">
        <v>2482</v>
      </c>
      <c r="E1958" s="731" t="s">
        <v>3833</v>
      </c>
      <c r="F1958" s="729" t="s">
        <v>3058</v>
      </c>
      <c r="G1958" s="1021"/>
      <c r="H1958" s="1022"/>
      <c r="I1958" s="1022"/>
      <c r="J1958" s="1022"/>
      <c r="K1958" s="1022"/>
      <c r="L1958" s="729" t="s">
        <v>3059</v>
      </c>
      <c r="M1958" s="1038">
        <v>3882</v>
      </c>
      <c r="N1958" s="1024"/>
    </row>
    <row r="1959" spans="1:14" ht="33.75">
      <c r="A1959" s="1017">
        <v>1952</v>
      </c>
      <c r="B1959" s="1025" t="s">
        <v>713</v>
      </c>
      <c r="C1959" s="1019" t="s">
        <v>712</v>
      </c>
      <c r="D1959" s="1020" t="s">
        <v>2483</v>
      </c>
      <c r="E1959" s="731" t="s">
        <v>3834</v>
      </c>
      <c r="F1959" s="729" t="s">
        <v>3058</v>
      </c>
      <c r="G1959" s="1021"/>
      <c r="H1959" s="1022"/>
      <c r="I1959" s="1022"/>
      <c r="J1959" s="1022"/>
      <c r="K1959" s="1022"/>
      <c r="L1959" s="729" t="s">
        <v>3059</v>
      </c>
      <c r="M1959" s="1038">
        <v>3882</v>
      </c>
      <c r="N1959" s="1024"/>
    </row>
    <row r="1960" spans="1:14" ht="33.75">
      <c r="A1960" s="1017">
        <v>1953</v>
      </c>
      <c r="B1960" s="1025" t="s">
        <v>713</v>
      </c>
      <c r="C1960" s="1019" t="s">
        <v>712</v>
      </c>
      <c r="D1960" s="1020" t="s">
        <v>2485</v>
      </c>
      <c r="E1960" s="731" t="s">
        <v>3835</v>
      </c>
      <c r="F1960" s="729" t="s">
        <v>3058</v>
      </c>
      <c r="G1960" s="1021"/>
      <c r="H1960" s="1022"/>
      <c r="I1960" s="1022"/>
      <c r="J1960" s="1022"/>
      <c r="K1960" s="1022"/>
      <c r="L1960" s="729" t="s">
        <v>3059</v>
      </c>
      <c r="M1960" s="1038">
        <v>5290</v>
      </c>
      <c r="N1960" s="1024"/>
    </row>
    <row r="1961" spans="1:14" ht="33.75">
      <c r="A1961" s="1017">
        <v>1954</v>
      </c>
      <c r="B1961" s="1025" t="s">
        <v>713</v>
      </c>
      <c r="C1961" s="1019" t="s">
        <v>712</v>
      </c>
      <c r="D1961" s="1020" t="s">
        <v>2486</v>
      </c>
      <c r="E1961" s="731" t="s">
        <v>3836</v>
      </c>
      <c r="F1961" s="729" t="s">
        <v>3058</v>
      </c>
      <c r="G1961" s="1021"/>
      <c r="H1961" s="1022"/>
      <c r="I1961" s="1022"/>
      <c r="J1961" s="1022"/>
      <c r="K1961" s="1022"/>
      <c r="L1961" s="729" t="s">
        <v>3059</v>
      </c>
      <c r="M1961" s="1038">
        <v>3882</v>
      </c>
      <c r="N1961" s="1024"/>
    </row>
    <row r="1962" spans="1:14" ht="33.75">
      <c r="A1962" s="1017">
        <v>1955</v>
      </c>
      <c r="B1962" s="1025" t="s">
        <v>713</v>
      </c>
      <c r="C1962" s="1019" t="s">
        <v>712</v>
      </c>
      <c r="D1962" s="1020" t="s">
        <v>2488</v>
      </c>
      <c r="E1962" s="731" t="s">
        <v>3837</v>
      </c>
      <c r="F1962" s="729" t="s">
        <v>3058</v>
      </c>
      <c r="G1962" s="1021"/>
      <c r="H1962" s="1022"/>
      <c r="I1962" s="1022"/>
      <c r="J1962" s="1022"/>
      <c r="K1962" s="1022"/>
      <c r="L1962" s="729" t="s">
        <v>3059</v>
      </c>
      <c r="M1962" s="1038">
        <v>2854</v>
      </c>
      <c r="N1962" s="1024"/>
    </row>
    <row r="1963" spans="1:14" ht="33.75">
      <c r="A1963" s="1017">
        <v>1956</v>
      </c>
      <c r="B1963" s="1025" t="s">
        <v>713</v>
      </c>
      <c r="C1963" s="1019" t="s">
        <v>712</v>
      </c>
      <c r="D1963" s="1020" t="s">
        <v>2489</v>
      </c>
      <c r="E1963" s="731" t="s">
        <v>3838</v>
      </c>
      <c r="F1963" s="729" t="s">
        <v>3058</v>
      </c>
      <c r="G1963" s="1021"/>
      <c r="H1963" s="1022"/>
      <c r="I1963" s="1022"/>
      <c r="J1963" s="1022"/>
      <c r="K1963" s="1022"/>
      <c r="L1963" s="729" t="s">
        <v>3059</v>
      </c>
      <c r="M1963" s="1038">
        <v>3370</v>
      </c>
      <c r="N1963" s="1024"/>
    </row>
    <row r="1964" spans="1:14" ht="33.75">
      <c r="A1964" s="1017">
        <v>1957</v>
      </c>
      <c r="B1964" s="1025" t="s">
        <v>713</v>
      </c>
      <c r="C1964" s="1019" t="s">
        <v>712</v>
      </c>
      <c r="D1964" s="1020" t="s">
        <v>2491</v>
      </c>
      <c r="E1964" s="731" t="s">
        <v>3839</v>
      </c>
      <c r="F1964" s="729" t="s">
        <v>3058</v>
      </c>
      <c r="G1964" s="1021"/>
      <c r="H1964" s="1022"/>
      <c r="I1964" s="1022"/>
      <c r="J1964" s="1022"/>
      <c r="K1964" s="1022"/>
      <c r="L1964" s="729" t="s">
        <v>3059</v>
      </c>
      <c r="M1964" s="1038">
        <v>5488</v>
      </c>
      <c r="N1964" s="1024"/>
    </row>
    <row r="1965" spans="1:14" ht="33.75">
      <c r="A1965" s="1017">
        <v>1958</v>
      </c>
      <c r="B1965" s="1025" t="s">
        <v>713</v>
      </c>
      <c r="C1965" s="1019" t="s">
        <v>712</v>
      </c>
      <c r="D1965" s="1020" t="s">
        <v>2492</v>
      </c>
      <c r="E1965" s="731" t="s">
        <v>3840</v>
      </c>
      <c r="F1965" s="729" t="s">
        <v>3058</v>
      </c>
      <c r="G1965" s="1021"/>
      <c r="H1965" s="1022"/>
      <c r="I1965" s="1022"/>
      <c r="J1965" s="1022"/>
      <c r="K1965" s="1022"/>
      <c r="L1965" s="729" t="s">
        <v>3059</v>
      </c>
      <c r="M1965" s="1038">
        <v>3882</v>
      </c>
      <c r="N1965" s="1024"/>
    </row>
    <row r="1966" spans="1:14" ht="33.75">
      <c r="A1966" s="1017">
        <v>1959</v>
      </c>
      <c r="B1966" s="1025" t="s">
        <v>713</v>
      </c>
      <c r="C1966" s="1019" t="s">
        <v>712</v>
      </c>
      <c r="D1966" s="1020" t="s">
        <v>2494</v>
      </c>
      <c r="E1966" s="731" t="s">
        <v>3841</v>
      </c>
      <c r="F1966" s="729" t="s">
        <v>3058</v>
      </c>
      <c r="G1966" s="1021"/>
      <c r="H1966" s="1022"/>
      <c r="I1966" s="1022"/>
      <c r="J1966" s="1022"/>
      <c r="K1966" s="1022"/>
      <c r="L1966" s="729" t="s">
        <v>3059</v>
      </c>
      <c r="M1966" s="1038">
        <v>3370</v>
      </c>
      <c r="N1966" s="1024"/>
    </row>
    <row r="1967" spans="1:14" ht="33.75">
      <c r="A1967" s="1017">
        <v>1960</v>
      </c>
      <c r="B1967" s="1025" t="s">
        <v>713</v>
      </c>
      <c r="C1967" s="1019" t="s">
        <v>712</v>
      </c>
      <c r="D1967" s="1020" t="s">
        <v>2495</v>
      </c>
      <c r="E1967" s="731" t="s">
        <v>3842</v>
      </c>
      <c r="F1967" s="729" t="s">
        <v>3058</v>
      </c>
      <c r="G1967" s="1021"/>
      <c r="H1967" s="1022"/>
      <c r="I1967" s="1022"/>
      <c r="J1967" s="1022"/>
      <c r="K1967" s="1022"/>
      <c r="L1967" s="729" t="s">
        <v>3059</v>
      </c>
      <c r="M1967" s="1038">
        <v>3882</v>
      </c>
      <c r="N1967" s="1024"/>
    </row>
    <row r="1968" spans="1:14" ht="33.75">
      <c r="A1968" s="1017">
        <v>1961</v>
      </c>
      <c r="B1968" s="1025" t="s">
        <v>713</v>
      </c>
      <c r="C1968" s="1019" t="s">
        <v>712</v>
      </c>
      <c r="D1968" s="1020" t="s">
        <v>2497</v>
      </c>
      <c r="E1968" s="731" t="s">
        <v>3843</v>
      </c>
      <c r="F1968" s="729" t="s">
        <v>3058</v>
      </c>
      <c r="G1968" s="1021"/>
      <c r="H1968" s="1022"/>
      <c r="I1968" s="1022"/>
      <c r="J1968" s="1022"/>
      <c r="K1968" s="1022"/>
      <c r="L1968" s="729" t="s">
        <v>3059</v>
      </c>
      <c r="M1968" s="1038">
        <v>3370</v>
      </c>
      <c r="N1968" s="1024"/>
    </row>
    <row r="1969" spans="1:14" ht="33.75">
      <c r="A1969" s="1017">
        <v>1962</v>
      </c>
      <c r="B1969" s="1025" t="s">
        <v>713</v>
      </c>
      <c r="C1969" s="1019" t="s">
        <v>712</v>
      </c>
      <c r="D1969" s="1020" t="s">
        <v>2498</v>
      </c>
      <c r="E1969" s="731" t="s">
        <v>3844</v>
      </c>
      <c r="F1969" s="729" t="s">
        <v>3058</v>
      </c>
      <c r="G1969" s="1021"/>
      <c r="H1969" s="1022"/>
      <c r="I1969" s="1022"/>
      <c r="J1969" s="1022"/>
      <c r="K1969" s="1022"/>
      <c r="L1969" s="729" t="s">
        <v>3059</v>
      </c>
      <c r="M1969" s="1038">
        <v>2854</v>
      </c>
      <c r="N1969" s="1024"/>
    </row>
    <row r="1970" spans="1:14" ht="33.75">
      <c r="A1970" s="1017">
        <v>1963</v>
      </c>
      <c r="B1970" s="1025" t="s">
        <v>713</v>
      </c>
      <c r="C1970" s="1019" t="s">
        <v>712</v>
      </c>
      <c r="D1970" s="1020" t="s">
        <v>2500</v>
      </c>
      <c r="E1970" s="731" t="s">
        <v>3845</v>
      </c>
      <c r="F1970" s="729" t="s">
        <v>3058</v>
      </c>
      <c r="G1970" s="1021"/>
      <c r="H1970" s="1022"/>
      <c r="I1970" s="1022"/>
      <c r="J1970" s="1022"/>
      <c r="K1970" s="1022"/>
      <c r="L1970" s="729" t="s">
        <v>3059</v>
      </c>
      <c r="M1970" s="1038">
        <v>4162</v>
      </c>
      <c r="N1970" s="1024"/>
    </row>
    <row r="1971" spans="1:14" ht="33.75">
      <c r="A1971" s="1017">
        <v>1964</v>
      </c>
      <c r="B1971" s="1025" t="s">
        <v>713</v>
      </c>
      <c r="C1971" s="1019" t="s">
        <v>712</v>
      </c>
      <c r="D1971" s="1020" t="s">
        <v>2501</v>
      </c>
      <c r="E1971" s="731" t="s">
        <v>3846</v>
      </c>
      <c r="F1971" s="729" t="s">
        <v>3058</v>
      </c>
      <c r="G1971" s="1021"/>
      <c r="H1971" s="1022"/>
      <c r="I1971" s="1022"/>
      <c r="J1971" s="1022"/>
      <c r="K1971" s="1022"/>
      <c r="L1971" s="729" t="s">
        <v>3059</v>
      </c>
      <c r="M1971" s="1038">
        <v>3882</v>
      </c>
      <c r="N1971" s="1024"/>
    </row>
    <row r="1972" spans="1:14" ht="33.75">
      <c r="A1972" s="1017">
        <v>1965</v>
      </c>
      <c r="B1972" s="1025" t="s">
        <v>713</v>
      </c>
      <c r="C1972" s="1019" t="s">
        <v>712</v>
      </c>
      <c r="D1972" s="1020" t="s">
        <v>2503</v>
      </c>
      <c r="E1972" s="731" t="s">
        <v>3847</v>
      </c>
      <c r="F1972" s="729" t="s">
        <v>3058</v>
      </c>
      <c r="G1972" s="1021"/>
      <c r="H1972" s="1022"/>
      <c r="I1972" s="1022"/>
      <c r="J1972" s="1022"/>
      <c r="K1972" s="1022"/>
      <c r="L1972" s="729" t="s">
        <v>3059</v>
      </c>
      <c r="M1972" s="1038">
        <v>3370</v>
      </c>
      <c r="N1972" s="1024"/>
    </row>
    <row r="1973" spans="1:14" ht="33.75">
      <c r="A1973" s="1017">
        <v>1966</v>
      </c>
      <c r="B1973" s="1025" t="s">
        <v>713</v>
      </c>
      <c r="C1973" s="1019" t="s">
        <v>712</v>
      </c>
      <c r="D1973" s="1020" t="s">
        <v>2504</v>
      </c>
      <c r="E1973" s="731" t="s">
        <v>3848</v>
      </c>
      <c r="F1973" s="729" t="s">
        <v>3058</v>
      </c>
      <c r="G1973" s="1021"/>
      <c r="H1973" s="1022"/>
      <c r="I1973" s="1022"/>
      <c r="J1973" s="1022"/>
      <c r="K1973" s="1022"/>
      <c r="L1973" s="729" t="s">
        <v>3059</v>
      </c>
      <c r="M1973" s="1038">
        <v>3882</v>
      </c>
      <c r="N1973" s="1024"/>
    </row>
    <row r="1974" spans="1:14" ht="33.75">
      <c r="A1974" s="1017">
        <v>1967</v>
      </c>
      <c r="B1974" s="1025" t="s">
        <v>713</v>
      </c>
      <c r="C1974" s="1019" t="s">
        <v>712</v>
      </c>
      <c r="D1974" s="1020" t="s">
        <v>2506</v>
      </c>
      <c r="E1974" s="731" t="s">
        <v>3849</v>
      </c>
      <c r="F1974" s="729" t="s">
        <v>3058</v>
      </c>
      <c r="G1974" s="1021"/>
      <c r="H1974" s="1022"/>
      <c r="I1974" s="1022"/>
      <c r="J1974" s="1022"/>
      <c r="K1974" s="1022"/>
      <c r="L1974" s="729" t="s">
        <v>3059</v>
      </c>
      <c r="M1974" s="1038">
        <v>3370</v>
      </c>
      <c r="N1974" s="1024"/>
    </row>
    <row r="1975" spans="1:14" ht="33.75">
      <c r="A1975" s="1017">
        <v>1968</v>
      </c>
      <c r="B1975" s="1025" t="s">
        <v>713</v>
      </c>
      <c r="C1975" s="1019" t="s">
        <v>712</v>
      </c>
      <c r="D1975" s="1020" t="s">
        <v>2507</v>
      </c>
      <c r="E1975" s="731" t="s">
        <v>3850</v>
      </c>
      <c r="F1975" s="729" t="s">
        <v>3058</v>
      </c>
      <c r="G1975" s="1021"/>
      <c r="H1975" s="1022"/>
      <c r="I1975" s="1022"/>
      <c r="J1975" s="1022"/>
      <c r="K1975" s="1022"/>
      <c r="L1975" s="729" t="s">
        <v>3059</v>
      </c>
      <c r="M1975" s="1038">
        <v>3882</v>
      </c>
      <c r="N1975" s="1024"/>
    </row>
    <row r="1976" spans="1:14" ht="33.75">
      <c r="A1976" s="1017">
        <v>1969</v>
      </c>
      <c r="B1976" s="1025" t="s">
        <v>713</v>
      </c>
      <c r="C1976" s="1019" t="s">
        <v>712</v>
      </c>
      <c r="D1976" s="1020" t="s">
        <v>2509</v>
      </c>
      <c r="E1976" s="731" t="s">
        <v>3851</v>
      </c>
      <c r="F1976" s="729" t="s">
        <v>3058</v>
      </c>
      <c r="G1976" s="1021"/>
      <c r="H1976" s="1022"/>
      <c r="I1976" s="1022"/>
      <c r="J1976" s="1022"/>
      <c r="K1976" s="1022"/>
      <c r="L1976" s="729" t="s">
        <v>3059</v>
      </c>
      <c r="M1976" s="1038">
        <v>4779</v>
      </c>
      <c r="N1976" s="1024"/>
    </row>
    <row r="1977" spans="1:14" ht="33.75">
      <c r="A1977" s="1017">
        <v>1970</v>
      </c>
      <c r="B1977" s="1025" t="s">
        <v>713</v>
      </c>
      <c r="C1977" s="1019" t="s">
        <v>712</v>
      </c>
      <c r="D1977" s="1020" t="s">
        <v>2510</v>
      </c>
      <c r="E1977" s="731" t="s">
        <v>3852</v>
      </c>
      <c r="F1977" s="729" t="s">
        <v>3058</v>
      </c>
      <c r="G1977" s="1021"/>
      <c r="H1977" s="1022"/>
      <c r="I1977" s="1022"/>
      <c r="J1977" s="1022"/>
      <c r="K1977" s="1022"/>
      <c r="L1977" s="729" t="s">
        <v>3059</v>
      </c>
      <c r="M1977" s="1038">
        <v>4779</v>
      </c>
      <c r="N1977" s="1024"/>
    </row>
    <row r="1978" spans="1:14" ht="33.75">
      <c r="A1978" s="1017">
        <v>1971</v>
      </c>
      <c r="B1978" s="1025" t="s">
        <v>713</v>
      </c>
      <c r="C1978" s="1019" t="s">
        <v>712</v>
      </c>
      <c r="D1978" s="1020" t="s">
        <v>2512</v>
      </c>
      <c r="E1978" s="731" t="s">
        <v>3853</v>
      </c>
      <c r="F1978" s="729" t="s">
        <v>3058</v>
      </c>
      <c r="G1978" s="1021"/>
      <c r="H1978" s="1022"/>
      <c r="I1978" s="1022"/>
      <c r="J1978" s="1022"/>
      <c r="K1978" s="1022"/>
      <c r="L1978" s="729" t="s">
        <v>3059</v>
      </c>
      <c r="M1978" s="1038">
        <v>3888</v>
      </c>
      <c r="N1978" s="1024"/>
    </row>
    <row r="1979" spans="1:14" ht="33.75">
      <c r="A1979" s="1017">
        <v>1972</v>
      </c>
      <c r="B1979" s="1025" t="s">
        <v>713</v>
      </c>
      <c r="C1979" s="1019" t="s">
        <v>712</v>
      </c>
      <c r="D1979" s="1020" t="s">
        <v>2513</v>
      </c>
      <c r="E1979" s="731" t="s">
        <v>3854</v>
      </c>
      <c r="F1979" s="729" t="s">
        <v>3058</v>
      </c>
      <c r="G1979" s="1021"/>
      <c r="H1979" s="1022"/>
      <c r="I1979" s="1022"/>
      <c r="J1979" s="1022"/>
      <c r="K1979" s="1022"/>
      <c r="L1979" s="729" t="s">
        <v>3059</v>
      </c>
      <c r="M1979" s="1038">
        <v>4162</v>
      </c>
      <c r="N1979" s="1024"/>
    </row>
    <row r="1980" spans="1:14" ht="33.75">
      <c r="A1980" s="1017">
        <v>1973</v>
      </c>
      <c r="B1980" s="1025" t="s">
        <v>713</v>
      </c>
      <c r="C1980" s="1019" t="s">
        <v>712</v>
      </c>
      <c r="D1980" s="1020" t="s">
        <v>2515</v>
      </c>
      <c r="E1980" s="731" t="s">
        <v>3855</v>
      </c>
      <c r="F1980" s="729" t="s">
        <v>3058</v>
      </c>
      <c r="G1980" s="1021"/>
      <c r="H1980" s="1022"/>
      <c r="I1980" s="1022"/>
      <c r="J1980" s="1022"/>
      <c r="K1980" s="1022"/>
      <c r="L1980" s="729" t="s">
        <v>3059</v>
      </c>
      <c r="M1980" s="1038">
        <v>3370</v>
      </c>
      <c r="N1980" s="1024"/>
    </row>
    <row r="1981" spans="1:14" ht="33.75">
      <c r="A1981" s="1017">
        <v>1974</v>
      </c>
      <c r="B1981" s="1025" t="s">
        <v>713</v>
      </c>
      <c r="C1981" s="1019" t="s">
        <v>712</v>
      </c>
      <c r="D1981" s="1020" t="s">
        <v>2516</v>
      </c>
      <c r="E1981" s="731" t="s">
        <v>3856</v>
      </c>
      <c r="F1981" s="729" t="s">
        <v>3058</v>
      </c>
      <c r="G1981" s="1021"/>
      <c r="H1981" s="1022"/>
      <c r="I1981" s="1022"/>
      <c r="J1981" s="1022"/>
      <c r="K1981" s="1022"/>
      <c r="L1981" s="729" t="s">
        <v>3059</v>
      </c>
      <c r="M1981" s="1038">
        <v>3370</v>
      </c>
      <c r="N1981" s="1024"/>
    </row>
    <row r="1982" spans="1:14" ht="33.75">
      <c r="A1982" s="1017">
        <v>1975</v>
      </c>
      <c r="B1982" s="1025" t="s">
        <v>713</v>
      </c>
      <c r="C1982" s="1019" t="s">
        <v>712</v>
      </c>
      <c r="D1982" s="1020" t="s">
        <v>2518</v>
      </c>
      <c r="E1982" s="731" t="s">
        <v>3857</v>
      </c>
      <c r="F1982" s="729" t="s">
        <v>3058</v>
      </c>
      <c r="G1982" s="1021"/>
      <c r="H1982" s="1022"/>
      <c r="I1982" s="1022"/>
      <c r="J1982" s="1022"/>
      <c r="K1982" s="1022"/>
      <c r="L1982" s="729" t="s">
        <v>3059</v>
      </c>
      <c r="M1982" s="1038">
        <v>3846</v>
      </c>
      <c r="N1982" s="1024"/>
    </row>
    <row r="1983" spans="1:14" ht="33.75">
      <c r="A1983" s="1017">
        <v>1976</v>
      </c>
      <c r="B1983" s="1025" t="s">
        <v>713</v>
      </c>
      <c r="C1983" s="1019" t="s">
        <v>712</v>
      </c>
      <c r="D1983" s="1020" t="s">
        <v>2519</v>
      </c>
      <c r="E1983" s="731" t="s">
        <v>3858</v>
      </c>
      <c r="F1983" s="729" t="s">
        <v>3058</v>
      </c>
      <c r="G1983" s="1021"/>
      <c r="H1983" s="1022"/>
      <c r="I1983" s="1022"/>
      <c r="J1983" s="1022"/>
      <c r="K1983" s="1022"/>
      <c r="L1983" s="729" t="s">
        <v>3059</v>
      </c>
      <c r="M1983" s="1038">
        <v>3370</v>
      </c>
      <c r="N1983" s="1024"/>
    </row>
    <row r="1984" spans="1:14" ht="33.75">
      <c r="A1984" s="1017">
        <v>1977</v>
      </c>
      <c r="B1984" s="1025" t="s">
        <v>713</v>
      </c>
      <c r="C1984" s="1019" t="s">
        <v>712</v>
      </c>
      <c r="D1984" s="1020" t="s">
        <v>2521</v>
      </c>
      <c r="E1984" s="731" t="s">
        <v>3859</v>
      </c>
      <c r="F1984" s="729" t="s">
        <v>3058</v>
      </c>
      <c r="G1984" s="1021"/>
      <c r="H1984" s="1022"/>
      <c r="I1984" s="1022"/>
      <c r="J1984" s="1022"/>
      <c r="K1984" s="1022"/>
      <c r="L1984" s="729" t="s">
        <v>3059</v>
      </c>
      <c r="M1984" s="1038">
        <v>2854</v>
      </c>
      <c r="N1984" s="1024"/>
    </row>
    <row r="1985" spans="1:15" ht="33.75">
      <c r="A1985" s="1017">
        <v>1978</v>
      </c>
      <c r="B1985" s="1025" t="s">
        <v>713</v>
      </c>
      <c r="C1985" s="1019" t="s">
        <v>712</v>
      </c>
      <c r="D1985" s="1020" t="s">
        <v>2522</v>
      </c>
      <c r="E1985" s="731" t="s">
        <v>3860</v>
      </c>
      <c r="F1985" s="729" t="s">
        <v>3058</v>
      </c>
      <c r="G1985" s="1021"/>
      <c r="H1985" s="1022"/>
      <c r="I1985" s="1022"/>
      <c r="J1985" s="1022"/>
      <c r="K1985" s="1022"/>
      <c r="L1985" s="729" t="s">
        <v>3059</v>
      </c>
      <c r="M1985" s="1038">
        <v>3846</v>
      </c>
      <c r="N1985" s="1024"/>
    </row>
    <row r="1986" spans="1:15" ht="33.75">
      <c r="A1986" s="1017">
        <v>1979</v>
      </c>
      <c r="B1986" s="1025" t="s">
        <v>713</v>
      </c>
      <c r="C1986" s="1019" t="s">
        <v>712</v>
      </c>
      <c r="D1986" s="1020" t="s">
        <v>2524</v>
      </c>
      <c r="E1986" s="731" t="s">
        <v>3861</v>
      </c>
      <c r="F1986" s="729" t="s">
        <v>3058</v>
      </c>
      <c r="G1986" s="1021"/>
      <c r="H1986" s="1022"/>
      <c r="I1986" s="1022"/>
      <c r="J1986" s="1022"/>
      <c r="K1986" s="1022"/>
      <c r="L1986" s="729" t="s">
        <v>3059</v>
      </c>
      <c r="M1986" s="1038">
        <v>3882</v>
      </c>
      <c r="N1986" s="1024"/>
    </row>
    <row r="1987" spans="1:15" ht="33.75">
      <c r="A1987" s="1017">
        <v>1980</v>
      </c>
      <c r="B1987" s="1025" t="s">
        <v>713</v>
      </c>
      <c r="C1987" s="1019" t="s">
        <v>712</v>
      </c>
      <c r="D1987" s="1020" t="s">
        <v>2525</v>
      </c>
      <c r="E1987" s="731" t="s">
        <v>3862</v>
      </c>
      <c r="F1987" s="729" t="s">
        <v>3058</v>
      </c>
      <c r="G1987" s="1023"/>
      <c r="H1987" s="1026"/>
      <c r="I1987" s="1026"/>
      <c r="J1987" s="1026"/>
      <c r="K1987" s="1026"/>
      <c r="L1987" s="729" t="s">
        <v>3059</v>
      </c>
      <c r="M1987" s="1038">
        <v>4162</v>
      </c>
      <c r="N1987" s="1027"/>
      <c r="O1987" s="512"/>
    </row>
    <row r="1988" spans="1:15" ht="33.75">
      <c r="A1988" s="1017">
        <v>1981</v>
      </c>
      <c r="B1988" s="1025" t="s">
        <v>713</v>
      </c>
      <c r="C1988" s="1019" t="s">
        <v>712</v>
      </c>
      <c r="D1988" s="1020" t="s">
        <v>2528</v>
      </c>
      <c r="E1988" s="731" t="s">
        <v>3863</v>
      </c>
      <c r="F1988" s="729" t="s">
        <v>3058</v>
      </c>
      <c r="G1988" s="1023"/>
      <c r="H1988" s="1026"/>
      <c r="I1988" s="1026"/>
      <c r="J1988" s="1026"/>
      <c r="K1988" s="1026"/>
      <c r="L1988" s="729" t="s">
        <v>3059</v>
      </c>
      <c r="M1988" s="1038">
        <v>3370</v>
      </c>
      <c r="N1988" s="1027"/>
      <c r="O1988" s="512"/>
    </row>
    <row r="1989" spans="1:15" ht="33.75">
      <c r="A1989" s="1017">
        <v>1982</v>
      </c>
      <c r="B1989" s="1025" t="s">
        <v>713</v>
      </c>
      <c r="C1989" s="1019" t="s">
        <v>712</v>
      </c>
      <c r="D1989" s="1020" t="s">
        <v>2529</v>
      </c>
      <c r="E1989" s="731" t="s">
        <v>3864</v>
      </c>
      <c r="F1989" s="729" t="s">
        <v>3058</v>
      </c>
      <c r="G1989" s="1021"/>
      <c r="H1989" s="1022"/>
      <c r="I1989" s="1022"/>
      <c r="J1989" s="1022"/>
      <c r="K1989" s="1022"/>
      <c r="L1989" s="729" t="s">
        <v>3059</v>
      </c>
      <c r="M1989" s="1038">
        <v>4162</v>
      </c>
      <c r="N1989" s="1024"/>
    </row>
    <row r="1990" spans="1:15" ht="33.75">
      <c r="A1990" s="1017">
        <v>1983</v>
      </c>
      <c r="B1990" s="1025" t="s">
        <v>713</v>
      </c>
      <c r="C1990" s="1019" t="s">
        <v>712</v>
      </c>
      <c r="D1990" s="1020" t="s">
        <v>2531</v>
      </c>
      <c r="E1990" s="731" t="s">
        <v>3865</v>
      </c>
      <c r="F1990" s="729" t="s">
        <v>3058</v>
      </c>
      <c r="G1990" s="1021"/>
      <c r="H1990" s="1022"/>
      <c r="I1990" s="1022"/>
      <c r="J1990" s="1022"/>
      <c r="K1990" s="1022"/>
      <c r="L1990" s="729" t="s">
        <v>3059</v>
      </c>
      <c r="M1990" s="1038">
        <v>4162</v>
      </c>
      <c r="N1990" s="1024"/>
    </row>
    <row r="1991" spans="1:15" ht="33.75">
      <c r="A1991" s="1017">
        <v>1984</v>
      </c>
      <c r="B1991" s="1025" t="s">
        <v>713</v>
      </c>
      <c r="C1991" s="1019" t="s">
        <v>712</v>
      </c>
      <c r="D1991" s="1020" t="s">
        <v>2532</v>
      </c>
      <c r="E1991" s="731" t="s">
        <v>3866</v>
      </c>
      <c r="F1991" s="729" t="s">
        <v>3058</v>
      </c>
      <c r="G1991" s="1021"/>
      <c r="H1991" s="1022"/>
      <c r="I1991" s="1022"/>
      <c r="J1991" s="1022"/>
      <c r="K1991" s="1022"/>
      <c r="L1991" s="729" t="s">
        <v>3059</v>
      </c>
      <c r="M1991" s="1038">
        <v>4162</v>
      </c>
      <c r="N1991" s="1024"/>
    </row>
    <row r="1992" spans="1:15" ht="33.75">
      <c r="A1992" s="1017">
        <v>1985</v>
      </c>
      <c r="B1992" s="1025" t="s">
        <v>713</v>
      </c>
      <c r="C1992" s="1019" t="s">
        <v>712</v>
      </c>
      <c r="D1992" s="1020" t="s">
        <v>2534</v>
      </c>
      <c r="E1992" s="731" t="s">
        <v>3867</v>
      </c>
      <c r="F1992" s="729" t="s">
        <v>3058</v>
      </c>
      <c r="G1992" s="1021"/>
      <c r="H1992" s="1022"/>
      <c r="I1992" s="1022"/>
      <c r="J1992" s="1022"/>
      <c r="K1992" s="1022"/>
      <c r="L1992" s="729" t="s">
        <v>3059</v>
      </c>
      <c r="M1992" s="1038">
        <v>3370</v>
      </c>
      <c r="N1992" s="1024"/>
    </row>
    <row r="1993" spans="1:15" ht="33.75">
      <c r="A1993" s="1017">
        <v>1986</v>
      </c>
      <c r="B1993" s="1025" t="s">
        <v>713</v>
      </c>
      <c r="C1993" s="1019" t="s">
        <v>712</v>
      </c>
      <c r="D1993" s="1020" t="s">
        <v>2535</v>
      </c>
      <c r="E1993" s="731" t="s">
        <v>3868</v>
      </c>
      <c r="F1993" s="729" t="s">
        <v>3058</v>
      </c>
      <c r="G1993" s="1021"/>
      <c r="H1993" s="1022"/>
      <c r="I1993" s="1022"/>
      <c r="J1993" s="1022"/>
      <c r="K1993" s="1022"/>
      <c r="L1993" s="729" t="s">
        <v>3059</v>
      </c>
      <c r="M1993" s="1038">
        <v>3882</v>
      </c>
      <c r="N1993" s="1024"/>
    </row>
    <row r="1994" spans="1:15" ht="33.75">
      <c r="A1994" s="1017">
        <v>1987</v>
      </c>
      <c r="B1994" s="1025" t="s">
        <v>713</v>
      </c>
      <c r="C1994" s="1019" t="s">
        <v>712</v>
      </c>
      <c r="D1994" s="1020" t="s">
        <v>2538</v>
      </c>
      <c r="E1994" s="731" t="s">
        <v>3869</v>
      </c>
      <c r="F1994" s="729" t="s">
        <v>3058</v>
      </c>
      <c r="G1994" s="1021"/>
      <c r="H1994" s="1022"/>
      <c r="I1994" s="1022"/>
      <c r="J1994" s="1022"/>
      <c r="K1994" s="1022"/>
      <c r="L1994" s="729" t="s">
        <v>3059</v>
      </c>
      <c r="M1994" s="1038">
        <v>4162</v>
      </c>
      <c r="N1994" s="1024"/>
    </row>
    <row r="1995" spans="1:15" ht="33.75">
      <c r="A1995" s="1017">
        <v>1988</v>
      </c>
      <c r="B1995" s="1025" t="s">
        <v>713</v>
      </c>
      <c r="C1995" s="1019" t="s">
        <v>712</v>
      </c>
      <c r="D1995" s="1020" t="s">
        <v>2539</v>
      </c>
      <c r="E1995" s="731" t="s">
        <v>3870</v>
      </c>
      <c r="F1995" s="729" t="s">
        <v>3058</v>
      </c>
      <c r="G1995" s="1023"/>
      <c r="H1995" s="1026"/>
      <c r="I1995" s="1026"/>
      <c r="J1995" s="1026"/>
      <c r="K1995" s="1026"/>
      <c r="L1995" s="729" t="s">
        <v>3059</v>
      </c>
      <c r="M1995" s="1038">
        <v>5596</v>
      </c>
      <c r="N1995" s="1027"/>
      <c r="O1995" s="512"/>
    </row>
    <row r="1996" spans="1:15" ht="33.75">
      <c r="A1996" s="1017">
        <v>1989</v>
      </c>
      <c r="B1996" s="1025" t="s">
        <v>713</v>
      </c>
      <c r="C1996" s="1019" t="s">
        <v>712</v>
      </c>
      <c r="D1996" s="1020" t="s">
        <v>2542</v>
      </c>
      <c r="E1996" s="731" t="s">
        <v>3871</v>
      </c>
      <c r="F1996" s="729" t="s">
        <v>3058</v>
      </c>
      <c r="G1996" s="1023"/>
      <c r="H1996" s="1026"/>
      <c r="I1996" s="1026"/>
      <c r="J1996" s="1026"/>
      <c r="K1996" s="1026"/>
      <c r="L1996" s="729" t="s">
        <v>3059</v>
      </c>
      <c r="M1996" s="1038">
        <v>3882</v>
      </c>
      <c r="N1996" s="1027"/>
      <c r="O1996" s="512"/>
    </row>
    <row r="1997" spans="1:15" ht="33.75">
      <c r="A1997" s="1017">
        <v>1990</v>
      </c>
      <c r="B1997" s="1025" t="s">
        <v>713</v>
      </c>
      <c r="C1997" s="1019" t="s">
        <v>712</v>
      </c>
      <c r="D1997" s="1020" t="s">
        <v>2543</v>
      </c>
      <c r="E1997" s="731" t="s">
        <v>3872</v>
      </c>
      <c r="F1997" s="729" t="s">
        <v>3058</v>
      </c>
      <c r="G1997" s="1021"/>
      <c r="H1997" s="1022"/>
      <c r="I1997" s="1022"/>
      <c r="J1997" s="1022"/>
      <c r="K1997" s="1022"/>
      <c r="L1997" s="729" t="s">
        <v>3059</v>
      </c>
      <c r="M1997" s="1038">
        <v>3370</v>
      </c>
      <c r="N1997" s="1024"/>
    </row>
    <row r="1998" spans="1:15" ht="33.75">
      <c r="A1998" s="1017">
        <v>1991</v>
      </c>
      <c r="B1998" s="1025" t="s">
        <v>713</v>
      </c>
      <c r="C1998" s="1019" t="s">
        <v>712</v>
      </c>
      <c r="D1998" s="1020" t="s">
        <v>2545</v>
      </c>
      <c r="E1998" s="731" t="s">
        <v>3873</v>
      </c>
      <c r="F1998" s="729" t="s">
        <v>3058</v>
      </c>
      <c r="G1998" s="1021"/>
      <c r="H1998" s="1022"/>
      <c r="I1998" s="1022"/>
      <c r="J1998" s="1022"/>
      <c r="K1998" s="1022"/>
      <c r="L1998" s="729" t="s">
        <v>3059</v>
      </c>
      <c r="M1998" s="1038">
        <v>3882</v>
      </c>
      <c r="N1998" s="1024"/>
    </row>
    <row r="1999" spans="1:15" ht="33.75">
      <c r="A1999" s="1017">
        <v>1992</v>
      </c>
      <c r="B1999" s="1025" t="s">
        <v>713</v>
      </c>
      <c r="C1999" s="1019" t="s">
        <v>712</v>
      </c>
      <c r="D1999" s="1020" t="s">
        <v>2546</v>
      </c>
      <c r="E1999" s="731" t="s">
        <v>3874</v>
      </c>
      <c r="F1999" s="729" t="s">
        <v>3058</v>
      </c>
      <c r="G1999" s="1021"/>
      <c r="H1999" s="1022"/>
      <c r="I1999" s="1022"/>
      <c r="J1999" s="1022"/>
      <c r="K1999" s="1022"/>
      <c r="L1999" s="729" t="s">
        <v>3059</v>
      </c>
      <c r="M1999" s="1038">
        <v>3882</v>
      </c>
      <c r="N1999" s="1024"/>
    </row>
    <row r="2000" spans="1:15" ht="33.75">
      <c r="A2000" s="1017">
        <v>1993</v>
      </c>
      <c r="B2000" s="1025" t="s">
        <v>713</v>
      </c>
      <c r="C2000" s="1019" t="s">
        <v>712</v>
      </c>
      <c r="D2000" s="1020" t="s">
        <v>2548</v>
      </c>
      <c r="E2000" s="731" t="s">
        <v>3875</v>
      </c>
      <c r="F2000" s="729" t="s">
        <v>3058</v>
      </c>
      <c r="G2000" s="1021"/>
      <c r="H2000" s="1022"/>
      <c r="I2000" s="1022"/>
      <c r="J2000" s="1022"/>
      <c r="K2000" s="1022"/>
      <c r="L2000" s="729" t="s">
        <v>3059</v>
      </c>
      <c r="M2000" s="1038">
        <v>3370</v>
      </c>
      <c r="N2000" s="1024"/>
    </row>
    <row r="2001" spans="1:14" ht="33.75">
      <c r="A2001" s="1017">
        <v>1994</v>
      </c>
      <c r="B2001" s="1025" t="s">
        <v>713</v>
      </c>
      <c r="C2001" s="1019" t="s">
        <v>712</v>
      </c>
      <c r="D2001" s="1020" t="s">
        <v>2549</v>
      </c>
      <c r="E2001" s="731" t="s">
        <v>3876</v>
      </c>
      <c r="F2001" s="729" t="s">
        <v>3058</v>
      </c>
      <c r="G2001" s="1021"/>
      <c r="H2001" s="1022"/>
      <c r="I2001" s="1022"/>
      <c r="J2001" s="1022"/>
      <c r="K2001" s="1022"/>
      <c r="L2001" s="729" t="s">
        <v>3059</v>
      </c>
      <c r="M2001" s="1038">
        <v>4162</v>
      </c>
      <c r="N2001" s="1024"/>
    </row>
    <row r="2002" spans="1:14" ht="33.75">
      <c r="A2002" s="1017">
        <v>1995</v>
      </c>
      <c r="B2002" s="1025" t="s">
        <v>713</v>
      </c>
      <c r="C2002" s="1019" t="s">
        <v>712</v>
      </c>
      <c r="D2002" s="1020" t="s">
        <v>2551</v>
      </c>
      <c r="E2002" s="731" t="s">
        <v>3877</v>
      </c>
      <c r="F2002" s="729" t="s">
        <v>3058</v>
      </c>
      <c r="G2002" s="1021"/>
      <c r="H2002" s="1022"/>
      <c r="I2002" s="1022"/>
      <c r="J2002" s="1022"/>
      <c r="K2002" s="1022"/>
      <c r="L2002" s="729" t="s">
        <v>3059</v>
      </c>
      <c r="M2002" s="1038">
        <v>3370</v>
      </c>
      <c r="N2002" s="1024"/>
    </row>
    <row r="2003" spans="1:14" ht="33.75">
      <c r="A2003" s="1017">
        <v>1996</v>
      </c>
      <c r="B2003" s="1025" t="s">
        <v>713</v>
      </c>
      <c r="C2003" s="1019" t="s">
        <v>712</v>
      </c>
      <c r="D2003" s="1020" t="s">
        <v>2552</v>
      </c>
      <c r="E2003" s="731" t="s">
        <v>3878</v>
      </c>
      <c r="F2003" s="729" t="s">
        <v>3058</v>
      </c>
      <c r="G2003" s="1021"/>
      <c r="H2003" s="1022"/>
      <c r="I2003" s="1022"/>
      <c r="J2003" s="1022"/>
      <c r="K2003" s="1022"/>
      <c r="L2003" s="729" t="s">
        <v>3059</v>
      </c>
      <c r="M2003" s="1038">
        <v>4162</v>
      </c>
      <c r="N2003" s="1024"/>
    </row>
    <row r="2004" spans="1:14" ht="33.75">
      <c r="A2004" s="1017">
        <v>1997</v>
      </c>
      <c r="B2004" s="1025" t="s">
        <v>713</v>
      </c>
      <c r="C2004" s="1019" t="s">
        <v>712</v>
      </c>
      <c r="D2004" s="1020" t="s">
        <v>2554</v>
      </c>
      <c r="E2004" s="731" t="s">
        <v>3879</v>
      </c>
      <c r="F2004" s="729" t="s">
        <v>3058</v>
      </c>
      <c r="G2004" s="1021"/>
      <c r="H2004" s="1022"/>
      <c r="I2004" s="1022"/>
      <c r="J2004" s="1022"/>
      <c r="K2004" s="1022"/>
      <c r="L2004" s="729" t="s">
        <v>3059</v>
      </c>
      <c r="M2004" s="1038">
        <v>4162</v>
      </c>
      <c r="N2004" s="1024"/>
    </row>
    <row r="2005" spans="1:14" ht="33.75">
      <c r="A2005" s="1017">
        <v>1998</v>
      </c>
      <c r="B2005" s="1025" t="s">
        <v>713</v>
      </c>
      <c r="C2005" s="1019" t="s">
        <v>712</v>
      </c>
      <c r="D2005" s="1020" t="s">
        <v>2555</v>
      </c>
      <c r="E2005" s="731" t="s">
        <v>3880</v>
      </c>
      <c r="F2005" s="729" t="s">
        <v>3058</v>
      </c>
      <c r="G2005" s="1021"/>
      <c r="H2005" s="1022"/>
      <c r="I2005" s="1022"/>
      <c r="J2005" s="1022"/>
      <c r="K2005" s="1022"/>
      <c r="L2005" s="729" t="s">
        <v>3059</v>
      </c>
      <c r="M2005" s="1038">
        <v>4162</v>
      </c>
      <c r="N2005" s="1024"/>
    </row>
    <row r="2006" spans="1:14" ht="33.75">
      <c r="A2006" s="1017">
        <v>1999</v>
      </c>
      <c r="B2006" s="1025" t="s">
        <v>713</v>
      </c>
      <c r="C2006" s="1019" t="s">
        <v>712</v>
      </c>
      <c r="D2006" s="1020" t="s">
        <v>2557</v>
      </c>
      <c r="E2006" s="731" t="s">
        <v>3881</v>
      </c>
      <c r="F2006" s="729" t="s">
        <v>3058</v>
      </c>
      <c r="G2006" s="1021"/>
      <c r="H2006" s="1022"/>
      <c r="I2006" s="1022"/>
      <c r="J2006" s="1022"/>
      <c r="K2006" s="1022"/>
      <c r="L2006" s="729" t="s">
        <v>3059</v>
      </c>
      <c r="M2006" s="1038">
        <v>3882</v>
      </c>
      <c r="N2006" s="1024"/>
    </row>
    <row r="2007" spans="1:14" ht="33.75">
      <c r="A2007" s="1017">
        <v>2000</v>
      </c>
      <c r="B2007" s="1025" t="s">
        <v>713</v>
      </c>
      <c r="C2007" s="1019" t="s">
        <v>712</v>
      </c>
      <c r="D2007" s="1020" t="s">
        <v>2558</v>
      </c>
      <c r="E2007" s="731" t="s">
        <v>3882</v>
      </c>
      <c r="F2007" s="729" t="s">
        <v>3058</v>
      </c>
      <c r="G2007" s="1021"/>
      <c r="H2007" s="1022"/>
      <c r="I2007" s="1022"/>
      <c r="J2007" s="1022"/>
      <c r="K2007" s="1022"/>
      <c r="L2007" s="729" t="s">
        <v>3059</v>
      </c>
      <c r="M2007" s="1038">
        <v>3370</v>
      </c>
      <c r="N2007" s="1024"/>
    </row>
    <row r="2008" spans="1:14" ht="33.75">
      <c r="A2008" s="1017">
        <v>2001</v>
      </c>
      <c r="B2008" s="1025" t="s">
        <v>713</v>
      </c>
      <c r="C2008" s="1019" t="s">
        <v>712</v>
      </c>
      <c r="D2008" s="1020" t="s">
        <v>2560</v>
      </c>
      <c r="E2008" s="731" t="s">
        <v>3883</v>
      </c>
      <c r="F2008" s="729" t="s">
        <v>3058</v>
      </c>
      <c r="G2008" s="1021"/>
      <c r="H2008" s="1022"/>
      <c r="I2008" s="1022"/>
      <c r="J2008" s="1022"/>
      <c r="K2008" s="1022"/>
      <c r="L2008" s="729" t="s">
        <v>3059</v>
      </c>
      <c r="M2008" s="1038">
        <v>3882</v>
      </c>
      <c r="N2008" s="1024"/>
    </row>
    <row r="2009" spans="1:14" ht="33.75">
      <c r="A2009" s="1017">
        <v>2002</v>
      </c>
      <c r="B2009" s="1025" t="s">
        <v>713</v>
      </c>
      <c r="C2009" s="1019" t="s">
        <v>712</v>
      </c>
      <c r="D2009" s="1020" t="s">
        <v>2561</v>
      </c>
      <c r="E2009" s="731" t="s">
        <v>3884</v>
      </c>
      <c r="F2009" s="729" t="s">
        <v>3058</v>
      </c>
      <c r="G2009" s="1021"/>
      <c r="H2009" s="1022"/>
      <c r="I2009" s="1022"/>
      <c r="J2009" s="1022"/>
      <c r="K2009" s="1022"/>
      <c r="L2009" s="729" t="s">
        <v>3059</v>
      </c>
      <c r="M2009" s="1038">
        <v>3882</v>
      </c>
      <c r="N2009" s="1024"/>
    </row>
    <row r="2010" spans="1:14" ht="33.75">
      <c r="A2010" s="1017">
        <v>2003</v>
      </c>
      <c r="B2010" s="1025" t="s">
        <v>713</v>
      </c>
      <c r="C2010" s="1019" t="s">
        <v>712</v>
      </c>
      <c r="D2010" s="1020" t="s">
        <v>2563</v>
      </c>
      <c r="E2010" s="731" t="s">
        <v>3885</v>
      </c>
      <c r="F2010" s="729" t="s">
        <v>3058</v>
      </c>
      <c r="G2010" s="1021"/>
      <c r="H2010" s="1022"/>
      <c r="I2010" s="1022"/>
      <c r="J2010" s="1022"/>
      <c r="K2010" s="1022"/>
      <c r="L2010" s="729" t="s">
        <v>3059</v>
      </c>
      <c r="M2010" s="1038">
        <v>4779</v>
      </c>
      <c r="N2010" s="1024"/>
    </row>
    <row r="2011" spans="1:14" ht="33.75">
      <c r="A2011" s="1017">
        <v>2004</v>
      </c>
      <c r="B2011" s="1025" t="s">
        <v>713</v>
      </c>
      <c r="C2011" s="1019" t="s">
        <v>712</v>
      </c>
      <c r="D2011" s="1020" t="s">
        <v>2564</v>
      </c>
      <c r="E2011" s="731" t="s">
        <v>3886</v>
      </c>
      <c r="F2011" s="729" t="s">
        <v>3058</v>
      </c>
      <c r="G2011" s="1021"/>
      <c r="H2011" s="1022"/>
      <c r="I2011" s="1022"/>
      <c r="J2011" s="1022"/>
      <c r="K2011" s="1022"/>
      <c r="L2011" s="729" t="s">
        <v>3059</v>
      </c>
      <c r="M2011" s="1038">
        <v>3882</v>
      </c>
      <c r="N2011" s="1024"/>
    </row>
    <row r="2012" spans="1:14" ht="33.75">
      <c r="A2012" s="1017">
        <v>2005</v>
      </c>
      <c r="B2012" s="1025" t="s">
        <v>713</v>
      </c>
      <c r="C2012" s="1019" t="s">
        <v>712</v>
      </c>
      <c r="D2012" s="1020" t="s">
        <v>2566</v>
      </c>
      <c r="E2012" s="731" t="s">
        <v>3887</v>
      </c>
      <c r="F2012" s="729" t="s">
        <v>3058</v>
      </c>
      <c r="G2012" s="1021"/>
      <c r="H2012" s="1022"/>
      <c r="I2012" s="1022"/>
      <c r="J2012" s="1022"/>
      <c r="K2012" s="1022"/>
      <c r="L2012" s="729" t="s">
        <v>3059</v>
      </c>
      <c r="M2012" s="1038">
        <v>3882</v>
      </c>
      <c r="N2012" s="1024"/>
    </row>
    <row r="2013" spans="1:14" ht="33.75">
      <c r="A2013" s="1017">
        <v>2006</v>
      </c>
      <c r="B2013" s="1025" t="s">
        <v>713</v>
      </c>
      <c r="C2013" s="1019" t="s">
        <v>712</v>
      </c>
      <c r="D2013" s="1020" t="s">
        <v>2567</v>
      </c>
      <c r="E2013" s="731" t="s">
        <v>3888</v>
      </c>
      <c r="F2013" s="729" t="s">
        <v>3058</v>
      </c>
      <c r="G2013" s="1021"/>
      <c r="H2013" s="1022"/>
      <c r="I2013" s="1022"/>
      <c r="J2013" s="1022"/>
      <c r="K2013" s="1022"/>
      <c r="L2013" s="729" t="s">
        <v>3059</v>
      </c>
      <c r="M2013" s="1038">
        <v>3882</v>
      </c>
      <c r="N2013" s="1024"/>
    </row>
    <row r="2014" spans="1:14" ht="33.75">
      <c r="A2014" s="1017">
        <v>2007</v>
      </c>
      <c r="B2014" s="1025" t="s">
        <v>713</v>
      </c>
      <c r="C2014" s="1019" t="s">
        <v>712</v>
      </c>
      <c r="D2014" s="1020" t="s">
        <v>2569</v>
      </c>
      <c r="E2014" s="731" t="s">
        <v>3889</v>
      </c>
      <c r="F2014" s="729" t="s">
        <v>3058</v>
      </c>
      <c r="G2014" s="1021"/>
      <c r="H2014" s="1022"/>
      <c r="I2014" s="1022"/>
      <c r="J2014" s="1022"/>
      <c r="K2014" s="1022"/>
      <c r="L2014" s="729" t="s">
        <v>3059</v>
      </c>
      <c r="M2014" s="1038">
        <v>3882</v>
      </c>
      <c r="N2014" s="1024"/>
    </row>
    <row r="2015" spans="1:14" ht="33.75">
      <c r="A2015" s="1017">
        <v>2008</v>
      </c>
      <c r="B2015" s="1025" t="s">
        <v>713</v>
      </c>
      <c r="C2015" s="1019" t="s">
        <v>712</v>
      </c>
      <c r="D2015" s="1020" t="s">
        <v>2570</v>
      </c>
      <c r="E2015" s="731" t="s">
        <v>3890</v>
      </c>
      <c r="F2015" s="729" t="s">
        <v>3058</v>
      </c>
      <c r="G2015" s="1021"/>
      <c r="H2015" s="1022"/>
      <c r="I2015" s="1022"/>
      <c r="J2015" s="1022"/>
      <c r="K2015" s="1022"/>
      <c r="L2015" s="729" t="s">
        <v>3059</v>
      </c>
      <c r="M2015" s="1038">
        <v>4162</v>
      </c>
      <c r="N2015" s="1024"/>
    </row>
    <row r="2016" spans="1:14" ht="33.75">
      <c r="A2016" s="1017">
        <v>2009</v>
      </c>
      <c r="B2016" s="1025" t="s">
        <v>713</v>
      </c>
      <c r="C2016" s="1019" t="s">
        <v>712</v>
      </c>
      <c r="D2016" s="1020" t="s">
        <v>2572</v>
      </c>
      <c r="E2016" s="731" t="s">
        <v>3891</v>
      </c>
      <c r="F2016" s="729" t="s">
        <v>3058</v>
      </c>
      <c r="G2016" s="1021"/>
      <c r="H2016" s="1022"/>
      <c r="I2016" s="1022"/>
      <c r="J2016" s="1022"/>
      <c r="K2016" s="1022"/>
      <c r="L2016" s="729" t="s">
        <v>3059</v>
      </c>
      <c r="M2016" s="1038">
        <v>3370</v>
      </c>
      <c r="N2016" s="1024"/>
    </row>
    <row r="2017" spans="1:14" ht="33.75">
      <c r="A2017" s="1017">
        <v>2010</v>
      </c>
      <c r="B2017" s="1025" t="s">
        <v>713</v>
      </c>
      <c r="C2017" s="1019" t="s">
        <v>712</v>
      </c>
      <c r="D2017" s="1020" t="s">
        <v>2573</v>
      </c>
      <c r="E2017" s="731" t="s">
        <v>3892</v>
      </c>
      <c r="F2017" s="729" t="s">
        <v>3058</v>
      </c>
      <c r="G2017" s="1021"/>
      <c r="H2017" s="1022"/>
      <c r="I2017" s="1022"/>
      <c r="J2017" s="1022"/>
      <c r="K2017" s="1022"/>
      <c r="L2017" s="729" t="s">
        <v>3059</v>
      </c>
      <c r="M2017" s="1038">
        <v>4162</v>
      </c>
      <c r="N2017" s="1024"/>
    </row>
    <row r="2018" spans="1:14" ht="33.75">
      <c r="A2018" s="1017">
        <v>2011</v>
      </c>
      <c r="B2018" s="1025" t="s">
        <v>713</v>
      </c>
      <c r="C2018" s="1019" t="s">
        <v>712</v>
      </c>
      <c r="D2018" s="1020" t="s">
        <v>2575</v>
      </c>
      <c r="E2018" s="731" t="s">
        <v>3893</v>
      </c>
      <c r="F2018" s="729" t="s">
        <v>3058</v>
      </c>
      <c r="G2018" s="1021"/>
      <c r="H2018" s="1022"/>
      <c r="I2018" s="1022"/>
      <c r="J2018" s="1022"/>
      <c r="K2018" s="1022"/>
      <c r="L2018" s="729" t="s">
        <v>3059</v>
      </c>
      <c r="M2018" s="1038">
        <v>4162</v>
      </c>
      <c r="N2018" s="1024"/>
    </row>
    <row r="2019" spans="1:14" ht="33.75">
      <c r="A2019" s="1017">
        <v>2012</v>
      </c>
      <c r="B2019" s="1025" t="s">
        <v>713</v>
      </c>
      <c r="C2019" s="1019" t="s">
        <v>712</v>
      </c>
      <c r="D2019" s="1020" t="s">
        <v>2576</v>
      </c>
      <c r="E2019" s="731" t="s">
        <v>3894</v>
      </c>
      <c r="F2019" s="729" t="s">
        <v>3058</v>
      </c>
      <c r="G2019" s="1021"/>
      <c r="H2019" s="1022"/>
      <c r="I2019" s="1022"/>
      <c r="J2019" s="1022"/>
      <c r="K2019" s="1022"/>
      <c r="L2019" s="729" t="s">
        <v>3059</v>
      </c>
      <c r="M2019" s="1038">
        <v>3882</v>
      </c>
      <c r="N2019" s="1024"/>
    </row>
    <row r="2020" spans="1:14" ht="33.75">
      <c r="A2020" s="1017">
        <v>2013</v>
      </c>
      <c r="B2020" s="1025" t="s">
        <v>713</v>
      </c>
      <c r="C2020" s="1019" t="s">
        <v>712</v>
      </c>
      <c r="D2020" s="1020" t="s">
        <v>2578</v>
      </c>
      <c r="E2020" s="731" t="s">
        <v>3895</v>
      </c>
      <c r="F2020" s="729" t="s">
        <v>3058</v>
      </c>
      <c r="G2020" s="1021"/>
      <c r="H2020" s="1022"/>
      <c r="I2020" s="1022"/>
      <c r="J2020" s="1022"/>
      <c r="K2020" s="1022"/>
      <c r="L2020" s="729" t="s">
        <v>3059</v>
      </c>
      <c r="M2020" s="1038">
        <v>4779</v>
      </c>
      <c r="N2020" s="1024"/>
    </row>
    <row r="2021" spans="1:14" ht="33.75">
      <c r="A2021" s="1017">
        <v>2014</v>
      </c>
      <c r="B2021" s="1025" t="s">
        <v>713</v>
      </c>
      <c r="C2021" s="1019" t="s">
        <v>712</v>
      </c>
      <c r="D2021" s="1020" t="s">
        <v>2579</v>
      </c>
      <c r="E2021" s="731" t="s">
        <v>3896</v>
      </c>
      <c r="F2021" s="729" t="s">
        <v>3058</v>
      </c>
      <c r="G2021" s="1021"/>
      <c r="H2021" s="1022"/>
      <c r="I2021" s="1022"/>
      <c r="J2021" s="1022"/>
      <c r="K2021" s="1022"/>
      <c r="L2021" s="729" t="s">
        <v>3059</v>
      </c>
      <c r="M2021" s="1038">
        <v>4162</v>
      </c>
      <c r="N2021" s="1024"/>
    </row>
    <row r="2022" spans="1:14" ht="33.75">
      <c r="A2022" s="1017">
        <v>2015</v>
      </c>
      <c r="B2022" s="1025" t="s">
        <v>713</v>
      </c>
      <c r="C2022" s="1019" t="s">
        <v>712</v>
      </c>
      <c r="D2022" s="1020" t="s">
        <v>2581</v>
      </c>
      <c r="E2022" s="731" t="s">
        <v>3897</v>
      </c>
      <c r="F2022" s="729" t="s">
        <v>3058</v>
      </c>
      <c r="G2022" s="1021"/>
      <c r="H2022" s="1022"/>
      <c r="I2022" s="1022"/>
      <c r="J2022" s="1022"/>
      <c r="K2022" s="1022"/>
      <c r="L2022" s="729" t="s">
        <v>3059</v>
      </c>
      <c r="M2022" s="1038">
        <v>3882</v>
      </c>
      <c r="N2022" s="1024"/>
    </row>
    <row r="2023" spans="1:14" ht="33.75">
      <c r="A2023" s="1017">
        <v>2016</v>
      </c>
      <c r="B2023" s="1025" t="s">
        <v>713</v>
      </c>
      <c r="C2023" s="1019" t="s">
        <v>712</v>
      </c>
      <c r="D2023" s="1020" t="s">
        <v>2582</v>
      </c>
      <c r="E2023" s="731" t="s">
        <v>3898</v>
      </c>
      <c r="F2023" s="729" t="s">
        <v>3058</v>
      </c>
      <c r="G2023" s="1021"/>
      <c r="H2023" s="1022"/>
      <c r="I2023" s="1022"/>
      <c r="J2023" s="1022"/>
      <c r="K2023" s="1022"/>
      <c r="L2023" s="729" t="s">
        <v>3059</v>
      </c>
      <c r="M2023" s="1038">
        <v>5290</v>
      </c>
      <c r="N2023" s="1024"/>
    </row>
    <row r="2024" spans="1:14" ht="33.75">
      <c r="A2024" s="1017">
        <v>2017</v>
      </c>
      <c r="B2024" s="1025" t="s">
        <v>713</v>
      </c>
      <c r="C2024" s="1019" t="s">
        <v>712</v>
      </c>
      <c r="D2024" s="1020" t="s">
        <v>2584</v>
      </c>
      <c r="E2024" s="731" t="s">
        <v>3899</v>
      </c>
      <c r="F2024" s="729" t="s">
        <v>3058</v>
      </c>
      <c r="G2024" s="1021"/>
      <c r="H2024" s="1022"/>
      <c r="I2024" s="1022"/>
      <c r="J2024" s="1022"/>
      <c r="K2024" s="1022"/>
      <c r="L2024" s="729" t="s">
        <v>3059</v>
      </c>
      <c r="M2024" s="1038">
        <v>3882</v>
      </c>
      <c r="N2024" s="1024"/>
    </row>
    <row r="2025" spans="1:14" ht="33.75">
      <c r="A2025" s="1017">
        <v>2018</v>
      </c>
      <c r="B2025" s="1025" t="s">
        <v>713</v>
      </c>
      <c r="C2025" s="1019" t="s">
        <v>712</v>
      </c>
      <c r="D2025" s="1020" t="s">
        <v>2585</v>
      </c>
      <c r="E2025" s="731" t="s">
        <v>3900</v>
      </c>
      <c r="F2025" s="729" t="s">
        <v>3058</v>
      </c>
      <c r="G2025" s="1021"/>
      <c r="H2025" s="1022"/>
      <c r="I2025" s="1022"/>
      <c r="J2025" s="1022"/>
      <c r="K2025" s="1022"/>
      <c r="L2025" s="729" t="s">
        <v>3059</v>
      </c>
      <c r="M2025" s="1038">
        <v>3882</v>
      </c>
      <c r="N2025" s="1024"/>
    </row>
    <row r="2026" spans="1:14" ht="33.75">
      <c r="A2026" s="1017">
        <v>2019</v>
      </c>
      <c r="B2026" s="1025" t="s">
        <v>713</v>
      </c>
      <c r="C2026" s="1019" t="s">
        <v>712</v>
      </c>
      <c r="D2026" s="1020" t="s">
        <v>2587</v>
      </c>
      <c r="E2026" s="731" t="s">
        <v>3901</v>
      </c>
      <c r="F2026" s="729" t="s">
        <v>3058</v>
      </c>
      <c r="G2026" s="1021"/>
      <c r="H2026" s="1022"/>
      <c r="I2026" s="1022"/>
      <c r="J2026" s="1022"/>
      <c r="K2026" s="1022"/>
      <c r="L2026" s="729" t="s">
        <v>3059</v>
      </c>
      <c r="M2026" s="1038">
        <v>4162</v>
      </c>
      <c r="N2026" s="1024"/>
    </row>
    <row r="2027" spans="1:14" ht="33.75">
      <c r="A2027" s="1017">
        <v>2020</v>
      </c>
      <c r="B2027" s="1025" t="s">
        <v>713</v>
      </c>
      <c r="C2027" s="1019" t="s">
        <v>712</v>
      </c>
      <c r="D2027" s="1020" t="s">
        <v>2588</v>
      </c>
      <c r="E2027" s="731" t="s">
        <v>3902</v>
      </c>
      <c r="F2027" s="729" t="s">
        <v>3058</v>
      </c>
      <c r="G2027" s="1021"/>
      <c r="H2027" s="1022"/>
      <c r="I2027" s="1022"/>
      <c r="J2027" s="1022"/>
      <c r="K2027" s="1022"/>
      <c r="L2027" s="729" t="s">
        <v>3059</v>
      </c>
      <c r="M2027" s="1038">
        <v>3370</v>
      </c>
      <c r="N2027" s="1024"/>
    </row>
    <row r="2028" spans="1:14" ht="33.75">
      <c r="A2028" s="1017">
        <v>2021</v>
      </c>
      <c r="B2028" s="1025" t="s">
        <v>713</v>
      </c>
      <c r="C2028" s="1019" t="s">
        <v>712</v>
      </c>
      <c r="D2028" s="1020" t="s">
        <v>2590</v>
      </c>
      <c r="E2028" s="731" t="s">
        <v>3903</v>
      </c>
      <c r="F2028" s="729" t="s">
        <v>3058</v>
      </c>
      <c r="G2028" s="1021"/>
      <c r="H2028" s="1022"/>
      <c r="I2028" s="1022"/>
      <c r="J2028" s="1022"/>
      <c r="K2028" s="1022"/>
      <c r="L2028" s="729" t="s">
        <v>3059</v>
      </c>
      <c r="M2028" s="1038">
        <v>4162</v>
      </c>
      <c r="N2028" s="1024"/>
    </row>
    <row r="2029" spans="1:14" ht="33.75">
      <c r="A2029" s="1017">
        <v>2022</v>
      </c>
      <c r="B2029" s="1025" t="s">
        <v>713</v>
      </c>
      <c r="C2029" s="1019" t="s">
        <v>712</v>
      </c>
      <c r="D2029" s="1020" t="s">
        <v>2591</v>
      </c>
      <c r="E2029" s="731" t="s">
        <v>3065</v>
      </c>
      <c r="F2029" s="729" t="s">
        <v>3058</v>
      </c>
      <c r="G2029" s="1021"/>
      <c r="H2029" s="1022"/>
      <c r="I2029" s="1022"/>
      <c r="J2029" s="1022"/>
      <c r="K2029" s="1022"/>
      <c r="L2029" s="729" t="s">
        <v>3059</v>
      </c>
      <c r="M2029" s="1038">
        <v>3882</v>
      </c>
      <c r="N2029" s="1024"/>
    </row>
    <row r="2030" spans="1:14" ht="33.75">
      <c r="A2030" s="1017">
        <v>2023</v>
      </c>
      <c r="B2030" s="1025" t="s">
        <v>713</v>
      </c>
      <c r="C2030" s="1019" t="s">
        <v>712</v>
      </c>
      <c r="D2030" s="1020" t="s">
        <v>2593</v>
      </c>
      <c r="E2030" s="731" t="s">
        <v>3904</v>
      </c>
      <c r="F2030" s="729" t="s">
        <v>3058</v>
      </c>
      <c r="G2030" s="1021"/>
      <c r="H2030" s="1022"/>
      <c r="I2030" s="1022"/>
      <c r="J2030" s="1022"/>
      <c r="K2030" s="1022"/>
      <c r="L2030" s="729" t="s">
        <v>3059</v>
      </c>
      <c r="M2030" s="1038">
        <v>3370</v>
      </c>
      <c r="N2030" s="1024"/>
    </row>
    <row r="2031" spans="1:14" ht="33.75">
      <c r="A2031" s="1017">
        <v>2024</v>
      </c>
      <c r="B2031" s="1025" t="s">
        <v>713</v>
      </c>
      <c r="C2031" s="1019" t="s">
        <v>712</v>
      </c>
      <c r="D2031" s="1020" t="s">
        <v>2594</v>
      </c>
      <c r="E2031" s="731" t="s">
        <v>3905</v>
      </c>
      <c r="F2031" s="729" t="s">
        <v>3058</v>
      </c>
      <c r="G2031" s="1021"/>
      <c r="H2031" s="1022"/>
      <c r="I2031" s="1022"/>
      <c r="J2031" s="1022"/>
      <c r="K2031" s="1022"/>
      <c r="L2031" s="729" t="s">
        <v>3059</v>
      </c>
      <c r="M2031" s="1038">
        <v>3882</v>
      </c>
      <c r="N2031" s="1024"/>
    </row>
    <row r="2032" spans="1:14" ht="33.75">
      <c r="A2032" s="1017">
        <v>2025</v>
      </c>
      <c r="B2032" s="1025" t="s">
        <v>713</v>
      </c>
      <c r="C2032" s="1019" t="s">
        <v>712</v>
      </c>
      <c r="D2032" s="1020" t="s">
        <v>2596</v>
      </c>
      <c r="E2032" s="731" t="s">
        <v>3906</v>
      </c>
      <c r="F2032" s="729" t="s">
        <v>3058</v>
      </c>
      <c r="G2032" s="1021"/>
      <c r="H2032" s="1022"/>
      <c r="I2032" s="1022"/>
      <c r="J2032" s="1022"/>
      <c r="K2032" s="1022"/>
      <c r="L2032" s="729" t="s">
        <v>3059</v>
      </c>
      <c r="M2032" s="1038">
        <v>3882</v>
      </c>
      <c r="N2032" s="1024"/>
    </row>
    <row r="2033" spans="1:14" ht="33.75">
      <c r="A2033" s="1017">
        <v>2026</v>
      </c>
      <c r="B2033" s="1025" t="s">
        <v>713</v>
      </c>
      <c r="C2033" s="1019" t="s">
        <v>712</v>
      </c>
      <c r="D2033" s="1020" t="s">
        <v>2597</v>
      </c>
      <c r="E2033" s="731" t="s">
        <v>3907</v>
      </c>
      <c r="F2033" s="729" t="s">
        <v>3058</v>
      </c>
      <c r="G2033" s="1021"/>
      <c r="H2033" s="1022"/>
      <c r="I2033" s="1022"/>
      <c r="J2033" s="1022"/>
      <c r="K2033" s="1022"/>
      <c r="L2033" s="729" t="s">
        <v>3059</v>
      </c>
      <c r="M2033" s="1038">
        <v>3370</v>
      </c>
      <c r="N2033" s="1024"/>
    </row>
    <row r="2034" spans="1:14" ht="33.75">
      <c r="A2034" s="1017">
        <v>2027</v>
      </c>
      <c r="B2034" s="1025" t="s">
        <v>713</v>
      </c>
      <c r="C2034" s="1019" t="s">
        <v>712</v>
      </c>
      <c r="D2034" s="1020" t="s">
        <v>2599</v>
      </c>
      <c r="E2034" s="731" t="s">
        <v>3908</v>
      </c>
      <c r="F2034" s="729" t="s">
        <v>3058</v>
      </c>
      <c r="G2034" s="1021"/>
      <c r="H2034" s="1022"/>
      <c r="I2034" s="1022"/>
      <c r="J2034" s="1022"/>
      <c r="K2034" s="1022"/>
      <c r="L2034" s="729" t="s">
        <v>3059</v>
      </c>
      <c r="M2034" s="1038">
        <v>3370</v>
      </c>
      <c r="N2034" s="1024"/>
    </row>
    <row r="2035" spans="1:14" ht="33.75">
      <c r="A2035" s="1017">
        <v>2028</v>
      </c>
      <c r="B2035" s="1025" t="s">
        <v>713</v>
      </c>
      <c r="C2035" s="1019" t="s">
        <v>712</v>
      </c>
      <c r="D2035" s="1020" t="s">
        <v>2600</v>
      </c>
      <c r="E2035" s="731" t="s">
        <v>3909</v>
      </c>
      <c r="F2035" s="729" t="s">
        <v>3058</v>
      </c>
      <c r="G2035" s="1021"/>
      <c r="H2035" s="1022"/>
      <c r="I2035" s="1022"/>
      <c r="J2035" s="1022"/>
      <c r="K2035" s="1022"/>
      <c r="L2035" s="729" t="s">
        <v>3059</v>
      </c>
      <c r="M2035" s="1038">
        <v>3882</v>
      </c>
      <c r="N2035" s="1024"/>
    </row>
    <row r="2036" spans="1:14" ht="33.75">
      <c r="A2036" s="1017">
        <v>2029</v>
      </c>
      <c r="B2036" s="1025" t="s">
        <v>713</v>
      </c>
      <c r="C2036" s="1019" t="s">
        <v>712</v>
      </c>
      <c r="D2036" s="1020" t="s">
        <v>2602</v>
      </c>
      <c r="E2036" s="731" t="s">
        <v>3910</v>
      </c>
      <c r="F2036" s="729" t="s">
        <v>3058</v>
      </c>
      <c r="G2036" s="1021"/>
      <c r="H2036" s="1022"/>
      <c r="I2036" s="1022"/>
      <c r="J2036" s="1022"/>
      <c r="K2036" s="1022"/>
      <c r="L2036" s="729" t="s">
        <v>3059</v>
      </c>
      <c r="M2036" s="1038">
        <v>3882</v>
      </c>
      <c r="N2036" s="1024"/>
    </row>
    <row r="2037" spans="1:14" ht="33.75">
      <c r="A2037" s="1017">
        <v>2030</v>
      </c>
      <c r="B2037" s="1025" t="s">
        <v>713</v>
      </c>
      <c r="C2037" s="1019" t="s">
        <v>712</v>
      </c>
      <c r="D2037" s="1020" t="s">
        <v>2603</v>
      </c>
      <c r="E2037" s="731" t="s">
        <v>3911</v>
      </c>
      <c r="F2037" s="729" t="s">
        <v>3058</v>
      </c>
      <c r="G2037" s="1021"/>
      <c r="H2037" s="1022"/>
      <c r="I2037" s="1022"/>
      <c r="J2037" s="1022"/>
      <c r="K2037" s="1022"/>
      <c r="L2037" s="729" t="s">
        <v>3059</v>
      </c>
      <c r="M2037" s="1038">
        <v>4162</v>
      </c>
      <c r="N2037" s="1024"/>
    </row>
    <row r="2038" spans="1:14" ht="33.75">
      <c r="A2038" s="1017">
        <v>2031</v>
      </c>
      <c r="B2038" s="1025" t="s">
        <v>713</v>
      </c>
      <c r="C2038" s="1019" t="s">
        <v>712</v>
      </c>
      <c r="D2038" s="1020" t="s">
        <v>2605</v>
      </c>
      <c r="E2038" s="731" t="s">
        <v>3912</v>
      </c>
      <c r="F2038" s="729" t="s">
        <v>3058</v>
      </c>
      <c r="G2038" s="1021"/>
      <c r="H2038" s="1022"/>
      <c r="I2038" s="1022"/>
      <c r="J2038" s="1022"/>
      <c r="K2038" s="1022"/>
      <c r="L2038" s="729" t="s">
        <v>3059</v>
      </c>
      <c r="M2038" s="1038">
        <v>3882</v>
      </c>
      <c r="N2038" s="1024"/>
    </row>
    <row r="2039" spans="1:14" ht="33.75">
      <c r="A2039" s="1017">
        <v>2032</v>
      </c>
      <c r="B2039" s="1025" t="s">
        <v>713</v>
      </c>
      <c r="C2039" s="1019" t="s">
        <v>712</v>
      </c>
      <c r="D2039" s="1020" t="s">
        <v>2606</v>
      </c>
      <c r="E2039" s="731" t="s">
        <v>3913</v>
      </c>
      <c r="F2039" s="729" t="s">
        <v>3058</v>
      </c>
      <c r="G2039" s="1021"/>
      <c r="H2039" s="1022"/>
      <c r="I2039" s="1022"/>
      <c r="J2039" s="1022"/>
      <c r="K2039" s="1022"/>
      <c r="L2039" s="729" t="s">
        <v>3059</v>
      </c>
      <c r="M2039" s="1038">
        <v>3882</v>
      </c>
      <c r="N2039" s="1024"/>
    </row>
    <row r="2040" spans="1:14" ht="33.75">
      <c r="A2040" s="1017">
        <v>2033</v>
      </c>
      <c r="B2040" s="1025" t="s">
        <v>713</v>
      </c>
      <c r="C2040" s="1019" t="s">
        <v>712</v>
      </c>
      <c r="D2040" s="1020" t="s">
        <v>2608</v>
      </c>
      <c r="E2040" s="731" t="s">
        <v>3914</v>
      </c>
      <c r="F2040" s="729" t="s">
        <v>3058</v>
      </c>
      <c r="G2040" s="1021"/>
      <c r="H2040" s="1022"/>
      <c r="I2040" s="1022"/>
      <c r="J2040" s="1022"/>
      <c r="K2040" s="1022"/>
      <c r="L2040" s="729" t="s">
        <v>3059</v>
      </c>
      <c r="M2040" s="1038">
        <v>4162</v>
      </c>
      <c r="N2040" s="1024"/>
    </row>
    <row r="2041" spans="1:14" ht="33.75">
      <c r="A2041" s="1017">
        <v>2034</v>
      </c>
      <c r="B2041" s="1025" t="s">
        <v>713</v>
      </c>
      <c r="C2041" s="1019" t="s">
        <v>712</v>
      </c>
      <c r="D2041" s="1020" t="s">
        <v>2609</v>
      </c>
      <c r="E2041" s="731" t="s">
        <v>3915</v>
      </c>
      <c r="F2041" s="729" t="s">
        <v>3058</v>
      </c>
      <c r="G2041" s="1021"/>
      <c r="H2041" s="1022"/>
      <c r="I2041" s="1022"/>
      <c r="J2041" s="1022"/>
      <c r="K2041" s="1022"/>
      <c r="L2041" s="729" t="s">
        <v>3059</v>
      </c>
      <c r="M2041" s="1038">
        <v>2854</v>
      </c>
      <c r="N2041" s="1024"/>
    </row>
    <row r="2042" spans="1:14" ht="33.75">
      <c r="A2042" s="1017">
        <v>2035</v>
      </c>
      <c r="B2042" s="1025" t="s">
        <v>713</v>
      </c>
      <c r="C2042" s="1019" t="s">
        <v>712</v>
      </c>
      <c r="D2042" s="1020" t="s">
        <v>2611</v>
      </c>
      <c r="E2042" s="731" t="s">
        <v>3916</v>
      </c>
      <c r="F2042" s="729" t="s">
        <v>3058</v>
      </c>
      <c r="G2042" s="1021"/>
      <c r="H2042" s="1022"/>
      <c r="I2042" s="1022"/>
      <c r="J2042" s="1022"/>
      <c r="K2042" s="1022"/>
      <c r="L2042" s="729" t="s">
        <v>3059</v>
      </c>
      <c r="M2042" s="1038">
        <v>3882</v>
      </c>
      <c r="N2042" s="1024"/>
    </row>
    <row r="2043" spans="1:14" ht="33.75">
      <c r="A2043" s="1017">
        <v>2036</v>
      </c>
      <c r="B2043" s="1025" t="s">
        <v>713</v>
      </c>
      <c r="C2043" s="1019" t="s">
        <v>712</v>
      </c>
      <c r="D2043" s="1020" t="s">
        <v>2612</v>
      </c>
      <c r="E2043" s="731" t="s">
        <v>3917</v>
      </c>
      <c r="F2043" s="729" t="s">
        <v>3058</v>
      </c>
      <c r="G2043" s="1021"/>
      <c r="H2043" s="1022"/>
      <c r="I2043" s="1022"/>
      <c r="J2043" s="1022"/>
      <c r="K2043" s="1022"/>
      <c r="L2043" s="729" t="s">
        <v>3059</v>
      </c>
      <c r="M2043" s="1038">
        <v>4162</v>
      </c>
      <c r="N2043" s="1024"/>
    </row>
    <row r="2044" spans="1:14" ht="33.75">
      <c r="A2044" s="1017">
        <v>2037</v>
      </c>
      <c r="B2044" s="1025" t="s">
        <v>713</v>
      </c>
      <c r="C2044" s="1019" t="s">
        <v>712</v>
      </c>
      <c r="D2044" s="1020" t="s">
        <v>2614</v>
      </c>
      <c r="E2044" s="731" t="s">
        <v>3918</v>
      </c>
      <c r="F2044" s="729" t="s">
        <v>3058</v>
      </c>
      <c r="G2044" s="1021"/>
      <c r="H2044" s="1022"/>
      <c r="I2044" s="1022"/>
      <c r="J2044" s="1022"/>
      <c r="K2044" s="1022"/>
      <c r="L2044" s="729" t="s">
        <v>3059</v>
      </c>
      <c r="M2044" s="1038">
        <v>5290</v>
      </c>
      <c r="N2044" s="1024"/>
    </row>
    <row r="2045" spans="1:14" ht="33.75">
      <c r="A2045" s="1017">
        <v>2038</v>
      </c>
      <c r="B2045" s="1025" t="s">
        <v>713</v>
      </c>
      <c r="C2045" s="1019" t="s">
        <v>712</v>
      </c>
      <c r="D2045" s="1020" t="s">
        <v>2615</v>
      </c>
      <c r="E2045" s="731" t="s">
        <v>3919</v>
      </c>
      <c r="F2045" s="729" t="s">
        <v>3058</v>
      </c>
      <c r="G2045" s="1021"/>
      <c r="H2045" s="1022"/>
      <c r="I2045" s="1022"/>
      <c r="J2045" s="1022"/>
      <c r="K2045" s="1022"/>
      <c r="L2045" s="729" t="s">
        <v>3059</v>
      </c>
      <c r="M2045" s="1038">
        <v>3882</v>
      </c>
      <c r="N2045" s="1024"/>
    </row>
    <row r="2046" spans="1:14" ht="33.75">
      <c r="A2046" s="1017">
        <v>2039</v>
      </c>
      <c r="B2046" s="1025" t="s">
        <v>713</v>
      </c>
      <c r="C2046" s="1019" t="s">
        <v>712</v>
      </c>
      <c r="D2046" s="1020" t="s">
        <v>2617</v>
      </c>
      <c r="E2046" s="731" t="s">
        <v>3920</v>
      </c>
      <c r="F2046" s="729" t="s">
        <v>3058</v>
      </c>
      <c r="G2046" s="1021"/>
      <c r="H2046" s="1022"/>
      <c r="I2046" s="1022"/>
      <c r="J2046" s="1022"/>
      <c r="K2046" s="1022"/>
      <c r="L2046" s="729" t="s">
        <v>3059</v>
      </c>
      <c r="M2046" s="1038">
        <v>4779</v>
      </c>
      <c r="N2046" s="1024"/>
    </row>
    <row r="2047" spans="1:14" ht="33.75">
      <c r="A2047" s="1017">
        <v>2040</v>
      </c>
      <c r="B2047" s="1025" t="s">
        <v>713</v>
      </c>
      <c r="C2047" s="1019" t="s">
        <v>712</v>
      </c>
      <c r="D2047" s="1020" t="s">
        <v>2618</v>
      </c>
      <c r="E2047" s="731" t="s">
        <v>3921</v>
      </c>
      <c r="F2047" s="729" t="s">
        <v>3058</v>
      </c>
      <c r="G2047" s="1021"/>
      <c r="H2047" s="1022"/>
      <c r="I2047" s="1022"/>
      <c r="J2047" s="1022"/>
      <c r="K2047" s="1022"/>
      <c r="L2047" s="729" t="s">
        <v>3059</v>
      </c>
      <c r="M2047" s="1038">
        <v>3370</v>
      </c>
      <c r="N2047" s="1024"/>
    </row>
    <row r="2048" spans="1:14" ht="33.75">
      <c r="A2048" s="1017">
        <v>2041</v>
      </c>
      <c r="B2048" s="1025" t="s">
        <v>713</v>
      </c>
      <c r="C2048" s="1019" t="s">
        <v>712</v>
      </c>
      <c r="D2048" s="1020" t="s">
        <v>2620</v>
      </c>
      <c r="E2048" s="731" t="s">
        <v>3922</v>
      </c>
      <c r="F2048" s="729" t="s">
        <v>3058</v>
      </c>
      <c r="G2048" s="1021"/>
      <c r="H2048" s="1022"/>
      <c r="I2048" s="1022"/>
      <c r="J2048" s="1022"/>
      <c r="K2048" s="1022"/>
      <c r="L2048" s="729" t="s">
        <v>3059</v>
      </c>
      <c r="M2048" s="1038">
        <v>3882</v>
      </c>
      <c r="N2048" s="1024"/>
    </row>
    <row r="2049" spans="1:14" ht="33.75">
      <c r="A2049" s="1017">
        <v>2042</v>
      </c>
      <c r="B2049" s="1025" t="s">
        <v>713</v>
      </c>
      <c r="C2049" s="1019" t="s">
        <v>712</v>
      </c>
      <c r="D2049" s="1020" t="s">
        <v>2621</v>
      </c>
      <c r="E2049" s="731" t="s">
        <v>3923</v>
      </c>
      <c r="F2049" s="729" t="s">
        <v>3058</v>
      </c>
      <c r="G2049" s="1021"/>
      <c r="H2049" s="1022"/>
      <c r="I2049" s="1022"/>
      <c r="J2049" s="1022"/>
      <c r="K2049" s="1022"/>
      <c r="L2049" s="729" t="s">
        <v>3059</v>
      </c>
      <c r="M2049" s="1038">
        <v>3882</v>
      </c>
      <c r="N2049" s="1024"/>
    </row>
    <row r="2050" spans="1:14" ht="33.75">
      <c r="A2050" s="1017">
        <v>2043</v>
      </c>
      <c r="B2050" s="1025" t="s">
        <v>713</v>
      </c>
      <c r="C2050" s="1019" t="s">
        <v>712</v>
      </c>
      <c r="D2050" s="1020" t="s">
        <v>2623</v>
      </c>
      <c r="E2050" s="731" t="s">
        <v>3924</v>
      </c>
      <c r="F2050" s="729" t="s">
        <v>3058</v>
      </c>
      <c r="G2050" s="1021"/>
      <c r="H2050" s="1022"/>
      <c r="I2050" s="1022"/>
      <c r="J2050" s="1022"/>
      <c r="K2050" s="1022"/>
      <c r="L2050" s="729" t="s">
        <v>3059</v>
      </c>
      <c r="M2050" s="1038">
        <v>4162</v>
      </c>
      <c r="N2050" s="1024"/>
    </row>
    <row r="2051" spans="1:14" ht="33.75">
      <c r="A2051" s="1017">
        <v>2044</v>
      </c>
      <c r="B2051" s="1025" t="s">
        <v>713</v>
      </c>
      <c r="C2051" s="1019" t="s">
        <v>712</v>
      </c>
      <c r="D2051" s="1020" t="s">
        <v>2624</v>
      </c>
      <c r="E2051" s="731" t="s">
        <v>3925</v>
      </c>
      <c r="F2051" s="729" t="s">
        <v>3058</v>
      </c>
      <c r="G2051" s="1021"/>
      <c r="H2051" s="1022"/>
      <c r="I2051" s="1022"/>
      <c r="J2051" s="1022"/>
      <c r="K2051" s="1022"/>
      <c r="L2051" s="729" t="s">
        <v>3059</v>
      </c>
      <c r="M2051" s="1038">
        <v>3370</v>
      </c>
      <c r="N2051" s="1024"/>
    </row>
    <row r="2052" spans="1:14" ht="33.75">
      <c r="A2052" s="1017">
        <v>2045</v>
      </c>
      <c r="B2052" s="1025" t="s">
        <v>713</v>
      </c>
      <c r="C2052" s="1019" t="s">
        <v>712</v>
      </c>
      <c r="D2052" s="1020" t="s">
        <v>2626</v>
      </c>
      <c r="E2052" s="731" t="s">
        <v>3926</v>
      </c>
      <c r="F2052" s="729" t="s">
        <v>3058</v>
      </c>
      <c r="G2052" s="1021"/>
      <c r="H2052" s="1022"/>
      <c r="I2052" s="1022"/>
      <c r="J2052" s="1022"/>
      <c r="K2052" s="1022"/>
      <c r="L2052" s="729" t="s">
        <v>3059</v>
      </c>
      <c r="M2052" s="1038">
        <v>3370</v>
      </c>
      <c r="N2052" s="1024"/>
    </row>
    <row r="2053" spans="1:14" ht="33.75">
      <c r="A2053" s="1017">
        <v>2046</v>
      </c>
      <c r="B2053" s="1025" t="s">
        <v>713</v>
      </c>
      <c r="C2053" s="1019" t="s">
        <v>712</v>
      </c>
      <c r="D2053" s="1020" t="s">
        <v>2627</v>
      </c>
      <c r="E2053" s="731" t="s">
        <v>3927</v>
      </c>
      <c r="F2053" s="729" t="s">
        <v>3058</v>
      </c>
      <c r="G2053" s="1021"/>
      <c r="H2053" s="1022"/>
      <c r="I2053" s="1022"/>
      <c r="J2053" s="1022"/>
      <c r="K2053" s="1022"/>
      <c r="L2053" s="729" t="s">
        <v>3059</v>
      </c>
      <c r="M2053" s="1038">
        <v>5596</v>
      </c>
      <c r="N2053" s="1024"/>
    </row>
    <row r="2054" spans="1:14" ht="33.75">
      <c r="A2054" s="1017">
        <v>2047</v>
      </c>
      <c r="B2054" s="1025" t="s">
        <v>713</v>
      </c>
      <c r="C2054" s="1019" t="s">
        <v>712</v>
      </c>
      <c r="D2054" s="1020" t="s">
        <v>2629</v>
      </c>
      <c r="E2054" s="731" t="s">
        <v>3928</v>
      </c>
      <c r="F2054" s="729" t="s">
        <v>3058</v>
      </c>
      <c r="G2054" s="1021"/>
      <c r="H2054" s="1022"/>
      <c r="I2054" s="1022"/>
      <c r="J2054" s="1022"/>
      <c r="K2054" s="1022"/>
      <c r="L2054" s="729" t="s">
        <v>3059</v>
      </c>
      <c r="M2054" s="1038">
        <v>3882</v>
      </c>
      <c r="N2054" s="1024"/>
    </row>
    <row r="2055" spans="1:14" ht="33.75">
      <c r="A2055" s="1017">
        <v>2048</v>
      </c>
      <c r="B2055" s="1025" t="s">
        <v>713</v>
      </c>
      <c r="C2055" s="1019" t="s">
        <v>712</v>
      </c>
      <c r="D2055" s="1020" t="s">
        <v>2630</v>
      </c>
      <c r="E2055" s="731" t="s">
        <v>3929</v>
      </c>
      <c r="F2055" s="729" t="s">
        <v>3058</v>
      </c>
      <c r="G2055" s="1021"/>
      <c r="H2055" s="1022"/>
      <c r="I2055" s="1022"/>
      <c r="J2055" s="1022"/>
      <c r="K2055" s="1022"/>
      <c r="L2055" s="729" t="s">
        <v>3059</v>
      </c>
      <c r="M2055" s="1038">
        <v>3882</v>
      </c>
      <c r="N2055" s="1024"/>
    </row>
    <row r="2056" spans="1:14" ht="33.75">
      <c r="A2056" s="1017">
        <v>2049</v>
      </c>
      <c r="B2056" s="1025" t="s">
        <v>713</v>
      </c>
      <c r="C2056" s="1019" t="s">
        <v>712</v>
      </c>
      <c r="D2056" s="1020" t="s">
        <v>2632</v>
      </c>
      <c r="E2056" s="731" t="s">
        <v>3930</v>
      </c>
      <c r="F2056" s="729" t="s">
        <v>3058</v>
      </c>
      <c r="G2056" s="1021"/>
      <c r="H2056" s="1022"/>
      <c r="I2056" s="1022"/>
      <c r="J2056" s="1022"/>
      <c r="K2056" s="1022"/>
      <c r="L2056" s="729" t="s">
        <v>3059</v>
      </c>
      <c r="M2056" s="1038">
        <v>3370</v>
      </c>
      <c r="N2056" s="1024"/>
    </row>
    <row r="2057" spans="1:14" ht="33.75">
      <c r="A2057" s="1017">
        <v>2050</v>
      </c>
      <c r="B2057" s="1025" t="s">
        <v>713</v>
      </c>
      <c r="C2057" s="1019" t="s">
        <v>712</v>
      </c>
      <c r="D2057" s="1020" t="s">
        <v>2633</v>
      </c>
      <c r="E2057" s="731" t="s">
        <v>3931</v>
      </c>
      <c r="F2057" s="729" t="s">
        <v>3058</v>
      </c>
      <c r="G2057" s="1021"/>
      <c r="H2057" s="1022"/>
      <c r="I2057" s="1022"/>
      <c r="J2057" s="1022"/>
      <c r="K2057" s="1022"/>
      <c r="L2057" s="729" t="s">
        <v>3059</v>
      </c>
      <c r="M2057" s="1038">
        <v>4162</v>
      </c>
      <c r="N2057" s="1024"/>
    </row>
    <row r="2058" spans="1:14" ht="33.75">
      <c r="A2058" s="1017">
        <v>2051</v>
      </c>
      <c r="B2058" s="1025" t="s">
        <v>713</v>
      </c>
      <c r="C2058" s="1019" t="s">
        <v>712</v>
      </c>
      <c r="D2058" s="1020" t="s">
        <v>2635</v>
      </c>
      <c r="E2058" s="731" t="s">
        <v>3932</v>
      </c>
      <c r="F2058" s="729" t="s">
        <v>3058</v>
      </c>
      <c r="G2058" s="1021"/>
      <c r="H2058" s="1022"/>
      <c r="I2058" s="1022"/>
      <c r="J2058" s="1022"/>
      <c r="K2058" s="1022"/>
      <c r="L2058" s="729" t="s">
        <v>3059</v>
      </c>
      <c r="M2058" s="1038">
        <v>3370</v>
      </c>
      <c r="N2058" s="1024"/>
    </row>
    <row r="2059" spans="1:14" ht="33.75">
      <c r="A2059" s="1017">
        <v>2052</v>
      </c>
      <c r="B2059" s="1025" t="s">
        <v>713</v>
      </c>
      <c r="C2059" s="1019" t="s">
        <v>712</v>
      </c>
      <c r="D2059" s="1020" t="s">
        <v>2636</v>
      </c>
      <c r="E2059" s="731" t="s">
        <v>3933</v>
      </c>
      <c r="F2059" s="729" t="s">
        <v>3058</v>
      </c>
      <c r="G2059" s="1021"/>
      <c r="H2059" s="1022"/>
      <c r="I2059" s="1022"/>
      <c r="J2059" s="1022"/>
      <c r="K2059" s="1022"/>
      <c r="L2059" s="729" t="s">
        <v>3059</v>
      </c>
      <c r="M2059" s="1038">
        <v>4779</v>
      </c>
      <c r="N2059" s="1024"/>
    </row>
    <row r="2060" spans="1:14" ht="33.75">
      <c r="A2060" s="1017">
        <v>2053</v>
      </c>
      <c r="B2060" s="1025" t="s">
        <v>713</v>
      </c>
      <c r="C2060" s="1019" t="s">
        <v>712</v>
      </c>
      <c r="D2060" s="1020" t="s">
        <v>2638</v>
      </c>
      <c r="E2060" s="731" t="s">
        <v>3934</v>
      </c>
      <c r="F2060" s="729" t="s">
        <v>3058</v>
      </c>
      <c r="G2060" s="1021"/>
      <c r="H2060" s="1022"/>
      <c r="I2060" s="1022"/>
      <c r="J2060" s="1022"/>
      <c r="K2060" s="1022"/>
      <c r="L2060" s="729" t="s">
        <v>3059</v>
      </c>
      <c r="M2060" s="1038">
        <v>3882</v>
      </c>
      <c r="N2060" s="1024"/>
    </row>
    <row r="2061" spans="1:14" ht="33.75">
      <c r="A2061" s="1017">
        <v>2054</v>
      </c>
      <c r="B2061" s="1025" t="s">
        <v>713</v>
      </c>
      <c r="C2061" s="1019" t="s">
        <v>712</v>
      </c>
      <c r="D2061" s="1020" t="s">
        <v>2639</v>
      </c>
      <c r="E2061" s="731" t="s">
        <v>3935</v>
      </c>
      <c r="F2061" s="729" t="s">
        <v>3058</v>
      </c>
      <c r="G2061" s="1021"/>
      <c r="H2061" s="1022"/>
      <c r="I2061" s="1022"/>
      <c r="J2061" s="1022"/>
      <c r="K2061" s="1022"/>
      <c r="L2061" s="729" t="s">
        <v>3059</v>
      </c>
      <c r="M2061" s="1038">
        <v>4779</v>
      </c>
      <c r="N2061" s="1024"/>
    </row>
    <row r="2062" spans="1:14" ht="33.75">
      <c r="A2062" s="1017">
        <v>2055</v>
      </c>
      <c r="B2062" s="1025" t="s">
        <v>713</v>
      </c>
      <c r="C2062" s="1019" t="s">
        <v>712</v>
      </c>
      <c r="D2062" s="1020" t="s">
        <v>2641</v>
      </c>
      <c r="E2062" s="731" t="s">
        <v>3936</v>
      </c>
      <c r="F2062" s="729" t="s">
        <v>3058</v>
      </c>
      <c r="G2062" s="1021"/>
      <c r="H2062" s="1022"/>
      <c r="I2062" s="1022"/>
      <c r="J2062" s="1022"/>
      <c r="K2062" s="1022"/>
      <c r="L2062" s="729" t="s">
        <v>3059</v>
      </c>
      <c r="M2062" s="1038">
        <v>4779</v>
      </c>
      <c r="N2062" s="1024"/>
    </row>
    <row r="2063" spans="1:14" ht="33.75">
      <c r="A2063" s="1017">
        <v>2056</v>
      </c>
      <c r="B2063" s="1025" t="s">
        <v>713</v>
      </c>
      <c r="C2063" s="1019" t="s">
        <v>712</v>
      </c>
      <c r="D2063" s="1020" t="s">
        <v>2642</v>
      </c>
      <c r="E2063" s="731" t="s">
        <v>3937</v>
      </c>
      <c r="F2063" s="729" t="s">
        <v>3058</v>
      </c>
      <c r="G2063" s="1021"/>
      <c r="H2063" s="1022"/>
      <c r="I2063" s="1022"/>
      <c r="J2063" s="1022"/>
      <c r="K2063" s="1022"/>
      <c r="L2063" s="729" t="s">
        <v>3059</v>
      </c>
      <c r="M2063" s="1038">
        <v>4779</v>
      </c>
      <c r="N2063" s="1024"/>
    </row>
    <row r="2064" spans="1:14" ht="33.75">
      <c r="A2064" s="1017">
        <v>2057</v>
      </c>
      <c r="B2064" s="1025" t="s">
        <v>713</v>
      </c>
      <c r="C2064" s="1019" t="s">
        <v>712</v>
      </c>
      <c r="D2064" s="1020" t="s">
        <v>2644</v>
      </c>
      <c r="E2064" s="731" t="s">
        <v>3938</v>
      </c>
      <c r="F2064" s="729" t="s">
        <v>3058</v>
      </c>
      <c r="G2064" s="1021"/>
      <c r="H2064" s="1022"/>
      <c r="I2064" s="1022"/>
      <c r="J2064" s="1022"/>
      <c r="K2064" s="1022"/>
      <c r="L2064" s="729" t="s">
        <v>3059</v>
      </c>
      <c r="M2064" s="1038">
        <v>4779</v>
      </c>
      <c r="N2064" s="1024"/>
    </row>
    <row r="2065" spans="1:14" ht="33.75">
      <c r="A2065" s="1017">
        <v>2058</v>
      </c>
      <c r="B2065" s="1025" t="s">
        <v>713</v>
      </c>
      <c r="C2065" s="1019" t="s">
        <v>712</v>
      </c>
      <c r="D2065" s="1020" t="s">
        <v>2645</v>
      </c>
      <c r="E2065" s="731" t="s">
        <v>3939</v>
      </c>
      <c r="F2065" s="729" t="s">
        <v>3058</v>
      </c>
      <c r="G2065" s="1021"/>
      <c r="H2065" s="1022"/>
      <c r="I2065" s="1022"/>
      <c r="J2065" s="1022"/>
      <c r="K2065" s="1022"/>
      <c r="L2065" s="729" t="s">
        <v>3059</v>
      </c>
      <c r="M2065" s="1038">
        <v>3882</v>
      </c>
      <c r="N2065" s="1024"/>
    </row>
    <row r="2066" spans="1:14" ht="33.75">
      <c r="A2066" s="1017">
        <v>2059</v>
      </c>
      <c r="B2066" s="1025" t="s">
        <v>713</v>
      </c>
      <c r="C2066" s="1019" t="s">
        <v>712</v>
      </c>
      <c r="D2066" s="1020" t="s">
        <v>2647</v>
      </c>
      <c r="E2066" s="731" t="s">
        <v>3940</v>
      </c>
      <c r="F2066" s="729" t="s">
        <v>3058</v>
      </c>
      <c r="G2066" s="1021"/>
      <c r="H2066" s="1022"/>
      <c r="I2066" s="1022"/>
      <c r="J2066" s="1022"/>
      <c r="K2066" s="1022"/>
      <c r="L2066" s="729" t="s">
        <v>3059</v>
      </c>
      <c r="M2066" s="1038">
        <v>4779</v>
      </c>
      <c r="N2066" s="1024"/>
    </row>
    <row r="2067" spans="1:14" ht="33.75">
      <c r="A2067" s="1017">
        <v>2060</v>
      </c>
      <c r="B2067" s="1025" t="s">
        <v>713</v>
      </c>
      <c r="C2067" s="1019" t="s">
        <v>712</v>
      </c>
      <c r="D2067" s="1020" t="s">
        <v>2648</v>
      </c>
      <c r="E2067" s="731" t="s">
        <v>3941</v>
      </c>
      <c r="F2067" s="729" t="s">
        <v>3058</v>
      </c>
      <c r="G2067" s="1021"/>
      <c r="H2067" s="1022"/>
      <c r="I2067" s="1022"/>
      <c r="J2067" s="1022"/>
      <c r="K2067" s="1022"/>
      <c r="L2067" s="729" t="s">
        <v>3059</v>
      </c>
      <c r="M2067" s="1038">
        <v>4779</v>
      </c>
      <c r="N2067" s="1024"/>
    </row>
    <row r="2068" spans="1:14" ht="33.75">
      <c r="A2068" s="1017">
        <v>2061</v>
      </c>
      <c r="B2068" s="1025" t="s">
        <v>713</v>
      </c>
      <c r="C2068" s="1019" t="s">
        <v>712</v>
      </c>
      <c r="D2068" s="1020" t="s">
        <v>2650</v>
      </c>
      <c r="E2068" s="731" t="s">
        <v>3942</v>
      </c>
      <c r="F2068" s="729" t="s">
        <v>3058</v>
      </c>
      <c r="G2068" s="1021"/>
      <c r="H2068" s="1022"/>
      <c r="I2068" s="1022"/>
      <c r="J2068" s="1022"/>
      <c r="K2068" s="1022"/>
      <c r="L2068" s="729" t="s">
        <v>3059</v>
      </c>
      <c r="M2068" s="1038">
        <v>5290</v>
      </c>
      <c r="N2068" s="1024"/>
    </row>
    <row r="2069" spans="1:14" ht="33.75">
      <c r="A2069" s="1017">
        <v>2062</v>
      </c>
      <c r="B2069" s="1025" t="s">
        <v>713</v>
      </c>
      <c r="C2069" s="1019" t="s">
        <v>712</v>
      </c>
      <c r="D2069" s="1020" t="s">
        <v>2651</v>
      </c>
      <c r="E2069" s="731" t="s">
        <v>3943</v>
      </c>
      <c r="F2069" s="729" t="s">
        <v>3058</v>
      </c>
      <c r="G2069" s="1021"/>
      <c r="H2069" s="1022"/>
      <c r="I2069" s="1022"/>
      <c r="J2069" s="1022"/>
      <c r="K2069" s="1022"/>
      <c r="L2069" s="729" t="s">
        <v>3059</v>
      </c>
      <c r="M2069" s="1038">
        <v>3882</v>
      </c>
      <c r="N2069" s="1024"/>
    </row>
    <row r="2070" spans="1:14" ht="33.75">
      <c r="A2070" s="1017">
        <v>2063</v>
      </c>
      <c r="B2070" s="1025" t="s">
        <v>713</v>
      </c>
      <c r="C2070" s="1019" t="s">
        <v>712</v>
      </c>
      <c r="D2070" s="1020" t="s">
        <v>2653</v>
      </c>
      <c r="E2070" s="731" t="s">
        <v>3944</v>
      </c>
      <c r="F2070" s="729" t="s">
        <v>3058</v>
      </c>
      <c r="G2070" s="1021"/>
      <c r="H2070" s="1022"/>
      <c r="I2070" s="1022"/>
      <c r="J2070" s="1022"/>
      <c r="K2070" s="1022"/>
      <c r="L2070" s="729" t="s">
        <v>3059</v>
      </c>
      <c r="M2070" s="1038">
        <v>4779</v>
      </c>
      <c r="N2070" s="1024"/>
    </row>
    <row r="2071" spans="1:14" ht="33.75">
      <c r="A2071" s="1017">
        <v>2064</v>
      </c>
      <c r="B2071" s="1025" t="s">
        <v>713</v>
      </c>
      <c r="C2071" s="1019" t="s">
        <v>712</v>
      </c>
      <c r="D2071" s="1020" t="s">
        <v>2654</v>
      </c>
      <c r="E2071" s="731" t="s">
        <v>3945</v>
      </c>
      <c r="F2071" s="729" t="s">
        <v>3058</v>
      </c>
      <c r="G2071" s="1021"/>
      <c r="H2071" s="1022"/>
      <c r="I2071" s="1022"/>
      <c r="J2071" s="1022"/>
      <c r="K2071" s="1022"/>
      <c r="L2071" s="729" t="s">
        <v>3059</v>
      </c>
      <c r="M2071" s="1038">
        <v>3882</v>
      </c>
      <c r="N2071" s="1024"/>
    </row>
    <row r="2072" spans="1:14" ht="33.75">
      <c r="A2072" s="1017">
        <v>2065</v>
      </c>
      <c r="B2072" s="1025" t="s">
        <v>713</v>
      </c>
      <c r="C2072" s="1019" t="s">
        <v>712</v>
      </c>
      <c r="D2072" s="1020" t="s">
        <v>2656</v>
      </c>
      <c r="E2072" s="731" t="s">
        <v>3946</v>
      </c>
      <c r="F2072" s="729" t="s">
        <v>3058</v>
      </c>
      <c r="G2072" s="1021"/>
      <c r="H2072" s="1022"/>
      <c r="I2072" s="1022"/>
      <c r="J2072" s="1022"/>
      <c r="K2072" s="1022"/>
      <c r="L2072" s="729" t="s">
        <v>3059</v>
      </c>
      <c r="M2072" s="1038">
        <v>4779</v>
      </c>
      <c r="N2072" s="1024"/>
    </row>
    <row r="2073" spans="1:14" ht="33.75">
      <c r="A2073" s="1017">
        <v>2066</v>
      </c>
      <c r="B2073" s="1025" t="s">
        <v>713</v>
      </c>
      <c r="C2073" s="1019" t="s">
        <v>712</v>
      </c>
      <c r="D2073" s="1020" t="s">
        <v>2657</v>
      </c>
      <c r="E2073" s="731" t="s">
        <v>3947</v>
      </c>
      <c r="F2073" s="729" t="s">
        <v>3058</v>
      </c>
      <c r="G2073" s="1021"/>
      <c r="H2073" s="1022"/>
      <c r="I2073" s="1022"/>
      <c r="J2073" s="1022"/>
      <c r="K2073" s="1022"/>
      <c r="L2073" s="729" t="s">
        <v>3059</v>
      </c>
      <c r="M2073" s="1038">
        <v>3882</v>
      </c>
      <c r="N2073" s="1024"/>
    </row>
    <row r="2074" spans="1:14" ht="33.75">
      <c r="A2074" s="1017">
        <v>2067</v>
      </c>
      <c r="B2074" s="1025" t="s">
        <v>713</v>
      </c>
      <c r="C2074" s="1019" t="s">
        <v>712</v>
      </c>
      <c r="D2074" s="1020" t="s">
        <v>2659</v>
      </c>
      <c r="E2074" s="731" t="s">
        <v>3948</v>
      </c>
      <c r="F2074" s="729" t="s">
        <v>3058</v>
      </c>
      <c r="G2074" s="1021"/>
      <c r="H2074" s="1022"/>
      <c r="I2074" s="1022"/>
      <c r="J2074" s="1022"/>
      <c r="K2074" s="1022"/>
      <c r="L2074" s="729" t="s">
        <v>3059</v>
      </c>
      <c r="M2074" s="1038">
        <v>5290</v>
      </c>
      <c r="N2074" s="1024"/>
    </row>
    <row r="2075" spans="1:14" ht="33.75">
      <c r="A2075" s="1017">
        <v>2068</v>
      </c>
      <c r="B2075" s="1025" t="s">
        <v>713</v>
      </c>
      <c r="C2075" s="1019" t="s">
        <v>712</v>
      </c>
      <c r="D2075" s="1020" t="s">
        <v>2660</v>
      </c>
      <c r="E2075" s="731" t="s">
        <v>3949</v>
      </c>
      <c r="F2075" s="729" t="s">
        <v>3058</v>
      </c>
      <c r="G2075" s="1021"/>
      <c r="H2075" s="1022"/>
      <c r="I2075" s="1022"/>
      <c r="J2075" s="1022"/>
      <c r="K2075" s="1022"/>
      <c r="L2075" s="729" t="s">
        <v>3059</v>
      </c>
      <c r="M2075" s="1038">
        <v>4162</v>
      </c>
      <c r="N2075" s="1024"/>
    </row>
    <row r="2076" spans="1:14" ht="33.75">
      <c r="A2076" s="1017">
        <v>2069</v>
      </c>
      <c r="B2076" s="1025" t="s">
        <v>713</v>
      </c>
      <c r="C2076" s="1019" t="s">
        <v>712</v>
      </c>
      <c r="D2076" s="1020" t="s">
        <v>2662</v>
      </c>
      <c r="E2076" s="731" t="s">
        <v>3950</v>
      </c>
      <c r="F2076" s="729" t="s">
        <v>3058</v>
      </c>
      <c r="G2076" s="1021"/>
      <c r="H2076" s="1022"/>
      <c r="I2076" s="1022"/>
      <c r="J2076" s="1022"/>
      <c r="K2076" s="1022"/>
      <c r="L2076" s="729" t="s">
        <v>3059</v>
      </c>
      <c r="M2076" s="1038">
        <v>4162</v>
      </c>
      <c r="N2076" s="1024"/>
    </row>
    <row r="2077" spans="1:14" ht="33.75">
      <c r="A2077" s="1017">
        <v>2070</v>
      </c>
      <c r="B2077" s="1025" t="s">
        <v>713</v>
      </c>
      <c r="C2077" s="1019" t="s">
        <v>712</v>
      </c>
      <c r="D2077" s="1020" t="s">
        <v>2663</v>
      </c>
      <c r="E2077" s="731" t="s">
        <v>3951</v>
      </c>
      <c r="F2077" s="729" t="s">
        <v>3058</v>
      </c>
      <c r="G2077" s="1021"/>
      <c r="H2077" s="1022"/>
      <c r="I2077" s="1022"/>
      <c r="J2077" s="1022"/>
      <c r="K2077" s="1022"/>
      <c r="L2077" s="729" t="s">
        <v>3059</v>
      </c>
      <c r="M2077" s="1038">
        <v>4779</v>
      </c>
      <c r="N2077" s="1024"/>
    </row>
    <row r="2078" spans="1:14" ht="33.75">
      <c r="A2078" s="1017">
        <v>2071</v>
      </c>
      <c r="B2078" s="1025" t="s">
        <v>713</v>
      </c>
      <c r="C2078" s="1019" t="s">
        <v>712</v>
      </c>
      <c r="D2078" s="1020" t="s">
        <v>2665</v>
      </c>
      <c r="E2078" s="731" t="s">
        <v>3952</v>
      </c>
      <c r="F2078" s="729" t="s">
        <v>3058</v>
      </c>
      <c r="G2078" s="1021"/>
      <c r="H2078" s="1022"/>
      <c r="I2078" s="1022"/>
      <c r="J2078" s="1022"/>
      <c r="K2078" s="1022"/>
      <c r="L2078" s="729" t="s">
        <v>3059</v>
      </c>
      <c r="M2078" s="1038">
        <v>4779</v>
      </c>
      <c r="N2078" s="1024"/>
    </row>
    <row r="2079" spans="1:14" ht="33.75">
      <c r="A2079" s="1017">
        <v>2072</v>
      </c>
      <c r="B2079" s="1025" t="s">
        <v>713</v>
      </c>
      <c r="C2079" s="1019" t="s">
        <v>712</v>
      </c>
      <c r="D2079" s="1020" t="s">
        <v>2666</v>
      </c>
      <c r="E2079" s="731" t="s">
        <v>3953</v>
      </c>
      <c r="F2079" s="729" t="s">
        <v>3058</v>
      </c>
      <c r="G2079" s="1021"/>
      <c r="H2079" s="1022"/>
      <c r="I2079" s="1022"/>
      <c r="J2079" s="1022"/>
      <c r="K2079" s="1022"/>
      <c r="L2079" s="729" t="s">
        <v>3059</v>
      </c>
      <c r="M2079" s="1038">
        <v>4779</v>
      </c>
      <c r="N2079" s="1024"/>
    </row>
    <row r="2080" spans="1:14" ht="33.75">
      <c r="A2080" s="1017">
        <v>2073</v>
      </c>
      <c r="B2080" s="1025" t="s">
        <v>713</v>
      </c>
      <c r="C2080" s="1019" t="s">
        <v>712</v>
      </c>
      <c r="D2080" s="1020" t="s">
        <v>2668</v>
      </c>
      <c r="E2080" s="731" t="s">
        <v>3954</v>
      </c>
      <c r="F2080" s="729" t="s">
        <v>3058</v>
      </c>
      <c r="G2080" s="1021"/>
      <c r="H2080" s="1022"/>
      <c r="I2080" s="1022"/>
      <c r="J2080" s="1022"/>
      <c r="K2080" s="1022"/>
      <c r="L2080" s="729" t="s">
        <v>3059</v>
      </c>
      <c r="M2080" s="1038">
        <v>4162</v>
      </c>
      <c r="N2080" s="1024"/>
    </row>
    <row r="2081" spans="1:14" ht="33.75">
      <c r="A2081" s="1017">
        <v>2074</v>
      </c>
      <c r="B2081" s="1025" t="s">
        <v>713</v>
      </c>
      <c r="C2081" s="1019" t="s">
        <v>712</v>
      </c>
      <c r="D2081" s="1020" t="s">
        <v>2669</v>
      </c>
      <c r="E2081" s="731" t="s">
        <v>3955</v>
      </c>
      <c r="F2081" s="729" t="s">
        <v>3058</v>
      </c>
      <c r="G2081" s="1021"/>
      <c r="H2081" s="1022"/>
      <c r="I2081" s="1022"/>
      <c r="J2081" s="1022"/>
      <c r="K2081" s="1022"/>
      <c r="L2081" s="729" t="s">
        <v>3059</v>
      </c>
      <c r="M2081" s="1038">
        <v>3882</v>
      </c>
      <c r="N2081" s="1024"/>
    </row>
    <row r="2082" spans="1:14" ht="33.75">
      <c r="A2082" s="1017">
        <v>2075</v>
      </c>
      <c r="B2082" s="1025" t="s">
        <v>713</v>
      </c>
      <c r="C2082" s="1019" t="s">
        <v>712</v>
      </c>
      <c r="D2082" s="1020" t="s">
        <v>2671</v>
      </c>
      <c r="E2082" s="731" t="s">
        <v>3956</v>
      </c>
      <c r="F2082" s="729" t="s">
        <v>3058</v>
      </c>
      <c r="G2082" s="1021"/>
      <c r="H2082" s="1022"/>
      <c r="I2082" s="1022"/>
      <c r="J2082" s="1022"/>
      <c r="K2082" s="1022"/>
      <c r="L2082" s="729" t="s">
        <v>3059</v>
      </c>
      <c r="M2082" s="1038">
        <v>4162</v>
      </c>
      <c r="N2082" s="1024"/>
    </row>
    <row r="2083" spans="1:14" ht="33.75">
      <c r="A2083" s="1017">
        <v>2076</v>
      </c>
      <c r="B2083" s="1025" t="s">
        <v>713</v>
      </c>
      <c r="C2083" s="1019" t="s">
        <v>712</v>
      </c>
      <c r="D2083" s="1020" t="s">
        <v>2672</v>
      </c>
      <c r="E2083" s="731" t="s">
        <v>3957</v>
      </c>
      <c r="F2083" s="729" t="s">
        <v>3058</v>
      </c>
      <c r="G2083" s="1021"/>
      <c r="H2083" s="1022"/>
      <c r="I2083" s="1022"/>
      <c r="J2083" s="1022"/>
      <c r="K2083" s="1022"/>
      <c r="L2083" s="729" t="s">
        <v>3059</v>
      </c>
      <c r="M2083" s="1038">
        <v>3882</v>
      </c>
      <c r="N2083" s="1024"/>
    </row>
    <row r="2084" spans="1:14" ht="33.75">
      <c r="A2084" s="1017">
        <v>2077</v>
      </c>
      <c r="B2084" s="1025" t="s">
        <v>713</v>
      </c>
      <c r="C2084" s="1019" t="s">
        <v>712</v>
      </c>
      <c r="D2084" s="1020" t="s">
        <v>2674</v>
      </c>
      <c r="E2084" s="731" t="s">
        <v>3958</v>
      </c>
      <c r="F2084" s="729" t="s">
        <v>3058</v>
      </c>
      <c r="G2084" s="1021"/>
      <c r="H2084" s="1022"/>
      <c r="I2084" s="1022"/>
      <c r="J2084" s="1022"/>
      <c r="K2084" s="1022"/>
      <c r="L2084" s="729" t="s">
        <v>3059</v>
      </c>
      <c r="M2084" s="1038">
        <v>4162</v>
      </c>
      <c r="N2084" s="1024"/>
    </row>
    <row r="2085" spans="1:14" ht="33.75">
      <c r="A2085" s="1017">
        <v>2078</v>
      </c>
      <c r="B2085" s="1025" t="s">
        <v>713</v>
      </c>
      <c r="C2085" s="1019" t="s">
        <v>712</v>
      </c>
      <c r="D2085" s="1020" t="s">
        <v>2675</v>
      </c>
      <c r="E2085" s="731" t="s">
        <v>3959</v>
      </c>
      <c r="F2085" s="729" t="s">
        <v>3058</v>
      </c>
      <c r="G2085" s="1021"/>
      <c r="H2085" s="1022"/>
      <c r="I2085" s="1022"/>
      <c r="J2085" s="1022"/>
      <c r="K2085" s="1022"/>
      <c r="L2085" s="729" t="s">
        <v>3059</v>
      </c>
      <c r="M2085" s="1038">
        <v>4162</v>
      </c>
      <c r="N2085" s="1024"/>
    </row>
    <row r="2086" spans="1:14" ht="33.75">
      <c r="A2086" s="1017">
        <v>2079</v>
      </c>
      <c r="B2086" s="1025" t="s">
        <v>713</v>
      </c>
      <c r="C2086" s="1019" t="s">
        <v>712</v>
      </c>
      <c r="D2086" s="1020" t="s">
        <v>2677</v>
      </c>
      <c r="E2086" s="731" t="s">
        <v>3960</v>
      </c>
      <c r="F2086" s="729" t="s">
        <v>3058</v>
      </c>
      <c r="G2086" s="1021"/>
      <c r="H2086" s="1022"/>
      <c r="I2086" s="1022"/>
      <c r="J2086" s="1022"/>
      <c r="K2086" s="1022"/>
      <c r="L2086" s="729" t="s">
        <v>3059</v>
      </c>
      <c r="M2086" s="1038">
        <v>3882</v>
      </c>
      <c r="N2086" s="1024"/>
    </row>
    <row r="2087" spans="1:14" ht="33.75">
      <c r="A2087" s="1017">
        <v>2080</v>
      </c>
      <c r="B2087" s="1025" t="s">
        <v>713</v>
      </c>
      <c r="C2087" s="1019" t="s">
        <v>712</v>
      </c>
      <c r="D2087" s="1020" t="s">
        <v>2678</v>
      </c>
      <c r="E2087" s="731" t="s">
        <v>3961</v>
      </c>
      <c r="F2087" s="729" t="s">
        <v>3058</v>
      </c>
      <c r="G2087" s="1021"/>
      <c r="H2087" s="1022"/>
      <c r="I2087" s="1022"/>
      <c r="J2087" s="1022"/>
      <c r="K2087" s="1022"/>
      <c r="L2087" s="729" t="s">
        <v>3059</v>
      </c>
      <c r="M2087" s="1038">
        <v>3882</v>
      </c>
      <c r="N2087" s="1024"/>
    </row>
    <row r="2088" spans="1:14" ht="33.75">
      <c r="A2088" s="1017">
        <v>2081</v>
      </c>
      <c r="B2088" s="1025" t="s">
        <v>713</v>
      </c>
      <c r="C2088" s="1019" t="s">
        <v>712</v>
      </c>
      <c r="D2088" s="1020" t="s">
        <v>2680</v>
      </c>
      <c r="E2088" s="731" t="s">
        <v>3962</v>
      </c>
      <c r="F2088" s="729" t="s">
        <v>3058</v>
      </c>
      <c r="G2088" s="1021"/>
      <c r="H2088" s="1022"/>
      <c r="I2088" s="1022"/>
      <c r="J2088" s="1022"/>
      <c r="K2088" s="1022"/>
      <c r="L2088" s="729" t="s">
        <v>3059</v>
      </c>
      <c r="M2088" s="1038">
        <v>4162</v>
      </c>
      <c r="N2088" s="1024"/>
    </row>
    <row r="2089" spans="1:14" ht="33.75">
      <c r="A2089" s="1017">
        <v>2082</v>
      </c>
      <c r="B2089" s="1025" t="s">
        <v>713</v>
      </c>
      <c r="C2089" s="1019" t="s">
        <v>712</v>
      </c>
      <c r="D2089" s="1020" t="s">
        <v>2681</v>
      </c>
      <c r="E2089" s="731" t="s">
        <v>3963</v>
      </c>
      <c r="F2089" s="729" t="s">
        <v>3058</v>
      </c>
      <c r="G2089" s="1021"/>
      <c r="H2089" s="1022"/>
      <c r="I2089" s="1022"/>
      <c r="J2089" s="1022"/>
      <c r="K2089" s="1022"/>
      <c r="L2089" s="729" t="s">
        <v>3059</v>
      </c>
      <c r="M2089" s="1038">
        <v>4162</v>
      </c>
      <c r="N2089" s="1024"/>
    </row>
    <row r="2090" spans="1:14" ht="33.75">
      <c r="A2090" s="1017">
        <v>2083</v>
      </c>
      <c r="B2090" s="1025" t="s">
        <v>713</v>
      </c>
      <c r="C2090" s="1019" t="s">
        <v>712</v>
      </c>
      <c r="D2090" s="1020" t="s">
        <v>2683</v>
      </c>
      <c r="E2090" s="731" t="s">
        <v>3964</v>
      </c>
      <c r="F2090" s="729" t="s">
        <v>3058</v>
      </c>
      <c r="G2090" s="1021"/>
      <c r="H2090" s="1022"/>
      <c r="I2090" s="1022"/>
      <c r="J2090" s="1022"/>
      <c r="K2090" s="1022"/>
      <c r="L2090" s="729" t="s">
        <v>3059</v>
      </c>
      <c r="M2090" s="1038">
        <v>5596</v>
      </c>
      <c r="N2090" s="1024"/>
    </row>
    <row r="2091" spans="1:14" ht="33.75">
      <c r="A2091" s="1017">
        <v>2084</v>
      </c>
      <c r="B2091" s="1025" t="s">
        <v>713</v>
      </c>
      <c r="C2091" s="1019" t="s">
        <v>712</v>
      </c>
      <c r="D2091" s="1020" t="s">
        <v>2684</v>
      </c>
      <c r="E2091" s="731" t="s">
        <v>3965</v>
      </c>
      <c r="F2091" s="729" t="s">
        <v>3058</v>
      </c>
      <c r="G2091" s="1021"/>
      <c r="H2091" s="1022"/>
      <c r="I2091" s="1022"/>
      <c r="J2091" s="1022"/>
      <c r="K2091" s="1022"/>
      <c r="L2091" s="729" t="s">
        <v>3059</v>
      </c>
      <c r="M2091" s="1038">
        <v>3882</v>
      </c>
      <c r="N2091" s="1024"/>
    </row>
    <row r="2092" spans="1:14" ht="33.75">
      <c r="A2092" s="1017">
        <v>2085</v>
      </c>
      <c r="B2092" s="1025" t="s">
        <v>713</v>
      </c>
      <c r="C2092" s="1019" t="s">
        <v>712</v>
      </c>
      <c r="D2092" s="1020" t="s">
        <v>2686</v>
      </c>
      <c r="E2092" s="731" t="s">
        <v>3966</v>
      </c>
      <c r="F2092" s="729" t="s">
        <v>3058</v>
      </c>
      <c r="G2092" s="1021"/>
      <c r="H2092" s="1022"/>
      <c r="I2092" s="1022"/>
      <c r="J2092" s="1022"/>
      <c r="K2092" s="1022"/>
      <c r="L2092" s="729" t="s">
        <v>3059</v>
      </c>
      <c r="M2092" s="1038">
        <v>3882</v>
      </c>
      <c r="N2092" s="1024"/>
    </row>
    <row r="2093" spans="1:14" ht="33.75">
      <c r="A2093" s="1017">
        <v>2086</v>
      </c>
      <c r="B2093" s="1025" t="s">
        <v>713</v>
      </c>
      <c r="C2093" s="1019" t="s">
        <v>712</v>
      </c>
      <c r="D2093" s="1020" t="s">
        <v>2687</v>
      </c>
      <c r="E2093" s="731" t="s">
        <v>3967</v>
      </c>
      <c r="F2093" s="729" t="s">
        <v>3058</v>
      </c>
      <c r="G2093" s="1021"/>
      <c r="H2093" s="1022"/>
      <c r="I2093" s="1022"/>
      <c r="J2093" s="1022"/>
      <c r="K2093" s="1022"/>
      <c r="L2093" s="729" t="s">
        <v>3059</v>
      </c>
      <c r="M2093" s="1038">
        <v>3882</v>
      </c>
      <c r="N2093" s="1024"/>
    </row>
    <row r="2094" spans="1:14" ht="33.75">
      <c r="A2094" s="1017">
        <v>2087</v>
      </c>
      <c r="B2094" s="1025" t="s">
        <v>713</v>
      </c>
      <c r="C2094" s="1019" t="s">
        <v>712</v>
      </c>
      <c r="D2094" s="1020" t="s">
        <v>2690</v>
      </c>
      <c r="E2094" s="731" t="s">
        <v>3968</v>
      </c>
      <c r="F2094" s="729" t="s">
        <v>3058</v>
      </c>
      <c r="G2094" s="1021"/>
      <c r="H2094" s="1022"/>
      <c r="I2094" s="1022"/>
      <c r="J2094" s="1022"/>
      <c r="K2094" s="1022"/>
      <c r="L2094" s="729" t="s">
        <v>3059</v>
      </c>
      <c r="M2094" s="1038">
        <v>5290</v>
      </c>
      <c r="N2094" s="1024"/>
    </row>
    <row r="2095" spans="1:14" ht="33.75">
      <c r="A2095" s="1017">
        <v>2088</v>
      </c>
      <c r="B2095" s="1025" t="s">
        <v>713</v>
      </c>
      <c r="C2095" s="1019" t="s">
        <v>712</v>
      </c>
      <c r="D2095" s="1020" t="s">
        <v>2691</v>
      </c>
      <c r="E2095" s="731" t="s">
        <v>3969</v>
      </c>
      <c r="F2095" s="729" t="s">
        <v>3058</v>
      </c>
      <c r="G2095" s="1021"/>
      <c r="H2095" s="1022"/>
      <c r="I2095" s="1022"/>
      <c r="J2095" s="1022"/>
      <c r="K2095" s="1022"/>
      <c r="L2095" s="729" t="s">
        <v>3059</v>
      </c>
      <c r="M2095" s="1038">
        <v>3370</v>
      </c>
      <c r="N2095" s="1024"/>
    </row>
    <row r="2096" spans="1:14" ht="33.75">
      <c r="A2096" s="1017">
        <v>2089</v>
      </c>
      <c r="B2096" s="1025" t="s">
        <v>713</v>
      </c>
      <c r="C2096" s="1019" t="s">
        <v>712</v>
      </c>
      <c r="D2096" s="1020" t="s">
        <v>2693</v>
      </c>
      <c r="E2096" s="731" t="s">
        <v>3970</v>
      </c>
      <c r="F2096" s="729" t="s">
        <v>3058</v>
      </c>
      <c r="G2096" s="1021"/>
      <c r="H2096" s="1022"/>
      <c r="I2096" s="1022"/>
      <c r="J2096" s="1022"/>
      <c r="K2096" s="1022"/>
      <c r="L2096" s="729" t="s">
        <v>3059</v>
      </c>
      <c r="M2096" s="1038">
        <v>4162</v>
      </c>
      <c r="N2096" s="1024"/>
    </row>
    <row r="2097" spans="1:14" ht="33.75">
      <c r="A2097" s="1017">
        <v>2090</v>
      </c>
      <c r="B2097" s="1025" t="s">
        <v>713</v>
      </c>
      <c r="C2097" s="1019" t="s">
        <v>712</v>
      </c>
      <c r="D2097" s="1020" t="s">
        <v>2694</v>
      </c>
      <c r="E2097" s="731" t="s">
        <v>3971</v>
      </c>
      <c r="F2097" s="729" t="s">
        <v>3058</v>
      </c>
      <c r="G2097" s="1021"/>
      <c r="H2097" s="1022"/>
      <c r="I2097" s="1022"/>
      <c r="J2097" s="1022"/>
      <c r="K2097" s="1022"/>
      <c r="L2097" s="729" t="s">
        <v>3059</v>
      </c>
      <c r="M2097" s="1038">
        <v>4162</v>
      </c>
      <c r="N2097" s="1024"/>
    </row>
    <row r="2098" spans="1:14" ht="33.75">
      <c r="A2098" s="1017">
        <v>2091</v>
      </c>
      <c r="B2098" s="1025" t="s">
        <v>713</v>
      </c>
      <c r="C2098" s="1019" t="s">
        <v>712</v>
      </c>
      <c r="D2098" s="1020" t="s">
        <v>2696</v>
      </c>
      <c r="E2098" s="731" t="s">
        <v>3972</v>
      </c>
      <c r="F2098" s="729" t="s">
        <v>3058</v>
      </c>
      <c r="G2098" s="1021"/>
      <c r="H2098" s="1022"/>
      <c r="I2098" s="1022"/>
      <c r="J2098" s="1022"/>
      <c r="K2098" s="1022"/>
      <c r="L2098" s="729" t="s">
        <v>3059</v>
      </c>
      <c r="M2098" s="1038">
        <v>5596</v>
      </c>
      <c r="N2098" s="1024"/>
    </row>
    <row r="2099" spans="1:14" ht="33.75">
      <c r="A2099" s="1017">
        <v>2092</v>
      </c>
      <c r="B2099" s="1025" t="s">
        <v>713</v>
      </c>
      <c r="C2099" s="1019" t="s">
        <v>712</v>
      </c>
      <c r="D2099" s="1020" t="s">
        <v>2697</v>
      </c>
      <c r="E2099" s="731" t="s">
        <v>3973</v>
      </c>
      <c r="F2099" s="729" t="s">
        <v>3058</v>
      </c>
      <c r="G2099" s="1021"/>
      <c r="H2099" s="1022"/>
      <c r="I2099" s="1022"/>
      <c r="J2099" s="1022"/>
      <c r="K2099" s="1022"/>
      <c r="L2099" s="729" t="s">
        <v>3059</v>
      </c>
      <c r="M2099" s="1038">
        <v>3370</v>
      </c>
      <c r="N2099" s="1024"/>
    </row>
    <row r="2100" spans="1:14" ht="33.75">
      <c r="A2100" s="1017">
        <v>2093</v>
      </c>
      <c r="B2100" s="1025" t="s">
        <v>713</v>
      </c>
      <c r="C2100" s="1019" t="s">
        <v>712</v>
      </c>
      <c r="D2100" s="1020" t="s">
        <v>2700</v>
      </c>
      <c r="E2100" s="731" t="s">
        <v>3974</v>
      </c>
      <c r="F2100" s="729" t="s">
        <v>3058</v>
      </c>
      <c r="G2100" s="1021"/>
      <c r="H2100" s="1022"/>
      <c r="I2100" s="1022"/>
      <c r="J2100" s="1022"/>
      <c r="K2100" s="1022"/>
      <c r="L2100" s="729" t="s">
        <v>3059</v>
      </c>
      <c r="M2100" s="1038">
        <v>3882</v>
      </c>
      <c r="N2100" s="1024"/>
    </row>
    <row r="2101" spans="1:14" ht="33.75">
      <c r="A2101" s="1017">
        <v>2094</v>
      </c>
      <c r="B2101" s="1025" t="s">
        <v>713</v>
      </c>
      <c r="C2101" s="1019" t="s">
        <v>712</v>
      </c>
      <c r="D2101" s="1020" t="s">
        <v>2701</v>
      </c>
      <c r="E2101" s="731" t="s">
        <v>3975</v>
      </c>
      <c r="F2101" s="729" t="s">
        <v>3058</v>
      </c>
      <c r="G2101" s="1021"/>
      <c r="H2101" s="1022"/>
      <c r="I2101" s="1022"/>
      <c r="J2101" s="1022"/>
      <c r="K2101" s="1022"/>
      <c r="L2101" s="729" t="s">
        <v>3059</v>
      </c>
      <c r="M2101" s="1038">
        <v>3370</v>
      </c>
      <c r="N2101" s="1024"/>
    </row>
    <row r="2102" spans="1:14" ht="33.75">
      <c r="A2102" s="1017">
        <v>2095</v>
      </c>
      <c r="B2102" s="1025" t="s">
        <v>713</v>
      </c>
      <c r="C2102" s="1019" t="s">
        <v>712</v>
      </c>
      <c r="D2102" s="1020" t="s">
        <v>2703</v>
      </c>
      <c r="E2102" s="731" t="s">
        <v>3976</v>
      </c>
      <c r="F2102" s="729" t="s">
        <v>3058</v>
      </c>
      <c r="G2102" s="1021"/>
      <c r="H2102" s="1022"/>
      <c r="I2102" s="1022"/>
      <c r="J2102" s="1022"/>
      <c r="K2102" s="1022"/>
      <c r="L2102" s="729" t="s">
        <v>3059</v>
      </c>
      <c r="M2102" s="1038">
        <v>5290</v>
      </c>
      <c r="N2102" s="1024"/>
    </row>
    <row r="2103" spans="1:14" ht="33.75">
      <c r="A2103" s="1017">
        <v>2096</v>
      </c>
      <c r="B2103" s="1025" t="s">
        <v>713</v>
      </c>
      <c r="C2103" s="1019" t="s">
        <v>712</v>
      </c>
      <c r="D2103" s="1020" t="s">
        <v>2704</v>
      </c>
      <c r="E2103" s="731" t="s">
        <v>3977</v>
      </c>
      <c r="F2103" s="729" t="s">
        <v>3058</v>
      </c>
      <c r="G2103" s="1021"/>
      <c r="H2103" s="1022"/>
      <c r="I2103" s="1022"/>
      <c r="J2103" s="1022"/>
      <c r="K2103" s="1022"/>
      <c r="L2103" s="729" t="s">
        <v>3059</v>
      </c>
      <c r="M2103" s="1038">
        <v>6142</v>
      </c>
      <c r="N2103" s="1024"/>
    </row>
    <row r="2104" spans="1:14" ht="33.75">
      <c r="A2104" s="1017">
        <v>2097</v>
      </c>
      <c r="B2104" s="1025" t="s">
        <v>713</v>
      </c>
      <c r="C2104" s="1019" t="s">
        <v>712</v>
      </c>
      <c r="D2104" s="1020" t="s">
        <v>2706</v>
      </c>
      <c r="E2104" s="731" t="s">
        <v>3978</v>
      </c>
      <c r="F2104" s="729" t="s">
        <v>3058</v>
      </c>
      <c r="G2104" s="1021"/>
      <c r="H2104" s="1022"/>
      <c r="I2104" s="1022"/>
      <c r="J2104" s="1022"/>
      <c r="K2104" s="1022"/>
      <c r="L2104" s="729" t="s">
        <v>3059</v>
      </c>
      <c r="M2104" s="1038">
        <v>4779</v>
      </c>
      <c r="N2104" s="1024"/>
    </row>
    <row r="2105" spans="1:14" ht="33.75">
      <c r="A2105" s="1017">
        <v>2098</v>
      </c>
      <c r="B2105" s="1025" t="s">
        <v>713</v>
      </c>
      <c r="C2105" s="1019" t="s">
        <v>712</v>
      </c>
      <c r="D2105" s="1020" t="s">
        <v>2707</v>
      </c>
      <c r="E2105" s="731" t="s">
        <v>3979</v>
      </c>
      <c r="F2105" s="729" t="s">
        <v>3058</v>
      </c>
      <c r="G2105" s="1021"/>
      <c r="H2105" s="1022"/>
      <c r="I2105" s="1022"/>
      <c r="J2105" s="1022"/>
      <c r="K2105" s="1022"/>
      <c r="L2105" s="729" t="s">
        <v>3059</v>
      </c>
      <c r="M2105" s="1038">
        <v>3882</v>
      </c>
      <c r="N2105" s="1024"/>
    </row>
    <row r="2106" spans="1:14" ht="33.75">
      <c r="A2106" s="1017">
        <v>2099</v>
      </c>
      <c r="B2106" s="1025" t="s">
        <v>713</v>
      </c>
      <c r="C2106" s="1019" t="s">
        <v>712</v>
      </c>
      <c r="D2106" s="1020" t="s">
        <v>2709</v>
      </c>
      <c r="E2106" s="731" t="s">
        <v>3980</v>
      </c>
      <c r="F2106" s="729" t="s">
        <v>3058</v>
      </c>
      <c r="G2106" s="1021"/>
      <c r="H2106" s="1022"/>
      <c r="I2106" s="1022"/>
      <c r="J2106" s="1022"/>
      <c r="K2106" s="1022"/>
      <c r="L2106" s="729" t="s">
        <v>3059</v>
      </c>
      <c r="M2106" s="1038">
        <v>4162</v>
      </c>
      <c r="N2106" s="1024"/>
    </row>
    <row r="2107" spans="1:14" ht="33.75">
      <c r="A2107" s="1017">
        <v>2100</v>
      </c>
      <c r="B2107" s="1025" t="s">
        <v>713</v>
      </c>
      <c r="C2107" s="1019" t="s">
        <v>712</v>
      </c>
      <c r="D2107" s="1020" t="s">
        <v>2710</v>
      </c>
      <c r="E2107" s="731" t="s">
        <v>3981</v>
      </c>
      <c r="F2107" s="729" t="s">
        <v>3058</v>
      </c>
      <c r="G2107" s="1021"/>
      <c r="H2107" s="1022"/>
      <c r="I2107" s="1022"/>
      <c r="J2107" s="1022"/>
      <c r="K2107" s="1022"/>
      <c r="L2107" s="729" t="s">
        <v>3059</v>
      </c>
      <c r="M2107" s="1038">
        <v>4162</v>
      </c>
      <c r="N2107" s="1024"/>
    </row>
    <row r="2108" spans="1:14" ht="33.75">
      <c r="A2108" s="1017">
        <v>2101</v>
      </c>
      <c r="B2108" s="1025" t="s">
        <v>713</v>
      </c>
      <c r="C2108" s="1019" t="s">
        <v>712</v>
      </c>
      <c r="D2108" s="1020" t="s">
        <v>2712</v>
      </c>
      <c r="E2108" s="731" t="s">
        <v>3982</v>
      </c>
      <c r="F2108" s="729" t="s">
        <v>3058</v>
      </c>
      <c r="G2108" s="1021"/>
      <c r="H2108" s="1022"/>
      <c r="I2108" s="1022"/>
      <c r="J2108" s="1022"/>
      <c r="K2108" s="1022"/>
      <c r="L2108" s="729" t="s">
        <v>3059</v>
      </c>
      <c r="M2108" s="1038">
        <v>4779</v>
      </c>
      <c r="N2108" s="1024"/>
    </row>
    <row r="2109" spans="1:14" ht="33.75">
      <c r="A2109" s="1017">
        <v>2102</v>
      </c>
      <c r="B2109" s="1025" t="s">
        <v>713</v>
      </c>
      <c r="C2109" s="1019" t="s">
        <v>712</v>
      </c>
      <c r="D2109" s="1020" t="s">
        <v>2713</v>
      </c>
      <c r="E2109" s="731" t="s">
        <v>3983</v>
      </c>
      <c r="F2109" s="729" t="s">
        <v>3058</v>
      </c>
      <c r="G2109" s="1021"/>
      <c r="H2109" s="1022"/>
      <c r="I2109" s="1022"/>
      <c r="J2109" s="1022"/>
      <c r="K2109" s="1022"/>
      <c r="L2109" s="729" t="s">
        <v>3059</v>
      </c>
      <c r="M2109" s="1038">
        <v>3370</v>
      </c>
      <c r="N2109" s="1024"/>
    </row>
    <row r="2110" spans="1:14" ht="33.75">
      <c r="A2110" s="1017">
        <v>2103</v>
      </c>
      <c r="B2110" s="1025" t="s">
        <v>713</v>
      </c>
      <c r="C2110" s="1019" t="s">
        <v>712</v>
      </c>
      <c r="D2110" s="1020" t="s">
        <v>2715</v>
      </c>
      <c r="E2110" s="731" t="s">
        <v>3984</v>
      </c>
      <c r="F2110" s="729" t="s">
        <v>3058</v>
      </c>
      <c r="G2110" s="1021"/>
      <c r="H2110" s="1022"/>
      <c r="I2110" s="1022"/>
      <c r="J2110" s="1022"/>
      <c r="K2110" s="1022"/>
      <c r="L2110" s="729" t="s">
        <v>3059</v>
      </c>
      <c r="M2110" s="1038">
        <v>3882</v>
      </c>
      <c r="N2110" s="1024"/>
    </row>
    <row r="2111" spans="1:14" ht="33.75">
      <c r="A2111" s="1017">
        <v>2104</v>
      </c>
      <c r="B2111" s="1025" t="s">
        <v>713</v>
      </c>
      <c r="C2111" s="1019" t="s">
        <v>712</v>
      </c>
      <c r="D2111" s="1020" t="s">
        <v>2716</v>
      </c>
      <c r="E2111" s="731" t="s">
        <v>3985</v>
      </c>
      <c r="F2111" s="729" t="s">
        <v>3058</v>
      </c>
      <c r="G2111" s="1021"/>
      <c r="H2111" s="1022"/>
      <c r="I2111" s="1022"/>
      <c r="J2111" s="1022"/>
      <c r="K2111" s="1022"/>
      <c r="L2111" s="729" t="s">
        <v>3059</v>
      </c>
      <c r="M2111" s="1038">
        <v>4779</v>
      </c>
      <c r="N2111" s="1024"/>
    </row>
    <row r="2112" spans="1:14" ht="33.75">
      <c r="A2112" s="1017">
        <v>2105</v>
      </c>
      <c r="B2112" s="1025" t="s">
        <v>713</v>
      </c>
      <c r="C2112" s="1019" t="s">
        <v>712</v>
      </c>
      <c r="D2112" s="1020" t="s">
        <v>2718</v>
      </c>
      <c r="E2112" s="731" t="s">
        <v>3986</v>
      </c>
      <c r="F2112" s="729" t="s">
        <v>3058</v>
      </c>
      <c r="G2112" s="1021"/>
      <c r="H2112" s="1022"/>
      <c r="I2112" s="1022"/>
      <c r="J2112" s="1022"/>
      <c r="K2112" s="1022"/>
      <c r="L2112" s="729" t="s">
        <v>3059</v>
      </c>
      <c r="M2112" s="1038">
        <v>5596</v>
      </c>
      <c r="N2112" s="1024"/>
    </row>
    <row r="2113" spans="1:14" ht="33.75">
      <c r="A2113" s="1017">
        <v>2106</v>
      </c>
      <c r="B2113" s="1025" t="s">
        <v>713</v>
      </c>
      <c r="C2113" s="1019" t="s">
        <v>712</v>
      </c>
      <c r="D2113" s="1020" t="s">
        <v>2719</v>
      </c>
      <c r="E2113" s="731" t="s">
        <v>3987</v>
      </c>
      <c r="F2113" s="729" t="s">
        <v>3058</v>
      </c>
      <c r="G2113" s="1021"/>
      <c r="H2113" s="1022"/>
      <c r="I2113" s="1022"/>
      <c r="J2113" s="1022"/>
      <c r="K2113" s="1022"/>
      <c r="L2113" s="729" t="s">
        <v>3059</v>
      </c>
      <c r="M2113" s="1038">
        <v>4779</v>
      </c>
      <c r="N2113" s="1024"/>
    </row>
    <row r="2114" spans="1:14" ht="33.75">
      <c r="A2114" s="1017">
        <v>2107</v>
      </c>
      <c r="B2114" s="1025" t="s">
        <v>713</v>
      </c>
      <c r="C2114" s="1019" t="s">
        <v>712</v>
      </c>
      <c r="D2114" s="1020" t="s">
        <v>2721</v>
      </c>
      <c r="E2114" s="731" t="s">
        <v>3988</v>
      </c>
      <c r="F2114" s="729" t="s">
        <v>3058</v>
      </c>
      <c r="G2114" s="1021"/>
      <c r="H2114" s="1022"/>
      <c r="I2114" s="1022"/>
      <c r="J2114" s="1022"/>
      <c r="K2114" s="1022"/>
      <c r="L2114" s="729" t="s">
        <v>3059</v>
      </c>
      <c r="M2114" s="1038">
        <v>3882</v>
      </c>
      <c r="N2114" s="1024"/>
    </row>
    <row r="2115" spans="1:14" ht="33.75">
      <c r="A2115" s="1017">
        <v>2108</v>
      </c>
      <c r="B2115" s="1025" t="s">
        <v>713</v>
      </c>
      <c r="C2115" s="1019" t="s">
        <v>712</v>
      </c>
      <c r="D2115" s="1020" t="s">
        <v>2722</v>
      </c>
      <c r="E2115" s="731" t="s">
        <v>3989</v>
      </c>
      <c r="F2115" s="729" t="s">
        <v>3058</v>
      </c>
      <c r="G2115" s="1021"/>
      <c r="H2115" s="1022"/>
      <c r="I2115" s="1022"/>
      <c r="J2115" s="1022"/>
      <c r="K2115" s="1022"/>
      <c r="L2115" s="729" t="s">
        <v>3059</v>
      </c>
      <c r="M2115" s="1038">
        <v>3882</v>
      </c>
      <c r="N2115" s="1024"/>
    </row>
    <row r="2116" spans="1:14" ht="33.75">
      <c r="A2116" s="1017">
        <v>2109</v>
      </c>
      <c r="B2116" s="1025" t="s">
        <v>713</v>
      </c>
      <c r="C2116" s="1019" t="s">
        <v>712</v>
      </c>
      <c r="D2116" s="1020" t="s">
        <v>2724</v>
      </c>
      <c r="E2116" s="731" t="s">
        <v>3990</v>
      </c>
      <c r="F2116" s="729" t="s">
        <v>3058</v>
      </c>
      <c r="G2116" s="1021"/>
      <c r="H2116" s="1022"/>
      <c r="I2116" s="1022"/>
      <c r="J2116" s="1022"/>
      <c r="K2116" s="1022"/>
      <c r="L2116" s="729" t="s">
        <v>3059</v>
      </c>
      <c r="M2116" s="1038">
        <v>4162</v>
      </c>
      <c r="N2116" s="1024"/>
    </row>
    <row r="2117" spans="1:14" ht="33.75">
      <c r="A2117" s="1017">
        <v>2110</v>
      </c>
      <c r="B2117" s="1025" t="s">
        <v>713</v>
      </c>
      <c r="C2117" s="1019" t="s">
        <v>712</v>
      </c>
      <c r="D2117" s="1020" t="s">
        <v>2725</v>
      </c>
      <c r="E2117" s="731" t="s">
        <v>3991</v>
      </c>
      <c r="F2117" s="729" t="s">
        <v>3058</v>
      </c>
      <c r="G2117" s="1021"/>
      <c r="H2117" s="1022"/>
      <c r="I2117" s="1022"/>
      <c r="J2117" s="1022"/>
      <c r="K2117" s="1022"/>
      <c r="L2117" s="729" t="s">
        <v>3059</v>
      </c>
      <c r="M2117" s="1038">
        <v>4162</v>
      </c>
      <c r="N2117" s="1024"/>
    </row>
    <row r="2118" spans="1:14" ht="33.75">
      <c r="A2118" s="1017">
        <v>2111</v>
      </c>
      <c r="B2118" s="1025" t="s">
        <v>713</v>
      </c>
      <c r="C2118" s="1019" t="s">
        <v>712</v>
      </c>
      <c r="D2118" s="1020" t="s">
        <v>2727</v>
      </c>
      <c r="E2118" s="731" t="s">
        <v>3992</v>
      </c>
      <c r="F2118" s="729" t="s">
        <v>3058</v>
      </c>
      <c r="G2118" s="1021"/>
      <c r="H2118" s="1022"/>
      <c r="I2118" s="1022"/>
      <c r="J2118" s="1022"/>
      <c r="K2118" s="1022"/>
      <c r="L2118" s="729" t="s">
        <v>3059</v>
      </c>
      <c r="M2118" s="1038">
        <v>5596</v>
      </c>
      <c r="N2118" s="1024"/>
    </row>
    <row r="2119" spans="1:14" ht="33.75">
      <c r="A2119" s="1017">
        <v>2112</v>
      </c>
      <c r="B2119" s="1025" t="s">
        <v>713</v>
      </c>
      <c r="C2119" s="1019" t="s">
        <v>712</v>
      </c>
      <c r="D2119" s="1020" t="s">
        <v>2728</v>
      </c>
      <c r="E2119" s="731" t="s">
        <v>3993</v>
      </c>
      <c r="F2119" s="729" t="s">
        <v>3058</v>
      </c>
      <c r="G2119" s="1021"/>
      <c r="H2119" s="1022"/>
      <c r="I2119" s="1022"/>
      <c r="J2119" s="1022"/>
      <c r="K2119" s="1022"/>
      <c r="L2119" s="729" t="s">
        <v>3059</v>
      </c>
      <c r="M2119" s="1038">
        <v>3882</v>
      </c>
      <c r="N2119" s="1024"/>
    </row>
    <row r="2120" spans="1:14" ht="33.75">
      <c r="A2120" s="1017">
        <v>2113</v>
      </c>
      <c r="B2120" s="1025" t="s">
        <v>713</v>
      </c>
      <c r="C2120" s="1019" t="s">
        <v>712</v>
      </c>
      <c r="D2120" s="1020" t="s">
        <v>2730</v>
      </c>
      <c r="E2120" s="731" t="s">
        <v>3994</v>
      </c>
      <c r="F2120" s="729" t="s">
        <v>3058</v>
      </c>
      <c r="G2120" s="1021"/>
      <c r="H2120" s="1022"/>
      <c r="I2120" s="1022"/>
      <c r="J2120" s="1022"/>
      <c r="K2120" s="1022"/>
      <c r="L2120" s="729" t="s">
        <v>3059</v>
      </c>
      <c r="M2120" s="1038">
        <v>3370</v>
      </c>
      <c r="N2120" s="1024"/>
    </row>
    <row r="2121" spans="1:14" ht="33.75">
      <c r="A2121" s="1017">
        <v>2114</v>
      </c>
      <c r="B2121" s="1025" t="s">
        <v>713</v>
      </c>
      <c r="C2121" s="1019" t="s">
        <v>712</v>
      </c>
      <c r="D2121" s="1020" t="s">
        <v>2731</v>
      </c>
      <c r="E2121" s="731" t="s">
        <v>3995</v>
      </c>
      <c r="F2121" s="729" t="s">
        <v>3058</v>
      </c>
      <c r="G2121" s="1021"/>
      <c r="H2121" s="1022"/>
      <c r="I2121" s="1022"/>
      <c r="J2121" s="1022"/>
      <c r="K2121" s="1022"/>
      <c r="L2121" s="729" t="s">
        <v>3059</v>
      </c>
      <c r="M2121" s="1038">
        <v>3882</v>
      </c>
      <c r="N2121" s="1024"/>
    </row>
    <row r="2122" spans="1:14" ht="33.75">
      <c r="A2122" s="1017">
        <v>2115</v>
      </c>
      <c r="B2122" s="1025" t="s">
        <v>713</v>
      </c>
      <c r="C2122" s="1019" t="s">
        <v>712</v>
      </c>
      <c r="D2122" s="1020" t="s">
        <v>2733</v>
      </c>
      <c r="E2122" s="731" t="s">
        <v>3996</v>
      </c>
      <c r="F2122" s="729" t="s">
        <v>3058</v>
      </c>
      <c r="G2122" s="1021"/>
      <c r="H2122" s="1022"/>
      <c r="I2122" s="1022"/>
      <c r="J2122" s="1022"/>
      <c r="K2122" s="1022"/>
      <c r="L2122" s="729" t="s">
        <v>3059</v>
      </c>
      <c r="M2122" s="1038">
        <v>3882</v>
      </c>
      <c r="N2122" s="1024"/>
    </row>
    <row r="2123" spans="1:14" ht="33.75">
      <c r="A2123" s="1017">
        <v>2116</v>
      </c>
      <c r="B2123" s="1025" t="s">
        <v>713</v>
      </c>
      <c r="C2123" s="1019" t="s">
        <v>712</v>
      </c>
      <c r="D2123" s="1020" t="s">
        <v>2734</v>
      </c>
      <c r="E2123" s="731" t="s">
        <v>3997</v>
      </c>
      <c r="F2123" s="729" t="s">
        <v>3058</v>
      </c>
      <c r="G2123" s="1021"/>
      <c r="H2123" s="1022"/>
      <c r="I2123" s="1022"/>
      <c r="J2123" s="1022"/>
      <c r="K2123" s="1022"/>
      <c r="L2123" s="729" t="s">
        <v>3059</v>
      </c>
      <c r="M2123" s="1038">
        <v>3882</v>
      </c>
      <c r="N2123" s="1024"/>
    </row>
    <row r="2124" spans="1:14" ht="33.75">
      <c r="A2124" s="1017">
        <v>2117</v>
      </c>
      <c r="B2124" s="1025" t="s">
        <v>713</v>
      </c>
      <c r="C2124" s="1019" t="s">
        <v>712</v>
      </c>
      <c r="D2124" s="1020" t="s">
        <v>2736</v>
      </c>
      <c r="E2124" s="731" t="s">
        <v>3998</v>
      </c>
      <c r="F2124" s="729" t="s">
        <v>3058</v>
      </c>
      <c r="G2124" s="1021"/>
      <c r="H2124" s="1022"/>
      <c r="I2124" s="1022"/>
      <c r="J2124" s="1022"/>
      <c r="K2124" s="1022"/>
      <c r="L2124" s="729" t="s">
        <v>3059</v>
      </c>
      <c r="M2124" s="1038">
        <v>3882</v>
      </c>
      <c r="N2124" s="1024"/>
    </row>
    <row r="2125" spans="1:14" ht="33.75">
      <c r="A2125" s="1017">
        <v>2118</v>
      </c>
      <c r="B2125" s="1025" t="s">
        <v>713</v>
      </c>
      <c r="C2125" s="1019" t="s">
        <v>712</v>
      </c>
      <c r="D2125" s="1020" t="s">
        <v>2737</v>
      </c>
      <c r="E2125" s="731" t="s">
        <v>3999</v>
      </c>
      <c r="F2125" s="729" t="s">
        <v>3058</v>
      </c>
      <c r="G2125" s="1021"/>
      <c r="H2125" s="1022"/>
      <c r="I2125" s="1022"/>
      <c r="J2125" s="1022"/>
      <c r="K2125" s="1022"/>
      <c r="L2125" s="729" t="s">
        <v>3059</v>
      </c>
      <c r="M2125" s="1038">
        <v>3370</v>
      </c>
      <c r="N2125" s="1024"/>
    </row>
    <row r="2126" spans="1:14" ht="33.75">
      <c r="A2126" s="1017">
        <v>2119</v>
      </c>
      <c r="B2126" s="1025" t="s">
        <v>713</v>
      </c>
      <c r="C2126" s="1019" t="s">
        <v>712</v>
      </c>
      <c r="D2126" s="1020" t="s">
        <v>2739</v>
      </c>
      <c r="E2126" s="731" t="s">
        <v>4000</v>
      </c>
      <c r="F2126" s="729" t="s">
        <v>3058</v>
      </c>
      <c r="G2126" s="1021"/>
      <c r="H2126" s="1022"/>
      <c r="I2126" s="1022"/>
      <c r="J2126" s="1022"/>
      <c r="K2126" s="1022"/>
      <c r="L2126" s="729" t="s">
        <v>3059</v>
      </c>
      <c r="M2126" s="1038">
        <v>4162</v>
      </c>
      <c r="N2126" s="1024"/>
    </row>
    <row r="2127" spans="1:14" ht="33.75">
      <c r="A2127" s="1017">
        <v>2120</v>
      </c>
      <c r="B2127" s="1025" t="s">
        <v>713</v>
      </c>
      <c r="C2127" s="1019" t="s">
        <v>712</v>
      </c>
      <c r="D2127" s="1020" t="s">
        <v>2740</v>
      </c>
      <c r="E2127" s="731" t="s">
        <v>4001</v>
      </c>
      <c r="F2127" s="729" t="s">
        <v>3058</v>
      </c>
      <c r="G2127" s="1021"/>
      <c r="H2127" s="1022"/>
      <c r="I2127" s="1022"/>
      <c r="J2127" s="1022"/>
      <c r="K2127" s="1022"/>
      <c r="L2127" s="729" t="s">
        <v>3059</v>
      </c>
      <c r="M2127" s="1038">
        <v>4162</v>
      </c>
      <c r="N2127" s="1024"/>
    </row>
    <row r="2128" spans="1:14" ht="33.75">
      <c r="A2128" s="1017">
        <v>2121</v>
      </c>
      <c r="B2128" s="1025" t="s">
        <v>713</v>
      </c>
      <c r="C2128" s="1019" t="s">
        <v>712</v>
      </c>
      <c r="D2128" s="1020" t="s">
        <v>2742</v>
      </c>
      <c r="E2128" s="731" t="s">
        <v>4002</v>
      </c>
      <c r="F2128" s="729" t="s">
        <v>3058</v>
      </c>
      <c r="G2128" s="1021"/>
      <c r="H2128" s="1022"/>
      <c r="I2128" s="1022"/>
      <c r="J2128" s="1022"/>
      <c r="K2128" s="1022"/>
      <c r="L2128" s="729" t="s">
        <v>3059</v>
      </c>
      <c r="M2128" s="1038">
        <v>4162</v>
      </c>
      <c r="N2128" s="1024"/>
    </row>
    <row r="2129" spans="1:14" ht="33.75">
      <c r="A2129" s="1017">
        <v>2122</v>
      </c>
      <c r="B2129" s="1025" t="s">
        <v>713</v>
      </c>
      <c r="C2129" s="1019" t="s">
        <v>712</v>
      </c>
      <c r="D2129" s="1020" t="s">
        <v>2743</v>
      </c>
      <c r="E2129" s="731" t="s">
        <v>4003</v>
      </c>
      <c r="F2129" s="729" t="s">
        <v>3058</v>
      </c>
      <c r="G2129" s="1021"/>
      <c r="H2129" s="1022"/>
      <c r="I2129" s="1022"/>
      <c r="J2129" s="1022"/>
      <c r="K2129" s="1022"/>
      <c r="L2129" s="729" t="s">
        <v>3059</v>
      </c>
      <c r="M2129" s="1038">
        <v>3882</v>
      </c>
      <c r="N2129" s="1024"/>
    </row>
    <row r="2130" spans="1:14" ht="33.75">
      <c r="A2130" s="1017">
        <v>2123</v>
      </c>
      <c r="B2130" s="1025" t="s">
        <v>713</v>
      </c>
      <c r="C2130" s="1019" t="s">
        <v>712</v>
      </c>
      <c r="D2130" s="1020" t="s">
        <v>2745</v>
      </c>
      <c r="E2130" s="731" t="s">
        <v>4004</v>
      </c>
      <c r="F2130" s="729" t="s">
        <v>3058</v>
      </c>
      <c r="G2130" s="1021"/>
      <c r="H2130" s="1022"/>
      <c r="I2130" s="1022"/>
      <c r="J2130" s="1022"/>
      <c r="K2130" s="1022"/>
      <c r="L2130" s="729" t="s">
        <v>3059</v>
      </c>
      <c r="M2130" s="1038">
        <v>4779</v>
      </c>
      <c r="N2130" s="1024"/>
    </row>
    <row r="2131" spans="1:14" ht="33.75">
      <c r="A2131" s="1017">
        <v>2124</v>
      </c>
      <c r="B2131" s="1025" t="s">
        <v>713</v>
      </c>
      <c r="C2131" s="1019" t="s">
        <v>712</v>
      </c>
      <c r="D2131" s="1020" t="s">
        <v>2746</v>
      </c>
      <c r="E2131" s="731" t="s">
        <v>4005</v>
      </c>
      <c r="F2131" s="729" t="s">
        <v>3058</v>
      </c>
      <c r="G2131" s="1021"/>
      <c r="H2131" s="1022"/>
      <c r="I2131" s="1022"/>
      <c r="J2131" s="1022"/>
      <c r="K2131" s="1022"/>
      <c r="L2131" s="729" t="s">
        <v>3059</v>
      </c>
      <c r="M2131" s="1038">
        <v>4779</v>
      </c>
      <c r="N2131" s="1024"/>
    </row>
    <row r="2132" spans="1:14" ht="33.75">
      <c r="A2132" s="1017">
        <v>2125</v>
      </c>
      <c r="B2132" s="1025" t="s">
        <v>713</v>
      </c>
      <c r="C2132" s="1019" t="s">
        <v>712</v>
      </c>
      <c r="D2132" s="1020" t="s">
        <v>2748</v>
      </c>
      <c r="E2132" s="731" t="s">
        <v>4006</v>
      </c>
      <c r="F2132" s="729" t="s">
        <v>3058</v>
      </c>
      <c r="G2132" s="1021"/>
      <c r="H2132" s="1022"/>
      <c r="I2132" s="1022"/>
      <c r="J2132" s="1022"/>
      <c r="K2132" s="1022"/>
      <c r="L2132" s="729" t="s">
        <v>3059</v>
      </c>
      <c r="M2132" s="1038">
        <v>3370</v>
      </c>
      <c r="N2132" s="1024"/>
    </row>
    <row r="2133" spans="1:14" ht="33.75">
      <c r="A2133" s="1017">
        <v>2126</v>
      </c>
      <c r="B2133" s="1025" t="s">
        <v>713</v>
      </c>
      <c r="C2133" s="1019" t="s">
        <v>712</v>
      </c>
      <c r="D2133" s="1020" t="s">
        <v>2749</v>
      </c>
      <c r="E2133" s="731" t="s">
        <v>4007</v>
      </c>
      <c r="F2133" s="729" t="s">
        <v>3058</v>
      </c>
      <c r="G2133" s="1021"/>
      <c r="H2133" s="1022"/>
      <c r="I2133" s="1022"/>
      <c r="J2133" s="1022"/>
      <c r="K2133" s="1022"/>
      <c r="L2133" s="729" t="s">
        <v>3059</v>
      </c>
      <c r="M2133" s="1038">
        <v>3882</v>
      </c>
      <c r="N2133" s="1024"/>
    </row>
    <row r="2134" spans="1:14" ht="33.75">
      <c r="A2134" s="1017">
        <v>2127</v>
      </c>
      <c r="B2134" s="1025" t="s">
        <v>713</v>
      </c>
      <c r="C2134" s="1019" t="s">
        <v>712</v>
      </c>
      <c r="D2134" s="1020" t="s">
        <v>2751</v>
      </c>
      <c r="E2134" s="731" t="s">
        <v>4008</v>
      </c>
      <c r="F2134" s="729" t="s">
        <v>3058</v>
      </c>
      <c r="G2134" s="1021"/>
      <c r="H2134" s="1022"/>
      <c r="I2134" s="1022"/>
      <c r="J2134" s="1022"/>
      <c r="K2134" s="1022"/>
      <c r="L2134" s="729" t="s">
        <v>3059</v>
      </c>
      <c r="M2134" s="1038">
        <v>3370</v>
      </c>
      <c r="N2134" s="1024"/>
    </row>
    <row r="2135" spans="1:14" ht="33.75">
      <c r="A2135" s="1017">
        <v>2128</v>
      </c>
      <c r="B2135" s="1025" t="s">
        <v>713</v>
      </c>
      <c r="C2135" s="1019" t="s">
        <v>712</v>
      </c>
      <c r="D2135" s="1020" t="s">
        <v>2752</v>
      </c>
      <c r="E2135" s="731" t="s">
        <v>4009</v>
      </c>
      <c r="F2135" s="729" t="s">
        <v>3058</v>
      </c>
      <c r="G2135" s="1021"/>
      <c r="H2135" s="1022"/>
      <c r="I2135" s="1022"/>
      <c r="J2135" s="1022"/>
      <c r="K2135" s="1022"/>
      <c r="L2135" s="729" t="s">
        <v>3059</v>
      </c>
      <c r="M2135" s="1038">
        <v>2854</v>
      </c>
      <c r="N2135" s="1024"/>
    </row>
    <row r="2136" spans="1:14" ht="33.75">
      <c r="A2136" s="1017">
        <v>2129</v>
      </c>
      <c r="B2136" s="1025" t="s">
        <v>713</v>
      </c>
      <c r="C2136" s="1019" t="s">
        <v>712</v>
      </c>
      <c r="D2136" s="1020" t="s">
        <v>2754</v>
      </c>
      <c r="E2136" s="731" t="s">
        <v>4010</v>
      </c>
      <c r="F2136" s="729" t="s">
        <v>3058</v>
      </c>
      <c r="G2136" s="1021"/>
      <c r="H2136" s="1022"/>
      <c r="I2136" s="1022"/>
      <c r="J2136" s="1022"/>
      <c r="K2136" s="1022"/>
      <c r="L2136" s="729" t="s">
        <v>3059</v>
      </c>
      <c r="M2136" s="1038">
        <v>3882</v>
      </c>
      <c r="N2136" s="1024"/>
    </row>
    <row r="2137" spans="1:14" ht="33.75">
      <c r="A2137" s="1017">
        <v>2130</v>
      </c>
      <c r="B2137" s="1025" t="s">
        <v>713</v>
      </c>
      <c r="C2137" s="1019" t="s">
        <v>712</v>
      </c>
      <c r="D2137" s="1020" t="s">
        <v>2755</v>
      </c>
      <c r="E2137" s="731" t="s">
        <v>4011</v>
      </c>
      <c r="F2137" s="729" t="s">
        <v>3058</v>
      </c>
      <c r="G2137" s="1021"/>
      <c r="H2137" s="1022"/>
      <c r="I2137" s="1022"/>
      <c r="J2137" s="1022"/>
      <c r="K2137" s="1022"/>
      <c r="L2137" s="729" t="s">
        <v>3059</v>
      </c>
      <c r="M2137" s="1038">
        <v>3882</v>
      </c>
      <c r="N2137" s="1024"/>
    </row>
    <row r="2138" spans="1:14" ht="33.75">
      <c r="A2138" s="1017">
        <v>2131</v>
      </c>
      <c r="B2138" s="1025" t="s">
        <v>713</v>
      </c>
      <c r="C2138" s="1019" t="s">
        <v>712</v>
      </c>
      <c r="D2138" s="1020" t="s">
        <v>2757</v>
      </c>
      <c r="E2138" s="731" t="s">
        <v>4012</v>
      </c>
      <c r="F2138" s="729" t="s">
        <v>3058</v>
      </c>
      <c r="G2138" s="1021"/>
      <c r="H2138" s="1022"/>
      <c r="I2138" s="1022"/>
      <c r="J2138" s="1022"/>
      <c r="K2138" s="1022"/>
      <c r="L2138" s="729" t="s">
        <v>3059</v>
      </c>
      <c r="M2138" s="1038">
        <v>3370</v>
      </c>
      <c r="N2138" s="1024"/>
    </row>
    <row r="2139" spans="1:14" ht="33.75">
      <c r="A2139" s="1017">
        <v>2132</v>
      </c>
      <c r="B2139" s="1025" t="s">
        <v>713</v>
      </c>
      <c r="C2139" s="1019" t="s">
        <v>712</v>
      </c>
      <c r="D2139" s="1020" t="s">
        <v>2758</v>
      </c>
      <c r="E2139" s="731" t="s">
        <v>4013</v>
      </c>
      <c r="F2139" s="729" t="s">
        <v>3058</v>
      </c>
      <c r="G2139" s="1021"/>
      <c r="H2139" s="1022"/>
      <c r="I2139" s="1022"/>
      <c r="J2139" s="1022"/>
      <c r="K2139" s="1022"/>
      <c r="L2139" s="729" t="s">
        <v>3059</v>
      </c>
      <c r="M2139" s="1038">
        <v>5596</v>
      </c>
      <c r="N2139" s="1024"/>
    </row>
    <row r="2140" spans="1:14" ht="33.75">
      <c r="A2140" s="1017">
        <v>2133</v>
      </c>
      <c r="B2140" s="1025" t="s">
        <v>713</v>
      </c>
      <c r="C2140" s="1019" t="s">
        <v>712</v>
      </c>
      <c r="D2140" s="1020" t="s">
        <v>2760</v>
      </c>
      <c r="E2140" s="731" t="s">
        <v>4014</v>
      </c>
      <c r="F2140" s="729" t="s">
        <v>3058</v>
      </c>
      <c r="G2140" s="1021"/>
      <c r="H2140" s="1022"/>
      <c r="I2140" s="1022"/>
      <c r="J2140" s="1022"/>
      <c r="K2140" s="1022"/>
      <c r="L2140" s="729" t="s">
        <v>3059</v>
      </c>
      <c r="M2140" s="1038">
        <v>3882</v>
      </c>
      <c r="N2140" s="1024"/>
    </row>
    <row r="2141" spans="1:14" ht="33.75">
      <c r="A2141" s="1017">
        <v>2134</v>
      </c>
      <c r="B2141" s="1025" t="s">
        <v>713</v>
      </c>
      <c r="C2141" s="1019" t="s">
        <v>712</v>
      </c>
      <c r="D2141" s="1020" t="s">
        <v>2761</v>
      </c>
      <c r="E2141" s="731" t="s">
        <v>4015</v>
      </c>
      <c r="F2141" s="729" t="s">
        <v>3058</v>
      </c>
      <c r="G2141" s="1021"/>
      <c r="H2141" s="1022"/>
      <c r="I2141" s="1022"/>
      <c r="J2141" s="1022"/>
      <c r="K2141" s="1022"/>
      <c r="L2141" s="729" t="s">
        <v>3059</v>
      </c>
      <c r="M2141" s="1038">
        <v>3882</v>
      </c>
      <c r="N2141" s="1024"/>
    </row>
    <row r="2142" spans="1:14" ht="33.75">
      <c r="A2142" s="1017">
        <v>2135</v>
      </c>
      <c r="B2142" s="1025" t="s">
        <v>713</v>
      </c>
      <c r="C2142" s="1019" t="s">
        <v>712</v>
      </c>
      <c r="D2142" s="1020" t="s">
        <v>2763</v>
      </c>
      <c r="E2142" s="731" t="s">
        <v>4016</v>
      </c>
      <c r="F2142" s="729" t="s">
        <v>3058</v>
      </c>
      <c r="G2142" s="1021"/>
      <c r="H2142" s="1022"/>
      <c r="I2142" s="1022"/>
      <c r="J2142" s="1022"/>
      <c r="K2142" s="1022"/>
      <c r="L2142" s="729" t="s">
        <v>3059</v>
      </c>
      <c r="M2142" s="1038">
        <v>3882</v>
      </c>
      <c r="N2142" s="1024"/>
    </row>
    <row r="2143" spans="1:14" ht="33.75">
      <c r="A2143" s="1017">
        <v>2136</v>
      </c>
      <c r="B2143" s="1025" t="s">
        <v>713</v>
      </c>
      <c r="C2143" s="1019" t="s">
        <v>712</v>
      </c>
      <c r="D2143" s="1020" t="s">
        <v>2764</v>
      </c>
      <c r="E2143" s="731" t="s">
        <v>4017</v>
      </c>
      <c r="F2143" s="729" t="s">
        <v>3058</v>
      </c>
      <c r="G2143" s="1021"/>
      <c r="H2143" s="1022"/>
      <c r="I2143" s="1022"/>
      <c r="J2143" s="1022"/>
      <c r="K2143" s="1022"/>
      <c r="L2143" s="729" t="s">
        <v>3059</v>
      </c>
      <c r="M2143" s="1038">
        <v>3882</v>
      </c>
      <c r="N2143" s="1024"/>
    </row>
    <row r="2144" spans="1:14" ht="33.75">
      <c r="A2144" s="1017">
        <v>2137</v>
      </c>
      <c r="B2144" s="1025" t="s">
        <v>713</v>
      </c>
      <c r="C2144" s="1019" t="s">
        <v>712</v>
      </c>
      <c r="D2144" s="1020" t="s">
        <v>2766</v>
      </c>
      <c r="E2144" s="731" t="s">
        <v>4018</v>
      </c>
      <c r="F2144" s="729" t="s">
        <v>3058</v>
      </c>
      <c r="G2144" s="1021"/>
      <c r="H2144" s="1022"/>
      <c r="I2144" s="1022"/>
      <c r="J2144" s="1022"/>
      <c r="K2144" s="1022"/>
      <c r="L2144" s="729" t="s">
        <v>3059</v>
      </c>
      <c r="M2144" s="1038">
        <v>3882</v>
      </c>
      <c r="N2144" s="1024"/>
    </row>
    <row r="2145" spans="1:14" ht="33.75">
      <c r="A2145" s="1017">
        <v>2138</v>
      </c>
      <c r="B2145" s="1025" t="s">
        <v>713</v>
      </c>
      <c r="C2145" s="1019" t="s">
        <v>712</v>
      </c>
      <c r="D2145" s="1020" t="s">
        <v>2767</v>
      </c>
      <c r="E2145" s="731" t="s">
        <v>4019</v>
      </c>
      <c r="F2145" s="729" t="s">
        <v>3058</v>
      </c>
      <c r="G2145" s="1021"/>
      <c r="H2145" s="1022"/>
      <c r="I2145" s="1022"/>
      <c r="J2145" s="1022"/>
      <c r="K2145" s="1022"/>
      <c r="L2145" s="729" t="s">
        <v>3059</v>
      </c>
      <c r="M2145" s="1038">
        <v>4162</v>
      </c>
      <c r="N2145" s="1024"/>
    </row>
    <row r="2146" spans="1:14" ht="33.75">
      <c r="A2146" s="1017">
        <v>2139</v>
      </c>
      <c r="B2146" s="1025" t="s">
        <v>713</v>
      </c>
      <c r="C2146" s="1019" t="s">
        <v>712</v>
      </c>
      <c r="D2146" s="1020" t="s">
        <v>2769</v>
      </c>
      <c r="E2146" s="731" t="s">
        <v>4020</v>
      </c>
      <c r="F2146" s="729" t="s">
        <v>3058</v>
      </c>
      <c r="G2146" s="1021"/>
      <c r="H2146" s="1022"/>
      <c r="I2146" s="1022"/>
      <c r="J2146" s="1022"/>
      <c r="K2146" s="1022"/>
      <c r="L2146" s="729" t="s">
        <v>3059</v>
      </c>
      <c r="M2146" s="1038">
        <v>3882</v>
      </c>
      <c r="N2146" s="1024"/>
    </row>
    <row r="2147" spans="1:14" ht="33.75">
      <c r="A2147" s="1017">
        <v>2140</v>
      </c>
      <c r="B2147" s="1025" t="s">
        <v>713</v>
      </c>
      <c r="C2147" s="1019" t="s">
        <v>712</v>
      </c>
      <c r="D2147" s="1020" t="s">
        <v>2770</v>
      </c>
      <c r="E2147" s="731" t="s">
        <v>4021</v>
      </c>
      <c r="F2147" s="729" t="s">
        <v>3058</v>
      </c>
      <c r="G2147" s="1021"/>
      <c r="H2147" s="1022"/>
      <c r="I2147" s="1022"/>
      <c r="J2147" s="1022"/>
      <c r="K2147" s="1022"/>
      <c r="L2147" s="729" t="s">
        <v>3059</v>
      </c>
      <c r="M2147" s="1038">
        <v>3882</v>
      </c>
      <c r="N2147" s="1024"/>
    </row>
    <row r="2148" spans="1:14" ht="33.75">
      <c r="A2148" s="1017">
        <v>2141</v>
      </c>
      <c r="B2148" s="1025" t="s">
        <v>713</v>
      </c>
      <c r="C2148" s="1019" t="s">
        <v>712</v>
      </c>
      <c r="D2148" s="1020" t="s">
        <v>2773</v>
      </c>
      <c r="E2148" s="731" t="s">
        <v>4022</v>
      </c>
      <c r="F2148" s="729" t="s">
        <v>3058</v>
      </c>
      <c r="G2148" s="1021"/>
      <c r="H2148" s="1022"/>
      <c r="I2148" s="1022"/>
      <c r="J2148" s="1022"/>
      <c r="K2148" s="1022"/>
      <c r="L2148" s="729" t="s">
        <v>3059</v>
      </c>
      <c r="M2148" s="1038">
        <v>3882</v>
      </c>
      <c r="N2148" s="1024"/>
    </row>
    <row r="2149" spans="1:14" ht="33.75">
      <c r="A2149" s="1017">
        <v>2142</v>
      </c>
      <c r="B2149" s="1025" t="s">
        <v>713</v>
      </c>
      <c r="C2149" s="1019" t="s">
        <v>712</v>
      </c>
      <c r="D2149" s="1020" t="s">
        <v>2774</v>
      </c>
      <c r="E2149" s="731" t="s">
        <v>4023</v>
      </c>
      <c r="F2149" s="729" t="s">
        <v>3058</v>
      </c>
      <c r="G2149" s="1021"/>
      <c r="H2149" s="1022"/>
      <c r="I2149" s="1022"/>
      <c r="J2149" s="1022"/>
      <c r="K2149" s="1022"/>
      <c r="L2149" s="729" t="s">
        <v>3059</v>
      </c>
      <c r="M2149" s="1038">
        <v>4162</v>
      </c>
      <c r="N2149" s="1024"/>
    </row>
    <row r="2150" spans="1:14" ht="33.75">
      <c r="A2150" s="1017">
        <v>2143</v>
      </c>
      <c r="B2150" s="1025" t="s">
        <v>713</v>
      </c>
      <c r="C2150" s="1019" t="s">
        <v>712</v>
      </c>
      <c r="D2150" s="1020" t="s">
        <v>2776</v>
      </c>
      <c r="E2150" s="731" t="s">
        <v>4024</v>
      </c>
      <c r="F2150" s="729" t="s">
        <v>3058</v>
      </c>
      <c r="G2150" s="1021"/>
      <c r="H2150" s="1022"/>
      <c r="I2150" s="1022"/>
      <c r="J2150" s="1022"/>
      <c r="K2150" s="1022"/>
      <c r="L2150" s="729" t="s">
        <v>3059</v>
      </c>
      <c r="M2150" s="1038">
        <v>3882</v>
      </c>
      <c r="N2150" s="1024"/>
    </row>
    <row r="2151" spans="1:14" ht="33.75">
      <c r="A2151" s="1017">
        <v>2144</v>
      </c>
      <c r="B2151" s="1025" t="s">
        <v>713</v>
      </c>
      <c r="C2151" s="1019" t="s">
        <v>712</v>
      </c>
      <c r="D2151" s="1020" t="s">
        <v>2777</v>
      </c>
      <c r="E2151" s="731" t="s">
        <v>4025</v>
      </c>
      <c r="F2151" s="729" t="s">
        <v>3058</v>
      </c>
      <c r="G2151" s="1021"/>
      <c r="H2151" s="1022"/>
      <c r="I2151" s="1022"/>
      <c r="J2151" s="1022"/>
      <c r="K2151" s="1022"/>
      <c r="L2151" s="729" t="s">
        <v>3059</v>
      </c>
      <c r="M2151" s="1038">
        <v>4162</v>
      </c>
      <c r="N2151" s="1024"/>
    </row>
    <row r="2152" spans="1:14" ht="33.75">
      <c r="A2152" s="1017">
        <v>2145</v>
      </c>
      <c r="B2152" s="1025" t="s">
        <v>713</v>
      </c>
      <c r="C2152" s="1019" t="s">
        <v>712</v>
      </c>
      <c r="D2152" s="1020" t="s">
        <v>2779</v>
      </c>
      <c r="E2152" s="731" t="s">
        <v>4026</v>
      </c>
      <c r="F2152" s="729" t="s">
        <v>3058</v>
      </c>
      <c r="G2152" s="1021"/>
      <c r="H2152" s="1022"/>
      <c r="I2152" s="1022"/>
      <c r="J2152" s="1022"/>
      <c r="K2152" s="1022"/>
      <c r="L2152" s="729" t="s">
        <v>3059</v>
      </c>
      <c r="M2152" s="1038">
        <v>3882</v>
      </c>
      <c r="N2152" s="1024"/>
    </row>
    <row r="2153" spans="1:14" ht="33.75">
      <c r="A2153" s="1017">
        <v>2146</v>
      </c>
      <c r="B2153" s="1025" t="s">
        <v>713</v>
      </c>
      <c r="C2153" s="1019" t="s">
        <v>712</v>
      </c>
      <c r="D2153" s="1020" t="s">
        <v>2780</v>
      </c>
      <c r="E2153" s="731" t="s">
        <v>4027</v>
      </c>
      <c r="F2153" s="729" t="s">
        <v>3058</v>
      </c>
      <c r="G2153" s="1021"/>
      <c r="H2153" s="1022"/>
      <c r="I2153" s="1022"/>
      <c r="J2153" s="1022"/>
      <c r="K2153" s="1022"/>
      <c r="L2153" s="729" t="s">
        <v>3059</v>
      </c>
      <c r="M2153" s="1038">
        <v>3882</v>
      </c>
      <c r="N2153" s="1024"/>
    </row>
    <row r="2154" spans="1:14" ht="33.75">
      <c r="A2154" s="1017">
        <v>2147</v>
      </c>
      <c r="B2154" s="1025" t="s">
        <v>713</v>
      </c>
      <c r="C2154" s="1019" t="s">
        <v>712</v>
      </c>
      <c r="D2154" s="1020" t="s">
        <v>2782</v>
      </c>
      <c r="E2154" s="731" t="s">
        <v>4028</v>
      </c>
      <c r="F2154" s="729" t="s">
        <v>3058</v>
      </c>
      <c r="G2154" s="1021"/>
      <c r="H2154" s="1022"/>
      <c r="I2154" s="1022"/>
      <c r="J2154" s="1022"/>
      <c r="K2154" s="1022"/>
      <c r="L2154" s="729" t="s">
        <v>3059</v>
      </c>
      <c r="M2154" s="1038">
        <v>2854</v>
      </c>
      <c r="N2154" s="1024"/>
    </row>
    <row r="2155" spans="1:14" ht="33.75">
      <c r="A2155" s="1017">
        <v>2148</v>
      </c>
      <c r="B2155" s="1025" t="s">
        <v>713</v>
      </c>
      <c r="C2155" s="1019" t="s">
        <v>712</v>
      </c>
      <c r="D2155" s="1020" t="s">
        <v>2783</v>
      </c>
      <c r="E2155" s="731" t="s">
        <v>4029</v>
      </c>
      <c r="F2155" s="729" t="s">
        <v>3058</v>
      </c>
      <c r="G2155" s="1021"/>
      <c r="H2155" s="1022"/>
      <c r="I2155" s="1022"/>
      <c r="J2155" s="1022"/>
      <c r="K2155" s="1022"/>
      <c r="L2155" s="729" t="s">
        <v>3059</v>
      </c>
      <c r="M2155" s="1038">
        <v>5290</v>
      </c>
      <c r="N2155" s="1024"/>
    </row>
    <row r="2156" spans="1:14" ht="33.75">
      <c r="A2156" s="1017">
        <v>2149</v>
      </c>
      <c r="B2156" s="1025" t="s">
        <v>713</v>
      </c>
      <c r="C2156" s="1019" t="s">
        <v>712</v>
      </c>
      <c r="D2156" s="1020" t="s">
        <v>2785</v>
      </c>
      <c r="E2156" s="731" t="s">
        <v>4030</v>
      </c>
      <c r="F2156" s="729" t="s">
        <v>3058</v>
      </c>
      <c r="G2156" s="1021"/>
      <c r="H2156" s="1022"/>
      <c r="I2156" s="1022"/>
      <c r="J2156" s="1022"/>
      <c r="K2156" s="1022"/>
      <c r="L2156" s="729" t="s">
        <v>3059</v>
      </c>
      <c r="M2156" s="1038">
        <v>3882</v>
      </c>
      <c r="N2156" s="1024"/>
    </row>
    <row r="2157" spans="1:14" ht="33.75">
      <c r="A2157" s="1017">
        <v>2150</v>
      </c>
      <c r="B2157" s="1025" t="s">
        <v>713</v>
      </c>
      <c r="C2157" s="1019" t="s">
        <v>712</v>
      </c>
      <c r="D2157" s="1020" t="s">
        <v>2786</v>
      </c>
      <c r="E2157" s="731" t="s">
        <v>4031</v>
      </c>
      <c r="F2157" s="729" t="s">
        <v>3058</v>
      </c>
      <c r="G2157" s="1021"/>
      <c r="H2157" s="1022"/>
      <c r="I2157" s="1022"/>
      <c r="J2157" s="1022"/>
      <c r="K2157" s="1022"/>
      <c r="L2157" s="729" t="s">
        <v>3059</v>
      </c>
      <c r="M2157" s="1038">
        <v>4162</v>
      </c>
      <c r="N2157" s="1024"/>
    </row>
    <row r="2158" spans="1:14" ht="33.75">
      <c r="A2158" s="1017">
        <v>2151</v>
      </c>
      <c r="B2158" s="1025" t="s">
        <v>713</v>
      </c>
      <c r="C2158" s="1019" t="s">
        <v>712</v>
      </c>
      <c r="D2158" s="1020" t="s">
        <v>2788</v>
      </c>
      <c r="E2158" s="731" t="s">
        <v>4032</v>
      </c>
      <c r="F2158" s="729" t="s">
        <v>3058</v>
      </c>
      <c r="G2158" s="1021"/>
      <c r="H2158" s="1022"/>
      <c r="I2158" s="1022"/>
      <c r="J2158" s="1022"/>
      <c r="K2158" s="1022"/>
      <c r="L2158" s="729" t="s">
        <v>3059</v>
      </c>
      <c r="M2158" s="1038">
        <v>3882</v>
      </c>
      <c r="N2158" s="1024"/>
    </row>
    <row r="2159" spans="1:14" ht="33.75">
      <c r="A2159" s="1017">
        <v>2152</v>
      </c>
      <c r="B2159" s="1025" t="s">
        <v>713</v>
      </c>
      <c r="C2159" s="1019" t="s">
        <v>712</v>
      </c>
      <c r="D2159" s="1020" t="s">
        <v>2789</v>
      </c>
      <c r="E2159" s="731" t="s">
        <v>4033</v>
      </c>
      <c r="F2159" s="729" t="s">
        <v>3058</v>
      </c>
      <c r="G2159" s="1021"/>
      <c r="H2159" s="1022"/>
      <c r="I2159" s="1022"/>
      <c r="J2159" s="1022"/>
      <c r="K2159" s="1022"/>
      <c r="L2159" s="729" t="s">
        <v>3059</v>
      </c>
      <c r="M2159" s="1038">
        <v>4779</v>
      </c>
      <c r="N2159" s="1024"/>
    </row>
    <row r="2160" spans="1:14" ht="33.75">
      <c r="A2160" s="1017">
        <v>2153</v>
      </c>
      <c r="B2160" s="1025" t="s">
        <v>713</v>
      </c>
      <c r="C2160" s="1019" t="s">
        <v>712</v>
      </c>
      <c r="D2160" s="1020" t="s">
        <v>2791</v>
      </c>
      <c r="E2160" s="731" t="s">
        <v>4034</v>
      </c>
      <c r="F2160" s="729" t="s">
        <v>3058</v>
      </c>
      <c r="G2160" s="1021"/>
      <c r="H2160" s="1022"/>
      <c r="I2160" s="1022"/>
      <c r="J2160" s="1022"/>
      <c r="K2160" s="1022"/>
      <c r="L2160" s="729" t="s">
        <v>3059</v>
      </c>
      <c r="M2160" s="1038">
        <v>4162</v>
      </c>
      <c r="N2160" s="1024"/>
    </row>
    <row r="2161" spans="1:15" ht="33.75">
      <c r="A2161" s="1017">
        <v>2154</v>
      </c>
      <c r="B2161" s="1025" t="s">
        <v>713</v>
      </c>
      <c r="C2161" s="1019" t="s">
        <v>712</v>
      </c>
      <c r="D2161" s="1020" t="s">
        <v>2792</v>
      </c>
      <c r="E2161" s="731" t="s">
        <v>4035</v>
      </c>
      <c r="F2161" s="729" t="s">
        <v>3058</v>
      </c>
      <c r="G2161" s="1021"/>
      <c r="H2161" s="1022"/>
      <c r="I2161" s="1022"/>
      <c r="J2161" s="1022"/>
      <c r="K2161" s="1022"/>
      <c r="L2161" s="729" t="s">
        <v>3059</v>
      </c>
      <c r="M2161" s="1038">
        <v>4162</v>
      </c>
      <c r="N2161" s="1024"/>
    </row>
    <row r="2162" spans="1:15" ht="33.75">
      <c r="A2162" s="1017">
        <v>2155</v>
      </c>
      <c r="B2162" s="1025" t="s">
        <v>713</v>
      </c>
      <c r="C2162" s="1019" t="s">
        <v>712</v>
      </c>
      <c r="D2162" s="1020" t="s">
        <v>2794</v>
      </c>
      <c r="E2162" s="731" t="s">
        <v>4036</v>
      </c>
      <c r="F2162" s="729" t="s">
        <v>3058</v>
      </c>
      <c r="G2162" s="1021"/>
      <c r="H2162" s="1022"/>
      <c r="I2162" s="1022"/>
      <c r="J2162" s="1022"/>
      <c r="K2162" s="1022"/>
      <c r="L2162" s="729" t="s">
        <v>3059</v>
      </c>
      <c r="M2162" s="1038">
        <v>3882</v>
      </c>
      <c r="N2162" s="1024"/>
    </row>
    <row r="2163" spans="1:15" ht="33.75">
      <c r="A2163" s="1017">
        <v>2156</v>
      </c>
      <c r="B2163" s="1025" t="s">
        <v>713</v>
      </c>
      <c r="C2163" s="1019" t="s">
        <v>712</v>
      </c>
      <c r="D2163" s="1020" t="s">
        <v>2795</v>
      </c>
      <c r="E2163" s="731" t="s">
        <v>4037</v>
      </c>
      <c r="F2163" s="729" t="s">
        <v>3058</v>
      </c>
      <c r="G2163" s="1021"/>
      <c r="H2163" s="1022"/>
      <c r="I2163" s="1022"/>
      <c r="J2163" s="1022"/>
      <c r="K2163" s="1022"/>
      <c r="L2163" s="729" t="s">
        <v>3059</v>
      </c>
      <c r="M2163" s="1038">
        <v>3882</v>
      </c>
      <c r="N2163" s="1024"/>
    </row>
    <row r="2164" spans="1:15" ht="33.75">
      <c r="A2164" s="1017">
        <v>2157</v>
      </c>
      <c r="B2164" s="1025" t="s">
        <v>713</v>
      </c>
      <c r="C2164" s="1019" t="s">
        <v>712</v>
      </c>
      <c r="D2164" s="1020" t="s">
        <v>2797</v>
      </c>
      <c r="E2164" s="731" t="s">
        <v>4038</v>
      </c>
      <c r="F2164" s="729" t="s">
        <v>3058</v>
      </c>
      <c r="G2164" s="1021"/>
      <c r="H2164" s="1022"/>
      <c r="I2164" s="1022"/>
      <c r="J2164" s="1022"/>
      <c r="K2164" s="1022"/>
      <c r="L2164" s="729" t="s">
        <v>3059</v>
      </c>
      <c r="M2164" s="1038">
        <v>4779</v>
      </c>
      <c r="N2164" s="1024"/>
    </row>
    <row r="2165" spans="1:15" ht="33.75">
      <c r="A2165" s="1017">
        <v>2158</v>
      </c>
      <c r="B2165" s="1025" t="s">
        <v>713</v>
      </c>
      <c r="C2165" s="1019" t="s">
        <v>712</v>
      </c>
      <c r="D2165" s="1020" t="s">
        <v>2798</v>
      </c>
      <c r="E2165" s="731" t="s">
        <v>4039</v>
      </c>
      <c r="F2165" s="729" t="s">
        <v>3058</v>
      </c>
      <c r="G2165" s="1021"/>
      <c r="H2165" s="1022"/>
      <c r="I2165" s="1022"/>
      <c r="J2165" s="1022"/>
      <c r="K2165" s="1022"/>
      <c r="L2165" s="729" t="s">
        <v>3059</v>
      </c>
      <c r="M2165" s="1038">
        <v>3882</v>
      </c>
      <c r="N2165" s="1024"/>
    </row>
    <row r="2166" spans="1:15" ht="33.75">
      <c r="A2166" s="1017">
        <v>2159</v>
      </c>
      <c r="B2166" s="1025" t="s">
        <v>713</v>
      </c>
      <c r="C2166" s="1019" t="s">
        <v>712</v>
      </c>
      <c r="D2166" s="1020" t="s">
        <v>2800</v>
      </c>
      <c r="E2166" s="731" t="s">
        <v>4040</v>
      </c>
      <c r="F2166" s="729" t="s">
        <v>3058</v>
      </c>
      <c r="G2166" s="1021"/>
      <c r="H2166" s="1022"/>
      <c r="I2166" s="1022"/>
      <c r="J2166" s="1022"/>
      <c r="K2166" s="1022"/>
      <c r="L2166" s="729" t="s">
        <v>3059</v>
      </c>
      <c r="M2166" s="1038">
        <v>4162</v>
      </c>
      <c r="N2166" s="1024"/>
    </row>
    <row r="2167" spans="1:15" ht="33.75">
      <c r="A2167" s="1017">
        <v>2160</v>
      </c>
      <c r="B2167" s="1025" t="s">
        <v>713</v>
      </c>
      <c r="C2167" s="1019" t="s">
        <v>712</v>
      </c>
      <c r="D2167" s="1020" t="s">
        <v>2801</v>
      </c>
      <c r="E2167" s="731" t="s">
        <v>4041</v>
      </c>
      <c r="F2167" s="729" t="s">
        <v>3058</v>
      </c>
      <c r="G2167" s="1021"/>
      <c r="H2167" s="1022"/>
      <c r="I2167" s="1022"/>
      <c r="J2167" s="1022"/>
      <c r="K2167" s="1022"/>
      <c r="L2167" s="729" t="s">
        <v>3059</v>
      </c>
      <c r="M2167" s="1038">
        <v>3370</v>
      </c>
      <c r="N2167" s="1024"/>
    </row>
    <row r="2168" spans="1:15" ht="33.75">
      <c r="A2168" s="1017">
        <v>2161</v>
      </c>
      <c r="B2168" s="1025" t="s">
        <v>713</v>
      </c>
      <c r="C2168" s="1019" t="s">
        <v>712</v>
      </c>
      <c r="D2168" s="1020" t="s">
        <v>2803</v>
      </c>
      <c r="E2168" s="731" t="s">
        <v>4042</v>
      </c>
      <c r="F2168" s="729" t="s">
        <v>3058</v>
      </c>
      <c r="G2168" s="1021"/>
      <c r="H2168" s="1022"/>
      <c r="I2168" s="1022"/>
      <c r="J2168" s="1022"/>
      <c r="K2168" s="1022"/>
      <c r="L2168" s="729" t="s">
        <v>3059</v>
      </c>
      <c r="M2168" s="1038">
        <v>4162</v>
      </c>
      <c r="N2168" s="1024"/>
    </row>
    <row r="2169" spans="1:15" ht="33.75">
      <c r="A2169" s="1017">
        <v>2162</v>
      </c>
      <c r="B2169" s="1025" t="s">
        <v>713</v>
      </c>
      <c r="C2169" s="1019" t="s">
        <v>712</v>
      </c>
      <c r="D2169" s="1020" t="s">
        <v>2804</v>
      </c>
      <c r="E2169" s="731" t="s">
        <v>4043</v>
      </c>
      <c r="F2169" s="729" t="s">
        <v>3058</v>
      </c>
      <c r="G2169" s="1021"/>
      <c r="H2169" s="1022"/>
      <c r="I2169" s="1022"/>
      <c r="J2169" s="1022"/>
      <c r="K2169" s="1022"/>
      <c r="L2169" s="729" t="s">
        <v>3059</v>
      </c>
      <c r="M2169" s="1038">
        <v>6142</v>
      </c>
      <c r="N2169" s="1024"/>
    </row>
    <row r="2170" spans="1:15" ht="33.75">
      <c r="A2170" s="1017">
        <v>2163</v>
      </c>
      <c r="B2170" s="1025" t="s">
        <v>713</v>
      </c>
      <c r="C2170" s="1019" t="s">
        <v>712</v>
      </c>
      <c r="D2170" s="1020" t="s">
        <v>2806</v>
      </c>
      <c r="E2170" s="731" t="s">
        <v>4044</v>
      </c>
      <c r="F2170" s="729" t="s">
        <v>3058</v>
      </c>
      <c r="G2170" s="1021"/>
      <c r="H2170" s="1022"/>
      <c r="I2170" s="1022"/>
      <c r="J2170" s="1022"/>
      <c r="K2170" s="1022"/>
      <c r="L2170" s="729" t="s">
        <v>3059</v>
      </c>
      <c r="M2170" s="1038">
        <v>4162</v>
      </c>
      <c r="N2170" s="1024"/>
    </row>
    <row r="2171" spans="1:15" ht="33.75">
      <c r="A2171" s="1017">
        <v>2164</v>
      </c>
      <c r="B2171" s="1025" t="s">
        <v>713</v>
      </c>
      <c r="C2171" s="1019" t="s">
        <v>712</v>
      </c>
      <c r="D2171" s="1020" t="s">
        <v>2807</v>
      </c>
      <c r="E2171" s="731" t="s">
        <v>4045</v>
      </c>
      <c r="F2171" s="729" t="s">
        <v>3058</v>
      </c>
      <c r="G2171" s="1021"/>
      <c r="H2171" s="1022"/>
      <c r="I2171" s="1022"/>
      <c r="J2171" s="1022"/>
      <c r="K2171" s="1022"/>
      <c r="L2171" s="729" t="s">
        <v>3059</v>
      </c>
      <c r="M2171" s="1038">
        <v>4162</v>
      </c>
      <c r="N2171" s="1024"/>
    </row>
    <row r="2172" spans="1:15" ht="33.75">
      <c r="A2172" s="1017">
        <v>2165</v>
      </c>
      <c r="B2172" s="1025" t="s">
        <v>713</v>
      </c>
      <c r="C2172" s="1019" t="s">
        <v>712</v>
      </c>
      <c r="D2172" s="1020" t="s">
        <v>2810</v>
      </c>
      <c r="E2172" s="731" t="s">
        <v>4046</v>
      </c>
      <c r="F2172" s="729" t="s">
        <v>3058</v>
      </c>
      <c r="G2172" s="1021"/>
      <c r="H2172" s="1022"/>
      <c r="I2172" s="1022"/>
      <c r="J2172" s="1022"/>
      <c r="K2172" s="1022"/>
      <c r="L2172" s="729" t="s">
        <v>3059</v>
      </c>
      <c r="M2172" s="1038">
        <v>4162</v>
      </c>
      <c r="N2172" s="1024"/>
    </row>
    <row r="2173" spans="1:15" ht="33.75">
      <c r="A2173" s="1017">
        <v>2166</v>
      </c>
      <c r="B2173" s="1025" t="s">
        <v>713</v>
      </c>
      <c r="C2173" s="1019" t="s">
        <v>712</v>
      </c>
      <c r="D2173" s="1020" t="s">
        <v>714</v>
      </c>
      <c r="E2173" s="731" t="s">
        <v>4047</v>
      </c>
      <c r="F2173" s="729" t="s">
        <v>3058</v>
      </c>
      <c r="G2173" s="1021"/>
      <c r="H2173" s="1022"/>
      <c r="I2173" s="1022"/>
      <c r="J2173" s="1022"/>
      <c r="K2173" s="1022"/>
      <c r="L2173" s="729" t="s">
        <v>3059</v>
      </c>
      <c r="M2173" s="1038">
        <v>4162</v>
      </c>
      <c r="N2173" s="1024"/>
    </row>
    <row r="2174" spans="1:15" ht="33.75">
      <c r="A2174" s="1017">
        <v>2167</v>
      </c>
      <c r="B2174" s="1025" t="s">
        <v>713</v>
      </c>
      <c r="C2174" s="1019" t="s">
        <v>712</v>
      </c>
      <c r="D2174" s="1020" t="s">
        <v>2812</v>
      </c>
      <c r="E2174" s="733" t="s">
        <v>4048</v>
      </c>
      <c r="F2174" s="729" t="s">
        <v>3058</v>
      </c>
      <c r="G2174" s="1021"/>
      <c r="H2174" s="1022"/>
      <c r="I2174" s="1022"/>
      <c r="J2174" s="1022"/>
      <c r="K2174" s="1022"/>
      <c r="L2174" s="729" t="s">
        <v>3059</v>
      </c>
      <c r="M2174" s="1038">
        <v>2854</v>
      </c>
      <c r="N2174" s="1024"/>
    </row>
    <row r="2175" spans="1:15">
      <c r="A2175" s="1017"/>
      <c r="B2175" s="1042"/>
      <c r="C2175" s="1019"/>
      <c r="D2175" s="1020"/>
      <c r="E2175" s="545"/>
      <c r="F2175" s="545"/>
      <c r="G2175" s="1021"/>
      <c r="H2175" s="1022"/>
      <c r="I2175" s="1022"/>
      <c r="J2175" s="1022"/>
      <c r="K2175" s="1022"/>
      <c r="L2175" s="545"/>
      <c r="M2175" s="1015"/>
      <c r="N2175" s="1024"/>
    </row>
    <row r="2176" spans="1:15" ht="15.75" thickBot="1">
      <c r="A2176" s="1043"/>
      <c r="B2176" s="1044"/>
      <c r="C2176" s="1045"/>
      <c r="D2176" s="1045"/>
      <c r="E2176" s="564"/>
      <c r="F2176" s="564"/>
      <c r="G2176" s="564"/>
      <c r="H2176" s="564"/>
      <c r="I2176" s="564"/>
      <c r="J2176" s="564"/>
      <c r="K2176" s="564"/>
      <c r="L2176" s="564"/>
      <c r="M2176" s="1046"/>
      <c r="N2176" s="1047"/>
      <c r="O2176" s="517"/>
    </row>
    <row r="2177" spans="1:15" ht="15.75" thickBot="1">
      <c r="A2177" s="1048"/>
      <c r="B2177" s="1343" t="s">
        <v>4050</v>
      </c>
      <c r="C2177" s="1343"/>
      <c r="D2177" s="1343"/>
      <c r="E2177" s="1343"/>
      <c r="F2177" s="1343"/>
      <c r="G2177" s="1343"/>
      <c r="H2177" s="1343"/>
      <c r="I2177" s="1343"/>
      <c r="J2177" s="1343"/>
      <c r="K2177" s="1343"/>
      <c r="L2177" s="1343"/>
      <c r="M2177" s="1049">
        <v>211175474</v>
      </c>
      <c r="N2177" s="1000"/>
      <c r="O2177" s="517"/>
    </row>
    <row r="2178" spans="1:15">
      <c r="A2178" s="1050"/>
      <c r="B2178" s="1051"/>
      <c r="C2178" s="1052"/>
      <c r="D2178" s="1052"/>
      <c r="E2178" s="515"/>
      <c r="G2178" s="515"/>
      <c r="H2178" s="515"/>
      <c r="I2178" s="515"/>
      <c r="J2178" s="515"/>
      <c r="K2178" s="515"/>
      <c r="L2178" s="515"/>
      <c r="M2178" s="1052"/>
      <c r="N2178" s="1053"/>
      <c r="O2178" s="517"/>
    </row>
    <row r="2179" spans="1:15">
      <c r="A2179" s="1050"/>
      <c r="B2179" s="1054"/>
      <c r="C2179" s="1052"/>
      <c r="D2179" s="1052"/>
      <c r="E2179" s="515"/>
      <c r="G2179" s="1052"/>
      <c r="H2179" s="1055"/>
      <c r="I2179" s="843"/>
      <c r="J2179" s="515"/>
      <c r="K2179" s="1053" t="s">
        <v>4438</v>
      </c>
      <c r="L2179" s="515"/>
      <c r="M2179" s="1052"/>
      <c r="N2179" s="1052"/>
      <c r="O2179" s="512"/>
    </row>
    <row r="2180" spans="1:15">
      <c r="A2180" s="1050"/>
      <c r="B2180" s="1054"/>
      <c r="C2180" s="1053" t="s">
        <v>182</v>
      </c>
      <c r="D2180" s="1052"/>
      <c r="E2180" s="515"/>
      <c r="G2180" s="1052"/>
      <c r="H2180" s="1055"/>
      <c r="I2180" s="843"/>
      <c r="J2180" s="515"/>
      <c r="K2180" s="1053"/>
      <c r="L2180" s="515"/>
      <c r="M2180" s="1052"/>
      <c r="N2180" s="1052"/>
      <c r="O2180" s="512"/>
    </row>
    <row r="2181" spans="1:15">
      <c r="A2181" s="1050"/>
      <c r="B2181" s="1051"/>
      <c r="C2181" s="1053" t="s">
        <v>727</v>
      </c>
      <c r="D2181" s="1052"/>
      <c r="E2181" s="515"/>
      <c r="G2181" s="1052"/>
      <c r="H2181" s="1051"/>
      <c r="I2181" s="843"/>
      <c r="J2181" s="1051"/>
      <c r="K2181" s="1053" t="s">
        <v>199</v>
      </c>
      <c r="L2181" s="515"/>
      <c r="M2181" s="1052"/>
      <c r="N2181" s="1052"/>
      <c r="O2181" s="512"/>
    </row>
    <row r="2182" spans="1:15">
      <c r="A2182" s="1050"/>
      <c r="B2182" s="1054"/>
      <c r="C2182" s="1053"/>
      <c r="D2182" s="1052"/>
      <c r="E2182" s="515"/>
      <c r="G2182" s="1052"/>
      <c r="H2182" s="1051"/>
      <c r="I2182" s="1052"/>
      <c r="J2182" s="1051"/>
      <c r="K2182" s="1052"/>
      <c r="L2182" s="515"/>
      <c r="M2182" s="1052"/>
      <c r="N2182" s="1052"/>
      <c r="O2182" s="512"/>
    </row>
    <row r="2183" spans="1:15">
      <c r="A2183" s="1050"/>
      <c r="B2183" s="1054"/>
      <c r="C2183" s="1053"/>
      <c r="D2183" s="1052"/>
      <c r="E2183" s="515"/>
      <c r="G2183" s="1052"/>
      <c r="H2183" s="1051"/>
      <c r="I2183" s="1052"/>
      <c r="J2183" s="1051"/>
      <c r="K2183" s="1052"/>
      <c r="L2183" s="515"/>
      <c r="M2183" s="1052"/>
      <c r="N2183" s="1052"/>
      <c r="O2183" s="512"/>
    </row>
    <row r="2184" spans="1:15">
      <c r="A2184" s="999"/>
      <c r="B2184" s="1056"/>
      <c r="C2184" s="998" t="s">
        <v>1010</v>
      </c>
      <c r="D2184" s="1057"/>
      <c r="E2184" s="574"/>
      <c r="F2184" s="574"/>
      <c r="G2184" s="1057"/>
      <c r="H2184" s="1056"/>
      <c r="I2184" s="1058"/>
      <c r="J2184" s="1056"/>
      <c r="K2184" s="998" t="s">
        <v>1011</v>
      </c>
      <c r="L2184" s="574"/>
      <c r="M2184" s="1057"/>
      <c r="N2184" s="1057"/>
      <c r="O2184" s="243"/>
    </row>
    <row r="2185" spans="1:15">
      <c r="A2185" s="569"/>
      <c r="B2185" s="570"/>
      <c r="G2185" s="514"/>
      <c r="H2185" s="514"/>
      <c r="I2185" s="514"/>
      <c r="J2185" s="514"/>
      <c r="K2185" s="514"/>
      <c r="M2185" s="516"/>
      <c r="N2185" s="516"/>
      <c r="O2185" s="517"/>
    </row>
    <row r="2186" spans="1:15">
      <c r="A2186" s="569"/>
      <c r="B2186" s="570"/>
      <c r="G2186" s="514"/>
      <c r="H2186" s="514"/>
      <c r="I2186" s="514"/>
      <c r="J2186" s="514"/>
      <c r="K2186" s="514"/>
      <c r="M2186" s="516"/>
      <c r="N2186" s="516"/>
      <c r="O2186" s="517"/>
    </row>
    <row r="2187" spans="1:15">
      <c r="A2187" s="576"/>
      <c r="B2187" s="570"/>
      <c r="G2187" s="514"/>
      <c r="H2187" s="514"/>
      <c r="I2187" s="514"/>
      <c r="J2187" s="514"/>
      <c r="K2187" s="514"/>
      <c r="M2187" s="516"/>
      <c r="N2187" s="516"/>
      <c r="O2187" s="517"/>
    </row>
    <row r="2188" spans="1:15">
      <c r="A2188" s="577"/>
      <c r="B2188" s="570"/>
      <c r="G2188" s="514"/>
      <c r="H2188" s="514"/>
      <c r="I2188" s="514"/>
      <c r="J2188" s="514"/>
      <c r="K2188" s="514"/>
      <c r="M2188" s="516"/>
      <c r="N2188" s="516"/>
      <c r="O2188" s="517"/>
    </row>
    <row r="2189" spans="1:15">
      <c r="A2189" s="577"/>
      <c r="B2189" s="570"/>
      <c r="G2189" s="514"/>
      <c r="H2189" s="514"/>
      <c r="I2189" s="514"/>
      <c r="J2189" s="514"/>
      <c r="K2189" s="514"/>
      <c r="M2189" s="516"/>
      <c r="N2189" s="516"/>
      <c r="O2189" s="517"/>
    </row>
    <row r="2190" spans="1:15">
      <c r="A2190" s="577"/>
      <c r="B2190" s="570"/>
      <c r="G2190" s="514"/>
      <c r="H2190" s="514"/>
      <c r="I2190" s="514"/>
      <c r="J2190" s="514"/>
      <c r="K2190" s="514"/>
      <c r="N2190" s="516"/>
      <c r="O2190" s="517"/>
    </row>
    <row r="2191" spans="1:15">
      <c r="A2191" s="577"/>
      <c r="B2191" s="570"/>
      <c r="G2191" s="514"/>
      <c r="H2191" s="514"/>
      <c r="I2191" s="514"/>
      <c r="J2191" s="514"/>
      <c r="K2191" s="514"/>
      <c r="N2191" s="516"/>
      <c r="O2191" s="517"/>
    </row>
    <row r="2192" spans="1:15">
      <c r="A2192" s="577"/>
      <c r="G2192" s="514"/>
      <c r="H2192" s="514"/>
      <c r="I2192" s="514"/>
      <c r="J2192" s="514"/>
      <c r="K2192" s="514"/>
      <c r="N2192" s="516"/>
      <c r="O2192" s="517"/>
    </row>
    <row r="2193" spans="1:15">
      <c r="A2193" s="577"/>
      <c r="G2193" s="514"/>
      <c r="H2193" s="514"/>
      <c r="I2193" s="514"/>
      <c r="J2193" s="514"/>
      <c r="K2193" s="514"/>
      <c r="N2193" s="516"/>
      <c r="O2193" s="517"/>
    </row>
    <row r="2194" spans="1:15">
      <c r="A2194" s="577"/>
      <c r="G2194" s="514"/>
      <c r="H2194" s="514"/>
      <c r="I2194" s="514"/>
      <c r="J2194" s="514"/>
      <c r="K2194" s="514"/>
      <c r="N2194" s="516"/>
      <c r="O2194" s="517"/>
    </row>
    <row r="2195" spans="1:15">
      <c r="A2195" s="577"/>
      <c r="G2195" s="514"/>
      <c r="H2195" s="514"/>
      <c r="I2195" s="514"/>
      <c r="J2195" s="514"/>
      <c r="K2195" s="514"/>
      <c r="N2195" s="516"/>
      <c r="O2195" s="517"/>
    </row>
    <row r="2196" spans="1:15">
      <c r="A2196" s="577"/>
      <c r="G2196" s="514"/>
      <c r="H2196" s="514"/>
      <c r="I2196" s="514"/>
      <c r="J2196" s="514"/>
      <c r="K2196" s="514"/>
      <c r="N2196" s="516"/>
      <c r="O2196" s="517"/>
    </row>
    <row r="2197" spans="1:15">
      <c r="A2197" s="577"/>
      <c r="G2197" s="514"/>
      <c r="H2197" s="514"/>
      <c r="I2197" s="514"/>
      <c r="J2197" s="514"/>
      <c r="K2197" s="514"/>
      <c r="N2197" s="516"/>
      <c r="O2197" s="517"/>
    </row>
    <row r="2198" spans="1:15">
      <c r="A2198" s="577"/>
      <c r="G2198" s="514"/>
      <c r="H2198" s="514"/>
      <c r="I2198" s="514"/>
      <c r="J2198" s="514"/>
      <c r="K2198" s="514"/>
      <c r="N2198" s="516"/>
      <c r="O2198" s="517"/>
    </row>
    <row r="2199" spans="1:15">
      <c r="A2199" s="577"/>
      <c r="G2199" s="514"/>
      <c r="H2199" s="514"/>
      <c r="I2199" s="514"/>
      <c r="J2199" s="514"/>
      <c r="K2199" s="514"/>
      <c r="N2199" s="516"/>
      <c r="O2199" s="517"/>
    </row>
    <row r="2200" spans="1:15">
      <c r="A2200" s="577"/>
      <c r="G2200" s="514"/>
      <c r="H2200" s="514"/>
      <c r="I2200" s="514"/>
      <c r="J2200" s="514"/>
      <c r="K2200" s="514"/>
      <c r="N2200" s="516"/>
      <c r="O2200" s="517"/>
    </row>
    <row r="2201" spans="1:15">
      <c r="A2201" s="577"/>
      <c r="G2201" s="514"/>
      <c r="H2201" s="514"/>
      <c r="I2201" s="514"/>
      <c r="J2201" s="514"/>
      <c r="K2201" s="514"/>
      <c r="N2201" s="516"/>
      <c r="O2201" s="517"/>
    </row>
    <row r="2202" spans="1:15">
      <c r="A2202" s="577"/>
      <c r="G2202" s="514"/>
      <c r="H2202" s="514"/>
      <c r="I2202" s="514"/>
      <c r="J2202" s="514"/>
      <c r="K2202" s="514"/>
      <c r="N2202" s="516"/>
      <c r="O2202" s="517"/>
    </row>
    <row r="2203" spans="1:15">
      <c r="A2203" s="577"/>
      <c r="G2203" s="514"/>
      <c r="H2203" s="514"/>
      <c r="I2203" s="514"/>
      <c r="J2203" s="514"/>
      <c r="K2203" s="514"/>
      <c r="N2203" s="516"/>
      <c r="O2203" s="517"/>
    </row>
    <row r="2204" spans="1:15">
      <c r="A2204" s="577"/>
      <c r="G2204" s="514"/>
      <c r="H2204" s="514"/>
      <c r="I2204" s="514"/>
      <c r="J2204" s="514"/>
      <c r="K2204" s="514"/>
      <c r="N2204" s="516"/>
      <c r="O2204" s="517"/>
    </row>
    <row r="2205" spans="1:15">
      <c r="A2205" s="577"/>
      <c r="G2205" s="514"/>
      <c r="H2205" s="514"/>
      <c r="I2205" s="514"/>
      <c r="J2205" s="514"/>
      <c r="K2205" s="514"/>
      <c r="N2205" s="516"/>
      <c r="O2205" s="517"/>
    </row>
    <row r="2206" spans="1:15">
      <c r="A2206" s="577"/>
      <c r="G2206" s="514"/>
      <c r="H2206" s="514"/>
      <c r="I2206" s="514"/>
      <c r="J2206" s="514"/>
      <c r="K2206" s="514"/>
      <c r="N2206" s="516"/>
      <c r="O2206" s="517"/>
    </row>
    <row r="2207" spans="1:15">
      <c r="A2207" s="577"/>
      <c r="G2207" s="514"/>
      <c r="H2207" s="514"/>
      <c r="I2207" s="514"/>
      <c r="J2207" s="514"/>
      <c r="K2207" s="514"/>
      <c r="N2207" s="516"/>
      <c r="O2207" s="517"/>
    </row>
    <row r="2208" spans="1:15">
      <c r="A2208" s="577"/>
      <c r="G2208" s="514"/>
      <c r="H2208" s="514"/>
      <c r="I2208" s="514"/>
      <c r="J2208" s="514"/>
      <c r="K2208" s="514"/>
      <c r="N2208" s="516"/>
      <c r="O2208" s="517"/>
    </row>
    <row r="2209" spans="1:15">
      <c r="A2209" s="577"/>
      <c r="G2209" s="514"/>
      <c r="H2209" s="514"/>
      <c r="I2209" s="514"/>
      <c r="J2209" s="514"/>
      <c r="K2209" s="514"/>
      <c r="N2209" s="516"/>
      <c r="O2209" s="517"/>
    </row>
    <row r="2210" spans="1:15">
      <c r="A2210" s="577"/>
      <c r="G2210" s="514"/>
      <c r="H2210" s="514"/>
      <c r="I2210" s="514"/>
      <c r="J2210" s="514"/>
      <c r="K2210" s="514"/>
      <c r="N2210" s="516"/>
      <c r="O2210" s="517"/>
    </row>
    <row r="2211" spans="1:15">
      <c r="A2211" s="577"/>
      <c r="G2211" s="514"/>
      <c r="H2211" s="514"/>
      <c r="I2211" s="514"/>
      <c r="J2211" s="514"/>
      <c r="K2211" s="514"/>
      <c r="N2211" s="516"/>
      <c r="O2211" s="517"/>
    </row>
    <row r="2212" spans="1:15">
      <c r="A2212" s="577"/>
      <c r="G2212" s="514"/>
      <c r="H2212" s="514"/>
      <c r="I2212" s="514"/>
      <c r="J2212" s="514"/>
      <c r="K2212" s="514"/>
      <c r="N2212" s="516"/>
      <c r="O2212" s="517"/>
    </row>
    <row r="2213" spans="1:15">
      <c r="A2213" s="577"/>
      <c r="G2213" s="514"/>
      <c r="H2213" s="514"/>
      <c r="I2213" s="514"/>
      <c r="J2213" s="514"/>
      <c r="K2213" s="514"/>
      <c r="N2213" s="516"/>
      <c r="O2213" s="517"/>
    </row>
    <row r="2214" spans="1:15">
      <c r="A2214" s="577"/>
      <c r="G2214" s="514"/>
      <c r="H2214" s="514"/>
      <c r="I2214" s="514"/>
      <c r="J2214" s="514"/>
      <c r="K2214" s="514"/>
      <c r="N2214" s="516"/>
      <c r="O2214" s="517"/>
    </row>
    <row r="2215" spans="1:15">
      <c r="A2215" s="577"/>
      <c r="G2215" s="514"/>
      <c r="H2215" s="514"/>
      <c r="I2215" s="514"/>
      <c r="J2215" s="514"/>
      <c r="K2215" s="514"/>
      <c r="N2215" s="516"/>
      <c r="O2215" s="517"/>
    </row>
    <row r="2216" spans="1:15">
      <c r="A2216" s="577"/>
      <c r="G2216" s="514"/>
      <c r="H2216" s="514"/>
      <c r="I2216" s="514"/>
      <c r="J2216" s="514"/>
      <c r="K2216" s="514"/>
      <c r="N2216" s="516"/>
      <c r="O2216" s="517"/>
    </row>
    <row r="2217" spans="1:15">
      <c r="A2217" s="577"/>
      <c r="G2217" s="514"/>
      <c r="H2217" s="514"/>
      <c r="I2217" s="514"/>
      <c r="J2217" s="514"/>
      <c r="K2217" s="514"/>
      <c r="N2217" s="516"/>
      <c r="O2217" s="517"/>
    </row>
    <row r="2218" spans="1:15">
      <c r="A2218" s="577"/>
      <c r="G2218" s="514"/>
      <c r="H2218" s="514"/>
      <c r="I2218" s="514"/>
      <c r="J2218" s="514"/>
      <c r="K2218" s="514"/>
      <c r="N2218" s="516"/>
      <c r="O2218" s="517"/>
    </row>
    <row r="2219" spans="1:15">
      <c r="A2219" s="577"/>
      <c r="G2219" s="514"/>
      <c r="H2219" s="514"/>
      <c r="I2219" s="514"/>
      <c r="J2219" s="514"/>
      <c r="K2219" s="514"/>
      <c r="N2219" s="516"/>
      <c r="O2219" s="517"/>
    </row>
    <row r="2220" spans="1:15">
      <c r="A2220" s="577"/>
      <c r="G2220" s="514"/>
      <c r="H2220" s="514"/>
      <c r="I2220" s="514"/>
      <c r="J2220" s="514"/>
      <c r="K2220" s="514"/>
      <c r="N2220" s="516"/>
      <c r="O2220" s="517"/>
    </row>
    <row r="2221" spans="1:15">
      <c r="A2221" s="577"/>
      <c r="G2221" s="514"/>
      <c r="H2221" s="514"/>
      <c r="I2221" s="514"/>
      <c r="J2221" s="514"/>
      <c r="K2221" s="514"/>
      <c r="N2221" s="516"/>
      <c r="O2221" s="517"/>
    </row>
    <row r="2222" spans="1:15">
      <c r="A2222" s="577"/>
      <c r="G2222" s="514"/>
      <c r="H2222" s="514"/>
      <c r="I2222" s="514"/>
      <c r="J2222" s="514"/>
      <c r="K2222" s="514"/>
      <c r="N2222" s="516"/>
      <c r="O2222" s="517"/>
    </row>
    <row r="2223" spans="1:15">
      <c r="A2223" s="577"/>
      <c r="G2223" s="514"/>
      <c r="H2223" s="514"/>
      <c r="I2223" s="514"/>
      <c r="J2223" s="514"/>
      <c r="K2223" s="514"/>
      <c r="N2223" s="516"/>
      <c r="O2223" s="517"/>
    </row>
    <row r="2224" spans="1:15">
      <c r="A2224" s="577"/>
      <c r="G2224" s="514"/>
      <c r="H2224" s="514"/>
      <c r="I2224" s="514"/>
      <c r="J2224" s="514"/>
      <c r="K2224" s="514"/>
      <c r="N2224" s="516"/>
      <c r="O2224" s="517"/>
    </row>
    <row r="2225" spans="1:15">
      <c r="A2225" s="577"/>
      <c r="G2225" s="514"/>
      <c r="H2225" s="514"/>
      <c r="I2225" s="514"/>
      <c r="J2225" s="514"/>
      <c r="K2225" s="514"/>
      <c r="N2225" s="516"/>
      <c r="O2225" s="517"/>
    </row>
    <row r="2226" spans="1:15">
      <c r="A2226" s="577"/>
      <c r="G2226" s="514"/>
      <c r="H2226" s="514"/>
      <c r="I2226" s="514"/>
      <c r="J2226" s="514"/>
      <c r="K2226" s="514"/>
      <c r="N2226" s="516"/>
      <c r="O2226" s="517"/>
    </row>
    <row r="2227" spans="1:15">
      <c r="A2227" s="577"/>
      <c r="G2227" s="514"/>
      <c r="H2227" s="514"/>
      <c r="I2227" s="514"/>
      <c r="J2227" s="514"/>
      <c r="K2227" s="514"/>
      <c r="N2227" s="516"/>
      <c r="O2227" s="517"/>
    </row>
    <row r="2228" spans="1:15">
      <c r="A2228" s="577"/>
      <c r="G2228" s="514"/>
      <c r="H2228" s="514"/>
      <c r="I2228" s="514"/>
      <c r="J2228" s="514"/>
      <c r="K2228" s="514"/>
      <c r="N2228" s="516"/>
      <c r="O2228" s="517"/>
    </row>
    <row r="2229" spans="1:15">
      <c r="A2229" s="577"/>
      <c r="G2229" s="514"/>
      <c r="H2229" s="514"/>
      <c r="I2229" s="514"/>
      <c r="J2229" s="514"/>
      <c r="K2229" s="514"/>
      <c r="N2229" s="516"/>
      <c r="O2229" s="517"/>
    </row>
    <row r="2230" spans="1:15">
      <c r="A2230" s="577"/>
      <c r="G2230" s="514"/>
      <c r="H2230" s="514"/>
      <c r="I2230" s="514"/>
      <c r="J2230" s="514"/>
      <c r="K2230" s="514"/>
      <c r="N2230" s="516"/>
      <c r="O2230" s="517"/>
    </row>
    <row r="2231" spans="1:15">
      <c r="A2231" s="577"/>
      <c r="G2231" s="514"/>
      <c r="H2231" s="514"/>
      <c r="I2231" s="514"/>
      <c r="J2231" s="514"/>
      <c r="K2231" s="514"/>
      <c r="N2231" s="516"/>
      <c r="O2231" s="517"/>
    </row>
    <row r="2232" spans="1:15">
      <c r="A2232" s="577"/>
      <c r="G2232" s="514"/>
      <c r="H2232" s="514"/>
      <c r="I2232" s="514"/>
      <c r="J2232" s="514"/>
      <c r="K2232" s="514"/>
      <c r="N2232" s="516"/>
      <c r="O2232" s="517"/>
    </row>
    <row r="2233" spans="1:15">
      <c r="A2233" s="577"/>
      <c r="G2233" s="514"/>
      <c r="H2233" s="514"/>
      <c r="I2233" s="514"/>
      <c r="J2233" s="514"/>
      <c r="K2233" s="514"/>
      <c r="N2233" s="516"/>
      <c r="O2233" s="517"/>
    </row>
    <row r="2234" spans="1:15">
      <c r="A2234" s="577"/>
      <c r="G2234" s="514"/>
      <c r="H2234" s="514"/>
      <c r="I2234" s="514"/>
      <c r="J2234" s="514"/>
      <c r="K2234" s="514"/>
      <c r="N2234" s="516"/>
      <c r="O2234" s="517"/>
    </row>
    <row r="2235" spans="1:15">
      <c r="A2235" s="577"/>
      <c r="G2235" s="514"/>
      <c r="H2235" s="514"/>
      <c r="I2235" s="514"/>
      <c r="J2235" s="514"/>
      <c r="K2235" s="514"/>
      <c r="N2235" s="516"/>
      <c r="O2235" s="517"/>
    </row>
    <row r="2236" spans="1:15">
      <c r="A2236" s="577"/>
      <c r="G2236" s="514"/>
      <c r="H2236" s="514"/>
      <c r="I2236" s="514"/>
      <c r="J2236" s="514"/>
      <c r="K2236" s="514"/>
      <c r="N2236" s="516"/>
      <c r="O2236" s="517"/>
    </row>
    <row r="2237" spans="1:15">
      <c r="A2237" s="577"/>
      <c r="G2237" s="514"/>
      <c r="H2237" s="514"/>
      <c r="I2237" s="514"/>
      <c r="J2237" s="514"/>
      <c r="K2237" s="514"/>
      <c r="N2237" s="516"/>
      <c r="O2237" s="517"/>
    </row>
    <row r="2238" spans="1:15">
      <c r="A2238" s="577"/>
      <c r="G2238" s="514"/>
      <c r="H2238" s="514"/>
      <c r="I2238" s="514"/>
      <c r="J2238" s="514"/>
      <c r="K2238" s="514"/>
      <c r="N2238" s="516"/>
      <c r="O2238" s="517"/>
    </row>
    <row r="2239" spans="1:15">
      <c r="A2239" s="577"/>
      <c r="G2239" s="514"/>
      <c r="H2239" s="514"/>
      <c r="I2239" s="514"/>
      <c r="J2239" s="514"/>
      <c r="K2239" s="514"/>
      <c r="N2239" s="516"/>
      <c r="O2239" s="517"/>
    </row>
    <row r="2240" spans="1:15">
      <c r="A2240" s="577"/>
      <c r="G2240" s="514"/>
      <c r="H2240" s="514"/>
      <c r="I2240" s="514"/>
      <c r="J2240" s="514"/>
      <c r="K2240" s="514"/>
      <c r="N2240" s="516"/>
      <c r="O2240" s="517"/>
    </row>
    <row r="2241" spans="1:15">
      <c r="A2241" s="577"/>
      <c r="G2241" s="514"/>
      <c r="H2241" s="514"/>
      <c r="I2241" s="514"/>
      <c r="J2241" s="514"/>
      <c r="K2241" s="514"/>
      <c r="N2241" s="516"/>
      <c r="O2241" s="517"/>
    </row>
    <row r="2242" spans="1:15">
      <c r="A2242" s="577"/>
      <c r="G2242" s="514"/>
      <c r="H2242" s="514"/>
      <c r="I2242" s="514"/>
      <c r="J2242" s="514"/>
      <c r="K2242" s="514"/>
      <c r="N2242" s="516"/>
      <c r="O2242" s="517"/>
    </row>
    <row r="2243" spans="1:15">
      <c r="A2243" s="577"/>
      <c r="G2243" s="514"/>
      <c r="H2243" s="514"/>
      <c r="I2243" s="514"/>
      <c r="J2243" s="514"/>
      <c r="K2243" s="514"/>
      <c r="N2243" s="516"/>
      <c r="O2243" s="517"/>
    </row>
    <row r="2244" spans="1:15">
      <c r="A2244" s="577"/>
      <c r="G2244" s="514"/>
      <c r="H2244" s="514"/>
      <c r="I2244" s="514"/>
      <c r="J2244" s="514"/>
      <c r="K2244" s="514"/>
      <c r="N2244" s="516"/>
      <c r="O2244" s="517"/>
    </row>
    <row r="2245" spans="1:15">
      <c r="A2245" s="577"/>
      <c r="G2245" s="514"/>
      <c r="H2245" s="514"/>
      <c r="I2245" s="514"/>
      <c r="J2245" s="514"/>
      <c r="K2245" s="514"/>
      <c r="N2245" s="516"/>
      <c r="O2245" s="517"/>
    </row>
    <row r="2246" spans="1:15">
      <c r="A2246" s="577"/>
      <c r="G2246" s="514"/>
      <c r="H2246" s="514"/>
      <c r="I2246" s="514"/>
      <c r="J2246" s="514"/>
      <c r="K2246" s="514"/>
      <c r="N2246" s="516"/>
      <c r="O2246" s="517"/>
    </row>
    <row r="2247" spans="1:15">
      <c r="A2247" s="577"/>
      <c r="G2247" s="514"/>
      <c r="H2247" s="514"/>
      <c r="I2247" s="514"/>
      <c r="J2247" s="514"/>
      <c r="K2247" s="514"/>
      <c r="N2247" s="516"/>
      <c r="O2247" s="517"/>
    </row>
    <row r="2248" spans="1:15">
      <c r="A2248" s="577"/>
      <c r="G2248" s="514"/>
      <c r="H2248" s="514"/>
      <c r="I2248" s="514"/>
      <c r="J2248" s="514"/>
      <c r="K2248" s="514"/>
      <c r="N2248" s="516"/>
      <c r="O2248" s="517"/>
    </row>
    <row r="2249" spans="1:15">
      <c r="A2249" s="577"/>
      <c r="G2249" s="514"/>
      <c r="H2249" s="514"/>
      <c r="I2249" s="514"/>
      <c r="J2249" s="514"/>
      <c r="K2249" s="514"/>
      <c r="N2249" s="516"/>
      <c r="O2249" s="517"/>
    </row>
    <row r="2250" spans="1:15">
      <c r="A2250" s="577"/>
      <c r="G2250" s="514"/>
      <c r="H2250" s="514"/>
      <c r="I2250" s="514"/>
      <c r="J2250" s="514"/>
      <c r="K2250" s="514"/>
      <c r="N2250" s="516"/>
      <c r="O2250" s="517"/>
    </row>
    <row r="2251" spans="1:15">
      <c r="A2251" s="577"/>
      <c r="G2251" s="514"/>
      <c r="H2251" s="514"/>
      <c r="I2251" s="514"/>
      <c r="J2251" s="514"/>
      <c r="K2251" s="514"/>
      <c r="N2251" s="516"/>
      <c r="O2251" s="517"/>
    </row>
    <row r="2252" spans="1:15">
      <c r="A2252" s="577"/>
      <c r="G2252" s="514"/>
      <c r="H2252" s="514"/>
      <c r="I2252" s="514"/>
      <c r="J2252" s="514"/>
      <c r="K2252" s="514"/>
      <c r="N2252" s="516"/>
      <c r="O2252" s="517"/>
    </row>
    <row r="2253" spans="1:15">
      <c r="A2253" s="577"/>
      <c r="G2253" s="514"/>
      <c r="H2253" s="514"/>
      <c r="I2253" s="514"/>
      <c r="J2253" s="514"/>
      <c r="K2253" s="514"/>
      <c r="N2253" s="516"/>
      <c r="O2253" s="517"/>
    </row>
    <row r="2254" spans="1:15">
      <c r="A2254" s="577"/>
      <c r="G2254" s="514"/>
      <c r="H2254" s="514"/>
      <c r="I2254" s="514"/>
      <c r="J2254" s="514"/>
      <c r="K2254" s="514"/>
      <c r="N2254" s="516"/>
      <c r="O2254" s="517"/>
    </row>
    <row r="2255" spans="1:15">
      <c r="A2255" s="577"/>
      <c r="G2255" s="514"/>
      <c r="H2255" s="514"/>
      <c r="I2255" s="514"/>
      <c r="J2255" s="514"/>
      <c r="K2255" s="514"/>
      <c r="N2255" s="516"/>
      <c r="O2255" s="517"/>
    </row>
    <row r="2256" spans="1:15">
      <c r="A2256" s="577"/>
      <c r="G2256" s="514"/>
      <c r="H2256" s="514"/>
      <c r="I2256" s="514"/>
      <c r="J2256" s="514"/>
      <c r="K2256" s="514"/>
      <c r="N2256" s="516"/>
      <c r="O2256" s="517"/>
    </row>
    <row r="2257" spans="1:15">
      <c r="A2257" s="577"/>
      <c r="G2257" s="514"/>
      <c r="H2257" s="514"/>
      <c r="I2257" s="514"/>
      <c r="J2257" s="514"/>
      <c r="K2257" s="514"/>
      <c r="N2257" s="516"/>
      <c r="O2257" s="517"/>
    </row>
    <row r="2258" spans="1:15">
      <c r="A2258" s="577"/>
      <c r="G2258" s="514"/>
      <c r="H2258" s="514"/>
      <c r="I2258" s="514"/>
      <c r="J2258" s="514"/>
      <c r="K2258" s="514"/>
      <c r="N2258" s="516"/>
      <c r="O2258" s="517"/>
    </row>
    <row r="2259" spans="1:15">
      <c r="A2259" s="577"/>
      <c r="G2259" s="514"/>
      <c r="H2259" s="514"/>
      <c r="I2259" s="514"/>
      <c r="J2259" s="514"/>
      <c r="K2259" s="514"/>
      <c r="N2259" s="516"/>
      <c r="O2259" s="517"/>
    </row>
    <row r="2260" spans="1:15">
      <c r="A2260" s="577"/>
      <c r="G2260" s="514"/>
      <c r="H2260" s="514"/>
      <c r="I2260" s="514"/>
      <c r="J2260" s="514"/>
      <c r="K2260" s="514"/>
      <c r="N2260" s="516"/>
      <c r="O2260" s="517"/>
    </row>
    <row r="2261" spans="1:15">
      <c r="A2261" s="577"/>
      <c r="G2261" s="514"/>
      <c r="H2261" s="514"/>
      <c r="I2261" s="514"/>
      <c r="J2261" s="514"/>
      <c r="K2261" s="514"/>
      <c r="N2261" s="516"/>
      <c r="O2261" s="517"/>
    </row>
    <row r="2262" spans="1:15">
      <c r="A2262" s="577"/>
      <c r="G2262" s="514"/>
      <c r="H2262" s="514"/>
      <c r="I2262" s="514"/>
      <c r="J2262" s="514"/>
      <c r="K2262" s="514"/>
      <c r="N2262" s="516"/>
      <c r="O2262" s="517"/>
    </row>
    <row r="2263" spans="1:15">
      <c r="A2263" s="577"/>
      <c r="G2263" s="514"/>
      <c r="H2263" s="514"/>
      <c r="I2263" s="514"/>
      <c r="J2263" s="514"/>
      <c r="K2263" s="514"/>
      <c r="N2263" s="516"/>
      <c r="O2263" s="517"/>
    </row>
    <row r="2264" spans="1:15">
      <c r="A2264" s="577"/>
      <c r="G2264" s="514"/>
      <c r="H2264" s="514"/>
      <c r="I2264" s="514"/>
      <c r="J2264" s="514"/>
      <c r="K2264" s="514"/>
      <c r="N2264" s="516"/>
      <c r="O2264" s="517"/>
    </row>
    <row r="2265" spans="1:15">
      <c r="A2265" s="577"/>
      <c r="G2265" s="514"/>
      <c r="H2265" s="514"/>
      <c r="I2265" s="514"/>
      <c r="J2265" s="514"/>
      <c r="K2265" s="514"/>
      <c r="N2265" s="516"/>
      <c r="O2265" s="517"/>
    </row>
    <row r="2266" spans="1:15">
      <c r="A2266" s="577"/>
      <c r="G2266" s="514"/>
      <c r="H2266" s="514"/>
      <c r="I2266" s="514"/>
      <c r="J2266" s="514"/>
      <c r="K2266" s="514"/>
      <c r="N2266" s="516"/>
      <c r="O2266" s="517"/>
    </row>
    <row r="2267" spans="1:15">
      <c r="A2267" s="577"/>
      <c r="G2267" s="514"/>
      <c r="H2267" s="514"/>
      <c r="I2267" s="514"/>
      <c r="J2267" s="514"/>
      <c r="K2267" s="514"/>
      <c r="N2267" s="516"/>
      <c r="O2267" s="517"/>
    </row>
    <row r="2268" spans="1:15">
      <c r="A2268" s="577"/>
      <c r="G2268" s="514"/>
      <c r="H2268" s="514"/>
      <c r="I2268" s="514"/>
      <c r="J2268" s="514"/>
      <c r="K2268" s="514"/>
      <c r="N2268" s="516"/>
      <c r="O2268" s="517"/>
    </row>
    <row r="2269" spans="1:15">
      <c r="A2269" s="577"/>
      <c r="G2269" s="514"/>
      <c r="H2269" s="514"/>
      <c r="I2269" s="514"/>
      <c r="J2269" s="514"/>
      <c r="K2269" s="514"/>
      <c r="N2269" s="516"/>
      <c r="O2269" s="517"/>
    </row>
    <row r="2270" spans="1:15">
      <c r="A2270" s="577"/>
      <c r="G2270" s="514"/>
      <c r="H2270" s="514"/>
      <c r="I2270" s="514"/>
      <c r="J2270" s="514"/>
      <c r="K2270" s="514"/>
      <c r="N2270" s="516"/>
      <c r="O2270" s="517"/>
    </row>
    <row r="2271" spans="1:15">
      <c r="A2271" s="577"/>
      <c r="G2271" s="514"/>
      <c r="H2271" s="514"/>
      <c r="I2271" s="514"/>
      <c r="J2271" s="514"/>
      <c r="K2271" s="514"/>
      <c r="N2271" s="516"/>
      <c r="O2271" s="517"/>
    </row>
    <row r="2272" spans="1:15">
      <c r="A2272" s="577"/>
      <c r="G2272" s="514"/>
      <c r="H2272" s="514"/>
      <c r="I2272" s="514"/>
      <c r="J2272" s="514"/>
      <c r="K2272" s="514"/>
      <c r="N2272" s="516"/>
      <c r="O2272" s="517"/>
    </row>
    <row r="2273" spans="1:15">
      <c r="A2273" s="577"/>
      <c r="G2273" s="514"/>
      <c r="H2273" s="514"/>
      <c r="I2273" s="514"/>
      <c r="J2273" s="514"/>
      <c r="K2273" s="514"/>
      <c r="N2273" s="516"/>
      <c r="O2273" s="517"/>
    </row>
    <row r="2274" spans="1:15">
      <c r="A2274" s="577"/>
      <c r="G2274" s="514"/>
      <c r="H2274" s="514"/>
      <c r="I2274" s="514"/>
      <c r="J2274" s="514"/>
      <c r="K2274" s="514"/>
      <c r="N2274" s="516"/>
      <c r="O2274" s="517"/>
    </row>
    <row r="2275" spans="1:15">
      <c r="A2275" s="577"/>
      <c r="G2275" s="514"/>
      <c r="H2275" s="514"/>
      <c r="I2275" s="514"/>
      <c r="J2275" s="514"/>
      <c r="K2275" s="514"/>
      <c r="N2275" s="516"/>
      <c r="O2275" s="517"/>
    </row>
    <row r="2276" spans="1:15">
      <c r="A2276" s="577"/>
      <c r="G2276" s="514"/>
      <c r="H2276" s="514"/>
      <c r="I2276" s="514"/>
      <c r="J2276" s="514"/>
      <c r="K2276" s="514"/>
      <c r="N2276" s="516"/>
      <c r="O2276" s="517"/>
    </row>
    <row r="2277" spans="1:15">
      <c r="A2277" s="577"/>
      <c r="G2277" s="514"/>
      <c r="H2277" s="514"/>
      <c r="I2277" s="514"/>
      <c r="J2277" s="514"/>
      <c r="K2277" s="514"/>
      <c r="N2277" s="516"/>
      <c r="O2277" s="517"/>
    </row>
    <row r="2278" spans="1:15">
      <c r="A2278" s="577"/>
      <c r="G2278" s="514"/>
      <c r="H2278" s="514"/>
      <c r="I2278" s="514"/>
      <c r="J2278" s="514"/>
      <c r="K2278" s="514"/>
      <c r="N2278" s="516"/>
      <c r="O2278" s="517"/>
    </row>
    <row r="2279" spans="1:15">
      <c r="A2279" s="577"/>
      <c r="G2279" s="514"/>
      <c r="H2279" s="514"/>
      <c r="I2279" s="514"/>
      <c r="J2279" s="514"/>
      <c r="K2279" s="514"/>
      <c r="N2279" s="516"/>
      <c r="O2279" s="517"/>
    </row>
    <row r="2280" spans="1:15">
      <c r="A2280" s="577"/>
      <c r="G2280" s="514"/>
      <c r="H2280" s="514"/>
      <c r="I2280" s="514"/>
      <c r="J2280" s="514"/>
      <c r="K2280" s="514"/>
      <c r="N2280" s="516"/>
      <c r="O2280" s="517"/>
    </row>
    <row r="2281" spans="1:15">
      <c r="A2281" s="577"/>
      <c r="G2281" s="514"/>
      <c r="H2281" s="514"/>
      <c r="I2281" s="514"/>
      <c r="J2281" s="514"/>
      <c r="K2281" s="514"/>
      <c r="N2281" s="516"/>
      <c r="O2281" s="517"/>
    </row>
    <row r="2282" spans="1:15">
      <c r="A2282" s="577"/>
      <c r="G2282" s="514"/>
      <c r="H2282" s="514"/>
      <c r="I2282" s="514"/>
      <c r="J2282" s="514"/>
      <c r="K2282" s="514"/>
      <c r="N2282" s="516"/>
      <c r="O2282" s="517"/>
    </row>
    <row r="2283" spans="1:15">
      <c r="A2283" s="577"/>
      <c r="G2283" s="514"/>
      <c r="H2283" s="514"/>
      <c r="I2283" s="514"/>
      <c r="J2283" s="514"/>
      <c r="K2283" s="514"/>
      <c r="N2283" s="516"/>
      <c r="O2283" s="517"/>
    </row>
    <row r="2284" spans="1:15">
      <c r="A2284" s="577"/>
      <c r="G2284" s="514"/>
      <c r="H2284" s="514"/>
      <c r="I2284" s="514"/>
      <c r="J2284" s="514"/>
      <c r="K2284" s="514"/>
      <c r="N2284" s="516"/>
      <c r="O2284" s="517"/>
    </row>
    <row r="2285" spans="1:15">
      <c r="A2285" s="577"/>
      <c r="G2285" s="514"/>
      <c r="H2285" s="514"/>
      <c r="I2285" s="514"/>
      <c r="J2285" s="514"/>
      <c r="K2285" s="514"/>
      <c r="N2285" s="516"/>
      <c r="O2285" s="517"/>
    </row>
    <row r="2286" spans="1:15">
      <c r="A2286" s="577"/>
      <c r="G2286" s="514"/>
      <c r="H2286" s="514"/>
      <c r="I2286" s="514"/>
      <c r="J2286" s="514"/>
      <c r="K2286" s="514"/>
      <c r="N2286" s="516"/>
      <c r="O2286" s="517"/>
    </row>
    <row r="2287" spans="1:15">
      <c r="A2287" s="577"/>
      <c r="G2287" s="514"/>
      <c r="H2287" s="514"/>
      <c r="I2287" s="514"/>
      <c r="J2287" s="514"/>
      <c r="K2287" s="514"/>
      <c r="N2287" s="516"/>
      <c r="O2287" s="517"/>
    </row>
    <row r="2288" spans="1:15">
      <c r="A2288" s="577"/>
      <c r="G2288" s="514"/>
      <c r="H2288" s="514"/>
      <c r="I2288" s="514"/>
      <c r="J2288" s="514"/>
      <c r="K2288" s="514"/>
      <c r="N2288" s="516"/>
      <c r="O2288" s="517"/>
    </row>
    <row r="2289" spans="1:15">
      <c r="A2289" s="577"/>
      <c r="G2289" s="514"/>
      <c r="H2289" s="514"/>
      <c r="I2289" s="514"/>
      <c r="J2289" s="514"/>
      <c r="K2289" s="514"/>
      <c r="N2289" s="516"/>
      <c r="O2289" s="517"/>
    </row>
    <row r="2290" spans="1:15">
      <c r="A2290" s="577"/>
      <c r="G2290" s="514"/>
      <c r="H2290" s="514"/>
      <c r="I2290" s="514"/>
      <c r="J2290" s="514"/>
      <c r="K2290" s="514"/>
      <c r="N2290" s="516"/>
      <c r="O2290" s="517"/>
    </row>
    <row r="2291" spans="1:15">
      <c r="A2291" s="577"/>
      <c r="G2291" s="514"/>
      <c r="H2291" s="514"/>
      <c r="I2291" s="514"/>
      <c r="J2291" s="514"/>
      <c r="K2291" s="514"/>
      <c r="N2291" s="516"/>
      <c r="O2291" s="517"/>
    </row>
    <row r="2292" spans="1:15">
      <c r="A2292" s="577"/>
      <c r="G2292" s="514"/>
      <c r="H2292" s="514"/>
      <c r="I2292" s="514"/>
      <c r="J2292" s="514"/>
      <c r="K2292" s="514"/>
      <c r="N2292" s="516"/>
      <c r="O2292" s="517"/>
    </row>
    <row r="2293" spans="1:15">
      <c r="A2293" s="577"/>
      <c r="G2293" s="514"/>
      <c r="H2293" s="514"/>
      <c r="I2293" s="514"/>
      <c r="J2293" s="514"/>
      <c r="K2293" s="514"/>
      <c r="N2293" s="516"/>
      <c r="O2293" s="517"/>
    </row>
    <row r="2294" spans="1:15">
      <c r="A2294" s="577"/>
      <c r="G2294" s="514"/>
      <c r="H2294" s="514"/>
      <c r="I2294" s="514"/>
      <c r="J2294" s="514"/>
      <c r="K2294" s="514"/>
      <c r="N2294" s="516"/>
      <c r="O2294" s="517"/>
    </row>
    <row r="2295" spans="1:15">
      <c r="A2295" s="577"/>
      <c r="G2295" s="514"/>
      <c r="H2295" s="514"/>
      <c r="I2295" s="514"/>
      <c r="J2295" s="514"/>
      <c r="K2295" s="514"/>
      <c r="N2295" s="516"/>
      <c r="O2295" s="517"/>
    </row>
    <row r="2296" spans="1:15">
      <c r="A2296" s="577"/>
      <c r="G2296" s="514"/>
      <c r="H2296" s="514"/>
      <c r="I2296" s="514"/>
      <c r="J2296" s="514"/>
      <c r="K2296" s="514"/>
      <c r="N2296" s="516"/>
      <c r="O2296" s="517"/>
    </row>
    <row r="2297" spans="1:15">
      <c r="A2297" s="577"/>
      <c r="G2297" s="514"/>
      <c r="H2297" s="514"/>
      <c r="I2297" s="514"/>
      <c r="J2297" s="514"/>
      <c r="K2297" s="514"/>
      <c r="N2297" s="516"/>
      <c r="O2297" s="517"/>
    </row>
    <row r="2298" spans="1:15">
      <c r="A2298" s="577"/>
      <c r="G2298" s="514"/>
      <c r="H2298" s="514"/>
      <c r="I2298" s="514"/>
      <c r="J2298" s="514"/>
      <c r="K2298" s="514"/>
      <c r="N2298" s="516"/>
      <c r="O2298" s="517"/>
    </row>
    <row r="2299" spans="1:15">
      <c r="A2299" s="577"/>
      <c r="G2299" s="514"/>
      <c r="H2299" s="514"/>
      <c r="I2299" s="514"/>
      <c r="J2299" s="514"/>
      <c r="K2299" s="514"/>
      <c r="N2299" s="516"/>
      <c r="O2299" s="517"/>
    </row>
    <row r="2300" spans="1:15">
      <c r="A2300" s="577"/>
      <c r="G2300" s="514"/>
      <c r="H2300" s="514"/>
      <c r="I2300" s="514"/>
      <c r="J2300" s="514"/>
      <c r="K2300" s="514"/>
      <c r="N2300" s="516"/>
      <c r="O2300" s="517"/>
    </row>
    <row r="2301" spans="1:15">
      <c r="A2301" s="577"/>
      <c r="G2301" s="514"/>
      <c r="H2301" s="514"/>
      <c r="I2301" s="514"/>
      <c r="J2301" s="514"/>
      <c r="K2301" s="514"/>
      <c r="N2301" s="516"/>
      <c r="O2301" s="517"/>
    </row>
    <row r="2302" spans="1:15">
      <c r="A2302" s="577"/>
      <c r="G2302" s="514"/>
      <c r="H2302" s="514"/>
      <c r="I2302" s="514"/>
      <c r="J2302" s="514"/>
      <c r="K2302" s="514"/>
      <c r="N2302" s="516"/>
      <c r="O2302" s="517"/>
    </row>
    <row r="2303" spans="1:15">
      <c r="A2303" s="577"/>
      <c r="G2303" s="514"/>
      <c r="H2303" s="514"/>
      <c r="I2303" s="514"/>
      <c r="J2303" s="514"/>
      <c r="K2303" s="514"/>
      <c r="N2303" s="516"/>
      <c r="O2303" s="517"/>
    </row>
    <row r="2304" spans="1:15">
      <c r="A2304" s="577"/>
      <c r="G2304" s="514"/>
      <c r="H2304" s="514"/>
      <c r="I2304" s="514"/>
      <c r="J2304" s="514"/>
      <c r="K2304" s="514"/>
      <c r="N2304" s="516"/>
      <c r="O2304" s="517"/>
    </row>
    <row r="2305" spans="1:15">
      <c r="A2305" s="577"/>
      <c r="G2305" s="514"/>
      <c r="H2305" s="514"/>
      <c r="I2305" s="514"/>
      <c r="J2305" s="514"/>
      <c r="K2305" s="514"/>
      <c r="N2305" s="516"/>
      <c r="O2305" s="517"/>
    </row>
    <row r="2306" spans="1:15">
      <c r="A2306" s="577"/>
      <c r="G2306" s="514"/>
      <c r="H2306" s="514"/>
      <c r="I2306" s="514"/>
      <c r="J2306" s="514"/>
      <c r="K2306" s="514"/>
      <c r="N2306" s="516"/>
      <c r="O2306" s="517"/>
    </row>
    <row r="2307" spans="1:15">
      <c r="A2307" s="577"/>
      <c r="G2307" s="514"/>
      <c r="H2307" s="514"/>
      <c r="I2307" s="514"/>
      <c r="J2307" s="514"/>
      <c r="K2307" s="514"/>
      <c r="N2307" s="516"/>
      <c r="O2307" s="517"/>
    </row>
    <row r="2308" spans="1:15">
      <c r="A2308" s="577"/>
      <c r="G2308" s="514"/>
      <c r="H2308" s="514"/>
      <c r="I2308" s="514"/>
      <c r="J2308" s="514"/>
      <c r="K2308" s="514"/>
      <c r="N2308" s="516"/>
      <c r="O2308" s="517"/>
    </row>
    <row r="2309" spans="1:15">
      <c r="A2309" s="577"/>
      <c r="G2309" s="514"/>
      <c r="H2309" s="514"/>
      <c r="I2309" s="514"/>
      <c r="J2309" s="514"/>
      <c r="K2309" s="514"/>
      <c r="N2309" s="516"/>
      <c r="O2309" s="517"/>
    </row>
    <row r="2310" spans="1:15">
      <c r="A2310" s="577"/>
      <c r="G2310" s="514"/>
      <c r="H2310" s="514"/>
      <c r="I2310" s="514"/>
      <c r="J2310" s="514"/>
      <c r="K2310" s="514"/>
      <c r="N2310" s="516"/>
      <c r="O2310" s="517"/>
    </row>
    <row r="2311" spans="1:15">
      <c r="A2311" s="577"/>
      <c r="G2311" s="514"/>
      <c r="H2311" s="514"/>
      <c r="I2311" s="514"/>
      <c r="J2311" s="514"/>
      <c r="K2311" s="514"/>
      <c r="N2311" s="516"/>
      <c r="O2311" s="517"/>
    </row>
    <row r="2312" spans="1:15">
      <c r="A2312" s="577"/>
      <c r="G2312" s="514"/>
      <c r="H2312" s="514"/>
      <c r="I2312" s="514"/>
      <c r="J2312" s="514"/>
      <c r="K2312" s="514"/>
      <c r="N2312" s="516"/>
      <c r="O2312" s="517"/>
    </row>
    <row r="2313" spans="1:15">
      <c r="A2313" s="577"/>
      <c r="G2313" s="514"/>
      <c r="H2313" s="514"/>
      <c r="I2313" s="514"/>
      <c r="J2313" s="514"/>
      <c r="K2313" s="514"/>
      <c r="N2313" s="516"/>
      <c r="O2313" s="517"/>
    </row>
    <row r="2314" spans="1:15">
      <c r="A2314" s="577"/>
      <c r="G2314" s="514"/>
      <c r="H2314" s="514"/>
      <c r="I2314" s="514"/>
      <c r="J2314" s="514"/>
      <c r="K2314" s="514"/>
      <c r="N2314" s="516"/>
      <c r="O2314" s="517"/>
    </row>
    <row r="2315" spans="1:15">
      <c r="A2315" s="577"/>
      <c r="G2315" s="514"/>
      <c r="H2315" s="514"/>
      <c r="I2315" s="514"/>
      <c r="J2315" s="514"/>
      <c r="K2315" s="514"/>
      <c r="N2315" s="516"/>
      <c r="O2315" s="517"/>
    </row>
    <row r="2316" spans="1:15">
      <c r="A2316" s="577"/>
      <c r="G2316" s="514"/>
      <c r="H2316" s="514"/>
      <c r="I2316" s="514"/>
      <c r="J2316" s="514"/>
      <c r="K2316" s="514"/>
      <c r="N2316" s="516"/>
      <c r="O2316" s="517"/>
    </row>
    <row r="2317" spans="1:15">
      <c r="A2317" s="577"/>
      <c r="G2317" s="514"/>
      <c r="H2317" s="514"/>
      <c r="I2317" s="514"/>
      <c r="J2317" s="514"/>
      <c r="K2317" s="514"/>
      <c r="N2317" s="516"/>
      <c r="O2317" s="517"/>
    </row>
    <row r="2318" spans="1:15">
      <c r="A2318" s="577"/>
      <c r="G2318" s="514"/>
      <c r="H2318" s="514"/>
      <c r="I2318" s="514"/>
      <c r="J2318" s="514"/>
      <c r="K2318" s="514"/>
      <c r="N2318" s="516"/>
      <c r="O2318" s="517"/>
    </row>
    <row r="2319" spans="1:15">
      <c r="A2319" s="577"/>
      <c r="G2319" s="514"/>
      <c r="H2319" s="514"/>
      <c r="I2319" s="514"/>
      <c r="J2319" s="514"/>
      <c r="K2319" s="514"/>
      <c r="N2319" s="516"/>
      <c r="O2319" s="517"/>
    </row>
    <row r="2320" spans="1:15">
      <c r="A2320" s="577"/>
      <c r="G2320" s="514"/>
      <c r="H2320" s="514"/>
      <c r="I2320" s="514"/>
      <c r="J2320" s="514"/>
      <c r="K2320" s="514"/>
      <c r="N2320" s="516"/>
      <c r="O2320" s="517"/>
    </row>
    <row r="2321" spans="1:15">
      <c r="A2321" s="577"/>
      <c r="G2321" s="514"/>
      <c r="H2321" s="514"/>
      <c r="I2321" s="514"/>
      <c r="J2321" s="514"/>
      <c r="K2321" s="514"/>
      <c r="N2321" s="516"/>
      <c r="O2321" s="517"/>
    </row>
    <row r="2322" spans="1:15">
      <c r="A2322" s="577"/>
      <c r="G2322" s="514"/>
      <c r="H2322" s="514"/>
      <c r="I2322" s="514"/>
      <c r="J2322" s="514"/>
      <c r="K2322" s="514"/>
      <c r="N2322" s="516"/>
      <c r="O2322" s="517"/>
    </row>
    <row r="2323" spans="1:15">
      <c r="A2323" s="577"/>
      <c r="G2323" s="514"/>
      <c r="H2323" s="514"/>
      <c r="I2323" s="514"/>
      <c r="J2323" s="514"/>
      <c r="K2323" s="514"/>
      <c r="N2323" s="516"/>
      <c r="O2323" s="517"/>
    </row>
    <row r="2324" spans="1:15">
      <c r="A2324" s="577"/>
      <c r="G2324" s="514"/>
      <c r="H2324" s="514"/>
      <c r="I2324" s="514"/>
      <c r="J2324" s="514"/>
      <c r="K2324" s="514"/>
      <c r="N2324" s="516"/>
      <c r="O2324" s="517"/>
    </row>
    <row r="2325" spans="1:15">
      <c r="A2325" s="577"/>
      <c r="G2325" s="514"/>
      <c r="H2325" s="514"/>
      <c r="I2325" s="514"/>
      <c r="J2325" s="514"/>
      <c r="K2325" s="514"/>
      <c r="N2325" s="516"/>
      <c r="O2325" s="517"/>
    </row>
    <row r="2326" spans="1:15">
      <c r="A2326" s="577"/>
      <c r="G2326" s="514"/>
      <c r="H2326" s="514"/>
      <c r="I2326" s="514"/>
      <c r="J2326" s="514"/>
      <c r="K2326" s="514"/>
      <c r="N2326" s="516"/>
      <c r="O2326" s="517"/>
    </row>
    <row r="2327" spans="1:15">
      <c r="A2327" s="577"/>
      <c r="G2327" s="514"/>
      <c r="H2327" s="514"/>
      <c r="I2327" s="514"/>
      <c r="J2327" s="514"/>
      <c r="K2327" s="514"/>
      <c r="N2327" s="516"/>
      <c r="O2327" s="517"/>
    </row>
    <row r="2328" spans="1:15">
      <c r="A2328" s="577"/>
      <c r="G2328" s="514"/>
      <c r="H2328" s="514"/>
      <c r="I2328" s="514"/>
      <c r="J2328" s="514"/>
      <c r="K2328" s="514"/>
      <c r="N2328" s="516"/>
      <c r="O2328" s="517"/>
    </row>
    <row r="2329" spans="1:15">
      <c r="A2329" s="577"/>
      <c r="G2329" s="514"/>
      <c r="H2329" s="514"/>
      <c r="I2329" s="514"/>
      <c r="J2329" s="514"/>
      <c r="K2329" s="514"/>
      <c r="N2329" s="516"/>
      <c r="O2329" s="517"/>
    </row>
    <row r="2330" spans="1:15">
      <c r="A2330" s="577"/>
      <c r="G2330" s="514"/>
      <c r="H2330" s="514"/>
      <c r="I2330" s="514"/>
      <c r="J2330" s="514"/>
      <c r="K2330" s="514"/>
      <c r="N2330" s="516"/>
      <c r="O2330" s="517"/>
    </row>
    <row r="2331" spans="1:15">
      <c r="A2331" s="577"/>
      <c r="G2331" s="514"/>
      <c r="H2331" s="514"/>
      <c r="I2331" s="514"/>
      <c r="J2331" s="514"/>
      <c r="K2331" s="514"/>
      <c r="N2331" s="516"/>
      <c r="O2331" s="517"/>
    </row>
    <row r="2332" spans="1:15">
      <c r="A2332" s="577"/>
      <c r="G2332" s="514"/>
      <c r="H2332" s="514"/>
      <c r="I2332" s="514"/>
      <c r="J2332" s="514"/>
      <c r="K2332" s="514"/>
      <c r="N2332" s="516"/>
      <c r="O2332" s="517"/>
    </row>
    <row r="2333" spans="1:15">
      <c r="A2333" s="577"/>
      <c r="G2333" s="514"/>
      <c r="H2333" s="514"/>
      <c r="I2333" s="514"/>
      <c r="J2333" s="514"/>
      <c r="K2333" s="514"/>
      <c r="N2333" s="516"/>
      <c r="O2333" s="517"/>
    </row>
    <row r="2334" spans="1:15">
      <c r="A2334" s="577"/>
      <c r="G2334" s="514"/>
      <c r="H2334" s="514"/>
      <c r="I2334" s="514"/>
      <c r="J2334" s="514"/>
      <c r="K2334" s="514"/>
      <c r="N2334" s="516"/>
      <c r="O2334" s="517"/>
    </row>
    <row r="2335" spans="1:15">
      <c r="A2335" s="577"/>
      <c r="G2335" s="514"/>
      <c r="H2335" s="514"/>
      <c r="I2335" s="514"/>
      <c r="J2335" s="514"/>
      <c r="K2335" s="514"/>
      <c r="N2335" s="516"/>
      <c r="O2335" s="517"/>
    </row>
    <row r="2336" spans="1:15">
      <c r="A2336" s="577"/>
      <c r="G2336" s="514"/>
      <c r="H2336" s="514"/>
      <c r="I2336" s="514"/>
      <c r="J2336" s="514"/>
      <c r="K2336" s="514"/>
      <c r="N2336" s="516"/>
      <c r="O2336" s="517"/>
    </row>
    <row r="2337" spans="1:15">
      <c r="A2337" s="577"/>
      <c r="G2337" s="514"/>
      <c r="H2337" s="514"/>
      <c r="I2337" s="514"/>
      <c r="J2337" s="514"/>
      <c r="K2337" s="514"/>
      <c r="N2337" s="516"/>
      <c r="O2337" s="517"/>
    </row>
    <row r="2338" spans="1:15">
      <c r="A2338" s="577"/>
      <c r="G2338" s="514"/>
      <c r="H2338" s="514"/>
      <c r="I2338" s="514"/>
      <c r="J2338" s="514"/>
      <c r="K2338" s="514"/>
      <c r="N2338" s="516"/>
      <c r="O2338" s="517"/>
    </row>
    <row r="2339" spans="1:15">
      <c r="A2339" s="577"/>
      <c r="G2339" s="514"/>
      <c r="H2339" s="514"/>
      <c r="I2339" s="514"/>
      <c r="J2339" s="514"/>
      <c r="K2339" s="514"/>
      <c r="N2339" s="516"/>
      <c r="O2339" s="517"/>
    </row>
    <row r="2340" spans="1:15">
      <c r="A2340" s="577"/>
      <c r="G2340" s="514"/>
      <c r="H2340" s="514"/>
      <c r="I2340" s="514"/>
      <c r="J2340" s="514"/>
      <c r="K2340" s="514"/>
      <c r="N2340" s="516"/>
      <c r="O2340" s="517"/>
    </row>
    <row r="2341" spans="1:15">
      <c r="A2341" s="577"/>
      <c r="G2341" s="514"/>
      <c r="H2341" s="514"/>
      <c r="I2341" s="514"/>
      <c r="J2341" s="514"/>
      <c r="K2341" s="514"/>
      <c r="N2341" s="516"/>
      <c r="O2341" s="517"/>
    </row>
    <row r="2342" spans="1:15">
      <c r="A2342" s="577"/>
      <c r="G2342" s="514"/>
      <c r="H2342" s="514"/>
      <c r="I2342" s="514"/>
      <c r="J2342" s="514"/>
      <c r="K2342" s="514"/>
      <c r="N2342" s="516"/>
      <c r="O2342" s="517"/>
    </row>
    <row r="2343" spans="1:15">
      <c r="A2343" s="577"/>
      <c r="G2343" s="514"/>
      <c r="H2343" s="514"/>
      <c r="I2343" s="514"/>
      <c r="J2343" s="514"/>
      <c r="K2343" s="514"/>
      <c r="N2343" s="516"/>
      <c r="O2343" s="517"/>
    </row>
    <row r="2344" spans="1:15">
      <c r="A2344" s="577"/>
      <c r="G2344" s="514"/>
      <c r="H2344" s="514"/>
      <c r="I2344" s="514"/>
      <c r="J2344" s="514"/>
      <c r="K2344" s="514"/>
      <c r="N2344" s="516"/>
      <c r="O2344" s="517"/>
    </row>
    <row r="2345" spans="1:15">
      <c r="A2345" s="577"/>
      <c r="G2345" s="514"/>
      <c r="H2345" s="514"/>
      <c r="I2345" s="514"/>
      <c r="J2345" s="514"/>
      <c r="K2345" s="514"/>
      <c r="N2345" s="516"/>
      <c r="O2345" s="517"/>
    </row>
    <row r="2346" spans="1:15">
      <c r="A2346" s="577"/>
      <c r="G2346" s="514"/>
      <c r="H2346" s="514"/>
      <c r="I2346" s="514"/>
      <c r="J2346" s="514"/>
      <c r="K2346" s="514"/>
      <c r="N2346" s="516"/>
      <c r="O2346" s="517"/>
    </row>
    <row r="2347" spans="1:15">
      <c r="A2347" s="577"/>
      <c r="G2347" s="514"/>
      <c r="H2347" s="514"/>
      <c r="I2347" s="514"/>
      <c r="J2347" s="514"/>
      <c r="K2347" s="514"/>
      <c r="N2347" s="516"/>
      <c r="O2347" s="517"/>
    </row>
    <row r="2348" spans="1:15">
      <c r="A2348" s="577"/>
      <c r="G2348" s="514"/>
      <c r="H2348" s="514"/>
      <c r="I2348" s="514"/>
      <c r="J2348" s="514"/>
      <c r="K2348" s="514"/>
      <c r="N2348" s="516"/>
      <c r="O2348" s="517"/>
    </row>
    <row r="2349" spans="1:15">
      <c r="A2349" s="577"/>
      <c r="G2349" s="514"/>
      <c r="H2349" s="514"/>
      <c r="I2349" s="514"/>
      <c r="J2349" s="514"/>
      <c r="K2349" s="514"/>
      <c r="N2349" s="516"/>
      <c r="O2349" s="517"/>
    </row>
    <row r="2350" spans="1:15">
      <c r="A2350" s="577"/>
      <c r="G2350" s="514"/>
      <c r="H2350" s="514"/>
      <c r="I2350" s="514"/>
      <c r="J2350" s="514"/>
      <c r="K2350" s="514"/>
      <c r="N2350" s="516"/>
      <c r="O2350" s="517"/>
    </row>
    <row r="2351" spans="1:15">
      <c r="A2351" s="577"/>
      <c r="G2351" s="514"/>
      <c r="H2351" s="514"/>
      <c r="I2351" s="514"/>
      <c r="J2351" s="514"/>
      <c r="K2351" s="514"/>
      <c r="N2351" s="516"/>
      <c r="O2351" s="517"/>
    </row>
    <row r="2352" spans="1:15">
      <c r="A2352" s="577"/>
      <c r="G2352" s="514"/>
      <c r="H2352" s="514"/>
      <c r="I2352" s="514"/>
      <c r="J2352" s="514"/>
      <c r="K2352" s="514"/>
      <c r="N2352" s="516"/>
      <c r="O2352" s="517"/>
    </row>
    <row r="2353" spans="1:15">
      <c r="A2353" s="577"/>
      <c r="G2353" s="514"/>
      <c r="H2353" s="514"/>
      <c r="I2353" s="514"/>
      <c r="J2353" s="514"/>
      <c r="K2353" s="514"/>
      <c r="N2353" s="516"/>
      <c r="O2353" s="517"/>
    </row>
    <row r="2354" spans="1:15">
      <c r="A2354" s="577"/>
      <c r="G2354" s="514"/>
      <c r="H2354" s="514"/>
      <c r="I2354" s="514"/>
      <c r="J2354" s="514"/>
      <c r="K2354" s="514"/>
      <c r="N2354" s="516"/>
      <c r="O2354" s="517"/>
    </row>
    <row r="2355" spans="1:15">
      <c r="A2355" s="577"/>
      <c r="G2355" s="514"/>
      <c r="H2355" s="514"/>
      <c r="I2355" s="514"/>
      <c r="J2355" s="514"/>
      <c r="K2355" s="514"/>
      <c r="N2355" s="516"/>
      <c r="O2355" s="517"/>
    </row>
    <row r="2356" spans="1:15">
      <c r="A2356" s="577"/>
      <c r="G2356" s="514"/>
      <c r="H2356" s="514"/>
      <c r="I2356" s="514"/>
      <c r="J2356" s="514"/>
      <c r="K2356" s="514"/>
      <c r="N2356" s="516"/>
      <c r="O2356" s="517"/>
    </row>
    <row r="2357" spans="1:15">
      <c r="A2357" s="577"/>
      <c r="G2357" s="514"/>
      <c r="H2357" s="514"/>
      <c r="I2357" s="514"/>
      <c r="J2357" s="514"/>
      <c r="K2357" s="514"/>
      <c r="N2357" s="516"/>
      <c r="O2357" s="517"/>
    </row>
    <row r="2358" spans="1:15">
      <c r="A2358" s="577"/>
      <c r="G2358" s="514"/>
      <c r="H2358" s="514"/>
      <c r="I2358" s="514"/>
      <c r="J2358" s="514"/>
      <c r="K2358" s="514"/>
      <c r="N2358" s="516"/>
      <c r="O2358" s="517"/>
    </row>
    <row r="2359" spans="1:15">
      <c r="A2359" s="577"/>
      <c r="G2359" s="514"/>
      <c r="H2359" s="514"/>
      <c r="I2359" s="514"/>
      <c r="J2359" s="514"/>
      <c r="K2359" s="514"/>
      <c r="N2359" s="516"/>
      <c r="O2359" s="517"/>
    </row>
    <row r="2360" spans="1:15">
      <c r="A2360" s="577"/>
      <c r="G2360" s="514"/>
      <c r="H2360" s="514"/>
      <c r="I2360" s="514"/>
      <c r="J2360" s="514"/>
      <c r="K2360" s="514"/>
      <c r="N2360" s="516"/>
      <c r="O2360" s="517"/>
    </row>
    <row r="2361" spans="1:15">
      <c r="A2361" s="577"/>
      <c r="G2361" s="514"/>
      <c r="H2361" s="514"/>
      <c r="I2361" s="514"/>
      <c r="J2361" s="514"/>
      <c r="K2361" s="514"/>
      <c r="N2361" s="516"/>
      <c r="O2361" s="517"/>
    </row>
    <row r="2362" spans="1:15">
      <c r="A2362" s="577"/>
      <c r="G2362" s="514"/>
      <c r="H2362" s="514"/>
      <c r="I2362" s="514"/>
      <c r="J2362" s="514"/>
      <c r="K2362" s="514"/>
      <c r="N2362" s="516"/>
      <c r="O2362" s="517"/>
    </row>
    <row r="2363" spans="1:15">
      <c r="A2363" s="577"/>
      <c r="G2363" s="514"/>
      <c r="H2363" s="514"/>
      <c r="I2363" s="514"/>
      <c r="J2363" s="514"/>
      <c r="K2363" s="514"/>
      <c r="N2363" s="516"/>
      <c r="O2363" s="517"/>
    </row>
    <row r="2364" spans="1:15">
      <c r="A2364" s="577"/>
      <c r="G2364" s="514"/>
      <c r="H2364" s="514"/>
      <c r="I2364" s="514"/>
      <c r="J2364" s="514"/>
      <c r="K2364" s="514"/>
      <c r="N2364" s="516"/>
      <c r="O2364" s="517"/>
    </row>
    <row r="2365" spans="1:15">
      <c r="A2365" s="577"/>
      <c r="G2365" s="514"/>
      <c r="H2365" s="514"/>
      <c r="I2365" s="514"/>
      <c r="J2365" s="514"/>
      <c r="K2365" s="514"/>
      <c r="N2365" s="516"/>
      <c r="O2365" s="517"/>
    </row>
    <row r="2366" spans="1:15">
      <c r="A2366" s="577"/>
      <c r="G2366" s="514"/>
      <c r="H2366" s="514"/>
      <c r="I2366" s="514"/>
      <c r="J2366" s="514"/>
      <c r="K2366" s="514"/>
      <c r="N2366" s="516"/>
      <c r="O2366" s="517"/>
    </row>
    <row r="2367" spans="1:15">
      <c r="A2367" s="577"/>
      <c r="G2367" s="514"/>
      <c r="H2367" s="514"/>
      <c r="I2367" s="514"/>
      <c r="J2367" s="514"/>
      <c r="K2367" s="514"/>
      <c r="N2367" s="516"/>
      <c r="O2367" s="517"/>
    </row>
    <row r="2368" spans="1:15">
      <c r="A2368" s="577"/>
      <c r="G2368" s="514"/>
      <c r="H2368" s="514"/>
      <c r="I2368" s="514"/>
      <c r="J2368" s="514"/>
      <c r="K2368" s="514"/>
      <c r="N2368" s="516"/>
      <c r="O2368" s="517"/>
    </row>
    <row r="2369" spans="1:15">
      <c r="A2369" s="577"/>
      <c r="G2369" s="514"/>
      <c r="H2369" s="514"/>
      <c r="I2369" s="514"/>
      <c r="J2369" s="514"/>
      <c r="K2369" s="514"/>
      <c r="N2369" s="516"/>
      <c r="O2369" s="517"/>
    </row>
    <row r="2370" spans="1:15">
      <c r="A2370" s="577"/>
      <c r="G2370" s="514"/>
      <c r="H2370" s="514"/>
      <c r="I2370" s="514"/>
      <c r="J2370" s="514"/>
      <c r="K2370" s="514"/>
      <c r="N2370" s="516"/>
      <c r="O2370" s="517"/>
    </row>
    <row r="2371" spans="1:15">
      <c r="A2371" s="577"/>
      <c r="G2371" s="514"/>
      <c r="H2371" s="514"/>
      <c r="I2371" s="514"/>
      <c r="J2371" s="514"/>
      <c r="K2371" s="514"/>
      <c r="N2371" s="516"/>
      <c r="O2371" s="517"/>
    </row>
    <row r="2372" spans="1:15">
      <c r="A2372" s="577"/>
      <c r="G2372" s="514"/>
      <c r="H2372" s="514"/>
      <c r="I2372" s="514"/>
      <c r="J2372" s="514"/>
      <c r="K2372" s="514"/>
      <c r="N2372" s="516"/>
      <c r="O2372" s="517"/>
    </row>
    <row r="2373" spans="1:15">
      <c r="A2373" s="577"/>
      <c r="G2373" s="514"/>
      <c r="H2373" s="514"/>
      <c r="I2373" s="514"/>
      <c r="J2373" s="514"/>
      <c r="K2373" s="514"/>
      <c r="N2373" s="516"/>
      <c r="O2373" s="517"/>
    </row>
    <row r="2374" spans="1:15">
      <c r="A2374" s="577"/>
      <c r="G2374" s="514"/>
      <c r="H2374" s="514"/>
      <c r="I2374" s="514"/>
      <c r="J2374" s="514"/>
      <c r="K2374" s="514"/>
      <c r="N2374" s="516"/>
      <c r="O2374" s="517"/>
    </row>
    <row r="2375" spans="1:15">
      <c r="A2375" s="577"/>
      <c r="G2375" s="514"/>
      <c r="H2375" s="514"/>
      <c r="I2375" s="514"/>
      <c r="J2375" s="514"/>
      <c r="K2375" s="514"/>
      <c r="N2375" s="516"/>
      <c r="O2375" s="517"/>
    </row>
    <row r="2376" spans="1:15">
      <c r="A2376" s="577"/>
      <c r="G2376" s="514"/>
      <c r="H2376" s="514"/>
      <c r="I2376" s="514"/>
      <c r="J2376" s="514"/>
      <c r="K2376" s="514"/>
      <c r="N2376" s="516"/>
      <c r="O2376" s="517"/>
    </row>
    <row r="2377" spans="1:15">
      <c r="A2377" s="577"/>
      <c r="G2377" s="514"/>
      <c r="H2377" s="514"/>
      <c r="I2377" s="514"/>
      <c r="J2377" s="514"/>
      <c r="K2377" s="514"/>
      <c r="N2377" s="516"/>
      <c r="O2377" s="517"/>
    </row>
    <row r="2378" spans="1:15">
      <c r="A2378" s="577"/>
      <c r="G2378" s="514"/>
      <c r="H2378" s="514"/>
      <c r="I2378" s="514"/>
      <c r="J2378" s="514"/>
      <c r="K2378" s="514"/>
      <c r="N2378" s="516"/>
      <c r="O2378" s="517"/>
    </row>
    <row r="2379" spans="1:15">
      <c r="A2379" s="577"/>
      <c r="G2379" s="514"/>
      <c r="H2379" s="514"/>
      <c r="I2379" s="514"/>
      <c r="J2379" s="514"/>
      <c r="K2379" s="514"/>
      <c r="N2379" s="516"/>
      <c r="O2379" s="517"/>
    </row>
    <row r="2380" spans="1:15">
      <c r="A2380" s="577"/>
      <c r="G2380" s="514"/>
      <c r="H2380" s="514"/>
      <c r="I2380" s="514"/>
      <c r="J2380" s="514"/>
      <c r="K2380" s="514"/>
      <c r="N2380" s="516"/>
      <c r="O2380" s="517"/>
    </row>
    <row r="2381" spans="1:15">
      <c r="A2381" s="577"/>
      <c r="G2381" s="514"/>
      <c r="H2381" s="514"/>
      <c r="I2381" s="514"/>
      <c r="J2381" s="514"/>
      <c r="K2381" s="514"/>
      <c r="N2381" s="516"/>
      <c r="O2381" s="517"/>
    </row>
    <row r="2382" spans="1:15">
      <c r="A2382" s="577"/>
      <c r="G2382" s="514"/>
      <c r="H2382" s="514"/>
      <c r="I2382" s="514"/>
      <c r="J2382" s="514"/>
      <c r="K2382" s="514"/>
      <c r="N2382" s="516"/>
      <c r="O2382" s="517"/>
    </row>
    <row r="2383" spans="1:15">
      <c r="A2383" s="577"/>
      <c r="G2383" s="514"/>
      <c r="H2383" s="514"/>
      <c r="I2383" s="514"/>
      <c r="J2383" s="514"/>
      <c r="K2383" s="514"/>
      <c r="N2383" s="516"/>
      <c r="O2383" s="517"/>
    </row>
    <row r="2384" spans="1:15">
      <c r="A2384" s="577"/>
      <c r="G2384" s="514"/>
      <c r="H2384" s="514"/>
      <c r="I2384" s="514"/>
      <c r="J2384" s="514"/>
      <c r="K2384" s="514"/>
      <c r="N2384" s="516"/>
      <c r="O2384" s="517"/>
    </row>
    <row r="2385" spans="1:15">
      <c r="A2385" s="577"/>
      <c r="G2385" s="514"/>
      <c r="H2385" s="514"/>
      <c r="I2385" s="514"/>
      <c r="J2385" s="514"/>
      <c r="K2385" s="514"/>
      <c r="N2385" s="516"/>
      <c r="O2385" s="517"/>
    </row>
    <row r="2386" spans="1:15">
      <c r="A2386" s="577"/>
      <c r="G2386" s="514"/>
      <c r="H2386" s="514"/>
      <c r="I2386" s="514"/>
      <c r="J2386" s="514"/>
      <c r="K2386" s="514"/>
      <c r="N2386" s="516"/>
      <c r="O2386" s="517"/>
    </row>
    <row r="2387" spans="1:15">
      <c r="A2387" s="577"/>
      <c r="G2387" s="514"/>
      <c r="H2387" s="514"/>
      <c r="I2387" s="514"/>
      <c r="J2387" s="514"/>
      <c r="K2387" s="514"/>
      <c r="N2387" s="516"/>
      <c r="O2387" s="517"/>
    </row>
    <row r="2388" spans="1:15">
      <c r="A2388" s="577"/>
      <c r="G2388" s="514"/>
      <c r="H2388" s="514"/>
      <c r="I2388" s="514"/>
      <c r="J2388" s="514"/>
      <c r="K2388" s="514"/>
      <c r="N2388" s="516"/>
      <c r="O2388" s="517"/>
    </row>
    <row r="2389" spans="1:15">
      <c r="A2389" s="577"/>
      <c r="G2389" s="514"/>
      <c r="H2389" s="514"/>
      <c r="I2389" s="514"/>
      <c r="J2389" s="514"/>
      <c r="K2389" s="514"/>
      <c r="N2389" s="516"/>
      <c r="O2389" s="517"/>
    </row>
    <row r="2390" spans="1:15">
      <c r="A2390" s="577"/>
      <c r="G2390" s="514"/>
      <c r="H2390" s="514"/>
      <c r="I2390" s="514"/>
      <c r="J2390" s="514"/>
      <c r="K2390" s="514"/>
      <c r="N2390" s="516"/>
      <c r="O2390" s="517"/>
    </row>
    <row r="2391" spans="1:15">
      <c r="A2391" s="577"/>
      <c r="G2391" s="514"/>
      <c r="H2391" s="514"/>
      <c r="I2391" s="514"/>
      <c r="J2391" s="514"/>
      <c r="K2391" s="514"/>
      <c r="N2391" s="516"/>
      <c r="O2391" s="517"/>
    </row>
    <row r="2392" spans="1:15">
      <c r="A2392" s="577"/>
      <c r="G2392" s="514"/>
      <c r="H2392" s="514"/>
      <c r="I2392" s="514"/>
      <c r="J2392" s="514"/>
      <c r="K2392" s="514"/>
      <c r="N2392" s="516"/>
      <c r="O2392" s="517"/>
    </row>
    <row r="2393" spans="1:15">
      <c r="A2393" s="577"/>
      <c r="G2393" s="514"/>
      <c r="H2393" s="514"/>
      <c r="I2393" s="514"/>
      <c r="J2393" s="514"/>
      <c r="K2393" s="514"/>
      <c r="N2393" s="516"/>
      <c r="O2393" s="517"/>
    </row>
    <row r="2394" spans="1:15">
      <c r="A2394" s="577"/>
      <c r="G2394" s="514"/>
      <c r="H2394" s="514"/>
      <c r="I2394" s="514"/>
      <c r="J2394" s="514"/>
      <c r="K2394" s="514"/>
      <c r="N2394" s="516"/>
      <c r="O2394" s="517"/>
    </row>
    <row r="2395" spans="1:15">
      <c r="A2395" s="577"/>
      <c r="G2395" s="514"/>
      <c r="H2395" s="514"/>
      <c r="I2395" s="514"/>
      <c r="J2395" s="514"/>
      <c r="K2395" s="514"/>
      <c r="N2395" s="516"/>
      <c r="O2395" s="517"/>
    </row>
    <row r="2396" spans="1:15">
      <c r="A2396" s="577"/>
      <c r="G2396" s="514"/>
      <c r="H2396" s="514"/>
      <c r="I2396" s="514"/>
      <c r="J2396" s="514"/>
      <c r="K2396" s="514"/>
      <c r="N2396" s="516"/>
      <c r="O2396" s="517"/>
    </row>
    <row r="2397" spans="1:15">
      <c r="A2397" s="577"/>
      <c r="G2397" s="514"/>
      <c r="H2397" s="514"/>
      <c r="I2397" s="514"/>
      <c r="J2397" s="514"/>
      <c r="K2397" s="514"/>
      <c r="N2397" s="516"/>
      <c r="O2397" s="517"/>
    </row>
    <row r="2398" spans="1:15">
      <c r="A2398" s="577"/>
      <c r="G2398" s="514"/>
      <c r="H2398" s="514"/>
      <c r="I2398" s="514"/>
      <c r="J2398" s="514"/>
      <c r="K2398" s="514"/>
      <c r="N2398" s="516"/>
      <c r="O2398" s="517"/>
    </row>
    <row r="2399" spans="1:15">
      <c r="A2399" s="577"/>
      <c r="G2399" s="514"/>
      <c r="H2399" s="514"/>
      <c r="I2399" s="514"/>
      <c r="J2399" s="514"/>
      <c r="K2399" s="514"/>
      <c r="N2399" s="516"/>
      <c r="O2399" s="517"/>
    </row>
    <row r="2400" spans="1:15">
      <c r="A2400" s="577"/>
      <c r="G2400" s="514"/>
      <c r="H2400" s="514"/>
      <c r="I2400" s="514"/>
      <c r="J2400" s="514"/>
      <c r="K2400" s="514"/>
      <c r="N2400" s="516"/>
      <c r="O2400" s="517"/>
    </row>
    <row r="2401" spans="1:15">
      <c r="A2401" s="577"/>
      <c r="G2401" s="514"/>
      <c r="H2401" s="514"/>
      <c r="I2401" s="514"/>
      <c r="J2401" s="514"/>
      <c r="K2401" s="514"/>
      <c r="N2401" s="516"/>
      <c r="O2401" s="517"/>
    </row>
    <row r="2402" spans="1:15">
      <c r="A2402" s="577"/>
      <c r="G2402" s="514"/>
      <c r="H2402" s="514"/>
      <c r="I2402" s="514"/>
      <c r="J2402" s="514"/>
      <c r="K2402" s="514"/>
      <c r="N2402" s="516"/>
      <c r="O2402" s="517"/>
    </row>
    <row r="2403" spans="1:15">
      <c r="A2403" s="577"/>
      <c r="G2403" s="514"/>
      <c r="H2403" s="514"/>
      <c r="I2403" s="514"/>
      <c r="J2403" s="514"/>
      <c r="K2403" s="514"/>
      <c r="N2403" s="516"/>
      <c r="O2403" s="517"/>
    </row>
    <row r="2404" spans="1:15">
      <c r="A2404" s="577"/>
      <c r="G2404" s="514"/>
      <c r="H2404" s="514"/>
      <c r="I2404" s="514"/>
      <c r="J2404" s="514"/>
      <c r="K2404" s="514"/>
      <c r="N2404" s="516"/>
      <c r="O2404" s="517"/>
    </row>
    <row r="2405" spans="1:15">
      <c r="A2405" s="577"/>
      <c r="G2405" s="514"/>
      <c r="H2405" s="514"/>
      <c r="I2405" s="514"/>
      <c r="J2405" s="514"/>
      <c r="K2405" s="514"/>
      <c r="N2405" s="516"/>
      <c r="O2405" s="517"/>
    </row>
    <row r="2406" spans="1:15">
      <c r="A2406" s="577"/>
      <c r="G2406" s="514"/>
      <c r="H2406" s="514"/>
      <c r="I2406" s="514"/>
      <c r="J2406" s="514"/>
      <c r="K2406" s="514"/>
      <c r="N2406" s="516"/>
      <c r="O2406" s="517"/>
    </row>
    <row r="2407" spans="1:15">
      <c r="A2407" s="577"/>
      <c r="G2407" s="514"/>
      <c r="H2407" s="514"/>
      <c r="I2407" s="514"/>
      <c r="J2407" s="514"/>
      <c r="K2407" s="514"/>
      <c r="N2407" s="516"/>
      <c r="O2407" s="517"/>
    </row>
    <row r="2408" spans="1:15">
      <c r="A2408" s="577"/>
      <c r="G2408" s="514"/>
      <c r="H2408" s="514"/>
      <c r="I2408" s="514"/>
      <c r="J2408" s="514"/>
      <c r="K2408" s="514"/>
      <c r="N2408" s="516"/>
      <c r="O2408" s="517"/>
    </row>
    <row r="2409" spans="1:15">
      <c r="A2409" s="577"/>
      <c r="G2409" s="514"/>
      <c r="H2409" s="514"/>
      <c r="I2409" s="514"/>
      <c r="J2409" s="514"/>
      <c r="K2409" s="514"/>
      <c r="N2409" s="516"/>
      <c r="O2409" s="517"/>
    </row>
    <row r="2410" spans="1:15">
      <c r="A2410" s="577"/>
      <c r="G2410" s="514"/>
      <c r="H2410" s="514"/>
      <c r="I2410" s="514"/>
      <c r="J2410" s="514"/>
      <c r="K2410" s="514"/>
      <c r="N2410" s="516"/>
      <c r="O2410" s="517"/>
    </row>
    <row r="2411" spans="1:15">
      <c r="A2411" s="577"/>
      <c r="G2411" s="514"/>
      <c r="H2411" s="514"/>
      <c r="I2411" s="514"/>
      <c r="J2411" s="514"/>
      <c r="K2411" s="514"/>
      <c r="N2411" s="516"/>
      <c r="O2411" s="517"/>
    </row>
    <row r="2412" spans="1:15">
      <c r="A2412" s="577"/>
      <c r="G2412" s="514"/>
      <c r="H2412" s="514"/>
      <c r="I2412" s="514"/>
      <c r="J2412" s="514"/>
      <c r="K2412" s="514"/>
      <c r="N2412" s="516"/>
      <c r="O2412" s="517"/>
    </row>
    <row r="2413" spans="1:15">
      <c r="A2413" s="577"/>
      <c r="G2413" s="514"/>
      <c r="H2413" s="514"/>
      <c r="I2413" s="514"/>
      <c r="J2413" s="514"/>
      <c r="K2413" s="514"/>
      <c r="N2413" s="516"/>
      <c r="O2413" s="517"/>
    </row>
    <row r="2414" spans="1:15">
      <c r="A2414" s="577"/>
      <c r="G2414" s="514"/>
      <c r="H2414" s="514"/>
      <c r="I2414" s="514"/>
      <c r="J2414" s="514"/>
      <c r="K2414" s="514"/>
      <c r="N2414" s="516"/>
      <c r="O2414" s="517"/>
    </row>
    <row r="2415" spans="1:15">
      <c r="A2415" s="577"/>
      <c r="G2415" s="514"/>
      <c r="H2415" s="514"/>
      <c r="I2415" s="514"/>
      <c r="J2415" s="514"/>
      <c r="K2415" s="514"/>
      <c r="N2415" s="516"/>
      <c r="O2415" s="517"/>
    </row>
    <row r="2416" spans="1:15">
      <c r="A2416" s="577"/>
      <c r="G2416" s="514"/>
      <c r="H2416" s="514"/>
      <c r="I2416" s="514"/>
      <c r="J2416" s="514"/>
      <c r="K2416" s="514"/>
      <c r="N2416" s="516"/>
      <c r="O2416" s="517"/>
    </row>
    <row r="2417" spans="1:15">
      <c r="A2417" s="577"/>
      <c r="G2417" s="514"/>
      <c r="H2417" s="514"/>
      <c r="I2417" s="514"/>
      <c r="J2417" s="514"/>
      <c r="K2417" s="514"/>
      <c r="N2417" s="516"/>
      <c r="O2417" s="517"/>
    </row>
    <row r="2418" spans="1:15">
      <c r="A2418" s="577"/>
      <c r="G2418" s="514"/>
      <c r="H2418" s="514"/>
      <c r="I2418" s="514"/>
      <c r="J2418" s="514"/>
      <c r="K2418" s="514"/>
      <c r="N2418" s="516"/>
      <c r="O2418" s="517"/>
    </row>
    <row r="2419" spans="1:15">
      <c r="A2419" s="577"/>
      <c r="G2419" s="514"/>
      <c r="H2419" s="514"/>
      <c r="I2419" s="514"/>
      <c r="J2419" s="514"/>
      <c r="K2419" s="514"/>
      <c r="N2419" s="516"/>
      <c r="O2419" s="517"/>
    </row>
    <row r="2420" spans="1:15">
      <c r="A2420" s="577"/>
      <c r="G2420" s="514"/>
      <c r="H2420" s="514"/>
      <c r="I2420" s="514"/>
      <c r="J2420" s="514"/>
      <c r="K2420" s="514"/>
      <c r="N2420" s="516"/>
      <c r="O2420" s="517"/>
    </row>
    <row r="2421" spans="1:15">
      <c r="A2421" s="577"/>
      <c r="G2421" s="514"/>
      <c r="H2421" s="514"/>
      <c r="I2421" s="514"/>
      <c r="J2421" s="514"/>
      <c r="K2421" s="514"/>
      <c r="N2421" s="516"/>
      <c r="O2421" s="517"/>
    </row>
    <row r="2422" spans="1:15">
      <c r="A2422" s="577"/>
      <c r="G2422" s="514"/>
      <c r="H2422" s="514"/>
      <c r="I2422" s="514"/>
      <c r="J2422" s="514"/>
      <c r="K2422" s="514"/>
      <c r="N2422" s="516"/>
      <c r="O2422" s="517"/>
    </row>
    <row r="2423" spans="1:15">
      <c r="A2423" s="577"/>
      <c r="G2423" s="514"/>
      <c r="H2423" s="514"/>
      <c r="I2423" s="514"/>
      <c r="J2423" s="514"/>
      <c r="K2423" s="514"/>
      <c r="N2423" s="516"/>
      <c r="O2423" s="517"/>
    </row>
    <row r="2424" spans="1:15">
      <c r="A2424" s="577"/>
      <c r="G2424" s="514"/>
      <c r="H2424" s="514"/>
      <c r="I2424" s="514"/>
      <c r="J2424" s="514"/>
      <c r="K2424" s="514"/>
      <c r="N2424" s="516"/>
      <c r="O2424" s="517"/>
    </row>
    <row r="2425" spans="1:15">
      <c r="A2425" s="577"/>
      <c r="G2425" s="514"/>
      <c r="H2425" s="514"/>
      <c r="I2425" s="514"/>
      <c r="J2425" s="514"/>
      <c r="K2425" s="514"/>
      <c r="N2425" s="516"/>
      <c r="O2425" s="517"/>
    </row>
    <row r="2426" spans="1:15">
      <c r="A2426" s="577"/>
      <c r="G2426" s="514"/>
      <c r="H2426" s="514"/>
      <c r="I2426" s="514"/>
      <c r="J2426" s="514"/>
      <c r="K2426" s="514"/>
      <c r="N2426" s="516"/>
      <c r="O2426" s="517"/>
    </row>
    <row r="2427" spans="1:15">
      <c r="A2427" s="577"/>
      <c r="G2427" s="514"/>
      <c r="H2427" s="514"/>
      <c r="I2427" s="514"/>
      <c r="J2427" s="514"/>
      <c r="K2427" s="514"/>
      <c r="N2427" s="516"/>
      <c r="O2427" s="517"/>
    </row>
    <row r="2428" spans="1:15">
      <c r="A2428" s="577"/>
      <c r="G2428" s="514"/>
      <c r="H2428" s="514"/>
      <c r="I2428" s="514"/>
      <c r="J2428" s="514"/>
      <c r="K2428" s="514"/>
      <c r="N2428" s="516"/>
      <c r="O2428" s="517"/>
    </row>
    <row r="2429" spans="1:15">
      <c r="A2429" s="577"/>
      <c r="G2429" s="514"/>
      <c r="H2429" s="514"/>
      <c r="I2429" s="514"/>
      <c r="J2429" s="514"/>
      <c r="K2429" s="514"/>
      <c r="N2429" s="516"/>
      <c r="O2429" s="517"/>
    </row>
    <row r="2430" spans="1:15">
      <c r="A2430" s="577"/>
      <c r="G2430" s="514"/>
      <c r="H2430" s="514"/>
      <c r="I2430" s="514"/>
      <c r="J2430" s="514"/>
      <c r="K2430" s="514"/>
      <c r="N2430" s="516"/>
      <c r="O2430" s="517"/>
    </row>
    <row r="2431" spans="1:15">
      <c r="A2431" s="577"/>
      <c r="G2431" s="514"/>
      <c r="H2431" s="514"/>
      <c r="I2431" s="514"/>
      <c r="J2431" s="514"/>
      <c r="K2431" s="514"/>
      <c r="N2431" s="516"/>
      <c r="O2431" s="517"/>
    </row>
    <row r="2432" spans="1:15">
      <c r="A2432" s="577"/>
      <c r="G2432" s="514"/>
      <c r="H2432" s="514"/>
      <c r="I2432" s="514"/>
      <c r="J2432" s="514"/>
      <c r="K2432" s="514"/>
      <c r="N2432" s="516"/>
      <c r="O2432" s="517"/>
    </row>
    <row r="2433" spans="1:15">
      <c r="A2433" s="577"/>
      <c r="G2433" s="514"/>
      <c r="H2433" s="514"/>
      <c r="I2433" s="514"/>
      <c r="J2433" s="514"/>
      <c r="K2433" s="514"/>
      <c r="N2433" s="516"/>
      <c r="O2433" s="517"/>
    </row>
    <row r="2434" spans="1:15">
      <c r="A2434" s="577"/>
      <c r="G2434" s="514"/>
      <c r="H2434" s="514"/>
      <c r="I2434" s="514"/>
      <c r="J2434" s="514"/>
      <c r="K2434" s="514"/>
      <c r="N2434" s="516"/>
      <c r="O2434" s="517"/>
    </row>
    <row r="2435" spans="1:15">
      <c r="A2435" s="577"/>
      <c r="G2435" s="514"/>
      <c r="H2435" s="514"/>
      <c r="I2435" s="514"/>
      <c r="J2435" s="514"/>
      <c r="K2435" s="514"/>
      <c r="N2435" s="516"/>
      <c r="O2435" s="517"/>
    </row>
    <row r="2436" spans="1:15">
      <c r="A2436" s="577"/>
      <c r="G2436" s="514"/>
      <c r="H2436" s="514"/>
      <c r="I2436" s="514"/>
      <c r="J2436" s="514"/>
      <c r="K2436" s="514"/>
      <c r="N2436" s="516"/>
      <c r="O2436" s="517"/>
    </row>
    <row r="2437" spans="1:15">
      <c r="A2437" s="577"/>
      <c r="G2437" s="514"/>
      <c r="H2437" s="514"/>
      <c r="I2437" s="514"/>
      <c r="J2437" s="514"/>
      <c r="K2437" s="514"/>
      <c r="N2437" s="516"/>
      <c r="O2437" s="517"/>
    </row>
    <row r="2438" spans="1:15">
      <c r="A2438" s="577"/>
      <c r="G2438" s="514"/>
      <c r="H2438" s="514"/>
      <c r="I2438" s="514"/>
      <c r="J2438" s="514"/>
      <c r="K2438" s="514"/>
      <c r="N2438" s="516"/>
      <c r="O2438" s="517"/>
    </row>
    <row r="2439" spans="1:15">
      <c r="A2439" s="577"/>
      <c r="G2439" s="514"/>
      <c r="H2439" s="514"/>
      <c r="I2439" s="514"/>
      <c r="J2439" s="514"/>
      <c r="K2439" s="514"/>
      <c r="N2439" s="516"/>
      <c r="O2439" s="517"/>
    </row>
    <row r="2440" spans="1:15">
      <c r="A2440" s="577"/>
      <c r="G2440" s="514"/>
      <c r="H2440" s="514"/>
      <c r="I2440" s="514"/>
      <c r="J2440" s="514"/>
      <c r="K2440" s="514"/>
      <c r="N2440" s="516"/>
      <c r="O2440" s="517"/>
    </row>
    <row r="2441" spans="1:15">
      <c r="A2441" s="577"/>
      <c r="G2441" s="514"/>
      <c r="H2441" s="514"/>
      <c r="I2441" s="514"/>
      <c r="J2441" s="514"/>
      <c r="K2441" s="514"/>
      <c r="N2441" s="516"/>
      <c r="O2441" s="517"/>
    </row>
    <row r="2442" spans="1:15">
      <c r="A2442" s="577"/>
      <c r="G2442" s="514"/>
      <c r="H2442" s="514"/>
      <c r="I2442" s="514"/>
      <c r="J2442" s="514"/>
      <c r="K2442" s="514"/>
      <c r="N2442" s="516"/>
      <c r="O2442" s="517"/>
    </row>
    <row r="2443" spans="1:15">
      <c r="A2443" s="577"/>
      <c r="G2443" s="514"/>
      <c r="H2443" s="514"/>
      <c r="I2443" s="514"/>
      <c r="J2443" s="514"/>
      <c r="K2443" s="514"/>
      <c r="N2443" s="516"/>
      <c r="O2443" s="517"/>
    </row>
    <row r="2444" spans="1:15">
      <c r="A2444" s="577"/>
      <c r="G2444" s="514"/>
      <c r="H2444" s="514"/>
      <c r="I2444" s="514"/>
      <c r="J2444" s="514"/>
      <c r="K2444" s="514"/>
      <c r="N2444" s="516"/>
      <c r="O2444" s="517"/>
    </row>
    <row r="2445" spans="1:15">
      <c r="A2445" s="577"/>
      <c r="G2445" s="514"/>
      <c r="H2445" s="514"/>
      <c r="I2445" s="514"/>
      <c r="J2445" s="514"/>
      <c r="K2445" s="514"/>
      <c r="N2445" s="516"/>
      <c r="O2445" s="517"/>
    </row>
    <row r="2446" spans="1:15">
      <c r="A2446" s="577"/>
      <c r="G2446" s="514"/>
      <c r="H2446" s="514"/>
      <c r="I2446" s="514"/>
      <c r="J2446" s="514"/>
      <c r="K2446" s="514"/>
      <c r="N2446" s="516"/>
      <c r="O2446" s="517"/>
    </row>
    <row r="2447" spans="1:15">
      <c r="A2447" s="577"/>
      <c r="G2447" s="514"/>
      <c r="H2447" s="514"/>
      <c r="I2447" s="514"/>
      <c r="J2447" s="514"/>
      <c r="K2447" s="514"/>
      <c r="N2447" s="516"/>
      <c r="O2447" s="517"/>
    </row>
    <row r="2448" spans="1:15">
      <c r="A2448" s="577"/>
      <c r="G2448" s="514"/>
      <c r="H2448" s="514"/>
      <c r="I2448" s="514"/>
      <c r="J2448" s="514"/>
      <c r="K2448" s="514"/>
      <c r="N2448" s="516"/>
      <c r="O2448" s="517"/>
    </row>
    <row r="2449" spans="1:15">
      <c r="A2449" s="577"/>
      <c r="G2449" s="514"/>
      <c r="H2449" s="514"/>
      <c r="I2449" s="514"/>
      <c r="J2449" s="514"/>
      <c r="K2449" s="514"/>
      <c r="N2449" s="516"/>
      <c r="O2449" s="517"/>
    </row>
    <row r="2450" spans="1:15">
      <c r="A2450" s="577"/>
      <c r="G2450" s="514"/>
      <c r="H2450" s="514"/>
      <c r="I2450" s="514"/>
      <c r="J2450" s="514"/>
      <c r="K2450" s="514"/>
      <c r="N2450" s="516"/>
      <c r="O2450" s="517"/>
    </row>
    <row r="2451" spans="1:15">
      <c r="A2451" s="577"/>
      <c r="G2451" s="514"/>
      <c r="H2451" s="514"/>
      <c r="I2451" s="514"/>
      <c r="J2451" s="514"/>
      <c r="K2451" s="514"/>
      <c r="N2451" s="516"/>
      <c r="O2451" s="517"/>
    </row>
    <row r="2452" spans="1:15">
      <c r="A2452" s="577"/>
      <c r="G2452" s="514"/>
      <c r="H2452" s="514"/>
      <c r="I2452" s="514"/>
      <c r="J2452" s="514"/>
      <c r="K2452" s="514"/>
      <c r="N2452" s="516"/>
      <c r="O2452" s="517"/>
    </row>
    <row r="2453" spans="1:15">
      <c r="A2453" s="577"/>
      <c r="G2453" s="514"/>
      <c r="H2453" s="514"/>
      <c r="I2453" s="514"/>
      <c r="J2453" s="514"/>
      <c r="K2453" s="514"/>
      <c r="N2453" s="516"/>
      <c r="O2453" s="517"/>
    </row>
    <row r="2454" spans="1:15">
      <c r="A2454" s="577"/>
      <c r="G2454" s="514"/>
      <c r="H2454" s="514"/>
      <c r="I2454" s="514"/>
      <c r="J2454" s="514"/>
      <c r="K2454" s="514"/>
      <c r="N2454" s="516"/>
      <c r="O2454" s="517"/>
    </row>
    <row r="2455" spans="1:15">
      <c r="A2455" s="577"/>
      <c r="G2455" s="514"/>
      <c r="H2455" s="514"/>
      <c r="I2455" s="514"/>
      <c r="J2455" s="514"/>
      <c r="K2455" s="514"/>
      <c r="N2455" s="516"/>
      <c r="O2455" s="517"/>
    </row>
    <row r="2456" spans="1:15">
      <c r="A2456" s="577"/>
      <c r="G2456" s="514"/>
      <c r="H2456" s="514"/>
      <c r="I2456" s="514"/>
      <c r="J2456" s="514"/>
      <c r="K2456" s="514"/>
      <c r="N2456" s="516"/>
      <c r="O2456" s="517"/>
    </row>
    <row r="2457" spans="1:15">
      <c r="G2457" s="514"/>
      <c r="H2457" s="514"/>
      <c r="I2457" s="514"/>
      <c r="J2457" s="514"/>
      <c r="K2457" s="514"/>
      <c r="N2457" s="516"/>
      <c r="O2457" s="517"/>
    </row>
    <row r="2458" spans="1:15">
      <c r="G2458" s="514"/>
      <c r="H2458" s="514"/>
      <c r="I2458" s="514"/>
      <c r="J2458" s="514"/>
      <c r="K2458" s="514"/>
      <c r="N2458" s="516"/>
      <c r="O2458" s="517"/>
    </row>
    <row r="2459" spans="1:15">
      <c r="G2459" s="514"/>
      <c r="H2459" s="514"/>
      <c r="I2459" s="514"/>
      <c r="J2459" s="514"/>
      <c r="K2459" s="514"/>
      <c r="N2459" s="516"/>
      <c r="O2459" s="517"/>
    </row>
    <row r="2460" spans="1:15">
      <c r="G2460" s="514"/>
      <c r="H2460" s="514"/>
      <c r="I2460" s="514"/>
      <c r="J2460" s="514"/>
      <c r="K2460" s="514"/>
      <c r="N2460" s="516"/>
      <c r="O2460" s="517"/>
    </row>
    <row r="2461" spans="1:15">
      <c r="G2461" s="514"/>
      <c r="H2461" s="514"/>
      <c r="I2461" s="514"/>
      <c r="J2461" s="514"/>
      <c r="K2461" s="514"/>
      <c r="N2461" s="516"/>
      <c r="O2461" s="517"/>
    </row>
    <row r="2462" spans="1:15">
      <c r="G2462" s="514"/>
      <c r="H2462" s="514"/>
      <c r="I2462" s="514"/>
      <c r="J2462" s="514"/>
      <c r="K2462" s="514"/>
      <c r="N2462" s="516"/>
      <c r="O2462" s="517"/>
    </row>
    <row r="2463" spans="1:15">
      <c r="G2463" s="514"/>
      <c r="H2463" s="514"/>
      <c r="I2463" s="514"/>
      <c r="J2463" s="514"/>
      <c r="K2463" s="514"/>
      <c r="N2463" s="516"/>
      <c r="O2463" s="517"/>
    </row>
    <row r="2464" spans="1:15">
      <c r="G2464" s="514"/>
      <c r="H2464" s="514"/>
      <c r="I2464" s="514"/>
      <c r="J2464" s="514"/>
      <c r="K2464" s="514"/>
      <c r="N2464" s="516"/>
      <c r="O2464" s="517"/>
    </row>
    <row r="2465" spans="7:15">
      <c r="G2465" s="514"/>
      <c r="H2465" s="514"/>
      <c r="I2465" s="514"/>
      <c r="J2465" s="514"/>
      <c r="K2465" s="514"/>
      <c r="N2465" s="516"/>
      <c r="O2465" s="517"/>
    </row>
    <row r="2466" spans="7:15">
      <c r="G2466" s="514"/>
      <c r="H2466" s="514"/>
      <c r="I2466" s="514"/>
      <c r="J2466" s="514"/>
      <c r="K2466" s="514"/>
      <c r="N2466" s="516"/>
      <c r="O2466" s="517"/>
    </row>
    <row r="2467" spans="7:15">
      <c r="G2467" s="514"/>
      <c r="H2467" s="514"/>
      <c r="I2467" s="514"/>
      <c r="J2467" s="514"/>
      <c r="K2467" s="514"/>
      <c r="N2467" s="516"/>
      <c r="O2467" s="517"/>
    </row>
    <row r="2468" spans="7:15">
      <c r="G2468" s="514"/>
      <c r="H2468" s="514"/>
      <c r="I2468" s="514"/>
      <c r="J2468" s="514"/>
      <c r="K2468" s="514"/>
      <c r="N2468" s="516"/>
      <c r="O2468" s="517"/>
    </row>
    <row r="2469" spans="7:15">
      <c r="G2469" s="514"/>
      <c r="H2469" s="514"/>
      <c r="I2469" s="514"/>
      <c r="J2469" s="514"/>
      <c r="K2469" s="514"/>
      <c r="N2469" s="516"/>
      <c r="O2469" s="517"/>
    </row>
    <row r="2470" spans="7:15">
      <c r="G2470" s="514"/>
      <c r="H2470" s="514"/>
      <c r="I2470" s="514"/>
      <c r="J2470" s="514"/>
      <c r="K2470" s="514"/>
      <c r="N2470" s="516"/>
      <c r="O2470" s="517"/>
    </row>
    <row r="2471" spans="7:15">
      <c r="G2471" s="514"/>
      <c r="H2471" s="514"/>
      <c r="I2471" s="514"/>
      <c r="J2471" s="514"/>
      <c r="K2471" s="514"/>
      <c r="N2471" s="516"/>
      <c r="O2471" s="517"/>
    </row>
    <row r="2472" spans="7:15">
      <c r="G2472" s="514"/>
      <c r="H2472" s="514"/>
      <c r="I2472" s="514"/>
      <c r="J2472" s="514"/>
      <c r="K2472" s="514"/>
      <c r="N2472" s="516"/>
      <c r="O2472" s="517"/>
    </row>
    <row r="2473" spans="7:15">
      <c r="G2473" s="514"/>
      <c r="H2473" s="514"/>
      <c r="I2473" s="514"/>
      <c r="J2473" s="514"/>
      <c r="K2473" s="514"/>
      <c r="N2473" s="516"/>
      <c r="O2473" s="517"/>
    </row>
    <row r="2474" spans="7:15">
      <c r="G2474" s="514"/>
      <c r="H2474" s="514"/>
      <c r="I2474" s="514"/>
      <c r="J2474" s="514"/>
      <c r="K2474" s="514"/>
      <c r="N2474" s="516"/>
      <c r="O2474" s="517"/>
    </row>
    <row r="2475" spans="7:15">
      <c r="G2475" s="514"/>
      <c r="H2475" s="514"/>
      <c r="I2475" s="514"/>
      <c r="J2475" s="514"/>
      <c r="K2475" s="514"/>
      <c r="N2475" s="516"/>
      <c r="O2475" s="517"/>
    </row>
    <row r="2476" spans="7:15">
      <c r="G2476" s="514"/>
      <c r="H2476" s="514"/>
      <c r="I2476" s="514"/>
      <c r="J2476" s="514"/>
      <c r="K2476" s="514"/>
      <c r="N2476" s="516"/>
      <c r="O2476" s="517"/>
    </row>
    <row r="2477" spans="7:15">
      <c r="G2477" s="514"/>
      <c r="H2477" s="514"/>
      <c r="I2477" s="514"/>
      <c r="J2477" s="514"/>
      <c r="K2477" s="514"/>
      <c r="N2477" s="516"/>
      <c r="O2477" s="517"/>
    </row>
    <row r="2478" spans="7:15">
      <c r="G2478" s="514"/>
      <c r="H2478" s="514"/>
      <c r="I2478" s="514"/>
      <c r="J2478" s="514"/>
      <c r="K2478" s="514"/>
      <c r="N2478" s="516"/>
      <c r="O2478" s="517"/>
    </row>
    <row r="2479" spans="7:15">
      <c r="G2479" s="514"/>
      <c r="H2479" s="514"/>
      <c r="I2479" s="514"/>
      <c r="J2479" s="514"/>
      <c r="K2479" s="514"/>
      <c r="N2479" s="516"/>
      <c r="O2479" s="517"/>
    </row>
    <row r="2480" spans="7:15">
      <c r="G2480" s="514"/>
      <c r="H2480" s="514"/>
      <c r="I2480" s="514"/>
      <c r="J2480" s="514"/>
      <c r="K2480" s="514"/>
      <c r="N2480" s="516"/>
      <c r="O2480" s="517"/>
    </row>
    <row r="2481" spans="7:15">
      <c r="G2481" s="514"/>
      <c r="H2481" s="514"/>
      <c r="I2481" s="514"/>
      <c r="J2481" s="514"/>
      <c r="K2481" s="514"/>
      <c r="N2481" s="516"/>
      <c r="O2481" s="517"/>
    </row>
    <row r="2482" spans="7:15">
      <c r="G2482" s="514"/>
      <c r="H2482" s="514"/>
      <c r="I2482" s="514"/>
      <c r="J2482" s="514"/>
      <c r="K2482" s="514"/>
      <c r="N2482" s="516"/>
      <c r="O2482" s="517"/>
    </row>
    <row r="2483" spans="7:15">
      <c r="G2483" s="514"/>
      <c r="H2483" s="514"/>
      <c r="I2483" s="514"/>
      <c r="J2483" s="514"/>
      <c r="K2483" s="514"/>
      <c r="N2483" s="516"/>
      <c r="O2483" s="517"/>
    </row>
    <row r="2484" spans="7:15">
      <c r="G2484" s="514"/>
      <c r="H2484" s="514"/>
      <c r="I2484" s="514"/>
      <c r="J2484" s="514"/>
      <c r="K2484" s="514"/>
      <c r="N2484" s="516"/>
      <c r="O2484" s="517"/>
    </row>
    <row r="2485" spans="7:15">
      <c r="G2485" s="514"/>
      <c r="H2485" s="514"/>
      <c r="I2485" s="514"/>
      <c r="J2485" s="514"/>
      <c r="K2485" s="514"/>
      <c r="N2485" s="516"/>
      <c r="O2485" s="517"/>
    </row>
    <row r="2486" spans="7:15">
      <c r="G2486" s="514"/>
      <c r="H2486" s="514"/>
      <c r="I2486" s="514"/>
      <c r="J2486" s="514"/>
      <c r="K2486" s="514"/>
      <c r="N2486" s="516"/>
      <c r="O2486" s="517"/>
    </row>
    <row r="2487" spans="7:15">
      <c r="G2487" s="514"/>
      <c r="H2487" s="514"/>
      <c r="I2487" s="514"/>
      <c r="J2487" s="514"/>
      <c r="K2487" s="514"/>
      <c r="N2487" s="516"/>
      <c r="O2487" s="517"/>
    </row>
    <row r="2488" spans="7:15">
      <c r="G2488" s="514"/>
      <c r="H2488" s="514"/>
      <c r="I2488" s="514"/>
      <c r="J2488" s="514"/>
      <c r="K2488" s="514"/>
      <c r="N2488" s="516"/>
      <c r="O2488" s="517"/>
    </row>
    <row r="2489" spans="7:15">
      <c r="G2489" s="514"/>
      <c r="H2489" s="514"/>
      <c r="I2489" s="514"/>
      <c r="J2489" s="514"/>
      <c r="K2489" s="514"/>
      <c r="N2489" s="516"/>
      <c r="O2489" s="517"/>
    </row>
    <row r="2490" spans="7:15">
      <c r="G2490" s="514"/>
      <c r="H2490" s="514"/>
      <c r="I2490" s="514"/>
      <c r="J2490" s="514"/>
      <c r="K2490" s="514"/>
      <c r="N2490" s="516"/>
      <c r="O2490" s="517"/>
    </row>
    <row r="2491" spans="7:15">
      <c r="G2491" s="514"/>
      <c r="H2491" s="514"/>
      <c r="I2491" s="514"/>
      <c r="J2491" s="514"/>
      <c r="K2491" s="514"/>
      <c r="N2491" s="516"/>
      <c r="O2491" s="517"/>
    </row>
    <row r="2492" spans="7:15">
      <c r="G2492" s="514"/>
      <c r="H2492" s="514"/>
      <c r="I2492" s="514"/>
      <c r="J2492" s="514"/>
      <c r="K2492" s="514"/>
      <c r="N2492" s="516"/>
      <c r="O2492" s="517"/>
    </row>
    <row r="2493" spans="7:15">
      <c r="G2493" s="514"/>
      <c r="H2493" s="514"/>
      <c r="I2493" s="514"/>
      <c r="J2493" s="514"/>
      <c r="K2493" s="514"/>
      <c r="N2493" s="516"/>
      <c r="O2493" s="517"/>
    </row>
    <row r="2494" spans="7:15">
      <c r="G2494" s="514"/>
      <c r="H2494" s="514"/>
      <c r="I2494" s="514"/>
      <c r="J2494" s="514"/>
      <c r="K2494" s="514"/>
      <c r="N2494" s="516"/>
      <c r="O2494" s="517"/>
    </row>
    <row r="2495" spans="7:15">
      <c r="G2495" s="514"/>
      <c r="H2495" s="514"/>
      <c r="I2495" s="514"/>
      <c r="J2495" s="514"/>
      <c r="K2495" s="514"/>
      <c r="N2495" s="516"/>
      <c r="O2495" s="517"/>
    </row>
    <row r="2496" spans="7:15">
      <c r="G2496" s="514"/>
      <c r="H2496" s="514"/>
      <c r="I2496" s="514"/>
      <c r="J2496" s="514"/>
      <c r="K2496" s="514"/>
      <c r="N2496" s="516"/>
      <c r="O2496" s="517"/>
    </row>
    <row r="2497" spans="7:15">
      <c r="G2497" s="514"/>
      <c r="H2497" s="514"/>
      <c r="I2497" s="514"/>
      <c r="J2497" s="514"/>
      <c r="K2497" s="514"/>
      <c r="N2497" s="516"/>
      <c r="O2497" s="517"/>
    </row>
    <row r="2498" spans="7:15">
      <c r="G2498" s="514"/>
      <c r="H2498" s="514"/>
      <c r="I2498" s="514"/>
      <c r="J2498" s="514"/>
      <c r="K2498" s="514"/>
      <c r="N2498" s="516"/>
      <c r="O2498" s="517"/>
    </row>
    <row r="2499" spans="7:15">
      <c r="G2499" s="514"/>
      <c r="H2499" s="514"/>
      <c r="I2499" s="514"/>
      <c r="J2499" s="514"/>
      <c r="K2499" s="514"/>
      <c r="N2499" s="516"/>
      <c r="O2499" s="517"/>
    </row>
    <row r="2500" spans="7:15">
      <c r="G2500" s="514"/>
      <c r="H2500" s="514"/>
      <c r="I2500" s="514"/>
      <c r="J2500" s="514"/>
      <c r="K2500" s="514"/>
      <c r="N2500" s="516"/>
      <c r="O2500" s="517"/>
    </row>
    <row r="2501" spans="7:15">
      <c r="G2501" s="514"/>
      <c r="H2501" s="514"/>
      <c r="I2501" s="514"/>
      <c r="J2501" s="514"/>
      <c r="K2501" s="514"/>
      <c r="N2501" s="516"/>
      <c r="O2501" s="517"/>
    </row>
    <row r="2502" spans="7:15">
      <c r="G2502" s="514"/>
      <c r="H2502" s="514"/>
      <c r="I2502" s="514"/>
      <c r="J2502" s="514"/>
      <c r="K2502" s="514"/>
      <c r="N2502" s="516"/>
      <c r="O2502" s="517"/>
    </row>
    <row r="2503" spans="7:15">
      <c r="G2503" s="514"/>
      <c r="H2503" s="514"/>
      <c r="I2503" s="514"/>
      <c r="J2503" s="514"/>
      <c r="K2503" s="514"/>
      <c r="N2503" s="516"/>
      <c r="O2503" s="517"/>
    </row>
    <row r="2504" spans="7:15">
      <c r="G2504" s="514"/>
      <c r="H2504" s="514"/>
      <c r="I2504" s="514"/>
      <c r="J2504" s="514"/>
      <c r="K2504" s="514"/>
      <c r="N2504" s="516"/>
      <c r="O2504" s="517"/>
    </row>
    <row r="2505" spans="7:15">
      <c r="G2505" s="514"/>
      <c r="H2505" s="514"/>
      <c r="I2505" s="514"/>
      <c r="J2505" s="514"/>
      <c r="K2505" s="514"/>
      <c r="N2505" s="516"/>
      <c r="O2505" s="517"/>
    </row>
    <row r="2506" spans="7:15">
      <c r="G2506" s="514"/>
      <c r="H2506" s="514"/>
      <c r="I2506" s="514"/>
      <c r="J2506" s="514"/>
      <c r="K2506" s="514"/>
      <c r="N2506" s="516"/>
      <c r="O2506" s="517"/>
    </row>
    <row r="2507" spans="7:15">
      <c r="G2507" s="514"/>
      <c r="H2507" s="514"/>
      <c r="I2507" s="514"/>
      <c r="J2507" s="514"/>
      <c r="K2507" s="514"/>
      <c r="N2507" s="516"/>
      <c r="O2507" s="517"/>
    </row>
    <row r="2508" spans="7:15">
      <c r="G2508" s="514"/>
      <c r="H2508" s="514"/>
      <c r="I2508" s="514"/>
      <c r="J2508" s="514"/>
      <c r="K2508" s="514"/>
      <c r="N2508" s="516"/>
      <c r="O2508" s="517"/>
    </row>
    <row r="2509" spans="7:15">
      <c r="G2509" s="514"/>
      <c r="H2509" s="514"/>
      <c r="I2509" s="514"/>
      <c r="J2509" s="514"/>
      <c r="K2509" s="514"/>
      <c r="N2509" s="516"/>
      <c r="O2509" s="517"/>
    </row>
    <row r="2510" spans="7:15">
      <c r="G2510" s="514"/>
      <c r="H2510" s="514"/>
      <c r="I2510" s="514"/>
      <c r="J2510" s="514"/>
      <c r="K2510" s="514"/>
      <c r="N2510" s="516"/>
      <c r="O2510" s="517"/>
    </row>
    <row r="2511" spans="7:15">
      <c r="G2511" s="514"/>
      <c r="H2511" s="514"/>
      <c r="I2511" s="514"/>
      <c r="J2511" s="514"/>
      <c r="K2511" s="514"/>
      <c r="N2511" s="516"/>
      <c r="O2511" s="517"/>
    </row>
    <row r="2512" spans="7:15">
      <c r="G2512" s="514"/>
      <c r="H2512" s="514"/>
      <c r="I2512" s="514"/>
      <c r="J2512" s="514"/>
      <c r="K2512" s="514"/>
      <c r="N2512" s="516"/>
      <c r="O2512" s="517"/>
    </row>
    <row r="2513" spans="7:15">
      <c r="G2513" s="514"/>
      <c r="H2513" s="514"/>
      <c r="I2513" s="514"/>
      <c r="J2513" s="514"/>
      <c r="K2513" s="514"/>
      <c r="N2513" s="516"/>
      <c r="O2513" s="517"/>
    </row>
    <row r="2514" spans="7:15">
      <c r="G2514" s="514"/>
      <c r="H2514" s="514"/>
      <c r="I2514" s="514"/>
      <c r="J2514" s="514"/>
      <c r="K2514" s="514"/>
      <c r="N2514" s="516"/>
      <c r="O2514" s="517"/>
    </row>
    <row r="2515" spans="7:15">
      <c r="G2515" s="514"/>
      <c r="H2515" s="514"/>
      <c r="I2515" s="514"/>
      <c r="J2515" s="514"/>
      <c r="K2515" s="514"/>
      <c r="N2515" s="516"/>
      <c r="O2515" s="517"/>
    </row>
    <row r="2516" spans="7:15">
      <c r="G2516" s="514"/>
      <c r="H2516" s="514"/>
      <c r="I2516" s="514"/>
      <c r="J2516" s="514"/>
      <c r="K2516" s="514"/>
      <c r="N2516" s="516"/>
      <c r="O2516" s="517"/>
    </row>
    <row r="2517" spans="7:15">
      <c r="G2517" s="514"/>
      <c r="H2517" s="514"/>
      <c r="I2517" s="514"/>
      <c r="J2517" s="514"/>
      <c r="K2517" s="514"/>
      <c r="N2517" s="516"/>
      <c r="O2517" s="517"/>
    </row>
    <row r="2518" spans="7:15">
      <c r="G2518" s="514"/>
      <c r="H2518" s="514"/>
      <c r="I2518" s="514"/>
      <c r="J2518" s="514"/>
      <c r="K2518" s="514"/>
      <c r="N2518" s="516"/>
      <c r="O2518" s="517"/>
    </row>
    <row r="2519" spans="7:15">
      <c r="G2519" s="514"/>
      <c r="H2519" s="514"/>
      <c r="I2519" s="514"/>
      <c r="J2519" s="514"/>
      <c r="K2519" s="514"/>
      <c r="N2519" s="516"/>
      <c r="O2519" s="517"/>
    </row>
    <row r="2520" spans="7:15">
      <c r="G2520" s="514"/>
      <c r="H2520" s="514"/>
      <c r="I2520" s="514"/>
      <c r="J2520" s="514"/>
      <c r="K2520" s="514"/>
      <c r="N2520" s="516"/>
      <c r="O2520" s="517"/>
    </row>
    <row r="2521" spans="7:15">
      <c r="G2521" s="514"/>
      <c r="H2521" s="514"/>
      <c r="I2521" s="514"/>
      <c r="J2521" s="514"/>
      <c r="K2521" s="514"/>
      <c r="N2521" s="516"/>
      <c r="O2521" s="517"/>
    </row>
    <row r="2522" spans="7:15">
      <c r="G2522" s="514"/>
      <c r="H2522" s="514"/>
      <c r="I2522" s="514"/>
      <c r="J2522" s="514"/>
      <c r="K2522" s="514"/>
      <c r="N2522" s="516"/>
      <c r="O2522" s="517"/>
    </row>
    <row r="2523" spans="7:15">
      <c r="G2523" s="514"/>
      <c r="H2523" s="514"/>
      <c r="I2523" s="514"/>
      <c r="J2523" s="514"/>
      <c r="K2523" s="514"/>
      <c r="N2523" s="516"/>
      <c r="O2523" s="517"/>
    </row>
    <row r="2524" spans="7:15">
      <c r="G2524" s="514"/>
      <c r="H2524" s="514"/>
      <c r="I2524" s="514"/>
      <c r="J2524" s="514"/>
      <c r="K2524" s="514"/>
      <c r="N2524" s="516"/>
      <c r="O2524" s="517"/>
    </row>
    <row r="2525" spans="7:15">
      <c r="G2525" s="514"/>
      <c r="H2525" s="514"/>
      <c r="I2525" s="514"/>
      <c r="J2525" s="514"/>
      <c r="K2525" s="514"/>
      <c r="N2525" s="516"/>
      <c r="O2525" s="517"/>
    </row>
    <row r="2526" spans="7:15">
      <c r="G2526" s="514"/>
      <c r="H2526" s="514"/>
      <c r="I2526" s="514"/>
      <c r="J2526" s="514"/>
      <c r="K2526" s="514"/>
      <c r="N2526" s="516"/>
      <c r="O2526" s="517"/>
    </row>
    <row r="2527" spans="7:15">
      <c r="G2527" s="514"/>
      <c r="H2527" s="514"/>
      <c r="I2527" s="514"/>
      <c r="J2527" s="514"/>
      <c r="K2527" s="514"/>
      <c r="N2527" s="516"/>
      <c r="O2527" s="517"/>
    </row>
    <row r="2528" spans="7:15">
      <c r="G2528" s="514"/>
      <c r="H2528" s="514"/>
      <c r="I2528" s="514"/>
      <c r="J2528" s="514"/>
      <c r="K2528" s="514"/>
      <c r="N2528" s="516"/>
      <c r="O2528" s="517"/>
    </row>
    <row r="2529" spans="7:15">
      <c r="G2529" s="514"/>
      <c r="H2529" s="514"/>
      <c r="I2529" s="514"/>
      <c r="J2529" s="514"/>
      <c r="K2529" s="514"/>
      <c r="N2529" s="516"/>
      <c r="O2529" s="517"/>
    </row>
    <row r="2530" spans="7:15">
      <c r="G2530" s="514"/>
      <c r="H2530" s="514"/>
      <c r="I2530" s="514"/>
      <c r="J2530" s="514"/>
      <c r="K2530" s="514"/>
      <c r="N2530" s="516"/>
      <c r="O2530" s="517"/>
    </row>
    <row r="2531" spans="7:15">
      <c r="G2531" s="514"/>
      <c r="H2531" s="514"/>
      <c r="I2531" s="514"/>
      <c r="J2531" s="514"/>
      <c r="K2531" s="514"/>
      <c r="N2531" s="516"/>
      <c r="O2531" s="517"/>
    </row>
    <row r="2532" spans="7:15">
      <c r="G2532" s="514"/>
      <c r="H2532" s="514"/>
      <c r="I2532" s="514"/>
      <c r="J2532" s="514"/>
      <c r="K2532" s="514"/>
      <c r="N2532" s="516"/>
      <c r="O2532" s="517"/>
    </row>
    <row r="2533" spans="7:15">
      <c r="G2533" s="514"/>
      <c r="H2533" s="514"/>
      <c r="I2533" s="514"/>
      <c r="J2533" s="514"/>
      <c r="K2533" s="514"/>
      <c r="N2533" s="516"/>
      <c r="O2533" s="517"/>
    </row>
    <row r="2534" spans="7:15">
      <c r="G2534" s="514"/>
      <c r="H2534" s="514"/>
      <c r="I2534" s="514"/>
      <c r="J2534" s="514"/>
      <c r="K2534" s="514"/>
      <c r="N2534" s="516"/>
      <c r="O2534" s="517"/>
    </row>
    <row r="2535" spans="7:15">
      <c r="G2535" s="514"/>
      <c r="H2535" s="514"/>
      <c r="I2535" s="514"/>
      <c r="J2535" s="514"/>
      <c r="K2535" s="514"/>
      <c r="N2535" s="516"/>
      <c r="O2535" s="517"/>
    </row>
    <row r="2536" spans="7:15">
      <c r="G2536" s="514"/>
      <c r="H2536" s="514"/>
      <c r="I2536" s="514"/>
      <c r="J2536" s="514"/>
      <c r="K2536" s="514"/>
      <c r="N2536" s="516"/>
      <c r="O2536" s="517"/>
    </row>
    <row r="2537" spans="7:15">
      <c r="G2537" s="514"/>
      <c r="H2537" s="514"/>
      <c r="I2537" s="514"/>
      <c r="J2537" s="514"/>
      <c r="K2537" s="514"/>
      <c r="N2537" s="516"/>
      <c r="O2537" s="517"/>
    </row>
    <row r="2538" spans="7:15">
      <c r="G2538" s="514"/>
      <c r="H2538" s="514"/>
      <c r="I2538" s="514"/>
      <c r="J2538" s="514"/>
      <c r="K2538" s="514"/>
      <c r="N2538" s="516"/>
      <c r="O2538" s="517"/>
    </row>
    <row r="2539" spans="7:15">
      <c r="G2539" s="514"/>
      <c r="H2539" s="514"/>
      <c r="I2539" s="514"/>
      <c r="J2539" s="514"/>
      <c r="K2539" s="514"/>
      <c r="N2539" s="516"/>
      <c r="O2539" s="517"/>
    </row>
    <row r="2540" spans="7:15">
      <c r="G2540" s="514"/>
      <c r="H2540" s="514"/>
      <c r="I2540" s="514"/>
      <c r="J2540" s="514"/>
      <c r="K2540" s="514"/>
      <c r="N2540" s="516"/>
      <c r="O2540" s="517"/>
    </row>
    <row r="2541" spans="7:15">
      <c r="G2541" s="514"/>
      <c r="H2541" s="514"/>
      <c r="I2541" s="514"/>
      <c r="J2541" s="514"/>
      <c r="K2541" s="514"/>
      <c r="N2541" s="516"/>
      <c r="O2541" s="517"/>
    </row>
    <row r="2542" spans="7:15">
      <c r="G2542" s="514"/>
      <c r="H2542" s="514"/>
      <c r="I2542" s="514"/>
      <c r="J2542" s="514"/>
      <c r="K2542" s="514"/>
      <c r="N2542" s="516"/>
      <c r="O2542" s="517"/>
    </row>
    <row r="2543" spans="7:15">
      <c r="G2543" s="514"/>
      <c r="H2543" s="514"/>
      <c r="I2543" s="514"/>
      <c r="J2543" s="514"/>
      <c r="K2543" s="514"/>
      <c r="N2543" s="516"/>
      <c r="O2543" s="517"/>
    </row>
    <row r="2544" spans="7:15">
      <c r="G2544" s="514"/>
      <c r="H2544" s="514"/>
      <c r="I2544" s="514"/>
      <c r="J2544" s="514"/>
      <c r="K2544" s="514"/>
      <c r="N2544" s="516"/>
      <c r="O2544" s="517"/>
    </row>
    <row r="2545" spans="7:15">
      <c r="G2545" s="514"/>
      <c r="H2545" s="514"/>
      <c r="I2545" s="514"/>
      <c r="J2545" s="514"/>
      <c r="K2545" s="514"/>
      <c r="N2545" s="516"/>
      <c r="O2545" s="517"/>
    </row>
    <row r="2546" spans="7:15">
      <c r="G2546" s="514"/>
      <c r="H2546" s="514"/>
      <c r="I2546" s="514"/>
      <c r="J2546" s="514"/>
      <c r="K2546" s="514"/>
      <c r="N2546" s="516"/>
      <c r="O2546" s="517"/>
    </row>
    <row r="2547" spans="7:15">
      <c r="G2547" s="514"/>
      <c r="H2547" s="514"/>
      <c r="I2547" s="514"/>
      <c r="J2547" s="514"/>
      <c r="K2547" s="514"/>
      <c r="N2547" s="516"/>
      <c r="O2547" s="517"/>
    </row>
    <row r="2548" spans="7:15">
      <c r="G2548" s="514"/>
      <c r="H2548" s="514"/>
      <c r="I2548" s="514"/>
      <c r="J2548" s="514"/>
      <c r="K2548" s="514"/>
      <c r="N2548" s="516"/>
      <c r="O2548" s="517"/>
    </row>
    <row r="2549" spans="7:15">
      <c r="G2549" s="514"/>
      <c r="H2549" s="514"/>
      <c r="I2549" s="514"/>
      <c r="J2549" s="514"/>
      <c r="K2549" s="514"/>
      <c r="N2549" s="516"/>
      <c r="O2549" s="517"/>
    </row>
    <row r="2550" spans="7:15">
      <c r="G2550" s="514"/>
      <c r="H2550" s="514"/>
      <c r="I2550" s="514"/>
      <c r="J2550" s="514"/>
      <c r="K2550" s="514"/>
      <c r="N2550" s="516"/>
      <c r="O2550" s="517"/>
    </row>
    <row r="2551" spans="7:15">
      <c r="G2551" s="514"/>
      <c r="H2551" s="514"/>
      <c r="I2551" s="514"/>
      <c r="J2551" s="514"/>
      <c r="K2551" s="514"/>
      <c r="N2551" s="516"/>
      <c r="O2551" s="517"/>
    </row>
    <row r="2552" spans="7:15">
      <c r="G2552" s="514"/>
      <c r="H2552" s="514"/>
      <c r="I2552" s="514"/>
      <c r="J2552" s="514"/>
      <c r="K2552" s="514"/>
      <c r="N2552" s="516"/>
      <c r="O2552" s="517"/>
    </row>
    <row r="2553" spans="7:15">
      <c r="G2553" s="514"/>
      <c r="H2553" s="514"/>
      <c r="I2553" s="514"/>
      <c r="J2553" s="514"/>
      <c r="K2553" s="514"/>
      <c r="N2553" s="516"/>
      <c r="O2553" s="517"/>
    </row>
    <row r="2554" spans="7:15">
      <c r="G2554" s="514"/>
      <c r="H2554" s="514"/>
      <c r="I2554" s="514"/>
      <c r="J2554" s="514"/>
      <c r="K2554" s="514"/>
      <c r="N2554" s="516"/>
      <c r="O2554" s="517"/>
    </row>
    <row r="2555" spans="7:15">
      <c r="G2555" s="514"/>
      <c r="H2555" s="514"/>
      <c r="I2555" s="514"/>
      <c r="J2555" s="514"/>
      <c r="K2555" s="514"/>
      <c r="N2555" s="516"/>
      <c r="O2555" s="517"/>
    </row>
    <row r="2556" spans="7:15">
      <c r="G2556" s="514"/>
      <c r="H2556" s="514"/>
      <c r="I2556" s="514"/>
      <c r="J2556" s="514"/>
      <c r="K2556" s="514"/>
      <c r="N2556" s="516"/>
      <c r="O2556" s="517"/>
    </row>
    <row r="2557" spans="7:15">
      <c r="G2557" s="514"/>
      <c r="H2557" s="514"/>
      <c r="I2557" s="514"/>
      <c r="J2557" s="514"/>
      <c r="K2557" s="514"/>
      <c r="N2557" s="516"/>
      <c r="O2557" s="517"/>
    </row>
    <row r="2558" spans="7:15">
      <c r="G2558" s="514"/>
      <c r="H2558" s="514"/>
      <c r="I2558" s="514"/>
      <c r="J2558" s="514"/>
      <c r="K2558" s="514"/>
      <c r="N2558" s="516"/>
      <c r="O2558" s="517"/>
    </row>
    <row r="2559" spans="7:15">
      <c r="G2559" s="514"/>
      <c r="H2559" s="514"/>
      <c r="I2559" s="514"/>
      <c r="J2559" s="514"/>
      <c r="K2559" s="514"/>
      <c r="N2559" s="516"/>
      <c r="O2559" s="517"/>
    </row>
    <row r="2560" spans="7:15">
      <c r="G2560" s="514"/>
      <c r="H2560" s="514"/>
      <c r="I2560" s="514"/>
      <c r="J2560" s="514"/>
      <c r="K2560" s="514"/>
      <c r="N2560" s="516"/>
      <c r="O2560" s="517"/>
    </row>
    <row r="2561" spans="7:15">
      <c r="G2561" s="514"/>
      <c r="H2561" s="514"/>
      <c r="I2561" s="514"/>
      <c r="J2561" s="514"/>
      <c r="K2561" s="514"/>
      <c r="N2561" s="516"/>
      <c r="O2561" s="517"/>
    </row>
    <row r="2562" spans="7:15">
      <c r="G2562" s="514"/>
      <c r="H2562" s="514"/>
      <c r="I2562" s="514"/>
      <c r="J2562" s="514"/>
      <c r="K2562" s="514"/>
      <c r="N2562" s="516"/>
      <c r="O2562" s="517"/>
    </row>
    <row r="2563" spans="7:15">
      <c r="G2563" s="514"/>
      <c r="H2563" s="514"/>
      <c r="I2563" s="514"/>
      <c r="J2563" s="514"/>
      <c r="K2563" s="514"/>
      <c r="N2563" s="516"/>
      <c r="O2563" s="517"/>
    </row>
    <row r="2564" spans="7:15">
      <c r="G2564" s="514"/>
      <c r="H2564" s="514"/>
      <c r="I2564" s="514"/>
      <c r="J2564" s="514"/>
      <c r="K2564" s="514"/>
      <c r="N2564" s="516"/>
      <c r="O2564" s="517"/>
    </row>
    <row r="2565" spans="7:15">
      <c r="G2565" s="514"/>
      <c r="H2565" s="514"/>
      <c r="I2565" s="514"/>
      <c r="J2565" s="514"/>
      <c r="K2565" s="514"/>
      <c r="N2565" s="516"/>
      <c r="O2565" s="517"/>
    </row>
    <row r="2566" spans="7:15">
      <c r="G2566" s="514"/>
      <c r="H2566" s="514"/>
      <c r="I2566" s="514"/>
      <c r="J2566" s="514"/>
      <c r="K2566" s="514"/>
      <c r="N2566" s="516"/>
      <c r="O2566" s="517"/>
    </row>
    <row r="2567" spans="7:15">
      <c r="G2567" s="514"/>
      <c r="H2567" s="514"/>
      <c r="I2567" s="514"/>
      <c r="J2567" s="514"/>
      <c r="K2567" s="514"/>
      <c r="N2567" s="516"/>
      <c r="O2567" s="517"/>
    </row>
    <row r="2568" spans="7:15">
      <c r="G2568" s="514"/>
      <c r="H2568" s="514"/>
      <c r="I2568" s="514"/>
      <c r="J2568" s="514"/>
      <c r="K2568" s="514"/>
      <c r="N2568" s="516"/>
      <c r="O2568" s="517"/>
    </row>
    <row r="2569" spans="7:15">
      <c r="G2569" s="514"/>
      <c r="H2569" s="514"/>
      <c r="I2569" s="514"/>
      <c r="J2569" s="514"/>
      <c r="K2569" s="514"/>
      <c r="N2569" s="516"/>
      <c r="O2569" s="517"/>
    </row>
    <row r="2570" spans="7:15">
      <c r="G2570" s="514"/>
      <c r="H2570" s="514"/>
      <c r="I2570" s="514"/>
      <c r="J2570" s="514"/>
      <c r="K2570" s="514"/>
      <c r="N2570" s="516"/>
      <c r="O2570" s="517"/>
    </row>
    <row r="2571" spans="7:15">
      <c r="G2571" s="514"/>
      <c r="H2571" s="514"/>
      <c r="I2571" s="514"/>
      <c r="J2571" s="514"/>
      <c r="K2571" s="514"/>
      <c r="N2571" s="516"/>
      <c r="O2571" s="517"/>
    </row>
    <row r="2572" spans="7:15">
      <c r="G2572" s="514"/>
      <c r="H2572" s="514"/>
      <c r="I2572" s="514"/>
      <c r="J2572" s="514"/>
      <c r="K2572" s="514"/>
      <c r="N2572" s="516"/>
      <c r="O2572" s="517"/>
    </row>
    <row r="2573" spans="7:15">
      <c r="G2573" s="514"/>
      <c r="H2573" s="514"/>
      <c r="I2573" s="514"/>
      <c r="J2573" s="514"/>
      <c r="K2573" s="514"/>
      <c r="N2573" s="516"/>
      <c r="O2573" s="517"/>
    </row>
    <row r="2574" spans="7:15">
      <c r="G2574" s="514"/>
      <c r="H2574" s="514"/>
      <c r="I2574" s="514"/>
      <c r="J2574" s="514"/>
      <c r="K2574" s="514"/>
      <c r="N2574" s="516"/>
      <c r="O2574" s="517"/>
    </row>
    <row r="2575" spans="7:15">
      <c r="G2575" s="514"/>
      <c r="H2575" s="514"/>
      <c r="I2575" s="514"/>
      <c r="J2575" s="514"/>
      <c r="K2575" s="514"/>
      <c r="N2575" s="516"/>
      <c r="O2575" s="517"/>
    </row>
    <row r="2576" spans="7:15">
      <c r="G2576" s="514"/>
      <c r="H2576" s="514"/>
      <c r="I2576" s="514"/>
      <c r="J2576" s="514"/>
      <c r="K2576" s="514"/>
      <c r="N2576" s="516"/>
      <c r="O2576" s="517"/>
    </row>
    <row r="2577" spans="7:15">
      <c r="G2577" s="514"/>
      <c r="H2577" s="514"/>
      <c r="I2577" s="514"/>
      <c r="J2577" s="514"/>
      <c r="K2577" s="514"/>
      <c r="N2577" s="516"/>
      <c r="O2577" s="517"/>
    </row>
    <row r="2578" spans="7:15">
      <c r="G2578" s="514"/>
      <c r="H2578" s="514"/>
      <c r="I2578" s="514"/>
      <c r="J2578" s="514"/>
      <c r="K2578" s="514"/>
      <c r="N2578" s="516"/>
      <c r="O2578" s="517"/>
    </row>
    <row r="2579" spans="7:15">
      <c r="G2579" s="514"/>
      <c r="H2579" s="514"/>
      <c r="I2579" s="514"/>
      <c r="J2579" s="514"/>
      <c r="K2579" s="514"/>
      <c r="N2579" s="516"/>
      <c r="O2579" s="517"/>
    </row>
    <row r="2580" spans="7:15">
      <c r="G2580" s="514"/>
      <c r="H2580" s="514"/>
      <c r="I2580" s="514"/>
      <c r="J2580" s="514"/>
      <c r="K2580" s="514"/>
      <c r="N2580" s="516"/>
      <c r="O2580" s="517"/>
    </row>
    <row r="2581" spans="7:15">
      <c r="G2581" s="514"/>
      <c r="H2581" s="514"/>
      <c r="I2581" s="514"/>
      <c r="J2581" s="514"/>
      <c r="K2581" s="514"/>
      <c r="N2581" s="516"/>
      <c r="O2581" s="517"/>
    </row>
    <row r="2582" spans="7:15">
      <c r="G2582" s="514"/>
      <c r="H2582" s="514"/>
      <c r="I2582" s="514"/>
      <c r="J2582" s="514"/>
      <c r="K2582" s="514"/>
      <c r="N2582" s="516"/>
      <c r="O2582" s="517"/>
    </row>
    <row r="2583" spans="7:15">
      <c r="G2583" s="514"/>
      <c r="H2583" s="514"/>
      <c r="I2583" s="514"/>
      <c r="J2583" s="514"/>
      <c r="K2583" s="514"/>
      <c r="N2583" s="516"/>
      <c r="O2583" s="517"/>
    </row>
    <row r="2584" spans="7:15">
      <c r="G2584" s="514"/>
      <c r="H2584" s="514"/>
      <c r="I2584" s="514"/>
      <c r="J2584" s="514"/>
      <c r="K2584" s="514"/>
      <c r="N2584" s="516"/>
      <c r="O2584" s="517"/>
    </row>
    <row r="2585" spans="7:15">
      <c r="G2585" s="514"/>
      <c r="H2585" s="514"/>
      <c r="I2585" s="514"/>
      <c r="J2585" s="514"/>
      <c r="K2585" s="514"/>
      <c r="N2585" s="516"/>
      <c r="O2585" s="517"/>
    </row>
    <row r="2586" spans="7:15">
      <c r="G2586" s="514"/>
      <c r="H2586" s="514"/>
      <c r="I2586" s="514"/>
      <c r="J2586" s="514"/>
      <c r="K2586" s="514"/>
      <c r="N2586" s="516"/>
      <c r="O2586" s="517"/>
    </row>
    <row r="2587" spans="7:15">
      <c r="G2587" s="514"/>
      <c r="H2587" s="514"/>
      <c r="I2587" s="514"/>
      <c r="J2587" s="514"/>
      <c r="K2587" s="514"/>
      <c r="N2587" s="516"/>
      <c r="O2587" s="517"/>
    </row>
    <row r="2588" spans="7:15">
      <c r="G2588" s="514"/>
      <c r="H2588" s="514"/>
      <c r="I2588" s="514"/>
      <c r="J2588" s="514"/>
      <c r="K2588" s="514"/>
      <c r="N2588" s="516"/>
      <c r="O2588" s="517"/>
    </row>
    <row r="2589" spans="7:15">
      <c r="G2589" s="514"/>
      <c r="H2589" s="514"/>
      <c r="I2589" s="514"/>
      <c r="J2589" s="514"/>
      <c r="K2589" s="514"/>
      <c r="N2589" s="516"/>
      <c r="O2589" s="517"/>
    </row>
    <row r="2590" spans="7:15">
      <c r="G2590" s="514"/>
      <c r="H2590" s="514"/>
      <c r="I2590" s="514"/>
      <c r="J2590" s="514"/>
      <c r="K2590" s="514"/>
      <c r="N2590" s="516"/>
      <c r="O2590" s="517"/>
    </row>
    <row r="2591" spans="7:15">
      <c r="G2591" s="514"/>
      <c r="H2591" s="514"/>
      <c r="I2591" s="514"/>
      <c r="J2591" s="514"/>
      <c r="K2591" s="514"/>
      <c r="N2591" s="516"/>
      <c r="O2591" s="517"/>
    </row>
    <row r="2592" spans="7:15">
      <c r="G2592" s="514"/>
      <c r="H2592" s="514"/>
      <c r="I2592" s="514"/>
      <c r="J2592" s="514"/>
      <c r="K2592" s="514"/>
      <c r="N2592" s="516"/>
      <c r="O2592" s="517"/>
    </row>
    <row r="2593" spans="7:15">
      <c r="G2593" s="514"/>
      <c r="H2593" s="514"/>
      <c r="I2593" s="514"/>
      <c r="J2593" s="514"/>
      <c r="K2593" s="514"/>
      <c r="N2593" s="516"/>
      <c r="O2593" s="517"/>
    </row>
    <row r="2594" spans="7:15">
      <c r="G2594" s="514"/>
      <c r="H2594" s="514"/>
      <c r="I2594" s="514"/>
      <c r="J2594" s="514"/>
      <c r="K2594" s="514"/>
      <c r="N2594" s="516"/>
      <c r="O2594" s="517"/>
    </row>
    <row r="2595" spans="7:15">
      <c r="G2595" s="514"/>
      <c r="H2595" s="514"/>
      <c r="I2595" s="514"/>
      <c r="J2595" s="514"/>
      <c r="K2595" s="514"/>
      <c r="N2595" s="516"/>
      <c r="O2595" s="517"/>
    </row>
    <row r="2596" spans="7:15">
      <c r="G2596" s="514"/>
      <c r="H2596" s="514"/>
      <c r="I2596" s="514"/>
      <c r="J2596" s="514"/>
      <c r="K2596" s="514"/>
      <c r="N2596" s="516"/>
      <c r="O2596" s="517"/>
    </row>
    <row r="2597" spans="7:15">
      <c r="G2597" s="514"/>
      <c r="H2597" s="514"/>
      <c r="I2597" s="514"/>
      <c r="J2597" s="514"/>
      <c r="K2597" s="514"/>
      <c r="N2597" s="516"/>
      <c r="O2597" s="517"/>
    </row>
    <row r="2598" spans="7:15">
      <c r="G2598" s="514"/>
      <c r="H2598" s="514"/>
      <c r="I2598" s="514"/>
      <c r="J2598" s="514"/>
      <c r="K2598" s="514"/>
      <c r="N2598" s="516"/>
      <c r="O2598" s="517"/>
    </row>
    <row r="2599" spans="7:15">
      <c r="G2599" s="514"/>
      <c r="H2599" s="514"/>
      <c r="I2599" s="514"/>
      <c r="J2599" s="514"/>
      <c r="K2599" s="514"/>
      <c r="N2599" s="516"/>
      <c r="O2599" s="517"/>
    </row>
    <row r="2600" spans="7:15">
      <c r="G2600" s="514"/>
      <c r="H2600" s="514"/>
      <c r="I2600" s="514"/>
      <c r="J2600" s="514"/>
      <c r="K2600" s="514"/>
      <c r="N2600" s="516"/>
      <c r="O2600" s="517"/>
    </row>
    <row r="2601" spans="7:15">
      <c r="G2601" s="514"/>
      <c r="H2601" s="514"/>
      <c r="I2601" s="514"/>
      <c r="J2601" s="514"/>
      <c r="K2601" s="514"/>
      <c r="N2601" s="516"/>
      <c r="O2601" s="517"/>
    </row>
    <row r="2602" spans="7:15">
      <c r="G2602" s="514"/>
      <c r="H2602" s="514"/>
      <c r="I2602" s="514"/>
      <c r="J2602" s="514"/>
      <c r="K2602" s="514"/>
      <c r="N2602" s="516"/>
      <c r="O2602" s="517"/>
    </row>
    <row r="2603" spans="7:15">
      <c r="G2603" s="514"/>
      <c r="H2603" s="514"/>
      <c r="I2603" s="514"/>
      <c r="J2603" s="514"/>
      <c r="K2603" s="514"/>
      <c r="N2603" s="516"/>
      <c r="O2603" s="517"/>
    </row>
    <row r="2604" spans="7:15">
      <c r="G2604" s="514"/>
      <c r="H2604" s="514"/>
      <c r="I2604" s="514"/>
      <c r="J2604" s="514"/>
      <c r="K2604" s="514"/>
      <c r="N2604" s="516"/>
      <c r="O2604" s="517"/>
    </row>
    <row r="2605" spans="7:15">
      <c r="G2605" s="514"/>
      <c r="H2605" s="514"/>
      <c r="I2605" s="514"/>
      <c r="J2605" s="514"/>
      <c r="K2605" s="514"/>
      <c r="N2605" s="516"/>
      <c r="O2605" s="517"/>
    </row>
    <row r="2606" spans="7:15">
      <c r="G2606" s="514"/>
      <c r="H2606" s="514"/>
      <c r="I2606" s="514"/>
      <c r="J2606" s="514"/>
      <c r="K2606" s="514"/>
      <c r="N2606" s="516"/>
      <c r="O2606" s="517"/>
    </row>
    <row r="2607" spans="7:15">
      <c r="G2607" s="514"/>
      <c r="H2607" s="514"/>
      <c r="I2607" s="514"/>
      <c r="J2607" s="514"/>
      <c r="K2607" s="514"/>
      <c r="N2607" s="516"/>
      <c r="O2607" s="517"/>
    </row>
    <row r="2608" spans="7:15">
      <c r="G2608" s="514"/>
      <c r="H2608" s="514"/>
      <c r="I2608" s="514"/>
      <c r="J2608" s="514"/>
      <c r="K2608" s="514"/>
      <c r="N2608" s="516"/>
      <c r="O2608" s="517"/>
    </row>
    <row r="2609" spans="7:15">
      <c r="G2609" s="514"/>
      <c r="H2609" s="514"/>
      <c r="I2609" s="514"/>
      <c r="J2609" s="514"/>
      <c r="K2609" s="514"/>
      <c r="N2609" s="516"/>
      <c r="O2609" s="517"/>
    </row>
    <row r="2610" spans="7:15">
      <c r="G2610" s="514"/>
      <c r="H2610" s="514"/>
      <c r="I2610" s="514"/>
      <c r="J2610" s="514"/>
      <c r="K2610" s="514"/>
      <c r="N2610" s="516"/>
      <c r="O2610" s="517"/>
    </row>
    <row r="2611" spans="7:15">
      <c r="G2611" s="514"/>
      <c r="H2611" s="514"/>
      <c r="I2611" s="514"/>
      <c r="J2611" s="514"/>
      <c r="K2611" s="514"/>
      <c r="N2611" s="516"/>
      <c r="O2611" s="517"/>
    </row>
    <row r="2612" spans="7:15">
      <c r="G2612" s="514"/>
      <c r="H2612" s="514"/>
      <c r="I2612" s="514"/>
      <c r="J2612" s="514"/>
      <c r="K2612" s="514"/>
      <c r="N2612" s="516"/>
      <c r="O2612" s="517"/>
    </row>
    <row r="2613" spans="7:15">
      <c r="G2613" s="514"/>
      <c r="H2613" s="514"/>
      <c r="I2613" s="514"/>
      <c r="J2613" s="514"/>
      <c r="K2613" s="514"/>
      <c r="N2613" s="516"/>
      <c r="O2613" s="517"/>
    </row>
    <row r="2614" spans="7:15">
      <c r="G2614" s="514"/>
      <c r="H2614" s="514"/>
      <c r="I2614" s="514"/>
      <c r="J2614" s="514"/>
      <c r="K2614" s="514"/>
      <c r="N2614" s="516"/>
      <c r="O2614" s="517"/>
    </row>
    <row r="2615" spans="7:15">
      <c r="G2615" s="514"/>
      <c r="H2615" s="514"/>
      <c r="I2615" s="514"/>
      <c r="J2615" s="514"/>
      <c r="K2615" s="514"/>
      <c r="N2615" s="516"/>
      <c r="O2615" s="517"/>
    </row>
    <row r="2616" spans="7:15">
      <c r="G2616" s="514"/>
      <c r="H2616" s="514"/>
      <c r="I2616" s="514"/>
      <c r="J2616" s="514"/>
      <c r="K2616" s="514"/>
      <c r="N2616" s="516"/>
      <c r="O2616" s="517"/>
    </row>
    <row r="2617" spans="7:15">
      <c r="G2617" s="514"/>
      <c r="H2617" s="514"/>
      <c r="I2617" s="514"/>
      <c r="J2617" s="514"/>
      <c r="K2617" s="514"/>
      <c r="N2617" s="516"/>
      <c r="O2617" s="517"/>
    </row>
    <row r="2618" spans="7:15">
      <c r="G2618" s="514"/>
      <c r="H2618" s="514"/>
      <c r="I2618" s="514"/>
      <c r="J2618" s="514"/>
      <c r="K2618" s="514"/>
      <c r="N2618" s="516"/>
      <c r="O2618" s="517"/>
    </row>
    <row r="2619" spans="7:15">
      <c r="G2619" s="514"/>
      <c r="H2619" s="514"/>
      <c r="I2619" s="514"/>
      <c r="J2619" s="514"/>
      <c r="K2619" s="514"/>
      <c r="N2619" s="516"/>
      <c r="O2619" s="517"/>
    </row>
    <row r="2620" spans="7:15">
      <c r="G2620" s="514"/>
      <c r="H2620" s="514"/>
      <c r="I2620" s="514"/>
      <c r="J2620" s="514"/>
      <c r="K2620" s="514"/>
      <c r="N2620" s="516"/>
      <c r="O2620" s="517"/>
    </row>
    <row r="2621" spans="7:15">
      <c r="G2621" s="514"/>
      <c r="H2621" s="514"/>
      <c r="I2621" s="514"/>
      <c r="J2621" s="514"/>
      <c r="K2621" s="514"/>
      <c r="N2621" s="516"/>
      <c r="O2621" s="517"/>
    </row>
    <row r="2622" spans="7:15">
      <c r="G2622" s="514"/>
      <c r="H2622" s="514"/>
      <c r="I2622" s="514"/>
      <c r="J2622" s="514"/>
      <c r="K2622" s="514"/>
      <c r="N2622" s="516"/>
      <c r="O2622" s="517"/>
    </row>
    <row r="2623" spans="7:15">
      <c r="G2623" s="514"/>
      <c r="H2623" s="514"/>
      <c r="I2623" s="514"/>
      <c r="J2623" s="514"/>
      <c r="K2623" s="514"/>
      <c r="N2623" s="516"/>
      <c r="O2623" s="517"/>
    </row>
    <row r="2624" spans="7:15">
      <c r="G2624" s="514"/>
      <c r="H2624" s="514"/>
      <c r="I2624" s="514"/>
      <c r="J2624" s="514"/>
      <c r="K2624" s="514"/>
      <c r="N2624" s="516"/>
      <c r="O2624" s="517"/>
    </row>
    <row r="2625" spans="7:15">
      <c r="G2625" s="514"/>
      <c r="H2625" s="514"/>
      <c r="I2625" s="514"/>
      <c r="J2625" s="514"/>
      <c r="K2625" s="514"/>
      <c r="N2625" s="516"/>
      <c r="O2625" s="517"/>
    </row>
    <row r="2626" spans="7:15">
      <c r="G2626" s="514"/>
      <c r="H2626" s="514"/>
      <c r="I2626" s="514"/>
      <c r="J2626" s="514"/>
      <c r="K2626" s="514"/>
      <c r="N2626" s="516"/>
      <c r="O2626" s="517"/>
    </row>
    <row r="2627" spans="7:15">
      <c r="G2627" s="514"/>
      <c r="H2627" s="514"/>
      <c r="I2627" s="514"/>
      <c r="J2627" s="514"/>
      <c r="K2627" s="514"/>
      <c r="N2627" s="516"/>
      <c r="O2627" s="517"/>
    </row>
    <row r="2628" spans="7:15">
      <c r="G2628" s="514"/>
      <c r="H2628" s="514"/>
      <c r="I2628" s="514"/>
      <c r="J2628" s="514"/>
      <c r="K2628" s="514"/>
      <c r="N2628" s="516"/>
      <c r="O2628" s="517"/>
    </row>
    <row r="2629" spans="7:15">
      <c r="G2629" s="514"/>
      <c r="H2629" s="514"/>
      <c r="I2629" s="514"/>
      <c r="J2629" s="514"/>
      <c r="K2629" s="514"/>
      <c r="N2629" s="516"/>
      <c r="O2629" s="517"/>
    </row>
    <row r="2630" spans="7:15">
      <c r="G2630" s="514"/>
      <c r="H2630" s="514"/>
      <c r="I2630" s="514"/>
      <c r="J2630" s="514"/>
      <c r="K2630" s="514"/>
      <c r="N2630" s="516"/>
      <c r="O2630" s="517"/>
    </row>
    <row r="2631" spans="7:15">
      <c r="G2631" s="514"/>
      <c r="H2631" s="514"/>
      <c r="I2631" s="514"/>
      <c r="J2631" s="514"/>
      <c r="K2631" s="514"/>
      <c r="N2631" s="516"/>
      <c r="O2631" s="517"/>
    </row>
    <row r="2632" spans="7:15">
      <c r="G2632" s="514"/>
      <c r="H2632" s="514"/>
      <c r="I2632" s="514"/>
      <c r="J2632" s="514"/>
      <c r="K2632" s="514"/>
      <c r="N2632" s="516"/>
      <c r="O2632" s="517"/>
    </row>
    <row r="2633" spans="7:15">
      <c r="G2633" s="514"/>
      <c r="H2633" s="514"/>
      <c r="I2633" s="514"/>
      <c r="J2633" s="514"/>
      <c r="K2633" s="514"/>
      <c r="N2633" s="516"/>
      <c r="O2633" s="517"/>
    </row>
    <row r="2634" spans="7:15">
      <c r="G2634" s="514"/>
      <c r="H2634" s="514"/>
      <c r="I2634" s="514"/>
      <c r="J2634" s="514"/>
      <c r="K2634" s="514"/>
      <c r="N2634" s="516"/>
      <c r="O2634" s="517"/>
    </row>
    <row r="2635" spans="7:15">
      <c r="G2635" s="514"/>
      <c r="H2635" s="514"/>
      <c r="I2635" s="514"/>
      <c r="J2635" s="514"/>
      <c r="K2635" s="514"/>
      <c r="N2635" s="516"/>
      <c r="O2635" s="517"/>
    </row>
    <row r="2636" spans="7:15">
      <c r="G2636" s="514"/>
      <c r="H2636" s="514"/>
      <c r="I2636" s="514"/>
      <c r="J2636" s="514"/>
      <c r="K2636" s="514"/>
      <c r="N2636" s="516"/>
      <c r="O2636" s="517"/>
    </row>
    <row r="2637" spans="7:15">
      <c r="G2637" s="514"/>
      <c r="H2637" s="514"/>
      <c r="I2637" s="514"/>
      <c r="J2637" s="514"/>
      <c r="K2637" s="514"/>
      <c r="N2637" s="516"/>
      <c r="O2637" s="517"/>
    </row>
    <row r="2638" spans="7:15">
      <c r="G2638" s="514"/>
      <c r="H2638" s="514"/>
      <c r="I2638" s="514"/>
      <c r="J2638" s="514"/>
      <c r="K2638" s="514"/>
      <c r="N2638" s="516"/>
      <c r="O2638" s="517"/>
    </row>
    <row r="2639" spans="7:15">
      <c r="G2639" s="514"/>
      <c r="H2639" s="514"/>
      <c r="I2639" s="514"/>
      <c r="J2639" s="514"/>
      <c r="K2639" s="514"/>
      <c r="N2639" s="516"/>
      <c r="O2639" s="517"/>
    </row>
    <row r="2640" spans="7:15">
      <c r="G2640" s="514"/>
      <c r="H2640" s="514"/>
      <c r="I2640" s="514"/>
      <c r="J2640" s="514"/>
      <c r="K2640" s="514"/>
      <c r="N2640" s="516"/>
      <c r="O2640" s="517"/>
    </row>
    <row r="2641" spans="7:15">
      <c r="G2641" s="514"/>
      <c r="H2641" s="514"/>
      <c r="I2641" s="514"/>
      <c r="J2641" s="514"/>
      <c r="K2641" s="514"/>
      <c r="N2641" s="516"/>
      <c r="O2641" s="517"/>
    </row>
    <row r="2642" spans="7:15">
      <c r="G2642" s="514"/>
      <c r="H2642" s="514"/>
      <c r="I2642" s="514"/>
      <c r="J2642" s="514"/>
      <c r="K2642" s="514"/>
      <c r="N2642" s="516"/>
      <c r="O2642" s="517"/>
    </row>
    <row r="2643" spans="7:15">
      <c r="G2643" s="514"/>
      <c r="H2643" s="514"/>
      <c r="I2643" s="514"/>
      <c r="J2643" s="514"/>
      <c r="K2643" s="514"/>
      <c r="N2643" s="516"/>
      <c r="O2643" s="517"/>
    </row>
    <row r="2644" spans="7:15">
      <c r="G2644" s="514"/>
      <c r="H2644" s="514"/>
      <c r="I2644" s="514"/>
      <c r="J2644" s="514"/>
      <c r="K2644" s="514"/>
      <c r="N2644" s="516"/>
      <c r="O2644" s="517"/>
    </row>
    <row r="2645" spans="7:15">
      <c r="G2645" s="514"/>
      <c r="H2645" s="514"/>
      <c r="I2645" s="514"/>
      <c r="J2645" s="514"/>
      <c r="K2645" s="514"/>
      <c r="N2645" s="516"/>
      <c r="O2645" s="517"/>
    </row>
    <row r="2646" spans="7:15">
      <c r="G2646" s="514"/>
      <c r="H2646" s="514"/>
      <c r="I2646" s="514"/>
      <c r="J2646" s="514"/>
      <c r="K2646" s="514"/>
      <c r="N2646" s="516"/>
      <c r="O2646" s="517"/>
    </row>
    <row r="2647" spans="7:15">
      <c r="G2647" s="514"/>
      <c r="H2647" s="514"/>
      <c r="I2647" s="514"/>
      <c r="J2647" s="514"/>
      <c r="K2647" s="514"/>
      <c r="N2647" s="516"/>
      <c r="O2647" s="517"/>
    </row>
    <row r="2648" spans="7:15">
      <c r="G2648" s="514"/>
      <c r="H2648" s="514"/>
      <c r="I2648" s="514"/>
      <c r="J2648" s="514"/>
      <c r="K2648" s="514"/>
      <c r="N2648" s="516"/>
      <c r="O2648" s="517"/>
    </row>
    <row r="2649" spans="7:15">
      <c r="G2649" s="514"/>
      <c r="H2649" s="514"/>
      <c r="I2649" s="514"/>
      <c r="J2649" s="514"/>
      <c r="K2649" s="514"/>
      <c r="N2649" s="516"/>
      <c r="O2649" s="517"/>
    </row>
    <row r="2650" spans="7:15">
      <c r="G2650" s="514"/>
      <c r="H2650" s="514"/>
      <c r="I2650" s="514"/>
      <c r="J2650" s="514"/>
      <c r="K2650" s="514"/>
      <c r="N2650" s="516"/>
      <c r="O2650" s="517"/>
    </row>
    <row r="2651" spans="7:15">
      <c r="G2651" s="514"/>
      <c r="H2651" s="514"/>
      <c r="I2651" s="514"/>
      <c r="J2651" s="514"/>
      <c r="K2651" s="514"/>
      <c r="N2651" s="516"/>
      <c r="O2651" s="517"/>
    </row>
    <row r="2652" spans="7:15">
      <c r="G2652" s="514"/>
      <c r="H2652" s="514"/>
      <c r="I2652" s="514"/>
      <c r="J2652" s="514"/>
      <c r="K2652" s="514"/>
      <c r="N2652" s="516"/>
      <c r="O2652" s="517"/>
    </row>
    <row r="2653" spans="7:15">
      <c r="G2653" s="514"/>
      <c r="H2653" s="514"/>
      <c r="I2653" s="514"/>
      <c r="J2653" s="514"/>
      <c r="K2653" s="514"/>
      <c r="N2653" s="516"/>
      <c r="O2653" s="517"/>
    </row>
    <row r="2654" spans="7:15">
      <c r="G2654" s="514"/>
      <c r="H2654" s="514"/>
      <c r="I2654" s="514"/>
      <c r="J2654" s="514"/>
      <c r="K2654" s="514"/>
      <c r="N2654" s="516"/>
      <c r="O2654" s="517"/>
    </row>
    <row r="2655" spans="7:15">
      <c r="G2655" s="514"/>
      <c r="H2655" s="514"/>
      <c r="I2655" s="514"/>
      <c r="J2655" s="514"/>
      <c r="K2655" s="514"/>
      <c r="N2655" s="516"/>
      <c r="O2655" s="517"/>
    </row>
    <row r="2656" spans="7:15">
      <c r="G2656" s="514"/>
      <c r="H2656" s="514"/>
      <c r="I2656" s="514"/>
      <c r="J2656" s="514"/>
      <c r="K2656" s="514"/>
      <c r="N2656" s="516"/>
      <c r="O2656" s="517"/>
    </row>
    <row r="2657" spans="7:15">
      <c r="G2657" s="514"/>
      <c r="H2657" s="514"/>
      <c r="I2657" s="514"/>
      <c r="J2657" s="514"/>
      <c r="K2657" s="514"/>
      <c r="N2657" s="516"/>
      <c r="O2657" s="517"/>
    </row>
    <row r="2658" spans="7:15">
      <c r="G2658" s="514"/>
      <c r="H2658" s="514"/>
      <c r="I2658" s="514"/>
      <c r="J2658" s="514"/>
      <c r="K2658" s="514"/>
      <c r="N2658" s="516"/>
      <c r="O2658" s="517"/>
    </row>
    <row r="2659" spans="7:15">
      <c r="G2659" s="514"/>
      <c r="H2659" s="514"/>
      <c r="I2659" s="514"/>
      <c r="J2659" s="514"/>
      <c r="K2659" s="514"/>
      <c r="N2659" s="516"/>
      <c r="O2659" s="517"/>
    </row>
    <row r="2660" spans="7:15">
      <c r="G2660" s="514"/>
      <c r="H2660" s="514"/>
      <c r="I2660" s="514"/>
      <c r="J2660" s="514"/>
      <c r="K2660" s="514"/>
      <c r="N2660" s="516"/>
      <c r="O2660" s="517"/>
    </row>
    <row r="2661" spans="7:15">
      <c r="G2661" s="514"/>
      <c r="H2661" s="514"/>
      <c r="I2661" s="514"/>
      <c r="J2661" s="514"/>
      <c r="K2661" s="514"/>
      <c r="N2661" s="516"/>
      <c r="O2661" s="517"/>
    </row>
    <row r="2662" spans="7:15">
      <c r="G2662" s="514"/>
      <c r="H2662" s="514"/>
      <c r="I2662" s="514"/>
      <c r="J2662" s="514"/>
      <c r="K2662" s="514"/>
      <c r="N2662" s="516"/>
      <c r="O2662" s="517"/>
    </row>
    <row r="2663" spans="7:15">
      <c r="G2663" s="514"/>
      <c r="H2663" s="514"/>
      <c r="I2663" s="514"/>
      <c r="J2663" s="514"/>
      <c r="K2663" s="514"/>
      <c r="N2663" s="516"/>
      <c r="O2663" s="517"/>
    </row>
    <row r="2664" spans="7:15">
      <c r="G2664" s="514"/>
      <c r="H2664" s="514"/>
      <c r="I2664" s="514"/>
      <c r="J2664" s="514"/>
      <c r="K2664" s="514"/>
      <c r="N2664" s="516"/>
      <c r="O2664" s="517"/>
    </row>
    <row r="2665" spans="7:15">
      <c r="G2665" s="514"/>
      <c r="H2665" s="514"/>
      <c r="I2665" s="514"/>
      <c r="J2665" s="514"/>
      <c r="K2665" s="514"/>
      <c r="N2665" s="516"/>
      <c r="O2665" s="517"/>
    </row>
    <row r="2666" spans="7:15">
      <c r="G2666" s="514"/>
      <c r="H2666" s="514"/>
      <c r="I2666" s="514"/>
      <c r="J2666" s="514"/>
      <c r="K2666" s="514"/>
      <c r="N2666" s="516"/>
      <c r="O2666" s="517"/>
    </row>
    <row r="2667" spans="7:15">
      <c r="G2667" s="514"/>
      <c r="H2667" s="514"/>
      <c r="I2667" s="514"/>
      <c r="J2667" s="514"/>
      <c r="K2667" s="514"/>
      <c r="N2667" s="516"/>
      <c r="O2667" s="517"/>
    </row>
    <row r="2668" spans="7:15">
      <c r="G2668" s="514"/>
      <c r="H2668" s="514"/>
      <c r="I2668" s="514"/>
      <c r="J2668" s="514"/>
      <c r="K2668" s="514"/>
      <c r="N2668" s="516"/>
      <c r="O2668" s="517"/>
    </row>
    <row r="2669" spans="7:15">
      <c r="G2669" s="514"/>
      <c r="H2669" s="514"/>
      <c r="I2669" s="514"/>
      <c r="J2669" s="514"/>
      <c r="K2669" s="514"/>
      <c r="N2669" s="516"/>
      <c r="O2669" s="517"/>
    </row>
    <row r="2670" spans="7:15">
      <c r="G2670" s="514"/>
      <c r="H2670" s="514"/>
      <c r="I2670" s="514"/>
      <c r="J2670" s="514"/>
      <c r="K2670" s="514"/>
      <c r="N2670" s="516"/>
      <c r="O2670" s="517"/>
    </row>
    <row r="2671" spans="7:15">
      <c r="G2671" s="514"/>
      <c r="H2671" s="514"/>
      <c r="I2671" s="514"/>
      <c r="J2671" s="514"/>
      <c r="K2671" s="514"/>
      <c r="N2671" s="516"/>
      <c r="O2671" s="517"/>
    </row>
    <row r="2672" spans="7:15">
      <c r="G2672" s="514"/>
      <c r="H2672" s="514"/>
      <c r="I2672" s="514"/>
      <c r="J2672" s="514"/>
      <c r="K2672" s="514"/>
      <c r="N2672" s="516"/>
      <c r="O2672" s="517"/>
    </row>
    <row r="2673" spans="7:15">
      <c r="G2673" s="514"/>
      <c r="H2673" s="514"/>
      <c r="I2673" s="514"/>
      <c r="J2673" s="514"/>
      <c r="K2673" s="514"/>
      <c r="N2673" s="516"/>
      <c r="O2673" s="517"/>
    </row>
    <row r="2674" spans="7:15">
      <c r="G2674" s="514"/>
      <c r="H2674" s="514"/>
      <c r="I2674" s="514"/>
      <c r="J2674" s="514"/>
      <c r="K2674" s="514"/>
      <c r="N2674" s="516"/>
      <c r="O2674" s="517"/>
    </row>
    <row r="2675" spans="7:15">
      <c r="G2675" s="514"/>
      <c r="H2675" s="514"/>
      <c r="I2675" s="514"/>
      <c r="J2675" s="514"/>
      <c r="K2675" s="514"/>
      <c r="N2675" s="516"/>
      <c r="O2675" s="517"/>
    </row>
    <row r="2676" spans="7:15">
      <c r="G2676" s="514"/>
      <c r="H2676" s="514"/>
      <c r="I2676" s="514"/>
      <c r="J2676" s="514"/>
      <c r="K2676" s="514"/>
      <c r="N2676" s="516"/>
      <c r="O2676" s="517"/>
    </row>
    <row r="2677" spans="7:15">
      <c r="G2677" s="514"/>
      <c r="H2677" s="514"/>
      <c r="I2677" s="514"/>
      <c r="J2677" s="514"/>
      <c r="K2677" s="514"/>
      <c r="N2677" s="516"/>
      <c r="O2677" s="517"/>
    </row>
    <row r="2678" spans="7:15">
      <c r="G2678" s="514"/>
      <c r="H2678" s="514"/>
      <c r="I2678" s="514"/>
      <c r="J2678" s="514"/>
      <c r="K2678" s="514"/>
      <c r="N2678" s="516"/>
      <c r="O2678" s="517"/>
    </row>
    <row r="2679" spans="7:15">
      <c r="G2679" s="514"/>
      <c r="H2679" s="514"/>
      <c r="I2679" s="514"/>
      <c r="J2679" s="514"/>
      <c r="K2679" s="514"/>
      <c r="N2679" s="516"/>
      <c r="O2679" s="517"/>
    </row>
    <row r="2680" spans="7:15">
      <c r="G2680" s="514"/>
      <c r="H2680" s="514"/>
      <c r="I2680" s="514"/>
      <c r="J2680" s="514"/>
      <c r="K2680" s="514"/>
      <c r="N2680" s="516"/>
      <c r="O2680" s="517"/>
    </row>
    <row r="2681" spans="7:15">
      <c r="G2681" s="514"/>
      <c r="H2681" s="514"/>
      <c r="I2681" s="514"/>
      <c r="J2681" s="514"/>
      <c r="K2681" s="514"/>
      <c r="N2681" s="516"/>
      <c r="O2681" s="517"/>
    </row>
    <row r="2682" spans="7:15">
      <c r="G2682" s="514"/>
      <c r="H2682" s="514"/>
      <c r="I2682" s="514"/>
      <c r="J2682" s="514"/>
      <c r="K2682" s="514"/>
      <c r="N2682" s="516"/>
      <c r="O2682" s="517"/>
    </row>
    <row r="2683" spans="7:15">
      <c r="G2683" s="514"/>
      <c r="H2683" s="514"/>
      <c r="I2683" s="514"/>
      <c r="J2683" s="514"/>
      <c r="K2683" s="514"/>
      <c r="N2683" s="516"/>
      <c r="O2683" s="517"/>
    </row>
    <row r="2684" spans="7:15">
      <c r="G2684" s="514"/>
      <c r="H2684" s="514"/>
      <c r="I2684" s="514"/>
      <c r="J2684" s="514"/>
      <c r="K2684" s="514"/>
      <c r="N2684" s="516"/>
      <c r="O2684" s="517"/>
    </row>
    <row r="2685" spans="7:15">
      <c r="G2685" s="514"/>
      <c r="H2685" s="514"/>
      <c r="I2685" s="514"/>
      <c r="J2685" s="514"/>
      <c r="K2685" s="514"/>
      <c r="N2685" s="516"/>
      <c r="O2685" s="517"/>
    </row>
    <row r="2686" spans="7:15">
      <c r="G2686" s="514"/>
      <c r="H2686" s="514"/>
      <c r="I2686" s="514"/>
      <c r="J2686" s="514"/>
      <c r="K2686" s="514"/>
      <c r="N2686" s="516"/>
      <c r="O2686" s="517"/>
    </row>
    <row r="2687" spans="7:15">
      <c r="G2687" s="514"/>
      <c r="H2687" s="514"/>
      <c r="I2687" s="514"/>
      <c r="J2687" s="514"/>
      <c r="K2687" s="514"/>
      <c r="N2687" s="516"/>
      <c r="O2687" s="517"/>
    </row>
    <row r="2688" spans="7:15">
      <c r="G2688" s="514"/>
      <c r="H2688" s="514"/>
      <c r="I2688" s="514"/>
      <c r="J2688" s="514"/>
      <c r="K2688" s="514"/>
      <c r="N2688" s="516"/>
      <c r="O2688" s="517"/>
    </row>
    <row r="2689" spans="7:15">
      <c r="G2689" s="514"/>
      <c r="H2689" s="514"/>
      <c r="I2689" s="514"/>
      <c r="J2689" s="514"/>
      <c r="K2689" s="514"/>
      <c r="N2689" s="516"/>
      <c r="O2689" s="517"/>
    </row>
    <row r="2690" spans="7:15">
      <c r="G2690" s="514"/>
      <c r="H2690" s="514"/>
      <c r="I2690" s="514"/>
      <c r="J2690" s="514"/>
      <c r="K2690" s="514"/>
      <c r="N2690" s="516"/>
      <c r="O2690" s="517"/>
    </row>
    <row r="2691" spans="7:15">
      <c r="G2691" s="514"/>
      <c r="H2691" s="514"/>
      <c r="I2691" s="514"/>
      <c r="J2691" s="514"/>
      <c r="K2691" s="514"/>
      <c r="N2691" s="516"/>
      <c r="O2691" s="517"/>
    </row>
    <row r="2692" spans="7:15">
      <c r="G2692" s="514"/>
      <c r="H2692" s="514"/>
      <c r="I2692" s="514"/>
      <c r="J2692" s="514"/>
      <c r="K2692" s="514"/>
      <c r="N2692" s="516"/>
      <c r="O2692" s="517"/>
    </row>
    <row r="2693" spans="7:15">
      <c r="G2693" s="514"/>
      <c r="H2693" s="514"/>
      <c r="I2693" s="514"/>
      <c r="J2693" s="514"/>
      <c r="K2693" s="514"/>
      <c r="N2693" s="516"/>
      <c r="O2693" s="517"/>
    </row>
    <row r="2694" spans="7:15">
      <c r="G2694" s="514"/>
      <c r="H2694" s="514"/>
      <c r="I2694" s="514"/>
      <c r="J2694" s="514"/>
      <c r="K2694" s="514"/>
      <c r="N2694" s="516"/>
      <c r="O2694" s="517"/>
    </row>
    <row r="2695" spans="7:15">
      <c r="G2695" s="514"/>
      <c r="H2695" s="514"/>
      <c r="I2695" s="514"/>
      <c r="J2695" s="514"/>
      <c r="K2695" s="514"/>
      <c r="N2695" s="516"/>
      <c r="O2695" s="517"/>
    </row>
    <row r="2696" spans="7:15">
      <c r="G2696" s="514"/>
      <c r="H2696" s="514"/>
      <c r="I2696" s="514"/>
      <c r="J2696" s="514"/>
      <c r="K2696" s="514"/>
      <c r="N2696" s="516"/>
      <c r="O2696" s="517"/>
    </row>
    <row r="2697" spans="7:15">
      <c r="G2697" s="514"/>
      <c r="H2697" s="514"/>
      <c r="I2697" s="514"/>
      <c r="J2697" s="514"/>
      <c r="K2697" s="514"/>
      <c r="N2697" s="516"/>
      <c r="O2697" s="517"/>
    </row>
    <row r="2698" spans="7:15">
      <c r="G2698" s="514"/>
      <c r="H2698" s="514"/>
      <c r="I2698" s="514"/>
      <c r="J2698" s="514"/>
      <c r="K2698" s="514"/>
      <c r="N2698" s="516"/>
      <c r="O2698" s="517"/>
    </row>
    <row r="2699" spans="7:15">
      <c r="G2699" s="514"/>
      <c r="H2699" s="514"/>
      <c r="I2699" s="514"/>
      <c r="J2699" s="514"/>
      <c r="K2699" s="514"/>
      <c r="N2699" s="516"/>
      <c r="O2699" s="517"/>
    </row>
    <row r="2700" spans="7:15">
      <c r="G2700" s="514"/>
      <c r="H2700" s="514"/>
      <c r="I2700" s="514"/>
      <c r="J2700" s="514"/>
      <c r="K2700" s="514"/>
      <c r="N2700" s="516"/>
      <c r="O2700" s="517"/>
    </row>
    <row r="2701" spans="7:15">
      <c r="G2701" s="514"/>
      <c r="H2701" s="514"/>
      <c r="I2701" s="514"/>
      <c r="J2701" s="514"/>
      <c r="K2701" s="514"/>
      <c r="N2701" s="516"/>
      <c r="O2701" s="517"/>
    </row>
    <row r="2702" spans="7:15">
      <c r="G2702" s="514"/>
      <c r="H2702" s="514"/>
      <c r="I2702" s="514"/>
      <c r="J2702" s="514"/>
      <c r="K2702" s="514"/>
      <c r="N2702" s="516"/>
      <c r="O2702" s="517"/>
    </row>
    <row r="2703" spans="7:15">
      <c r="G2703" s="514"/>
      <c r="H2703" s="514"/>
      <c r="I2703" s="514"/>
      <c r="J2703" s="514"/>
      <c r="K2703" s="514"/>
      <c r="N2703" s="516"/>
      <c r="O2703" s="517"/>
    </row>
    <row r="2704" spans="7:15">
      <c r="G2704" s="514"/>
      <c r="H2704" s="514"/>
      <c r="I2704" s="514"/>
      <c r="J2704" s="514"/>
      <c r="K2704" s="514"/>
      <c r="N2704" s="516"/>
      <c r="O2704" s="517"/>
    </row>
    <row r="2705" spans="7:15">
      <c r="G2705" s="514"/>
      <c r="H2705" s="514"/>
      <c r="I2705" s="514"/>
      <c r="J2705" s="514"/>
      <c r="K2705" s="514"/>
      <c r="N2705" s="516"/>
      <c r="O2705" s="517"/>
    </row>
    <row r="2706" spans="7:15">
      <c r="G2706" s="514"/>
      <c r="H2706" s="514"/>
      <c r="I2706" s="514"/>
      <c r="J2706" s="514"/>
      <c r="K2706" s="514"/>
      <c r="N2706" s="516"/>
      <c r="O2706" s="517"/>
    </row>
    <row r="2707" spans="7:15">
      <c r="G2707" s="514"/>
      <c r="H2707" s="514"/>
      <c r="I2707" s="514"/>
      <c r="J2707" s="514"/>
      <c r="K2707" s="514"/>
      <c r="N2707" s="516"/>
      <c r="O2707" s="517"/>
    </row>
    <row r="2708" spans="7:15">
      <c r="G2708" s="514"/>
      <c r="H2708" s="514"/>
      <c r="I2708" s="514"/>
      <c r="J2708" s="514"/>
      <c r="K2708" s="514"/>
      <c r="N2708" s="516"/>
      <c r="O2708" s="517"/>
    </row>
    <row r="2709" spans="7:15">
      <c r="G2709" s="514"/>
      <c r="H2709" s="514"/>
      <c r="I2709" s="514"/>
      <c r="J2709" s="514"/>
      <c r="K2709" s="514"/>
      <c r="N2709" s="516"/>
      <c r="O2709" s="517"/>
    </row>
    <row r="2710" spans="7:15">
      <c r="G2710" s="514"/>
      <c r="H2710" s="514"/>
      <c r="I2710" s="514"/>
      <c r="J2710" s="514"/>
      <c r="K2710" s="514"/>
      <c r="N2710" s="516"/>
      <c r="O2710" s="517"/>
    </row>
    <row r="2711" spans="7:15">
      <c r="G2711" s="514"/>
      <c r="H2711" s="514"/>
      <c r="I2711" s="514"/>
      <c r="J2711" s="514"/>
      <c r="K2711" s="514"/>
      <c r="N2711" s="516"/>
      <c r="O2711" s="517"/>
    </row>
    <row r="2712" spans="7:15">
      <c r="G2712" s="514"/>
      <c r="H2712" s="514"/>
      <c r="I2712" s="514"/>
      <c r="J2712" s="514"/>
      <c r="K2712" s="514"/>
      <c r="N2712" s="516"/>
      <c r="O2712" s="517"/>
    </row>
    <row r="2713" spans="7:15">
      <c r="G2713" s="514"/>
      <c r="H2713" s="514"/>
      <c r="I2713" s="514"/>
      <c r="J2713" s="514"/>
      <c r="K2713" s="514"/>
      <c r="N2713" s="516"/>
      <c r="O2713" s="517"/>
    </row>
    <row r="2714" spans="7:15">
      <c r="G2714" s="514"/>
      <c r="H2714" s="514"/>
      <c r="I2714" s="514"/>
      <c r="J2714" s="514"/>
      <c r="K2714" s="514"/>
      <c r="N2714" s="516"/>
      <c r="O2714" s="517"/>
    </row>
    <row r="2715" spans="7:15">
      <c r="G2715" s="514"/>
      <c r="H2715" s="514"/>
      <c r="I2715" s="514"/>
      <c r="J2715" s="514"/>
      <c r="K2715" s="514"/>
      <c r="N2715" s="516"/>
      <c r="O2715" s="517"/>
    </row>
    <row r="2716" spans="7:15">
      <c r="G2716" s="514"/>
      <c r="H2716" s="514"/>
      <c r="I2716" s="514"/>
      <c r="J2716" s="514"/>
      <c r="K2716" s="514"/>
      <c r="N2716" s="516"/>
      <c r="O2716" s="517"/>
    </row>
    <row r="2717" spans="7:15">
      <c r="G2717" s="514"/>
      <c r="H2717" s="514"/>
      <c r="I2717" s="514"/>
      <c r="J2717" s="514"/>
      <c r="K2717" s="514"/>
      <c r="N2717" s="516"/>
      <c r="O2717" s="517"/>
    </row>
    <row r="2718" spans="7:15">
      <c r="G2718" s="514"/>
      <c r="H2718" s="514"/>
      <c r="I2718" s="514"/>
      <c r="J2718" s="514"/>
      <c r="K2718" s="514"/>
      <c r="N2718" s="516"/>
      <c r="O2718" s="517"/>
    </row>
    <row r="2719" spans="7:15">
      <c r="G2719" s="514"/>
      <c r="H2719" s="514"/>
      <c r="I2719" s="514"/>
      <c r="J2719" s="514"/>
      <c r="K2719" s="514"/>
      <c r="N2719" s="516"/>
      <c r="O2719" s="517"/>
    </row>
    <row r="2720" spans="7:15">
      <c r="G2720" s="514"/>
      <c r="H2720" s="514"/>
      <c r="I2720" s="514"/>
      <c r="J2720" s="514"/>
      <c r="K2720" s="514"/>
      <c r="N2720" s="516"/>
      <c r="O2720" s="517"/>
    </row>
    <row r="2721" spans="7:15">
      <c r="G2721" s="514"/>
      <c r="H2721" s="514"/>
      <c r="I2721" s="514"/>
      <c r="J2721" s="514"/>
      <c r="K2721" s="514"/>
      <c r="N2721" s="516"/>
      <c r="O2721" s="517"/>
    </row>
    <row r="2722" spans="7:15">
      <c r="G2722" s="514"/>
      <c r="H2722" s="514"/>
      <c r="I2722" s="514"/>
      <c r="J2722" s="514"/>
      <c r="K2722" s="514"/>
      <c r="N2722" s="516"/>
      <c r="O2722" s="517"/>
    </row>
    <row r="2723" spans="7:15">
      <c r="G2723" s="514"/>
      <c r="H2723" s="514"/>
      <c r="I2723" s="514"/>
      <c r="J2723" s="514"/>
      <c r="K2723" s="514"/>
      <c r="N2723" s="516"/>
      <c r="O2723" s="517"/>
    </row>
    <row r="2724" spans="7:15">
      <c r="G2724" s="514"/>
      <c r="H2724" s="514"/>
      <c r="I2724" s="514"/>
      <c r="J2724" s="514"/>
      <c r="K2724" s="514"/>
      <c r="N2724" s="516"/>
      <c r="O2724" s="517"/>
    </row>
    <row r="2725" spans="7:15">
      <c r="G2725" s="514"/>
      <c r="H2725" s="514"/>
      <c r="I2725" s="514"/>
      <c r="J2725" s="514"/>
      <c r="K2725" s="514"/>
      <c r="N2725" s="516"/>
      <c r="O2725" s="517"/>
    </row>
    <row r="2726" spans="7:15">
      <c r="G2726" s="514"/>
      <c r="H2726" s="514"/>
      <c r="I2726" s="514"/>
      <c r="J2726" s="514"/>
      <c r="K2726" s="514"/>
      <c r="N2726" s="516"/>
      <c r="O2726" s="517"/>
    </row>
    <row r="2727" spans="7:15">
      <c r="G2727" s="514"/>
      <c r="H2727" s="514"/>
      <c r="I2727" s="514"/>
      <c r="J2727" s="514"/>
      <c r="K2727" s="514"/>
      <c r="N2727" s="516"/>
      <c r="O2727" s="517"/>
    </row>
    <row r="2728" spans="7:15">
      <c r="G2728" s="514"/>
      <c r="H2728" s="514"/>
      <c r="I2728" s="514"/>
      <c r="J2728" s="514"/>
      <c r="K2728" s="514"/>
      <c r="N2728" s="516"/>
      <c r="O2728" s="517"/>
    </row>
    <row r="2729" spans="7:15">
      <c r="G2729" s="514"/>
      <c r="H2729" s="514"/>
      <c r="I2729" s="514"/>
      <c r="J2729" s="514"/>
      <c r="K2729" s="514"/>
      <c r="N2729" s="516"/>
      <c r="O2729" s="517"/>
    </row>
    <row r="2730" spans="7:15">
      <c r="G2730" s="514"/>
      <c r="H2730" s="514"/>
      <c r="I2730" s="514"/>
      <c r="J2730" s="514"/>
      <c r="K2730" s="514"/>
      <c r="N2730" s="516"/>
      <c r="O2730" s="517"/>
    </row>
    <row r="2731" spans="7:15">
      <c r="G2731" s="514"/>
      <c r="H2731" s="514"/>
      <c r="I2731" s="514"/>
      <c r="J2731" s="514"/>
      <c r="K2731" s="514"/>
      <c r="N2731" s="516"/>
      <c r="O2731" s="517"/>
    </row>
    <row r="2732" spans="7:15">
      <c r="G2732" s="514"/>
      <c r="H2732" s="514"/>
      <c r="I2732" s="514"/>
      <c r="J2732" s="514"/>
      <c r="K2732" s="514"/>
      <c r="N2732" s="516"/>
      <c r="O2732" s="517"/>
    </row>
    <row r="2733" spans="7:15">
      <c r="G2733" s="514"/>
      <c r="H2733" s="514"/>
      <c r="I2733" s="514"/>
      <c r="J2733" s="514"/>
      <c r="K2733" s="514"/>
      <c r="N2733" s="516"/>
      <c r="O2733" s="517"/>
    </row>
    <row r="2734" spans="7:15">
      <c r="G2734" s="514"/>
      <c r="H2734" s="514"/>
      <c r="I2734" s="514"/>
      <c r="J2734" s="514"/>
      <c r="K2734" s="514"/>
      <c r="N2734" s="516"/>
      <c r="O2734" s="517"/>
    </row>
    <row r="2735" spans="7:15">
      <c r="G2735" s="514"/>
      <c r="H2735" s="514"/>
      <c r="I2735" s="514"/>
      <c r="J2735" s="514"/>
      <c r="K2735" s="514"/>
      <c r="N2735" s="516"/>
      <c r="O2735" s="517"/>
    </row>
    <row r="2736" spans="7:15">
      <c r="G2736" s="514"/>
      <c r="H2736" s="514"/>
      <c r="I2736" s="514"/>
      <c r="J2736" s="514"/>
      <c r="K2736" s="514"/>
      <c r="N2736" s="516"/>
      <c r="O2736" s="517"/>
    </row>
    <row r="2737" spans="7:15">
      <c r="G2737" s="514"/>
      <c r="H2737" s="514"/>
      <c r="I2737" s="514"/>
      <c r="J2737" s="514"/>
      <c r="K2737" s="514"/>
      <c r="N2737" s="516"/>
      <c r="O2737" s="517"/>
    </row>
    <row r="2738" spans="7:15">
      <c r="G2738" s="514"/>
      <c r="H2738" s="514"/>
      <c r="I2738" s="514"/>
      <c r="J2738" s="514"/>
      <c r="K2738" s="514"/>
      <c r="N2738" s="516"/>
      <c r="O2738" s="517"/>
    </row>
    <row r="2739" spans="7:15">
      <c r="G2739" s="514"/>
      <c r="H2739" s="514"/>
      <c r="I2739" s="514"/>
      <c r="J2739" s="514"/>
      <c r="K2739" s="514"/>
      <c r="N2739" s="516"/>
      <c r="O2739" s="517"/>
    </row>
    <row r="2740" spans="7:15">
      <c r="G2740" s="514"/>
      <c r="H2740" s="514"/>
      <c r="I2740" s="514"/>
      <c r="J2740" s="514"/>
      <c r="K2740" s="514"/>
      <c r="N2740" s="516"/>
      <c r="O2740" s="517"/>
    </row>
    <row r="2741" spans="7:15">
      <c r="G2741" s="514"/>
      <c r="H2741" s="514"/>
      <c r="I2741" s="514"/>
      <c r="J2741" s="514"/>
      <c r="K2741" s="514"/>
      <c r="N2741" s="516"/>
      <c r="O2741" s="517"/>
    </row>
    <row r="2742" spans="7:15">
      <c r="G2742" s="514"/>
      <c r="H2742" s="514"/>
      <c r="I2742" s="514"/>
      <c r="J2742" s="514"/>
      <c r="K2742" s="514"/>
      <c r="N2742" s="516"/>
      <c r="O2742" s="517"/>
    </row>
    <row r="2743" spans="7:15">
      <c r="G2743" s="514"/>
      <c r="H2743" s="514"/>
      <c r="I2743" s="514"/>
      <c r="J2743" s="514"/>
      <c r="K2743" s="514"/>
      <c r="N2743" s="516"/>
      <c r="O2743" s="517"/>
    </row>
    <row r="2744" spans="7:15">
      <c r="G2744" s="514"/>
      <c r="H2744" s="514"/>
      <c r="I2744" s="514"/>
      <c r="J2744" s="514"/>
      <c r="K2744" s="514"/>
      <c r="N2744" s="516"/>
      <c r="O2744" s="517"/>
    </row>
    <row r="2745" spans="7:15">
      <c r="G2745" s="514"/>
      <c r="H2745" s="514"/>
      <c r="I2745" s="514"/>
      <c r="J2745" s="514"/>
      <c r="K2745" s="514"/>
      <c r="N2745" s="516"/>
      <c r="O2745" s="517"/>
    </row>
    <row r="2746" spans="7:15">
      <c r="G2746" s="514"/>
      <c r="H2746" s="514"/>
      <c r="I2746" s="514"/>
      <c r="J2746" s="514"/>
      <c r="K2746" s="514"/>
      <c r="N2746" s="516"/>
      <c r="O2746" s="517"/>
    </row>
    <row r="2747" spans="7:15">
      <c r="G2747" s="514"/>
      <c r="H2747" s="514"/>
      <c r="I2747" s="514"/>
      <c r="J2747" s="514"/>
      <c r="K2747" s="514"/>
      <c r="N2747" s="516"/>
      <c r="O2747" s="517"/>
    </row>
    <row r="2748" spans="7:15">
      <c r="G2748" s="514"/>
      <c r="H2748" s="514"/>
      <c r="I2748" s="514"/>
      <c r="J2748" s="514"/>
      <c r="K2748" s="514"/>
      <c r="N2748" s="516"/>
      <c r="O2748" s="517"/>
    </row>
    <row r="2749" spans="7:15">
      <c r="G2749" s="514"/>
      <c r="H2749" s="514"/>
      <c r="I2749" s="514"/>
      <c r="J2749" s="514"/>
      <c r="K2749" s="514"/>
      <c r="N2749" s="516"/>
      <c r="O2749" s="517"/>
    </row>
    <row r="2750" spans="7:15">
      <c r="G2750" s="514"/>
      <c r="H2750" s="514"/>
      <c r="I2750" s="514"/>
      <c r="J2750" s="514"/>
      <c r="K2750" s="514"/>
      <c r="N2750" s="516"/>
      <c r="O2750" s="517"/>
    </row>
    <row r="2751" spans="7:15">
      <c r="G2751" s="514"/>
      <c r="H2751" s="514"/>
      <c r="I2751" s="514"/>
      <c r="J2751" s="514"/>
      <c r="K2751" s="514"/>
      <c r="N2751" s="516"/>
      <c r="O2751" s="517"/>
    </row>
    <row r="2752" spans="7:15">
      <c r="G2752" s="514"/>
      <c r="H2752" s="514"/>
      <c r="I2752" s="514"/>
      <c r="J2752" s="514"/>
      <c r="K2752" s="514"/>
      <c r="N2752" s="516"/>
      <c r="O2752" s="517"/>
    </row>
    <row r="2753" spans="7:15">
      <c r="G2753" s="514"/>
      <c r="H2753" s="514"/>
      <c r="I2753" s="514"/>
      <c r="J2753" s="514"/>
      <c r="K2753" s="514"/>
      <c r="N2753" s="516"/>
      <c r="O2753" s="517"/>
    </row>
    <row r="2754" spans="7:15">
      <c r="G2754" s="514"/>
      <c r="H2754" s="514"/>
      <c r="I2754" s="514"/>
      <c r="J2754" s="514"/>
      <c r="K2754" s="514"/>
      <c r="N2754" s="516"/>
      <c r="O2754" s="517"/>
    </row>
    <row r="2755" spans="7:15">
      <c r="G2755" s="514"/>
      <c r="H2755" s="514"/>
      <c r="I2755" s="514"/>
      <c r="J2755" s="514"/>
      <c r="K2755" s="514"/>
      <c r="N2755" s="516"/>
      <c r="O2755" s="517"/>
    </row>
    <row r="2756" spans="7:15">
      <c r="G2756" s="514"/>
      <c r="H2756" s="514"/>
      <c r="I2756" s="514"/>
      <c r="J2756" s="514"/>
      <c r="K2756" s="514"/>
      <c r="N2756" s="516"/>
      <c r="O2756" s="517"/>
    </row>
    <row r="2757" spans="7:15">
      <c r="G2757" s="514"/>
      <c r="H2757" s="514"/>
      <c r="I2757" s="514"/>
      <c r="J2757" s="514"/>
      <c r="K2757" s="514"/>
      <c r="N2757" s="516"/>
      <c r="O2757" s="517"/>
    </row>
    <row r="2758" spans="7:15">
      <c r="G2758" s="514"/>
      <c r="H2758" s="514"/>
      <c r="I2758" s="514"/>
      <c r="J2758" s="514"/>
      <c r="K2758" s="514"/>
      <c r="N2758" s="516"/>
      <c r="O2758" s="517"/>
    </row>
    <row r="2759" spans="7:15">
      <c r="G2759" s="514"/>
      <c r="H2759" s="514"/>
      <c r="I2759" s="514"/>
      <c r="J2759" s="514"/>
      <c r="K2759" s="514"/>
      <c r="N2759" s="516"/>
      <c r="O2759" s="517"/>
    </row>
    <row r="2760" spans="7:15">
      <c r="G2760" s="514"/>
      <c r="H2760" s="514"/>
      <c r="I2760" s="514"/>
      <c r="J2760" s="514"/>
      <c r="K2760" s="514"/>
      <c r="N2760" s="516"/>
      <c r="O2760" s="517"/>
    </row>
    <row r="2761" spans="7:15">
      <c r="G2761" s="514"/>
      <c r="H2761" s="514"/>
      <c r="I2761" s="514"/>
      <c r="J2761" s="514"/>
      <c r="K2761" s="514"/>
      <c r="N2761" s="516"/>
      <c r="O2761" s="517"/>
    </row>
    <row r="2762" spans="7:15">
      <c r="G2762" s="514"/>
      <c r="H2762" s="514"/>
      <c r="I2762" s="514"/>
      <c r="J2762" s="514"/>
      <c r="K2762" s="514"/>
      <c r="N2762" s="516"/>
      <c r="O2762" s="517"/>
    </row>
    <row r="2763" spans="7:15">
      <c r="G2763" s="514"/>
      <c r="H2763" s="514"/>
      <c r="I2763" s="514"/>
      <c r="J2763" s="514"/>
      <c r="K2763" s="514"/>
      <c r="N2763" s="516"/>
      <c r="O2763" s="517"/>
    </row>
    <row r="2764" spans="7:15">
      <c r="G2764" s="514"/>
      <c r="H2764" s="514"/>
      <c r="I2764" s="514"/>
      <c r="J2764" s="514"/>
      <c r="K2764" s="514"/>
      <c r="N2764" s="516"/>
      <c r="O2764" s="517"/>
    </row>
    <row r="2765" spans="7:15">
      <c r="G2765" s="514"/>
      <c r="H2765" s="514"/>
      <c r="I2765" s="514"/>
      <c r="J2765" s="514"/>
      <c r="K2765" s="514"/>
      <c r="N2765" s="516"/>
      <c r="O2765" s="517"/>
    </row>
    <row r="2766" spans="7:15">
      <c r="G2766" s="514"/>
      <c r="H2766" s="514"/>
      <c r="I2766" s="514"/>
      <c r="J2766" s="514"/>
      <c r="K2766" s="514"/>
      <c r="N2766" s="516"/>
      <c r="O2766" s="517"/>
    </row>
    <row r="2767" spans="7:15">
      <c r="G2767" s="514"/>
      <c r="H2767" s="514"/>
      <c r="I2767" s="514"/>
      <c r="J2767" s="514"/>
      <c r="K2767" s="514"/>
      <c r="N2767" s="516"/>
      <c r="O2767" s="517"/>
    </row>
    <row r="2768" spans="7:15">
      <c r="G2768" s="514"/>
      <c r="H2768" s="514"/>
      <c r="I2768" s="514"/>
      <c r="J2768" s="514"/>
      <c r="K2768" s="514"/>
      <c r="N2768" s="516"/>
      <c r="O2768" s="517"/>
    </row>
    <row r="2769" spans="7:15">
      <c r="G2769" s="514"/>
      <c r="H2769" s="514"/>
      <c r="I2769" s="514"/>
      <c r="J2769" s="514"/>
      <c r="K2769" s="514"/>
      <c r="N2769" s="516"/>
      <c r="O2769" s="517"/>
    </row>
    <row r="2770" spans="7:15">
      <c r="G2770" s="514"/>
      <c r="H2770" s="514"/>
      <c r="I2770" s="514"/>
      <c r="J2770" s="514"/>
      <c r="K2770" s="514"/>
      <c r="N2770" s="516"/>
      <c r="O2770" s="517"/>
    </row>
    <row r="2771" spans="7:15">
      <c r="G2771" s="514"/>
      <c r="H2771" s="514"/>
      <c r="I2771" s="514"/>
      <c r="J2771" s="514"/>
      <c r="K2771" s="514"/>
      <c r="N2771" s="516"/>
      <c r="O2771" s="517"/>
    </row>
    <row r="2772" spans="7:15">
      <c r="G2772" s="514"/>
      <c r="H2772" s="514"/>
      <c r="I2772" s="514"/>
      <c r="J2772" s="514"/>
      <c r="K2772" s="514"/>
      <c r="N2772" s="516"/>
      <c r="O2772" s="517"/>
    </row>
    <row r="2773" spans="7:15">
      <c r="G2773" s="514"/>
      <c r="H2773" s="514"/>
      <c r="I2773" s="514"/>
      <c r="J2773" s="514"/>
      <c r="K2773" s="514"/>
      <c r="N2773" s="516"/>
      <c r="O2773" s="517"/>
    </row>
    <row r="2774" spans="7:15">
      <c r="G2774" s="514"/>
      <c r="H2774" s="514"/>
      <c r="I2774" s="514"/>
      <c r="J2774" s="514"/>
      <c r="K2774" s="514"/>
      <c r="N2774" s="516"/>
      <c r="O2774" s="517"/>
    </row>
    <row r="2775" spans="7:15">
      <c r="G2775" s="514"/>
      <c r="H2775" s="514"/>
      <c r="I2775" s="514"/>
      <c r="J2775" s="514"/>
      <c r="K2775" s="514"/>
      <c r="N2775" s="516"/>
      <c r="O2775" s="517"/>
    </row>
    <row r="2776" spans="7:15">
      <c r="G2776" s="514"/>
      <c r="H2776" s="514"/>
      <c r="I2776" s="514"/>
      <c r="J2776" s="514"/>
      <c r="K2776" s="514"/>
      <c r="N2776" s="516"/>
      <c r="O2776" s="517"/>
    </row>
    <row r="2777" spans="7:15">
      <c r="G2777" s="514"/>
      <c r="H2777" s="514"/>
      <c r="I2777" s="514"/>
      <c r="J2777" s="514"/>
      <c r="K2777" s="514"/>
      <c r="N2777" s="516"/>
      <c r="O2777" s="517"/>
    </row>
    <row r="2778" spans="7:15">
      <c r="G2778" s="514"/>
      <c r="H2778" s="514"/>
      <c r="I2778" s="514"/>
      <c r="J2778" s="514"/>
      <c r="K2778" s="514"/>
      <c r="N2778" s="516"/>
      <c r="O2778" s="517"/>
    </row>
    <row r="2779" spans="7:15">
      <c r="G2779" s="514"/>
      <c r="H2779" s="514"/>
      <c r="I2779" s="514"/>
      <c r="J2779" s="514"/>
      <c r="K2779" s="514"/>
      <c r="N2779" s="516"/>
      <c r="O2779" s="517"/>
    </row>
    <row r="2780" spans="7:15">
      <c r="G2780" s="514"/>
      <c r="H2780" s="514"/>
      <c r="I2780" s="514"/>
      <c r="J2780" s="514"/>
      <c r="K2780" s="514"/>
      <c r="N2780" s="516"/>
      <c r="O2780" s="517"/>
    </row>
    <row r="2781" spans="7:15">
      <c r="G2781" s="514"/>
      <c r="H2781" s="514"/>
      <c r="I2781" s="514"/>
      <c r="J2781" s="514"/>
      <c r="K2781" s="514"/>
      <c r="N2781" s="516"/>
      <c r="O2781" s="517"/>
    </row>
    <row r="2782" spans="7:15">
      <c r="G2782" s="514"/>
      <c r="H2782" s="514"/>
      <c r="I2782" s="514"/>
      <c r="J2782" s="514"/>
      <c r="K2782" s="514"/>
      <c r="N2782" s="516"/>
      <c r="O2782" s="517"/>
    </row>
    <row r="2783" spans="7:15">
      <c r="G2783" s="514"/>
      <c r="H2783" s="514"/>
      <c r="I2783" s="514"/>
      <c r="J2783" s="514"/>
      <c r="K2783" s="514"/>
      <c r="N2783" s="516"/>
      <c r="O2783" s="517"/>
    </row>
    <row r="2784" spans="7:15">
      <c r="G2784" s="514"/>
      <c r="H2784" s="514"/>
      <c r="I2784" s="514"/>
      <c r="J2784" s="514"/>
      <c r="K2784" s="514"/>
      <c r="N2784" s="516"/>
      <c r="O2784" s="517"/>
    </row>
    <row r="2785" spans="7:15">
      <c r="G2785" s="514"/>
      <c r="H2785" s="514"/>
      <c r="I2785" s="514"/>
      <c r="J2785" s="514"/>
      <c r="K2785" s="514"/>
      <c r="N2785" s="516"/>
      <c r="O2785" s="517"/>
    </row>
    <row r="2786" spans="7:15">
      <c r="G2786" s="514"/>
      <c r="H2786" s="514"/>
      <c r="I2786" s="514"/>
      <c r="J2786" s="514"/>
      <c r="K2786" s="514"/>
      <c r="N2786" s="516"/>
      <c r="O2786" s="517"/>
    </row>
    <row r="2787" spans="7:15">
      <c r="G2787" s="514"/>
      <c r="H2787" s="514"/>
      <c r="I2787" s="514"/>
      <c r="J2787" s="514"/>
      <c r="K2787" s="514"/>
      <c r="N2787" s="516"/>
      <c r="O2787" s="517"/>
    </row>
    <row r="2788" spans="7:15">
      <c r="G2788" s="514"/>
      <c r="H2788" s="514"/>
      <c r="I2788" s="514"/>
      <c r="J2788" s="514"/>
      <c r="K2788" s="514"/>
      <c r="N2788" s="516"/>
      <c r="O2788" s="517"/>
    </row>
    <row r="2789" spans="7:15">
      <c r="G2789" s="514"/>
      <c r="H2789" s="514"/>
      <c r="I2789" s="514"/>
      <c r="J2789" s="514"/>
      <c r="K2789" s="514"/>
      <c r="N2789" s="516"/>
      <c r="O2789" s="517"/>
    </row>
    <row r="2790" spans="7:15">
      <c r="G2790" s="514"/>
      <c r="H2790" s="514"/>
      <c r="I2790" s="514"/>
      <c r="J2790" s="514"/>
      <c r="K2790" s="514"/>
      <c r="N2790" s="516"/>
      <c r="O2790" s="517"/>
    </row>
    <row r="2791" spans="7:15">
      <c r="G2791" s="514"/>
      <c r="H2791" s="514"/>
      <c r="I2791" s="514"/>
      <c r="J2791" s="514"/>
      <c r="K2791" s="514"/>
      <c r="N2791" s="516"/>
      <c r="O2791" s="517"/>
    </row>
    <row r="2792" spans="7:15">
      <c r="G2792" s="514"/>
      <c r="H2792" s="514"/>
      <c r="I2792" s="514"/>
      <c r="J2792" s="514"/>
      <c r="K2792" s="514"/>
      <c r="N2792" s="516"/>
      <c r="O2792" s="517"/>
    </row>
    <row r="2793" spans="7:15">
      <c r="G2793" s="514"/>
      <c r="H2793" s="514"/>
      <c r="I2793" s="514"/>
      <c r="J2793" s="514"/>
      <c r="K2793" s="514"/>
      <c r="N2793" s="516"/>
      <c r="O2793" s="517"/>
    </row>
    <row r="2794" spans="7:15">
      <c r="G2794" s="514"/>
      <c r="H2794" s="514"/>
      <c r="I2794" s="514"/>
      <c r="J2794" s="514"/>
      <c r="K2794" s="514"/>
      <c r="N2794" s="516"/>
      <c r="O2794" s="517"/>
    </row>
    <row r="2795" spans="7:15">
      <c r="G2795" s="514"/>
      <c r="H2795" s="514"/>
      <c r="I2795" s="514"/>
      <c r="J2795" s="514"/>
      <c r="K2795" s="514"/>
      <c r="N2795" s="516"/>
      <c r="O2795" s="517"/>
    </row>
    <row r="2796" spans="7:15">
      <c r="G2796" s="514"/>
      <c r="H2796" s="514"/>
      <c r="I2796" s="514"/>
      <c r="J2796" s="514"/>
      <c r="K2796" s="514"/>
      <c r="N2796" s="516"/>
      <c r="O2796" s="517"/>
    </row>
    <row r="2797" spans="7:15">
      <c r="G2797" s="514"/>
      <c r="H2797" s="514"/>
      <c r="I2797" s="514"/>
      <c r="J2797" s="514"/>
      <c r="K2797" s="514"/>
      <c r="N2797" s="516"/>
      <c r="O2797" s="517"/>
    </row>
    <row r="2798" spans="7:15">
      <c r="G2798" s="514"/>
      <c r="H2798" s="514"/>
      <c r="I2798" s="514"/>
      <c r="J2798" s="514"/>
      <c r="K2798" s="514"/>
      <c r="N2798" s="516"/>
      <c r="O2798" s="517"/>
    </row>
    <row r="2799" spans="7:15">
      <c r="G2799" s="514"/>
      <c r="H2799" s="514"/>
      <c r="I2799" s="514"/>
      <c r="J2799" s="514"/>
      <c r="K2799" s="514"/>
      <c r="N2799" s="516"/>
      <c r="O2799" s="517"/>
    </row>
    <row r="2800" spans="7:15">
      <c r="G2800" s="514"/>
      <c r="H2800" s="514"/>
      <c r="I2800" s="514"/>
      <c r="J2800" s="514"/>
      <c r="K2800" s="514"/>
      <c r="N2800" s="516"/>
      <c r="O2800" s="517"/>
    </row>
    <row r="2801" spans="7:15">
      <c r="G2801" s="514"/>
      <c r="H2801" s="514"/>
      <c r="I2801" s="514"/>
      <c r="J2801" s="514"/>
      <c r="K2801" s="514"/>
      <c r="N2801" s="516"/>
      <c r="O2801" s="517"/>
    </row>
    <row r="2802" spans="7:15">
      <c r="G2802" s="514"/>
      <c r="H2802" s="514"/>
      <c r="I2802" s="514"/>
      <c r="J2802" s="514"/>
      <c r="K2802" s="514"/>
      <c r="N2802" s="516"/>
      <c r="O2802" s="517"/>
    </row>
    <row r="2803" spans="7:15">
      <c r="G2803" s="514"/>
      <c r="H2803" s="514"/>
      <c r="I2803" s="514"/>
      <c r="J2803" s="514"/>
      <c r="K2803" s="514"/>
      <c r="N2803" s="516"/>
      <c r="O2803" s="517"/>
    </row>
    <row r="2804" spans="7:15">
      <c r="G2804" s="514"/>
      <c r="H2804" s="514"/>
      <c r="I2804" s="514"/>
      <c r="J2804" s="514"/>
      <c r="K2804" s="514"/>
      <c r="N2804" s="516"/>
      <c r="O2804" s="517"/>
    </row>
    <row r="2805" spans="7:15">
      <c r="G2805" s="514"/>
      <c r="H2805" s="514"/>
      <c r="I2805" s="514"/>
      <c r="J2805" s="514"/>
      <c r="K2805" s="514"/>
      <c r="N2805" s="516"/>
      <c r="O2805" s="517"/>
    </row>
    <row r="2806" spans="7:15">
      <c r="G2806" s="514"/>
      <c r="H2806" s="514"/>
      <c r="I2806" s="514"/>
      <c r="J2806" s="514"/>
      <c r="K2806" s="514"/>
      <c r="N2806" s="516"/>
      <c r="O2806" s="517"/>
    </row>
    <row r="2807" spans="7:15">
      <c r="G2807" s="514"/>
      <c r="H2807" s="514"/>
      <c r="I2807" s="514"/>
      <c r="J2807" s="514"/>
      <c r="K2807" s="514"/>
      <c r="N2807" s="516"/>
      <c r="O2807" s="517"/>
    </row>
    <row r="2808" spans="7:15">
      <c r="G2808" s="514"/>
      <c r="H2808" s="514"/>
      <c r="I2808" s="514"/>
      <c r="J2808" s="514"/>
      <c r="K2808" s="514"/>
      <c r="N2808" s="516"/>
      <c r="O2808" s="517"/>
    </row>
    <row r="2809" spans="7:15">
      <c r="G2809" s="514"/>
      <c r="H2809" s="514"/>
      <c r="I2809" s="514"/>
      <c r="J2809" s="514"/>
      <c r="K2809" s="514"/>
      <c r="N2809" s="516"/>
      <c r="O2809" s="517"/>
    </row>
    <row r="2810" spans="7:15">
      <c r="G2810" s="514"/>
      <c r="H2810" s="514"/>
      <c r="I2810" s="514"/>
      <c r="J2810" s="514"/>
      <c r="K2810" s="514"/>
      <c r="N2810" s="516"/>
      <c r="O2810" s="517"/>
    </row>
    <row r="2811" spans="7:15">
      <c r="G2811" s="514"/>
      <c r="H2811" s="514"/>
      <c r="I2811" s="514"/>
      <c r="J2811" s="514"/>
      <c r="K2811" s="514"/>
      <c r="N2811" s="516"/>
      <c r="O2811" s="517"/>
    </row>
    <row r="2812" spans="7:15">
      <c r="G2812" s="514"/>
      <c r="H2812" s="514"/>
      <c r="I2812" s="514"/>
      <c r="J2812" s="514"/>
      <c r="K2812" s="514"/>
      <c r="N2812" s="516"/>
      <c r="O2812" s="517"/>
    </row>
    <row r="2813" spans="7:15">
      <c r="G2813" s="514"/>
      <c r="H2813" s="514"/>
      <c r="I2813" s="514"/>
      <c r="J2813" s="514"/>
      <c r="K2813" s="514"/>
      <c r="N2813" s="516"/>
      <c r="O2813" s="517"/>
    </row>
    <row r="2814" spans="7:15">
      <c r="G2814" s="514"/>
      <c r="H2814" s="514"/>
      <c r="I2814" s="514"/>
      <c r="J2814" s="514"/>
      <c r="K2814" s="514"/>
      <c r="N2814" s="516"/>
      <c r="O2814" s="517"/>
    </row>
    <row r="2815" spans="7:15">
      <c r="G2815" s="514"/>
      <c r="H2815" s="514"/>
      <c r="I2815" s="514"/>
      <c r="J2815" s="514"/>
      <c r="K2815" s="514"/>
      <c r="N2815" s="516"/>
      <c r="O2815" s="517"/>
    </row>
    <row r="2816" spans="7:15">
      <c r="G2816" s="514"/>
      <c r="H2816" s="514"/>
      <c r="I2816" s="514"/>
      <c r="J2816" s="514"/>
      <c r="K2816" s="514"/>
      <c r="N2816" s="516"/>
      <c r="O2816" s="517"/>
    </row>
    <row r="2817" spans="7:15">
      <c r="G2817" s="514"/>
      <c r="H2817" s="514"/>
      <c r="I2817" s="514"/>
      <c r="J2817" s="514"/>
      <c r="K2817" s="514"/>
      <c r="N2817" s="516"/>
      <c r="O2817" s="517"/>
    </row>
    <row r="2818" spans="7:15">
      <c r="G2818" s="514"/>
      <c r="H2818" s="514"/>
      <c r="I2818" s="514"/>
      <c r="J2818" s="514"/>
      <c r="K2818" s="514"/>
      <c r="N2818" s="516"/>
      <c r="O2818" s="517"/>
    </row>
    <row r="2819" spans="7:15">
      <c r="G2819" s="514"/>
      <c r="H2819" s="514"/>
      <c r="I2819" s="514"/>
      <c r="J2819" s="514"/>
      <c r="K2819" s="514"/>
      <c r="N2819" s="516"/>
      <c r="O2819" s="517"/>
    </row>
    <row r="2820" spans="7:15">
      <c r="G2820" s="514"/>
      <c r="H2820" s="514"/>
      <c r="I2820" s="514"/>
      <c r="J2820" s="514"/>
      <c r="K2820" s="514"/>
      <c r="N2820" s="516"/>
      <c r="O2820" s="517"/>
    </row>
    <row r="2821" spans="7:15">
      <c r="G2821" s="514"/>
      <c r="H2821" s="514"/>
      <c r="I2821" s="514"/>
      <c r="J2821" s="514"/>
      <c r="K2821" s="514"/>
      <c r="N2821" s="516"/>
      <c r="O2821" s="517"/>
    </row>
    <row r="2822" spans="7:15">
      <c r="G2822" s="514"/>
      <c r="H2822" s="514"/>
      <c r="I2822" s="514"/>
      <c r="J2822" s="514"/>
      <c r="K2822" s="514"/>
      <c r="N2822" s="516"/>
      <c r="O2822" s="517"/>
    </row>
    <row r="2823" spans="7:15">
      <c r="G2823" s="514"/>
      <c r="H2823" s="514"/>
      <c r="I2823" s="514"/>
      <c r="J2823" s="514"/>
      <c r="K2823" s="514"/>
      <c r="N2823" s="516"/>
      <c r="O2823" s="517"/>
    </row>
    <row r="2824" spans="7:15">
      <c r="G2824" s="514"/>
      <c r="H2824" s="514"/>
      <c r="I2824" s="514"/>
      <c r="J2824" s="514"/>
      <c r="K2824" s="514"/>
      <c r="N2824" s="516"/>
      <c r="O2824" s="517"/>
    </row>
    <row r="2825" spans="7:15">
      <c r="G2825" s="514"/>
      <c r="H2825" s="514"/>
      <c r="I2825" s="514"/>
      <c r="J2825" s="514"/>
      <c r="K2825" s="514"/>
      <c r="N2825" s="516"/>
      <c r="O2825" s="517"/>
    </row>
    <row r="2826" spans="7:15">
      <c r="G2826" s="514"/>
      <c r="H2826" s="514"/>
      <c r="I2826" s="514"/>
      <c r="J2826" s="514"/>
      <c r="K2826" s="514"/>
      <c r="N2826" s="516"/>
      <c r="O2826" s="517"/>
    </row>
    <row r="2827" spans="7:15">
      <c r="G2827" s="514"/>
      <c r="H2827" s="514"/>
      <c r="I2827" s="514"/>
      <c r="J2827" s="514"/>
      <c r="K2827" s="514"/>
      <c r="N2827" s="516"/>
      <c r="O2827" s="517"/>
    </row>
    <row r="2828" spans="7:15">
      <c r="G2828" s="514"/>
      <c r="H2828" s="514"/>
      <c r="I2828" s="514"/>
      <c r="J2828" s="514"/>
      <c r="K2828" s="514"/>
      <c r="N2828" s="516"/>
      <c r="O2828" s="517"/>
    </row>
    <row r="2829" spans="7:15">
      <c r="G2829" s="514"/>
      <c r="H2829" s="514"/>
      <c r="I2829" s="514"/>
      <c r="J2829" s="514"/>
      <c r="K2829" s="514"/>
      <c r="N2829" s="516"/>
      <c r="O2829" s="517"/>
    </row>
    <row r="2830" spans="7:15">
      <c r="G2830" s="514"/>
      <c r="H2830" s="514"/>
      <c r="I2830" s="514"/>
      <c r="J2830" s="514"/>
      <c r="K2830" s="514"/>
      <c r="N2830" s="516"/>
      <c r="O2830" s="517"/>
    </row>
    <row r="2831" spans="7:15">
      <c r="G2831" s="514"/>
      <c r="H2831" s="514"/>
      <c r="I2831" s="514"/>
      <c r="J2831" s="514"/>
      <c r="K2831" s="514"/>
      <c r="N2831" s="516"/>
      <c r="O2831" s="517"/>
    </row>
    <row r="2832" spans="7:15">
      <c r="G2832" s="514"/>
      <c r="H2832" s="514"/>
      <c r="I2832" s="514"/>
      <c r="J2832" s="514"/>
      <c r="K2832" s="514"/>
      <c r="N2832" s="516"/>
      <c r="O2832" s="517"/>
    </row>
    <row r="2833" spans="7:15">
      <c r="G2833" s="514"/>
      <c r="H2833" s="514"/>
      <c r="I2833" s="514"/>
      <c r="J2833" s="514"/>
      <c r="K2833" s="514"/>
      <c r="N2833" s="516"/>
      <c r="O2833" s="517"/>
    </row>
    <row r="2834" spans="7:15">
      <c r="G2834" s="514"/>
      <c r="H2834" s="514"/>
      <c r="I2834" s="514"/>
      <c r="J2834" s="514"/>
      <c r="K2834" s="514"/>
      <c r="N2834" s="516"/>
      <c r="O2834" s="517"/>
    </row>
    <row r="2835" spans="7:15">
      <c r="G2835" s="514"/>
      <c r="H2835" s="514"/>
      <c r="I2835" s="514"/>
      <c r="J2835" s="514"/>
      <c r="K2835" s="514"/>
      <c r="N2835" s="516"/>
      <c r="O2835" s="517"/>
    </row>
    <row r="2836" spans="7:15">
      <c r="G2836" s="514"/>
      <c r="H2836" s="514"/>
      <c r="I2836" s="514"/>
      <c r="J2836" s="514"/>
      <c r="K2836" s="514"/>
      <c r="N2836" s="516"/>
      <c r="O2836" s="517"/>
    </row>
    <row r="2837" spans="7:15">
      <c r="G2837" s="514"/>
      <c r="H2837" s="514"/>
      <c r="I2837" s="514"/>
      <c r="J2837" s="514"/>
      <c r="K2837" s="514"/>
      <c r="N2837" s="516"/>
      <c r="O2837" s="517"/>
    </row>
    <row r="2838" spans="7:15">
      <c r="G2838" s="514"/>
      <c r="H2838" s="514"/>
      <c r="I2838" s="514"/>
      <c r="J2838" s="514"/>
      <c r="K2838" s="514"/>
      <c r="N2838" s="516"/>
      <c r="O2838" s="517"/>
    </row>
    <row r="2839" spans="7:15">
      <c r="G2839" s="514"/>
      <c r="H2839" s="514"/>
      <c r="I2839" s="514"/>
      <c r="J2839" s="514"/>
      <c r="K2839" s="514"/>
      <c r="N2839" s="516"/>
      <c r="O2839" s="517"/>
    </row>
    <row r="2840" spans="7:15">
      <c r="G2840" s="514"/>
      <c r="H2840" s="514"/>
      <c r="I2840" s="514"/>
      <c r="J2840" s="514"/>
      <c r="K2840" s="514"/>
      <c r="N2840" s="516"/>
      <c r="O2840" s="517"/>
    </row>
    <row r="2841" spans="7:15">
      <c r="G2841" s="514"/>
      <c r="H2841" s="514"/>
      <c r="I2841" s="514"/>
      <c r="J2841" s="514"/>
      <c r="K2841" s="514"/>
      <c r="N2841" s="516"/>
      <c r="O2841" s="517"/>
    </row>
    <row r="2842" spans="7:15">
      <c r="G2842" s="514"/>
      <c r="H2842" s="514"/>
      <c r="I2842" s="514"/>
      <c r="J2842" s="514"/>
      <c r="K2842" s="514"/>
      <c r="N2842" s="516"/>
      <c r="O2842" s="517"/>
    </row>
    <row r="2843" spans="7:15">
      <c r="G2843" s="514"/>
      <c r="H2843" s="514"/>
      <c r="I2843" s="514"/>
      <c r="J2843" s="514"/>
      <c r="K2843" s="514"/>
      <c r="N2843" s="516"/>
      <c r="O2843" s="517"/>
    </row>
    <row r="2844" spans="7:15">
      <c r="G2844" s="514"/>
      <c r="H2844" s="514"/>
      <c r="I2844" s="514"/>
      <c r="J2844" s="514"/>
      <c r="K2844" s="514"/>
      <c r="N2844" s="516"/>
      <c r="O2844" s="517"/>
    </row>
    <row r="2845" spans="7:15">
      <c r="G2845" s="514"/>
      <c r="H2845" s="514"/>
      <c r="I2845" s="514"/>
      <c r="J2845" s="514"/>
      <c r="K2845" s="514"/>
      <c r="N2845" s="516"/>
      <c r="O2845" s="517"/>
    </row>
    <row r="2846" spans="7:15">
      <c r="G2846" s="514"/>
      <c r="H2846" s="514"/>
      <c r="I2846" s="514"/>
      <c r="J2846" s="514"/>
      <c r="K2846" s="514"/>
      <c r="N2846" s="516"/>
      <c r="O2846" s="517"/>
    </row>
    <row r="2847" spans="7:15">
      <c r="G2847" s="514"/>
      <c r="H2847" s="514"/>
      <c r="I2847" s="514"/>
      <c r="J2847" s="514"/>
      <c r="K2847" s="514"/>
      <c r="N2847" s="516"/>
      <c r="O2847" s="517"/>
    </row>
    <row r="2848" spans="7:15">
      <c r="G2848" s="514"/>
      <c r="H2848" s="514"/>
      <c r="I2848" s="514"/>
      <c r="J2848" s="514"/>
      <c r="K2848" s="514"/>
      <c r="N2848" s="516"/>
      <c r="O2848" s="517"/>
    </row>
    <row r="2849" spans="7:15">
      <c r="G2849" s="514"/>
      <c r="H2849" s="514"/>
      <c r="I2849" s="514"/>
      <c r="J2849" s="514"/>
      <c r="K2849" s="514"/>
      <c r="N2849" s="516"/>
      <c r="O2849" s="517"/>
    </row>
    <row r="2850" spans="7:15">
      <c r="G2850" s="514"/>
      <c r="H2850" s="514"/>
      <c r="I2850" s="514"/>
      <c r="J2850" s="514"/>
      <c r="K2850" s="514"/>
      <c r="N2850" s="516"/>
      <c r="O2850" s="517"/>
    </row>
    <row r="2851" spans="7:15">
      <c r="G2851" s="514"/>
      <c r="H2851" s="514"/>
      <c r="I2851" s="514"/>
      <c r="J2851" s="514"/>
      <c r="K2851" s="514"/>
      <c r="N2851" s="516"/>
      <c r="O2851" s="517"/>
    </row>
    <row r="2852" spans="7:15">
      <c r="G2852" s="514"/>
      <c r="H2852" s="514"/>
      <c r="I2852" s="514"/>
      <c r="J2852" s="514"/>
      <c r="K2852" s="514"/>
      <c r="N2852" s="516"/>
      <c r="O2852" s="517"/>
    </row>
    <row r="2853" spans="7:15">
      <c r="G2853" s="514"/>
      <c r="H2853" s="514"/>
      <c r="I2853" s="514"/>
      <c r="J2853" s="514"/>
      <c r="K2853" s="514"/>
      <c r="N2853" s="516"/>
      <c r="O2853" s="517"/>
    </row>
    <row r="2854" spans="7:15">
      <c r="G2854" s="514"/>
      <c r="H2854" s="514"/>
      <c r="I2854" s="514"/>
      <c r="J2854" s="514"/>
      <c r="K2854" s="514"/>
      <c r="N2854" s="516"/>
      <c r="O2854" s="517"/>
    </row>
    <row r="2855" spans="7:15">
      <c r="G2855" s="514"/>
      <c r="H2855" s="514"/>
      <c r="I2855" s="514"/>
      <c r="J2855" s="514"/>
      <c r="K2855" s="514"/>
      <c r="N2855" s="516"/>
      <c r="O2855" s="517"/>
    </row>
    <row r="2856" spans="7:15">
      <c r="G2856" s="514"/>
      <c r="H2856" s="514"/>
      <c r="I2856" s="514"/>
      <c r="J2856" s="514"/>
      <c r="K2856" s="514"/>
      <c r="N2856" s="516"/>
      <c r="O2856" s="517"/>
    </row>
    <row r="2857" spans="7:15">
      <c r="G2857" s="514"/>
      <c r="H2857" s="514"/>
      <c r="I2857" s="514"/>
      <c r="J2857" s="514"/>
      <c r="K2857" s="514"/>
      <c r="N2857" s="516"/>
      <c r="O2857" s="517"/>
    </row>
    <row r="2858" spans="7:15">
      <c r="G2858" s="514"/>
      <c r="H2858" s="514"/>
      <c r="I2858" s="514"/>
      <c r="J2858" s="514"/>
      <c r="K2858" s="514"/>
      <c r="N2858" s="516"/>
      <c r="O2858" s="517"/>
    </row>
    <row r="2859" spans="7:15">
      <c r="G2859" s="514"/>
      <c r="H2859" s="514"/>
      <c r="I2859" s="514"/>
      <c r="J2859" s="514"/>
      <c r="K2859" s="514"/>
      <c r="N2859" s="516"/>
      <c r="O2859" s="517"/>
    </row>
    <row r="2860" spans="7:15">
      <c r="G2860" s="514"/>
      <c r="H2860" s="514"/>
      <c r="I2860" s="514"/>
      <c r="J2860" s="514"/>
      <c r="K2860" s="514"/>
      <c r="N2860" s="516"/>
      <c r="O2860" s="517"/>
    </row>
    <row r="2861" spans="7:15">
      <c r="G2861" s="514"/>
      <c r="H2861" s="514"/>
      <c r="I2861" s="514"/>
      <c r="J2861" s="514"/>
      <c r="K2861" s="514"/>
      <c r="N2861" s="516"/>
      <c r="O2861" s="517"/>
    </row>
    <row r="2862" spans="7:15">
      <c r="G2862" s="514"/>
      <c r="H2862" s="514"/>
      <c r="I2862" s="514"/>
      <c r="J2862" s="514"/>
      <c r="K2862" s="514"/>
      <c r="N2862" s="516"/>
      <c r="O2862" s="517"/>
    </row>
    <row r="2863" spans="7:15">
      <c r="G2863" s="514"/>
      <c r="H2863" s="514"/>
      <c r="I2863" s="514"/>
      <c r="J2863" s="514"/>
      <c r="K2863" s="514"/>
      <c r="N2863" s="516"/>
      <c r="O2863" s="517"/>
    </row>
    <row r="2864" spans="7:15">
      <c r="G2864" s="514"/>
      <c r="H2864" s="514"/>
      <c r="I2864" s="514"/>
      <c r="J2864" s="514"/>
      <c r="K2864" s="514"/>
      <c r="N2864" s="516"/>
      <c r="O2864" s="517"/>
    </row>
    <row r="2865" spans="7:15">
      <c r="G2865" s="514"/>
      <c r="H2865" s="514"/>
      <c r="I2865" s="514"/>
      <c r="J2865" s="514"/>
      <c r="K2865" s="514"/>
      <c r="N2865" s="516"/>
      <c r="O2865" s="517"/>
    </row>
    <row r="2866" spans="7:15">
      <c r="G2866" s="514"/>
      <c r="H2866" s="514"/>
      <c r="I2866" s="514"/>
      <c r="J2866" s="514"/>
      <c r="K2866" s="514"/>
      <c r="N2866" s="516"/>
      <c r="O2866" s="517"/>
    </row>
    <row r="2867" spans="7:15">
      <c r="G2867" s="514"/>
      <c r="H2867" s="514"/>
      <c r="I2867" s="514"/>
      <c r="J2867" s="514"/>
      <c r="K2867" s="514"/>
      <c r="N2867" s="516"/>
      <c r="O2867" s="517"/>
    </row>
    <row r="2868" spans="7:15">
      <c r="G2868" s="514"/>
      <c r="H2868" s="514"/>
      <c r="I2868" s="514"/>
      <c r="J2868" s="514"/>
      <c r="K2868" s="514"/>
      <c r="N2868" s="516"/>
      <c r="O2868" s="517"/>
    </row>
    <row r="2869" spans="7:15">
      <c r="G2869" s="514"/>
      <c r="H2869" s="514"/>
      <c r="I2869" s="514"/>
      <c r="J2869" s="514"/>
      <c r="K2869" s="514"/>
      <c r="N2869" s="516"/>
      <c r="O2869" s="517"/>
    </row>
    <row r="2870" spans="7:15">
      <c r="G2870" s="514"/>
      <c r="H2870" s="514"/>
      <c r="I2870" s="514"/>
      <c r="J2870" s="514"/>
      <c r="K2870" s="514"/>
      <c r="N2870" s="516"/>
      <c r="O2870" s="517"/>
    </row>
    <row r="2871" spans="7:15">
      <c r="G2871" s="514"/>
      <c r="H2871" s="514"/>
      <c r="I2871" s="514"/>
      <c r="J2871" s="514"/>
      <c r="K2871" s="514"/>
      <c r="N2871" s="516"/>
      <c r="O2871" s="517"/>
    </row>
    <row r="2872" spans="7:15">
      <c r="G2872" s="514"/>
      <c r="H2872" s="514"/>
      <c r="I2872" s="514"/>
      <c r="J2872" s="514"/>
      <c r="K2872" s="514"/>
      <c r="N2872" s="516"/>
      <c r="O2872" s="517"/>
    </row>
    <row r="2873" spans="7:15">
      <c r="G2873" s="514"/>
      <c r="H2873" s="514"/>
      <c r="I2873" s="514"/>
      <c r="J2873" s="514"/>
      <c r="K2873" s="514"/>
      <c r="N2873" s="516"/>
      <c r="O2873" s="517"/>
    </row>
    <row r="2874" spans="7:15">
      <c r="G2874" s="514"/>
      <c r="H2874" s="514"/>
      <c r="I2874" s="514"/>
      <c r="J2874" s="514"/>
      <c r="K2874" s="514"/>
      <c r="N2874" s="516"/>
      <c r="O2874" s="517"/>
    </row>
    <row r="2875" spans="7:15">
      <c r="G2875" s="514"/>
      <c r="H2875" s="514"/>
      <c r="I2875" s="514"/>
      <c r="J2875" s="514"/>
      <c r="K2875" s="514"/>
      <c r="N2875" s="516"/>
      <c r="O2875" s="517"/>
    </row>
    <row r="2876" spans="7:15">
      <c r="G2876" s="514"/>
      <c r="H2876" s="514"/>
      <c r="I2876" s="514"/>
      <c r="J2876" s="514"/>
      <c r="K2876" s="514"/>
      <c r="N2876" s="516"/>
      <c r="O2876" s="517"/>
    </row>
    <row r="2877" spans="7:15">
      <c r="G2877" s="514"/>
      <c r="H2877" s="514"/>
      <c r="I2877" s="514"/>
      <c r="J2877" s="514"/>
      <c r="K2877" s="514"/>
      <c r="N2877" s="516"/>
      <c r="O2877" s="517"/>
    </row>
    <row r="2878" spans="7:15">
      <c r="G2878" s="514"/>
      <c r="H2878" s="514"/>
      <c r="I2878" s="514"/>
      <c r="J2878" s="514"/>
      <c r="K2878" s="514"/>
      <c r="N2878" s="516"/>
      <c r="O2878" s="517"/>
    </row>
    <row r="2879" spans="7:15">
      <c r="G2879" s="514"/>
      <c r="H2879" s="514"/>
      <c r="I2879" s="514"/>
      <c r="J2879" s="514"/>
      <c r="K2879" s="514"/>
      <c r="N2879" s="516"/>
      <c r="O2879" s="517"/>
    </row>
    <row r="2880" spans="7:15">
      <c r="G2880" s="514"/>
      <c r="H2880" s="514"/>
      <c r="I2880" s="514"/>
      <c r="J2880" s="514"/>
      <c r="K2880" s="514"/>
      <c r="N2880" s="516"/>
      <c r="O2880" s="517"/>
    </row>
    <row r="2881" spans="7:15">
      <c r="G2881" s="514"/>
      <c r="H2881" s="514"/>
      <c r="I2881" s="514"/>
      <c r="J2881" s="514"/>
      <c r="K2881" s="514"/>
      <c r="N2881" s="516"/>
      <c r="O2881" s="517"/>
    </row>
    <row r="2882" spans="7:15">
      <c r="G2882" s="514"/>
      <c r="H2882" s="514"/>
      <c r="I2882" s="514"/>
      <c r="J2882" s="514"/>
      <c r="K2882" s="514"/>
      <c r="N2882" s="516"/>
      <c r="O2882" s="517"/>
    </row>
    <row r="2883" spans="7:15">
      <c r="G2883" s="514"/>
      <c r="H2883" s="514"/>
      <c r="I2883" s="514"/>
      <c r="J2883" s="514"/>
      <c r="K2883" s="514"/>
      <c r="N2883" s="516"/>
      <c r="O2883" s="517"/>
    </row>
    <row r="2884" spans="7:15">
      <c r="G2884" s="514"/>
      <c r="H2884" s="514"/>
      <c r="I2884" s="514"/>
      <c r="J2884" s="514"/>
      <c r="K2884" s="514"/>
      <c r="N2884" s="516"/>
      <c r="O2884" s="517"/>
    </row>
    <row r="2885" spans="7:15">
      <c r="G2885" s="514"/>
      <c r="H2885" s="514"/>
      <c r="I2885" s="514"/>
      <c r="J2885" s="514"/>
      <c r="K2885" s="514"/>
      <c r="N2885" s="516"/>
      <c r="O2885" s="517"/>
    </row>
    <row r="2886" spans="7:15">
      <c r="G2886" s="514"/>
      <c r="H2886" s="514"/>
      <c r="I2886" s="514"/>
      <c r="J2886" s="514"/>
      <c r="K2886" s="514"/>
      <c r="N2886" s="516"/>
      <c r="O2886" s="517"/>
    </row>
    <row r="2887" spans="7:15">
      <c r="G2887" s="514"/>
      <c r="H2887" s="514"/>
      <c r="I2887" s="514"/>
      <c r="J2887" s="514"/>
      <c r="K2887" s="514"/>
      <c r="N2887" s="516"/>
      <c r="O2887" s="517"/>
    </row>
    <row r="2888" spans="7:15">
      <c r="G2888" s="514"/>
      <c r="H2888" s="514"/>
      <c r="I2888" s="514"/>
      <c r="J2888" s="514"/>
      <c r="K2888" s="514"/>
      <c r="N2888" s="516"/>
      <c r="O2888" s="517"/>
    </row>
    <row r="2889" spans="7:15">
      <c r="G2889" s="514"/>
      <c r="H2889" s="514"/>
      <c r="I2889" s="514"/>
      <c r="J2889" s="514"/>
      <c r="K2889" s="514"/>
      <c r="N2889" s="516"/>
      <c r="O2889" s="517"/>
    </row>
    <row r="2890" spans="7:15">
      <c r="G2890" s="514"/>
      <c r="H2890" s="514"/>
      <c r="I2890" s="514"/>
      <c r="J2890" s="514"/>
      <c r="K2890" s="514"/>
      <c r="N2890" s="516"/>
      <c r="O2890" s="517"/>
    </row>
    <row r="2891" spans="7:15">
      <c r="G2891" s="514"/>
      <c r="H2891" s="514"/>
      <c r="I2891" s="514"/>
      <c r="J2891" s="514"/>
      <c r="K2891" s="514"/>
      <c r="N2891" s="516"/>
      <c r="O2891" s="517"/>
    </row>
    <row r="2892" spans="7:15">
      <c r="G2892" s="514"/>
      <c r="H2892" s="514"/>
      <c r="I2892" s="514"/>
      <c r="J2892" s="514"/>
      <c r="K2892" s="514"/>
      <c r="N2892" s="516"/>
      <c r="O2892" s="517"/>
    </row>
    <row r="2893" spans="7:15">
      <c r="G2893" s="514"/>
      <c r="H2893" s="514"/>
      <c r="I2893" s="514"/>
      <c r="J2893" s="514"/>
      <c r="K2893" s="514"/>
      <c r="N2893" s="516"/>
      <c r="O2893" s="517"/>
    </row>
    <row r="2894" spans="7:15">
      <c r="G2894" s="514"/>
      <c r="H2894" s="514"/>
      <c r="I2894" s="514"/>
      <c r="J2894" s="514"/>
      <c r="K2894" s="514"/>
      <c r="N2894" s="516"/>
      <c r="O2894" s="517"/>
    </row>
    <row r="2895" spans="7:15">
      <c r="G2895" s="514"/>
      <c r="H2895" s="514"/>
      <c r="I2895" s="514"/>
      <c r="J2895" s="514"/>
      <c r="K2895" s="514"/>
      <c r="N2895" s="516"/>
      <c r="O2895" s="517"/>
    </row>
    <row r="2896" spans="7:15">
      <c r="G2896" s="514"/>
      <c r="H2896" s="514"/>
      <c r="I2896" s="514"/>
      <c r="J2896" s="514"/>
      <c r="K2896" s="514"/>
      <c r="N2896" s="516"/>
      <c r="O2896" s="517"/>
    </row>
    <row r="2897" spans="7:15">
      <c r="G2897" s="514"/>
      <c r="H2897" s="514"/>
      <c r="I2897" s="514"/>
      <c r="J2897" s="514"/>
      <c r="K2897" s="514"/>
      <c r="N2897" s="516"/>
      <c r="O2897" s="517"/>
    </row>
    <row r="2898" spans="7:15">
      <c r="G2898" s="514"/>
      <c r="H2898" s="514"/>
      <c r="I2898" s="514"/>
      <c r="J2898" s="514"/>
      <c r="K2898" s="514"/>
      <c r="N2898" s="516"/>
      <c r="O2898" s="517"/>
    </row>
    <row r="2899" spans="7:15">
      <c r="G2899" s="514"/>
      <c r="H2899" s="514"/>
      <c r="I2899" s="514"/>
      <c r="J2899" s="514"/>
      <c r="K2899" s="514"/>
      <c r="N2899" s="516"/>
      <c r="O2899" s="517"/>
    </row>
    <row r="2900" spans="7:15">
      <c r="G2900" s="514"/>
      <c r="H2900" s="514"/>
      <c r="I2900" s="514"/>
      <c r="J2900" s="514"/>
      <c r="K2900" s="514"/>
      <c r="N2900" s="516"/>
      <c r="O2900" s="517"/>
    </row>
    <row r="2901" spans="7:15">
      <c r="G2901" s="514"/>
      <c r="H2901" s="514"/>
      <c r="I2901" s="514"/>
      <c r="J2901" s="514"/>
      <c r="K2901" s="514"/>
      <c r="N2901" s="516"/>
      <c r="O2901" s="517"/>
    </row>
    <row r="2902" spans="7:15">
      <c r="G2902" s="514"/>
      <c r="H2902" s="514"/>
      <c r="I2902" s="514"/>
      <c r="J2902" s="514"/>
      <c r="K2902" s="514"/>
      <c r="N2902" s="516"/>
      <c r="O2902" s="517"/>
    </row>
    <row r="2903" spans="7:15">
      <c r="G2903" s="514"/>
      <c r="H2903" s="514"/>
      <c r="I2903" s="514"/>
      <c r="J2903" s="514"/>
      <c r="K2903" s="514"/>
      <c r="N2903" s="516"/>
      <c r="O2903" s="517"/>
    </row>
    <row r="2904" spans="7:15">
      <c r="G2904" s="514"/>
      <c r="H2904" s="514"/>
      <c r="I2904" s="514"/>
      <c r="J2904" s="514"/>
      <c r="K2904" s="514"/>
      <c r="N2904" s="516"/>
      <c r="O2904" s="517"/>
    </row>
    <row r="2905" spans="7:15">
      <c r="G2905" s="514"/>
      <c r="H2905" s="514"/>
      <c r="I2905" s="514"/>
      <c r="J2905" s="514"/>
      <c r="K2905" s="514"/>
      <c r="N2905" s="516"/>
      <c r="O2905" s="517"/>
    </row>
    <row r="2906" spans="7:15">
      <c r="G2906" s="514"/>
      <c r="H2906" s="514"/>
      <c r="I2906" s="514"/>
      <c r="J2906" s="514"/>
      <c r="K2906" s="514"/>
      <c r="N2906" s="516"/>
      <c r="O2906" s="517"/>
    </row>
    <row r="2907" spans="7:15">
      <c r="G2907" s="514"/>
      <c r="H2907" s="514"/>
      <c r="I2907" s="514"/>
      <c r="J2907" s="514"/>
      <c r="K2907" s="514"/>
      <c r="N2907" s="516"/>
      <c r="O2907" s="517"/>
    </row>
    <row r="2908" spans="7:15">
      <c r="G2908" s="514"/>
      <c r="H2908" s="514"/>
      <c r="I2908" s="514"/>
      <c r="J2908" s="514"/>
      <c r="K2908" s="514"/>
      <c r="N2908" s="516"/>
      <c r="O2908" s="517"/>
    </row>
    <row r="2909" spans="7:15">
      <c r="G2909" s="514"/>
      <c r="H2909" s="514"/>
      <c r="I2909" s="514"/>
      <c r="J2909" s="514"/>
      <c r="K2909" s="514"/>
      <c r="N2909" s="516"/>
      <c r="O2909" s="517"/>
    </row>
    <row r="2910" spans="7:15">
      <c r="G2910" s="514"/>
      <c r="H2910" s="514"/>
      <c r="I2910" s="514"/>
      <c r="J2910" s="514"/>
      <c r="K2910" s="514"/>
      <c r="N2910" s="516"/>
      <c r="O2910" s="517"/>
    </row>
    <row r="2911" spans="7:15">
      <c r="G2911" s="514"/>
      <c r="H2911" s="514"/>
      <c r="I2911" s="514"/>
      <c r="J2911" s="514"/>
      <c r="K2911" s="514"/>
      <c r="N2911" s="516"/>
      <c r="O2911" s="517"/>
    </row>
    <row r="2912" spans="7:15">
      <c r="G2912" s="514"/>
      <c r="H2912" s="514"/>
      <c r="I2912" s="514"/>
      <c r="J2912" s="514"/>
      <c r="K2912" s="514"/>
      <c r="N2912" s="516"/>
      <c r="O2912" s="517"/>
    </row>
    <row r="2913" spans="7:15">
      <c r="G2913" s="514"/>
      <c r="H2913" s="514"/>
      <c r="I2913" s="514"/>
      <c r="J2913" s="514"/>
      <c r="K2913" s="514"/>
      <c r="N2913" s="516"/>
      <c r="O2913" s="517"/>
    </row>
    <row r="2914" spans="7:15">
      <c r="G2914" s="514"/>
      <c r="H2914" s="514"/>
      <c r="I2914" s="514"/>
      <c r="J2914" s="514"/>
      <c r="K2914" s="514"/>
      <c r="N2914" s="516"/>
      <c r="O2914" s="517"/>
    </row>
    <row r="2915" spans="7:15">
      <c r="G2915" s="514"/>
      <c r="H2915" s="514"/>
      <c r="I2915" s="514"/>
      <c r="J2915" s="514"/>
      <c r="K2915" s="514"/>
      <c r="N2915" s="516"/>
      <c r="O2915" s="517"/>
    </row>
    <row r="2916" spans="7:15">
      <c r="G2916" s="514"/>
      <c r="H2916" s="514"/>
      <c r="I2916" s="514"/>
      <c r="J2916" s="514"/>
      <c r="K2916" s="514"/>
      <c r="N2916" s="516"/>
      <c r="O2916" s="517"/>
    </row>
    <row r="2917" spans="7:15">
      <c r="G2917" s="514"/>
      <c r="H2917" s="514"/>
      <c r="I2917" s="514"/>
      <c r="J2917" s="514"/>
      <c r="K2917" s="514"/>
      <c r="N2917" s="516"/>
      <c r="O2917" s="517"/>
    </row>
    <row r="2918" spans="7:15">
      <c r="G2918" s="514"/>
      <c r="H2918" s="514"/>
      <c r="I2918" s="514"/>
      <c r="J2918" s="514"/>
      <c r="K2918" s="514"/>
      <c r="N2918" s="516"/>
      <c r="O2918" s="517"/>
    </row>
    <row r="2919" spans="7:15">
      <c r="G2919" s="514"/>
      <c r="H2919" s="514"/>
      <c r="I2919" s="514"/>
      <c r="J2919" s="514"/>
      <c r="K2919" s="514"/>
      <c r="N2919" s="516"/>
      <c r="O2919" s="517"/>
    </row>
    <row r="2920" spans="7:15">
      <c r="G2920" s="514"/>
      <c r="H2920" s="514"/>
      <c r="I2920" s="514"/>
      <c r="J2920" s="514"/>
      <c r="K2920" s="514"/>
      <c r="N2920" s="516"/>
      <c r="O2920" s="517"/>
    </row>
    <row r="2921" spans="7:15">
      <c r="G2921" s="514"/>
      <c r="H2921" s="514"/>
      <c r="I2921" s="514"/>
      <c r="J2921" s="514"/>
      <c r="K2921" s="514"/>
      <c r="N2921" s="516"/>
      <c r="O2921" s="517"/>
    </row>
    <row r="2922" spans="7:15">
      <c r="G2922" s="514"/>
      <c r="H2922" s="514"/>
      <c r="I2922" s="514"/>
      <c r="J2922" s="514"/>
      <c r="K2922" s="514"/>
      <c r="N2922" s="516"/>
      <c r="O2922" s="517"/>
    </row>
    <row r="2923" spans="7:15">
      <c r="G2923" s="514"/>
      <c r="H2923" s="514"/>
      <c r="I2923" s="514"/>
      <c r="J2923" s="514"/>
      <c r="K2923" s="514"/>
      <c r="N2923" s="516"/>
      <c r="O2923" s="517"/>
    </row>
    <row r="2924" spans="7:15">
      <c r="G2924" s="514"/>
      <c r="H2924" s="514"/>
      <c r="I2924" s="514"/>
      <c r="J2924" s="514"/>
      <c r="K2924" s="514"/>
      <c r="N2924" s="516"/>
      <c r="O2924" s="517"/>
    </row>
    <row r="2925" spans="7:15">
      <c r="G2925" s="514"/>
      <c r="H2925" s="514"/>
      <c r="I2925" s="514"/>
      <c r="J2925" s="514"/>
      <c r="K2925" s="514"/>
      <c r="N2925" s="516"/>
      <c r="O2925" s="517"/>
    </row>
    <row r="2926" spans="7:15">
      <c r="G2926" s="514"/>
      <c r="H2926" s="514"/>
      <c r="I2926" s="514"/>
      <c r="J2926" s="514"/>
      <c r="K2926" s="514"/>
      <c r="N2926" s="516"/>
      <c r="O2926" s="517"/>
    </row>
    <row r="2927" spans="7:15">
      <c r="G2927" s="514"/>
      <c r="H2927" s="514"/>
      <c r="I2927" s="514"/>
      <c r="J2927" s="514"/>
      <c r="K2927" s="514"/>
      <c r="N2927" s="516"/>
      <c r="O2927" s="517"/>
    </row>
  </sheetData>
  <mergeCells count="13">
    <mergeCell ref="N5:N6"/>
    <mergeCell ref="O6:O7"/>
    <mergeCell ref="B2177:L2177"/>
    <mergeCell ref="A2:N2"/>
    <mergeCell ref="A3:N3"/>
    <mergeCell ref="A5:A6"/>
    <mergeCell ref="B5:B6"/>
    <mergeCell ref="C5:D5"/>
    <mergeCell ref="E5:F5"/>
    <mergeCell ref="G5:I5"/>
    <mergeCell ref="J5:K5"/>
    <mergeCell ref="L5:L6"/>
    <mergeCell ref="M5:M6"/>
  </mergeCells>
  <printOptions horizontalCentered="1"/>
  <pageMargins left="0" right="0" top="0.35433070866141736" bottom="0.15748031496062992" header="0.31496062992125984" footer="0.31496062992125984"/>
  <pageSetup paperSize="10000" orientation="landscape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55A11"/>
  </sheetPr>
  <dimension ref="A1:X2927"/>
  <sheetViews>
    <sheetView workbookViewId="0">
      <selection sqref="A1:O1048576"/>
    </sheetView>
  </sheetViews>
  <sheetFormatPr defaultColWidth="14.42578125" defaultRowHeight="15" customHeight="1"/>
  <cols>
    <col min="1" max="1" width="5.85546875" style="512" customWidth="1"/>
    <col min="2" max="2" width="10.85546875" style="513" customWidth="1"/>
    <col min="3" max="3" width="14.7109375" style="512" customWidth="1"/>
    <col min="4" max="4" width="9.7109375" style="512" customWidth="1"/>
    <col min="5" max="5" width="20.28515625" style="514" customWidth="1"/>
    <col min="6" max="6" width="12.140625" style="515" customWidth="1"/>
    <col min="7" max="7" width="9" style="532" customWidth="1"/>
    <col min="8" max="8" width="9.5703125" style="532" customWidth="1"/>
    <col min="9" max="9" width="7.85546875" style="532" customWidth="1"/>
    <col min="10" max="10" width="7.7109375" style="532" customWidth="1"/>
    <col min="11" max="11" width="5.5703125" style="532" customWidth="1"/>
    <col min="12" max="12" width="12.5703125" style="514" customWidth="1"/>
    <col min="13" max="13" width="13.7109375" style="512" customWidth="1"/>
    <col min="14" max="14" width="7.42578125" style="532" customWidth="1"/>
    <col min="15" max="15" width="40.42578125" style="532" customWidth="1"/>
    <col min="16" max="19" width="9.140625" customWidth="1"/>
    <col min="20" max="24" width="8.7109375" customWidth="1"/>
  </cols>
  <sheetData>
    <row r="1" spans="1:24">
      <c r="G1" s="514"/>
      <c r="H1" s="514"/>
      <c r="I1" s="514"/>
      <c r="J1" s="514"/>
      <c r="K1" s="514"/>
      <c r="N1" s="516"/>
      <c r="O1" s="517"/>
      <c r="P1" s="48"/>
      <c r="Q1" s="48"/>
      <c r="R1" s="48"/>
      <c r="S1" s="48"/>
      <c r="T1" s="48"/>
      <c r="U1" s="48"/>
      <c r="V1" s="48"/>
      <c r="W1" s="48"/>
      <c r="X1" s="48"/>
    </row>
    <row r="2" spans="1:24">
      <c r="A2" s="1363" t="s">
        <v>256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1363"/>
      <c r="N2" s="1363"/>
      <c r="O2" s="517"/>
      <c r="P2" s="48"/>
      <c r="Q2" s="48"/>
      <c r="R2" s="48"/>
      <c r="S2" s="48"/>
      <c r="T2" s="48"/>
      <c r="U2" s="48"/>
      <c r="V2" s="48"/>
      <c r="W2" s="48"/>
      <c r="X2" s="48"/>
    </row>
    <row r="3" spans="1:24">
      <c r="A3" s="1364" t="s">
        <v>1334</v>
      </c>
      <c r="B3" s="1364"/>
      <c r="C3" s="1364"/>
      <c r="D3" s="1364"/>
      <c r="E3" s="1364"/>
      <c r="F3" s="1364"/>
      <c r="G3" s="1364"/>
      <c r="H3" s="1364"/>
      <c r="I3" s="1364"/>
      <c r="J3" s="1364"/>
      <c r="K3" s="1364"/>
      <c r="L3" s="1364"/>
      <c r="M3" s="1364"/>
      <c r="N3" s="1364"/>
      <c r="O3" s="517"/>
      <c r="P3" s="48"/>
      <c r="Q3" s="48"/>
      <c r="R3" s="48"/>
      <c r="S3" s="48"/>
      <c r="T3" s="48"/>
      <c r="U3" s="48"/>
      <c r="V3" s="48"/>
      <c r="W3" s="48"/>
      <c r="X3" s="48"/>
    </row>
    <row r="4" spans="1:24" ht="15.75" thickBot="1">
      <c r="A4" s="519"/>
      <c r="B4" s="519"/>
      <c r="C4" s="519"/>
      <c r="D4" s="519"/>
      <c r="E4" s="519"/>
      <c r="F4" s="519"/>
      <c r="G4" s="519"/>
      <c r="H4" s="519"/>
      <c r="I4" s="519"/>
      <c r="J4" s="519"/>
      <c r="K4" s="519"/>
      <c r="L4" s="519"/>
      <c r="M4" s="519"/>
      <c r="N4" s="519"/>
      <c r="O4" s="517"/>
      <c r="P4" s="49"/>
      <c r="Q4" s="49"/>
      <c r="R4" s="49"/>
      <c r="S4" s="49"/>
      <c r="T4" s="49"/>
      <c r="U4" s="49"/>
      <c r="V4" s="49"/>
      <c r="W4" s="49"/>
      <c r="X4" s="49"/>
    </row>
    <row r="5" spans="1:24" ht="15.75" thickBot="1">
      <c r="A5" s="1365" t="s">
        <v>201</v>
      </c>
      <c r="B5" s="1361" t="s">
        <v>1335</v>
      </c>
      <c r="C5" s="1367" t="s">
        <v>171</v>
      </c>
      <c r="D5" s="1368"/>
      <c r="E5" s="1357" t="s">
        <v>157</v>
      </c>
      <c r="F5" s="1358"/>
      <c r="G5" s="1357" t="s">
        <v>1336</v>
      </c>
      <c r="H5" s="1356"/>
      <c r="I5" s="1358"/>
      <c r="J5" s="1357" t="s">
        <v>1337</v>
      </c>
      <c r="K5" s="1358"/>
      <c r="L5" s="1359" t="s">
        <v>1338</v>
      </c>
      <c r="M5" s="1361" t="s">
        <v>1032</v>
      </c>
      <c r="N5" s="1369" t="s">
        <v>3</v>
      </c>
      <c r="O5" s="522"/>
      <c r="P5" s="49"/>
      <c r="Q5" s="49"/>
      <c r="R5" s="49"/>
      <c r="S5" s="49"/>
      <c r="T5" s="49"/>
      <c r="U5" s="49"/>
      <c r="V5" s="49"/>
      <c r="W5" s="49"/>
      <c r="X5" s="49"/>
    </row>
    <row r="6" spans="1:24" ht="30.75" thickBot="1">
      <c r="A6" s="1366"/>
      <c r="B6" s="1362"/>
      <c r="C6" s="523" t="s">
        <v>742</v>
      </c>
      <c r="D6" s="524" t="s">
        <v>61</v>
      </c>
      <c r="E6" s="523" t="s">
        <v>1339</v>
      </c>
      <c r="F6" s="525" t="s">
        <v>1340</v>
      </c>
      <c r="G6" s="523" t="s">
        <v>1341</v>
      </c>
      <c r="H6" s="524" t="s">
        <v>257</v>
      </c>
      <c r="I6" s="523" t="s">
        <v>52</v>
      </c>
      <c r="J6" s="524" t="s">
        <v>202</v>
      </c>
      <c r="K6" s="524" t="s">
        <v>258</v>
      </c>
      <c r="L6" s="1360"/>
      <c r="M6" s="1362"/>
      <c r="N6" s="1370"/>
      <c r="O6" s="1341" t="s">
        <v>1342</v>
      </c>
      <c r="P6" s="49"/>
      <c r="Q6" s="49"/>
      <c r="R6" s="49"/>
      <c r="S6" s="49"/>
      <c r="T6" s="49"/>
      <c r="U6" s="49"/>
      <c r="V6" s="49"/>
      <c r="W6" s="49"/>
      <c r="X6" s="49"/>
    </row>
    <row r="7" spans="1:24" ht="15.75" thickBot="1">
      <c r="A7" s="526">
        <v>1</v>
      </c>
      <c r="B7" s="527">
        <v>2</v>
      </c>
      <c r="C7" s="528">
        <v>3</v>
      </c>
      <c r="D7" s="527">
        <v>4</v>
      </c>
      <c r="E7" s="528">
        <v>5</v>
      </c>
      <c r="F7" s="527">
        <v>6</v>
      </c>
      <c r="G7" s="528">
        <v>7</v>
      </c>
      <c r="H7" s="527">
        <v>8</v>
      </c>
      <c r="I7" s="528">
        <v>9</v>
      </c>
      <c r="J7" s="527">
        <v>10</v>
      </c>
      <c r="K7" s="529">
        <v>11</v>
      </c>
      <c r="L7" s="530">
        <v>12</v>
      </c>
      <c r="M7" s="529">
        <v>13</v>
      </c>
      <c r="N7" s="531">
        <v>14</v>
      </c>
      <c r="O7" s="1342"/>
      <c r="P7" s="49"/>
      <c r="Q7" s="49"/>
      <c r="R7" s="49"/>
      <c r="S7" s="49"/>
      <c r="T7" s="49"/>
      <c r="U7" s="49"/>
      <c r="V7" s="49"/>
      <c r="W7" s="49"/>
      <c r="X7" s="49"/>
    </row>
    <row r="8" spans="1:24" ht="20.100000000000001" customHeight="1">
      <c r="A8" s="533">
        <v>1</v>
      </c>
      <c r="B8" s="740" t="s">
        <v>706</v>
      </c>
      <c r="C8" s="534" t="s">
        <v>705</v>
      </c>
      <c r="D8" s="535" t="s">
        <v>308</v>
      </c>
      <c r="E8" s="727" t="s">
        <v>1343</v>
      </c>
      <c r="F8" s="741" t="s">
        <v>1344</v>
      </c>
      <c r="G8" s="536"/>
      <c r="H8" s="537"/>
      <c r="I8" s="537"/>
      <c r="J8" s="537"/>
      <c r="K8" s="537"/>
      <c r="L8" s="727" t="s">
        <v>1345</v>
      </c>
      <c r="M8" s="538">
        <f>M9</f>
        <v>19032</v>
      </c>
      <c r="N8" s="539"/>
      <c r="P8" s="49"/>
      <c r="Q8" s="49"/>
      <c r="R8" s="49"/>
      <c r="S8" s="49"/>
      <c r="T8" s="49"/>
      <c r="U8" s="49"/>
      <c r="V8" s="49"/>
      <c r="W8" s="49"/>
      <c r="X8" s="49"/>
    </row>
    <row r="9" spans="1:24" ht="20.100000000000001" customHeight="1">
      <c r="A9" s="540">
        <v>2</v>
      </c>
      <c r="B9" s="739" t="s">
        <v>706</v>
      </c>
      <c r="C9" s="542" t="str">
        <f>C8</f>
        <v>6.01.01.01.002</v>
      </c>
      <c r="D9" s="543" t="s">
        <v>310</v>
      </c>
      <c r="E9" s="728" t="s">
        <v>1343</v>
      </c>
      <c r="F9" s="742" t="s">
        <v>1344</v>
      </c>
      <c r="G9" s="546"/>
      <c r="H9" s="547"/>
      <c r="I9" s="547"/>
      <c r="J9" s="547"/>
      <c r="K9" s="547"/>
      <c r="L9" s="728" t="s">
        <v>1345</v>
      </c>
      <c r="M9" s="548">
        <v>19032</v>
      </c>
      <c r="N9" s="549"/>
      <c r="P9" s="49"/>
      <c r="Q9" s="49"/>
      <c r="R9" s="49"/>
      <c r="S9" s="49"/>
      <c r="T9" s="49"/>
      <c r="U9" s="49"/>
      <c r="V9" s="49"/>
      <c r="W9" s="49"/>
      <c r="X9" s="49"/>
    </row>
    <row r="10" spans="1:24" ht="20.100000000000001" customHeight="1">
      <c r="A10" s="540">
        <v>3</v>
      </c>
      <c r="B10" s="739" t="s">
        <v>706</v>
      </c>
      <c r="C10" s="542" t="str">
        <f>C9</f>
        <v>6.01.01.01.002</v>
      </c>
      <c r="D10" s="543" t="s">
        <v>332</v>
      </c>
      <c r="E10" s="728" t="s">
        <v>1346</v>
      </c>
      <c r="F10" s="742" t="s">
        <v>1347</v>
      </c>
      <c r="G10" s="546"/>
      <c r="H10" s="547"/>
      <c r="I10" s="547"/>
      <c r="J10" s="547"/>
      <c r="K10" s="547"/>
      <c r="L10" s="728" t="s">
        <v>1345</v>
      </c>
      <c r="M10" s="548">
        <v>11712</v>
      </c>
      <c r="N10" s="549"/>
      <c r="P10" s="49"/>
      <c r="Q10" s="49"/>
      <c r="R10" s="49"/>
      <c r="S10" s="49"/>
      <c r="T10" s="49"/>
      <c r="U10" s="49"/>
      <c r="V10" s="49"/>
      <c r="W10" s="49"/>
      <c r="X10" s="49"/>
    </row>
    <row r="11" spans="1:24" ht="20.100000000000001" customHeight="1">
      <c r="A11" s="540">
        <v>4</v>
      </c>
      <c r="B11" s="739" t="s">
        <v>706</v>
      </c>
      <c r="C11" s="542" t="str">
        <f t="shared" ref="C11:C15" si="0">C10</f>
        <v>6.01.01.01.002</v>
      </c>
      <c r="D11" s="543" t="s">
        <v>393</v>
      </c>
      <c r="E11" s="728" t="s">
        <v>1346</v>
      </c>
      <c r="F11" s="742" t="s">
        <v>1347</v>
      </c>
      <c r="G11" s="546"/>
      <c r="H11" s="547"/>
      <c r="I11" s="547"/>
      <c r="J11" s="547"/>
      <c r="K11" s="547"/>
      <c r="L11" s="728" t="s">
        <v>1345</v>
      </c>
      <c r="M11" s="548">
        <v>11712</v>
      </c>
      <c r="N11" s="549"/>
      <c r="P11" s="49"/>
      <c r="Q11" s="49"/>
      <c r="R11" s="49"/>
      <c r="S11" s="49"/>
      <c r="T11" s="49"/>
      <c r="U11" s="49"/>
      <c r="V11" s="49"/>
      <c r="W11" s="49"/>
      <c r="X11" s="49"/>
    </row>
    <row r="12" spans="1:24" ht="20.100000000000001" customHeight="1">
      <c r="A12" s="540">
        <v>5</v>
      </c>
      <c r="B12" s="739" t="s">
        <v>706</v>
      </c>
      <c r="C12" s="542" t="str">
        <f t="shared" si="0"/>
        <v>6.01.01.01.002</v>
      </c>
      <c r="D12" s="543" t="s">
        <v>490</v>
      </c>
      <c r="E12" s="728" t="s">
        <v>1348</v>
      </c>
      <c r="F12" s="742" t="s">
        <v>1349</v>
      </c>
      <c r="G12" s="546"/>
      <c r="H12" s="547"/>
      <c r="I12" s="547"/>
      <c r="J12" s="547"/>
      <c r="K12" s="547"/>
      <c r="L12" s="728" t="s">
        <v>1345</v>
      </c>
      <c r="M12" s="548">
        <v>21594</v>
      </c>
      <c r="N12" s="549"/>
      <c r="P12" s="49"/>
      <c r="Q12" s="49"/>
      <c r="R12" s="49"/>
      <c r="S12" s="49"/>
      <c r="T12" s="49"/>
      <c r="U12" s="49"/>
      <c r="V12" s="49"/>
      <c r="W12" s="49"/>
      <c r="X12" s="49"/>
    </row>
    <row r="13" spans="1:24" ht="20.100000000000001" customHeight="1">
      <c r="A13" s="540">
        <v>6</v>
      </c>
      <c r="B13" s="739" t="s">
        <v>706</v>
      </c>
      <c r="C13" s="542" t="str">
        <f t="shared" si="0"/>
        <v>6.01.01.01.002</v>
      </c>
      <c r="D13" s="543" t="s">
        <v>404</v>
      </c>
      <c r="E13" s="728" t="s">
        <v>1348</v>
      </c>
      <c r="F13" s="742" t="s">
        <v>1349</v>
      </c>
      <c r="G13" s="546"/>
      <c r="H13" s="547"/>
      <c r="I13" s="547"/>
      <c r="J13" s="547"/>
      <c r="K13" s="547"/>
      <c r="L13" s="728" t="s">
        <v>1345</v>
      </c>
      <c r="M13" s="548">
        <v>21594</v>
      </c>
      <c r="N13" s="549"/>
      <c r="P13" s="64"/>
      <c r="Q13" s="64"/>
      <c r="R13" s="64"/>
      <c r="S13" s="64"/>
      <c r="T13" s="64"/>
      <c r="U13" s="64"/>
      <c r="V13" s="64"/>
      <c r="W13" s="64"/>
      <c r="X13" s="64"/>
    </row>
    <row r="14" spans="1:24" ht="20.100000000000001" customHeight="1">
      <c r="A14" s="540">
        <v>7</v>
      </c>
      <c r="B14" s="739" t="s">
        <v>706</v>
      </c>
      <c r="C14" s="542" t="str">
        <f t="shared" si="0"/>
        <v>6.01.01.01.002</v>
      </c>
      <c r="D14" s="543" t="s">
        <v>608</v>
      </c>
      <c r="E14" s="728" t="s">
        <v>1350</v>
      </c>
      <c r="F14" s="742" t="str">
        <f>F9</f>
        <v>Gava Media</v>
      </c>
      <c r="G14" s="546"/>
      <c r="H14" s="547"/>
      <c r="I14" s="547"/>
      <c r="J14" s="547"/>
      <c r="K14" s="547"/>
      <c r="L14" s="728" t="s">
        <v>1345</v>
      </c>
      <c r="M14" s="548">
        <v>16836</v>
      </c>
      <c r="N14" s="549"/>
      <c r="P14" s="49"/>
      <c r="Q14" s="49"/>
      <c r="R14" s="49"/>
      <c r="S14" s="49"/>
      <c r="T14" s="49"/>
      <c r="U14" s="49"/>
      <c r="V14" s="49"/>
      <c r="W14" s="49"/>
      <c r="X14" s="49"/>
    </row>
    <row r="15" spans="1:24" ht="20.100000000000001" customHeight="1">
      <c r="A15" s="540">
        <v>8</v>
      </c>
      <c r="B15" s="739" t="s">
        <v>706</v>
      </c>
      <c r="C15" s="542" t="str">
        <f t="shared" si="0"/>
        <v>6.01.01.01.002</v>
      </c>
      <c r="D15" s="543" t="s">
        <v>609</v>
      </c>
      <c r="E15" s="728" t="s">
        <v>1350</v>
      </c>
      <c r="F15" s="742" t="str">
        <f>F14</f>
        <v>Gava Media</v>
      </c>
      <c r="G15" s="546"/>
      <c r="H15" s="547"/>
      <c r="I15" s="547"/>
      <c r="J15" s="547"/>
      <c r="K15" s="547"/>
      <c r="L15" s="728" t="s">
        <v>1345</v>
      </c>
      <c r="M15" s="548">
        <v>16836</v>
      </c>
      <c r="N15" s="549"/>
      <c r="P15" s="49"/>
      <c r="Q15" s="49"/>
      <c r="R15" s="49"/>
      <c r="S15" s="76"/>
      <c r="T15" s="49"/>
      <c r="U15" s="49"/>
      <c r="V15" s="49"/>
      <c r="W15" s="49"/>
      <c r="X15" s="49"/>
    </row>
    <row r="16" spans="1:24" ht="20.100000000000001" customHeight="1">
      <c r="A16" s="540">
        <v>9</v>
      </c>
      <c r="B16" s="725" t="s">
        <v>713</v>
      </c>
      <c r="C16" s="542" t="s">
        <v>712</v>
      </c>
      <c r="D16" s="543" t="s">
        <v>408</v>
      </c>
      <c r="E16" s="728" t="s">
        <v>1351</v>
      </c>
      <c r="F16" s="742" t="s">
        <v>1352</v>
      </c>
      <c r="G16" s="546"/>
      <c r="H16" s="547"/>
      <c r="I16" s="547"/>
      <c r="J16" s="547"/>
      <c r="K16" s="547"/>
      <c r="L16" s="728" t="s">
        <v>1345</v>
      </c>
      <c r="M16" s="548">
        <v>13176</v>
      </c>
      <c r="N16" s="549"/>
      <c r="P16" s="49"/>
      <c r="Q16" s="49"/>
      <c r="R16" s="49"/>
      <c r="S16" s="76"/>
      <c r="T16" s="49"/>
      <c r="U16" s="49"/>
      <c r="V16" s="49"/>
      <c r="W16" s="49"/>
      <c r="X16" s="49"/>
    </row>
    <row r="17" spans="1:24" ht="20.100000000000001" customHeight="1">
      <c r="A17" s="540">
        <v>10</v>
      </c>
      <c r="B17" s="725" t="s">
        <v>713</v>
      </c>
      <c r="C17" s="542" t="s">
        <v>712</v>
      </c>
      <c r="D17" s="543" t="s">
        <v>413</v>
      </c>
      <c r="E17" s="728" t="s">
        <v>1351</v>
      </c>
      <c r="F17" s="742" t="s">
        <v>1352</v>
      </c>
      <c r="G17" s="546"/>
      <c r="H17" s="547"/>
      <c r="I17" s="547"/>
      <c r="J17" s="547"/>
      <c r="K17" s="547"/>
      <c r="L17" s="728" t="s">
        <v>1345</v>
      </c>
      <c r="M17" s="548">
        <v>13176</v>
      </c>
      <c r="N17" s="549"/>
      <c r="P17" s="49"/>
      <c r="Q17" s="49"/>
      <c r="R17" s="49"/>
      <c r="S17" s="76"/>
      <c r="T17" s="49"/>
      <c r="U17" s="49"/>
      <c r="V17" s="49"/>
      <c r="W17" s="49"/>
      <c r="X17" s="49"/>
    </row>
    <row r="18" spans="1:24" ht="20.100000000000001" customHeight="1">
      <c r="A18" s="540">
        <v>11</v>
      </c>
      <c r="B18" s="725" t="s">
        <v>713</v>
      </c>
      <c r="C18" s="542" t="s">
        <v>712</v>
      </c>
      <c r="D18" s="543" t="s">
        <v>596</v>
      </c>
      <c r="E18" s="728" t="s">
        <v>1353</v>
      </c>
      <c r="F18" s="742" t="s">
        <v>1354</v>
      </c>
      <c r="G18" s="546"/>
      <c r="H18" s="547"/>
      <c r="I18" s="547"/>
      <c r="J18" s="547"/>
      <c r="K18" s="547"/>
      <c r="L18" s="728" t="s">
        <v>1345</v>
      </c>
      <c r="M18" s="548">
        <v>13176</v>
      </c>
      <c r="N18" s="549"/>
      <c r="P18" s="49"/>
      <c r="Q18" s="49"/>
      <c r="R18" s="49"/>
      <c r="S18" s="76"/>
      <c r="T18" s="49"/>
      <c r="U18" s="49"/>
      <c r="V18" s="49"/>
      <c r="W18" s="49"/>
      <c r="X18" s="49"/>
    </row>
    <row r="19" spans="1:24" ht="20.100000000000001" customHeight="1">
      <c r="A19" s="540">
        <v>12</v>
      </c>
      <c r="B19" s="725" t="s">
        <v>713</v>
      </c>
      <c r="C19" s="542" t="s">
        <v>712</v>
      </c>
      <c r="D19" s="543" t="s">
        <v>720</v>
      </c>
      <c r="E19" s="728" t="s">
        <v>1353</v>
      </c>
      <c r="F19" s="742" t="s">
        <v>1354</v>
      </c>
      <c r="G19" s="546"/>
      <c r="H19" s="547"/>
      <c r="I19" s="547"/>
      <c r="J19" s="547"/>
      <c r="K19" s="547"/>
      <c r="L19" s="728" t="s">
        <v>1345</v>
      </c>
      <c r="M19" s="548">
        <v>13176</v>
      </c>
      <c r="N19" s="549"/>
      <c r="P19" s="49"/>
      <c r="Q19" s="49"/>
      <c r="R19" s="49"/>
      <c r="S19" s="76"/>
      <c r="T19" s="49"/>
      <c r="U19" s="49"/>
      <c r="V19" s="49"/>
      <c r="W19" s="49"/>
      <c r="X19" s="49"/>
    </row>
    <row r="20" spans="1:24" ht="20.100000000000001" customHeight="1">
      <c r="A20" s="540">
        <v>13</v>
      </c>
      <c r="B20" s="725" t="s">
        <v>713</v>
      </c>
      <c r="C20" s="542" t="s">
        <v>712</v>
      </c>
      <c r="D20" s="543" t="s">
        <v>598</v>
      </c>
      <c r="E20" s="728" t="s">
        <v>1355</v>
      </c>
      <c r="F20" s="742" t="s">
        <v>1356</v>
      </c>
      <c r="G20" s="546"/>
      <c r="H20" s="547"/>
      <c r="I20" s="547"/>
      <c r="J20" s="547"/>
      <c r="K20" s="547"/>
      <c r="L20" s="728" t="s">
        <v>1345</v>
      </c>
      <c r="M20" s="548">
        <v>18300</v>
      </c>
      <c r="N20" s="549"/>
      <c r="P20" s="49"/>
      <c r="Q20" s="49"/>
      <c r="R20" s="49"/>
      <c r="S20" s="76"/>
      <c r="T20" s="49"/>
      <c r="U20" s="49"/>
      <c r="V20" s="49"/>
      <c r="W20" s="49"/>
      <c r="X20" s="49"/>
    </row>
    <row r="21" spans="1:24" ht="20.100000000000001" customHeight="1">
      <c r="A21" s="540">
        <v>14</v>
      </c>
      <c r="B21" s="725" t="s">
        <v>713</v>
      </c>
      <c r="C21" s="542" t="s">
        <v>712</v>
      </c>
      <c r="D21" s="543" t="s">
        <v>599</v>
      </c>
      <c r="E21" s="728" t="str">
        <f>E20</f>
        <v>2012: Akankah kiamat benar benar terjadi ?</v>
      </c>
      <c r="F21" s="742" t="s">
        <v>1356</v>
      </c>
      <c r="G21" s="546"/>
      <c r="H21" s="547"/>
      <c r="I21" s="547"/>
      <c r="J21" s="547"/>
      <c r="K21" s="547"/>
      <c r="L21" s="728" t="s">
        <v>1345</v>
      </c>
      <c r="M21" s="548">
        <v>18300</v>
      </c>
      <c r="N21" s="549"/>
      <c r="P21" s="49"/>
      <c r="Q21" s="49"/>
      <c r="R21" s="49"/>
      <c r="S21" s="76"/>
      <c r="T21" s="49"/>
      <c r="U21" s="49"/>
      <c r="V21" s="49"/>
      <c r="W21" s="49"/>
      <c r="X21" s="49"/>
    </row>
    <row r="22" spans="1:24" ht="20.100000000000001" customHeight="1">
      <c r="A22" s="540">
        <v>15</v>
      </c>
      <c r="B22" s="739" t="s">
        <v>706</v>
      </c>
      <c r="C22" s="542" t="s">
        <v>705</v>
      </c>
      <c r="D22" s="543" t="s">
        <v>601</v>
      </c>
      <c r="E22" s="728" t="s">
        <v>1357</v>
      </c>
      <c r="F22" s="742" t="s">
        <v>1352</v>
      </c>
      <c r="G22" s="546"/>
      <c r="H22" s="547"/>
      <c r="I22" s="547"/>
      <c r="J22" s="547"/>
      <c r="K22" s="547"/>
      <c r="L22" s="728" t="s">
        <v>1345</v>
      </c>
      <c r="M22" s="548">
        <v>14640</v>
      </c>
      <c r="N22" s="549"/>
      <c r="P22" s="80"/>
      <c r="Q22" s="49"/>
      <c r="R22" s="49"/>
      <c r="S22" s="56"/>
      <c r="T22" s="49"/>
      <c r="U22" s="49"/>
      <c r="V22" s="49"/>
      <c r="W22" s="49"/>
      <c r="X22" s="49"/>
    </row>
    <row r="23" spans="1:24" ht="20.100000000000001" customHeight="1">
      <c r="A23" s="540">
        <v>16</v>
      </c>
      <c r="B23" s="739" t="s">
        <v>706</v>
      </c>
      <c r="C23" s="542" t="str">
        <f>C22</f>
        <v>6.01.01.01.002</v>
      </c>
      <c r="D23" s="543" t="s">
        <v>761</v>
      </c>
      <c r="E23" s="728" t="str">
        <f>E22</f>
        <v xml:space="preserve">25 Macam olahan lezat jamur kuping </v>
      </c>
      <c r="F23" s="742" t="s">
        <v>1352</v>
      </c>
      <c r="G23" s="546"/>
      <c r="H23" s="547"/>
      <c r="I23" s="547"/>
      <c r="J23" s="547"/>
      <c r="K23" s="547"/>
      <c r="L23" s="728" t="s">
        <v>1345</v>
      </c>
      <c r="M23" s="548">
        <v>14640</v>
      </c>
      <c r="N23" s="549"/>
      <c r="P23" s="80"/>
      <c r="Q23" s="49"/>
      <c r="R23" s="49"/>
      <c r="S23" s="76"/>
      <c r="T23" s="49"/>
      <c r="U23" s="49"/>
      <c r="V23" s="49"/>
      <c r="W23" s="49"/>
      <c r="X23" s="49"/>
    </row>
    <row r="24" spans="1:24" ht="20.100000000000001" customHeight="1">
      <c r="A24" s="540">
        <v>17</v>
      </c>
      <c r="B24" s="725" t="s">
        <v>713</v>
      </c>
      <c r="C24" s="542" t="s">
        <v>712</v>
      </c>
      <c r="D24" s="543" t="s">
        <v>762</v>
      </c>
      <c r="E24" s="728" t="s">
        <v>1358</v>
      </c>
      <c r="F24" s="742" t="s">
        <v>1359</v>
      </c>
      <c r="G24" s="546"/>
      <c r="H24" s="547"/>
      <c r="I24" s="547"/>
      <c r="J24" s="547"/>
      <c r="K24" s="547"/>
      <c r="L24" s="728" t="s">
        <v>1345</v>
      </c>
      <c r="M24" s="548">
        <v>29280</v>
      </c>
      <c r="N24" s="549"/>
      <c r="P24" s="81"/>
      <c r="Q24" s="81"/>
      <c r="R24" s="81"/>
      <c r="S24" s="81"/>
      <c r="T24" s="81"/>
      <c r="U24" s="81"/>
      <c r="V24" s="81"/>
      <c r="W24" s="81"/>
      <c r="X24" s="81"/>
    </row>
    <row r="25" spans="1:24" ht="20.100000000000001" customHeight="1">
      <c r="A25" s="540">
        <v>18</v>
      </c>
      <c r="B25" s="725" t="s">
        <v>713</v>
      </c>
      <c r="C25" s="542" t="s">
        <v>712</v>
      </c>
      <c r="D25" s="543" t="s">
        <v>763</v>
      </c>
      <c r="E25" s="728" t="str">
        <f>E24</f>
        <v xml:space="preserve">Asah otak anak : teka teki silang 25 Nabi </v>
      </c>
      <c r="F25" s="742" t="s">
        <v>1359</v>
      </c>
      <c r="G25" s="546"/>
      <c r="H25" s="547"/>
      <c r="I25" s="547"/>
      <c r="J25" s="547"/>
      <c r="K25" s="547"/>
      <c r="L25" s="728" t="s">
        <v>1345</v>
      </c>
      <c r="M25" s="548">
        <v>29280</v>
      </c>
      <c r="N25" s="549"/>
      <c r="P25" s="49"/>
      <c r="Q25" s="49"/>
      <c r="R25" s="49"/>
      <c r="S25" s="49"/>
      <c r="T25" s="49"/>
      <c r="U25" s="49"/>
      <c r="V25" s="49"/>
      <c r="W25" s="49"/>
      <c r="X25" s="49"/>
    </row>
    <row r="26" spans="1:24" ht="20.100000000000001" customHeight="1">
      <c r="A26" s="540">
        <v>19</v>
      </c>
      <c r="B26" s="725" t="s">
        <v>713</v>
      </c>
      <c r="C26" s="542" t="s">
        <v>712</v>
      </c>
      <c r="D26" s="543" t="s">
        <v>764</v>
      </c>
      <c r="E26" s="728" t="s">
        <v>1360</v>
      </c>
      <c r="F26" s="729" t="s">
        <v>1347</v>
      </c>
      <c r="G26" s="546"/>
      <c r="H26" s="547"/>
      <c r="I26" s="547"/>
      <c r="J26" s="547"/>
      <c r="K26" s="547"/>
      <c r="L26" s="728" t="s">
        <v>1345</v>
      </c>
      <c r="M26" s="548">
        <v>13176</v>
      </c>
      <c r="N26" s="549"/>
      <c r="P26" s="49"/>
      <c r="Q26" s="49"/>
      <c r="R26" s="49"/>
      <c r="S26" s="49"/>
      <c r="T26" s="49"/>
      <c r="U26" s="49"/>
      <c r="V26" s="49"/>
      <c r="W26" s="49"/>
      <c r="X26" s="49"/>
    </row>
    <row r="27" spans="1:24" ht="20.100000000000001" customHeight="1">
      <c r="A27" s="540">
        <v>20</v>
      </c>
      <c r="B27" s="725" t="s">
        <v>713</v>
      </c>
      <c r="C27" s="542" t="s">
        <v>712</v>
      </c>
      <c r="D27" s="543" t="s">
        <v>765</v>
      </c>
      <c r="E27" s="728" t="str">
        <f>E26</f>
        <v>29 Resep Teh Nikmat -Time for a tea time...</v>
      </c>
      <c r="F27" s="729" t="s">
        <v>1347</v>
      </c>
      <c r="G27" s="546"/>
      <c r="H27" s="547"/>
      <c r="I27" s="547"/>
      <c r="J27" s="547"/>
      <c r="K27" s="547"/>
      <c r="L27" s="728" t="s">
        <v>1345</v>
      </c>
      <c r="M27" s="548">
        <v>13176</v>
      </c>
      <c r="N27" s="549"/>
      <c r="P27" s="82" t="e">
        <f>' Buku AMD'!#REF!</f>
        <v>#REF!</v>
      </c>
      <c r="Q27" s="83" t="e">
        <f>#REF!-P27</f>
        <v>#REF!</v>
      </c>
      <c r="R27" s="49"/>
      <c r="S27" s="49"/>
      <c r="T27" s="49"/>
      <c r="U27" s="49"/>
      <c r="V27" s="49"/>
      <c r="W27" s="49"/>
      <c r="X27" s="49"/>
    </row>
    <row r="28" spans="1:24" ht="20.100000000000001" customHeight="1">
      <c r="A28" s="540">
        <v>21</v>
      </c>
      <c r="B28" s="725" t="s">
        <v>713</v>
      </c>
      <c r="C28" s="542" t="s">
        <v>709</v>
      </c>
      <c r="D28" s="543" t="s">
        <v>345</v>
      </c>
      <c r="E28" s="728" t="s">
        <v>1361</v>
      </c>
      <c r="F28" s="729" t="s">
        <v>1362</v>
      </c>
      <c r="G28" s="546"/>
      <c r="H28" s="547"/>
      <c r="I28" s="547"/>
      <c r="J28" s="547"/>
      <c r="K28" s="547"/>
      <c r="L28" s="728" t="s">
        <v>1345</v>
      </c>
      <c r="M28" s="548">
        <v>11712</v>
      </c>
      <c r="N28" s="549"/>
      <c r="P28" s="49"/>
      <c r="Q28" s="49"/>
      <c r="R28" s="49"/>
      <c r="S28" s="49"/>
      <c r="T28" s="49"/>
      <c r="U28" s="49"/>
      <c r="V28" s="49"/>
      <c r="W28" s="49"/>
      <c r="X28" s="49"/>
    </row>
    <row r="29" spans="1:24" ht="20.100000000000001" customHeight="1">
      <c r="A29" s="540">
        <v>22</v>
      </c>
      <c r="B29" s="739" t="s">
        <v>710</v>
      </c>
      <c r="C29" s="542" t="str">
        <f>C28</f>
        <v>6.01.01.01.001</v>
      </c>
      <c r="D29" s="543" t="s">
        <v>766</v>
      </c>
      <c r="E29" s="728" t="str">
        <f>E28</f>
        <v>30 Menit Pintar Menulis dan Membaca Huruf Hijaiyah</v>
      </c>
      <c r="F29" s="729" t="s">
        <v>1362</v>
      </c>
      <c r="G29" s="546"/>
      <c r="H29" s="547"/>
      <c r="I29" s="547"/>
      <c r="J29" s="547"/>
      <c r="K29" s="547"/>
      <c r="L29" s="728" t="s">
        <v>1345</v>
      </c>
      <c r="M29" s="548">
        <v>11712</v>
      </c>
      <c r="N29" s="549"/>
      <c r="P29" s="49"/>
      <c r="Q29" s="49"/>
      <c r="R29" s="49"/>
      <c r="S29" s="49"/>
      <c r="T29" s="49"/>
      <c r="U29" s="49"/>
      <c r="V29" s="49"/>
      <c r="W29" s="49"/>
      <c r="X29" s="49"/>
    </row>
    <row r="30" spans="1:24" ht="20.100000000000001" customHeight="1">
      <c r="A30" s="540">
        <v>23</v>
      </c>
      <c r="B30" s="739" t="s">
        <v>710</v>
      </c>
      <c r="C30" s="542" t="str">
        <f>C29</f>
        <v>6.01.01.01.001</v>
      </c>
      <c r="D30" s="543" t="s">
        <v>767</v>
      </c>
      <c r="E30" s="728" t="s">
        <v>1363</v>
      </c>
      <c r="F30" s="729" t="s">
        <v>1364</v>
      </c>
      <c r="G30" s="546"/>
      <c r="H30" s="547"/>
      <c r="I30" s="547"/>
      <c r="J30" s="547"/>
      <c r="K30" s="547"/>
      <c r="L30" s="728" t="s">
        <v>1345</v>
      </c>
      <c r="M30" s="548">
        <v>14274</v>
      </c>
      <c r="N30" s="549"/>
      <c r="P30" s="49"/>
      <c r="Q30" s="49"/>
      <c r="R30" s="49"/>
      <c r="S30" s="49"/>
      <c r="T30" s="49"/>
      <c r="U30" s="49"/>
      <c r="V30" s="49"/>
      <c r="W30" s="49"/>
      <c r="X30" s="49"/>
    </row>
    <row r="31" spans="1:24" ht="20.100000000000001" customHeight="1">
      <c r="A31" s="540">
        <v>24</v>
      </c>
      <c r="B31" s="739" t="s">
        <v>710</v>
      </c>
      <c r="C31" s="542" t="str">
        <f>C30</f>
        <v>6.01.01.01.001</v>
      </c>
      <c r="D31" s="543" t="s">
        <v>462</v>
      </c>
      <c r="E31" s="728" t="str">
        <f>E30</f>
        <v>300 soal &amp; pembahasan tes kemampuan Akademik (Psikotes)</v>
      </c>
      <c r="F31" s="729" t="s">
        <v>1364</v>
      </c>
      <c r="G31" s="546"/>
      <c r="H31" s="547"/>
      <c r="I31" s="547"/>
      <c r="J31" s="547"/>
      <c r="K31" s="547"/>
      <c r="L31" s="728" t="s">
        <v>1345</v>
      </c>
      <c r="M31" s="548">
        <v>14274</v>
      </c>
      <c r="N31" s="549"/>
      <c r="P31" s="49"/>
      <c r="Q31" s="49"/>
      <c r="R31" s="49"/>
      <c r="S31" s="49"/>
      <c r="T31" s="49"/>
      <c r="U31" s="49"/>
      <c r="V31" s="49"/>
      <c r="W31" s="49"/>
      <c r="X31" s="49"/>
    </row>
    <row r="32" spans="1:24" ht="20.100000000000001" customHeight="1">
      <c r="A32" s="540">
        <v>25</v>
      </c>
      <c r="B32" s="725" t="s">
        <v>713</v>
      </c>
      <c r="C32" s="542" t="s">
        <v>712</v>
      </c>
      <c r="D32" s="543" t="s">
        <v>768</v>
      </c>
      <c r="E32" s="728" t="s">
        <v>1365</v>
      </c>
      <c r="F32" s="729" t="s">
        <v>1366</v>
      </c>
      <c r="G32" s="546"/>
      <c r="H32" s="547"/>
      <c r="I32" s="547"/>
      <c r="J32" s="547"/>
      <c r="K32" s="547"/>
      <c r="L32" s="728" t="s">
        <v>1345</v>
      </c>
      <c r="M32" s="548">
        <v>18300</v>
      </c>
      <c r="N32" s="549"/>
      <c r="P32" s="49"/>
      <c r="Q32" s="49"/>
      <c r="R32" s="49"/>
      <c r="S32" s="49"/>
      <c r="T32" s="49"/>
      <c r="U32" s="49"/>
      <c r="V32" s="49"/>
      <c r="W32" s="49"/>
      <c r="X32" s="49"/>
    </row>
    <row r="33" spans="1:24" ht="20.100000000000001" customHeight="1">
      <c r="A33" s="540">
        <v>26</v>
      </c>
      <c r="B33" s="725" t="s">
        <v>713</v>
      </c>
      <c r="C33" s="542" t="s">
        <v>712</v>
      </c>
      <c r="D33" s="543" t="s">
        <v>769</v>
      </c>
      <c r="E33" s="728" t="str">
        <f>E32</f>
        <v>40 Wasiat Nabi tentang Kesehatan</v>
      </c>
      <c r="F33" s="729" t="s">
        <v>1366</v>
      </c>
      <c r="G33" s="546"/>
      <c r="H33" s="547"/>
      <c r="I33" s="547"/>
      <c r="J33" s="547"/>
      <c r="K33" s="547"/>
      <c r="L33" s="728" t="s">
        <v>1345</v>
      </c>
      <c r="M33" s="548">
        <v>18300</v>
      </c>
      <c r="N33" s="549"/>
      <c r="P33" s="49"/>
      <c r="Q33" s="49"/>
      <c r="R33" s="49"/>
      <c r="S33" s="49"/>
      <c r="T33" s="49"/>
      <c r="U33" s="49"/>
      <c r="V33" s="49"/>
      <c r="W33" s="49"/>
      <c r="X33" s="49"/>
    </row>
    <row r="34" spans="1:24" ht="20.100000000000001" customHeight="1">
      <c r="A34" s="540">
        <v>27</v>
      </c>
      <c r="B34" s="739" t="s">
        <v>706</v>
      </c>
      <c r="C34" s="542" t="s">
        <v>705</v>
      </c>
      <c r="D34" s="543" t="s">
        <v>770</v>
      </c>
      <c r="E34" s="728" t="s">
        <v>1367</v>
      </c>
      <c r="F34" s="729" t="s">
        <v>1344</v>
      </c>
      <c r="G34" s="546"/>
      <c r="H34" s="547"/>
      <c r="I34" s="547"/>
      <c r="J34" s="547"/>
      <c r="K34" s="547"/>
      <c r="L34" s="728" t="s">
        <v>1345</v>
      </c>
      <c r="M34" s="548">
        <v>13176</v>
      </c>
      <c r="N34" s="549"/>
      <c r="P34" s="49"/>
      <c r="Q34" s="49"/>
      <c r="R34" s="49"/>
      <c r="S34" s="49"/>
      <c r="T34" s="49"/>
      <c r="U34" s="49"/>
      <c r="V34" s="49"/>
      <c r="W34" s="49"/>
      <c r="X34" s="49"/>
    </row>
    <row r="35" spans="1:24" ht="20.100000000000001" customHeight="1">
      <c r="A35" s="540">
        <v>28</v>
      </c>
      <c r="B35" s="739" t="s">
        <v>706</v>
      </c>
      <c r="C35" s="542" t="s">
        <v>705</v>
      </c>
      <c r="D35" s="543" t="s">
        <v>771</v>
      </c>
      <c r="E35" s="728" t="str">
        <f>E34</f>
        <v>5 Hari menguasai dan lancar Ms Office Powerpoint 2007</v>
      </c>
      <c r="F35" s="729" t="s">
        <v>1344</v>
      </c>
      <c r="G35" s="546"/>
      <c r="H35" s="547"/>
      <c r="I35" s="547"/>
      <c r="J35" s="547"/>
      <c r="K35" s="547"/>
      <c r="L35" s="728" t="s">
        <v>1345</v>
      </c>
      <c r="M35" s="548">
        <v>13176</v>
      </c>
      <c r="N35" s="549"/>
      <c r="P35" s="48"/>
      <c r="Q35" s="48"/>
      <c r="R35" s="48"/>
      <c r="S35" s="48"/>
      <c r="T35" s="48"/>
      <c r="U35" s="48"/>
      <c r="V35" s="48"/>
      <c r="W35" s="48"/>
      <c r="X35" s="48"/>
    </row>
    <row r="36" spans="1:24" ht="20.100000000000001" customHeight="1">
      <c r="A36" s="540">
        <v>29</v>
      </c>
      <c r="B36" s="725" t="s">
        <v>713</v>
      </c>
      <c r="C36" s="542" t="s">
        <v>712</v>
      </c>
      <c r="D36" s="543" t="s">
        <v>374</v>
      </c>
      <c r="E36" s="728" t="s">
        <v>1368</v>
      </c>
      <c r="F36" s="729" t="s">
        <v>1352</v>
      </c>
      <c r="G36" s="546"/>
      <c r="H36" s="547"/>
      <c r="I36" s="547"/>
      <c r="J36" s="547"/>
      <c r="K36" s="547"/>
      <c r="L36" s="728" t="s">
        <v>1345</v>
      </c>
      <c r="M36" s="548">
        <v>14640</v>
      </c>
      <c r="N36" s="549"/>
      <c r="P36" s="48"/>
      <c r="Q36" s="48"/>
      <c r="R36" s="48"/>
      <c r="S36" s="48"/>
      <c r="T36" s="48"/>
      <c r="U36" s="48"/>
      <c r="V36" s="48"/>
      <c r="W36" s="48"/>
      <c r="X36" s="48"/>
    </row>
    <row r="37" spans="1:24" ht="20.100000000000001" customHeight="1">
      <c r="A37" s="540">
        <v>30</v>
      </c>
      <c r="B37" s="725" t="s">
        <v>713</v>
      </c>
      <c r="C37" s="542" t="s">
        <v>712</v>
      </c>
      <c r="D37" s="543" t="s">
        <v>416</v>
      </c>
      <c r="E37" s="728" t="str">
        <f>E36</f>
        <v>5 Strategi Penderita Diabetes Melitus Berusia Panjang</v>
      </c>
      <c r="F37" s="729" t="s">
        <v>1352</v>
      </c>
      <c r="G37" s="546"/>
      <c r="H37" s="547"/>
      <c r="I37" s="547"/>
      <c r="J37" s="547"/>
      <c r="K37" s="547"/>
      <c r="L37" s="728" t="s">
        <v>1345</v>
      </c>
      <c r="M37" s="548">
        <v>14640</v>
      </c>
      <c r="N37" s="549"/>
      <c r="P37" s="48"/>
      <c r="Q37" s="48"/>
      <c r="R37" s="48"/>
      <c r="S37" s="48"/>
      <c r="T37" s="48"/>
      <c r="U37" s="48"/>
      <c r="V37" s="48"/>
      <c r="W37" s="48"/>
      <c r="X37" s="48"/>
    </row>
    <row r="38" spans="1:24" ht="20.100000000000001" customHeight="1">
      <c r="A38" s="540">
        <v>31</v>
      </c>
      <c r="B38" s="725" t="s">
        <v>713</v>
      </c>
      <c r="C38" s="542" t="s">
        <v>712</v>
      </c>
      <c r="D38" s="543" t="s">
        <v>772</v>
      </c>
      <c r="E38" s="728" t="s">
        <v>1369</v>
      </c>
      <c r="F38" s="729" t="s">
        <v>1354</v>
      </c>
      <c r="G38" s="546"/>
      <c r="H38" s="547"/>
      <c r="I38" s="547"/>
      <c r="J38" s="547"/>
      <c r="K38" s="547"/>
      <c r="L38" s="728" t="s">
        <v>1345</v>
      </c>
      <c r="M38" s="548">
        <v>11712</v>
      </c>
      <c r="N38" s="549"/>
      <c r="P38" s="48"/>
      <c r="Q38" s="48"/>
      <c r="R38" s="48"/>
      <c r="S38" s="48"/>
      <c r="T38" s="48"/>
      <c r="U38" s="48"/>
      <c r="V38" s="48"/>
      <c r="W38" s="48"/>
      <c r="X38" s="48"/>
    </row>
    <row r="39" spans="1:24" ht="20.100000000000001" customHeight="1">
      <c r="A39" s="540">
        <v>32</v>
      </c>
      <c r="B39" s="725" t="s">
        <v>713</v>
      </c>
      <c r="C39" s="542" t="s">
        <v>712</v>
      </c>
      <c r="D39" s="543" t="s">
        <v>773</v>
      </c>
      <c r="E39" s="728" t="str">
        <f>E38</f>
        <v>500 + Teka Teki Super Konyol</v>
      </c>
      <c r="F39" s="729" t="s">
        <v>1354</v>
      </c>
      <c r="G39" s="546"/>
      <c r="H39" s="547"/>
      <c r="I39" s="547"/>
      <c r="J39" s="547"/>
      <c r="K39" s="547"/>
      <c r="L39" s="728" t="s">
        <v>1345</v>
      </c>
      <c r="M39" s="548">
        <v>11712</v>
      </c>
      <c r="N39" s="549"/>
      <c r="P39" s="48"/>
      <c r="Q39" s="48"/>
      <c r="R39" s="48"/>
      <c r="S39" s="48"/>
      <c r="T39" s="48"/>
      <c r="U39" s="48"/>
      <c r="V39" s="48"/>
      <c r="W39" s="48"/>
      <c r="X39" s="48"/>
    </row>
    <row r="40" spans="1:24" ht="20.100000000000001" customHeight="1">
      <c r="A40" s="540">
        <v>33</v>
      </c>
      <c r="B40" s="725" t="s">
        <v>710</v>
      </c>
      <c r="C40" s="542" t="s">
        <v>709</v>
      </c>
      <c r="D40" s="543" t="s">
        <v>774</v>
      </c>
      <c r="E40" s="728" t="s">
        <v>1370</v>
      </c>
      <c r="F40" s="729" t="s">
        <v>1371</v>
      </c>
      <c r="G40" s="546"/>
      <c r="H40" s="547"/>
      <c r="I40" s="547"/>
      <c r="J40" s="547"/>
      <c r="K40" s="547"/>
      <c r="L40" s="728" t="s">
        <v>1345</v>
      </c>
      <c r="M40" s="548">
        <v>14640</v>
      </c>
      <c r="N40" s="549"/>
      <c r="P40" s="48"/>
      <c r="Q40" s="48"/>
      <c r="R40" s="48"/>
      <c r="S40" s="48"/>
      <c r="T40" s="48"/>
      <c r="U40" s="48"/>
      <c r="V40" s="48"/>
      <c r="W40" s="48"/>
      <c r="X40" s="48"/>
    </row>
    <row r="41" spans="1:24" ht="20.100000000000001" customHeight="1">
      <c r="A41" s="540">
        <v>34</v>
      </c>
      <c r="B41" s="725" t="s">
        <v>710</v>
      </c>
      <c r="C41" s="542" t="s">
        <v>709</v>
      </c>
      <c r="D41" s="543" t="s">
        <v>775</v>
      </c>
      <c r="E41" s="728" t="str">
        <f>E40</f>
        <v>Rumus Praktis Menguasai Ekonomi</v>
      </c>
      <c r="F41" s="729" t="s">
        <v>1371</v>
      </c>
      <c r="G41" s="546"/>
      <c r="H41" s="547"/>
      <c r="I41" s="547"/>
      <c r="J41" s="547"/>
      <c r="K41" s="547"/>
      <c r="L41" s="728" t="s">
        <v>1345</v>
      </c>
      <c r="M41" s="548">
        <v>14640</v>
      </c>
      <c r="N41" s="549"/>
      <c r="P41" s="48"/>
      <c r="Q41" s="48"/>
      <c r="R41" s="48"/>
      <c r="S41" s="48"/>
      <c r="T41" s="48"/>
      <c r="U41" s="48"/>
      <c r="V41" s="48"/>
      <c r="W41" s="48"/>
      <c r="X41" s="48"/>
    </row>
    <row r="42" spans="1:24" ht="20.100000000000001" customHeight="1">
      <c r="A42" s="540">
        <v>35</v>
      </c>
      <c r="B42" s="725" t="s">
        <v>710</v>
      </c>
      <c r="C42" s="542" t="s">
        <v>709</v>
      </c>
      <c r="D42" s="543" t="s">
        <v>776</v>
      </c>
      <c r="E42" s="728" t="s">
        <v>1372</v>
      </c>
      <c r="F42" s="729" t="s">
        <v>1344</v>
      </c>
      <c r="G42" s="546"/>
      <c r="H42" s="547"/>
      <c r="I42" s="547"/>
      <c r="J42" s="547"/>
      <c r="K42" s="547"/>
      <c r="L42" s="728" t="s">
        <v>1345</v>
      </c>
      <c r="M42" s="548">
        <v>18300</v>
      </c>
      <c r="N42" s="549"/>
      <c r="P42" s="48"/>
      <c r="Q42" s="48"/>
      <c r="R42" s="48"/>
      <c r="S42" s="48"/>
      <c r="T42" s="48"/>
      <c r="U42" s="48"/>
      <c r="V42" s="48"/>
      <c r="W42" s="48"/>
      <c r="X42" s="48"/>
    </row>
    <row r="43" spans="1:24" ht="20.100000000000001" customHeight="1">
      <c r="A43" s="540">
        <v>36</v>
      </c>
      <c r="B43" s="725" t="s">
        <v>710</v>
      </c>
      <c r="C43" s="542" t="s">
        <v>709</v>
      </c>
      <c r="D43" s="543" t="s">
        <v>777</v>
      </c>
      <c r="E43" s="728" t="str">
        <f>E42</f>
        <v>6 Jam belajar cepat menggunakan &amp; mengoptimalkan Laptop</v>
      </c>
      <c r="F43" s="729" t="s">
        <v>1344</v>
      </c>
      <c r="G43" s="546"/>
      <c r="H43" s="547"/>
      <c r="I43" s="547"/>
      <c r="J43" s="547"/>
      <c r="K43" s="547"/>
      <c r="L43" s="728" t="s">
        <v>1345</v>
      </c>
      <c r="M43" s="548">
        <v>18300</v>
      </c>
      <c r="N43" s="549"/>
      <c r="P43" s="48"/>
      <c r="Q43" s="48"/>
      <c r="R43" s="48"/>
      <c r="S43" s="48"/>
      <c r="T43" s="48"/>
      <c r="U43" s="48"/>
      <c r="V43" s="48"/>
      <c r="W43" s="48"/>
      <c r="X43" s="48"/>
    </row>
    <row r="44" spans="1:24" ht="20.100000000000001" customHeight="1">
      <c r="A44" s="540">
        <v>37</v>
      </c>
      <c r="B44" s="725" t="s">
        <v>713</v>
      </c>
      <c r="C44" s="542" t="s">
        <v>712</v>
      </c>
      <c r="D44" s="543" t="s">
        <v>778</v>
      </c>
      <c r="E44" s="728" t="s">
        <v>1373</v>
      </c>
      <c r="F44" s="729" t="s">
        <v>1374</v>
      </c>
      <c r="G44" s="546"/>
      <c r="H44" s="547"/>
      <c r="I44" s="547"/>
      <c r="J44" s="547"/>
      <c r="K44" s="547"/>
      <c r="L44" s="728" t="s">
        <v>1345</v>
      </c>
      <c r="M44" s="548">
        <v>25620</v>
      </c>
      <c r="N44" s="549"/>
      <c r="P44" s="48"/>
      <c r="Q44" s="48"/>
      <c r="R44" s="48"/>
      <c r="S44" s="48"/>
      <c r="T44" s="48"/>
      <c r="U44" s="48"/>
      <c r="V44" s="48"/>
      <c r="W44" s="48"/>
      <c r="X44" s="48"/>
    </row>
    <row r="45" spans="1:24" ht="20.100000000000001" customHeight="1">
      <c r="A45" s="540">
        <v>38</v>
      </c>
      <c r="B45" s="725" t="s">
        <v>713</v>
      </c>
      <c r="C45" s="542" t="s">
        <v>712</v>
      </c>
      <c r="D45" s="543" t="s">
        <v>779</v>
      </c>
      <c r="E45" s="728" t="str">
        <f>E44</f>
        <v>70 % Film Perang Paling Dahsyat</v>
      </c>
      <c r="F45" s="729" t="s">
        <v>1374</v>
      </c>
      <c r="G45" s="546"/>
      <c r="H45" s="547"/>
      <c r="I45" s="547"/>
      <c r="J45" s="547"/>
      <c r="K45" s="547"/>
      <c r="L45" s="728" t="s">
        <v>1345</v>
      </c>
      <c r="M45" s="548">
        <v>25620</v>
      </c>
      <c r="N45" s="549"/>
      <c r="P45" s="48"/>
      <c r="Q45" s="48"/>
      <c r="R45" s="48"/>
      <c r="S45" s="48"/>
      <c r="T45" s="48"/>
      <c r="U45" s="48"/>
      <c r="V45" s="48"/>
      <c r="W45" s="48"/>
      <c r="X45" s="48"/>
    </row>
    <row r="46" spans="1:24" ht="20.100000000000001" customHeight="1">
      <c r="A46" s="540">
        <v>39</v>
      </c>
      <c r="B46" s="725" t="s">
        <v>706</v>
      </c>
      <c r="C46" s="542" t="s">
        <v>709</v>
      </c>
      <c r="D46" s="543" t="s">
        <v>780</v>
      </c>
      <c r="E46" s="728" t="s">
        <v>1375</v>
      </c>
      <c r="F46" s="729" t="s">
        <v>1352</v>
      </c>
      <c r="G46" s="546"/>
      <c r="H46" s="547"/>
      <c r="I46" s="547"/>
      <c r="J46" s="547"/>
      <c r="K46" s="547"/>
      <c r="L46" s="728" t="s">
        <v>1345</v>
      </c>
      <c r="M46" s="548">
        <v>14640</v>
      </c>
      <c r="N46" s="549"/>
      <c r="P46" s="48"/>
      <c r="Q46" s="48"/>
      <c r="R46" s="48"/>
      <c r="S46" s="48"/>
      <c r="T46" s="48"/>
      <c r="U46" s="48"/>
      <c r="V46" s="48"/>
      <c r="W46" s="48"/>
      <c r="X46" s="48"/>
    </row>
    <row r="47" spans="1:24" ht="20.100000000000001" customHeight="1">
      <c r="A47" s="540">
        <v>40</v>
      </c>
      <c r="B47" s="725" t="s">
        <v>706</v>
      </c>
      <c r="C47" s="542" t="s">
        <v>709</v>
      </c>
      <c r="D47" s="543" t="s">
        <v>781</v>
      </c>
      <c r="E47" s="728" t="str">
        <f>E46</f>
        <v xml:space="preserve">90 Lagu Pilihan Untuk anak </v>
      </c>
      <c r="F47" s="729" t="s">
        <v>1352</v>
      </c>
      <c r="G47" s="546"/>
      <c r="H47" s="547"/>
      <c r="I47" s="547"/>
      <c r="J47" s="547"/>
      <c r="K47" s="547"/>
      <c r="L47" s="728" t="s">
        <v>1345</v>
      </c>
      <c r="M47" s="548">
        <v>14640</v>
      </c>
      <c r="N47" s="549"/>
      <c r="P47" s="48"/>
      <c r="Q47" s="48"/>
      <c r="R47" s="48"/>
      <c r="S47" s="48"/>
      <c r="T47" s="48"/>
      <c r="U47" s="48"/>
      <c r="V47" s="48"/>
      <c r="W47" s="48"/>
      <c r="X47" s="48"/>
    </row>
    <row r="48" spans="1:24" ht="20.100000000000001" customHeight="1">
      <c r="A48" s="540">
        <v>41</v>
      </c>
      <c r="B48" s="725" t="s">
        <v>706</v>
      </c>
      <c r="C48" s="542" t="s">
        <v>709</v>
      </c>
      <c r="D48" s="543" t="s">
        <v>782</v>
      </c>
      <c r="E48" s="728" t="s">
        <v>1376</v>
      </c>
      <c r="F48" s="729" t="s">
        <v>1366</v>
      </c>
      <c r="G48" s="546"/>
      <c r="H48" s="547"/>
      <c r="I48" s="547"/>
      <c r="J48" s="547"/>
      <c r="K48" s="547"/>
      <c r="L48" s="728" t="s">
        <v>1345</v>
      </c>
      <c r="M48" s="548">
        <v>21950</v>
      </c>
      <c r="N48" s="549"/>
      <c r="P48" s="48"/>
      <c r="Q48" s="48"/>
      <c r="R48" s="48"/>
      <c r="S48" s="48"/>
      <c r="T48" s="48"/>
      <c r="U48" s="48"/>
      <c r="V48" s="48"/>
      <c r="W48" s="48"/>
      <c r="X48" s="48"/>
    </row>
    <row r="49" spans="1:24" ht="20.100000000000001" customHeight="1">
      <c r="A49" s="540">
        <v>42</v>
      </c>
      <c r="B49" s="725" t="s">
        <v>706</v>
      </c>
      <c r="C49" s="542" t="s">
        <v>709</v>
      </c>
      <c r="D49" s="543" t="s">
        <v>783</v>
      </c>
      <c r="E49" s="728" t="str">
        <f>E48</f>
        <v>99 Resep Sehat dengan madu</v>
      </c>
      <c r="F49" s="729" t="s">
        <v>1366</v>
      </c>
      <c r="G49" s="546"/>
      <c r="H49" s="547"/>
      <c r="I49" s="547"/>
      <c r="J49" s="547"/>
      <c r="K49" s="547"/>
      <c r="L49" s="728" t="s">
        <v>1345</v>
      </c>
      <c r="M49" s="548">
        <v>21950</v>
      </c>
      <c r="N49" s="549"/>
      <c r="P49" s="48"/>
      <c r="Q49" s="48"/>
      <c r="R49" s="48"/>
      <c r="S49" s="48"/>
      <c r="T49" s="48"/>
      <c r="U49" s="48"/>
      <c r="V49" s="48"/>
      <c r="W49" s="48"/>
      <c r="X49" s="48"/>
    </row>
    <row r="50" spans="1:24" ht="20.100000000000001" customHeight="1">
      <c r="A50" s="540">
        <v>43</v>
      </c>
      <c r="B50" s="725" t="s">
        <v>713</v>
      </c>
      <c r="C50" s="542" t="s">
        <v>712</v>
      </c>
      <c r="D50" s="543" t="s">
        <v>784</v>
      </c>
      <c r="E50" s="728" t="s">
        <v>1377</v>
      </c>
      <c r="F50" s="729" t="s">
        <v>1378</v>
      </c>
      <c r="G50" s="546"/>
      <c r="H50" s="547"/>
      <c r="I50" s="547"/>
      <c r="J50" s="547"/>
      <c r="K50" s="547"/>
      <c r="L50" s="728" t="s">
        <v>1345</v>
      </c>
      <c r="M50" s="548">
        <v>47506.8</v>
      </c>
      <c r="N50" s="549"/>
      <c r="P50" s="48"/>
      <c r="Q50" s="48"/>
      <c r="R50" s="48"/>
      <c r="S50" s="48"/>
      <c r="T50" s="48"/>
      <c r="U50" s="48"/>
      <c r="V50" s="48"/>
      <c r="W50" s="48"/>
      <c r="X50" s="48"/>
    </row>
    <row r="51" spans="1:24" ht="20.100000000000001" customHeight="1">
      <c r="A51" s="540">
        <v>44</v>
      </c>
      <c r="B51" s="725" t="s">
        <v>713</v>
      </c>
      <c r="C51" s="542" t="s">
        <v>712</v>
      </c>
      <c r="D51" s="543" t="s">
        <v>785</v>
      </c>
      <c r="E51" s="728" t="str">
        <f>E50</f>
        <v>Adobe Indesign Creative Suite2</v>
      </c>
      <c r="F51" s="729" t="s">
        <v>1378</v>
      </c>
      <c r="G51" s="546"/>
      <c r="H51" s="547"/>
      <c r="I51" s="547"/>
      <c r="J51" s="547"/>
      <c r="K51" s="547"/>
      <c r="L51" s="728" t="s">
        <v>1345</v>
      </c>
      <c r="M51" s="548">
        <f>M50</f>
        <v>47506.8</v>
      </c>
      <c r="N51" s="549"/>
      <c r="P51" s="48"/>
      <c r="Q51" s="48"/>
      <c r="R51" s="48"/>
      <c r="S51" s="48"/>
      <c r="T51" s="48"/>
      <c r="U51" s="48"/>
      <c r="V51" s="48"/>
      <c r="W51" s="48"/>
      <c r="X51" s="48"/>
    </row>
    <row r="52" spans="1:24" ht="20.100000000000001" customHeight="1">
      <c r="A52" s="540">
        <v>45</v>
      </c>
      <c r="B52" s="725" t="s">
        <v>713</v>
      </c>
      <c r="C52" s="542" t="s">
        <v>712</v>
      </c>
      <c r="D52" s="543" t="s">
        <v>786</v>
      </c>
      <c r="E52" s="728" t="s">
        <v>1379</v>
      </c>
      <c r="F52" s="729" t="s">
        <v>1344</v>
      </c>
      <c r="G52" s="546"/>
      <c r="H52" s="547"/>
      <c r="I52" s="547"/>
      <c r="J52" s="547"/>
      <c r="K52" s="547"/>
      <c r="L52" s="728" t="s">
        <v>1345</v>
      </c>
      <c r="M52" s="548">
        <v>17202</v>
      </c>
      <c r="N52" s="549"/>
      <c r="P52" s="48"/>
      <c r="Q52" s="48"/>
      <c r="R52" s="48"/>
      <c r="S52" s="48"/>
      <c r="T52" s="48"/>
      <c r="U52" s="48"/>
      <c r="V52" s="48"/>
      <c r="W52" s="48"/>
      <c r="X52" s="48"/>
    </row>
    <row r="53" spans="1:24" ht="20.100000000000001" customHeight="1">
      <c r="A53" s="540">
        <v>46</v>
      </c>
      <c r="B53" s="725" t="s">
        <v>713</v>
      </c>
      <c r="C53" s="542" t="s">
        <v>712</v>
      </c>
      <c r="D53" s="543" t="s">
        <v>787</v>
      </c>
      <c r="E53" s="728" t="str">
        <f>E52</f>
        <v xml:space="preserve">Adobe Photoshop CS4 Secret : Editing dan Retouching </v>
      </c>
      <c r="F53" s="729" t="s">
        <v>1344</v>
      </c>
      <c r="G53" s="546"/>
      <c r="H53" s="547"/>
      <c r="I53" s="547"/>
      <c r="J53" s="547"/>
      <c r="K53" s="547"/>
      <c r="L53" s="728" t="s">
        <v>1345</v>
      </c>
      <c r="M53" s="548">
        <v>17202</v>
      </c>
      <c r="N53" s="549"/>
      <c r="P53" s="48"/>
      <c r="Q53" s="48"/>
      <c r="R53" s="48"/>
      <c r="S53" s="48"/>
      <c r="T53" s="48"/>
      <c r="U53" s="48"/>
      <c r="V53" s="48"/>
      <c r="W53" s="48"/>
      <c r="X53" s="48"/>
    </row>
    <row r="54" spans="1:24" ht="20.100000000000001" customHeight="1">
      <c r="A54" s="540">
        <v>47</v>
      </c>
      <c r="B54" s="725" t="s">
        <v>713</v>
      </c>
      <c r="C54" s="542" t="s">
        <v>712</v>
      </c>
      <c r="D54" s="543" t="s">
        <v>788</v>
      </c>
      <c r="E54" s="728" t="s">
        <v>1380</v>
      </c>
      <c r="F54" s="729" t="s">
        <v>1381</v>
      </c>
      <c r="G54" s="546"/>
      <c r="H54" s="547"/>
      <c r="I54" s="547"/>
      <c r="J54" s="547"/>
      <c r="K54" s="547"/>
      <c r="L54" s="728" t="s">
        <v>1345</v>
      </c>
      <c r="M54" s="548">
        <v>14640</v>
      </c>
      <c r="N54" s="549"/>
      <c r="P54" s="48"/>
      <c r="Q54" s="48"/>
      <c r="R54" s="48"/>
      <c r="S54" s="48"/>
      <c r="T54" s="48"/>
      <c r="U54" s="48"/>
      <c r="V54" s="48"/>
      <c r="W54" s="48"/>
      <c r="X54" s="48"/>
    </row>
    <row r="55" spans="1:24" ht="20.100000000000001" customHeight="1">
      <c r="A55" s="540">
        <v>48</v>
      </c>
      <c r="B55" s="725" t="s">
        <v>713</v>
      </c>
      <c r="C55" s="542" t="s">
        <v>712</v>
      </c>
      <c r="D55" s="543" t="s">
        <v>789</v>
      </c>
      <c r="E55" s="728" t="str">
        <f>E54</f>
        <v>Agar HP bikin kamu masuk surga</v>
      </c>
      <c r="F55" s="729" t="s">
        <v>1381</v>
      </c>
      <c r="G55" s="546"/>
      <c r="H55" s="547"/>
      <c r="I55" s="547"/>
      <c r="J55" s="547"/>
      <c r="K55" s="547"/>
      <c r="L55" s="728" t="s">
        <v>1345</v>
      </c>
      <c r="M55" s="548">
        <v>14640</v>
      </c>
      <c r="N55" s="549"/>
      <c r="P55" s="48"/>
      <c r="Q55" s="48"/>
      <c r="R55" s="48"/>
      <c r="S55" s="48"/>
      <c r="T55" s="48"/>
      <c r="U55" s="48"/>
      <c r="V55" s="48"/>
      <c r="W55" s="48"/>
      <c r="X55" s="48"/>
    </row>
    <row r="56" spans="1:24" ht="20.100000000000001" customHeight="1">
      <c r="A56" s="540">
        <v>49</v>
      </c>
      <c r="B56" s="725" t="s">
        <v>713</v>
      </c>
      <c r="C56" s="542" t="s">
        <v>712</v>
      </c>
      <c r="D56" s="543" t="s">
        <v>790</v>
      </c>
      <c r="E56" s="728" t="s">
        <v>1382</v>
      </c>
      <c r="F56" s="729" t="s">
        <v>1381</v>
      </c>
      <c r="G56" s="546"/>
      <c r="H56" s="547"/>
      <c r="I56" s="547"/>
      <c r="J56" s="547"/>
      <c r="K56" s="547"/>
      <c r="L56" s="728" t="s">
        <v>1345</v>
      </c>
      <c r="M56" s="548">
        <v>18300</v>
      </c>
      <c r="N56" s="549"/>
      <c r="P56" s="48"/>
      <c r="Q56" s="48"/>
      <c r="R56" s="48"/>
      <c r="S56" s="48"/>
      <c r="T56" s="48"/>
      <c r="U56" s="48"/>
      <c r="V56" s="48"/>
      <c r="W56" s="48"/>
      <c r="X56" s="48"/>
    </row>
    <row r="57" spans="1:24" ht="20.100000000000001" customHeight="1">
      <c r="A57" s="540">
        <v>50</v>
      </c>
      <c r="B57" s="725" t="s">
        <v>713</v>
      </c>
      <c r="C57" s="542" t="s">
        <v>712</v>
      </c>
      <c r="D57" s="543" t="s">
        <v>418</v>
      </c>
      <c r="E57" s="728" t="str">
        <f>E56</f>
        <v xml:space="preserve">Agar Jatuh Cinta Tak Jadi Bencana </v>
      </c>
      <c r="F57" s="729" t="s">
        <v>1381</v>
      </c>
      <c r="G57" s="546"/>
      <c r="H57" s="547"/>
      <c r="I57" s="547"/>
      <c r="J57" s="547"/>
      <c r="K57" s="547"/>
      <c r="L57" s="728" t="s">
        <v>1345</v>
      </c>
      <c r="M57" s="548">
        <v>18300</v>
      </c>
      <c r="N57" s="549"/>
      <c r="P57" s="48"/>
      <c r="Q57" s="48"/>
      <c r="R57" s="48"/>
      <c r="S57" s="48"/>
      <c r="T57" s="48"/>
      <c r="U57" s="48"/>
      <c r="V57" s="48"/>
      <c r="W57" s="48"/>
      <c r="X57" s="48"/>
    </row>
    <row r="58" spans="1:24" ht="20.100000000000001" customHeight="1">
      <c r="A58" s="540">
        <v>51</v>
      </c>
      <c r="B58" s="725" t="s">
        <v>713</v>
      </c>
      <c r="C58" s="542" t="s">
        <v>712</v>
      </c>
      <c r="D58" s="543" t="s">
        <v>791</v>
      </c>
      <c r="E58" s="728" t="s">
        <v>1383</v>
      </c>
      <c r="F58" s="729" t="s">
        <v>1384</v>
      </c>
      <c r="G58" s="546"/>
      <c r="H58" s="547"/>
      <c r="I58" s="547"/>
      <c r="J58" s="547"/>
      <c r="K58" s="547"/>
      <c r="L58" s="728" t="s">
        <v>1345</v>
      </c>
      <c r="M58" s="548">
        <v>13176</v>
      </c>
      <c r="N58" s="549"/>
      <c r="P58" s="48"/>
      <c r="Q58" s="48"/>
      <c r="R58" s="48"/>
      <c r="S58" s="48"/>
      <c r="T58" s="48"/>
      <c r="U58" s="48"/>
      <c r="V58" s="48"/>
      <c r="W58" s="48"/>
      <c r="X58" s="48"/>
    </row>
    <row r="59" spans="1:24" ht="20.100000000000001" customHeight="1">
      <c r="A59" s="540">
        <v>52</v>
      </c>
      <c r="B59" s="725" t="s">
        <v>713</v>
      </c>
      <c r="C59" s="542" t="s">
        <v>712</v>
      </c>
      <c r="D59" s="543" t="s">
        <v>792</v>
      </c>
      <c r="E59" s="728" t="str">
        <f>E58</f>
        <v>Aku Cinta Masjid</v>
      </c>
      <c r="F59" s="729" t="s">
        <v>1384</v>
      </c>
      <c r="G59" s="546"/>
      <c r="H59" s="547"/>
      <c r="I59" s="547"/>
      <c r="J59" s="547"/>
      <c r="K59" s="547"/>
      <c r="L59" s="728" t="s">
        <v>1345</v>
      </c>
      <c r="M59" s="548">
        <v>13176</v>
      </c>
      <c r="N59" s="549"/>
      <c r="P59" s="48"/>
      <c r="Q59" s="48"/>
      <c r="R59" s="48"/>
      <c r="S59" s="48"/>
      <c r="T59" s="48"/>
      <c r="U59" s="48"/>
      <c r="V59" s="48"/>
      <c r="W59" s="48"/>
      <c r="X59" s="48"/>
    </row>
    <row r="60" spans="1:24" ht="20.100000000000001" customHeight="1">
      <c r="A60" s="540">
        <v>53</v>
      </c>
      <c r="B60" s="725" t="s">
        <v>713</v>
      </c>
      <c r="C60" s="542" t="s">
        <v>712</v>
      </c>
      <c r="D60" s="543" t="s">
        <v>421</v>
      </c>
      <c r="E60" s="728" t="s">
        <v>1385</v>
      </c>
      <c r="F60" s="729" t="s">
        <v>1378</v>
      </c>
      <c r="G60" s="546"/>
      <c r="H60" s="547"/>
      <c r="I60" s="547"/>
      <c r="J60" s="547"/>
      <c r="K60" s="547"/>
      <c r="L60" s="728" t="s">
        <v>1345</v>
      </c>
      <c r="M60" s="548">
        <v>14566.8</v>
      </c>
      <c r="N60" s="549"/>
      <c r="P60" s="48"/>
      <c r="Q60" s="48"/>
      <c r="R60" s="48"/>
      <c r="S60" s="48"/>
      <c r="T60" s="48"/>
      <c r="U60" s="48"/>
      <c r="V60" s="48"/>
      <c r="W60" s="48"/>
      <c r="X60" s="48"/>
    </row>
    <row r="61" spans="1:24" ht="20.100000000000001" customHeight="1">
      <c r="A61" s="540">
        <v>54</v>
      </c>
      <c r="B61" s="725" t="s">
        <v>713</v>
      </c>
      <c r="C61" s="542" t="s">
        <v>712</v>
      </c>
      <c r="D61" s="543" t="s">
        <v>793</v>
      </c>
      <c r="E61" s="728" t="s">
        <v>1385</v>
      </c>
      <c r="F61" s="729" t="s">
        <v>1378</v>
      </c>
      <c r="G61" s="546"/>
      <c r="H61" s="547"/>
      <c r="I61" s="547"/>
      <c r="J61" s="547"/>
      <c r="K61" s="547"/>
      <c r="L61" s="728" t="s">
        <v>1345</v>
      </c>
      <c r="M61" s="548">
        <f>M60</f>
        <v>14566.8</v>
      </c>
      <c r="N61" s="549"/>
      <c r="P61" s="48"/>
      <c r="Q61" s="48"/>
      <c r="R61" s="48"/>
      <c r="S61" s="48"/>
      <c r="T61" s="48"/>
      <c r="U61" s="48"/>
      <c r="V61" s="48"/>
      <c r="W61" s="48"/>
      <c r="X61" s="48"/>
    </row>
    <row r="62" spans="1:24" ht="20.100000000000001" customHeight="1">
      <c r="A62" s="540">
        <v>55</v>
      </c>
      <c r="B62" s="725" t="s">
        <v>713</v>
      </c>
      <c r="C62" s="542" t="s">
        <v>712</v>
      </c>
      <c r="D62" s="543" t="s">
        <v>794</v>
      </c>
      <c r="E62" s="728" t="s">
        <v>1386</v>
      </c>
      <c r="F62" s="729" t="s">
        <v>1387</v>
      </c>
      <c r="G62" s="546"/>
      <c r="H62" s="547"/>
      <c r="I62" s="547"/>
      <c r="J62" s="547"/>
      <c r="K62" s="547"/>
      <c r="L62" s="728" t="s">
        <v>1345</v>
      </c>
      <c r="M62" s="548">
        <v>13176</v>
      </c>
      <c r="N62" s="549"/>
      <c r="P62" s="48"/>
      <c r="Q62" s="48"/>
      <c r="R62" s="48"/>
      <c r="S62" s="48"/>
      <c r="T62" s="48"/>
      <c r="U62" s="48"/>
      <c r="V62" s="48"/>
      <c r="W62" s="48"/>
      <c r="X62" s="48"/>
    </row>
    <row r="63" spans="1:24" ht="20.100000000000001" customHeight="1">
      <c r="A63" s="540">
        <v>56</v>
      </c>
      <c r="B63" s="725" t="s">
        <v>713</v>
      </c>
      <c r="C63" s="542" t="s">
        <v>712</v>
      </c>
      <c r="D63" s="543" t="s">
        <v>795</v>
      </c>
      <c r="E63" s="728" t="str">
        <f>E62</f>
        <v>Aku mahir bahasa asing IND-INGG-JEPANG</v>
      </c>
      <c r="F63" s="729" t="s">
        <v>1387</v>
      </c>
      <c r="G63" s="546"/>
      <c r="H63" s="547"/>
      <c r="I63" s="547"/>
      <c r="J63" s="547"/>
      <c r="K63" s="547"/>
      <c r="L63" s="728" t="s">
        <v>1345</v>
      </c>
      <c r="M63" s="548">
        <v>13176</v>
      </c>
      <c r="N63" s="549"/>
      <c r="P63" s="48"/>
      <c r="Q63" s="48"/>
      <c r="R63" s="48"/>
      <c r="S63" s="48"/>
      <c r="T63" s="48"/>
      <c r="U63" s="48"/>
      <c r="V63" s="48"/>
      <c r="W63" s="48"/>
      <c r="X63" s="48"/>
    </row>
    <row r="64" spans="1:24" ht="20.100000000000001" customHeight="1">
      <c r="A64" s="540">
        <v>57</v>
      </c>
      <c r="B64" s="725" t="s">
        <v>713</v>
      </c>
      <c r="C64" s="542" t="s">
        <v>712</v>
      </c>
      <c r="D64" s="543" t="s">
        <v>423</v>
      </c>
      <c r="E64" s="728" t="s">
        <v>1388</v>
      </c>
      <c r="F64" s="729" t="s">
        <v>1389</v>
      </c>
      <c r="G64" s="546"/>
      <c r="H64" s="547"/>
      <c r="I64" s="547"/>
      <c r="J64" s="547"/>
      <c r="K64" s="547"/>
      <c r="L64" s="728" t="s">
        <v>1345</v>
      </c>
      <c r="M64" s="548">
        <v>9516</v>
      </c>
      <c r="N64" s="549"/>
      <c r="P64" s="48"/>
      <c r="Q64" s="48"/>
      <c r="R64" s="48"/>
      <c r="S64" s="48"/>
      <c r="T64" s="48"/>
      <c r="U64" s="48"/>
      <c r="V64" s="48"/>
      <c r="W64" s="48"/>
      <c r="X64" s="48"/>
    </row>
    <row r="65" spans="1:24" ht="20.100000000000001" customHeight="1">
      <c r="A65" s="540">
        <v>58</v>
      </c>
      <c r="B65" s="725" t="s">
        <v>713</v>
      </c>
      <c r="C65" s="542" t="s">
        <v>712</v>
      </c>
      <c r="D65" s="543" t="s">
        <v>471</v>
      </c>
      <c r="E65" s="728" t="str">
        <f>E64</f>
        <v xml:space="preserve">Aku Malu jadi orang yang malas </v>
      </c>
      <c r="F65" s="729" t="s">
        <v>1389</v>
      </c>
      <c r="G65" s="546"/>
      <c r="H65" s="547"/>
      <c r="I65" s="547"/>
      <c r="J65" s="547"/>
      <c r="K65" s="547"/>
      <c r="L65" s="728" t="s">
        <v>1345</v>
      </c>
      <c r="M65" s="548">
        <v>9516</v>
      </c>
      <c r="N65" s="549"/>
      <c r="P65" s="48"/>
      <c r="Q65" s="48"/>
      <c r="R65" s="48"/>
      <c r="S65" s="48"/>
      <c r="T65" s="48"/>
      <c r="U65" s="48"/>
      <c r="V65" s="48"/>
      <c r="W65" s="48"/>
      <c r="X65" s="48"/>
    </row>
    <row r="66" spans="1:24" ht="20.100000000000001" customHeight="1">
      <c r="A66" s="540">
        <v>59</v>
      </c>
      <c r="B66" s="725" t="s">
        <v>713</v>
      </c>
      <c r="C66" s="542" t="s">
        <v>712</v>
      </c>
      <c r="D66" s="543" t="s">
        <v>796</v>
      </c>
      <c r="E66" s="728" t="s">
        <v>1390</v>
      </c>
      <c r="F66" s="729" t="s">
        <v>1381</v>
      </c>
      <c r="G66" s="546"/>
      <c r="H66" s="547"/>
      <c r="I66" s="547"/>
      <c r="J66" s="547"/>
      <c r="K66" s="547"/>
      <c r="L66" s="728" t="s">
        <v>1345</v>
      </c>
      <c r="M66" s="548">
        <v>17568</v>
      </c>
      <c r="N66" s="549"/>
      <c r="P66" s="48"/>
      <c r="Q66" s="48"/>
      <c r="R66" s="48"/>
      <c r="S66" s="48"/>
      <c r="T66" s="48"/>
      <c r="U66" s="48"/>
      <c r="V66" s="48"/>
      <c r="W66" s="48"/>
      <c r="X66" s="48"/>
    </row>
    <row r="67" spans="1:24" ht="20.100000000000001" customHeight="1">
      <c r="A67" s="540">
        <v>60</v>
      </c>
      <c r="B67" s="725" t="s">
        <v>713</v>
      </c>
      <c r="C67" s="542" t="s">
        <v>712</v>
      </c>
      <c r="D67" s="543" t="s">
        <v>474</v>
      </c>
      <c r="E67" s="728" t="str">
        <f>E66</f>
        <v>Aku punya bayi</v>
      </c>
      <c r="F67" s="729" t="s">
        <v>1381</v>
      </c>
      <c r="G67" s="546"/>
      <c r="H67" s="547"/>
      <c r="I67" s="547"/>
      <c r="J67" s="547"/>
      <c r="K67" s="547"/>
      <c r="L67" s="728" t="s">
        <v>1345</v>
      </c>
      <c r="M67" s="548">
        <v>17568</v>
      </c>
      <c r="N67" s="549"/>
      <c r="P67" s="48"/>
      <c r="Q67" s="48"/>
      <c r="R67" s="48"/>
      <c r="S67" s="48"/>
      <c r="T67" s="48"/>
      <c r="U67" s="48"/>
      <c r="V67" s="48"/>
      <c r="W67" s="48"/>
      <c r="X67" s="48"/>
    </row>
    <row r="68" spans="1:24" ht="20.100000000000001" customHeight="1">
      <c r="A68" s="540">
        <v>61</v>
      </c>
      <c r="B68" s="725" t="s">
        <v>713</v>
      </c>
      <c r="C68" s="542" t="s">
        <v>712</v>
      </c>
      <c r="D68" s="543" t="s">
        <v>425</v>
      </c>
      <c r="E68" s="728" t="s">
        <v>1391</v>
      </c>
      <c r="F68" s="729" t="s">
        <v>1352</v>
      </c>
      <c r="G68" s="546"/>
      <c r="H68" s="547"/>
      <c r="I68" s="547"/>
      <c r="J68" s="547"/>
      <c r="K68" s="547"/>
      <c r="L68" s="728" t="s">
        <v>1345</v>
      </c>
      <c r="M68" s="548">
        <v>14640</v>
      </c>
      <c r="N68" s="549"/>
      <c r="P68" s="48"/>
      <c r="Q68" s="48"/>
      <c r="R68" s="48"/>
      <c r="S68" s="48"/>
      <c r="T68" s="48"/>
      <c r="U68" s="48"/>
      <c r="V68" s="48"/>
      <c r="W68" s="48"/>
      <c r="X68" s="48"/>
    </row>
    <row r="69" spans="1:24" ht="20.100000000000001" customHeight="1">
      <c r="A69" s="540">
        <v>62</v>
      </c>
      <c r="B69" s="725" t="s">
        <v>713</v>
      </c>
      <c r="C69" s="542" t="s">
        <v>712</v>
      </c>
      <c r="D69" s="543" t="s">
        <v>428</v>
      </c>
      <c r="E69" s="728" t="str">
        <f>E68</f>
        <v>Aku sayang saudaraku</v>
      </c>
      <c r="F69" s="729" t="s">
        <v>1352</v>
      </c>
      <c r="G69" s="546"/>
      <c r="H69" s="547"/>
      <c r="I69" s="547"/>
      <c r="J69" s="547"/>
      <c r="K69" s="547"/>
      <c r="L69" s="728" t="s">
        <v>1345</v>
      </c>
      <c r="M69" s="548">
        <v>14640</v>
      </c>
      <c r="N69" s="549"/>
      <c r="P69" s="48"/>
      <c r="Q69" s="48"/>
      <c r="R69" s="48"/>
      <c r="S69" s="48"/>
      <c r="T69" s="48"/>
      <c r="U69" s="48"/>
      <c r="V69" s="48"/>
      <c r="W69" s="48"/>
      <c r="X69" s="48"/>
    </row>
    <row r="70" spans="1:24" ht="20.100000000000001" customHeight="1">
      <c r="A70" s="540">
        <v>63</v>
      </c>
      <c r="B70" s="725" t="s">
        <v>713</v>
      </c>
      <c r="C70" s="542" t="s">
        <v>712</v>
      </c>
      <c r="D70" s="543" t="s">
        <v>431</v>
      </c>
      <c r="E70" s="728" t="s">
        <v>1392</v>
      </c>
      <c r="F70" s="729" t="s">
        <v>1393</v>
      </c>
      <c r="G70" s="546"/>
      <c r="H70" s="547"/>
      <c r="I70" s="547"/>
      <c r="J70" s="547"/>
      <c r="K70" s="547"/>
      <c r="L70" s="728" t="s">
        <v>1345</v>
      </c>
      <c r="M70" s="548">
        <v>120780</v>
      </c>
      <c r="N70" s="549"/>
      <c r="P70" s="48"/>
      <c r="Q70" s="48"/>
      <c r="R70" s="48"/>
      <c r="S70" s="48"/>
      <c r="T70" s="48"/>
      <c r="U70" s="48"/>
      <c r="V70" s="48"/>
      <c r="W70" s="48"/>
      <c r="X70" s="48"/>
    </row>
    <row r="71" spans="1:24" ht="20.100000000000001" customHeight="1">
      <c r="A71" s="540">
        <v>64</v>
      </c>
      <c r="B71" s="725" t="s">
        <v>713</v>
      </c>
      <c r="C71" s="542" t="s">
        <v>712</v>
      </c>
      <c r="D71" s="543" t="s">
        <v>434</v>
      </c>
      <c r="E71" s="728" t="str">
        <f>E70</f>
        <v>Syarah Riyadush Shalihim</v>
      </c>
      <c r="F71" s="729" t="s">
        <v>1393</v>
      </c>
      <c r="G71" s="546"/>
      <c r="H71" s="547"/>
      <c r="I71" s="547"/>
      <c r="J71" s="547"/>
      <c r="K71" s="547"/>
      <c r="L71" s="728" t="s">
        <v>1345</v>
      </c>
      <c r="M71" s="548">
        <v>120780</v>
      </c>
      <c r="N71" s="549"/>
      <c r="P71" s="48"/>
      <c r="Q71" s="48"/>
      <c r="R71" s="48"/>
      <c r="S71" s="48"/>
      <c r="T71" s="48"/>
      <c r="U71" s="48"/>
      <c r="V71" s="48"/>
      <c r="W71" s="48"/>
      <c r="X71" s="48"/>
    </row>
    <row r="72" spans="1:24" ht="20.100000000000001" customHeight="1">
      <c r="A72" s="540">
        <v>65</v>
      </c>
      <c r="B72" s="725" t="s">
        <v>713</v>
      </c>
      <c r="C72" s="542" t="s">
        <v>712</v>
      </c>
      <c r="D72" s="543" t="s">
        <v>797</v>
      </c>
      <c r="E72" s="728" t="str">
        <f>E73</f>
        <v>Aku Tidak mau kikir seperti Qarun</v>
      </c>
      <c r="F72" s="729" t="s">
        <v>1389</v>
      </c>
      <c r="G72" s="546"/>
      <c r="H72" s="547"/>
      <c r="I72" s="547"/>
      <c r="J72" s="547"/>
      <c r="K72" s="547"/>
      <c r="L72" s="728" t="s">
        <v>1345</v>
      </c>
      <c r="M72" s="548">
        <f>M73</f>
        <v>10248</v>
      </c>
      <c r="N72" s="549"/>
      <c r="P72" s="48"/>
      <c r="Q72" s="48"/>
      <c r="R72" s="48"/>
      <c r="S72" s="48"/>
      <c r="T72" s="48"/>
      <c r="U72" s="48"/>
      <c r="V72" s="48"/>
      <c r="W72" s="48"/>
      <c r="X72" s="48"/>
    </row>
    <row r="73" spans="1:24" ht="20.100000000000001" customHeight="1">
      <c r="A73" s="540">
        <v>66</v>
      </c>
      <c r="B73" s="725" t="s">
        <v>713</v>
      </c>
      <c r="C73" s="542" t="s">
        <v>712</v>
      </c>
      <c r="D73" s="543" t="s">
        <v>798</v>
      </c>
      <c r="E73" s="728" t="s">
        <v>1394</v>
      </c>
      <c r="F73" s="729" t="s">
        <v>1389</v>
      </c>
      <c r="G73" s="546"/>
      <c r="H73" s="547"/>
      <c r="I73" s="547"/>
      <c r="J73" s="547"/>
      <c r="K73" s="547"/>
      <c r="L73" s="728" t="s">
        <v>1345</v>
      </c>
      <c r="M73" s="548">
        <v>10248</v>
      </c>
      <c r="N73" s="549"/>
      <c r="P73" s="48"/>
      <c r="Q73" s="48"/>
      <c r="R73" s="48"/>
      <c r="S73" s="48"/>
      <c r="T73" s="48"/>
      <c r="U73" s="48"/>
      <c r="V73" s="48"/>
      <c r="W73" s="48"/>
      <c r="X73" s="48"/>
    </row>
    <row r="74" spans="1:24" ht="20.100000000000001" customHeight="1">
      <c r="A74" s="540">
        <v>67</v>
      </c>
      <c r="B74" s="725" t="s">
        <v>706</v>
      </c>
      <c r="C74" s="542" t="s">
        <v>705</v>
      </c>
      <c r="D74" s="543" t="s">
        <v>799</v>
      </c>
      <c r="E74" s="728" t="s">
        <v>1395</v>
      </c>
      <c r="F74" s="729" t="s">
        <v>1381</v>
      </c>
      <c r="G74" s="546"/>
      <c r="H74" s="547"/>
      <c r="I74" s="547"/>
      <c r="J74" s="547"/>
      <c r="K74" s="547"/>
      <c r="L74" s="728" t="s">
        <v>1345</v>
      </c>
      <c r="M74" s="548">
        <v>62220</v>
      </c>
      <c r="N74" s="549"/>
      <c r="P74" s="48"/>
      <c r="Q74" s="48"/>
      <c r="R74" s="48"/>
      <c r="S74" s="48"/>
      <c r="T74" s="48"/>
      <c r="U74" s="48"/>
      <c r="V74" s="48"/>
      <c r="W74" s="48"/>
      <c r="X74" s="48"/>
    </row>
    <row r="75" spans="1:24" ht="20.100000000000001" customHeight="1">
      <c r="A75" s="540">
        <v>68</v>
      </c>
      <c r="B75" s="725" t="s">
        <v>706</v>
      </c>
      <c r="C75" s="542" t="s">
        <v>705</v>
      </c>
      <c r="D75" s="543" t="s">
        <v>800</v>
      </c>
      <c r="E75" s="728" t="str">
        <f>E74</f>
        <v>Prophetic Parenting</v>
      </c>
      <c r="F75" s="729" t="s">
        <v>1381</v>
      </c>
      <c r="G75" s="546"/>
      <c r="H75" s="547"/>
      <c r="I75" s="547"/>
      <c r="J75" s="547"/>
      <c r="K75" s="547"/>
      <c r="L75" s="728" t="s">
        <v>1345</v>
      </c>
      <c r="M75" s="548">
        <v>62220</v>
      </c>
      <c r="N75" s="549"/>
      <c r="P75" s="48"/>
      <c r="Q75" s="48"/>
      <c r="R75" s="48"/>
      <c r="S75" s="48"/>
      <c r="T75" s="48"/>
      <c r="U75" s="48"/>
      <c r="V75" s="48"/>
      <c r="W75" s="48"/>
      <c r="X75" s="48"/>
    </row>
    <row r="76" spans="1:24" ht="20.100000000000001" customHeight="1">
      <c r="A76" s="540">
        <v>69</v>
      </c>
      <c r="B76" s="725" t="s">
        <v>713</v>
      </c>
      <c r="C76" s="542" t="s">
        <v>712</v>
      </c>
      <c r="D76" s="543" t="s">
        <v>801</v>
      </c>
      <c r="E76" s="728" t="s">
        <v>1396</v>
      </c>
      <c r="F76" s="729" t="s">
        <v>1378</v>
      </c>
      <c r="G76" s="546"/>
      <c r="H76" s="547"/>
      <c r="I76" s="547"/>
      <c r="J76" s="547"/>
      <c r="K76" s="547"/>
      <c r="L76" s="728" t="s">
        <v>1345</v>
      </c>
      <c r="M76" s="548">
        <v>24814.799999999999</v>
      </c>
      <c r="N76" s="549"/>
      <c r="P76" s="48"/>
      <c r="Q76" s="48"/>
      <c r="R76" s="48"/>
      <c r="S76" s="48"/>
      <c r="T76" s="48"/>
      <c r="U76" s="48"/>
      <c r="V76" s="48"/>
      <c r="W76" s="48"/>
      <c r="X76" s="48"/>
    </row>
    <row r="77" spans="1:24" ht="20.100000000000001" customHeight="1">
      <c r="A77" s="540">
        <v>70</v>
      </c>
      <c r="B77" s="725" t="s">
        <v>713</v>
      </c>
      <c r="C77" s="542" t="s">
        <v>712</v>
      </c>
      <c r="D77" s="543" t="s">
        <v>802</v>
      </c>
      <c r="E77" s="728" t="str">
        <f>E76</f>
        <v>Akuntansi Untuk Koperasi dan UKM</v>
      </c>
      <c r="F77" s="729" t="s">
        <v>1378</v>
      </c>
      <c r="G77" s="546"/>
      <c r="H77" s="547"/>
      <c r="I77" s="547"/>
      <c r="J77" s="547"/>
      <c r="K77" s="547"/>
      <c r="L77" s="728" t="s">
        <v>1345</v>
      </c>
      <c r="M77" s="548">
        <f>M76</f>
        <v>24814.799999999999</v>
      </c>
      <c r="N77" s="549"/>
      <c r="P77" s="48"/>
      <c r="Q77" s="48"/>
      <c r="R77" s="48"/>
      <c r="S77" s="48"/>
      <c r="T77" s="48"/>
      <c r="U77" s="48"/>
      <c r="V77" s="48"/>
      <c r="W77" s="48"/>
      <c r="X77" s="48"/>
    </row>
    <row r="78" spans="1:24" ht="20.100000000000001" customHeight="1">
      <c r="A78" s="540">
        <v>71</v>
      </c>
      <c r="B78" s="725" t="s">
        <v>710</v>
      </c>
      <c r="C78" s="542" t="s">
        <v>709</v>
      </c>
      <c r="D78" s="543" t="s">
        <v>803</v>
      </c>
      <c r="E78" s="728" t="s">
        <v>1397</v>
      </c>
      <c r="F78" s="729" t="s">
        <v>1398</v>
      </c>
      <c r="G78" s="546"/>
      <c r="H78" s="547"/>
      <c r="I78" s="547"/>
      <c r="J78" s="547"/>
      <c r="K78" s="547"/>
      <c r="L78" s="728" t="s">
        <v>1345</v>
      </c>
      <c r="M78" s="548">
        <v>12078</v>
      </c>
      <c r="N78" s="549"/>
      <c r="P78" s="48"/>
      <c r="Q78" s="48"/>
      <c r="R78" s="48"/>
      <c r="S78" s="48"/>
      <c r="T78" s="48"/>
      <c r="U78" s="48"/>
      <c r="V78" s="48"/>
      <c r="W78" s="48"/>
      <c r="X78" s="48"/>
    </row>
    <row r="79" spans="1:24" ht="20.100000000000001" customHeight="1">
      <c r="A79" s="540">
        <v>72</v>
      </c>
      <c r="B79" s="725" t="s">
        <v>710</v>
      </c>
      <c r="C79" s="542" t="s">
        <v>709</v>
      </c>
      <c r="D79" s="543" t="s">
        <v>804</v>
      </c>
      <c r="E79" s="728" t="str">
        <f>E78</f>
        <v>Amandemen UUD 1945 (Hitam)</v>
      </c>
      <c r="F79" s="729" t="s">
        <v>1398</v>
      </c>
      <c r="G79" s="546"/>
      <c r="H79" s="547"/>
      <c r="I79" s="547"/>
      <c r="J79" s="547"/>
      <c r="K79" s="547"/>
      <c r="L79" s="728" t="s">
        <v>1345</v>
      </c>
      <c r="M79" s="548">
        <v>12078</v>
      </c>
      <c r="N79" s="549"/>
      <c r="P79" s="48"/>
      <c r="Q79" s="48"/>
      <c r="R79" s="48"/>
      <c r="S79" s="48"/>
      <c r="T79" s="48"/>
      <c r="U79" s="48"/>
      <c r="V79" s="48"/>
      <c r="W79" s="48"/>
      <c r="X79" s="48"/>
    </row>
    <row r="80" spans="1:24" ht="20.100000000000001" customHeight="1">
      <c r="A80" s="540">
        <v>73</v>
      </c>
      <c r="B80" s="725" t="s">
        <v>713</v>
      </c>
      <c r="C80" s="542" t="s">
        <v>712</v>
      </c>
      <c r="D80" s="543" t="s">
        <v>805</v>
      </c>
      <c r="E80" s="728" t="s">
        <v>1399</v>
      </c>
      <c r="F80" s="729" t="s">
        <v>1400</v>
      </c>
      <c r="G80" s="546"/>
      <c r="H80" s="547"/>
      <c r="I80" s="547"/>
      <c r="J80" s="547"/>
      <c r="K80" s="547"/>
      <c r="L80" s="728" t="s">
        <v>1345</v>
      </c>
      <c r="M80" s="548">
        <v>20130</v>
      </c>
      <c r="N80" s="549"/>
      <c r="P80" s="48"/>
      <c r="Q80" s="48"/>
      <c r="R80" s="48"/>
      <c r="S80" s="48"/>
      <c r="T80" s="48"/>
      <c r="U80" s="48"/>
      <c r="V80" s="48"/>
      <c r="W80" s="48"/>
      <c r="X80" s="48"/>
    </row>
    <row r="81" spans="1:24" ht="20.100000000000001" customHeight="1">
      <c r="A81" s="540">
        <v>74</v>
      </c>
      <c r="B81" s="725" t="s">
        <v>713</v>
      </c>
      <c r="C81" s="542" t="s">
        <v>712</v>
      </c>
      <c r="D81" s="543" t="s">
        <v>806</v>
      </c>
      <c r="E81" s="728" t="str">
        <f>E80</f>
        <v xml:space="preserve">Aneka camilan untuk keluarga </v>
      </c>
      <c r="F81" s="729" t="s">
        <v>1400</v>
      </c>
      <c r="G81" s="546"/>
      <c r="H81" s="547"/>
      <c r="I81" s="547"/>
      <c r="J81" s="547"/>
      <c r="K81" s="547"/>
      <c r="L81" s="728" t="s">
        <v>1345</v>
      </c>
      <c r="M81" s="548">
        <v>20130</v>
      </c>
      <c r="N81" s="549"/>
      <c r="P81" s="48"/>
      <c r="Q81" s="48"/>
      <c r="R81" s="48"/>
      <c r="S81" s="48"/>
      <c r="T81" s="48"/>
      <c r="U81" s="48"/>
      <c r="V81" s="48"/>
      <c r="W81" s="48"/>
      <c r="X81" s="48"/>
    </row>
    <row r="82" spans="1:24" ht="20.100000000000001" customHeight="1">
      <c r="A82" s="540">
        <v>75</v>
      </c>
      <c r="B82" s="725" t="s">
        <v>713</v>
      </c>
      <c r="C82" s="542" t="s">
        <v>712</v>
      </c>
      <c r="D82" s="543" t="s">
        <v>807</v>
      </c>
      <c r="E82" s="728" t="s">
        <v>1401</v>
      </c>
      <c r="F82" s="729" t="s">
        <v>1402</v>
      </c>
      <c r="G82" s="546"/>
      <c r="H82" s="547"/>
      <c r="I82" s="547"/>
      <c r="J82" s="547"/>
      <c r="K82" s="547"/>
      <c r="L82" s="728" t="s">
        <v>1345</v>
      </c>
      <c r="M82" s="548">
        <v>13176</v>
      </c>
      <c r="N82" s="549"/>
      <c r="P82" s="48"/>
      <c r="Q82" s="48"/>
      <c r="R82" s="48"/>
      <c r="S82" s="48"/>
      <c r="T82" s="48"/>
      <c r="U82" s="48"/>
      <c r="V82" s="48"/>
      <c r="W82" s="48"/>
      <c r="X82" s="48"/>
    </row>
    <row r="83" spans="1:24" ht="20.100000000000001" customHeight="1">
      <c r="A83" s="540">
        <v>76</v>
      </c>
      <c r="B83" s="725" t="s">
        <v>713</v>
      </c>
      <c r="C83" s="542" t="s">
        <v>712</v>
      </c>
      <c r="D83" s="543" t="s">
        <v>808</v>
      </c>
      <c r="E83" s="728" t="s">
        <v>1401</v>
      </c>
      <c r="F83" s="729" t="s">
        <v>1402</v>
      </c>
      <c r="G83" s="546"/>
      <c r="H83" s="547"/>
      <c r="I83" s="547"/>
      <c r="J83" s="547"/>
      <c r="K83" s="547"/>
      <c r="L83" s="728" t="s">
        <v>1345</v>
      </c>
      <c r="M83" s="548">
        <v>13176</v>
      </c>
      <c r="N83" s="549"/>
      <c r="P83" s="48"/>
      <c r="Q83" s="48"/>
      <c r="R83" s="48"/>
      <c r="S83" s="48"/>
      <c r="T83" s="48"/>
      <c r="U83" s="48"/>
      <c r="V83" s="48"/>
      <c r="W83" s="48"/>
      <c r="X83" s="48"/>
    </row>
    <row r="84" spans="1:24" ht="20.100000000000001" customHeight="1">
      <c r="A84" s="540">
        <v>77</v>
      </c>
      <c r="B84" s="725" t="s">
        <v>713</v>
      </c>
      <c r="C84" s="542" t="s">
        <v>712</v>
      </c>
      <c r="D84" s="543" t="s">
        <v>809</v>
      </c>
      <c r="E84" s="728" t="s">
        <v>1403</v>
      </c>
      <c r="F84" s="729" t="s">
        <v>1404</v>
      </c>
      <c r="G84" s="546"/>
      <c r="H84" s="547"/>
      <c r="I84" s="547"/>
      <c r="J84" s="547"/>
      <c r="K84" s="547"/>
      <c r="L84" s="728" t="s">
        <v>1345</v>
      </c>
      <c r="M84" s="548">
        <v>18300</v>
      </c>
      <c r="N84" s="549"/>
      <c r="P84" s="48"/>
      <c r="Q84" s="48"/>
      <c r="R84" s="48"/>
      <c r="S84" s="48"/>
      <c r="T84" s="48"/>
      <c r="U84" s="48"/>
      <c r="V84" s="48"/>
      <c r="W84" s="48"/>
      <c r="X84" s="48"/>
    </row>
    <row r="85" spans="1:24" ht="20.100000000000001" customHeight="1">
      <c r="A85" s="540">
        <v>78</v>
      </c>
      <c r="B85" s="725" t="s">
        <v>713</v>
      </c>
      <c r="C85" s="542" t="s">
        <v>712</v>
      </c>
      <c r="D85" s="543" t="s">
        <v>810</v>
      </c>
      <c r="E85" s="728" t="str">
        <f>E84</f>
        <v>Rahasia Penampakan Bumi dan Langit</v>
      </c>
      <c r="F85" s="729" t="s">
        <v>1404</v>
      </c>
      <c r="G85" s="546"/>
      <c r="H85" s="547"/>
      <c r="I85" s="547"/>
      <c r="J85" s="547"/>
      <c r="K85" s="547"/>
      <c r="L85" s="728" t="s">
        <v>1345</v>
      </c>
      <c r="M85" s="548">
        <v>18300</v>
      </c>
      <c r="N85" s="549"/>
      <c r="P85" s="48"/>
      <c r="Q85" s="48"/>
      <c r="R85" s="48"/>
      <c r="S85" s="48"/>
      <c r="T85" s="48"/>
      <c r="U85" s="48"/>
      <c r="V85" s="48"/>
      <c r="W85" s="48"/>
      <c r="X85" s="48"/>
    </row>
    <row r="86" spans="1:24" ht="20.100000000000001" customHeight="1">
      <c r="A86" s="540">
        <v>79</v>
      </c>
      <c r="B86" s="725" t="s">
        <v>713</v>
      </c>
      <c r="C86" s="542" t="s">
        <v>712</v>
      </c>
      <c r="D86" s="543" t="s">
        <v>811</v>
      </c>
      <c r="E86" s="728" t="s">
        <v>1405</v>
      </c>
      <c r="F86" s="729" t="s">
        <v>1406</v>
      </c>
      <c r="G86" s="546"/>
      <c r="H86" s="547"/>
      <c r="I86" s="547"/>
      <c r="J86" s="547"/>
      <c r="K86" s="547"/>
      <c r="L86" s="728" t="s">
        <v>1345</v>
      </c>
      <c r="M86" s="548">
        <v>20130</v>
      </c>
      <c r="N86" s="549"/>
      <c r="P86" s="48"/>
      <c r="Q86" s="48"/>
      <c r="R86" s="48"/>
      <c r="S86" s="48"/>
      <c r="T86" s="48"/>
      <c r="U86" s="48"/>
      <c r="V86" s="48"/>
      <c r="W86" s="48"/>
      <c r="X86" s="48"/>
    </row>
    <row r="87" spans="1:24" ht="20.100000000000001" customHeight="1">
      <c r="A87" s="540">
        <v>80</v>
      </c>
      <c r="B87" s="725" t="s">
        <v>713</v>
      </c>
      <c r="C87" s="542" t="s">
        <v>712</v>
      </c>
      <c r="D87" s="543" t="s">
        <v>812</v>
      </c>
      <c r="E87" s="728" t="str">
        <f>E86</f>
        <v>Anggun dengan selembar kain batik</v>
      </c>
      <c r="F87" s="729" t="s">
        <v>1406</v>
      </c>
      <c r="G87" s="546"/>
      <c r="H87" s="547"/>
      <c r="I87" s="547"/>
      <c r="J87" s="547"/>
      <c r="K87" s="547"/>
      <c r="L87" s="728" t="s">
        <v>1345</v>
      </c>
      <c r="M87" s="548">
        <v>20130</v>
      </c>
      <c r="N87" s="549"/>
      <c r="P87" s="48"/>
      <c r="Q87" s="48"/>
      <c r="R87" s="48"/>
      <c r="S87" s="48"/>
      <c r="T87" s="48"/>
      <c r="U87" s="48"/>
      <c r="V87" s="48"/>
      <c r="W87" s="48"/>
      <c r="X87" s="48"/>
    </row>
    <row r="88" spans="1:24" ht="20.100000000000001" customHeight="1">
      <c r="A88" s="540">
        <v>81</v>
      </c>
      <c r="B88" s="725" t="s">
        <v>713</v>
      </c>
      <c r="C88" s="542" t="s">
        <v>712</v>
      </c>
      <c r="D88" s="543" t="s">
        <v>813</v>
      </c>
      <c r="E88" s="728" t="s">
        <v>1407</v>
      </c>
      <c r="F88" s="729" t="s">
        <v>1356</v>
      </c>
      <c r="G88" s="546"/>
      <c r="H88" s="547"/>
      <c r="I88" s="547"/>
      <c r="J88" s="547"/>
      <c r="K88" s="547"/>
      <c r="L88" s="728" t="s">
        <v>1345</v>
      </c>
      <c r="M88" s="548">
        <v>18300</v>
      </c>
      <c r="N88" s="549"/>
      <c r="P88" s="48"/>
      <c r="Q88" s="48"/>
      <c r="R88" s="48"/>
      <c r="S88" s="48"/>
      <c r="T88" s="48"/>
      <c r="U88" s="48"/>
      <c r="V88" s="48"/>
      <c r="W88" s="48"/>
      <c r="X88" s="48"/>
    </row>
    <row r="89" spans="1:24" ht="20.100000000000001" customHeight="1">
      <c r="A89" s="540">
        <v>82</v>
      </c>
      <c r="B89" s="725" t="s">
        <v>713</v>
      </c>
      <c r="C89" s="542" t="s">
        <v>712</v>
      </c>
      <c r="D89" s="543" t="s">
        <v>814</v>
      </c>
      <c r="E89" s="728" t="str">
        <f>E88</f>
        <v>Antasari : Dalang Dibalik kematian Nasrudin?</v>
      </c>
      <c r="F89" s="729" t="s">
        <v>1356</v>
      </c>
      <c r="G89" s="546"/>
      <c r="H89" s="547"/>
      <c r="I89" s="547"/>
      <c r="J89" s="547"/>
      <c r="K89" s="547"/>
      <c r="L89" s="728" t="s">
        <v>1345</v>
      </c>
      <c r="M89" s="548">
        <v>18300</v>
      </c>
      <c r="N89" s="549"/>
      <c r="P89" s="48"/>
      <c r="Q89" s="48"/>
      <c r="R89" s="48"/>
      <c r="S89" s="48"/>
      <c r="T89" s="48"/>
      <c r="U89" s="48"/>
      <c r="V89" s="48"/>
      <c r="W89" s="48"/>
      <c r="X89" s="48"/>
    </row>
    <row r="90" spans="1:24" ht="20.100000000000001" customHeight="1">
      <c r="A90" s="540">
        <v>83</v>
      </c>
      <c r="B90" s="725" t="s">
        <v>706</v>
      </c>
      <c r="C90" s="542" t="s">
        <v>705</v>
      </c>
      <c r="D90" s="543" t="s">
        <v>815</v>
      </c>
      <c r="E90" s="728" t="str">
        <f>E91</f>
        <v>Shaid Al Khatir</v>
      </c>
      <c r="F90" s="729" t="s">
        <v>1393</v>
      </c>
      <c r="G90" s="546"/>
      <c r="H90" s="547"/>
      <c r="I90" s="547"/>
      <c r="J90" s="547"/>
      <c r="K90" s="547"/>
      <c r="L90" s="728" t="s">
        <v>1345</v>
      </c>
      <c r="M90" s="548">
        <v>58560</v>
      </c>
      <c r="N90" s="549"/>
      <c r="P90" s="48"/>
      <c r="Q90" s="48"/>
      <c r="R90" s="48"/>
      <c r="S90" s="48"/>
      <c r="T90" s="48"/>
      <c r="U90" s="48"/>
      <c r="V90" s="48"/>
      <c r="W90" s="48"/>
      <c r="X90" s="48"/>
    </row>
    <row r="91" spans="1:24" ht="20.100000000000001" customHeight="1">
      <c r="A91" s="540">
        <v>84</v>
      </c>
      <c r="B91" s="725" t="s">
        <v>706</v>
      </c>
      <c r="C91" s="542" t="s">
        <v>705</v>
      </c>
      <c r="D91" s="543" t="s">
        <v>816</v>
      </c>
      <c r="E91" s="728" t="s">
        <v>1408</v>
      </c>
      <c r="F91" s="729" t="s">
        <v>1393</v>
      </c>
      <c r="G91" s="546"/>
      <c r="H91" s="547"/>
      <c r="I91" s="547"/>
      <c r="J91" s="547"/>
      <c r="K91" s="547"/>
      <c r="L91" s="728" t="s">
        <v>1345</v>
      </c>
      <c r="M91" s="548">
        <v>58560</v>
      </c>
      <c r="N91" s="549"/>
      <c r="P91" s="48"/>
      <c r="Q91" s="48"/>
      <c r="R91" s="48"/>
      <c r="S91" s="48"/>
      <c r="T91" s="48"/>
      <c r="U91" s="48"/>
      <c r="V91" s="48"/>
      <c r="W91" s="48"/>
      <c r="X91" s="48"/>
    </row>
    <row r="92" spans="1:24" ht="20.100000000000001" customHeight="1">
      <c r="A92" s="540">
        <v>85</v>
      </c>
      <c r="B92" s="725" t="s">
        <v>713</v>
      </c>
      <c r="C92" s="542" t="s">
        <v>712</v>
      </c>
      <c r="D92" s="543" t="s">
        <v>817</v>
      </c>
      <c r="E92" s="728" t="s">
        <v>1409</v>
      </c>
      <c r="F92" s="729" t="s">
        <v>1410</v>
      </c>
      <c r="G92" s="546"/>
      <c r="H92" s="547"/>
      <c r="I92" s="547"/>
      <c r="J92" s="547"/>
      <c r="K92" s="547"/>
      <c r="L92" s="728" t="s">
        <v>1345</v>
      </c>
      <c r="M92" s="548">
        <v>29280</v>
      </c>
      <c r="N92" s="549"/>
      <c r="P92" s="48"/>
      <c r="Q92" s="48"/>
      <c r="R92" s="48"/>
      <c r="S92" s="48"/>
      <c r="T92" s="48"/>
      <c r="U92" s="48"/>
      <c r="V92" s="48"/>
      <c r="W92" s="48"/>
      <c r="X92" s="48"/>
    </row>
    <row r="93" spans="1:24" ht="20.100000000000001" customHeight="1">
      <c r="A93" s="540">
        <v>86</v>
      </c>
      <c r="B93" s="725" t="s">
        <v>713</v>
      </c>
      <c r="C93" s="542" t="s">
        <v>712</v>
      </c>
      <c r="D93" s="543" t="s">
        <v>818</v>
      </c>
      <c r="E93" s="728" t="str">
        <f>E92</f>
        <v xml:space="preserve">Daftar Tajuk Sabyek untuk perpustakaan </v>
      </c>
      <c r="F93" s="729" t="s">
        <v>1410</v>
      </c>
      <c r="G93" s="546"/>
      <c r="H93" s="547"/>
      <c r="I93" s="547"/>
      <c r="J93" s="547"/>
      <c r="K93" s="547"/>
      <c r="L93" s="728" t="s">
        <v>1345</v>
      </c>
      <c r="M93" s="548">
        <v>29280</v>
      </c>
      <c r="N93" s="549"/>
      <c r="P93" s="48"/>
      <c r="Q93" s="48"/>
      <c r="R93" s="48"/>
      <c r="S93" s="48"/>
      <c r="T93" s="48"/>
      <c r="U93" s="48"/>
      <c r="V93" s="48"/>
      <c r="W93" s="48"/>
      <c r="X93" s="48"/>
    </row>
    <row r="94" spans="1:24" ht="20.100000000000001" customHeight="1">
      <c r="A94" s="540">
        <v>87</v>
      </c>
      <c r="B94" s="725" t="s">
        <v>713</v>
      </c>
      <c r="C94" s="542" t="s">
        <v>712</v>
      </c>
      <c r="D94" s="543" t="s">
        <v>819</v>
      </c>
      <c r="E94" s="728" t="s">
        <v>1411</v>
      </c>
      <c r="F94" s="729" t="s">
        <v>1378</v>
      </c>
      <c r="G94" s="546"/>
      <c r="H94" s="547"/>
      <c r="I94" s="547"/>
      <c r="J94" s="547"/>
      <c r="K94" s="547"/>
      <c r="L94" s="728" t="s">
        <v>1345</v>
      </c>
      <c r="M94" s="548">
        <v>24814.799999999999</v>
      </c>
      <c r="N94" s="549"/>
      <c r="P94" s="48"/>
      <c r="Q94" s="48"/>
      <c r="R94" s="48"/>
      <c r="S94" s="48"/>
      <c r="T94" s="48"/>
      <c r="U94" s="48"/>
      <c r="V94" s="48"/>
      <c r="W94" s="48"/>
      <c r="X94" s="48"/>
    </row>
    <row r="95" spans="1:24" ht="20.100000000000001" customHeight="1">
      <c r="A95" s="540">
        <v>88</v>
      </c>
      <c r="B95" s="725" t="s">
        <v>713</v>
      </c>
      <c r="C95" s="542" t="s">
        <v>712</v>
      </c>
      <c r="D95" s="543" t="s">
        <v>820</v>
      </c>
      <c r="E95" s="728" t="str">
        <f>E94</f>
        <v xml:space="preserve">Asuhan kebidanan Pada Masa Nifas </v>
      </c>
      <c r="F95" s="729" t="s">
        <v>1378</v>
      </c>
      <c r="G95" s="546"/>
      <c r="H95" s="547"/>
      <c r="I95" s="547"/>
      <c r="J95" s="547"/>
      <c r="K95" s="547"/>
      <c r="L95" s="728" t="s">
        <v>1345</v>
      </c>
      <c r="M95" s="548">
        <v>24814.799999999999</v>
      </c>
      <c r="N95" s="549"/>
      <c r="P95" s="48"/>
      <c r="Q95" s="48"/>
      <c r="R95" s="48"/>
      <c r="S95" s="48"/>
      <c r="T95" s="48"/>
      <c r="U95" s="48"/>
      <c r="V95" s="48"/>
      <c r="W95" s="48"/>
      <c r="X95" s="48"/>
    </row>
    <row r="96" spans="1:24" ht="20.100000000000001" customHeight="1">
      <c r="A96" s="540">
        <v>89</v>
      </c>
      <c r="B96" s="725" t="s">
        <v>713</v>
      </c>
      <c r="C96" s="542" t="s">
        <v>712</v>
      </c>
      <c r="D96" s="543" t="s">
        <v>821</v>
      </c>
      <c r="E96" s="728" t="s">
        <v>1412</v>
      </c>
      <c r="F96" s="729" t="s">
        <v>1378</v>
      </c>
      <c r="G96" s="546"/>
      <c r="H96" s="547"/>
      <c r="I96" s="547"/>
      <c r="J96" s="547"/>
      <c r="K96" s="547"/>
      <c r="L96" s="728" t="s">
        <v>1345</v>
      </c>
      <c r="M96" s="548">
        <v>18226.8</v>
      </c>
      <c r="N96" s="549"/>
      <c r="P96" s="48"/>
      <c r="Q96" s="48"/>
      <c r="R96" s="48"/>
      <c r="S96" s="48"/>
      <c r="T96" s="48"/>
      <c r="U96" s="48"/>
      <c r="V96" s="48"/>
      <c r="W96" s="48"/>
      <c r="X96" s="48"/>
    </row>
    <row r="97" spans="1:24" ht="20.100000000000001" customHeight="1">
      <c r="A97" s="540">
        <v>90</v>
      </c>
      <c r="B97" s="725" t="s">
        <v>713</v>
      </c>
      <c r="C97" s="542" t="s">
        <v>712</v>
      </c>
      <c r="D97" s="543" t="s">
        <v>822</v>
      </c>
      <c r="E97" s="728" t="str">
        <f>E96</f>
        <v>Asuhan Keperawatan anak dan neonatus</v>
      </c>
      <c r="F97" s="729" t="s">
        <v>1378</v>
      </c>
      <c r="G97" s="546"/>
      <c r="H97" s="547"/>
      <c r="I97" s="547"/>
      <c r="J97" s="547"/>
      <c r="K97" s="547"/>
      <c r="L97" s="728" t="s">
        <v>1345</v>
      </c>
      <c r="M97" s="548">
        <f>M96</f>
        <v>18226.8</v>
      </c>
      <c r="N97" s="549"/>
      <c r="P97" s="48"/>
      <c r="Q97" s="48"/>
      <c r="R97" s="48"/>
      <c r="S97" s="48"/>
      <c r="T97" s="48"/>
      <c r="U97" s="48"/>
      <c r="V97" s="48"/>
      <c r="W97" s="48"/>
      <c r="X97" s="48"/>
    </row>
    <row r="98" spans="1:24" ht="20.100000000000001" customHeight="1">
      <c r="A98" s="540">
        <v>91</v>
      </c>
      <c r="B98" s="725" t="s">
        <v>713</v>
      </c>
      <c r="C98" s="542" t="s">
        <v>712</v>
      </c>
      <c r="D98" s="543" t="s">
        <v>823</v>
      </c>
      <c r="E98" s="728" t="s">
        <v>1413</v>
      </c>
      <c r="F98" s="729" t="s">
        <v>1378</v>
      </c>
      <c r="G98" s="546"/>
      <c r="H98" s="547"/>
      <c r="I98" s="547"/>
      <c r="J98" s="547"/>
      <c r="K98" s="547"/>
      <c r="L98" s="728" t="s">
        <v>1345</v>
      </c>
      <c r="M98" s="548">
        <v>16762.8</v>
      </c>
      <c r="N98" s="549"/>
      <c r="P98" s="48"/>
      <c r="Q98" s="48"/>
      <c r="R98" s="48"/>
      <c r="S98" s="48"/>
      <c r="T98" s="48"/>
      <c r="U98" s="48"/>
      <c r="V98" s="48"/>
      <c r="W98" s="48"/>
      <c r="X98" s="48"/>
    </row>
    <row r="99" spans="1:24" ht="20.100000000000001" customHeight="1">
      <c r="A99" s="540">
        <v>92</v>
      </c>
      <c r="B99" s="725" t="s">
        <v>713</v>
      </c>
      <c r="C99" s="542" t="s">
        <v>712</v>
      </c>
      <c r="D99" s="543" t="s">
        <v>824</v>
      </c>
      <c r="E99" s="728" t="str">
        <f>E98</f>
        <v>Asuhan Keperawatan pada kehamilan fisiologi dan Patologi</v>
      </c>
      <c r="F99" s="729" t="s">
        <v>1378</v>
      </c>
      <c r="G99" s="546"/>
      <c r="H99" s="547"/>
      <c r="I99" s="547"/>
      <c r="J99" s="547"/>
      <c r="K99" s="547"/>
      <c r="L99" s="728" t="s">
        <v>1345</v>
      </c>
      <c r="M99" s="548">
        <f>M98</f>
        <v>16762.8</v>
      </c>
      <c r="N99" s="549"/>
      <c r="P99" s="48"/>
      <c r="Q99" s="48"/>
      <c r="R99" s="48"/>
      <c r="S99" s="48"/>
      <c r="T99" s="48"/>
      <c r="U99" s="48"/>
      <c r="V99" s="48"/>
      <c r="W99" s="48"/>
      <c r="X99" s="48"/>
    </row>
    <row r="100" spans="1:24" ht="20.100000000000001" customHeight="1">
      <c r="A100" s="540">
        <v>93</v>
      </c>
      <c r="B100" s="725" t="s">
        <v>713</v>
      </c>
      <c r="C100" s="542" t="s">
        <v>712</v>
      </c>
      <c r="D100" s="543" t="s">
        <v>825</v>
      </c>
      <c r="E100" s="728" t="s">
        <v>1414</v>
      </c>
      <c r="F100" s="729" t="s">
        <v>1378</v>
      </c>
      <c r="G100" s="546"/>
      <c r="H100" s="547"/>
      <c r="I100" s="547"/>
      <c r="J100" s="547"/>
      <c r="K100" s="547"/>
      <c r="L100" s="728" t="s">
        <v>1345</v>
      </c>
      <c r="M100" s="548">
        <v>24814.799999999999</v>
      </c>
      <c r="N100" s="549"/>
      <c r="P100" s="48"/>
      <c r="Q100" s="48"/>
      <c r="R100" s="48"/>
      <c r="S100" s="48"/>
      <c r="T100" s="48"/>
      <c r="U100" s="48"/>
      <c r="V100" s="48"/>
      <c r="W100" s="48"/>
      <c r="X100" s="48"/>
    </row>
    <row r="101" spans="1:24" ht="20.100000000000001" customHeight="1">
      <c r="A101" s="540">
        <v>94</v>
      </c>
      <c r="B101" s="725" t="s">
        <v>713</v>
      </c>
      <c r="C101" s="542" t="s">
        <v>712</v>
      </c>
      <c r="D101" s="543" t="s">
        <v>826</v>
      </c>
      <c r="E101" s="728" t="str">
        <f>E100</f>
        <v xml:space="preserve">Hak dan kewajiban dalam ketentuan Umum </v>
      </c>
      <c r="F101" s="729" t="s">
        <v>1378</v>
      </c>
      <c r="G101" s="546"/>
      <c r="H101" s="547"/>
      <c r="I101" s="547"/>
      <c r="J101" s="547"/>
      <c r="K101" s="547"/>
      <c r="L101" s="728" t="s">
        <v>1345</v>
      </c>
      <c r="M101" s="548">
        <v>24814.799999999999</v>
      </c>
      <c r="N101" s="549"/>
      <c r="P101" s="48"/>
      <c r="Q101" s="48"/>
      <c r="R101" s="48"/>
      <c r="S101" s="48"/>
      <c r="T101" s="48"/>
      <c r="U101" s="48"/>
      <c r="V101" s="48"/>
      <c r="W101" s="48"/>
      <c r="X101" s="48"/>
    </row>
    <row r="102" spans="1:24" ht="20.100000000000001" customHeight="1">
      <c r="A102" s="540">
        <v>95</v>
      </c>
      <c r="B102" s="725" t="s">
        <v>706</v>
      </c>
      <c r="C102" s="542" t="s">
        <v>705</v>
      </c>
      <c r="D102" s="543" t="s">
        <v>827</v>
      </c>
      <c r="E102" s="728" t="s">
        <v>1415</v>
      </c>
      <c r="F102" s="729" t="s">
        <v>1378</v>
      </c>
      <c r="G102" s="546"/>
      <c r="H102" s="547"/>
      <c r="I102" s="547"/>
      <c r="J102" s="547"/>
      <c r="K102" s="547"/>
      <c r="L102" s="728" t="s">
        <v>1345</v>
      </c>
      <c r="M102" s="548">
        <v>14566.8</v>
      </c>
      <c r="N102" s="549"/>
      <c r="P102" s="48"/>
      <c r="Q102" s="48"/>
      <c r="R102" s="48"/>
      <c r="S102" s="48"/>
      <c r="T102" s="48"/>
      <c r="U102" s="48"/>
      <c r="V102" s="48"/>
      <c r="W102" s="48"/>
      <c r="X102" s="48"/>
    </row>
    <row r="103" spans="1:24" ht="20.100000000000001" customHeight="1">
      <c r="A103" s="540">
        <v>96</v>
      </c>
      <c r="B103" s="725" t="s">
        <v>706</v>
      </c>
      <c r="C103" s="542" t="s">
        <v>705</v>
      </c>
      <c r="D103" s="543" t="s">
        <v>828</v>
      </c>
      <c r="E103" s="728" t="str">
        <f>E102</f>
        <v>Asuhan Keperawatan Persalinan normal</v>
      </c>
      <c r="F103" s="729" t="s">
        <v>1378</v>
      </c>
      <c r="G103" s="546"/>
      <c r="H103" s="547"/>
      <c r="I103" s="547"/>
      <c r="J103" s="547"/>
      <c r="K103" s="547"/>
      <c r="L103" s="728" t="s">
        <v>1345</v>
      </c>
      <c r="M103" s="548">
        <f>M102</f>
        <v>14566.8</v>
      </c>
      <c r="N103" s="549"/>
      <c r="P103" s="48"/>
      <c r="Q103" s="48"/>
      <c r="R103" s="48"/>
      <c r="S103" s="48"/>
      <c r="T103" s="48"/>
      <c r="U103" s="48"/>
      <c r="V103" s="48"/>
      <c r="W103" s="48"/>
      <c r="X103" s="48"/>
    </row>
    <row r="104" spans="1:24" ht="20.100000000000001" customHeight="1">
      <c r="A104" s="540">
        <v>97</v>
      </c>
      <c r="B104" s="725" t="s">
        <v>713</v>
      </c>
      <c r="C104" s="542" t="s">
        <v>712</v>
      </c>
      <c r="D104" s="543" t="s">
        <v>829</v>
      </c>
      <c r="E104" s="728" t="s">
        <v>1416</v>
      </c>
      <c r="F104" s="729" t="s">
        <v>1344</v>
      </c>
      <c r="G104" s="546"/>
      <c r="H104" s="547"/>
      <c r="I104" s="547"/>
      <c r="J104" s="547"/>
      <c r="K104" s="547"/>
      <c r="L104" s="728" t="s">
        <v>1345</v>
      </c>
      <c r="M104" s="548">
        <v>12810</v>
      </c>
      <c r="N104" s="549"/>
      <c r="P104" s="48"/>
      <c r="Q104" s="48"/>
      <c r="R104" s="48"/>
      <c r="S104" s="48"/>
      <c r="T104" s="48"/>
      <c r="U104" s="48"/>
      <c r="V104" s="48"/>
      <c r="W104" s="48"/>
      <c r="X104" s="48"/>
    </row>
    <row r="105" spans="1:24" ht="20.100000000000001" customHeight="1">
      <c r="A105" s="540">
        <v>98</v>
      </c>
      <c r="B105" s="725" t="s">
        <v>713</v>
      </c>
      <c r="C105" s="542" t="s">
        <v>712</v>
      </c>
      <c r="D105" s="543" t="s">
        <v>830</v>
      </c>
      <c r="E105" s="728" t="str">
        <f>E104</f>
        <v xml:space="preserve">Asyiknya mencari teman dan berburu dolar di situs </v>
      </c>
      <c r="F105" s="729" t="s">
        <v>1344</v>
      </c>
      <c r="G105" s="546"/>
      <c r="H105" s="547"/>
      <c r="I105" s="547"/>
      <c r="J105" s="547"/>
      <c r="K105" s="547"/>
      <c r="L105" s="728" t="s">
        <v>1345</v>
      </c>
      <c r="M105" s="548">
        <v>12810</v>
      </c>
      <c r="N105" s="549"/>
      <c r="P105" s="48"/>
      <c r="Q105" s="48"/>
      <c r="R105" s="48"/>
      <c r="S105" s="48"/>
      <c r="T105" s="48"/>
      <c r="U105" s="48"/>
      <c r="V105" s="48"/>
      <c r="W105" s="48"/>
      <c r="X105" s="48"/>
    </row>
    <row r="106" spans="1:24" ht="20.100000000000001" customHeight="1">
      <c r="A106" s="540">
        <v>99</v>
      </c>
      <c r="B106" s="725" t="s">
        <v>713</v>
      </c>
      <c r="C106" s="542" t="s">
        <v>712</v>
      </c>
      <c r="D106" s="543" t="s">
        <v>831</v>
      </c>
      <c r="E106" s="728" t="s">
        <v>1417</v>
      </c>
      <c r="F106" s="729" t="s">
        <v>1418</v>
      </c>
      <c r="G106" s="546"/>
      <c r="H106" s="547"/>
      <c r="I106" s="547"/>
      <c r="J106" s="547"/>
      <c r="K106" s="547"/>
      <c r="L106" s="728" t="s">
        <v>1345</v>
      </c>
      <c r="M106" s="548">
        <v>13908</v>
      </c>
      <c r="N106" s="549"/>
      <c r="P106" s="48"/>
      <c r="Q106" s="48"/>
      <c r="R106" s="48"/>
      <c r="S106" s="48"/>
      <c r="T106" s="48"/>
      <c r="U106" s="48"/>
      <c r="V106" s="48"/>
      <c r="W106" s="48"/>
      <c r="X106" s="48"/>
    </row>
    <row r="107" spans="1:24" ht="20.100000000000001" customHeight="1">
      <c r="A107" s="540">
        <v>100</v>
      </c>
      <c r="B107" s="725" t="s">
        <v>713</v>
      </c>
      <c r="C107" s="542" t="s">
        <v>712</v>
      </c>
      <c r="D107" s="543" t="s">
        <v>832</v>
      </c>
      <c r="E107" s="728" t="str">
        <f>E106</f>
        <v>Atas Kerudung bawah warung</v>
      </c>
      <c r="F107" s="729" t="s">
        <v>1418</v>
      </c>
      <c r="G107" s="546"/>
      <c r="H107" s="547"/>
      <c r="I107" s="547"/>
      <c r="J107" s="547"/>
      <c r="K107" s="547"/>
      <c r="L107" s="728" t="s">
        <v>1345</v>
      </c>
      <c r="M107" s="548">
        <v>13908</v>
      </c>
      <c r="N107" s="549"/>
      <c r="P107" s="48"/>
      <c r="Q107" s="48"/>
      <c r="R107" s="48"/>
      <c r="S107" s="48"/>
      <c r="T107" s="48"/>
      <c r="U107" s="48"/>
      <c r="V107" s="48"/>
      <c r="W107" s="48"/>
      <c r="X107" s="48"/>
    </row>
    <row r="108" spans="1:24" ht="20.100000000000001" customHeight="1">
      <c r="A108" s="540">
        <v>101</v>
      </c>
      <c r="B108" s="725" t="s">
        <v>713</v>
      </c>
      <c r="C108" s="542" t="s">
        <v>712</v>
      </c>
      <c r="D108" s="543" t="s">
        <v>833</v>
      </c>
      <c r="E108" s="728" t="s">
        <v>1419</v>
      </c>
      <c r="F108" s="729" t="s">
        <v>1420</v>
      </c>
      <c r="G108" s="546"/>
      <c r="H108" s="547"/>
      <c r="I108" s="547"/>
      <c r="J108" s="547"/>
      <c r="K108" s="547"/>
      <c r="L108" s="728" t="s">
        <v>1345</v>
      </c>
      <c r="M108" s="548">
        <v>16836</v>
      </c>
      <c r="N108" s="549"/>
      <c r="P108" s="48"/>
      <c r="Q108" s="48"/>
      <c r="R108" s="48"/>
      <c r="S108" s="48"/>
      <c r="T108" s="48"/>
      <c r="U108" s="48"/>
      <c r="V108" s="48"/>
      <c r="W108" s="48"/>
      <c r="X108" s="48"/>
    </row>
    <row r="109" spans="1:24" ht="20.100000000000001" customHeight="1">
      <c r="A109" s="540">
        <v>102</v>
      </c>
      <c r="B109" s="725" t="s">
        <v>713</v>
      </c>
      <c r="C109" s="542" t="s">
        <v>712</v>
      </c>
      <c r="D109" s="543" t="s">
        <v>834</v>
      </c>
      <c r="E109" s="728" t="str">
        <f>E108</f>
        <v>Bagaimana Mencintai Tanah Air</v>
      </c>
      <c r="F109" s="729" t="s">
        <v>1420</v>
      </c>
      <c r="G109" s="546"/>
      <c r="H109" s="547"/>
      <c r="I109" s="547"/>
      <c r="J109" s="547"/>
      <c r="K109" s="547"/>
      <c r="L109" s="728" t="s">
        <v>1345</v>
      </c>
      <c r="M109" s="548">
        <v>16836</v>
      </c>
      <c r="N109" s="549"/>
      <c r="P109" s="48"/>
      <c r="Q109" s="48"/>
      <c r="R109" s="48"/>
      <c r="S109" s="48"/>
      <c r="T109" s="48"/>
      <c r="U109" s="48"/>
      <c r="V109" s="48"/>
      <c r="W109" s="48"/>
      <c r="X109" s="48"/>
    </row>
    <row r="110" spans="1:24" ht="20.100000000000001" customHeight="1">
      <c r="A110" s="540">
        <v>103</v>
      </c>
      <c r="B110" s="725" t="s">
        <v>713</v>
      </c>
      <c r="C110" s="542" t="s">
        <v>712</v>
      </c>
      <c r="D110" s="543" t="s">
        <v>835</v>
      </c>
      <c r="E110" s="728" t="s">
        <v>1421</v>
      </c>
      <c r="F110" s="729" t="s">
        <v>1422</v>
      </c>
      <c r="G110" s="546"/>
      <c r="H110" s="547"/>
      <c r="I110" s="547"/>
      <c r="J110" s="547"/>
      <c r="K110" s="547"/>
      <c r="L110" s="728" t="s">
        <v>1345</v>
      </c>
      <c r="M110" s="548">
        <v>18300</v>
      </c>
      <c r="N110" s="549"/>
      <c r="P110" s="48"/>
      <c r="Q110" s="48"/>
      <c r="R110" s="48"/>
      <c r="S110" s="48"/>
      <c r="T110" s="48"/>
      <c r="U110" s="48"/>
      <c r="V110" s="48"/>
      <c r="W110" s="48"/>
      <c r="X110" s="48"/>
    </row>
    <row r="111" spans="1:24" ht="20.100000000000001" customHeight="1">
      <c r="A111" s="540">
        <v>104</v>
      </c>
      <c r="B111" s="725" t="s">
        <v>713</v>
      </c>
      <c r="C111" s="542" t="s">
        <v>712</v>
      </c>
      <c r="D111" s="543" t="s">
        <v>836</v>
      </c>
      <c r="E111" s="728" t="str">
        <f>E110</f>
        <v>Bahagiakan Dirimu dengan menyenangkan orang lain</v>
      </c>
      <c r="F111" s="729" t="s">
        <v>1422</v>
      </c>
      <c r="G111" s="546"/>
      <c r="H111" s="547"/>
      <c r="I111" s="547"/>
      <c r="J111" s="547"/>
      <c r="K111" s="547"/>
      <c r="L111" s="728" t="s">
        <v>1345</v>
      </c>
      <c r="M111" s="548">
        <v>18300</v>
      </c>
      <c r="N111" s="549"/>
      <c r="P111" s="48"/>
      <c r="Q111" s="48"/>
      <c r="R111" s="48"/>
      <c r="S111" s="48"/>
      <c r="T111" s="48"/>
      <c r="U111" s="48"/>
      <c r="V111" s="48"/>
      <c r="W111" s="48"/>
      <c r="X111" s="48"/>
    </row>
    <row r="112" spans="1:24" ht="20.100000000000001" customHeight="1">
      <c r="A112" s="540">
        <v>105</v>
      </c>
      <c r="B112" s="725" t="s">
        <v>713</v>
      </c>
      <c r="C112" s="542" t="s">
        <v>712</v>
      </c>
      <c r="D112" s="543" t="s">
        <v>837</v>
      </c>
      <c r="E112" s="728" t="s">
        <v>1423</v>
      </c>
      <c r="F112" s="729" t="s">
        <v>1424</v>
      </c>
      <c r="G112" s="546"/>
      <c r="H112" s="547"/>
      <c r="I112" s="547"/>
      <c r="J112" s="547"/>
      <c r="K112" s="547"/>
      <c r="L112" s="728" t="s">
        <v>1345</v>
      </c>
      <c r="M112" s="548">
        <v>32940</v>
      </c>
      <c r="N112" s="549"/>
      <c r="P112" s="48"/>
      <c r="Q112" s="48"/>
      <c r="R112" s="48"/>
      <c r="S112" s="48"/>
      <c r="T112" s="48"/>
      <c r="U112" s="48"/>
      <c r="V112" s="48"/>
      <c r="W112" s="48"/>
      <c r="X112" s="48"/>
    </row>
    <row r="113" spans="1:24" ht="20.100000000000001" customHeight="1">
      <c r="A113" s="540">
        <v>106</v>
      </c>
      <c r="B113" s="725" t="s">
        <v>713</v>
      </c>
      <c r="C113" s="542" t="s">
        <v>712</v>
      </c>
      <c r="D113" s="543" t="s">
        <v>838</v>
      </c>
      <c r="E113" s="728" t="str">
        <f>E112</f>
        <v>Pengantar Klasifikasi Persepuluhan Dewey</v>
      </c>
      <c r="F113" s="729" t="s">
        <v>1424</v>
      </c>
      <c r="G113" s="546"/>
      <c r="H113" s="547"/>
      <c r="I113" s="547"/>
      <c r="J113" s="547"/>
      <c r="K113" s="547"/>
      <c r="L113" s="728" t="s">
        <v>1345</v>
      </c>
      <c r="M113" s="548">
        <v>32940</v>
      </c>
      <c r="N113" s="549"/>
      <c r="P113" s="48"/>
      <c r="Q113" s="48"/>
      <c r="R113" s="48"/>
      <c r="S113" s="48"/>
      <c r="T113" s="48"/>
      <c r="U113" s="48"/>
      <c r="V113" s="48"/>
      <c r="W113" s="48"/>
      <c r="X113" s="48"/>
    </row>
    <row r="114" spans="1:24" ht="20.100000000000001" customHeight="1">
      <c r="A114" s="540">
        <v>107</v>
      </c>
      <c r="B114" s="725" t="s">
        <v>713</v>
      </c>
      <c r="C114" s="542" t="s">
        <v>712</v>
      </c>
      <c r="D114" s="543" t="s">
        <v>839</v>
      </c>
      <c r="E114" s="728" t="s">
        <v>1425</v>
      </c>
      <c r="F114" s="729" t="s">
        <v>1426</v>
      </c>
      <c r="G114" s="546"/>
      <c r="H114" s="547"/>
      <c r="I114" s="547"/>
      <c r="J114" s="547"/>
      <c r="K114" s="547"/>
      <c r="L114" s="728" t="s">
        <v>1345</v>
      </c>
      <c r="M114" s="548">
        <v>17568</v>
      </c>
      <c r="N114" s="549"/>
      <c r="P114" s="48"/>
      <c r="Q114" s="48"/>
      <c r="R114" s="48"/>
      <c r="S114" s="48"/>
      <c r="T114" s="48"/>
      <c r="U114" s="48"/>
      <c r="V114" s="48"/>
      <c r="W114" s="48"/>
      <c r="X114" s="48"/>
    </row>
    <row r="115" spans="1:24" ht="20.100000000000001" customHeight="1">
      <c r="A115" s="540">
        <v>108</v>
      </c>
      <c r="B115" s="725" t="s">
        <v>713</v>
      </c>
      <c r="C115" s="542" t="s">
        <v>712</v>
      </c>
      <c r="D115" s="543" t="s">
        <v>840</v>
      </c>
      <c r="E115" s="728" t="str">
        <f>E114</f>
        <v>Barista: Seni Meracik Kopi</v>
      </c>
      <c r="F115" s="729" t="s">
        <v>1426</v>
      </c>
      <c r="G115" s="546"/>
      <c r="H115" s="547"/>
      <c r="I115" s="547"/>
      <c r="J115" s="547"/>
      <c r="K115" s="547"/>
      <c r="L115" s="728" t="s">
        <v>1345</v>
      </c>
      <c r="M115" s="548">
        <v>17568</v>
      </c>
      <c r="N115" s="549"/>
      <c r="P115" s="48"/>
      <c r="Q115" s="48"/>
      <c r="R115" s="48"/>
      <c r="S115" s="48"/>
      <c r="T115" s="48"/>
      <c r="U115" s="48"/>
      <c r="V115" s="48"/>
      <c r="W115" s="48"/>
      <c r="X115" s="48"/>
    </row>
    <row r="116" spans="1:24" ht="20.100000000000001" customHeight="1">
      <c r="A116" s="540">
        <v>109</v>
      </c>
      <c r="B116" s="725" t="s">
        <v>713</v>
      </c>
      <c r="C116" s="542" t="s">
        <v>712</v>
      </c>
      <c r="D116" s="543" t="s">
        <v>841</v>
      </c>
      <c r="E116" s="728" t="s">
        <v>1427</v>
      </c>
      <c r="F116" s="729" t="s">
        <v>1420</v>
      </c>
      <c r="G116" s="546"/>
      <c r="H116" s="547"/>
      <c r="I116" s="547"/>
      <c r="J116" s="547"/>
      <c r="K116" s="547"/>
      <c r="L116" s="728" t="s">
        <v>1345</v>
      </c>
      <c r="M116" s="548">
        <v>20496</v>
      </c>
      <c r="N116" s="549"/>
      <c r="P116" s="48"/>
      <c r="Q116" s="48"/>
      <c r="R116" s="48"/>
      <c r="S116" s="48"/>
      <c r="T116" s="48"/>
      <c r="U116" s="48"/>
      <c r="V116" s="48"/>
      <c r="W116" s="48"/>
      <c r="X116" s="48"/>
    </row>
    <row r="117" spans="1:24" ht="20.100000000000001" customHeight="1">
      <c r="A117" s="540">
        <v>110</v>
      </c>
      <c r="B117" s="725" t="s">
        <v>713</v>
      </c>
      <c r="C117" s="542" t="s">
        <v>712</v>
      </c>
      <c r="D117" s="543" t="s">
        <v>842</v>
      </c>
      <c r="E117" s="728" t="str">
        <f>E116</f>
        <v xml:space="preserve">Belajar Arif dan Bijaksana </v>
      </c>
      <c r="F117" s="729" t="s">
        <v>1420</v>
      </c>
      <c r="G117" s="546"/>
      <c r="H117" s="547"/>
      <c r="I117" s="547"/>
      <c r="J117" s="547"/>
      <c r="K117" s="547"/>
      <c r="L117" s="728" t="s">
        <v>1345</v>
      </c>
      <c r="M117" s="548">
        <v>20496</v>
      </c>
      <c r="N117" s="549"/>
      <c r="P117" s="48"/>
      <c r="Q117" s="48"/>
      <c r="R117" s="48"/>
      <c r="S117" s="48"/>
      <c r="T117" s="48"/>
      <c r="U117" s="48"/>
      <c r="V117" s="48"/>
      <c r="W117" s="48"/>
      <c r="X117" s="48"/>
    </row>
    <row r="118" spans="1:24" ht="20.100000000000001" customHeight="1">
      <c r="A118" s="540">
        <v>111</v>
      </c>
      <c r="B118" s="725" t="s">
        <v>713</v>
      </c>
      <c r="C118" s="542" t="s">
        <v>712</v>
      </c>
      <c r="D118" s="543" t="s">
        <v>843</v>
      </c>
      <c r="E118" s="728" t="s">
        <v>1428</v>
      </c>
      <c r="F118" s="729" t="s">
        <v>1429</v>
      </c>
      <c r="G118" s="546"/>
      <c r="H118" s="547"/>
      <c r="I118" s="547"/>
      <c r="J118" s="547"/>
      <c r="K118" s="547"/>
      <c r="L118" s="728" t="s">
        <v>1345</v>
      </c>
      <c r="M118" s="548">
        <v>16836</v>
      </c>
      <c r="N118" s="549"/>
      <c r="P118" s="48"/>
      <c r="Q118" s="48"/>
      <c r="R118" s="48"/>
      <c r="S118" s="48"/>
      <c r="T118" s="48"/>
      <c r="U118" s="48"/>
      <c r="V118" s="48"/>
      <c r="W118" s="48"/>
      <c r="X118" s="48"/>
    </row>
    <row r="119" spans="1:24" ht="20.100000000000001" customHeight="1">
      <c r="A119" s="540">
        <v>112</v>
      </c>
      <c r="B119" s="725" t="s">
        <v>713</v>
      </c>
      <c r="C119" s="542" t="s">
        <v>712</v>
      </c>
      <c r="D119" s="543" t="s">
        <v>844</v>
      </c>
      <c r="E119" s="728" t="str">
        <f>E118</f>
        <v>Belajar beternak puyuh</v>
      </c>
      <c r="F119" s="729" t="s">
        <v>1429</v>
      </c>
      <c r="G119" s="546"/>
      <c r="H119" s="547"/>
      <c r="I119" s="547"/>
      <c r="J119" s="547"/>
      <c r="K119" s="547"/>
      <c r="L119" s="728" t="s">
        <v>1345</v>
      </c>
      <c r="M119" s="548">
        <v>16836</v>
      </c>
      <c r="N119" s="549"/>
      <c r="P119" s="48"/>
      <c r="Q119" s="48"/>
      <c r="R119" s="48"/>
      <c r="S119" s="48"/>
      <c r="T119" s="48"/>
      <c r="U119" s="48"/>
      <c r="V119" s="48"/>
      <c r="W119" s="48"/>
      <c r="X119" s="48"/>
    </row>
    <row r="120" spans="1:24" ht="20.100000000000001" customHeight="1">
      <c r="A120" s="540">
        <v>113</v>
      </c>
      <c r="B120" s="725" t="s">
        <v>713</v>
      </c>
      <c r="C120" s="542" t="s">
        <v>712</v>
      </c>
      <c r="D120" s="543" t="s">
        <v>845</v>
      </c>
      <c r="E120" s="728" t="s">
        <v>1430</v>
      </c>
      <c r="F120" s="729" t="s">
        <v>1420</v>
      </c>
      <c r="G120" s="546"/>
      <c r="H120" s="547"/>
      <c r="I120" s="547"/>
      <c r="J120" s="547"/>
      <c r="K120" s="547"/>
      <c r="L120" s="728" t="s">
        <v>1345</v>
      </c>
      <c r="M120" s="548">
        <v>16836</v>
      </c>
      <c r="N120" s="549"/>
      <c r="P120" s="48"/>
      <c r="Q120" s="48"/>
      <c r="R120" s="48"/>
      <c r="S120" s="48"/>
      <c r="T120" s="48"/>
      <c r="U120" s="48"/>
      <c r="V120" s="48"/>
      <c r="W120" s="48"/>
      <c r="X120" s="48"/>
    </row>
    <row r="121" spans="1:24" ht="20.100000000000001" customHeight="1">
      <c r="A121" s="540">
        <v>114</v>
      </c>
      <c r="B121" s="725" t="s">
        <v>713</v>
      </c>
      <c r="C121" s="542" t="s">
        <v>712</v>
      </c>
      <c r="D121" s="543" t="s">
        <v>846</v>
      </c>
      <c r="E121" s="728" t="s">
        <v>1430</v>
      </c>
      <c r="F121" s="729" t="s">
        <v>1420</v>
      </c>
      <c r="G121" s="546"/>
      <c r="H121" s="547"/>
      <c r="I121" s="547"/>
      <c r="J121" s="547"/>
      <c r="K121" s="547"/>
      <c r="L121" s="728" t="s">
        <v>1345</v>
      </c>
      <c r="M121" s="548">
        <v>16836</v>
      </c>
      <c r="N121" s="549"/>
      <c r="P121" s="48"/>
      <c r="Q121" s="48"/>
      <c r="R121" s="48"/>
      <c r="S121" s="48"/>
      <c r="T121" s="48"/>
      <c r="U121" s="48"/>
      <c r="V121" s="48"/>
      <c r="W121" s="48"/>
      <c r="X121" s="48"/>
    </row>
    <row r="122" spans="1:24" ht="20.100000000000001" customHeight="1">
      <c r="A122" s="540">
        <v>115</v>
      </c>
      <c r="B122" s="725" t="s">
        <v>713</v>
      </c>
      <c r="C122" s="542" t="s">
        <v>712</v>
      </c>
      <c r="D122" s="543" t="s">
        <v>847</v>
      </c>
      <c r="E122" s="728" t="s">
        <v>1431</v>
      </c>
      <c r="F122" s="729" t="s">
        <v>1426</v>
      </c>
      <c r="G122" s="546"/>
      <c r="H122" s="547"/>
      <c r="I122" s="547"/>
      <c r="J122" s="547"/>
      <c r="K122" s="547"/>
      <c r="L122" s="728" t="s">
        <v>1345</v>
      </c>
      <c r="M122" s="548">
        <v>20349.599999999999</v>
      </c>
      <c r="N122" s="549"/>
      <c r="P122" s="48"/>
      <c r="Q122" s="48"/>
      <c r="R122" s="48"/>
      <c r="S122" s="48"/>
      <c r="T122" s="48"/>
      <c r="U122" s="48"/>
      <c r="V122" s="48"/>
      <c r="W122" s="48"/>
      <c r="X122" s="48"/>
    </row>
    <row r="123" spans="1:24" ht="20.100000000000001" customHeight="1">
      <c r="A123" s="540">
        <v>116</v>
      </c>
      <c r="B123" s="725" t="s">
        <v>713</v>
      </c>
      <c r="C123" s="542" t="s">
        <v>712</v>
      </c>
      <c r="D123" s="543" t="s">
        <v>848</v>
      </c>
      <c r="E123" s="728" t="s">
        <v>1431</v>
      </c>
      <c r="F123" s="729" t="s">
        <v>1426</v>
      </c>
      <c r="G123" s="546"/>
      <c r="H123" s="547"/>
      <c r="I123" s="547"/>
      <c r="J123" s="547"/>
      <c r="K123" s="547"/>
      <c r="L123" s="728" t="s">
        <v>1345</v>
      </c>
      <c r="M123" s="548">
        <f>M122</f>
        <v>20349.599999999999</v>
      </c>
      <c r="N123" s="549"/>
      <c r="P123" s="48"/>
      <c r="Q123" s="48"/>
      <c r="R123" s="48"/>
      <c r="S123" s="48"/>
      <c r="T123" s="48"/>
      <c r="U123" s="48"/>
      <c r="V123" s="48"/>
      <c r="W123" s="48"/>
      <c r="X123" s="48"/>
    </row>
    <row r="124" spans="1:24" ht="20.100000000000001" customHeight="1">
      <c r="A124" s="540">
        <v>117</v>
      </c>
      <c r="B124" s="725" t="s">
        <v>713</v>
      </c>
      <c r="C124" s="542" t="s">
        <v>712</v>
      </c>
      <c r="D124" s="543" t="s">
        <v>849</v>
      </c>
      <c r="E124" s="728" t="s">
        <v>1432</v>
      </c>
      <c r="F124" s="729" t="s">
        <v>1420</v>
      </c>
      <c r="G124" s="546"/>
      <c r="H124" s="547"/>
      <c r="I124" s="547"/>
      <c r="J124" s="547"/>
      <c r="K124" s="547"/>
      <c r="L124" s="728" t="s">
        <v>1345</v>
      </c>
      <c r="M124" s="548">
        <v>16836</v>
      </c>
      <c r="N124" s="549"/>
      <c r="P124" s="48"/>
      <c r="Q124" s="48"/>
      <c r="R124" s="48"/>
      <c r="S124" s="48"/>
      <c r="T124" s="48"/>
      <c r="U124" s="48"/>
      <c r="V124" s="48"/>
      <c r="W124" s="48"/>
      <c r="X124" s="48"/>
    </row>
    <row r="125" spans="1:24" ht="20.100000000000001" customHeight="1">
      <c r="A125" s="540">
        <v>118</v>
      </c>
      <c r="B125" s="725" t="s">
        <v>713</v>
      </c>
      <c r="C125" s="542" t="s">
        <v>712</v>
      </c>
      <c r="D125" s="543" t="s">
        <v>850</v>
      </c>
      <c r="E125" s="728" t="str">
        <f>E124</f>
        <v>Belajar mencintai alam dengan menjadi pecinta alam</v>
      </c>
      <c r="F125" s="729" t="s">
        <v>1420</v>
      </c>
      <c r="G125" s="546"/>
      <c r="H125" s="547"/>
      <c r="I125" s="547"/>
      <c r="J125" s="547"/>
      <c r="K125" s="547"/>
      <c r="L125" s="728" t="s">
        <v>1345</v>
      </c>
      <c r="M125" s="548">
        <v>16836</v>
      </c>
      <c r="N125" s="549"/>
      <c r="P125" s="48"/>
      <c r="Q125" s="48"/>
      <c r="R125" s="48"/>
      <c r="S125" s="48"/>
      <c r="T125" s="48"/>
      <c r="U125" s="48"/>
      <c r="V125" s="48"/>
      <c r="W125" s="48"/>
      <c r="X125" s="48"/>
    </row>
    <row r="126" spans="1:24" ht="20.100000000000001" customHeight="1">
      <c r="A126" s="540">
        <v>119</v>
      </c>
      <c r="B126" s="725" t="s">
        <v>713</v>
      </c>
      <c r="C126" s="542" t="s">
        <v>712</v>
      </c>
      <c r="D126" s="543" t="s">
        <v>851</v>
      </c>
      <c r="E126" s="728" t="s">
        <v>1433</v>
      </c>
      <c r="F126" s="729" t="s">
        <v>1426</v>
      </c>
      <c r="G126" s="546"/>
      <c r="H126" s="547"/>
      <c r="I126" s="547"/>
      <c r="J126" s="547"/>
      <c r="K126" s="547"/>
      <c r="L126" s="728" t="s">
        <v>1345</v>
      </c>
      <c r="M126" s="548">
        <v>16836</v>
      </c>
      <c r="N126" s="549"/>
      <c r="P126" s="48"/>
      <c r="Q126" s="48"/>
      <c r="R126" s="48"/>
      <c r="S126" s="48"/>
      <c r="T126" s="48"/>
      <c r="U126" s="48"/>
      <c r="V126" s="48"/>
      <c r="W126" s="48"/>
      <c r="X126" s="48"/>
    </row>
    <row r="127" spans="1:24" ht="20.100000000000001" customHeight="1">
      <c r="A127" s="540">
        <v>120</v>
      </c>
      <c r="B127" s="725" t="s">
        <v>713</v>
      </c>
      <c r="C127" s="542" t="s">
        <v>712</v>
      </c>
      <c r="D127" s="543" t="s">
        <v>852</v>
      </c>
      <c r="E127" s="728" t="s">
        <v>1433</v>
      </c>
      <c r="F127" s="729" t="s">
        <v>1426</v>
      </c>
      <c r="G127" s="546"/>
      <c r="H127" s="547"/>
      <c r="I127" s="547"/>
      <c r="J127" s="547"/>
      <c r="K127" s="547"/>
      <c r="L127" s="728" t="s">
        <v>1345</v>
      </c>
      <c r="M127" s="548">
        <v>16836</v>
      </c>
      <c r="N127" s="549"/>
      <c r="P127" s="48"/>
      <c r="Q127" s="48"/>
      <c r="R127" s="48"/>
      <c r="S127" s="48"/>
      <c r="T127" s="48"/>
      <c r="U127" s="48"/>
      <c r="V127" s="48"/>
      <c r="W127" s="48"/>
      <c r="X127" s="48"/>
    </row>
    <row r="128" spans="1:24" ht="20.100000000000001" customHeight="1">
      <c r="A128" s="540">
        <v>121</v>
      </c>
      <c r="B128" s="725" t="s">
        <v>713</v>
      </c>
      <c r="C128" s="542" t="s">
        <v>712</v>
      </c>
      <c r="D128" s="543" t="s">
        <v>379</v>
      </c>
      <c r="E128" s="728" t="s">
        <v>1434</v>
      </c>
      <c r="F128" s="729" t="s">
        <v>1420</v>
      </c>
      <c r="G128" s="546"/>
      <c r="H128" s="547"/>
      <c r="I128" s="547"/>
      <c r="J128" s="547"/>
      <c r="K128" s="547"/>
      <c r="L128" s="728" t="s">
        <v>1345</v>
      </c>
      <c r="M128" s="548">
        <v>16836</v>
      </c>
      <c r="N128" s="549"/>
      <c r="P128" s="48"/>
      <c r="Q128" s="48"/>
      <c r="R128" s="48"/>
      <c r="S128" s="48"/>
      <c r="T128" s="48"/>
      <c r="U128" s="48"/>
      <c r="V128" s="48"/>
      <c r="W128" s="48"/>
      <c r="X128" s="48"/>
    </row>
    <row r="129" spans="1:24" ht="20.100000000000001" customHeight="1">
      <c r="A129" s="540">
        <v>122</v>
      </c>
      <c r="B129" s="725" t="s">
        <v>713</v>
      </c>
      <c r="C129" s="542" t="s">
        <v>712</v>
      </c>
      <c r="D129" s="543" t="s">
        <v>853</v>
      </c>
      <c r="E129" s="728" t="str">
        <f>E128</f>
        <v>Belajar nilai leluhur dari sejarah kerajaan</v>
      </c>
      <c r="F129" s="729" t="s">
        <v>1420</v>
      </c>
      <c r="G129" s="546"/>
      <c r="H129" s="547"/>
      <c r="I129" s="547"/>
      <c r="J129" s="547"/>
      <c r="K129" s="547"/>
      <c r="L129" s="728" t="s">
        <v>1345</v>
      </c>
      <c r="M129" s="548">
        <v>16836</v>
      </c>
      <c r="N129" s="549"/>
      <c r="P129" s="48"/>
      <c r="Q129" s="48"/>
      <c r="R129" s="48"/>
      <c r="S129" s="48"/>
      <c r="T129" s="48"/>
      <c r="U129" s="48"/>
      <c r="V129" s="48"/>
      <c r="W129" s="48"/>
      <c r="X129" s="48"/>
    </row>
    <row r="130" spans="1:24" ht="20.100000000000001" customHeight="1">
      <c r="A130" s="540">
        <v>123</v>
      </c>
      <c r="B130" s="725" t="s">
        <v>713</v>
      </c>
      <c r="C130" s="542" t="s">
        <v>712</v>
      </c>
      <c r="D130" s="543" t="s">
        <v>854</v>
      </c>
      <c r="E130" s="728" t="s">
        <v>1435</v>
      </c>
      <c r="F130" s="729" t="s">
        <v>1420</v>
      </c>
      <c r="G130" s="546"/>
      <c r="H130" s="547"/>
      <c r="I130" s="547"/>
      <c r="J130" s="547"/>
      <c r="K130" s="547"/>
      <c r="L130" s="728" t="s">
        <v>1345</v>
      </c>
      <c r="M130" s="548">
        <v>16836</v>
      </c>
      <c r="N130" s="549"/>
      <c r="P130" s="48"/>
      <c r="Q130" s="48"/>
      <c r="R130" s="48"/>
      <c r="S130" s="48"/>
      <c r="T130" s="48"/>
      <c r="U130" s="48"/>
      <c r="V130" s="48"/>
      <c r="W130" s="48"/>
      <c r="X130" s="48"/>
    </row>
    <row r="131" spans="1:24" ht="20.100000000000001" customHeight="1">
      <c r="A131" s="540">
        <v>124</v>
      </c>
      <c r="B131" s="725" t="s">
        <v>713</v>
      </c>
      <c r="C131" s="542" t="s">
        <v>712</v>
      </c>
      <c r="D131" s="543" t="s">
        <v>855</v>
      </c>
      <c r="E131" s="728" t="str">
        <f>E130</f>
        <v>Belajar sopan santun dalam pergaulan untukmu</v>
      </c>
      <c r="F131" s="729" t="s">
        <v>1420</v>
      </c>
      <c r="G131" s="546"/>
      <c r="H131" s="547"/>
      <c r="I131" s="547"/>
      <c r="J131" s="547"/>
      <c r="K131" s="547"/>
      <c r="L131" s="728" t="s">
        <v>1345</v>
      </c>
      <c r="M131" s="548">
        <v>16836</v>
      </c>
      <c r="N131" s="549"/>
      <c r="P131" s="48"/>
      <c r="Q131" s="48"/>
      <c r="R131" s="48"/>
      <c r="S131" s="48"/>
      <c r="T131" s="48"/>
      <c r="U131" s="48"/>
      <c r="V131" s="48"/>
      <c r="W131" s="48"/>
      <c r="X131" s="48"/>
    </row>
    <row r="132" spans="1:24" ht="20.100000000000001" customHeight="1">
      <c r="A132" s="540">
        <v>125</v>
      </c>
      <c r="B132" s="725" t="s">
        <v>713</v>
      </c>
      <c r="C132" s="542" t="s">
        <v>712</v>
      </c>
      <c r="D132" s="543" t="s">
        <v>856</v>
      </c>
      <c r="E132" s="728" t="s">
        <v>1436</v>
      </c>
      <c r="F132" s="729" t="s">
        <v>1356</v>
      </c>
      <c r="G132" s="546"/>
      <c r="H132" s="547"/>
      <c r="I132" s="547"/>
      <c r="J132" s="547"/>
      <c r="K132" s="547"/>
      <c r="L132" s="728" t="s">
        <v>1345</v>
      </c>
      <c r="M132" s="548">
        <v>21960</v>
      </c>
      <c r="N132" s="549"/>
      <c r="P132" s="48"/>
      <c r="Q132" s="48"/>
      <c r="R132" s="48"/>
      <c r="S132" s="48"/>
      <c r="T132" s="48"/>
      <c r="U132" s="48"/>
      <c r="V132" s="48"/>
      <c r="W132" s="48"/>
      <c r="X132" s="48"/>
    </row>
    <row r="133" spans="1:24" ht="20.100000000000001" customHeight="1">
      <c r="A133" s="540">
        <v>126</v>
      </c>
      <c r="B133" s="725" t="s">
        <v>713</v>
      </c>
      <c r="C133" s="542" t="s">
        <v>712</v>
      </c>
      <c r="D133" s="543" t="s">
        <v>1437</v>
      </c>
      <c r="E133" s="728" t="str">
        <f>E132</f>
        <v>Berani hidup kaya: Jurus Jitu menjadi enterpreneur anda</v>
      </c>
      <c r="F133" s="729" t="s">
        <v>1356</v>
      </c>
      <c r="G133" s="546"/>
      <c r="H133" s="547"/>
      <c r="I133" s="547"/>
      <c r="J133" s="547"/>
      <c r="K133" s="547"/>
      <c r="L133" s="728" t="s">
        <v>1345</v>
      </c>
      <c r="M133" s="548">
        <v>21960</v>
      </c>
      <c r="N133" s="549"/>
      <c r="P133" s="48"/>
      <c r="Q133" s="48"/>
      <c r="R133" s="48"/>
      <c r="S133" s="48"/>
      <c r="T133" s="48"/>
      <c r="U133" s="48"/>
      <c r="V133" s="48"/>
      <c r="W133" s="48"/>
      <c r="X133" s="48"/>
    </row>
    <row r="134" spans="1:24" ht="20.100000000000001" customHeight="1">
      <c r="A134" s="540">
        <v>127</v>
      </c>
      <c r="B134" s="725" t="s">
        <v>713</v>
      </c>
      <c r="C134" s="542" t="s">
        <v>712</v>
      </c>
      <c r="D134" s="543" t="s">
        <v>1438</v>
      </c>
      <c r="E134" s="728" t="s">
        <v>1439</v>
      </c>
      <c r="F134" s="729" t="s">
        <v>1344</v>
      </c>
      <c r="G134" s="546"/>
      <c r="H134" s="547"/>
      <c r="I134" s="547"/>
      <c r="J134" s="547"/>
      <c r="K134" s="547"/>
      <c r="L134" s="728" t="s">
        <v>1345</v>
      </c>
      <c r="M134" s="548">
        <v>11346</v>
      </c>
      <c r="N134" s="549"/>
      <c r="P134" s="48"/>
      <c r="Q134" s="48"/>
      <c r="R134" s="48"/>
      <c r="S134" s="48"/>
      <c r="T134" s="48"/>
      <c r="U134" s="48"/>
      <c r="V134" s="48"/>
      <c r="W134" s="48"/>
      <c r="X134" s="48"/>
    </row>
    <row r="135" spans="1:24" ht="20.100000000000001" customHeight="1">
      <c r="A135" s="540">
        <v>128</v>
      </c>
      <c r="B135" s="725" t="s">
        <v>713</v>
      </c>
      <c r="C135" s="542" t="s">
        <v>712</v>
      </c>
      <c r="D135" s="543" t="s">
        <v>1440</v>
      </c>
      <c r="E135" s="728" t="str">
        <f>E134</f>
        <v>Berburu Dolar dari internet</v>
      </c>
      <c r="F135" s="729" t="s">
        <v>1344</v>
      </c>
      <c r="G135" s="546"/>
      <c r="H135" s="547"/>
      <c r="I135" s="547"/>
      <c r="J135" s="547"/>
      <c r="K135" s="547"/>
      <c r="L135" s="728" t="s">
        <v>1345</v>
      </c>
      <c r="M135" s="548">
        <v>11346</v>
      </c>
      <c r="N135" s="549"/>
      <c r="P135" s="48"/>
      <c r="Q135" s="48"/>
      <c r="R135" s="48"/>
      <c r="S135" s="48"/>
      <c r="T135" s="48"/>
      <c r="U135" s="48"/>
      <c r="V135" s="48"/>
      <c r="W135" s="48"/>
      <c r="X135" s="48"/>
    </row>
    <row r="136" spans="1:24" ht="20.100000000000001" customHeight="1">
      <c r="A136" s="540">
        <v>129</v>
      </c>
      <c r="B136" s="725" t="s">
        <v>713</v>
      </c>
      <c r="C136" s="542" t="s">
        <v>712</v>
      </c>
      <c r="D136" s="543" t="s">
        <v>1441</v>
      </c>
      <c r="E136" s="728" t="s">
        <v>1442</v>
      </c>
      <c r="F136" s="729" t="s">
        <v>1443</v>
      </c>
      <c r="G136" s="546"/>
      <c r="H136" s="547"/>
      <c r="I136" s="547"/>
      <c r="J136" s="547"/>
      <c r="K136" s="547"/>
      <c r="L136" s="728" t="s">
        <v>1345</v>
      </c>
      <c r="M136" s="548">
        <v>19690.8</v>
      </c>
      <c r="N136" s="549"/>
      <c r="P136" s="48"/>
      <c r="Q136" s="48"/>
      <c r="R136" s="48"/>
      <c r="S136" s="48"/>
      <c r="T136" s="48"/>
      <c r="U136" s="48"/>
      <c r="V136" s="48"/>
      <c r="W136" s="48"/>
      <c r="X136" s="48"/>
    </row>
    <row r="137" spans="1:24" ht="20.100000000000001" customHeight="1">
      <c r="A137" s="540">
        <v>130</v>
      </c>
      <c r="B137" s="725" t="s">
        <v>713</v>
      </c>
      <c r="C137" s="542" t="s">
        <v>712</v>
      </c>
      <c r="D137" s="543" t="s">
        <v>1444</v>
      </c>
      <c r="E137" s="728" t="str">
        <f>E136</f>
        <v xml:space="preserve">Berjuta keajaiban dunia tumbuhan </v>
      </c>
      <c r="F137" s="729" t="s">
        <v>1443</v>
      </c>
      <c r="G137" s="546"/>
      <c r="H137" s="547"/>
      <c r="I137" s="547"/>
      <c r="J137" s="547"/>
      <c r="K137" s="547"/>
      <c r="L137" s="728" t="s">
        <v>1345</v>
      </c>
      <c r="M137" s="548">
        <f>M136</f>
        <v>19690.8</v>
      </c>
      <c r="N137" s="549"/>
      <c r="P137" s="48"/>
      <c r="Q137" s="48"/>
      <c r="R137" s="48"/>
      <c r="S137" s="48"/>
      <c r="T137" s="48"/>
      <c r="U137" s="48"/>
      <c r="V137" s="48"/>
      <c r="W137" s="48"/>
      <c r="X137" s="48"/>
    </row>
    <row r="138" spans="1:24" ht="20.100000000000001" customHeight="1">
      <c r="A138" s="540">
        <v>131</v>
      </c>
      <c r="B138" s="725" t="s">
        <v>713</v>
      </c>
      <c r="C138" s="542" t="s">
        <v>712</v>
      </c>
      <c r="D138" s="543" t="s">
        <v>1445</v>
      </c>
      <c r="E138" s="728" t="s">
        <v>1446</v>
      </c>
      <c r="F138" s="729" t="s">
        <v>1366</v>
      </c>
      <c r="G138" s="546"/>
      <c r="H138" s="547"/>
      <c r="I138" s="547"/>
      <c r="J138" s="547"/>
      <c r="K138" s="547"/>
      <c r="L138" s="728" t="s">
        <v>1345</v>
      </c>
      <c r="M138" s="548">
        <v>24156</v>
      </c>
      <c r="N138" s="549"/>
      <c r="P138" s="48"/>
      <c r="Q138" s="48"/>
      <c r="R138" s="48"/>
      <c r="S138" s="48"/>
      <c r="T138" s="48"/>
      <c r="U138" s="48"/>
      <c r="V138" s="48"/>
      <c r="W138" s="48"/>
      <c r="X138" s="48"/>
    </row>
    <row r="139" spans="1:24" ht="20.100000000000001" customHeight="1">
      <c r="A139" s="540">
        <v>132</v>
      </c>
      <c r="B139" s="725" t="s">
        <v>713</v>
      </c>
      <c r="C139" s="542" t="s">
        <v>712</v>
      </c>
      <c r="D139" s="543" t="s">
        <v>1447</v>
      </c>
      <c r="E139" s="728" t="str">
        <f>E138</f>
        <v>Berobatlah dengan doa dan istghfar</v>
      </c>
      <c r="F139" s="729" t="s">
        <v>1366</v>
      </c>
      <c r="G139" s="546"/>
      <c r="H139" s="547"/>
      <c r="I139" s="547"/>
      <c r="J139" s="547"/>
      <c r="K139" s="547"/>
      <c r="L139" s="728" t="s">
        <v>1345</v>
      </c>
      <c r="M139" s="548">
        <v>24156</v>
      </c>
      <c r="N139" s="549"/>
      <c r="P139" s="48"/>
      <c r="Q139" s="48"/>
      <c r="R139" s="48"/>
      <c r="S139" s="48"/>
      <c r="T139" s="48"/>
      <c r="U139" s="48"/>
      <c r="V139" s="48"/>
      <c r="W139" s="48"/>
      <c r="X139" s="48"/>
    </row>
    <row r="140" spans="1:24" ht="20.100000000000001" customHeight="1">
      <c r="A140" s="540">
        <v>133</v>
      </c>
      <c r="B140" s="725" t="s">
        <v>713</v>
      </c>
      <c r="C140" s="542" t="s">
        <v>712</v>
      </c>
      <c r="D140" s="543" t="s">
        <v>1448</v>
      </c>
      <c r="E140" s="728" t="s">
        <v>1449</v>
      </c>
      <c r="F140" s="729" t="s">
        <v>1366</v>
      </c>
      <c r="G140" s="546"/>
      <c r="H140" s="547"/>
      <c r="I140" s="547"/>
      <c r="J140" s="547"/>
      <c r="K140" s="547"/>
      <c r="L140" s="728" t="s">
        <v>1345</v>
      </c>
      <c r="M140" s="548">
        <v>21228</v>
      </c>
      <c r="N140" s="549"/>
      <c r="P140" s="48"/>
      <c r="Q140" s="48"/>
      <c r="R140" s="48"/>
      <c r="S140" s="48"/>
      <c r="T140" s="48"/>
      <c r="U140" s="48"/>
      <c r="V140" s="48"/>
      <c r="W140" s="48"/>
      <c r="X140" s="48"/>
    </row>
    <row r="141" spans="1:24" ht="20.100000000000001" customHeight="1">
      <c r="A141" s="540">
        <v>134</v>
      </c>
      <c r="B141" s="725" t="s">
        <v>713</v>
      </c>
      <c r="C141" s="542" t="s">
        <v>712</v>
      </c>
      <c r="D141" s="543" t="s">
        <v>1450</v>
      </c>
      <c r="E141" s="728" t="str">
        <f>E140</f>
        <v>Berobatlah dengan puasa dan sedekah</v>
      </c>
      <c r="F141" s="729" t="s">
        <v>1366</v>
      </c>
      <c r="G141" s="546"/>
      <c r="H141" s="547"/>
      <c r="I141" s="547"/>
      <c r="J141" s="547"/>
      <c r="K141" s="547"/>
      <c r="L141" s="728" t="s">
        <v>1345</v>
      </c>
      <c r="M141" s="548">
        <v>21228</v>
      </c>
      <c r="N141" s="549"/>
      <c r="P141" s="48"/>
      <c r="Q141" s="48"/>
      <c r="R141" s="48"/>
      <c r="S141" s="48"/>
      <c r="T141" s="48"/>
      <c r="U141" s="48"/>
      <c r="V141" s="48"/>
      <c r="W141" s="48"/>
      <c r="X141" s="48"/>
    </row>
    <row r="142" spans="1:24" ht="20.100000000000001" customHeight="1">
      <c r="A142" s="540">
        <v>135</v>
      </c>
      <c r="B142" s="725" t="s">
        <v>713</v>
      </c>
      <c r="C142" s="542" t="s">
        <v>712</v>
      </c>
      <c r="D142" s="543" t="s">
        <v>1451</v>
      </c>
      <c r="E142" s="728" t="s">
        <v>1452</v>
      </c>
      <c r="F142" s="729" t="s">
        <v>1352</v>
      </c>
      <c r="G142" s="546"/>
      <c r="H142" s="547"/>
      <c r="I142" s="547"/>
      <c r="J142" s="547"/>
      <c r="K142" s="547"/>
      <c r="L142" s="728" t="s">
        <v>1345</v>
      </c>
      <c r="M142" s="548">
        <v>14640</v>
      </c>
      <c r="N142" s="549"/>
      <c r="P142" s="48"/>
      <c r="Q142" s="48"/>
      <c r="R142" s="48"/>
      <c r="S142" s="48"/>
      <c r="T142" s="48"/>
      <c r="U142" s="48"/>
      <c r="V142" s="48"/>
      <c r="W142" s="48"/>
      <c r="X142" s="48"/>
    </row>
    <row r="143" spans="1:24" ht="20.100000000000001" customHeight="1">
      <c r="A143" s="540">
        <v>136</v>
      </c>
      <c r="B143" s="725" t="s">
        <v>713</v>
      </c>
      <c r="C143" s="542" t="s">
        <v>712</v>
      </c>
      <c r="D143" s="543" t="s">
        <v>1453</v>
      </c>
      <c r="E143" s="728" t="str">
        <f>E142</f>
        <v xml:space="preserve">Bersahabat dengan penyakit jantung </v>
      </c>
      <c r="F143" s="729" t="s">
        <v>1352</v>
      </c>
      <c r="G143" s="546"/>
      <c r="H143" s="547"/>
      <c r="I143" s="547"/>
      <c r="J143" s="547"/>
      <c r="K143" s="547"/>
      <c r="L143" s="728" t="s">
        <v>1345</v>
      </c>
      <c r="M143" s="548">
        <v>14640</v>
      </c>
      <c r="N143" s="549"/>
      <c r="P143" s="48"/>
      <c r="Q143" s="48"/>
      <c r="R143" s="48"/>
      <c r="S143" s="48"/>
      <c r="T143" s="48"/>
      <c r="U143" s="48"/>
      <c r="V143" s="48"/>
      <c r="W143" s="48"/>
      <c r="X143" s="48"/>
    </row>
    <row r="144" spans="1:24" ht="20.100000000000001" customHeight="1">
      <c r="A144" s="540">
        <v>137</v>
      </c>
      <c r="B144" s="725" t="s">
        <v>713</v>
      </c>
      <c r="C144" s="542" t="s">
        <v>712</v>
      </c>
      <c r="D144" s="543" t="s">
        <v>1454</v>
      </c>
      <c r="E144" s="728" t="s">
        <v>1455</v>
      </c>
      <c r="F144" s="729" t="s">
        <v>1389</v>
      </c>
      <c r="G144" s="546"/>
      <c r="H144" s="547"/>
      <c r="I144" s="547"/>
      <c r="J144" s="547"/>
      <c r="K144" s="547"/>
      <c r="L144" s="728" t="s">
        <v>1345</v>
      </c>
      <c r="M144" s="548">
        <v>8052</v>
      </c>
      <c r="N144" s="549"/>
      <c r="P144" s="48"/>
      <c r="Q144" s="48"/>
      <c r="R144" s="48"/>
      <c r="S144" s="48"/>
      <c r="T144" s="48"/>
      <c r="U144" s="48"/>
      <c r="V144" s="48"/>
      <c r="W144" s="48"/>
      <c r="X144" s="48"/>
    </row>
    <row r="145" spans="1:24" ht="20.100000000000001" customHeight="1">
      <c r="A145" s="540">
        <v>138</v>
      </c>
      <c r="B145" s="725" t="s">
        <v>713</v>
      </c>
      <c r="C145" s="542" t="s">
        <v>712</v>
      </c>
      <c r="D145" s="543" t="s">
        <v>1456</v>
      </c>
      <c r="E145" s="728" t="str">
        <f>E144</f>
        <v>Bersedekah memperbanyak rezeki</v>
      </c>
      <c r="F145" s="729" t="s">
        <v>1389</v>
      </c>
      <c r="G145" s="546"/>
      <c r="H145" s="547"/>
      <c r="I145" s="547"/>
      <c r="J145" s="547"/>
      <c r="K145" s="547"/>
      <c r="L145" s="728" t="s">
        <v>1345</v>
      </c>
      <c r="M145" s="548">
        <v>8052</v>
      </c>
      <c r="N145" s="549"/>
      <c r="P145" s="48"/>
      <c r="Q145" s="48"/>
      <c r="R145" s="48"/>
      <c r="S145" s="48"/>
      <c r="T145" s="48"/>
      <c r="U145" s="48"/>
      <c r="V145" s="48"/>
      <c r="W145" s="48"/>
      <c r="X145" s="48"/>
    </row>
    <row r="146" spans="1:24" ht="20.100000000000001" customHeight="1">
      <c r="A146" s="540">
        <v>139</v>
      </c>
      <c r="B146" s="725" t="s">
        <v>713</v>
      </c>
      <c r="C146" s="542" t="s">
        <v>712</v>
      </c>
      <c r="D146" s="543" t="s">
        <v>1457</v>
      </c>
      <c r="E146" s="728" t="str">
        <f>E147</f>
        <v>Bertanam kangkung raksasa di pekarangan</v>
      </c>
      <c r="F146" s="729" t="s">
        <v>1352</v>
      </c>
      <c r="G146" s="546"/>
      <c r="H146" s="547"/>
      <c r="I146" s="547"/>
      <c r="J146" s="547"/>
      <c r="K146" s="547"/>
      <c r="L146" s="728" t="s">
        <v>1345</v>
      </c>
      <c r="M146" s="548">
        <f>M147</f>
        <v>14640</v>
      </c>
      <c r="N146" s="549"/>
      <c r="P146" s="48"/>
      <c r="Q146" s="48"/>
      <c r="R146" s="48"/>
      <c r="S146" s="48"/>
      <c r="T146" s="48"/>
      <c r="U146" s="48"/>
      <c r="V146" s="48"/>
      <c r="W146" s="48"/>
      <c r="X146" s="48"/>
    </row>
    <row r="147" spans="1:24" ht="20.100000000000001" customHeight="1">
      <c r="A147" s="540">
        <v>140</v>
      </c>
      <c r="B147" s="725" t="s">
        <v>713</v>
      </c>
      <c r="C147" s="542" t="s">
        <v>712</v>
      </c>
      <c r="D147" s="543" t="s">
        <v>1458</v>
      </c>
      <c r="E147" s="728" t="s">
        <v>1459</v>
      </c>
      <c r="F147" s="729" t="s">
        <v>1352</v>
      </c>
      <c r="G147" s="546"/>
      <c r="H147" s="547"/>
      <c r="I147" s="547"/>
      <c r="J147" s="547"/>
      <c r="K147" s="547"/>
      <c r="L147" s="728" t="s">
        <v>1345</v>
      </c>
      <c r="M147" s="548">
        <v>14640</v>
      </c>
      <c r="N147" s="549"/>
      <c r="P147" s="48"/>
      <c r="Q147" s="48"/>
      <c r="R147" s="48"/>
      <c r="S147" s="48"/>
      <c r="T147" s="48"/>
      <c r="U147" s="48"/>
      <c r="V147" s="48"/>
      <c r="W147" s="48"/>
      <c r="X147" s="48"/>
    </row>
    <row r="148" spans="1:24" ht="20.100000000000001" customHeight="1">
      <c r="A148" s="540">
        <v>141</v>
      </c>
      <c r="B148" s="725" t="s">
        <v>713</v>
      </c>
      <c r="C148" s="542" t="s">
        <v>712</v>
      </c>
      <c r="D148" s="543" t="s">
        <v>1460</v>
      </c>
      <c r="E148" s="728" t="s">
        <v>1461</v>
      </c>
      <c r="F148" s="729" t="s">
        <v>1462</v>
      </c>
      <c r="G148" s="546"/>
      <c r="H148" s="547"/>
      <c r="I148" s="547"/>
      <c r="J148" s="547"/>
      <c r="K148" s="547"/>
      <c r="L148" s="728" t="s">
        <v>1345</v>
      </c>
      <c r="M148" s="548">
        <v>10980</v>
      </c>
      <c r="N148" s="549"/>
      <c r="P148" s="48"/>
      <c r="Q148" s="48"/>
      <c r="R148" s="48"/>
      <c r="S148" s="48"/>
      <c r="T148" s="48"/>
      <c r="U148" s="48"/>
      <c r="V148" s="48"/>
      <c r="W148" s="48"/>
      <c r="X148" s="48"/>
    </row>
    <row r="149" spans="1:24" ht="20.100000000000001" customHeight="1">
      <c r="A149" s="540">
        <v>142</v>
      </c>
      <c r="B149" s="725" t="s">
        <v>713</v>
      </c>
      <c r="C149" s="542" t="s">
        <v>712</v>
      </c>
      <c r="D149" s="543" t="s">
        <v>1463</v>
      </c>
      <c r="E149" s="728" t="str">
        <f>E148</f>
        <v>Berwisata ke alam arwah, 165 hal</v>
      </c>
      <c r="F149" s="729" t="s">
        <v>1462</v>
      </c>
      <c r="G149" s="546"/>
      <c r="H149" s="547"/>
      <c r="I149" s="547"/>
      <c r="J149" s="547"/>
      <c r="K149" s="547"/>
      <c r="L149" s="728" t="s">
        <v>1345</v>
      </c>
      <c r="M149" s="548">
        <v>10980</v>
      </c>
      <c r="N149" s="549"/>
      <c r="P149" s="48"/>
      <c r="Q149" s="48"/>
      <c r="R149" s="48"/>
      <c r="S149" s="48"/>
      <c r="T149" s="48"/>
      <c r="U149" s="48"/>
      <c r="V149" s="48"/>
      <c r="W149" s="48"/>
      <c r="X149" s="48"/>
    </row>
    <row r="150" spans="1:24" ht="20.100000000000001" customHeight="1">
      <c r="A150" s="540">
        <v>143</v>
      </c>
      <c r="B150" s="725" t="s">
        <v>713</v>
      </c>
      <c r="C150" s="542" t="s">
        <v>712</v>
      </c>
      <c r="D150" s="543" t="s">
        <v>1464</v>
      </c>
      <c r="E150" s="728" t="s">
        <v>1465</v>
      </c>
      <c r="F150" s="729" t="s">
        <v>1381</v>
      </c>
      <c r="G150" s="546"/>
      <c r="H150" s="547"/>
      <c r="I150" s="547"/>
      <c r="J150" s="547"/>
      <c r="K150" s="547"/>
      <c r="L150" s="728" t="s">
        <v>1345</v>
      </c>
      <c r="M150" s="548">
        <v>18300</v>
      </c>
      <c r="N150" s="549"/>
      <c r="P150" s="48"/>
      <c r="Q150" s="48"/>
      <c r="R150" s="48"/>
      <c r="S150" s="48"/>
      <c r="T150" s="48"/>
      <c r="U150" s="48"/>
      <c r="V150" s="48"/>
      <c r="W150" s="48"/>
      <c r="X150" s="48"/>
    </row>
    <row r="151" spans="1:24" ht="20.100000000000001" customHeight="1">
      <c r="A151" s="540">
        <v>144</v>
      </c>
      <c r="B151" s="725" t="s">
        <v>713</v>
      </c>
      <c r="C151" s="542" t="s">
        <v>712</v>
      </c>
      <c r="D151" s="543" t="s">
        <v>1466</v>
      </c>
      <c r="E151" s="728" t="str">
        <f>E150</f>
        <v>Betapa allah menyayangimu Saudariku</v>
      </c>
      <c r="F151" s="729" t="s">
        <v>1381</v>
      </c>
      <c r="G151" s="546"/>
      <c r="H151" s="547"/>
      <c r="I151" s="547"/>
      <c r="J151" s="547"/>
      <c r="K151" s="547"/>
      <c r="L151" s="728" t="s">
        <v>1345</v>
      </c>
      <c r="M151" s="548">
        <v>18300</v>
      </c>
      <c r="N151" s="549"/>
      <c r="P151" s="48"/>
      <c r="Q151" s="48"/>
      <c r="R151" s="48"/>
      <c r="S151" s="48"/>
      <c r="T151" s="48"/>
      <c r="U151" s="48"/>
      <c r="V151" s="48"/>
      <c r="W151" s="48"/>
      <c r="X151" s="48"/>
    </row>
    <row r="152" spans="1:24" ht="20.100000000000001" customHeight="1">
      <c r="A152" s="540">
        <v>145</v>
      </c>
      <c r="B152" s="725" t="s">
        <v>713</v>
      </c>
      <c r="C152" s="542" t="s">
        <v>712</v>
      </c>
      <c r="D152" s="543" t="s">
        <v>1467</v>
      </c>
      <c r="E152" s="728" t="s">
        <v>1468</v>
      </c>
      <c r="F152" s="729" t="s">
        <v>1422</v>
      </c>
      <c r="G152" s="546"/>
      <c r="H152" s="547"/>
      <c r="I152" s="547"/>
      <c r="J152" s="547"/>
      <c r="K152" s="547"/>
      <c r="L152" s="728" t="s">
        <v>1345</v>
      </c>
      <c r="M152" s="548">
        <v>19032</v>
      </c>
      <c r="N152" s="549"/>
      <c r="P152" s="48"/>
      <c r="Q152" s="48"/>
      <c r="R152" s="48"/>
      <c r="S152" s="48"/>
      <c r="T152" s="48"/>
      <c r="U152" s="48"/>
      <c r="V152" s="48"/>
      <c r="W152" s="48"/>
      <c r="X152" s="48"/>
    </row>
    <row r="153" spans="1:24" ht="20.100000000000001" customHeight="1">
      <c r="A153" s="540">
        <v>146</v>
      </c>
      <c r="B153" s="725" t="s">
        <v>713</v>
      </c>
      <c r="C153" s="542" t="s">
        <v>712</v>
      </c>
      <c r="D153" s="543" t="s">
        <v>1469</v>
      </c>
      <c r="E153" s="728" t="str">
        <f>E152</f>
        <v>Bila Kita Jatuh Cinta</v>
      </c>
      <c r="F153" s="729" t="s">
        <v>1422</v>
      </c>
      <c r="G153" s="546"/>
      <c r="H153" s="547"/>
      <c r="I153" s="547"/>
      <c r="J153" s="547"/>
      <c r="K153" s="547"/>
      <c r="L153" s="728" t="s">
        <v>1345</v>
      </c>
      <c r="M153" s="548">
        <v>19032</v>
      </c>
      <c r="N153" s="549"/>
      <c r="P153" s="48"/>
      <c r="Q153" s="48"/>
      <c r="R153" s="48"/>
      <c r="S153" s="48"/>
      <c r="T153" s="48"/>
      <c r="U153" s="48"/>
      <c r="V153" s="48"/>
      <c r="W153" s="48"/>
      <c r="X153" s="48"/>
    </row>
    <row r="154" spans="1:24" ht="20.100000000000001" customHeight="1">
      <c r="A154" s="540">
        <v>147</v>
      </c>
      <c r="B154" s="725" t="s">
        <v>713</v>
      </c>
      <c r="C154" s="542" t="s">
        <v>712</v>
      </c>
      <c r="D154" s="543" t="s">
        <v>1470</v>
      </c>
      <c r="E154" s="728" t="s">
        <v>1471</v>
      </c>
      <c r="F154" s="729" t="s">
        <v>1362</v>
      </c>
      <c r="G154" s="546"/>
      <c r="H154" s="547"/>
      <c r="I154" s="547"/>
      <c r="J154" s="547"/>
      <c r="K154" s="547"/>
      <c r="L154" s="728" t="s">
        <v>1345</v>
      </c>
      <c r="M154" s="548">
        <v>14274</v>
      </c>
      <c r="N154" s="549"/>
      <c r="P154" s="48"/>
      <c r="Q154" s="48"/>
      <c r="R154" s="48"/>
      <c r="S154" s="48"/>
      <c r="T154" s="48"/>
      <c r="U154" s="48"/>
      <c r="V154" s="48"/>
      <c r="W154" s="48"/>
      <c r="X154" s="48"/>
    </row>
    <row r="155" spans="1:24" ht="20.100000000000001" customHeight="1">
      <c r="A155" s="540">
        <v>148</v>
      </c>
      <c r="B155" s="725" t="s">
        <v>713</v>
      </c>
      <c r="C155" s="542" t="s">
        <v>712</v>
      </c>
      <c r="D155" s="543" t="s">
        <v>1472</v>
      </c>
      <c r="E155" s="728" t="str">
        <f>E154</f>
        <v xml:space="preserve">Bimbingan Sholat For kids </v>
      </c>
      <c r="F155" s="729" t="s">
        <v>1362</v>
      </c>
      <c r="G155" s="546"/>
      <c r="H155" s="547"/>
      <c r="I155" s="547"/>
      <c r="J155" s="547"/>
      <c r="K155" s="547"/>
      <c r="L155" s="728" t="s">
        <v>1345</v>
      </c>
      <c r="M155" s="548">
        <v>14274</v>
      </c>
      <c r="N155" s="549"/>
      <c r="P155" s="48"/>
      <c r="Q155" s="48"/>
      <c r="R155" s="48"/>
      <c r="S155" s="48"/>
      <c r="T155" s="48"/>
      <c r="U155" s="48"/>
      <c r="V155" s="48"/>
      <c r="W155" s="48"/>
      <c r="X155" s="48"/>
    </row>
    <row r="156" spans="1:24" ht="20.100000000000001" customHeight="1">
      <c r="A156" s="540">
        <v>149</v>
      </c>
      <c r="B156" s="725" t="s">
        <v>713</v>
      </c>
      <c r="C156" s="542" t="s">
        <v>712</v>
      </c>
      <c r="D156" s="543" t="s">
        <v>1473</v>
      </c>
      <c r="E156" s="728" t="str">
        <f>E157</f>
        <v xml:space="preserve">Rumput laut dan Biogas </v>
      </c>
      <c r="F156" s="729" t="s">
        <v>1474</v>
      </c>
      <c r="G156" s="546"/>
      <c r="H156" s="547"/>
      <c r="I156" s="547"/>
      <c r="J156" s="547"/>
      <c r="K156" s="547"/>
      <c r="L156" s="728" t="s">
        <v>1345</v>
      </c>
      <c r="M156" s="548">
        <f>M157</f>
        <v>23424</v>
      </c>
      <c r="N156" s="549"/>
      <c r="P156" s="48"/>
      <c r="Q156" s="48"/>
      <c r="R156" s="48"/>
      <c r="S156" s="48"/>
      <c r="T156" s="48"/>
      <c r="U156" s="48"/>
      <c r="V156" s="48"/>
      <c r="W156" s="48"/>
      <c r="X156" s="48"/>
    </row>
    <row r="157" spans="1:24" ht="20.100000000000001" customHeight="1">
      <c r="A157" s="540">
        <v>150</v>
      </c>
      <c r="B157" s="725" t="s">
        <v>713</v>
      </c>
      <c r="C157" s="542" t="s">
        <v>712</v>
      </c>
      <c r="D157" s="543" t="s">
        <v>1475</v>
      </c>
      <c r="E157" s="728" t="s">
        <v>1476</v>
      </c>
      <c r="F157" s="729" t="s">
        <v>1474</v>
      </c>
      <c r="G157" s="546"/>
      <c r="H157" s="547"/>
      <c r="I157" s="547"/>
      <c r="J157" s="547"/>
      <c r="K157" s="547"/>
      <c r="L157" s="728" t="s">
        <v>1345</v>
      </c>
      <c r="M157" s="548">
        <v>23424</v>
      </c>
      <c r="N157" s="549"/>
      <c r="P157" s="48"/>
      <c r="Q157" s="48"/>
      <c r="R157" s="48"/>
      <c r="S157" s="48"/>
      <c r="T157" s="48"/>
      <c r="U157" s="48"/>
      <c r="V157" s="48"/>
      <c r="W157" s="48"/>
      <c r="X157" s="48"/>
    </row>
    <row r="158" spans="1:24" ht="20.100000000000001" customHeight="1">
      <c r="A158" s="540">
        <v>151</v>
      </c>
      <c r="B158" s="725" t="s">
        <v>713</v>
      </c>
      <c r="C158" s="542" t="s">
        <v>712</v>
      </c>
      <c r="D158" s="543" t="s">
        <v>1477</v>
      </c>
      <c r="E158" s="728" t="s">
        <v>1478</v>
      </c>
      <c r="F158" s="729" t="s">
        <v>1479</v>
      </c>
      <c r="G158" s="546"/>
      <c r="H158" s="547"/>
      <c r="I158" s="547"/>
      <c r="J158" s="547"/>
      <c r="K158" s="547"/>
      <c r="L158" s="728" t="s">
        <v>1345</v>
      </c>
      <c r="M158" s="548">
        <v>10980</v>
      </c>
      <c r="N158" s="549"/>
      <c r="P158" s="48"/>
      <c r="Q158" s="48"/>
      <c r="R158" s="48"/>
      <c r="S158" s="48"/>
      <c r="T158" s="48"/>
      <c r="U158" s="48"/>
      <c r="V158" s="48"/>
      <c r="W158" s="48"/>
      <c r="X158" s="48"/>
    </row>
    <row r="159" spans="1:24" ht="20.100000000000001" customHeight="1">
      <c r="A159" s="540">
        <v>152</v>
      </c>
      <c r="B159" s="725" t="s">
        <v>713</v>
      </c>
      <c r="C159" s="542" t="s">
        <v>712</v>
      </c>
      <c r="D159" s="543" t="s">
        <v>1480</v>
      </c>
      <c r="E159" s="728" t="str">
        <f>E158</f>
        <v>Bisakah Aku sukses.?!</v>
      </c>
      <c r="F159" s="729" t="s">
        <v>1479</v>
      </c>
      <c r="G159" s="546"/>
      <c r="H159" s="547"/>
      <c r="I159" s="547"/>
      <c r="J159" s="547"/>
      <c r="K159" s="547"/>
      <c r="L159" s="728" t="s">
        <v>1345</v>
      </c>
      <c r="M159" s="548">
        <v>10980</v>
      </c>
      <c r="N159" s="549"/>
      <c r="P159" s="48"/>
      <c r="Q159" s="48"/>
      <c r="R159" s="48"/>
      <c r="S159" s="48"/>
      <c r="T159" s="48"/>
      <c r="U159" s="48"/>
      <c r="V159" s="48"/>
      <c r="W159" s="48"/>
      <c r="X159" s="48"/>
    </row>
    <row r="160" spans="1:24" ht="20.100000000000001" customHeight="1">
      <c r="A160" s="540">
        <v>153</v>
      </c>
      <c r="B160" s="725" t="s">
        <v>706</v>
      </c>
      <c r="C160" s="542" t="s">
        <v>705</v>
      </c>
      <c r="D160" s="543" t="s">
        <v>1481</v>
      </c>
      <c r="E160" s="728" t="s">
        <v>1482</v>
      </c>
      <c r="F160" s="729" t="s">
        <v>1424</v>
      </c>
      <c r="G160" s="546"/>
      <c r="H160" s="547"/>
      <c r="I160" s="547"/>
      <c r="J160" s="547"/>
      <c r="K160" s="547"/>
      <c r="L160" s="728" t="s">
        <v>1345</v>
      </c>
      <c r="M160" s="548">
        <v>25620</v>
      </c>
      <c r="N160" s="549"/>
      <c r="P160" s="48"/>
      <c r="Q160" s="48"/>
      <c r="R160" s="48"/>
      <c r="S160" s="48"/>
      <c r="T160" s="48"/>
      <c r="U160" s="48"/>
      <c r="V160" s="48"/>
      <c r="W160" s="48"/>
      <c r="X160" s="48"/>
    </row>
    <row r="161" spans="1:24" ht="20.100000000000001" customHeight="1">
      <c r="A161" s="540">
        <v>154</v>
      </c>
      <c r="B161" s="725" t="s">
        <v>706</v>
      </c>
      <c r="C161" s="542" t="s">
        <v>705</v>
      </c>
      <c r="D161" s="543" t="s">
        <v>1483</v>
      </c>
      <c r="E161" s="728" t="str">
        <f>E160</f>
        <v xml:space="preserve">Bisnis Online </v>
      </c>
      <c r="F161" s="729" t="s">
        <v>1424</v>
      </c>
      <c r="G161" s="546"/>
      <c r="H161" s="547"/>
      <c r="I161" s="547"/>
      <c r="J161" s="547"/>
      <c r="K161" s="547"/>
      <c r="L161" s="728" t="s">
        <v>1345</v>
      </c>
      <c r="M161" s="548">
        <v>25620</v>
      </c>
      <c r="N161" s="549"/>
      <c r="P161" s="48"/>
      <c r="Q161" s="48"/>
      <c r="R161" s="48"/>
      <c r="S161" s="48"/>
      <c r="T161" s="48"/>
      <c r="U161" s="48"/>
      <c r="V161" s="48"/>
      <c r="W161" s="48"/>
      <c r="X161" s="48"/>
    </row>
    <row r="162" spans="1:24" ht="20.100000000000001" customHeight="1">
      <c r="A162" s="540">
        <v>155</v>
      </c>
      <c r="B162" s="725" t="s">
        <v>706</v>
      </c>
      <c r="C162" s="542" t="s">
        <v>705</v>
      </c>
      <c r="D162" s="543" t="s">
        <v>1484</v>
      </c>
      <c r="E162" s="728" t="s">
        <v>1485</v>
      </c>
      <c r="F162" s="729" t="s">
        <v>1486</v>
      </c>
      <c r="G162" s="546"/>
      <c r="H162" s="547"/>
      <c r="I162" s="547"/>
      <c r="J162" s="547"/>
      <c r="K162" s="547"/>
      <c r="L162" s="728" t="s">
        <v>1345</v>
      </c>
      <c r="M162" s="548">
        <v>18300</v>
      </c>
      <c r="N162" s="549"/>
      <c r="P162" s="48"/>
      <c r="Q162" s="48"/>
      <c r="R162" s="48"/>
      <c r="S162" s="48"/>
      <c r="T162" s="48"/>
      <c r="U162" s="48"/>
      <c r="V162" s="48"/>
      <c r="W162" s="48"/>
      <c r="X162" s="48"/>
    </row>
    <row r="163" spans="1:24" ht="20.100000000000001" customHeight="1">
      <c r="A163" s="540">
        <v>156</v>
      </c>
      <c r="B163" s="725" t="s">
        <v>706</v>
      </c>
      <c r="C163" s="542" t="s">
        <v>705</v>
      </c>
      <c r="D163" s="543" t="s">
        <v>1487</v>
      </c>
      <c r="E163" s="728" t="str">
        <f>E162</f>
        <v>Boediono dan (Neoliberalisme)</v>
      </c>
      <c r="F163" s="729" t="s">
        <v>1486</v>
      </c>
      <c r="G163" s="546"/>
      <c r="H163" s="547"/>
      <c r="I163" s="547"/>
      <c r="J163" s="547"/>
      <c r="K163" s="547"/>
      <c r="L163" s="728" t="s">
        <v>1345</v>
      </c>
      <c r="M163" s="548">
        <v>18300</v>
      </c>
      <c r="N163" s="549"/>
      <c r="P163" s="48"/>
      <c r="Q163" s="48"/>
      <c r="R163" s="48"/>
      <c r="S163" s="48"/>
      <c r="T163" s="48"/>
      <c r="U163" s="48"/>
      <c r="V163" s="48"/>
      <c r="W163" s="48"/>
      <c r="X163" s="48"/>
    </row>
    <row r="164" spans="1:24" ht="20.100000000000001" customHeight="1">
      <c r="A164" s="540">
        <v>157</v>
      </c>
      <c r="B164" s="725" t="s">
        <v>713</v>
      </c>
      <c r="C164" s="542" t="s">
        <v>712</v>
      </c>
      <c r="D164" s="543" t="s">
        <v>1488</v>
      </c>
      <c r="E164" s="728" t="s">
        <v>1489</v>
      </c>
      <c r="F164" s="729" t="s">
        <v>1490</v>
      </c>
      <c r="G164" s="546"/>
      <c r="H164" s="547"/>
      <c r="I164" s="547"/>
      <c r="J164" s="547"/>
      <c r="K164" s="547"/>
      <c r="L164" s="728" t="s">
        <v>1345</v>
      </c>
      <c r="M164" s="548">
        <v>20130</v>
      </c>
      <c r="N164" s="549"/>
      <c r="P164" s="48"/>
      <c r="Q164" s="48"/>
      <c r="R164" s="48"/>
      <c r="S164" s="48"/>
      <c r="T164" s="48"/>
      <c r="U164" s="48"/>
      <c r="V164" s="48"/>
      <c r="W164" s="48"/>
      <c r="X164" s="48"/>
    </row>
    <row r="165" spans="1:24" ht="20.100000000000001" customHeight="1">
      <c r="A165" s="540">
        <v>158</v>
      </c>
      <c r="B165" s="725" t="s">
        <v>713</v>
      </c>
      <c r="C165" s="542" t="s">
        <v>712</v>
      </c>
      <c r="D165" s="543" t="s">
        <v>1491</v>
      </c>
      <c r="E165" s="728" t="str">
        <f>E164</f>
        <v xml:space="preserve">Boleh Ga sih masturbasi dan 95 pertanyaan tentang seks </v>
      </c>
      <c r="F165" s="729" t="s">
        <v>1490</v>
      </c>
      <c r="G165" s="546"/>
      <c r="H165" s="547"/>
      <c r="I165" s="547"/>
      <c r="J165" s="547"/>
      <c r="K165" s="547"/>
      <c r="L165" s="728" t="s">
        <v>1345</v>
      </c>
      <c r="M165" s="548">
        <v>20130</v>
      </c>
      <c r="N165" s="549"/>
      <c r="P165" s="48"/>
      <c r="Q165" s="48"/>
      <c r="R165" s="48"/>
      <c r="S165" s="48"/>
      <c r="T165" s="48"/>
      <c r="U165" s="48"/>
      <c r="V165" s="48"/>
      <c r="W165" s="48"/>
      <c r="X165" s="48"/>
    </row>
    <row r="166" spans="1:24" ht="20.100000000000001" customHeight="1">
      <c r="A166" s="540">
        <v>159</v>
      </c>
      <c r="B166" s="725" t="s">
        <v>713</v>
      </c>
      <c r="C166" s="542" t="s">
        <v>712</v>
      </c>
      <c r="D166" s="543" t="s">
        <v>1492</v>
      </c>
      <c r="E166" s="728" t="s">
        <v>1493</v>
      </c>
      <c r="F166" s="729" t="s">
        <v>1494</v>
      </c>
      <c r="G166" s="546"/>
      <c r="H166" s="547"/>
      <c r="I166" s="547"/>
      <c r="J166" s="547"/>
      <c r="K166" s="547"/>
      <c r="L166" s="728" t="s">
        <v>1345</v>
      </c>
      <c r="M166" s="548">
        <v>13176</v>
      </c>
      <c r="N166" s="549"/>
      <c r="P166" s="48"/>
      <c r="Q166" s="48"/>
      <c r="R166" s="48"/>
      <c r="S166" s="48"/>
      <c r="T166" s="48"/>
      <c r="U166" s="48"/>
      <c r="V166" s="48"/>
      <c r="W166" s="48"/>
      <c r="X166" s="48"/>
    </row>
    <row r="167" spans="1:24" ht="20.100000000000001" customHeight="1">
      <c r="A167" s="540">
        <v>160</v>
      </c>
      <c r="B167" s="725" t="s">
        <v>713</v>
      </c>
      <c r="C167" s="542" t="s">
        <v>712</v>
      </c>
      <c r="D167" s="543" t="s">
        <v>1495</v>
      </c>
      <c r="E167" s="728" t="str">
        <f>E166</f>
        <v>Breaking the time</v>
      </c>
      <c r="F167" s="729" t="s">
        <v>1494</v>
      </c>
      <c r="G167" s="546"/>
      <c r="H167" s="547"/>
      <c r="I167" s="547"/>
      <c r="J167" s="547"/>
      <c r="K167" s="547"/>
      <c r="L167" s="728" t="s">
        <v>1345</v>
      </c>
      <c r="M167" s="548">
        <v>13176</v>
      </c>
      <c r="N167" s="549"/>
      <c r="P167" s="48"/>
      <c r="Q167" s="48"/>
      <c r="R167" s="48"/>
      <c r="S167" s="48"/>
      <c r="T167" s="48"/>
      <c r="U167" s="48"/>
      <c r="V167" s="48"/>
      <c r="W167" s="48"/>
      <c r="X167" s="48"/>
    </row>
    <row r="168" spans="1:24" ht="20.100000000000001" customHeight="1">
      <c r="A168" s="540">
        <v>161</v>
      </c>
      <c r="B168" s="725" t="s">
        <v>713</v>
      </c>
      <c r="C168" s="542" t="s">
        <v>712</v>
      </c>
      <c r="D168" s="543" t="s">
        <v>1496</v>
      </c>
      <c r="E168" s="728" t="s">
        <v>1497</v>
      </c>
      <c r="F168" s="729" t="s">
        <v>1490</v>
      </c>
      <c r="G168" s="546"/>
      <c r="H168" s="547"/>
      <c r="I168" s="547"/>
      <c r="J168" s="547"/>
      <c r="K168" s="547"/>
      <c r="L168" s="728" t="s">
        <v>1345</v>
      </c>
      <c r="M168" s="548">
        <f>13908</f>
        <v>13908</v>
      </c>
      <c r="N168" s="549"/>
      <c r="P168" s="48"/>
      <c r="Q168" s="48"/>
      <c r="R168" s="48"/>
      <c r="S168" s="48"/>
      <c r="T168" s="48"/>
      <c r="U168" s="48"/>
      <c r="V168" s="48"/>
      <c r="W168" s="48"/>
      <c r="X168" s="48"/>
    </row>
    <row r="169" spans="1:24" ht="20.100000000000001" customHeight="1">
      <c r="A169" s="540">
        <v>162</v>
      </c>
      <c r="B169" s="725" t="s">
        <v>713</v>
      </c>
      <c r="C169" s="542" t="s">
        <v>712</v>
      </c>
      <c r="D169" s="543" t="s">
        <v>1498</v>
      </c>
      <c r="E169" s="728" t="str">
        <f>E168</f>
        <v>Buah tak Cuma manis di lidah</v>
      </c>
      <c r="F169" s="729" t="s">
        <v>1490</v>
      </c>
      <c r="G169" s="546"/>
      <c r="H169" s="547"/>
      <c r="I169" s="547"/>
      <c r="J169" s="547"/>
      <c r="K169" s="547"/>
      <c r="L169" s="728" t="s">
        <v>1345</v>
      </c>
      <c r="M169" s="548">
        <f>13908</f>
        <v>13908</v>
      </c>
      <c r="N169" s="549"/>
      <c r="P169" s="48"/>
      <c r="Q169" s="48"/>
      <c r="R169" s="48"/>
      <c r="S169" s="48"/>
      <c r="T169" s="48"/>
      <c r="U169" s="48"/>
      <c r="V169" s="48"/>
      <c r="W169" s="48"/>
      <c r="X169" s="48"/>
    </row>
    <row r="170" spans="1:24" ht="20.100000000000001" customHeight="1">
      <c r="A170" s="540">
        <v>163</v>
      </c>
      <c r="B170" s="725" t="s">
        <v>710</v>
      </c>
      <c r="C170" s="542" t="s">
        <v>709</v>
      </c>
      <c r="D170" s="543" t="s">
        <v>1499</v>
      </c>
      <c r="E170" s="728" t="s">
        <v>1500</v>
      </c>
      <c r="F170" s="729" t="s">
        <v>1490</v>
      </c>
      <c r="G170" s="546"/>
      <c r="H170" s="547"/>
      <c r="I170" s="547"/>
      <c r="J170" s="547"/>
      <c r="K170" s="547"/>
      <c r="L170" s="728" t="s">
        <v>1345</v>
      </c>
      <c r="M170" s="548">
        <v>16470</v>
      </c>
      <c r="N170" s="549"/>
      <c r="P170" s="48"/>
      <c r="Q170" s="48"/>
      <c r="R170" s="48"/>
      <c r="S170" s="48"/>
      <c r="T170" s="48"/>
      <c r="U170" s="48"/>
      <c r="V170" s="48"/>
      <c r="W170" s="48"/>
      <c r="X170" s="48"/>
    </row>
    <row r="171" spans="1:24" ht="20.100000000000001" customHeight="1">
      <c r="A171" s="540">
        <v>164</v>
      </c>
      <c r="B171" s="725" t="s">
        <v>710</v>
      </c>
      <c r="C171" s="542" t="s">
        <v>709</v>
      </c>
      <c r="D171" s="543" t="s">
        <v>1501</v>
      </c>
      <c r="E171" s="728" t="s">
        <v>1500</v>
      </c>
      <c r="F171" s="729" t="s">
        <v>1490</v>
      </c>
      <c r="G171" s="546"/>
      <c r="H171" s="547"/>
      <c r="I171" s="547"/>
      <c r="J171" s="547"/>
      <c r="K171" s="547"/>
      <c r="L171" s="728" t="s">
        <v>1345</v>
      </c>
      <c r="M171" s="548">
        <v>16470</v>
      </c>
      <c r="N171" s="549"/>
      <c r="P171" s="48"/>
      <c r="Q171" s="48"/>
      <c r="R171" s="48"/>
      <c r="S171" s="48"/>
      <c r="T171" s="48"/>
      <c r="U171" s="48"/>
      <c r="V171" s="48"/>
      <c r="W171" s="48"/>
      <c r="X171" s="48"/>
    </row>
    <row r="172" spans="1:24" ht="20.100000000000001" customHeight="1">
      <c r="A172" s="540">
        <v>165</v>
      </c>
      <c r="B172" s="725" t="s">
        <v>706</v>
      </c>
      <c r="C172" s="542" t="s">
        <v>705</v>
      </c>
      <c r="D172" s="543" t="s">
        <v>1502</v>
      </c>
      <c r="E172" s="728" t="s">
        <v>1503</v>
      </c>
      <c r="F172" s="729" t="s">
        <v>1387</v>
      </c>
      <c r="G172" s="546"/>
      <c r="H172" s="547"/>
      <c r="I172" s="547"/>
      <c r="J172" s="547"/>
      <c r="K172" s="547"/>
      <c r="L172" s="728" t="s">
        <v>1345</v>
      </c>
      <c r="M172" s="548">
        <v>13176</v>
      </c>
      <c r="N172" s="549"/>
      <c r="P172" s="48"/>
      <c r="Q172" s="48"/>
      <c r="R172" s="48"/>
      <c r="S172" s="48"/>
      <c r="T172" s="48"/>
      <c r="U172" s="48"/>
      <c r="V172" s="48"/>
      <c r="W172" s="48"/>
      <c r="X172" s="48"/>
    </row>
    <row r="173" spans="1:24" ht="20.100000000000001" customHeight="1">
      <c r="A173" s="540">
        <v>166</v>
      </c>
      <c r="B173" s="725" t="s">
        <v>706</v>
      </c>
      <c r="C173" s="542" t="s">
        <v>705</v>
      </c>
      <c r="D173" s="543" t="s">
        <v>1504</v>
      </c>
      <c r="E173" s="728" t="str">
        <f>E172</f>
        <v>Bubur sehat untuk batita hebat</v>
      </c>
      <c r="F173" s="729" t="s">
        <v>1387</v>
      </c>
      <c r="G173" s="546"/>
      <c r="H173" s="547"/>
      <c r="I173" s="547"/>
      <c r="J173" s="547"/>
      <c r="K173" s="547"/>
      <c r="L173" s="728" t="s">
        <v>1345</v>
      </c>
      <c r="M173" s="548">
        <v>13176</v>
      </c>
      <c r="N173" s="549"/>
      <c r="P173" s="48"/>
      <c r="Q173" s="48"/>
      <c r="R173" s="48"/>
      <c r="S173" s="48"/>
      <c r="T173" s="48"/>
      <c r="U173" s="48"/>
      <c r="V173" s="48"/>
      <c r="W173" s="48"/>
      <c r="X173" s="48"/>
    </row>
    <row r="174" spans="1:24" ht="20.100000000000001" customHeight="1">
      <c r="A174" s="540">
        <v>167</v>
      </c>
      <c r="B174" s="725" t="s">
        <v>706</v>
      </c>
      <c r="C174" s="542" t="s">
        <v>705</v>
      </c>
      <c r="D174" s="543" t="s">
        <v>1505</v>
      </c>
      <c r="E174" s="728" t="s">
        <v>1506</v>
      </c>
      <c r="F174" s="729" t="s">
        <v>1507</v>
      </c>
      <c r="G174" s="546"/>
      <c r="H174" s="547"/>
      <c r="I174" s="547"/>
      <c r="J174" s="547"/>
      <c r="K174" s="547"/>
      <c r="L174" s="728" t="s">
        <v>1345</v>
      </c>
      <c r="M174" s="548">
        <v>18300</v>
      </c>
      <c r="N174" s="549"/>
      <c r="P174" s="48"/>
      <c r="Q174" s="48"/>
      <c r="R174" s="48"/>
      <c r="S174" s="48"/>
      <c r="T174" s="48"/>
      <c r="U174" s="48"/>
      <c r="V174" s="48"/>
      <c r="W174" s="48"/>
      <c r="X174" s="48"/>
    </row>
    <row r="175" spans="1:24" ht="20.100000000000001" customHeight="1">
      <c r="A175" s="540">
        <v>168</v>
      </c>
      <c r="B175" s="725" t="s">
        <v>706</v>
      </c>
      <c r="C175" s="542" t="s">
        <v>705</v>
      </c>
      <c r="D175" s="543" t="s">
        <v>1508</v>
      </c>
      <c r="E175" s="728" t="str">
        <f>E174</f>
        <v>Budidaya aneka tanaman sayuran</v>
      </c>
      <c r="F175" s="729" t="s">
        <v>1507</v>
      </c>
      <c r="G175" s="546"/>
      <c r="H175" s="547"/>
      <c r="I175" s="547"/>
      <c r="J175" s="547"/>
      <c r="K175" s="547"/>
      <c r="L175" s="728" t="s">
        <v>1345</v>
      </c>
      <c r="M175" s="548">
        <v>18300</v>
      </c>
      <c r="N175" s="549"/>
      <c r="P175" s="48"/>
      <c r="Q175" s="48"/>
      <c r="R175" s="48"/>
      <c r="S175" s="48"/>
      <c r="T175" s="48"/>
      <c r="U175" s="48"/>
      <c r="V175" s="48"/>
      <c r="W175" s="48"/>
      <c r="X175" s="48"/>
    </row>
    <row r="176" spans="1:24" ht="20.100000000000001" customHeight="1">
      <c r="A176" s="540">
        <v>169</v>
      </c>
      <c r="B176" s="725" t="s">
        <v>706</v>
      </c>
      <c r="C176" s="542" t="s">
        <v>705</v>
      </c>
      <c r="D176" s="543" t="s">
        <v>1509</v>
      </c>
      <c r="E176" s="728" t="s">
        <v>1510</v>
      </c>
      <c r="F176" s="729" t="s">
        <v>1511</v>
      </c>
      <c r="G176" s="546"/>
      <c r="H176" s="547"/>
      <c r="I176" s="547"/>
      <c r="J176" s="547"/>
      <c r="K176" s="547"/>
      <c r="L176" s="728" t="s">
        <v>1345</v>
      </c>
      <c r="M176" s="548">
        <v>25620</v>
      </c>
      <c r="N176" s="549"/>
      <c r="P176" s="48"/>
      <c r="Q176" s="48"/>
      <c r="R176" s="48"/>
      <c r="S176" s="48"/>
      <c r="T176" s="48"/>
      <c r="U176" s="48"/>
      <c r="V176" s="48"/>
      <c r="W176" s="48"/>
      <c r="X176" s="48"/>
    </row>
    <row r="177" spans="1:24" ht="20.100000000000001" customHeight="1">
      <c r="A177" s="540">
        <v>170</v>
      </c>
      <c r="B177" s="725" t="s">
        <v>706</v>
      </c>
      <c r="C177" s="542" t="s">
        <v>705</v>
      </c>
      <c r="D177" s="543" t="s">
        <v>1512</v>
      </c>
      <c r="E177" s="728" t="s">
        <v>1510</v>
      </c>
      <c r="F177" s="729" t="s">
        <v>1511</v>
      </c>
      <c r="G177" s="546"/>
      <c r="H177" s="547"/>
      <c r="I177" s="547"/>
      <c r="J177" s="547"/>
      <c r="K177" s="547"/>
      <c r="L177" s="728" t="s">
        <v>1345</v>
      </c>
      <c r="M177" s="548">
        <v>25620</v>
      </c>
      <c r="N177" s="549"/>
      <c r="P177" s="48"/>
      <c r="Q177" s="48"/>
      <c r="R177" s="48"/>
      <c r="S177" s="48"/>
      <c r="T177" s="48"/>
      <c r="U177" s="48"/>
      <c r="V177" s="48"/>
      <c r="W177" s="48"/>
      <c r="X177" s="48"/>
    </row>
    <row r="178" spans="1:24" ht="20.100000000000001" customHeight="1">
      <c r="A178" s="540">
        <v>171</v>
      </c>
      <c r="B178" s="725" t="s">
        <v>706</v>
      </c>
      <c r="C178" s="542" t="s">
        <v>705</v>
      </c>
      <c r="D178" s="543" t="s">
        <v>1513</v>
      </c>
      <c r="E178" s="728" t="s">
        <v>1514</v>
      </c>
      <c r="F178" s="729" t="s">
        <v>1400</v>
      </c>
      <c r="G178" s="546"/>
      <c r="H178" s="547"/>
      <c r="I178" s="547"/>
      <c r="J178" s="547"/>
      <c r="K178" s="547"/>
      <c r="L178" s="728" t="s">
        <v>1345</v>
      </c>
      <c r="M178" s="548">
        <v>21960</v>
      </c>
      <c r="N178" s="549"/>
      <c r="P178" s="48"/>
      <c r="Q178" s="48"/>
      <c r="R178" s="48"/>
      <c r="S178" s="48"/>
      <c r="T178" s="48"/>
      <c r="U178" s="48"/>
      <c r="V178" s="48"/>
      <c r="W178" s="48"/>
      <c r="X178" s="48"/>
    </row>
    <row r="179" spans="1:24" ht="20.100000000000001" customHeight="1">
      <c r="A179" s="540">
        <v>172</v>
      </c>
      <c r="B179" s="725" t="s">
        <v>706</v>
      </c>
      <c r="C179" s="542" t="s">
        <v>705</v>
      </c>
      <c r="D179" s="543" t="s">
        <v>1515</v>
      </c>
      <c r="E179" s="728" t="str">
        <f>E178</f>
        <v xml:space="preserve">Sumber Gizi Pelangi Makanan </v>
      </c>
      <c r="F179" s="729" t="s">
        <v>1400</v>
      </c>
      <c r="G179" s="546"/>
      <c r="H179" s="547"/>
      <c r="I179" s="547"/>
      <c r="J179" s="547"/>
      <c r="K179" s="547"/>
      <c r="L179" s="728" t="s">
        <v>1345</v>
      </c>
      <c r="M179" s="548">
        <v>21960</v>
      </c>
      <c r="N179" s="549"/>
      <c r="P179" s="48"/>
      <c r="Q179" s="48"/>
      <c r="R179" s="48"/>
      <c r="S179" s="48"/>
      <c r="T179" s="48"/>
      <c r="U179" s="48"/>
      <c r="V179" s="48"/>
      <c r="W179" s="48"/>
      <c r="X179" s="48"/>
    </row>
    <row r="180" spans="1:24" ht="20.100000000000001" customHeight="1">
      <c r="A180" s="540">
        <v>173</v>
      </c>
      <c r="B180" s="725" t="s">
        <v>706</v>
      </c>
      <c r="C180" s="542" t="s">
        <v>705</v>
      </c>
      <c r="D180" s="543" t="s">
        <v>1516</v>
      </c>
      <c r="E180" s="728" t="s">
        <v>1517</v>
      </c>
      <c r="F180" s="729" t="s">
        <v>1507</v>
      </c>
      <c r="G180" s="546"/>
      <c r="H180" s="547"/>
      <c r="I180" s="547"/>
      <c r="J180" s="547"/>
      <c r="K180" s="547"/>
      <c r="L180" s="728" t="s">
        <v>1345</v>
      </c>
      <c r="M180" s="548">
        <v>21960</v>
      </c>
      <c r="N180" s="549"/>
      <c r="P180" s="48"/>
      <c r="Q180" s="48"/>
      <c r="R180" s="48"/>
      <c r="S180" s="48"/>
      <c r="T180" s="48"/>
      <c r="U180" s="48"/>
      <c r="V180" s="48"/>
      <c r="W180" s="48"/>
      <c r="X180" s="48"/>
    </row>
    <row r="181" spans="1:24" ht="20.100000000000001" customHeight="1">
      <c r="A181" s="540">
        <v>174</v>
      </c>
      <c r="B181" s="725" t="s">
        <v>706</v>
      </c>
      <c r="C181" s="542" t="s">
        <v>705</v>
      </c>
      <c r="D181" s="543" t="s">
        <v>1518</v>
      </c>
      <c r="E181" s="728" t="str">
        <f>E180</f>
        <v>Budidaya tanaman kelapa sawit</v>
      </c>
      <c r="F181" s="729" t="s">
        <v>1507</v>
      </c>
      <c r="G181" s="546"/>
      <c r="H181" s="547"/>
      <c r="I181" s="547"/>
      <c r="J181" s="547"/>
      <c r="K181" s="547"/>
      <c r="L181" s="728" t="s">
        <v>1345</v>
      </c>
      <c r="M181" s="548">
        <v>21960</v>
      </c>
      <c r="N181" s="549"/>
      <c r="P181" s="48"/>
      <c r="Q181" s="48"/>
      <c r="R181" s="48"/>
      <c r="S181" s="48"/>
      <c r="T181" s="48"/>
      <c r="U181" s="48"/>
      <c r="V181" s="48"/>
      <c r="W181" s="48"/>
      <c r="X181" s="48"/>
    </row>
    <row r="182" spans="1:24" ht="20.100000000000001" customHeight="1">
      <c r="A182" s="540">
        <v>175</v>
      </c>
      <c r="B182" s="725" t="s">
        <v>706</v>
      </c>
      <c r="C182" s="542" t="s">
        <v>705</v>
      </c>
      <c r="D182" s="543" t="s">
        <v>1519</v>
      </c>
      <c r="E182" s="728" t="s">
        <v>1520</v>
      </c>
      <c r="F182" s="729" t="s">
        <v>1490</v>
      </c>
      <c r="G182" s="546"/>
      <c r="H182" s="547"/>
      <c r="I182" s="547"/>
      <c r="J182" s="547"/>
      <c r="K182" s="547"/>
      <c r="L182" s="728" t="s">
        <v>1345</v>
      </c>
      <c r="M182" s="548">
        <v>16836</v>
      </c>
      <c r="N182" s="549"/>
      <c r="P182" s="48"/>
      <c r="Q182" s="48"/>
      <c r="R182" s="48"/>
      <c r="S182" s="48"/>
      <c r="T182" s="48"/>
      <c r="U182" s="48"/>
      <c r="V182" s="48"/>
      <c r="W182" s="48"/>
      <c r="X182" s="48"/>
    </row>
    <row r="183" spans="1:24" ht="20.100000000000001" customHeight="1">
      <c r="A183" s="540">
        <v>176</v>
      </c>
      <c r="B183" s="725" t="s">
        <v>706</v>
      </c>
      <c r="C183" s="542" t="s">
        <v>705</v>
      </c>
      <c r="D183" s="543" t="s">
        <v>1521</v>
      </c>
      <c r="E183" s="728" t="str">
        <f>E182</f>
        <v>Budidaya bawal air tawar di kolam terpal</v>
      </c>
      <c r="F183" s="729" t="s">
        <v>1490</v>
      </c>
      <c r="G183" s="546"/>
      <c r="H183" s="547"/>
      <c r="I183" s="547"/>
      <c r="J183" s="547"/>
      <c r="K183" s="547"/>
      <c r="L183" s="728" t="s">
        <v>1345</v>
      </c>
      <c r="M183" s="548">
        <v>16836</v>
      </c>
      <c r="N183" s="549"/>
      <c r="P183" s="48"/>
      <c r="Q183" s="48"/>
      <c r="R183" s="48"/>
      <c r="S183" s="48"/>
      <c r="T183" s="48"/>
      <c r="U183" s="48"/>
      <c r="V183" s="48"/>
      <c r="W183" s="48"/>
      <c r="X183" s="48"/>
    </row>
    <row r="184" spans="1:24" ht="20.100000000000001" customHeight="1">
      <c r="A184" s="540">
        <v>177</v>
      </c>
      <c r="B184" s="725" t="s">
        <v>706</v>
      </c>
      <c r="C184" s="542" t="s">
        <v>705</v>
      </c>
      <c r="D184" s="543" t="s">
        <v>1522</v>
      </c>
      <c r="E184" s="728" t="s">
        <v>1523</v>
      </c>
      <c r="F184" s="729" t="s">
        <v>1490</v>
      </c>
      <c r="G184" s="546"/>
      <c r="H184" s="547"/>
      <c r="I184" s="547"/>
      <c r="J184" s="547"/>
      <c r="K184" s="547"/>
      <c r="L184" s="728" t="s">
        <v>1345</v>
      </c>
      <c r="M184" s="548">
        <v>27450</v>
      </c>
      <c r="N184" s="549"/>
      <c r="P184" s="48"/>
      <c r="Q184" s="48"/>
      <c r="R184" s="48"/>
      <c r="S184" s="48"/>
      <c r="T184" s="48"/>
      <c r="U184" s="48"/>
      <c r="V184" s="48"/>
      <c r="W184" s="48"/>
      <c r="X184" s="48"/>
    </row>
    <row r="185" spans="1:24" ht="20.100000000000001" customHeight="1">
      <c r="A185" s="540">
        <v>178</v>
      </c>
      <c r="B185" s="725" t="s">
        <v>706</v>
      </c>
      <c r="C185" s="542" t="s">
        <v>705</v>
      </c>
      <c r="D185" s="543" t="s">
        <v>1524</v>
      </c>
      <c r="E185" s="728" t="str">
        <f>E184</f>
        <v xml:space="preserve">Budidaya belut sawah dan rawa di kolam intensif </v>
      </c>
      <c r="F185" s="729" t="s">
        <v>1490</v>
      </c>
      <c r="G185" s="546"/>
      <c r="H185" s="547"/>
      <c r="I185" s="547"/>
      <c r="J185" s="547"/>
      <c r="K185" s="547"/>
      <c r="L185" s="728" t="s">
        <v>1345</v>
      </c>
      <c r="M185" s="548">
        <v>27450</v>
      </c>
      <c r="N185" s="549"/>
      <c r="P185" s="48"/>
      <c r="Q185" s="48"/>
      <c r="R185" s="48"/>
      <c r="S185" s="48"/>
      <c r="T185" s="48"/>
      <c r="U185" s="48"/>
      <c r="V185" s="48"/>
      <c r="W185" s="48"/>
      <c r="X185" s="48"/>
    </row>
    <row r="186" spans="1:24" ht="20.100000000000001" customHeight="1">
      <c r="A186" s="540">
        <v>179</v>
      </c>
      <c r="B186" s="725" t="s">
        <v>706</v>
      </c>
      <c r="C186" s="542" t="s">
        <v>705</v>
      </c>
      <c r="D186" s="543" t="s">
        <v>1525</v>
      </c>
      <c r="E186" s="728" t="s">
        <v>1526</v>
      </c>
      <c r="F186" s="729" t="s">
        <v>1527</v>
      </c>
      <c r="G186" s="546"/>
      <c r="H186" s="547"/>
      <c r="I186" s="547"/>
      <c r="J186" s="547"/>
      <c r="K186" s="547"/>
      <c r="L186" s="728" t="s">
        <v>1345</v>
      </c>
      <c r="M186" s="548">
        <v>32940</v>
      </c>
      <c r="N186" s="549"/>
      <c r="P186" s="48"/>
      <c r="Q186" s="48"/>
      <c r="R186" s="48"/>
      <c r="S186" s="48"/>
      <c r="T186" s="48"/>
      <c r="U186" s="48"/>
      <c r="V186" s="48"/>
      <c r="W186" s="48"/>
      <c r="X186" s="48"/>
    </row>
    <row r="187" spans="1:24" ht="20.100000000000001" customHeight="1">
      <c r="A187" s="540">
        <v>180</v>
      </c>
      <c r="B187" s="725" t="s">
        <v>706</v>
      </c>
      <c r="C187" s="542" t="s">
        <v>705</v>
      </c>
      <c r="D187" s="543" t="s">
        <v>1528</v>
      </c>
      <c r="E187" s="728" t="str">
        <f>E186</f>
        <v>Budidaya ikan kolam dan akuarium</v>
      </c>
      <c r="F187" s="729" t="s">
        <v>1527</v>
      </c>
      <c r="G187" s="546"/>
      <c r="H187" s="547"/>
      <c r="I187" s="547"/>
      <c r="J187" s="547"/>
      <c r="K187" s="547"/>
      <c r="L187" s="728" t="s">
        <v>1345</v>
      </c>
      <c r="M187" s="548">
        <v>32940</v>
      </c>
      <c r="N187" s="549"/>
      <c r="P187" s="48"/>
      <c r="Q187" s="48"/>
      <c r="R187" s="48"/>
      <c r="S187" s="48"/>
      <c r="T187" s="48"/>
      <c r="U187" s="48"/>
      <c r="V187" s="48"/>
      <c r="W187" s="48"/>
      <c r="X187" s="48"/>
    </row>
    <row r="188" spans="1:24" ht="20.100000000000001" customHeight="1">
      <c r="A188" s="540">
        <v>181</v>
      </c>
      <c r="B188" s="725" t="s">
        <v>706</v>
      </c>
      <c r="C188" s="542" t="s">
        <v>705</v>
      </c>
      <c r="D188" s="543" t="s">
        <v>1529</v>
      </c>
      <c r="E188" s="728" t="s">
        <v>1530</v>
      </c>
      <c r="F188" s="729" t="s">
        <v>1490</v>
      </c>
      <c r="G188" s="546"/>
      <c r="H188" s="547"/>
      <c r="I188" s="547"/>
      <c r="J188" s="547"/>
      <c r="K188" s="547"/>
      <c r="L188" s="728" t="s">
        <v>1345</v>
      </c>
      <c r="M188" s="548">
        <v>16836</v>
      </c>
      <c r="N188" s="549"/>
      <c r="P188" s="48"/>
      <c r="Q188" s="48"/>
      <c r="R188" s="48"/>
      <c r="S188" s="48"/>
      <c r="T188" s="48"/>
      <c r="U188" s="48"/>
      <c r="V188" s="48"/>
      <c r="W188" s="48"/>
      <c r="X188" s="48"/>
    </row>
    <row r="189" spans="1:24" ht="20.100000000000001" customHeight="1">
      <c r="A189" s="540">
        <v>182</v>
      </c>
      <c r="B189" s="725" t="s">
        <v>706</v>
      </c>
      <c r="C189" s="542" t="s">
        <v>705</v>
      </c>
      <c r="D189" s="543" t="s">
        <v>1531</v>
      </c>
      <c r="E189" s="728" t="str">
        <f>E188</f>
        <v>Budidaya ikan lele di kolam terpal</v>
      </c>
      <c r="F189" s="729" t="s">
        <v>1490</v>
      </c>
      <c r="G189" s="546"/>
      <c r="H189" s="547"/>
      <c r="I189" s="547"/>
      <c r="J189" s="547"/>
      <c r="K189" s="547"/>
      <c r="L189" s="728" t="s">
        <v>1345</v>
      </c>
      <c r="M189" s="548">
        <v>16836</v>
      </c>
      <c r="N189" s="549"/>
      <c r="P189" s="48"/>
      <c r="Q189" s="48"/>
      <c r="R189" s="48"/>
      <c r="S189" s="48"/>
      <c r="T189" s="48"/>
      <c r="U189" s="48"/>
      <c r="V189" s="48"/>
      <c r="W189" s="48"/>
      <c r="X189" s="48"/>
    </row>
    <row r="190" spans="1:24" ht="20.100000000000001" customHeight="1">
      <c r="A190" s="540">
        <v>183</v>
      </c>
      <c r="B190" s="725" t="s">
        <v>706</v>
      </c>
      <c r="C190" s="542" t="s">
        <v>705</v>
      </c>
      <c r="D190" s="543" t="s">
        <v>1532</v>
      </c>
      <c r="E190" s="728" t="s">
        <v>1533</v>
      </c>
      <c r="F190" s="729" t="s">
        <v>1490</v>
      </c>
      <c r="G190" s="546"/>
      <c r="H190" s="547"/>
      <c r="I190" s="547"/>
      <c r="J190" s="547"/>
      <c r="K190" s="547"/>
      <c r="L190" s="728" t="s">
        <v>1345</v>
      </c>
      <c r="M190" s="548">
        <v>16836</v>
      </c>
      <c r="N190" s="549"/>
      <c r="P190" s="48"/>
      <c r="Q190" s="48"/>
      <c r="R190" s="48"/>
      <c r="S190" s="48"/>
      <c r="T190" s="48"/>
      <c r="U190" s="48"/>
      <c r="V190" s="48"/>
      <c r="W190" s="48"/>
      <c r="X190" s="48"/>
    </row>
    <row r="191" spans="1:24" ht="20.100000000000001" customHeight="1">
      <c r="A191" s="540">
        <v>184</v>
      </c>
      <c r="B191" s="725" t="s">
        <v>706</v>
      </c>
      <c r="C191" s="542" t="s">
        <v>705</v>
      </c>
      <c r="D191" s="543" t="s">
        <v>1534</v>
      </c>
      <c r="E191" s="728" t="str">
        <f>E190</f>
        <v>Budidaya ikan nila di kolam terpal</v>
      </c>
      <c r="F191" s="729" t="s">
        <v>1490</v>
      </c>
      <c r="G191" s="546"/>
      <c r="H191" s="547"/>
      <c r="I191" s="547"/>
      <c r="J191" s="547"/>
      <c r="K191" s="547"/>
      <c r="L191" s="728" t="s">
        <v>1345</v>
      </c>
      <c r="M191" s="548">
        <v>16836</v>
      </c>
      <c r="N191" s="549"/>
      <c r="P191" s="48"/>
      <c r="Q191" s="48"/>
      <c r="R191" s="48"/>
      <c r="S191" s="48"/>
      <c r="T191" s="48"/>
      <c r="U191" s="48"/>
      <c r="V191" s="48"/>
      <c r="W191" s="48"/>
      <c r="X191" s="48"/>
    </row>
    <row r="192" spans="1:24" ht="20.100000000000001" customHeight="1">
      <c r="A192" s="540">
        <v>185</v>
      </c>
      <c r="B192" s="725" t="s">
        <v>706</v>
      </c>
      <c r="C192" s="542" t="s">
        <v>705</v>
      </c>
      <c r="D192" s="543" t="s">
        <v>1535</v>
      </c>
      <c r="E192" s="728" t="s">
        <v>1536</v>
      </c>
      <c r="F192" s="729" t="s">
        <v>1490</v>
      </c>
      <c r="G192" s="546"/>
      <c r="H192" s="547"/>
      <c r="I192" s="547"/>
      <c r="J192" s="547"/>
      <c r="K192" s="547"/>
      <c r="L192" s="728" t="s">
        <v>1345</v>
      </c>
      <c r="M192" s="548">
        <v>16836</v>
      </c>
      <c r="N192" s="549"/>
      <c r="P192" s="48"/>
      <c r="Q192" s="48"/>
      <c r="R192" s="48"/>
      <c r="S192" s="48"/>
      <c r="T192" s="48"/>
      <c r="U192" s="48"/>
      <c r="V192" s="48"/>
      <c r="W192" s="48"/>
      <c r="X192" s="48"/>
    </row>
    <row r="193" spans="1:24" ht="20.100000000000001" customHeight="1">
      <c r="A193" s="540">
        <v>186</v>
      </c>
      <c r="B193" s="725" t="s">
        <v>706</v>
      </c>
      <c r="C193" s="542" t="s">
        <v>705</v>
      </c>
      <c r="D193" s="543" t="s">
        <v>1537</v>
      </c>
      <c r="E193" s="728" t="s">
        <v>1536</v>
      </c>
      <c r="F193" s="729" t="s">
        <v>1490</v>
      </c>
      <c r="G193" s="546"/>
      <c r="H193" s="547"/>
      <c r="I193" s="547"/>
      <c r="J193" s="547"/>
      <c r="K193" s="547"/>
      <c r="L193" s="728" t="s">
        <v>1345</v>
      </c>
      <c r="M193" s="548">
        <v>16836</v>
      </c>
      <c r="N193" s="549"/>
      <c r="P193" s="48"/>
      <c r="Q193" s="48"/>
      <c r="R193" s="48"/>
      <c r="S193" s="48"/>
      <c r="T193" s="48"/>
      <c r="U193" s="48"/>
      <c r="V193" s="48"/>
      <c r="W193" s="48"/>
      <c r="X193" s="48"/>
    </row>
    <row r="194" spans="1:24" ht="20.100000000000001" customHeight="1">
      <c r="A194" s="540">
        <v>187</v>
      </c>
      <c r="B194" s="725" t="s">
        <v>706</v>
      </c>
      <c r="C194" s="542" t="s">
        <v>705</v>
      </c>
      <c r="D194" s="543" t="s">
        <v>1538</v>
      </c>
      <c r="E194" s="728" t="s">
        <v>1539</v>
      </c>
      <c r="F194" s="729" t="s">
        <v>1490</v>
      </c>
      <c r="G194" s="546"/>
      <c r="H194" s="547"/>
      <c r="I194" s="547"/>
      <c r="J194" s="547"/>
      <c r="K194" s="547"/>
      <c r="L194" s="728" t="s">
        <v>1345</v>
      </c>
      <c r="M194" s="548">
        <v>23790</v>
      </c>
      <c r="N194" s="549"/>
      <c r="P194" s="48"/>
      <c r="Q194" s="48"/>
      <c r="R194" s="48"/>
      <c r="S194" s="48"/>
      <c r="T194" s="48"/>
      <c r="U194" s="48"/>
      <c r="V194" s="48"/>
      <c r="W194" s="48"/>
      <c r="X194" s="48"/>
    </row>
    <row r="195" spans="1:24" ht="20.100000000000001" customHeight="1">
      <c r="A195" s="540">
        <v>188</v>
      </c>
      <c r="B195" s="725" t="s">
        <v>706</v>
      </c>
      <c r="C195" s="542" t="s">
        <v>705</v>
      </c>
      <c r="D195" s="543" t="s">
        <v>1540</v>
      </c>
      <c r="E195" s="728" t="str">
        <f>E194</f>
        <v>Budidaya jamur konsumsi</v>
      </c>
      <c r="F195" s="729" t="s">
        <v>1490</v>
      </c>
      <c r="G195" s="546"/>
      <c r="H195" s="547"/>
      <c r="I195" s="547"/>
      <c r="J195" s="547"/>
      <c r="K195" s="547"/>
      <c r="L195" s="728" t="s">
        <v>1345</v>
      </c>
      <c r="M195" s="548">
        <v>23790</v>
      </c>
      <c r="N195" s="549"/>
      <c r="P195" s="48"/>
      <c r="Q195" s="48"/>
      <c r="R195" s="48"/>
      <c r="S195" s="48"/>
      <c r="T195" s="48"/>
      <c r="U195" s="48"/>
      <c r="V195" s="48"/>
      <c r="W195" s="48"/>
      <c r="X195" s="48"/>
    </row>
    <row r="196" spans="1:24" ht="20.100000000000001" customHeight="1">
      <c r="A196" s="540">
        <v>189</v>
      </c>
      <c r="B196" s="725" t="s">
        <v>710</v>
      </c>
      <c r="C196" s="542" t="s">
        <v>709</v>
      </c>
      <c r="D196" s="543" t="s">
        <v>1541</v>
      </c>
      <c r="E196" s="728" t="s">
        <v>1542</v>
      </c>
      <c r="F196" s="729" t="s">
        <v>1490</v>
      </c>
      <c r="G196" s="546"/>
      <c r="H196" s="547"/>
      <c r="I196" s="547"/>
      <c r="J196" s="547"/>
      <c r="K196" s="547"/>
      <c r="L196" s="728" t="s">
        <v>1345</v>
      </c>
      <c r="M196" s="548">
        <v>32208</v>
      </c>
      <c r="N196" s="549"/>
      <c r="P196" s="48"/>
      <c r="Q196" s="48"/>
      <c r="R196" s="48"/>
      <c r="S196" s="48"/>
      <c r="T196" s="48"/>
      <c r="U196" s="48"/>
      <c r="V196" s="48"/>
      <c r="W196" s="48"/>
      <c r="X196" s="48"/>
    </row>
    <row r="197" spans="1:24" ht="20.100000000000001" customHeight="1">
      <c r="A197" s="540">
        <v>190</v>
      </c>
      <c r="B197" s="725" t="s">
        <v>710</v>
      </c>
      <c r="C197" s="542" t="s">
        <v>709</v>
      </c>
      <c r="D197" s="543" t="s">
        <v>1543</v>
      </c>
      <c r="E197" s="728" t="str">
        <f>E196</f>
        <v xml:space="preserve">Buku ajar asuhan kebidanan apada ibu nifas </v>
      </c>
      <c r="F197" s="729" t="s">
        <v>1490</v>
      </c>
      <c r="G197" s="546"/>
      <c r="H197" s="547"/>
      <c r="I197" s="547"/>
      <c r="J197" s="547"/>
      <c r="K197" s="547"/>
      <c r="L197" s="728" t="s">
        <v>1345</v>
      </c>
      <c r="M197" s="548">
        <v>32208</v>
      </c>
      <c r="N197" s="549"/>
      <c r="P197" s="48"/>
      <c r="Q197" s="48"/>
      <c r="R197" s="48"/>
      <c r="S197" s="48"/>
      <c r="T197" s="48"/>
      <c r="U197" s="48"/>
      <c r="V197" s="48"/>
      <c r="W197" s="48"/>
      <c r="X197" s="48"/>
    </row>
    <row r="198" spans="1:24" ht="20.100000000000001" customHeight="1">
      <c r="A198" s="540">
        <v>191</v>
      </c>
      <c r="B198" s="725" t="s">
        <v>710</v>
      </c>
      <c r="C198" s="542" t="s">
        <v>709</v>
      </c>
      <c r="D198" s="543" t="s">
        <v>1544</v>
      </c>
      <c r="E198" s="728" t="s">
        <v>1545</v>
      </c>
      <c r="F198" s="729" t="s">
        <v>1546</v>
      </c>
      <c r="G198" s="546"/>
      <c r="H198" s="547"/>
      <c r="I198" s="547"/>
      <c r="J198" s="547"/>
      <c r="K198" s="547"/>
      <c r="L198" s="728" t="s">
        <v>1345</v>
      </c>
      <c r="M198" s="548">
        <v>13176</v>
      </c>
      <c r="N198" s="549"/>
      <c r="P198" s="48"/>
      <c r="Q198" s="48"/>
      <c r="R198" s="48"/>
      <c r="S198" s="48"/>
      <c r="T198" s="48"/>
      <c r="U198" s="48"/>
      <c r="V198" s="48"/>
      <c r="W198" s="48"/>
      <c r="X198" s="48"/>
    </row>
    <row r="199" spans="1:24" ht="20.100000000000001" customHeight="1">
      <c r="A199" s="540">
        <v>192</v>
      </c>
      <c r="B199" s="725" t="s">
        <v>710</v>
      </c>
      <c r="C199" s="542" t="s">
        <v>709</v>
      </c>
      <c r="D199" s="543" t="s">
        <v>1547</v>
      </c>
      <c r="E199" s="728" t="str">
        <f>E198</f>
        <v>Buku Pintar Vegetarian</v>
      </c>
      <c r="F199" s="729" t="s">
        <v>1546</v>
      </c>
      <c r="G199" s="546"/>
      <c r="H199" s="547"/>
      <c r="I199" s="547"/>
      <c r="J199" s="547"/>
      <c r="K199" s="547"/>
      <c r="L199" s="728" t="s">
        <v>1345</v>
      </c>
      <c r="M199" s="548">
        <v>13176</v>
      </c>
      <c r="N199" s="549"/>
      <c r="P199" s="48"/>
      <c r="Q199" s="48"/>
      <c r="R199" s="48"/>
      <c r="S199" s="48"/>
      <c r="T199" s="48"/>
      <c r="U199" s="48"/>
      <c r="V199" s="48"/>
      <c r="W199" s="48"/>
      <c r="X199" s="48"/>
    </row>
    <row r="200" spans="1:24" ht="20.100000000000001" customHeight="1">
      <c r="A200" s="540">
        <v>193</v>
      </c>
      <c r="B200" s="725" t="s">
        <v>710</v>
      </c>
      <c r="C200" s="542" t="s">
        <v>709</v>
      </c>
      <c r="D200" s="543" t="s">
        <v>1548</v>
      </c>
      <c r="E200" s="728" t="s">
        <v>1549</v>
      </c>
      <c r="F200" s="729" t="s">
        <v>1550</v>
      </c>
      <c r="G200" s="546"/>
      <c r="H200" s="547"/>
      <c r="I200" s="547"/>
      <c r="J200" s="547"/>
      <c r="K200" s="547"/>
      <c r="L200" s="728" t="s">
        <v>1345</v>
      </c>
      <c r="M200" s="548">
        <v>9150</v>
      </c>
      <c r="N200" s="549"/>
      <c r="P200" s="48"/>
      <c r="Q200" s="48"/>
      <c r="R200" s="48"/>
      <c r="S200" s="48"/>
      <c r="T200" s="48"/>
      <c r="U200" s="48"/>
      <c r="V200" s="48"/>
      <c r="W200" s="48"/>
      <c r="X200" s="48"/>
    </row>
    <row r="201" spans="1:24" ht="20.100000000000001" customHeight="1">
      <c r="A201" s="540">
        <v>194</v>
      </c>
      <c r="B201" s="725" t="s">
        <v>710</v>
      </c>
      <c r="C201" s="542" t="s">
        <v>709</v>
      </c>
      <c r="D201" s="543" t="s">
        <v>1551</v>
      </c>
      <c r="E201" s="728" t="str">
        <f>E200</f>
        <v>Bahasa Indonesia-Inggris</v>
      </c>
      <c r="F201" s="729" t="s">
        <v>1550</v>
      </c>
      <c r="G201" s="546"/>
      <c r="H201" s="547"/>
      <c r="I201" s="547"/>
      <c r="J201" s="547"/>
      <c r="K201" s="547"/>
      <c r="L201" s="728" t="s">
        <v>1345</v>
      </c>
      <c r="M201" s="548">
        <v>9150</v>
      </c>
      <c r="N201" s="549"/>
      <c r="P201" s="48"/>
      <c r="Q201" s="48"/>
      <c r="R201" s="48"/>
      <c r="S201" s="48"/>
      <c r="T201" s="48"/>
      <c r="U201" s="48"/>
      <c r="V201" s="48"/>
      <c r="W201" s="48"/>
      <c r="X201" s="48"/>
    </row>
    <row r="202" spans="1:24" ht="20.100000000000001" customHeight="1">
      <c r="A202" s="540">
        <v>195</v>
      </c>
      <c r="B202" s="725" t="s">
        <v>710</v>
      </c>
      <c r="C202" s="542" t="s">
        <v>709</v>
      </c>
      <c r="D202" s="543" t="s">
        <v>1552</v>
      </c>
      <c r="E202" s="728" t="s">
        <v>1553</v>
      </c>
      <c r="F202" s="729" t="s">
        <v>1550</v>
      </c>
      <c r="G202" s="546"/>
      <c r="H202" s="547"/>
      <c r="I202" s="547"/>
      <c r="J202" s="547"/>
      <c r="K202" s="547"/>
      <c r="L202" s="728" t="s">
        <v>1345</v>
      </c>
      <c r="M202" s="548">
        <v>9150</v>
      </c>
      <c r="N202" s="549"/>
      <c r="P202" s="48"/>
      <c r="Q202" s="48"/>
      <c r="R202" s="48"/>
      <c r="S202" s="48"/>
      <c r="T202" s="48"/>
      <c r="U202" s="48"/>
      <c r="V202" s="48"/>
      <c r="W202" s="48"/>
      <c r="X202" s="48"/>
    </row>
    <row r="203" spans="1:24" ht="20.100000000000001" customHeight="1">
      <c r="A203" s="540">
        <v>196</v>
      </c>
      <c r="B203" s="725" t="s">
        <v>710</v>
      </c>
      <c r="C203" s="542" t="s">
        <v>709</v>
      </c>
      <c r="D203" s="543" t="s">
        <v>1554</v>
      </c>
      <c r="E203" s="728" t="s">
        <v>1553</v>
      </c>
      <c r="F203" s="729" t="s">
        <v>1550</v>
      </c>
      <c r="G203" s="546"/>
      <c r="H203" s="547"/>
      <c r="I203" s="547"/>
      <c r="J203" s="547"/>
      <c r="K203" s="547"/>
      <c r="L203" s="728" t="s">
        <v>1345</v>
      </c>
      <c r="M203" s="548">
        <v>9150</v>
      </c>
      <c r="N203" s="549"/>
      <c r="P203" s="48"/>
      <c r="Q203" s="48"/>
      <c r="R203" s="48"/>
      <c r="S203" s="48"/>
      <c r="T203" s="48"/>
      <c r="U203" s="48"/>
      <c r="V203" s="48"/>
      <c r="W203" s="48"/>
      <c r="X203" s="48"/>
    </row>
    <row r="204" spans="1:24" ht="20.100000000000001" customHeight="1">
      <c r="A204" s="540">
        <v>197</v>
      </c>
      <c r="B204" s="725" t="s">
        <v>710</v>
      </c>
      <c r="C204" s="542" t="s">
        <v>709</v>
      </c>
      <c r="D204" s="543" t="s">
        <v>1555</v>
      </c>
      <c r="E204" s="728" t="s">
        <v>1556</v>
      </c>
      <c r="F204" s="729" t="s">
        <v>1490</v>
      </c>
      <c r="G204" s="546"/>
      <c r="H204" s="547"/>
      <c r="I204" s="547"/>
      <c r="J204" s="547"/>
      <c r="K204" s="547"/>
      <c r="L204" s="728" t="s">
        <v>1345</v>
      </c>
      <c r="M204" s="548">
        <v>16104</v>
      </c>
      <c r="N204" s="549"/>
      <c r="P204" s="48"/>
      <c r="Q204" s="48"/>
      <c r="R204" s="48"/>
      <c r="S204" s="48"/>
      <c r="T204" s="48"/>
      <c r="U204" s="48"/>
      <c r="V204" s="48"/>
      <c r="W204" s="48"/>
      <c r="X204" s="48"/>
    </row>
    <row r="205" spans="1:24" ht="20.100000000000001" customHeight="1">
      <c r="A205" s="540">
        <v>198</v>
      </c>
      <c r="B205" s="725" t="s">
        <v>710</v>
      </c>
      <c r="C205" s="542" t="s">
        <v>709</v>
      </c>
      <c r="D205" s="543" t="s">
        <v>1557</v>
      </c>
      <c r="E205" s="728" t="str">
        <f>E204</f>
        <v>Buku saku sakti UASBN SD(Matematika, IPA,Bahasa,Indonesia)</v>
      </c>
      <c r="F205" s="729" t="s">
        <v>1490</v>
      </c>
      <c r="G205" s="546"/>
      <c r="H205" s="547"/>
      <c r="I205" s="547"/>
      <c r="J205" s="547"/>
      <c r="K205" s="547"/>
      <c r="L205" s="728" t="s">
        <v>1345</v>
      </c>
      <c r="M205" s="548">
        <v>16104</v>
      </c>
      <c r="N205" s="549"/>
      <c r="P205" s="48"/>
      <c r="Q205" s="48"/>
      <c r="R205" s="48"/>
      <c r="S205" s="48"/>
      <c r="T205" s="48"/>
      <c r="U205" s="48"/>
      <c r="V205" s="48"/>
      <c r="W205" s="48"/>
      <c r="X205" s="48"/>
    </row>
    <row r="206" spans="1:24" ht="20.100000000000001" customHeight="1">
      <c r="A206" s="540">
        <v>199</v>
      </c>
      <c r="B206" s="725" t="s">
        <v>710</v>
      </c>
      <c r="C206" s="542" t="s">
        <v>709</v>
      </c>
      <c r="D206" s="543" t="s">
        <v>1558</v>
      </c>
      <c r="E206" s="728" t="s">
        <v>1559</v>
      </c>
      <c r="F206" s="729" t="s">
        <v>1560</v>
      </c>
      <c r="G206" s="546"/>
      <c r="H206" s="547"/>
      <c r="I206" s="547"/>
      <c r="J206" s="547"/>
      <c r="K206" s="547"/>
      <c r="L206" s="728" t="s">
        <v>1345</v>
      </c>
      <c r="M206" s="548">
        <v>29280</v>
      </c>
      <c r="N206" s="549"/>
      <c r="P206" s="48"/>
      <c r="Q206" s="48"/>
      <c r="R206" s="48"/>
      <c r="S206" s="48"/>
      <c r="T206" s="48"/>
      <c r="U206" s="48"/>
      <c r="V206" s="48"/>
      <c r="W206" s="48"/>
      <c r="X206" s="48"/>
    </row>
    <row r="207" spans="1:24" ht="20.100000000000001" customHeight="1">
      <c r="A207" s="540">
        <v>200</v>
      </c>
      <c r="B207" s="725" t="s">
        <v>710</v>
      </c>
      <c r="C207" s="542" t="s">
        <v>709</v>
      </c>
      <c r="D207" s="543" t="s">
        <v>1561</v>
      </c>
      <c r="E207" s="728" t="s">
        <v>1559</v>
      </c>
      <c r="F207" s="729" t="s">
        <v>1560</v>
      </c>
      <c r="G207" s="546"/>
      <c r="H207" s="547"/>
      <c r="I207" s="547"/>
      <c r="J207" s="547"/>
      <c r="K207" s="547"/>
      <c r="L207" s="728" t="s">
        <v>1345</v>
      </c>
      <c r="M207" s="548">
        <v>29280</v>
      </c>
      <c r="N207" s="549"/>
      <c r="P207" s="48"/>
      <c r="Q207" s="48"/>
      <c r="R207" s="48"/>
      <c r="S207" s="48"/>
      <c r="T207" s="48"/>
      <c r="U207" s="48"/>
      <c r="V207" s="48"/>
      <c r="W207" s="48"/>
      <c r="X207" s="48"/>
    </row>
    <row r="208" spans="1:24" ht="20.100000000000001" customHeight="1">
      <c r="A208" s="540">
        <v>201</v>
      </c>
      <c r="B208" s="725" t="s">
        <v>713</v>
      </c>
      <c r="C208" s="542" t="s">
        <v>712</v>
      </c>
      <c r="D208" s="543" t="s">
        <v>1562</v>
      </c>
      <c r="E208" s="728" t="s">
        <v>1563</v>
      </c>
      <c r="F208" s="729" t="s">
        <v>1564</v>
      </c>
      <c r="G208" s="546"/>
      <c r="H208" s="547"/>
      <c r="I208" s="547"/>
      <c r="J208" s="547"/>
      <c r="K208" s="547"/>
      <c r="L208" s="728" t="s">
        <v>1345</v>
      </c>
      <c r="M208" s="548">
        <v>14640</v>
      </c>
      <c r="N208" s="549"/>
      <c r="P208" s="48"/>
      <c r="Q208" s="48"/>
      <c r="R208" s="48"/>
      <c r="S208" s="48"/>
      <c r="T208" s="48"/>
      <c r="U208" s="48"/>
      <c r="V208" s="48"/>
      <c r="W208" s="48"/>
      <c r="X208" s="48"/>
    </row>
    <row r="209" spans="1:24" ht="20.100000000000001" customHeight="1">
      <c r="A209" s="540">
        <v>202</v>
      </c>
      <c r="B209" s="725" t="s">
        <v>713</v>
      </c>
      <c r="C209" s="542" t="s">
        <v>712</v>
      </c>
      <c r="D209" s="543" t="s">
        <v>1565</v>
      </c>
      <c r="E209" s="728" t="s">
        <v>1563</v>
      </c>
      <c r="F209" s="729" t="s">
        <v>1564</v>
      </c>
      <c r="G209" s="546"/>
      <c r="H209" s="547"/>
      <c r="I209" s="547"/>
      <c r="J209" s="547"/>
      <c r="K209" s="547"/>
      <c r="L209" s="728" t="s">
        <v>1345</v>
      </c>
      <c r="M209" s="548">
        <v>14640</v>
      </c>
      <c r="N209" s="549"/>
      <c r="P209" s="48"/>
      <c r="Q209" s="48"/>
      <c r="R209" s="48"/>
      <c r="S209" s="48"/>
      <c r="T209" s="48"/>
      <c r="U209" s="48"/>
      <c r="V209" s="48"/>
      <c r="W209" s="48"/>
      <c r="X209" s="48"/>
    </row>
    <row r="210" spans="1:24" ht="20.100000000000001" customHeight="1">
      <c r="A210" s="540">
        <v>203</v>
      </c>
      <c r="B210" s="725" t="s">
        <v>706</v>
      </c>
      <c r="C210" s="542" t="s">
        <v>705</v>
      </c>
      <c r="D210" s="543" t="s">
        <v>1566</v>
      </c>
      <c r="E210" s="728" t="s">
        <v>1567</v>
      </c>
      <c r="F210" s="729" t="s">
        <v>1344</v>
      </c>
      <c r="G210" s="546"/>
      <c r="H210" s="547"/>
      <c r="I210" s="547"/>
      <c r="J210" s="547"/>
      <c r="K210" s="547"/>
      <c r="L210" s="728" t="s">
        <v>1345</v>
      </c>
      <c r="M210" s="548">
        <v>19398</v>
      </c>
      <c r="N210" s="549"/>
      <c r="P210" s="48"/>
      <c r="Q210" s="48"/>
      <c r="R210" s="48"/>
      <c r="S210" s="48"/>
      <c r="T210" s="48"/>
      <c r="U210" s="48"/>
      <c r="V210" s="48"/>
      <c r="W210" s="48"/>
      <c r="X210" s="48"/>
    </row>
    <row r="211" spans="1:24" ht="20.100000000000001" customHeight="1">
      <c r="A211" s="540">
        <v>204</v>
      </c>
      <c r="B211" s="725" t="s">
        <v>706</v>
      </c>
      <c r="C211" s="542" t="s">
        <v>705</v>
      </c>
      <c r="D211" s="543" t="s">
        <v>1568</v>
      </c>
      <c r="E211" s="728" t="s">
        <v>1567</v>
      </c>
      <c r="F211" s="729" t="s">
        <v>1344</v>
      </c>
      <c r="G211" s="546"/>
      <c r="H211" s="547"/>
      <c r="I211" s="547"/>
      <c r="J211" s="547"/>
      <c r="K211" s="547"/>
      <c r="L211" s="728" t="s">
        <v>1345</v>
      </c>
      <c r="M211" s="548">
        <v>19398</v>
      </c>
      <c r="N211" s="549"/>
      <c r="P211" s="48"/>
      <c r="Q211" s="48"/>
      <c r="R211" s="48"/>
      <c r="S211" s="48"/>
      <c r="T211" s="48"/>
      <c r="U211" s="48"/>
      <c r="V211" s="48"/>
      <c r="W211" s="48"/>
      <c r="X211" s="48"/>
    </row>
    <row r="212" spans="1:24" ht="20.100000000000001" customHeight="1">
      <c r="A212" s="540">
        <v>205</v>
      </c>
      <c r="B212" s="725" t="s">
        <v>706</v>
      </c>
      <c r="C212" s="542" t="s">
        <v>705</v>
      </c>
      <c r="D212" s="543" t="s">
        <v>1569</v>
      </c>
      <c r="E212" s="728" t="s">
        <v>1570</v>
      </c>
      <c r="F212" s="729" t="s">
        <v>1422</v>
      </c>
      <c r="G212" s="546"/>
      <c r="H212" s="547"/>
      <c r="I212" s="547"/>
      <c r="J212" s="547"/>
      <c r="K212" s="547"/>
      <c r="L212" s="728" t="s">
        <v>1345</v>
      </c>
      <c r="M212" s="548">
        <v>20496</v>
      </c>
      <c r="N212" s="549"/>
      <c r="P212" s="48"/>
      <c r="Q212" s="48"/>
      <c r="R212" s="48"/>
      <c r="S212" s="48"/>
      <c r="T212" s="48"/>
      <c r="U212" s="48"/>
      <c r="V212" s="48"/>
      <c r="W212" s="48"/>
      <c r="X212" s="48"/>
    </row>
    <row r="213" spans="1:24" ht="20.100000000000001" customHeight="1">
      <c r="A213" s="540">
        <v>206</v>
      </c>
      <c r="B213" s="725" t="s">
        <v>706</v>
      </c>
      <c r="C213" s="542" t="s">
        <v>705</v>
      </c>
      <c r="D213" s="543" t="s">
        <v>1571</v>
      </c>
      <c r="E213" s="728" t="str">
        <f>E212</f>
        <v xml:space="preserve">Cara cepat menguasai bahasa </v>
      </c>
      <c r="F213" s="729" t="s">
        <v>1422</v>
      </c>
      <c r="G213" s="546"/>
      <c r="H213" s="547"/>
      <c r="I213" s="547"/>
      <c r="J213" s="547"/>
      <c r="K213" s="547"/>
      <c r="L213" s="728" t="s">
        <v>1345</v>
      </c>
      <c r="M213" s="548">
        <v>20496</v>
      </c>
      <c r="N213" s="549"/>
      <c r="P213" s="48"/>
      <c r="Q213" s="48"/>
      <c r="R213" s="48"/>
      <c r="S213" s="48"/>
      <c r="T213" s="48"/>
      <c r="U213" s="48"/>
      <c r="V213" s="48"/>
      <c r="W213" s="48"/>
      <c r="X213" s="48"/>
    </row>
    <row r="214" spans="1:24" ht="20.100000000000001" customHeight="1">
      <c r="A214" s="540">
        <v>207</v>
      </c>
      <c r="B214" s="725" t="s">
        <v>706</v>
      </c>
      <c r="C214" s="542" t="s">
        <v>705</v>
      </c>
      <c r="D214" s="543" t="s">
        <v>1572</v>
      </c>
      <c r="E214" s="728" t="s">
        <v>1573</v>
      </c>
      <c r="F214" s="729" t="s">
        <v>1490</v>
      </c>
      <c r="G214" s="546"/>
      <c r="H214" s="547"/>
      <c r="I214" s="547"/>
      <c r="J214" s="547"/>
      <c r="K214" s="547"/>
      <c r="L214" s="728" t="s">
        <v>1345</v>
      </c>
      <c r="M214" s="548">
        <v>16470</v>
      </c>
      <c r="N214" s="549"/>
      <c r="P214" s="48"/>
      <c r="Q214" s="48"/>
      <c r="R214" s="48"/>
      <c r="S214" s="48"/>
      <c r="T214" s="48"/>
      <c r="U214" s="48"/>
      <c r="V214" s="48"/>
      <c r="W214" s="48"/>
      <c r="X214" s="48"/>
    </row>
    <row r="215" spans="1:24" ht="20.100000000000001" customHeight="1">
      <c r="A215" s="540">
        <v>208</v>
      </c>
      <c r="B215" s="725" t="s">
        <v>706</v>
      </c>
      <c r="C215" s="542" t="s">
        <v>705</v>
      </c>
      <c r="D215" s="543" t="s">
        <v>1574</v>
      </c>
      <c r="E215" s="728" t="s">
        <v>1573</v>
      </c>
      <c r="F215" s="729" t="s">
        <v>1490</v>
      </c>
      <c r="G215" s="546"/>
      <c r="H215" s="547"/>
      <c r="I215" s="547"/>
      <c r="J215" s="547"/>
      <c r="K215" s="547"/>
      <c r="L215" s="728" t="s">
        <v>1345</v>
      </c>
      <c r="M215" s="548">
        <v>16470</v>
      </c>
      <c r="N215" s="549"/>
      <c r="P215" s="48"/>
      <c r="Q215" s="48"/>
      <c r="R215" s="48"/>
      <c r="S215" s="48"/>
      <c r="T215" s="48"/>
      <c r="U215" s="48"/>
      <c r="V215" s="48"/>
      <c r="W215" s="48"/>
      <c r="X215" s="48"/>
    </row>
    <row r="216" spans="1:24" ht="20.100000000000001" customHeight="1">
      <c r="A216" s="540">
        <v>209</v>
      </c>
      <c r="B216" s="725" t="s">
        <v>706</v>
      </c>
      <c r="C216" s="542" t="s">
        <v>705</v>
      </c>
      <c r="D216" s="543" t="s">
        <v>1575</v>
      </c>
      <c r="E216" s="728" t="s">
        <v>1576</v>
      </c>
      <c r="F216" s="729" t="s">
        <v>1490</v>
      </c>
      <c r="G216" s="546"/>
      <c r="H216" s="547"/>
      <c r="I216" s="547"/>
      <c r="J216" s="547"/>
      <c r="K216" s="547"/>
      <c r="L216" s="728" t="s">
        <v>1345</v>
      </c>
      <c r="M216" s="548">
        <v>17934</v>
      </c>
      <c r="N216" s="549"/>
      <c r="P216" s="48"/>
      <c r="Q216" s="48"/>
      <c r="R216" s="48"/>
      <c r="S216" s="48"/>
      <c r="T216" s="48"/>
      <c r="U216" s="48"/>
      <c r="V216" s="48"/>
      <c r="W216" s="48"/>
      <c r="X216" s="48"/>
    </row>
    <row r="217" spans="1:24" ht="20.100000000000001" customHeight="1">
      <c r="A217" s="540">
        <v>210</v>
      </c>
      <c r="B217" s="725" t="s">
        <v>706</v>
      </c>
      <c r="C217" s="542" t="s">
        <v>705</v>
      </c>
      <c r="D217" s="543" t="s">
        <v>1577</v>
      </c>
      <c r="E217" s="728" t="s">
        <v>1576</v>
      </c>
      <c r="F217" s="729" t="s">
        <v>1490</v>
      </c>
      <c r="G217" s="546"/>
      <c r="H217" s="547"/>
      <c r="I217" s="547"/>
      <c r="J217" s="547"/>
      <c r="K217" s="547"/>
      <c r="L217" s="728" t="s">
        <v>1345</v>
      </c>
      <c r="M217" s="548">
        <v>17934</v>
      </c>
      <c r="N217" s="549"/>
      <c r="P217" s="48"/>
      <c r="Q217" s="48"/>
      <c r="R217" s="48"/>
      <c r="S217" s="48"/>
      <c r="T217" s="48"/>
      <c r="U217" s="48"/>
      <c r="V217" s="48"/>
      <c r="W217" s="48"/>
      <c r="X217" s="48"/>
    </row>
    <row r="218" spans="1:24" ht="20.100000000000001" customHeight="1">
      <c r="A218" s="540">
        <v>211</v>
      </c>
      <c r="B218" s="725" t="s">
        <v>706</v>
      </c>
      <c r="C218" s="542" t="s">
        <v>705</v>
      </c>
      <c r="D218" s="543" t="s">
        <v>1578</v>
      </c>
      <c r="E218" s="728" t="s">
        <v>1579</v>
      </c>
      <c r="F218" s="729" t="s">
        <v>1580</v>
      </c>
      <c r="G218" s="546"/>
      <c r="H218" s="547"/>
      <c r="I218" s="547"/>
      <c r="J218" s="547"/>
      <c r="K218" s="547"/>
      <c r="L218" s="728" t="s">
        <v>1345</v>
      </c>
      <c r="M218" s="548">
        <v>14640</v>
      </c>
      <c r="N218" s="549"/>
      <c r="P218" s="48"/>
      <c r="Q218" s="48"/>
      <c r="R218" s="48"/>
      <c r="S218" s="48"/>
      <c r="T218" s="48"/>
      <c r="U218" s="48"/>
      <c r="V218" s="48"/>
      <c r="W218" s="48"/>
      <c r="X218" s="48"/>
    </row>
    <row r="219" spans="1:24" ht="20.100000000000001" customHeight="1">
      <c r="A219" s="540">
        <v>212</v>
      </c>
      <c r="B219" s="725" t="s">
        <v>706</v>
      </c>
      <c r="C219" s="542" t="s">
        <v>705</v>
      </c>
      <c r="D219" s="543" t="s">
        <v>1581</v>
      </c>
      <c r="E219" s="728" t="s">
        <v>1579</v>
      </c>
      <c r="F219" s="729" t="s">
        <v>1580</v>
      </c>
      <c r="G219" s="546"/>
      <c r="H219" s="547"/>
      <c r="I219" s="547"/>
      <c r="J219" s="547"/>
      <c r="K219" s="547"/>
      <c r="L219" s="728" t="s">
        <v>1345</v>
      </c>
      <c r="M219" s="548">
        <v>14640</v>
      </c>
      <c r="N219" s="549"/>
      <c r="P219" s="48"/>
      <c r="Q219" s="48"/>
      <c r="R219" s="48"/>
      <c r="S219" s="48"/>
      <c r="T219" s="48"/>
      <c r="U219" s="48"/>
      <c r="V219" s="48"/>
      <c r="W219" s="48"/>
      <c r="X219" s="48"/>
    </row>
    <row r="220" spans="1:24" ht="20.100000000000001" customHeight="1">
      <c r="A220" s="540">
        <v>213</v>
      </c>
      <c r="B220" s="725" t="s">
        <v>706</v>
      </c>
      <c r="C220" s="542" t="s">
        <v>705</v>
      </c>
      <c r="D220" s="543" t="s">
        <v>1582</v>
      </c>
      <c r="E220" s="728" t="s">
        <v>1583</v>
      </c>
      <c r="F220" s="729" t="s">
        <v>1344</v>
      </c>
      <c r="G220" s="546"/>
      <c r="H220" s="547"/>
      <c r="I220" s="547"/>
      <c r="J220" s="547"/>
      <c r="K220" s="547"/>
      <c r="L220" s="728" t="s">
        <v>1345</v>
      </c>
      <c r="M220" s="548">
        <v>17202</v>
      </c>
      <c r="N220" s="549"/>
      <c r="P220" s="48"/>
      <c r="Q220" s="48"/>
      <c r="R220" s="48"/>
      <c r="S220" s="48"/>
      <c r="T220" s="48"/>
      <c r="U220" s="48"/>
      <c r="V220" s="48"/>
      <c r="W220" s="48"/>
      <c r="X220" s="48"/>
    </row>
    <row r="221" spans="1:24" ht="20.100000000000001" customHeight="1">
      <c r="A221" s="540">
        <v>214</v>
      </c>
      <c r="B221" s="725" t="s">
        <v>706</v>
      </c>
      <c r="C221" s="542" t="s">
        <v>705</v>
      </c>
      <c r="D221" s="543" t="s">
        <v>1584</v>
      </c>
      <c r="E221" s="728" t="s">
        <v>1583</v>
      </c>
      <c r="F221" s="729" t="s">
        <v>1344</v>
      </c>
      <c r="G221" s="546"/>
      <c r="H221" s="547"/>
      <c r="I221" s="547"/>
      <c r="J221" s="547"/>
      <c r="K221" s="547"/>
      <c r="L221" s="728" t="s">
        <v>1345</v>
      </c>
      <c r="M221" s="548">
        <v>17202</v>
      </c>
      <c r="N221" s="549"/>
      <c r="P221" s="48"/>
      <c r="Q221" s="48"/>
      <c r="R221" s="48"/>
      <c r="S221" s="48"/>
      <c r="T221" s="48"/>
      <c r="U221" s="48"/>
      <c r="V221" s="48"/>
      <c r="W221" s="48"/>
      <c r="X221" s="48"/>
    </row>
    <row r="222" spans="1:24" ht="20.100000000000001" customHeight="1">
      <c r="A222" s="540">
        <v>215</v>
      </c>
      <c r="B222" s="725" t="s">
        <v>706</v>
      </c>
      <c r="C222" s="542" t="s">
        <v>705</v>
      </c>
      <c r="D222" s="543" t="s">
        <v>1585</v>
      </c>
      <c r="E222" s="728" t="s">
        <v>1586</v>
      </c>
      <c r="F222" s="729" t="s">
        <v>1587</v>
      </c>
      <c r="G222" s="546"/>
      <c r="H222" s="547"/>
      <c r="I222" s="547"/>
      <c r="J222" s="547"/>
      <c r="K222" s="547"/>
      <c r="L222" s="728" t="s">
        <v>1345</v>
      </c>
      <c r="M222" s="548">
        <v>23790</v>
      </c>
      <c r="N222" s="549"/>
      <c r="P222" s="48"/>
      <c r="Q222" s="48"/>
      <c r="R222" s="48"/>
      <c r="S222" s="48"/>
      <c r="T222" s="48"/>
      <c r="U222" s="48"/>
      <c r="V222" s="48"/>
      <c r="W222" s="48"/>
      <c r="X222" s="48"/>
    </row>
    <row r="223" spans="1:24" ht="20.100000000000001" customHeight="1">
      <c r="A223" s="540">
        <v>216</v>
      </c>
      <c r="B223" s="725" t="s">
        <v>706</v>
      </c>
      <c r="C223" s="542" t="s">
        <v>705</v>
      </c>
      <c r="D223" s="543" t="s">
        <v>1588</v>
      </c>
      <c r="E223" s="728" t="s">
        <v>1586</v>
      </c>
      <c r="F223" s="729" t="s">
        <v>1587</v>
      </c>
      <c r="G223" s="546"/>
      <c r="H223" s="547"/>
      <c r="I223" s="547"/>
      <c r="J223" s="547"/>
      <c r="K223" s="547"/>
      <c r="L223" s="728" t="s">
        <v>1345</v>
      </c>
      <c r="M223" s="548">
        <v>23790</v>
      </c>
      <c r="N223" s="549"/>
      <c r="P223" s="48"/>
      <c r="Q223" s="48"/>
      <c r="R223" s="48"/>
      <c r="S223" s="48"/>
      <c r="T223" s="48"/>
      <c r="U223" s="48"/>
      <c r="V223" s="48"/>
      <c r="W223" s="48"/>
      <c r="X223" s="48"/>
    </row>
    <row r="224" spans="1:24" ht="20.100000000000001" customHeight="1">
      <c r="A224" s="540">
        <v>217</v>
      </c>
      <c r="B224" s="725" t="s">
        <v>706</v>
      </c>
      <c r="C224" s="542" t="s">
        <v>705</v>
      </c>
      <c r="D224" s="543" t="s">
        <v>1589</v>
      </c>
      <c r="E224" s="728" t="str">
        <f>E225</f>
        <v xml:space="preserve">Cara mudah mengurus MB </v>
      </c>
      <c r="F224" s="729" t="s">
        <v>1424</v>
      </c>
      <c r="G224" s="546"/>
      <c r="H224" s="547"/>
      <c r="I224" s="547"/>
      <c r="J224" s="547"/>
      <c r="K224" s="547"/>
      <c r="L224" s="728" t="s">
        <v>1345</v>
      </c>
      <c r="M224" s="548">
        <f>M225</f>
        <v>25620</v>
      </c>
      <c r="N224" s="549"/>
      <c r="P224" s="48"/>
      <c r="Q224" s="48"/>
      <c r="R224" s="48"/>
      <c r="S224" s="48"/>
      <c r="T224" s="48"/>
      <c r="U224" s="48"/>
      <c r="V224" s="48"/>
      <c r="W224" s="48"/>
      <c r="X224" s="48"/>
    </row>
    <row r="225" spans="1:24" ht="20.100000000000001" customHeight="1">
      <c r="A225" s="540">
        <v>218</v>
      </c>
      <c r="B225" s="725" t="s">
        <v>706</v>
      </c>
      <c r="C225" s="542" t="s">
        <v>705</v>
      </c>
      <c r="D225" s="543" t="s">
        <v>1590</v>
      </c>
      <c r="E225" s="728" t="s">
        <v>1591</v>
      </c>
      <c r="F225" s="729" t="s">
        <v>1424</v>
      </c>
      <c r="G225" s="546"/>
      <c r="H225" s="547"/>
      <c r="I225" s="547"/>
      <c r="J225" s="547"/>
      <c r="K225" s="547"/>
      <c r="L225" s="728" t="s">
        <v>1345</v>
      </c>
      <c r="M225" s="548">
        <v>25620</v>
      </c>
      <c r="N225" s="549"/>
      <c r="P225" s="48"/>
      <c r="Q225" s="48"/>
      <c r="R225" s="48"/>
      <c r="S225" s="48"/>
      <c r="T225" s="48"/>
      <c r="U225" s="48"/>
      <c r="V225" s="48"/>
      <c r="W225" s="48"/>
      <c r="X225" s="48"/>
    </row>
    <row r="226" spans="1:24" ht="20.100000000000001" customHeight="1">
      <c r="A226" s="540">
        <v>219</v>
      </c>
      <c r="B226" s="725" t="s">
        <v>706</v>
      </c>
      <c r="C226" s="542" t="s">
        <v>705</v>
      </c>
      <c r="D226" s="543" t="s">
        <v>1592</v>
      </c>
      <c r="E226" s="728" t="s">
        <v>1593</v>
      </c>
      <c r="F226" s="729" t="s">
        <v>1594</v>
      </c>
      <c r="G226" s="546"/>
      <c r="H226" s="547"/>
      <c r="I226" s="547"/>
      <c r="J226" s="547"/>
      <c r="K226" s="547"/>
      <c r="L226" s="728" t="s">
        <v>1345</v>
      </c>
      <c r="M226" s="548">
        <v>37332</v>
      </c>
      <c r="N226" s="549"/>
      <c r="P226" s="48"/>
      <c r="Q226" s="48"/>
      <c r="R226" s="48"/>
      <c r="S226" s="48"/>
      <c r="T226" s="48"/>
      <c r="U226" s="48"/>
      <c r="V226" s="48"/>
      <c r="W226" s="48"/>
      <c r="X226" s="48"/>
    </row>
    <row r="227" spans="1:24" ht="20.100000000000001" customHeight="1">
      <c r="A227" s="540">
        <v>220</v>
      </c>
      <c r="B227" s="725" t="s">
        <v>706</v>
      </c>
      <c r="C227" s="542" t="s">
        <v>705</v>
      </c>
      <c r="D227" s="543" t="s">
        <v>1595</v>
      </c>
      <c r="E227" s="728" t="s">
        <v>1593</v>
      </c>
      <c r="F227" s="729" t="s">
        <v>1594</v>
      </c>
      <c r="G227" s="546"/>
      <c r="H227" s="547"/>
      <c r="I227" s="547"/>
      <c r="J227" s="547"/>
      <c r="K227" s="547"/>
      <c r="L227" s="728" t="s">
        <v>1345</v>
      </c>
      <c r="M227" s="548">
        <v>37332</v>
      </c>
      <c r="N227" s="549"/>
      <c r="P227" s="48"/>
      <c r="Q227" s="48"/>
      <c r="R227" s="48"/>
      <c r="S227" s="48"/>
      <c r="T227" s="48"/>
      <c r="U227" s="48"/>
      <c r="V227" s="48"/>
      <c r="W227" s="48"/>
      <c r="X227" s="48"/>
    </row>
    <row r="228" spans="1:24" ht="20.100000000000001" customHeight="1">
      <c r="A228" s="540">
        <v>221</v>
      </c>
      <c r="B228" s="725" t="s">
        <v>706</v>
      </c>
      <c r="C228" s="542" t="s">
        <v>705</v>
      </c>
      <c r="D228" s="543" t="s">
        <v>1596</v>
      </c>
      <c r="E228" s="728" t="s">
        <v>1597</v>
      </c>
      <c r="F228" s="729" t="s">
        <v>1587</v>
      </c>
      <c r="G228" s="546"/>
      <c r="H228" s="547"/>
      <c r="I228" s="547"/>
      <c r="J228" s="547"/>
      <c r="K228" s="547"/>
      <c r="L228" s="728" t="s">
        <v>1345</v>
      </c>
      <c r="M228" s="548">
        <v>10980</v>
      </c>
      <c r="N228" s="549"/>
      <c r="P228" s="48"/>
      <c r="Q228" s="48"/>
      <c r="R228" s="48"/>
      <c r="S228" s="48"/>
      <c r="T228" s="48"/>
      <c r="U228" s="48"/>
      <c r="V228" s="48"/>
      <c r="W228" s="48"/>
      <c r="X228" s="48"/>
    </row>
    <row r="229" spans="1:24" ht="20.100000000000001" customHeight="1">
      <c r="A229" s="540">
        <v>222</v>
      </c>
      <c r="B229" s="725" t="s">
        <v>706</v>
      </c>
      <c r="C229" s="542" t="s">
        <v>705</v>
      </c>
      <c r="D229" s="543" t="s">
        <v>1598</v>
      </c>
      <c r="E229" s="728" t="str">
        <f>E228</f>
        <v>Cara praktis mengoperasikan facebook</v>
      </c>
      <c r="F229" s="729" t="s">
        <v>1587</v>
      </c>
      <c r="G229" s="546"/>
      <c r="H229" s="547"/>
      <c r="I229" s="547"/>
      <c r="J229" s="547"/>
      <c r="K229" s="547"/>
      <c r="L229" s="728" t="s">
        <v>1345</v>
      </c>
      <c r="M229" s="548">
        <v>10980</v>
      </c>
      <c r="N229" s="549"/>
      <c r="P229" s="48"/>
      <c r="Q229" s="48"/>
      <c r="R229" s="48"/>
      <c r="S229" s="48"/>
      <c r="T229" s="48"/>
      <c r="U229" s="48"/>
      <c r="V229" s="48"/>
      <c r="W229" s="48"/>
      <c r="X229" s="48"/>
    </row>
    <row r="230" spans="1:24" ht="20.100000000000001" customHeight="1">
      <c r="A230" s="540">
        <v>223</v>
      </c>
      <c r="B230" s="725" t="s">
        <v>713</v>
      </c>
      <c r="C230" s="542" t="s">
        <v>712</v>
      </c>
      <c r="D230" s="543" t="s">
        <v>1599</v>
      </c>
      <c r="E230" s="728" t="s">
        <v>1600</v>
      </c>
      <c r="F230" s="729" t="s">
        <v>1601</v>
      </c>
      <c r="G230" s="546"/>
      <c r="H230" s="547"/>
      <c r="I230" s="547"/>
      <c r="J230" s="547"/>
      <c r="K230" s="547"/>
      <c r="L230" s="728" t="s">
        <v>1345</v>
      </c>
      <c r="M230" s="548">
        <v>15372</v>
      </c>
      <c r="N230" s="549"/>
      <c r="P230" s="48"/>
      <c r="Q230" s="48"/>
      <c r="R230" s="48"/>
      <c r="S230" s="48"/>
      <c r="T230" s="48"/>
      <c r="U230" s="48"/>
      <c r="V230" s="48"/>
      <c r="W230" s="48"/>
      <c r="X230" s="48"/>
    </row>
    <row r="231" spans="1:24" ht="20.100000000000001" customHeight="1">
      <c r="A231" s="540">
        <v>224</v>
      </c>
      <c r="B231" s="725" t="s">
        <v>713</v>
      </c>
      <c r="C231" s="542" t="s">
        <v>712</v>
      </c>
      <c r="D231" s="543" t="s">
        <v>1602</v>
      </c>
      <c r="E231" s="728" t="str">
        <f>E230</f>
        <v>Catatan Harian seorang mata mata</v>
      </c>
      <c r="F231" s="729" t="s">
        <v>1601</v>
      </c>
      <c r="G231" s="546"/>
      <c r="H231" s="547"/>
      <c r="I231" s="547"/>
      <c r="J231" s="547"/>
      <c r="K231" s="547"/>
      <c r="L231" s="728" t="s">
        <v>1345</v>
      </c>
      <c r="M231" s="548">
        <v>15372</v>
      </c>
      <c r="N231" s="549"/>
      <c r="P231" s="48"/>
      <c r="Q231" s="48"/>
      <c r="R231" s="48"/>
      <c r="S231" s="48"/>
      <c r="T231" s="48"/>
      <c r="U231" s="48"/>
      <c r="V231" s="48"/>
      <c r="W231" s="48"/>
      <c r="X231" s="48"/>
    </row>
    <row r="232" spans="1:24" ht="20.100000000000001" customHeight="1">
      <c r="A232" s="540">
        <v>225</v>
      </c>
      <c r="B232" s="725" t="s">
        <v>713</v>
      </c>
      <c r="C232" s="542" t="s">
        <v>712</v>
      </c>
      <c r="D232" s="543" t="s">
        <v>1603</v>
      </c>
      <c r="E232" s="728" t="s">
        <v>1604</v>
      </c>
      <c r="F232" s="729" t="s">
        <v>1605</v>
      </c>
      <c r="G232" s="546"/>
      <c r="H232" s="547"/>
      <c r="I232" s="547"/>
      <c r="J232" s="547"/>
      <c r="K232" s="547"/>
      <c r="L232" s="728" t="s">
        <v>1345</v>
      </c>
      <c r="M232" s="548">
        <v>10248</v>
      </c>
      <c r="N232" s="549"/>
      <c r="P232" s="48"/>
      <c r="Q232" s="48"/>
      <c r="R232" s="48"/>
      <c r="S232" s="48"/>
      <c r="T232" s="48"/>
      <c r="U232" s="48"/>
      <c r="V232" s="48"/>
      <c r="W232" s="48"/>
      <c r="X232" s="48"/>
    </row>
    <row r="233" spans="1:24" ht="20.100000000000001" customHeight="1">
      <c r="A233" s="540">
        <v>226</v>
      </c>
      <c r="B233" s="725" t="s">
        <v>713</v>
      </c>
      <c r="C233" s="542" t="s">
        <v>712</v>
      </c>
      <c r="D233" s="543" t="s">
        <v>1606</v>
      </c>
      <c r="E233" s="728" t="s">
        <v>1604</v>
      </c>
      <c r="F233" s="729" t="s">
        <v>1605</v>
      </c>
      <c r="G233" s="546"/>
      <c r="H233" s="547"/>
      <c r="I233" s="547"/>
      <c r="J233" s="547"/>
      <c r="K233" s="547"/>
      <c r="L233" s="728" t="s">
        <v>1345</v>
      </c>
      <c r="M233" s="548">
        <v>10248</v>
      </c>
      <c r="N233" s="549"/>
      <c r="P233" s="48"/>
      <c r="Q233" s="48"/>
      <c r="R233" s="48"/>
      <c r="S233" s="48"/>
      <c r="T233" s="48"/>
      <c r="U233" s="48"/>
      <c r="V233" s="48"/>
      <c r="W233" s="48"/>
      <c r="X233" s="48"/>
    </row>
    <row r="234" spans="1:24" ht="20.100000000000001" customHeight="1">
      <c r="A234" s="540">
        <v>227</v>
      </c>
      <c r="B234" s="725" t="s">
        <v>713</v>
      </c>
      <c r="C234" s="542" t="s">
        <v>712</v>
      </c>
      <c r="D234" s="543" t="s">
        <v>1607</v>
      </c>
      <c r="E234" s="728" t="s">
        <v>1608</v>
      </c>
      <c r="F234" s="729" t="s">
        <v>1605</v>
      </c>
      <c r="G234" s="546"/>
      <c r="H234" s="547"/>
      <c r="I234" s="547"/>
      <c r="J234" s="547"/>
      <c r="K234" s="547"/>
      <c r="L234" s="728" t="s">
        <v>1345</v>
      </c>
      <c r="M234" s="548">
        <v>10248</v>
      </c>
      <c r="N234" s="549"/>
      <c r="P234" s="48"/>
      <c r="Q234" s="48"/>
      <c r="R234" s="48"/>
      <c r="S234" s="48"/>
      <c r="T234" s="48"/>
      <c r="U234" s="48"/>
      <c r="V234" s="48"/>
      <c r="W234" s="48"/>
      <c r="X234" s="48"/>
    </row>
    <row r="235" spans="1:24" ht="20.100000000000001" customHeight="1">
      <c r="A235" s="540">
        <v>228</v>
      </c>
      <c r="B235" s="725" t="s">
        <v>713</v>
      </c>
      <c r="C235" s="542" t="s">
        <v>712</v>
      </c>
      <c r="D235" s="543" t="s">
        <v>1609</v>
      </c>
      <c r="E235" s="728" t="s">
        <v>1608</v>
      </c>
      <c r="F235" s="729" t="s">
        <v>1605</v>
      </c>
      <c r="G235" s="546"/>
      <c r="H235" s="547"/>
      <c r="I235" s="547"/>
      <c r="J235" s="547"/>
      <c r="K235" s="547"/>
      <c r="L235" s="728" t="s">
        <v>1345</v>
      </c>
      <c r="M235" s="548">
        <v>10248</v>
      </c>
      <c r="N235" s="549"/>
      <c r="P235" s="48"/>
      <c r="Q235" s="48"/>
      <c r="R235" s="48"/>
      <c r="S235" s="48"/>
      <c r="T235" s="48"/>
      <c r="U235" s="48"/>
      <c r="V235" s="48"/>
      <c r="W235" s="48"/>
      <c r="X235" s="48"/>
    </row>
    <row r="236" spans="1:24" ht="20.100000000000001" customHeight="1">
      <c r="A236" s="540">
        <v>229</v>
      </c>
      <c r="B236" s="725" t="s">
        <v>713</v>
      </c>
      <c r="C236" s="542" t="s">
        <v>712</v>
      </c>
      <c r="D236" s="543" t="s">
        <v>1610</v>
      </c>
      <c r="E236" s="728" t="s">
        <v>1611</v>
      </c>
      <c r="F236" s="729" t="s">
        <v>1605</v>
      </c>
      <c r="G236" s="546"/>
      <c r="H236" s="547"/>
      <c r="I236" s="547"/>
      <c r="J236" s="547"/>
      <c r="K236" s="547"/>
      <c r="L236" s="728" t="s">
        <v>1345</v>
      </c>
      <c r="M236" s="548">
        <v>10101.6</v>
      </c>
      <c r="N236" s="549"/>
      <c r="P236" s="48"/>
      <c r="Q236" s="48"/>
      <c r="R236" s="48"/>
      <c r="S236" s="48"/>
      <c r="T236" s="48"/>
      <c r="U236" s="48"/>
      <c r="V236" s="48"/>
      <c r="W236" s="48"/>
      <c r="X236" s="48"/>
    </row>
    <row r="237" spans="1:24" ht="20.100000000000001" customHeight="1">
      <c r="A237" s="540">
        <v>230</v>
      </c>
      <c r="B237" s="725" t="s">
        <v>713</v>
      </c>
      <c r="C237" s="542" t="s">
        <v>712</v>
      </c>
      <c r="D237" s="543" t="s">
        <v>1612</v>
      </c>
      <c r="E237" s="728" t="s">
        <v>1611</v>
      </c>
      <c r="F237" s="729" t="s">
        <v>1605</v>
      </c>
      <c r="G237" s="546"/>
      <c r="H237" s="547"/>
      <c r="I237" s="547"/>
      <c r="J237" s="547"/>
      <c r="K237" s="547"/>
      <c r="L237" s="728" t="s">
        <v>1345</v>
      </c>
      <c r="M237" s="548">
        <f>M236</f>
        <v>10101.6</v>
      </c>
      <c r="N237" s="549"/>
      <c r="P237" s="48"/>
      <c r="Q237" s="48"/>
      <c r="R237" s="48"/>
      <c r="S237" s="48"/>
      <c r="T237" s="48"/>
      <c r="U237" s="48"/>
      <c r="V237" s="48"/>
      <c r="W237" s="48"/>
      <c r="X237" s="48"/>
    </row>
    <row r="238" spans="1:24" ht="20.100000000000001" customHeight="1">
      <c r="A238" s="540">
        <v>231</v>
      </c>
      <c r="B238" s="725" t="s">
        <v>713</v>
      </c>
      <c r="C238" s="542" t="s">
        <v>712</v>
      </c>
      <c r="D238" s="543" t="s">
        <v>1613</v>
      </c>
      <c r="E238" s="728" t="s">
        <v>1614</v>
      </c>
      <c r="F238" s="729" t="s">
        <v>1490</v>
      </c>
      <c r="G238" s="546"/>
      <c r="H238" s="547"/>
      <c r="I238" s="547"/>
      <c r="J238" s="547"/>
      <c r="K238" s="547"/>
      <c r="L238" s="728" t="s">
        <v>1345</v>
      </c>
      <c r="M238" s="548">
        <v>25620</v>
      </c>
      <c r="N238" s="549"/>
      <c r="P238" s="48"/>
      <c r="Q238" s="48"/>
      <c r="R238" s="48"/>
      <c r="S238" s="48"/>
      <c r="T238" s="48"/>
      <c r="U238" s="48"/>
      <c r="V238" s="48"/>
      <c r="W238" s="48"/>
      <c r="X238" s="48"/>
    </row>
    <row r="239" spans="1:24" ht="20.100000000000001" customHeight="1">
      <c r="A239" s="540">
        <v>232</v>
      </c>
      <c r="B239" s="725" t="s">
        <v>713</v>
      </c>
      <c r="C239" s="542" t="s">
        <v>712</v>
      </c>
      <c r="D239" s="543" t="s">
        <v>1615</v>
      </c>
      <c r="E239" s="728" t="s">
        <v>1614</v>
      </c>
      <c r="F239" s="729" t="s">
        <v>1490</v>
      </c>
      <c r="G239" s="546"/>
      <c r="H239" s="547"/>
      <c r="I239" s="547"/>
      <c r="J239" s="547"/>
      <c r="K239" s="547"/>
      <c r="L239" s="728" t="s">
        <v>1345</v>
      </c>
      <c r="M239" s="548">
        <v>25620</v>
      </c>
      <c r="N239" s="549"/>
      <c r="P239" s="48"/>
      <c r="Q239" s="48"/>
      <c r="R239" s="48"/>
      <c r="S239" s="48"/>
      <c r="T239" s="48"/>
      <c r="U239" s="48"/>
      <c r="V239" s="48"/>
      <c r="W239" s="48"/>
      <c r="X239" s="48"/>
    </row>
    <row r="240" spans="1:24" ht="20.100000000000001" customHeight="1">
      <c r="A240" s="540">
        <v>233</v>
      </c>
      <c r="B240" s="725" t="s">
        <v>713</v>
      </c>
      <c r="C240" s="542" t="s">
        <v>712</v>
      </c>
      <c r="D240" s="543" t="s">
        <v>1616</v>
      </c>
      <c r="E240" s="728" t="s">
        <v>1617</v>
      </c>
      <c r="F240" s="729" t="s">
        <v>1490</v>
      </c>
      <c r="G240" s="546"/>
      <c r="H240" s="547"/>
      <c r="I240" s="547"/>
      <c r="J240" s="547"/>
      <c r="K240" s="547"/>
      <c r="L240" s="728" t="s">
        <v>1345</v>
      </c>
      <c r="M240" s="548">
        <v>20130</v>
      </c>
      <c r="N240" s="549"/>
      <c r="P240" s="48"/>
      <c r="Q240" s="48"/>
      <c r="R240" s="48"/>
      <c r="S240" s="48"/>
      <c r="T240" s="48"/>
      <c r="U240" s="48"/>
      <c r="V240" s="48"/>
      <c r="W240" s="48"/>
      <c r="X240" s="48"/>
    </row>
    <row r="241" spans="1:24" ht="20.100000000000001" customHeight="1">
      <c r="A241" s="540">
        <v>234</v>
      </c>
      <c r="B241" s="725" t="s">
        <v>713</v>
      </c>
      <c r="C241" s="542" t="s">
        <v>712</v>
      </c>
      <c r="D241" s="543" t="s">
        <v>1618</v>
      </c>
      <c r="E241" s="728" t="s">
        <v>1617</v>
      </c>
      <c r="F241" s="729" t="s">
        <v>1490</v>
      </c>
      <c r="G241" s="546"/>
      <c r="H241" s="547"/>
      <c r="I241" s="547"/>
      <c r="J241" s="547"/>
      <c r="K241" s="547"/>
      <c r="L241" s="728" t="s">
        <v>1345</v>
      </c>
      <c r="M241" s="548">
        <v>20130</v>
      </c>
      <c r="N241" s="549"/>
      <c r="P241" s="48"/>
      <c r="Q241" s="48"/>
      <c r="R241" s="48"/>
      <c r="S241" s="48"/>
      <c r="T241" s="48"/>
      <c r="U241" s="48"/>
      <c r="V241" s="48"/>
      <c r="W241" s="48"/>
      <c r="X241" s="48"/>
    </row>
    <row r="242" spans="1:24" ht="20.100000000000001" customHeight="1">
      <c r="A242" s="540">
        <v>235</v>
      </c>
      <c r="B242" s="725" t="s">
        <v>706</v>
      </c>
      <c r="C242" s="542" t="s">
        <v>705</v>
      </c>
      <c r="D242" s="543" t="s">
        <v>1619</v>
      </c>
      <c r="E242" s="728" t="s">
        <v>1620</v>
      </c>
      <c r="F242" s="729" t="s">
        <v>1366</v>
      </c>
      <c r="G242" s="546"/>
      <c r="H242" s="547"/>
      <c r="I242" s="547"/>
      <c r="J242" s="547"/>
      <c r="K242" s="547"/>
      <c r="L242" s="728" t="s">
        <v>1345</v>
      </c>
      <c r="M242" s="548">
        <v>35868</v>
      </c>
      <c r="N242" s="549"/>
      <c r="P242" s="48"/>
      <c r="Q242" s="48"/>
      <c r="R242" s="48"/>
      <c r="S242" s="48"/>
      <c r="T242" s="48"/>
      <c r="U242" s="48"/>
      <c r="V242" s="48"/>
      <c r="W242" s="48"/>
      <c r="X242" s="48"/>
    </row>
    <row r="243" spans="1:24" ht="20.100000000000001" customHeight="1">
      <c r="A243" s="540">
        <v>236</v>
      </c>
      <c r="B243" s="725" t="s">
        <v>706</v>
      </c>
      <c r="C243" s="542" t="s">
        <v>705</v>
      </c>
      <c r="D243" s="543" t="s">
        <v>1621</v>
      </c>
      <c r="E243" s="728" t="s">
        <v>1620</v>
      </c>
      <c r="F243" s="729" t="s">
        <v>1366</v>
      </c>
      <c r="G243" s="546"/>
      <c r="H243" s="547"/>
      <c r="I243" s="547"/>
      <c r="J243" s="547"/>
      <c r="K243" s="547"/>
      <c r="L243" s="728" t="s">
        <v>1345</v>
      </c>
      <c r="M243" s="548">
        <v>35868</v>
      </c>
      <c r="N243" s="549"/>
      <c r="P243" s="48"/>
      <c r="Q243" s="48"/>
      <c r="R243" s="48"/>
      <c r="S243" s="48"/>
      <c r="T243" s="48"/>
      <c r="U243" s="48"/>
      <c r="V243" s="48"/>
      <c r="W243" s="48"/>
      <c r="X243" s="48"/>
    </row>
    <row r="244" spans="1:24" ht="20.100000000000001" customHeight="1">
      <c r="A244" s="540">
        <v>237</v>
      </c>
      <c r="B244" s="725" t="s">
        <v>706</v>
      </c>
      <c r="C244" s="542" t="s">
        <v>705</v>
      </c>
      <c r="D244" s="543" t="s">
        <v>1622</v>
      </c>
      <c r="E244" s="728" t="s">
        <v>1623</v>
      </c>
      <c r="F244" s="729" t="s">
        <v>1624</v>
      </c>
      <c r="G244" s="546"/>
      <c r="H244" s="547"/>
      <c r="I244" s="547"/>
      <c r="J244" s="547"/>
      <c r="K244" s="547"/>
      <c r="L244" s="728" t="s">
        <v>1345</v>
      </c>
      <c r="M244" s="548">
        <v>20496</v>
      </c>
      <c r="N244" s="549"/>
      <c r="P244" s="48"/>
      <c r="Q244" s="48"/>
      <c r="R244" s="48"/>
      <c r="S244" s="48"/>
      <c r="T244" s="48"/>
      <c r="U244" s="48"/>
      <c r="V244" s="48"/>
      <c r="W244" s="48"/>
      <c r="X244" s="48"/>
    </row>
    <row r="245" spans="1:24" ht="20.100000000000001" customHeight="1">
      <c r="A245" s="540">
        <v>238</v>
      </c>
      <c r="B245" s="725" t="s">
        <v>706</v>
      </c>
      <c r="C245" s="542" t="s">
        <v>712</v>
      </c>
      <c r="D245" s="543" t="s">
        <v>1625</v>
      </c>
      <c r="E245" s="728" t="s">
        <v>1623</v>
      </c>
      <c r="F245" s="729" t="s">
        <v>1624</v>
      </c>
      <c r="G245" s="546"/>
      <c r="H245" s="547"/>
      <c r="I245" s="547"/>
      <c r="J245" s="547"/>
      <c r="K245" s="547"/>
      <c r="L245" s="728" t="s">
        <v>1345</v>
      </c>
      <c r="M245" s="548">
        <v>20496</v>
      </c>
      <c r="N245" s="549"/>
      <c r="P245" s="48"/>
      <c r="Q245" s="48"/>
      <c r="R245" s="48"/>
      <c r="S245" s="48"/>
      <c r="T245" s="48"/>
      <c r="U245" s="48"/>
      <c r="V245" s="48"/>
      <c r="W245" s="48"/>
      <c r="X245" s="48"/>
    </row>
    <row r="246" spans="1:24" ht="20.100000000000001" customHeight="1">
      <c r="A246" s="540">
        <v>239</v>
      </c>
      <c r="B246" s="725" t="s">
        <v>713</v>
      </c>
      <c r="C246" s="542" t="s">
        <v>712</v>
      </c>
      <c r="D246" s="543" t="s">
        <v>1626</v>
      </c>
      <c r="E246" s="728" t="s">
        <v>1627</v>
      </c>
      <c r="F246" s="729" t="s">
        <v>1359</v>
      </c>
      <c r="G246" s="546"/>
      <c r="H246" s="547"/>
      <c r="I246" s="547"/>
      <c r="J246" s="547"/>
      <c r="K246" s="547"/>
      <c r="L246" s="728" t="s">
        <v>1345</v>
      </c>
      <c r="M246" s="548">
        <v>29280</v>
      </c>
      <c r="N246" s="549"/>
      <c r="P246" s="48"/>
      <c r="Q246" s="48"/>
      <c r="R246" s="48"/>
      <c r="S246" s="48"/>
      <c r="T246" s="48"/>
      <c r="U246" s="48"/>
      <c r="V246" s="48"/>
      <c r="W246" s="48"/>
      <c r="X246" s="48"/>
    </row>
    <row r="247" spans="1:24" ht="20.100000000000001" customHeight="1">
      <c r="A247" s="540">
        <v>240</v>
      </c>
      <c r="B247" s="725" t="s">
        <v>713</v>
      </c>
      <c r="C247" s="542" t="s">
        <v>712</v>
      </c>
      <c r="D247" s="543" t="s">
        <v>1628</v>
      </c>
      <c r="E247" s="728" t="s">
        <v>1627</v>
      </c>
      <c r="F247" s="729" t="s">
        <v>1359</v>
      </c>
      <c r="G247" s="546"/>
      <c r="H247" s="547"/>
      <c r="I247" s="547"/>
      <c r="J247" s="547"/>
      <c r="K247" s="547"/>
      <c r="L247" s="728" t="s">
        <v>1345</v>
      </c>
      <c r="M247" s="548">
        <v>29280</v>
      </c>
      <c r="N247" s="549"/>
      <c r="P247" s="48"/>
      <c r="Q247" s="48"/>
      <c r="R247" s="48"/>
      <c r="S247" s="48"/>
      <c r="T247" s="48"/>
      <c r="U247" s="48"/>
      <c r="V247" s="48"/>
      <c r="W247" s="48"/>
      <c r="X247" s="48"/>
    </row>
    <row r="248" spans="1:24" ht="20.100000000000001" customHeight="1">
      <c r="A248" s="540">
        <v>241</v>
      </c>
      <c r="B248" s="725" t="s">
        <v>706</v>
      </c>
      <c r="C248" s="542" t="s">
        <v>705</v>
      </c>
      <c r="D248" s="543" t="s">
        <v>1629</v>
      </c>
      <c r="E248" s="728" t="s">
        <v>1630</v>
      </c>
      <c r="F248" s="729" t="s">
        <v>1631</v>
      </c>
      <c r="G248" s="546"/>
      <c r="H248" s="547"/>
      <c r="I248" s="547"/>
      <c r="J248" s="547"/>
      <c r="K248" s="547"/>
      <c r="L248" s="728" t="s">
        <v>1345</v>
      </c>
      <c r="M248" s="548">
        <v>14640</v>
      </c>
      <c r="N248" s="549"/>
      <c r="P248" s="48"/>
      <c r="Q248" s="48"/>
      <c r="R248" s="48"/>
      <c r="S248" s="48"/>
      <c r="T248" s="48"/>
      <c r="U248" s="48"/>
      <c r="V248" s="48"/>
      <c r="W248" s="48"/>
      <c r="X248" s="48"/>
    </row>
    <row r="249" spans="1:24" ht="20.100000000000001" customHeight="1">
      <c r="A249" s="540">
        <v>242</v>
      </c>
      <c r="B249" s="725" t="s">
        <v>706</v>
      </c>
      <c r="C249" s="542" t="s">
        <v>705</v>
      </c>
      <c r="D249" s="543" t="s">
        <v>1632</v>
      </c>
      <c r="E249" s="728" t="s">
        <v>1630</v>
      </c>
      <c r="F249" s="729" t="s">
        <v>1631</v>
      </c>
      <c r="G249" s="546"/>
      <c r="H249" s="547"/>
      <c r="I249" s="547"/>
      <c r="J249" s="547"/>
      <c r="K249" s="547"/>
      <c r="L249" s="728" t="s">
        <v>1345</v>
      </c>
      <c r="M249" s="548">
        <v>14640</v>
      </c>
      <c r="N249" s="549"/>
      <c r="P249" s="48"/>
      <c r="Q249" s="48"/>
      <c r="R249" s="48"/>
      <c r="S249" s="48"/>
      <c r="T249" s="48"/>
      <c r="U249" s="48"/>
      <c r="V249" s="48"/>
      <c r="W249" s="48"/>
      <c r="X249" s="48"/>
    </row>
    <row r="250" spans="1:24" ht="20.100000000000001" customHeight="1">
      <c r="A250" s="540">
        <v>243</v>
      </c>
      <c r="B250" s="725" t="s">
        <v>710</v>
      </c>
      <c r="C250" s="542" t="s">
        <v>709</v>
      </c>
      <c r="D250" s="543" t="s">
        <v>1633</v>
      </c>
      <c r="E250" s="728" t="s">
        <v>1634</v>
      </c>
      <c r="F250" s="729" t="s">
        <v>1352</v>
      </c>
      <c r="G250" s="546"/>
      <c r="H250" s="547"/>
      <c r="I250" s="547"/>
      <c r="J250" s="547"/>
      <c r="K250" s="547"/>
      <c r="L250" s="728" t="s">
        <v>1345</v>
      </c>
      <c r="M250" s="548">
        <v>14640</v>
      </c>
      <c r="N250" s="549"/>
      <c r="P250" s="48"/>
      <c r="Q250" s="48"/>
      <c r="R250" s="48"/>
      <c r="S250" s="48"/>
      <c r="T250" s="48"/>
      <c r="U250" s="48"/>
      <c r="V250" s="48"/>
      <c r="W250" s="48"/>
      <c r="X250" s="48"/>
    </row>
    <row r="251" spans="1:24" ht="20.100000000000001" customHeight="1">
      <c r="A251" s="540">
        <v>244</v>
      </c>
      <c r="B251" s="725" t="s">
        <v>710</v>
      </c>
      <c r="C251" s="542" t="s">
        <v>709</v>
      </c>
      <c r="D251" s="543" t="s">
        <v>1635</v>
      </c>
      <c r="E251" s="728" t="s">
        <v>1634</v>
      </c>
      <c r="F251" s="729" t="s">
        <v>1352</v>
      </c>
      <c r="G251" s="546"/>
      <c r="H251" s="547"/>
      <c r="I251" s="547"/>
      <c r="J251" s="547"/>
      <c r="K251" s="547"/>
      <c r="L251" s="728" t="s">
        <v>1345</v>
      </c>
      <c r="M251" s="548">
        <v>14640</v>
      </c>
      <c r="N251" s="549"/>
      <c r="P251" s="48"/>
      <c r="Q251" s="48"/>
      <c r="R251" s="48"/>
      <c r="S251" s="48"/>
      <c r="T251" s="48"/>
      <c r="U251" s="48"/>
      <c r="V251" s="48"/>
      <c r="W251" s="48"/>
      <c r="X251" s="48"/>
    </row>
    <row r="252" spans="1:24" ht="20.100000000000001" customHeight="1">
      <c r="A252" s="540">
        <v>245</v>
      </c>
      <c r="B252" s="725" t="s">
        <v>710</v>
      </c>
      <c r="C252" s="542" t="s">
        <v>709</v>
      </c>
      <c r="D252" s="543" t="s">
        <v>1636</v>
      </c>
      <c r="E252" s="728" t="s">
        <v>1637</v>
      </c>
      <c r="F252" s="729" t="s">
        <v>1352</v>
      </c>
      <c r="G252" s="546"/>
      <c r="H252" s="547"/>
      <c r="I252" s="547"/>
      <c r="J252" s="547"/>
      <c r="K252" s="547"/>
      <c r="L252" s="728" t="s">
        <v>1345</v>
      </c>
      <c r="M252" s="548">
        <v>14640</v>
      </c>
      <c r="N252" s="549"/>
      <c r="P252" s="48"/>
      <c r="Q252" s="48"/>
      <c r="R252" s="48"/>
      <c r="S252" s="48"/>
      <c r="T252" s="48"/>
      <c r="U252" s="48"/>
      <c r="V252" s="48"/>
      <c r="W252" s="48"/>
      <c r="X252" s="48"/>
    </row>
    <row r="253" spans="1:24" ht="20.100000000000001" customHeight="1">
      <c r="A253" s="540">
        <v>246</v>
      </c>
      <c r="B253" s="725" t="s">
        <v>710</v>
      </c>
      <c r="C253" s="542" t="s">
        <v>709</v>
      </c>
      <c r="D253" s="543" t="s">
        <v>1638</v>
      </c>
      <c r="E253" s="728" t="s">
        <v>1637</v>
      </c>
      <c r="F253" s="729" t="s">
        <v>1352</v>
      </c>
      <c r="G253" s="546"/>
      <c r="H253" s="547"/>
      <c r="I253" s="547"/>
      <c r="J253" s="547"/>
      <c r="K253" s="547"/>
      <c r="L253" s="728" t="s">
        <v>1345</v>
      </c>
      <c r="M253" s="548">
        <v>14640</v>
      </c>
      <c r="N253" s="549"/>
      <c r="P253" s="48"/>
      <c r="Q253" s="48"/>
      <c r="R253" s="48"/>
      <c r="S253" s="48"/>
      <c r="T253" s="48"/>
      <c r="U253" s="48"/>
      <c r="V253" s="48"/>
      <c r="W253" s="48"/>
      <c r="X253" s="48"/>
    </row>
    <row r="254" spans="1:24" ht="20.100000000000001" customHeight="1">
      <c r="A254" s="540">
        <v>247</v>
      </c>
      <c r="B254" s="725" t="s">
        <v>710</v>
      </c>
      <c r="C254" s="542" t="s">
        <v>709</v>
      </c>
      <c r="D254" s="543" t="s">
        <v>1639</v>
      </c>
      <c r="E254" s="728" t="s">
        <v>1640</v>
      </c>
      <c r="F254" s="729" t="s">
        <v>1352</v>
      </c>
      <c r="G254" s="546"/>
      <c r="H254" s="547"/>
      <c r="I254" s="547"/>
      <c r="J254" s="547"/>
      <c r="K254" s="547"/>
      <c r="L254" s="728" t="s">
        <v>1345</v>
      </c>
      <c r="M254" s="548">
        <v>14640</v>
      </c>
      <c r="N254" s="549"/>
      <c r="P254" s="48"/>
      <c r="Q254" s="48"/>
      <c r="R254" s="48"/>
      <c r="S254" s="48"/>
      <c r="T254" s="48"/>
      <c r="U254" s="48"/>
      <c r="V254" s="48"/>
      <c r="W254" s="48"/>
      <c r="X254" s="48"/>
    </row>
    <row r="255" spans="1:24" ht="20.100000000000001" customHeight="1">
      <c r="A255" s="540">
        <v>248</v>
      </c>
      <c r="B255" s="725" t="s">
        <v>710</v>
      </c>
      <c r="C255" s="542" t="s">
        <v>709</v>
      </c>
      <c r="D255" s="543" t="s">
        <v>1641</v>
      </c>
      <c r="E255" s="728" t="s">
        <v>1640</v>
      </c>
      <c r="F255" s="729" t="s">
        <v>1352</v>
      </c>
      <c r="G255" s="546"/>
      <c r="H255" s="547"/>
      <c r="I255" s="547"/>
      <c r="J255" s="547"/>
      <c r="K255" s="547"/>
      <c r="L255" s="728" t="s">
        <v>1345</v>
      </c>
      <c r="M255" s="548">
        <v>14640</v>
      </c>
      <c r="N255" s="549"/>
      <c r="P255" s="48"/>
      <c r="Q255" s="48"/>
      <c r="R255" s="48"/>
      <c r="S255" s="48"/>
      <c r="T255" s="48"/>
      <c r="U255" s="48"/>
      <c r="V255" s="48"/>
      <c r="W255" s="48"/>
      <c r="X255" s="48"/>
    </row>
    <row r="256" spans="1:24" ht="20.100000000000001" customHeight="1">
      <c r="A256" s="540">
        <v>249</v>
      </c>
      <c r="B256" s="725" t="s">
        <v>713</v>
      </c>
      <c r="C256" s="542" t="s">
        <v>712</v>
      </c>
      <c r="D256" s="543" t="s">
        <v>1642</v>
      </c>
      <c r="E256" s="728" t="s">
        <v>1643</v>
      </c>
      <c r="F256" s="729" t="s">
        <v>1490</v>
      </c>
      <c r="G256" s="546"/>
      <c r="H256" s="547"/>
      <c r="I256" s="547"/>
      <c r="J256" s="547"/>
      <c r="K256" s="547"/>
      <c r="L256" s="728" t="s">
        <v>1345</v>
      </c>
      <c r="M256" s="548">
        <v>21594</v>
      </c>
      <c r="N256" s="549"/>
      <c r="P256" s="48"/>
      <c r="Q256" s="48"/>
      <c r="R256" s="48"/>
      <c r="S256" s="48"/>
      <c r="T256" s="48"/>
      <c r="U256" s="48"/>
      <c r="V256" s="48"/>
      <c r="W256" s="48"/>
      <c r="X256" s="48"/>
    </row>
    <row r="257" spans="1:24" ht="20.100000000000001" customHeight="1">
      <c r="A257" s="540">
        <v>250</v>
      </c>
      <c r="B257" s="725" t="s">
        <v>713</v>
      </c>
      <c r="C257" s="542" t="s">
        <v>712</v>
      </c>
      <c r="D257" s="543" t="s">
        <v>1644</v>
      </c>
      <c r="E257" s="728" t="s">
        <v>1643</v>
      </c>
      <c r="F257" s="729" t="s">
        <v>1490</v>
      </c>
      <c r="G257" s="546"/>
      <c r="H257" s="547"/>
      <c r="I257" s="547"/>
      <c r="J257" s="547"/>
      <c r="K257" s="547"/>
      <c r="L257" s="728" t="s">
        <v>1345</v>
      </c>
      <c r="M257" s="548">
        <v>21594</v>
      </c>
      <c r="N257" s="549"/>
      <c r="P257" s="48"/>
      <c r="Q257" s="48"/>
      <c r="R257" s="48"/>
      <c r="S257" s="48"/>
      <c r="T257" s="48"/>
      <c r="U257" s="48"/>
      <c r="V257" s="48"/>
      <c r="W257" s="48"/>
      <c r="X257" s="48"/>
    </row>
    <row r="258" spans="1:24" ht="20.100000000000001" customHeight="1">
      <c r="A258" s="540">
        <v>251</v>
      </c>
      <c r="B258" s="725" t="s">
        <v>706</v>
      </c>
      <c r="C258" s="542" t="s">
        <v>705</v>
      </c>
      <c r="D258" s="543" t="s">
        <v>1645</v>
      </c>
      <c r="E258" s="728" t="s">
        <v>1646</v>
      </c>
      <c r="F258" s="729" t="s">
        <v>1490</v>
      </c>
      <c r="G258" s="546"/>
      <c r="H258" s="547"/>
      <c r="I258" s="547"/>
      <c r="J258" s="547"/>
      <c r="K258" s="547"/>
      <c r="L258" s="728" t="s">
        <v>1345</v>
      </c>
      <c r="M258" s="548">
        <v>24156</v>
      </c>
      <c r="N258" s="549"/>
      <c r="P258" s="48"/>
      <c r="Q258" s="48"/>
      <c r="R258" s="48"/>
      <c r="S258" s="48"/>
      <c r="T258" s="48"/>
      <c r="U258" s="48"/>
      <c r="V258" s="48"/>
      <c r="W258" s="48"/>
      <c r="X258" s="48"/>
    </row>
    <row r="259" spans="1:24" ht="20.100000000000001" customHeight="1">
      <c r="A259" s="540">
        <v>252</v>
      </c>
      <c r="B259" s="725" t="s">
        <v>706</v>
      </c>
      <c r="C259" s="542" t="s">
        <v>705</v>
      </c>
      <c r="D259" s="543" t="s">
        <v>1647</v>
      </c>
      <c r="E259" s="728" t="s">
        <v>1646</v>
      </c>
      <c r="F259" s="729" t="s">
        <v>1490</v>
      </c>
      <c r="G259" s="546"/>
      <c r="H259" s="547"/>
      <c r="I259" s="547"/>
      <c r="J259" s="547"/>
      <c r="K259" s="547"/>
      <c r="L259" s="728" t="s">
        <v>1345</v>
      </c>
      <c r="M259" s="548">
        <v>24156</v>
      </c>
      <c r="N259" s="549"/>
      <c r="P259" s="48"/>
      <c r="Q259" s="48"/>
      <c r="R259" s="48"/>
      <c r="S259" s="48"/>
      <c r="T259" s="48"/>
      <c r="U259" s="48"/>
      <c r="V259" s="48"/>
      <c r="W259" s="48"/>
      <c r="X259" s="48"/>
    </row>
    <row r="260" spans="1:24" ht="20.100000000000001" customHeight="1">
      <c r="A260" s="540">
        <v>253</v>
      </c>
      <c r="B260" s="725" t="s">
        <v>706</v>
      </c>
      <c r="C260" s="542" t="s">
        <v>705</v>
      </c>
      <c r="D260" s="543" t="s">
        <v>1648</v>
      </c>
      <c r="E260" s="728" t="str">
        <f>E261</f>
        <v>Contekan bahasa Inggris SMP</v>
      </c>
      <c r="F260" s="729" t="s">
        <v>1354</v>
      </c>
      <c r="G260" s="546"/>
      <c r="H260" s="547"/>
      <c r="I260" s="547"/>
      <c r="J260" s="547"/>
      <c r="K260" s="547"/>
      <c r="L260" s="728" t="s">
        <v>1345</v>
      </c>
      <c r="M260" s="548">
        <f>M261</f>
        <v>12444</v>
      </c>
      <c r="N260" s="549"/>
      <c r="P260" s="48"/>
      <c r="Q260" s="48"/>
      <c r="R260" s="48"/>
      <c r="S260" s="48"/>
      <c r="T260" s="48"/>
      <c r="U260" s="48"/>
      <c r="V260" s="48"/>
      <c r="W260" s="48"/>
      <c r="X260" s="48"/>
    </row>
    <row r="261" spans="1:24" ht="20.100000000000001" customHeight="1">
      <c r="A261" s="540">
        <v>254</v>
      </c>
      <c r="B261" s="725" t="s">
        <v>706</v>
      </c>
      <c r="C261" s="542" t="s">
        <v>705</v>
      </c>
      <c r="D261" s="543" t="s">
        <v>1649</v>
      </c>
      <c r="E261" s="728" t="s">
        <v>1650</v>
      </c>
      <c r="F261" s="729" t="s">
        <v>1354</v>
      </c>
      <c r="G261" s="546"/>
      <c r="H261" s="547"/>
      <c r="I261" s="547"/>
      <c r="J261" s="547"/>
      <c r="K261" s="547"/>
      <c r="L261" s="728" t="s">
        <v>1345</v>
      </c>
      <c r="M261" s="548">
        <v>12444</v>
      </c>
      <c r="N261" s="549"/>
      <c r="P261" s="48"/>
      <c r="Q261" s="48"/>
      <c r="R261" s="48"/>
      <c r="S261" s="48"/>
      <c r="T261" s="48"/>
      <c r="U261" s="48"/>
      <c r="V261" s="48"/>
      <c r="W261" s="48"/>
      <c r="X261" s="48"/>
    </row>
    <row r="262" spans="1:24" ht="20.100000000000001" customHeight="1">
      <c r="A262" s="540">
        <v>255</v>
      </c>
      <c r="B262" s="725" t="s">
        <v>706</v>
      </c>
      <c r="C262" s="542" t="s">
        <v>705</v>
      </c>
      <c r="D262" s="543" t="s">
        <v>1651</v>
      </c>
      <c r="E262" s="728" t="s">
        <v>1652</v>
      </c>
      <c r="F262" s="729" t="s">
        <v>1653</v>
      </c>
      <c r="G262" s="546"/>
      <c r="H262" s="547"/>
      <c r="I262" s="547"/>
      <c r="J262" s="547"/>
      <c r="K262" s="547"/>
      <c r="L262" s="728" t="s">
        <v>1345</v>
      </c>
      <c r="M262" s="548">
        <v>9516</v>
      </c>
      <c r="N262" s="549"/>
      <c r="P262" s="48"/>
      <c r="Q262" s="48"/>
      <c r="R262" s="48"/>
      <c r="S262" s="48"/>
      <c r="T262" s="48"/>
      <c r="U262" s="48"/>
      <c r="V262" s="48"/>
      <c r="W262" s="48"/>
      <c r="X262" s="48"/>
    </row>
    <row r="263" spans="1:24" ht="20.100000000000001" customHeight="1">
      <c r="A263" s="540">
        <v>256</v>
      </c>
      <c r="B263" s="725" t="s">
        <v>706</v>
      </c>
      <c r="C263" s="542" t="s">
        <v>705</v>
      </c>
      <c r="D263" s="543" t="s">
        <v>1654</v>
      </c>
      <c r="E263" s="728" t="s">
        <v>1652</v>
      </c>
      <c r="F263" s="729" t="s">
        <v>1653</v>
      </c>
      <c r="G263" s="546"/>
      <c r="H263" s="547"/>
      <c r="I263" s="547"/>
      <c r="J263" s="547"/>
      <c r="K263" s="547"/>
      <c r="L263" s="728" t="s">
        <v>1345</v>
      </c>
      <c r="M263" s="548">
        <v>9516</v>
      </c>
      <c r="N263" s="549"/>
      <c r="P263" s="48"/>
      <c r="Q263" s="48"/>
      <c r="R263" s="48"/>
      <c r="S263" s="48"/>
      <c r="T263" s="48"/>
      <c r="U263" s="48"/>
      <c r="V263" s="48"/>
      <c r="W263" s="48"/>
      <c r="X263" s="48"/>
    </row>
    <row r="264" spans="1:24" ht="20.100000000000001" customHeight="1">
      <c r="A264" s="540">
        <v>257</v>
      </c>
      <c r="B264" s="725" t="s">
        <v>706</v>
      </c>
      <c r="C264" s="542" t="s">
        <v>705</v>
      </c>
      <c r="D264" s="543" t="s">
        <v>1655</v>
      </c>
      <c r="E264" s="728" t="s">
        <v>1656</v>
      </c>
      <c r="F264" s="729" t="s">
        <v>1653</v>
      </c>
      <c r="G264" s="546"/>
      <c r="H264" s="547"/>
      <c r="I264" s="547"/>
      <c r="J264" s="547"/>
      <c r="K264" s="547"/>
      <c r="L264" s="728" t="s">
        <v>1345</v>
      </c>
      <c r="M264" s="548">
        <v>9516</v>
      </c>
      <c r="N264" s="549"/>
      <c r="P264" s="48"/>
      <c r="Q264" s="48"/>
      <c r="R264" s="48"/>
      <c r="S264" s="48"/>
      <c r="T264" s="48"/>
      <c r="U264" s="48"/>
      <c r="V264" s="48"/>
      <c r="W264" s="48"/>
      <c r="X264" s="48"/>
    </row>
    <row r="265" spans="1:24" ht="20.100000000000001" customHeight="1">
      <c r="A265" s="540">
        <v>258</v>
      </c>
      <c r="B265" s="725" t="s">
        <v>706</v>
      </c>
      <c r="C265" s="542" t="s">
        <v>705</v>
      </c>
      <c r="D265" s="543" t="s">
        <v>1657</v>
      </c>
      <c r="E265" s="728" t="s">
        <v>1656</v>
      </c>
      <c r="F265" s="729" t="s">
        <v>1653</v>
      </c>
      <c r="G265" s="546"/>
      <c r="H265" s="547"/>
      <c r="I265" s="547"/>
      <c r="J265" s="547"/>
      <c r="K265" s="547"/>
      <c r="L265" s="728" t="s">
        <v>1345</v>
      </c>
      <c r="M265" s="548">
        <v>9516</v>
      </c>
      <c r="N265" s="549"/>
      <c r="P265" s="48"/>
      <c r="Q265" s="48"/>
      <c r="R265" s="48"/>
      <c r="S265" s="48"/>
      <c r="T265" s="48"/>
      <c r="U265" s="48"/>
      <c r="V265" s="48"/>
      <c r="W265" s="48"/>
      <c r="X265" s="48"/>
    </row>
    <row r="266" spans="1:24" ht="20.100000000000001" customHeight="1">
      <c r="A266" s="540">
        <v>259</v>
      </c>
      <c r="B266" s="725" t="s">
        <v>706</v>
      </c>
      <c r="C266" s="542" t="s">
        <v>705</v>
      </c>
      <c r="D266" s="543" t="s">
        <v>1658</v>
      </c>
      <c r="E266" s="728" t="s">
        <v>1659</v>
      </c>
      <c r="F266" s="729" t="s">
        <v>1354</v>
      </c>
      <c r="G266" s="546"/>
      <c r="H266" s="547"/>
      <c r="I266" s="547"/>
      <c r="J266" s="547"/>
      <c r="K266" s="547"/>
      <c r="L266" s="728" t="s">
        <v>1345</v>
      </c>
      <c r="M266" s="548">
        <v>12078</v>
      </c>
      <c r="N266" s="549"/>
      <c r="P266" s="48"/>
      <c r="Q266" s="48"/>
      <c r="R266" s="48"/>
      <c r="S266" s="48"/>
      <c r="T266" s="48"/>
      <c r="U266" s="48"/>
      <c r="V266" s="48"/>
      <c r="W266" s="48"/>
      <c r="X266" s="48"/>
    </row>
    <row r="267" spans="1:24" ht="20.100000000000001" customHeight="1">
      <c r="A267" s="540">
        <v>260</v>
      </c>
      <c r="B267" s="725" t="s">
        <v>706</v>
      </c>
      <c r="C267" s="542" t="s">
        <v>705</v>
      </c>
      <c r="D267" s="543" t="s">
        <v>1660</v>
      </c>
      <c r="E267" s="728" t="s">
        <v>1659</v>
      </c>
      <c r="F267" s="729" t="s">
        <v>1354</v>
      </c>
      <c r="G267" s="546"/>
      <c r="H267" s="547"/>
      <c r="I267" s="547"/>
      <c r="J267" s="547"/>
      <c r="K267" s="547"/>
      <c r="L267" s="728" t="s">
        <v>1345</v>
      </c>
      <c r="M267" s="548">
        <v>12078</v>
      </c>
      <c r="N267" s="549"/>
      <c r="P267" s="48"/>
      <c r="Q267" s="48"/>
      <c r="R267" s="48"/>
      <c r="S267" s="48"/>
      <c r="T267" s="48"/>
      <c r="U267" s="48"/>
      <c r="V267" s="48"/>
      <c r="W267" s="48"/>
      <c r="X267" s="48"/>
    </row>
    <row r="268" spans="1:24" ht="20.100000000000001" customHeight="1">
      <c r="A268" s="540">
        <v>261</v>
      </c>
      <c r="B268" s="725" t="s">
        <v>706</v>
      </c>
      <c r="C268" s="542" t="s">
        <v>705</v>
      </c>
      <c r="D268" s="543" t="s">
        <v>1661</v>
      </c>
      <c r="E268" s="728" t="s">
        <v>1662</v>
      </c>
      <c r="F268" s="729" t="s">
        <v>1550</v>
      </c>
      <c r="G268" s="546"/>
      <c r="H268" s="547"/>
      <c r="I268" s="547"/>
      <c r="J268" s="547"/>
      <c r="K268" s="547"/>
      <c r="L268" s="728" t="s">
        <v>1345</v>
      </c>
      <c r="M268" s="548">
        <v>10248</v>
      </c>
      <c r="N268" s="549"/>
      <c r="P268" s="48"/>
      <c r="Q268" s="48"/>
      <c r="R268" s="48"/>
      <c r="S268" s="48"/>
      <c r="T268" s="48"/>
      <c r="U268" s="48"/>
      <c r="V268" s="48"/>
      <c r="W268" s="48"/>
      <c r="X268" s="48"/>
    </row>
    <row r="269" spans="1:24" ht="20.100000000000001" customHeight="1">
      <c r="A269" s="540">
        <v>262</v>
      </c>
      <c r="B269" s="725" t="s">
        <v>713</v>
      </c>
      <c r="C269" s="542" t="s">
        <v>712</v>
      </c>
      <c r="D269" s="543" t="s">
        <v>1663</v>
      </c>
      <c r="E269" s="728" t="s">
        <v>1662</v>
      </c>
      <c r="F269" s="729" t="s">
        <v>1550</v>
      </c>
      <c r="G269" s="546"/>
      <c r="H269" s="547"/>
      <c r="I269" s="547"/>
      <c r="J269" s="547"/>
      <c r="K269" s="547"/>
      <c r="L269" s="728" t="s">
        <v>1345</v>
      </c>
      <c r="M269" s="548">
        <v>10248</v>
      </c>
      <c r="N269" s="549"/>
      <c r="P269" s="48"/>
      <c r="Q269" s="48"/>
      <c r="R269" s="48"/>
      <c r="S269" s="48"/>
      <c r="T269" s="48"/>
      <c r="U269" s="48"/>
      <c r="V269" s="48"/>
      <c r="W269" s="48"/>
      <c r="X269" s="48"/>
    </row>
    <row r="270" spans="1:24" ht="20.100000000000001" customHeight="1">
      <c r="A270" s="540">
        <v>263</v>
      </c>
      <c r="B270" s="725" t="s">
        <v>713</v>
      </c>
      <c r="C270" s="542" t="s">
        <v>712</v>
      </c>
      <c r="D270" s="543" t="s">
        <v>1664</v>
      </c>
      <c r="E270" s="728" t="s">
        <v>188</v>
      </c>
      <c r="F270" s="729" t="s">
        <v>1550</v>
      </c>
      <c r="G270" s="546"/>
      <c r="H270" s="547"/>
      <c r="I270" s="547"/>
      <c r="J270" s="547"/>
      <c r="K270" s="547"/>
      <c r="L270" s="728" t="s">
        <v>1345</v>
      </c>
      <c r="M270" s="548">
        <v>10248</v>
      </c>
      <c r="N270" s="549"/>
      <c r="P270" s="48"/>
      <c r="Q270" s="48"/>
      <c r="R270" s="48"/>
      <c r="S270" s="48"/>
      <c r="T270" s="48"/>
      <c r="U270" s="48"/>
      <c r="V270" s="48"/>
      <c r="W270" s="48"/>
      <c r="X270" s="48"/>
    </row>
    <row r="271" spans="1:24" ht="20.100000000000001" customHeight="1">
      <c r="A271" s="540">
        <v>264</v>
      </c>
      <c r="B271" s="725" t="s">
        <v>713</v>
      </c>
      <c r="C271" s="542" t="s">
        <v>712</v>
      </c>
      <c r="D271" s="543" t="s">
        <v>1665</v>
      </c>
      <c r="E271" s="728" t="s">
        <v>188</v>
      </c>
      <c r="F271" s="729" t="s">
        <v>1550</v>
      </c>
      <c r="G271" s="546"/>
      <c r="H271" s="547"/>
      <c r="I271" s="547"/>
      <c r="J271" s="547"/>
      <c r="K271" s="547"/>
      <c r="L271" s="728" t="s">
        <v>1345</v>
      </c>
      <c r="M271" s="548">
        <v>10248</v>
      </c>
      <c r="N271" s="549"/>
      <c r="P271" s="48"/>
      <c r="Q271" s="48"/>
      <c r="R271" s="48"/>
      <c r="S271" s="48"/>
      <c r="T271" s="48"/>
      <c r="U271" s="48"/>
      <c r="V271" s="48"/>
      <c r="W271" s="48"/>
      <c r="X271" s="48"/>
    </row>
    <row r="272" spans="1:24" ht="20.100000000000001" customHeight="1">
      <c r="A272" s="540">
        <v>265</v>
      </c>
      <c r="B272" s="725" t="s">
        <v>713</v>
      </c>
      <c r="C272" s="542" t="s">
        <v>712</v>
      </c>
      <c r="D272" s="543" t="s">
        <v>1666</v>
      </c>
      <c r="E272" s="728" t="s">
        <v>1667</v>
      </c>
      <c r="F272" s="729" t="s">
        <v>1490</v>
      </c>
      <c r="G272" s="546"/>
      <c r="H272" s="547"/>
      <c r="I272" s="547"/>
      <c r="J272" s="547"/>
      <c r="K272" s="547"/>
      <c r="L272" s="728" t="s">
        <v>1345</v>
      </c>
      <c r="M272" s="548">
        <v>21228</v>
      </c>
      <c r="N272" s="549"/>
      <c r="P272" s="48"/>
      <c r="Q272" s="48"/>
      <c r="R272" s="48"/>
      <c r="S272" s="48"/>
      <c r="T272" s="48"/>
      <c r="U272" s="48"/>
      <c r="V272" s="48"/>
      <c r="W272" s="48"/>
      <c r="X272" s="48"/>
    </row>
    <row r="273" spans="1:24" ht="20.100000000000001" customHeight="1">
      <c r="A273" s="540">
        <v>266</v>
      </c>
      <c r="B273" s="725" t="s">
        <v>713</v>
      </c>
      <c r="C273" s="542" t="s">
        <v>712</v>
      </c>
      <c r="D273" s="543" t="s">
        <v>1668</v>
      </c>
      <c r="E273" s="728" t="s">
        <v>1667</v>
      </c>
      <c r="F273" s="729" t="s">
        <v>1490</v>
      </c>
      <c r="G273" s="546"/>
      <c r="H273" s="547"/>
      <c r="I273" s="547"/>
      <c r="J273" s="547"/>
      <c r="K273" s="547"/>
      <c r="L273" s="728" t="s">
        <v>1345</v>
      </c>
      <c r="M273" s="548">
        <v>21228</v>
      </c>
      <c r="N273" s="549"/>
      <c r="P273" s="48"/>
      <c r="Q273" s="48"/>
      <c r="R273" s="48"/>
      <c r="S273" s="48"/>
      <c r="T273" s="48"/>
      <c r="U273" s="48"/>
      <c r="V273" s="48"/>
      <c r="W273" s="48"/>
      <c r="X273" s="48"/>
    </row>
    <row r="274" spans="1:24" ht="20.100000000000001" customHeight="1">
      <c r="A274" s="540">
        <v>267</v>
      </c>
      <c r="B274" s="725" t="s">
        <v>713</v>
      </c>
      <c r="C274" s="542" t="s">
        <v>712</v>
      </c>
      <c r="D274" s="543" t="s">
        <v>1669</v>
      </c>
      <c r="E274" s="728" t="s">
        <v>1670</v>
      </c>
      <c r="F274" s="729" t="s">
        <v>1490</v>
      </c>
      <c r="G274" s="546"/>
      <c r="H274" s="547"/>
      <c r="I274" s="547"/>
      <c r="J274" s="547"/>
      <c r="K274" s="547"/>
      <c r="L274" s="728" t="s">
        <v>1345</v>
      </c>
      <c r="M274" s="548">
        <v>24888</v>
      </c>
      <c r="N274" s="549"/>
      <c r="P274" s="48"/>
      <c r="Q274" s="48"/>
      <c r="R274" s="48"/>
      <c r="S274" s="48"/>
      <c r="T274" s="48"/>
      <c r="U274" s="48"/>
      <c r="V274" s="48"/>
      <c r="W274" s="48"/>
      <c r="X274" s="48"/>
    </row>
    <row r="275" spans="1:24" ht="20.100000000000001" customHeight="1">
      <c r="A275" s="540">
        <v>268</v>
      </c>
      <c r="B275" s="725" t="s">
        <v>713</v>
      </c>
      <c r="C275" s="542" t="s">
        <v>712</v>
      </c>
      <c r="D275" s="543" t="s">
        <v>1671</v>
      </c>
      <c r="E275" s="728" t="s">
        <v>1670</v>
      </c>
      <c r="F275" s="729" t="s">
        <v>1490</v>
      </c>
      <c r="G275" s="546"/>
      <c r="H275" s="547"/>
      <c r="I275" s="547"/>
      <c r="J275" s="547"/>
      <c r="K275" s="547"/>
      <c r="L275" s="728" t="s">
        <v>1345</v>
      </c>
      <c r="M275" s="548">
        <v>24888</v>
      </c>
      <c r="N275" s="549"/>
      <c r="P275" s="48"/>
      <c r="Q275" s="48"/>
      <c r="R275" s="48"/>
      <c r="S275" s="48"/>
      <c r="T275" s="48"/>
      <c r="U275" s="48"/>
      <c r="V275" s="48"/>
      <c r="W275" s="48"/>
      <c r="X275" s="48"/>
    </row>
    <row r="276" spans="1:24" ht="20.100000000000001" customHeight="1">
      <c r="A276" s="540">
        <v>269</v>
      </c>
      <c r="B276" s="725" t="s">
        <v>713</v>
      </c>
      <c r="C276" s="542" t="s">
        <v>712</v>
      </c>
      <c r="D276" s="543" t="s">
        <v>1672</v>
      </c>
      <c r="E276" s="728" t="s">
        <v>1673</v>
      </c>
      <c r="F276" s="729" t="s">
        <v>1490</v>
      </c>
      <c r="G276" s="546"/>
      <c r="H276" s="547"/>
      <c r="I276" s="547"/>
      <c r="J276" s="547"/>
      <c r="K276" s="547"/>
      <c r="L276" s="728" t="s">
        <v>1345</v>
      </c>
      <c r="M276" s="548">
        <v>25254</v>
      </c>
      <c r="N276" s="549"/>
      <c r="P276" s="48"/>
      <c r="Q276" s="48"/>
      <c r="R276" s="48"/>
      <c r="S276" s="48"/>
      <c r="T276" s="48"/>
      <c r="U276" s="48"/>
      <c r="V276" s="48"/>
      <c r="W276" s="48"/>
      <c r="X276" s="48"/>
    </row>
    <row r="277" spans="1:24" ht="20.100000000000001" customHeight="1">
      <c r="A277" s="540">
        <v>270</v>
      </c>
      <c r="B277" s="725" t="s">
        <v>713</v>
      </c>
      <c r="C277" s="542" t="s">
        <v>712</v>
      </c>
      <c r="D277" s="543" t="s">
        <v>1674</v>
      </c>
      <c r="E277" s="728" t="s">
        <v>1673</v>
      </c>
      <c r="F277" s="729" t="s">
        <v>1490</v>
      </c>
      <c r="G277" s="546"/>
      <c r="H277" s="547"/>
      <c r="I277" s="547"/>
      <c r="J277" s="547"/>
      <c r="K277" s="547"/>
      <c r="L277" s="728" t="s">
        <v>1345</v>
      </c>
      <c r="M277" s="548">
        <v>25254</v>
      </c>
      <c r="N277" s="549"/>
      <c r="P277" s="48"/>
      <c r="Q277" s="48"/>
      <c r="R277" s="48"/>
      <c r="S277" s="48"/>
      <c r="T277" s="48"/>
      <c r="U277" s="48"/>
      <c r="V277" s="48"/>
      <c r="W277" s="48"/>
      <c r="X277" s="48"/>
    </row>
    <row r="278" spans="1:24" ht="20.100000000000001" customHeight="1">
      <c r="A278" s="540">
        <v>271</v>
      </c>
      <c r="B278" s="725" t="s">
        <v>713</v>
      </c>
      <c r="C278" s="542" t="s">
        <v>712</v>
      </c>
      <c r="D278" s="543" t="s">
        <v>1675</v>
      </c>
      <c r="E278" s="728" t="s">
        <v>1676</v>
      </c>
      <c r="F278" s="729" t="s">
        <v>1677</v>
      </c>
      <c r="G278" s="546"/>
      <c r="H278" s="547"/>
      <c r="I278" s="547"/>
      <c r="J278" s="547"/>
      <c r="K278" s="547"/>
      <c r="L278" s="728" t="s">
        <v>1345</v>
      </c>
      <c r="M278" s="548">
        <v>18300</v>
      </c>
      <c r="N278" s="549"/>
      <c r="P278" s="48"/>
      <c r="Q278" s="48"/>
      <c r="R278" s="48"/>
      <c r="S278" s="48"/>
      <c r="T278" s="48"/>
      <c r="U278" s="48"/>
      <c r="V278" s="48"/>
      <c r="W278" s="48"/>
      <c r="X278" s="48"/>
    </row>
    <row r="279" spans="1:24" ht="20.100000000000001" customHeight="1">
      <c r="A279" s="540">
        <v>272</v>
      </c>
      <c r="B279" s="725" t="s">
        <v>713</v>
      </c>
      <c r="C279" s="542" t="s">
        <v>712</v>
      </c>
      <c r="D279" s="543" t="s">
        <v>1678</v>
      </c>
      <c r="E279" s="728" t="s">
        <v>1676</v>
      </c>
      <c r="F279" s="729" t="s">
        <v>1677</v>
      </c>
      <c r="G279" s="546"/>
      <c r="H279" s="547"/>
      <c r="I279" s="547"/>
      <c r="J279" s="547"/>
      <c r="K279" s="547"/>
      <c r="L279" s="728" t="s">
        <v>1345</v>
      </c>
      <c r="M279" s="548">
        <v>18300</v>
      </c>
      <c r="N279" s="549"/>
      <c r="P279" s="48"/>
      <c r="Q279" s="48"/>
      <c r="R279" s="48"/>
      <c r="S279" s="48"/>
      <c r="T279" s="48"/>
      <c r="U279" s="48"/>
      <c r="V279" s="48"/>
      <c r="W279" s="48"/>
      <c r="X279" s="48"/>
    </row>
    <row r="280" spans="1:24" ht="20.100000000000001" customHeight="1">
      <c r="A280" s="540">
        <v>273</v>
      </c>
      <c r="B280" s="725" t="s">
        <v>713</v>
      </c>
      <c r="C280" s="542" t="s">
        <v>712</v>
      </c>
      <c r="D280" s="543" t="s">
        <v>1679</v>
      </c>
      <c r="E280" s="728" t="s">
        <v>1680</v>
      </c>
      <c r="F280" s="729" t="s">
        <v>1681</v>
      </c>
      <c r="G280" s="546"/>
      <c r="H280" s="547"/>
      <c r="I280" s="547"/>
      <c r="J280" s="547"/>
      <c r="K280" s="547"/>
      <c r="L280" s="728" t="s">
        <v>1345</v>
      </c>
      <c r="M280" s="548">
        <v>21960</v>
      </c>
      <c r="N280" s="549"/>
      <c r="P280" s="48"/>
      <c r="Q280" s="48"/>
      <c r="R280" s="48"/>
      <c r="S280" s="48"/>
      <c r="T280" s="48"/>
      <c r="U280" s="48"/>
      <c r="V280" s="48"/>
      <c r="W280" s="48"/>
      <c r="X280" s="48"/>
    </row>
    <row r="281" spans="1:24" ht="20.100000000000001" customHeight="1">
      <c r="A281" s="540">
        <v>274</v>
      </c>
      <c r="B281" s="725" t="s">
        <v>713</v>
      </c>
      <c r="C281" s="542" t="s">
        <v>712</v>
      </c>
      <c r="D281" s="543" t="s">
        <v>1682</v>
      </c>
      <c r="E281" s="728" t="s">
        <v>1680</v>
      </c>
      <c r="F281" s="729" t="s">
        <v>1681</v>
      </c>
      <c r="G281" s="546"/>
      <c r="H281" s="547"/>
      <c r="I281" s="547"/>
      <c r="J281" s="547"/>
      <c r="K281" s="547"/>
      <c r="L281" s="728" t="s">
        <v>1345</v>
      </c>
      <c r="M281" s="548">
        <v>21960</v>
      </c>
      <c r="N281" s="549"/>
      <c r="P281" s="48"/>
      <c r="Q281" s="48"/>
      <c r="R281" s="48"/>
      <c r="S281" s="48"/>
      <c r="T281" s="48"/>
      <c r="U281" s="48"/>
      <c r="V281" s="48"/>
      <c r="W281" s="48"/>
      <c r="X281" s="48"/>
    </row>
    <row r="282" spans="1:24" ht="20.100000000000001" customHeight="1">
      <c r="A282" s="540">
        <v>275</v>
      </c>
      <c r="B282" s="725" t="s">
        <v>713</v>
      </c>
      <c r="C282" s="542" t="s">
        <v>712</v>
      </c>
      <c r="D282" s="543" t="s">
        <v>1683</v>
      </c>
      <c r="E282" s="728" t="str">
        <f>E283</f>
        <v xml:space="preserve">Dari Kiai kampung ke numiring : Aneka suara Nahdliyyin </v>
      </c>
      <c r="F282" s="729" t="s">
        <v>1684</v>
      </c>
      <c r="G282" s="546"/>
      <c r="H282" s="547"/>
      <c r="I282" s="547"/>
      <c r="J282" s="547"/>
      <c r="K282" s="547"/>
      <c r="L282" s="728" t="s">
        <v>1345</v>
      </c>
      <c r="M282" s="548">
        <f>M283</f>
        <v>25620</v>
      </c>
      <c r="N282" s="549"/>
      <c r="P282" s="48"/>
      <c r="Q282" s="48"/>
      <c r="R282" s="48"/>
      <c r="S282" s="48"/>
      <c r="T282" s="48"/>
      <c r="U282" s="48"/>
      <c r="V282" s="48"/>
      <c r="W282" s="48"/>
      <c r="X282" s="48"/>
    </row>
    <row r="283" spans="1:24" ht="20.100000000000001" customHeight="1">
      <c r="A283" s="540">
        <v>276</v>
      </c>
      <c r="B283" s="725" t="s">
        <v>713</v>
      </c>
      <c r="C283" s="542" t="s">
        <v>712</v>
      </c>
      <c r="D283" s="543" t="s">
        <v>1685</v>
      </c>
      <c r="E283" s="728" t="s">
        <v>1686</v>
      </c>
      <c r="F283" s="729" t="s">
        <v>1684</v>
      </c>
      <c r="G283" s="546"/>
      <c r="H283" s="547"/>
      <c r="I283" s="547"/>
      <c r="J283" s="547"/>
      <c r="K283" s="547"/>
      <c r="L283" s="728" t="s">
        <v>1345</v>
      </c>
      <c r="M283" s="548">
        <v>25620</v>
      </c>
      <c r="N283" s="549"/>
      <c r="P283" s="48"/>
      <c r="Q283" s="48"/>
      <c r="R283" s="48"/>
      <c r="S283" s="48"/>
      <c r="T283" s="48"/>
      <c r="U283" s="48"/>
      <c r="V283" s="48"/>
      <c r="W283" s="48"/>
      <c r="X283" s="48"/>
    </row>
    <row r="284" spans="1:24" ht="20.100000000000001" customHeight="1">
      <c r="A284" s="540">
        <v>277</v>
      </c>
      <c r="B284" s="725" t="s">
        <v>713</v>
      </c>
      <c r="C284" s="542" t="s">
        <v>712</v>
      </c>
      <c r="D284" s="543" t="s">
        <v>1687</v>
      </c>
      <c r="E284" s="728" t="str">
        <f>E285</f>
        <v xml:space="preserve">Dari sampah jadi berkah: Aneka kreasi dari kemasan </v>
      </c>
      <c r="F284" s="729" t="s">
        <v>1490</v>
      </c>
      <c r="G284" s="546"/>
      <c r="H284" s="547"/>
      <c r="I284" s="547"/>
      <c r="J284" s="547"/>
      <c r="K284" s="547"/>
      <c r="L284" s="728" t="s">
        <v>1345</v>
      </c>
      <c r="M284" s="548">
        <f>M285</f>
        <v>13908</v>
      </c>
      <c r="N284" s="549"/>
      <c r="P284" s="48"/>
      <c r="Q284" s="48"/>
      <c r="R284" s="48"/>
      <c r="S284" s="48"/>
      <c r="T284" s="48"/>
      <c r="U284" s="48"/>
      <c r="V284" s="48"/>
      <c r="W284" s="48"/>
      <c r="X284" s="48"/>
    </row>
    <row r="285" spans="1:24" ht="20.100000000000001" customHeight="1">
      <c r="A285" s="540">
        <v>278</v>
      </c>
      <c r="B285" s="725" t="s">
        <v>713</v>
      </c>
      <c r="C285" s="542" t="s">
        <v>712</v>
      </c>
      <c r="D285" s="543" t="s">
        <v>1688</v>
      </c>
      <c r="E285" s="728" t="s">
        <v>1689</v>
      </c>
      <c r="F285" s="729" t="s">
        <v>1490</v>
      </c>
      <c r="G285" s="546"/>
      <c r="H285" s="547"/>
      <c r="I285" s="547"/>
      <c r="J285" s="547"/>
      <c r="K285" s="547"/>
      <c r="L285" s="728" t="s">
        <v>1345</v>
      </c>
      <c r="M285" s="548">
        <v>13908</v>
      </c>
      <c r="N285" s="549"/>
      <c r="P285" s="48"/>
      <c r="Q285" s="48"/>
      <c r="R285" s="48"/>
      <c r="S285" s="48"/>
      <c r="T285" s="48"/>
      <c r="U285" s="48"/>
      <c r="V285" s="48"/>
      <c r="W285" s="48"/>
      <c r="X285" s="48"/>
    </row>
    <row r="286" spans="1:24" ht="20.100000000000001" customHeight="1">
      <c r="A286" s="540">
        <v>279</v>
      </c>
      <c r="B286" s="725" t="s">
        <v>706</v>
      </c>
      <c r="C286" s="542" t="s">
        <v>712</v>
      </c>
      <c r="D286" s="543" t="s">
        <v>1690</v>
      </c>
      <c r="E286" s="728" t="s">
        <v>1691</v>
      </c>
      <c r="F286" s="729" t="s">
        <v>1378</v>
      </c>
      <c r="G286" s="546"/>
      <c r="H286" s="547"/>
      <c r="I286" s="547"/>
      <c r="J286" s="547"/>
      <c r="K286" s="547"/>
      <c r="L286" s="728" t="s">
        <v>1345</v>
      </c>
      <c r="M286" s="548">
        <v>47506.8</v>
      </c>
      <c r="N286" s="549"/>
      <c r="P286" s="48"/>
      <c r="Q286" s="48"/>
      <c r="R286" s="48"/>
      <c r="S286" s="48"/>
      <c r="T286" s="48"/>
      <c r="U286" s="48"/>
      <c r="V286" s="48"/>
      <c r="W286" s="48"/>
      <c r="X286" s="48"/>
    </row>
    <row r="287" spans="1:24" ht="20.100000000000001" customHeight="1">
      <c r="A287" s="540">
        <v>280</v>
      </c>
      <c r="B287" s="725" t="s">
        <v>706</v>
      </c>
      <c r="C287" s="542" t="s">
        <v>712</v>
      </c>
      <c r="D287" s="543" t="s">
        <v>1692</v>
      </c>
      <c r="E287" s="728" t="s">
        <v>1691</v>
      </c>
      <c r="F287" s="729" t="s">
        <v>1378</v>
      </c>
      <c r="G287" s="546"/>
      <c r="H287" s="547"/>
      <c r="I287" s="547"/>
      <c r="J287" s="547"/>
      <c r="K287" s="547"/>
      <c r="L287" s="728" t="s">
        <v>1345</v>
      </c>
      <c r="M287" s="548">
        <f>M286</f>
        <v>47506.8</v>
      </c>
      <c r="N287" s="549"/>
      <c r="P287" s="48"/>
      <c r="Q287" s="48"/>
      <c r="R287" s="48"/>
      <c r="S287" s="48"/>
      <c r="T287" s="48"/>
      <c r="U287" s="48"/>
      <c r="V287" s="48"/>
      <c r="W287" s="48"/>
      <c r="X287" s="48"/>
    </row>
    <row r="288" spans="1:24" ht="20.100000000000001" customHeight="1">
      <c r="A288" s="540">
        <v>281</v>
      </c>
      <c r="B288" s="725" t="s">
        <v>713</v>
      </c>
      <c r="C288" s="542" t="s">
        <v>712</v>
      </c>
      <c r="D288" s="543" t="s">
        <v>1693</v>
      </c>
      <c r="E288" s="728" t="s">
        <v>1694</v>
      </c>
      <c r="F288" s="729" t="s">
        <v>1378</v>
      </c>
      <c r="G288" s="546"/>
      <c r="H288" s="547"/>
      <c r="I288" s="547"/>
      <c r="J288" s="547"/>
      <c r="K288" s="547"/>
      <c r="L288" s="728" t="s">
        <v>1345</v>
      </c>
      <c r="M288" s="548">
        <v>29206.799999999999</v>
      </c>
      <c r="N288" s="549"/>
      <c r="P288" s="48"/>
      <c r="Q288" s="48"/>
      <c r="R288" s="48"/>
      <c r="S288" s="48"/>
      <c r="T288" s="48"/>
      <c r="U288" s="48"/>
      <c r="V288" s="48"/>
      <c r="W288" s="48"/>
      <c r="X288" s="48"/>
    </row>
    <row r="289" spans="1:24" ht="20.100000000000001" customHeight="1">
      <c r="A289" s="540">
        <v>282</v>
      </c>
      <c r="B289" s="725" t="s">
        <v>713</v>
      </c>
      <c r="C289" s="542" t="s">
        <v>712</v>
      </c>
      <c r="D289" s="543" t="s">
        <v>1695</v>
      </c>
      <c r="E289" s="728" t="s">
        <v>1694</v>
      </c>
      <c r="F289" s="729" t="s">
        <v>1378</v>
      </c>
      <c r="G289" s="546"/>
      <c r="H289" s="547"/>
      <c r="I289" s="547"/>
      <c r="J289" s="547"/>
      <c r="K289" s="547"/>
      <c r="L289" s="728" t="s">
        <v>1345</v>
      </c>
      <c r="M289" s="548">
        <f>M288</f>
        <v>29206.799999999999</v>
      </c>
      <c r="N289" s="549"/>
      <c r="P289" s="48"/>
      <c r="Q289" s="48"/>
      <c r="R289" s="48"/>
      <c r="S289" s="48"/>
      <c r="T289" s="48"/>
      <c r="U289" s="48"/>
      <c r="V289" s="48"/>
      <c r="W289" s="48"/>
      <c r="X289" s="48"/>
    </row>
    <row r="290" spans="1:24" ht="20.100000000000001" customHeight="1">
      <c r="A290" s="540">
        <v>283</v>
      </c>
      <c r="B290" s="725" t="s">
        <v>713</v>
      </c>
      <c r="C290" s="542" t="s">
        <v>712</v>
      </c>
      <c r="D290" s="543" t="s">
        <v>1696</v>
      </c>
      <c r="E290" s="728" t="s">
        <v>1697</v>
      </c>
      <c r="F290" s="729" t="s">
        <v>1490</v>
      </c>
      <c r="G290" s="546"/>
      <c r="H290" s="547"/>
      <c r="I290" s="547"/>
      <c r="J290" s="547"/>
      <c r="K290" s="547"/>
      <c r="L290" s="728" t="s">
        <v>1345</v>
      </c>
      <c r="M290" s="548">
        <v>17568</v>
      </c>
      <c r="N290" s="549"/>
      <c r="P290" s="48"/>
      <c r="Q290" s="48"/>
      <c r="R290" s="48"/>
      <c r="S290" s="48"/>
      <c r="T290" s="48"/>
      <c r="U290" s="48"/>
      <c r="V290" s="48"/>
      <c r="W290" s="48"/>
      <c r="X290" s="48"/>
    </row>
    <row r="291" spans="1:24" ht="20.100000000000001" customHeight="1">
      <c r="A291" s="540">
        <v>284</v>
      </c>
      <c r="B291" s="725" t="s">
        <v>713</v>
      </c>
      <c r="C291" s="542" t="s">
        <v>712</v>
      </c>
      <c r="D291" s="543" t="s">
        <v>1698</v>
      </c>
      <c r="E291" s="728" t="s">
        <v>1697</v>
      </c>
      <c r="F291" s="729" t="s">
        <v>1490</v>
      </c>
      <c r="G291" s="546"/>
      <c r="H291" s="547"/>
      <c r="I291" s="547"/>
      <c r="J291" s="547"/>
      <c r="K291" s="547"/>
      <c r="L291" s="728" t="s">
        <v>1345</v>
      </c>
      <c r="M291" s="548">
        <v>17568</v>
      </c>
      <c r="N291" s="549"/>
      <c r="P291" s="48"/>
      <c r="Q291" s="48"/>
      <c r="R291" s="48"/>
      <c r="S291" s="48"/>
      <c r="T291" s="48"/>
      <c r="U291" s="48"/>
      <c r="V291" s="48"/>
      <c r="W291" s="48"/>
      <c r="X291" s="48"/>
    </row>
    <row r="292" spans="1:24" ht="20.100000000000001" customHeight="1">
      <c r="A292" s="540">
        <v>285</v>
      </c>
      <c r="B292" s="725" t="s">
        <v>713</v>
      </c>
      <c r="C292" s="542" t="s">
        <v>712</v>
      </c>
      <c r="D292" s="543" t="s">
        <v>1699</v>
      </c>
      <c r="E292" s="728" t="s">
        <v>1700</v>
      </c>
      <c r="F292" s="729" t="s">
        <v>1420</v>
      </c>
      <c r="G292" s="546"/>
      <c r="H292" s="547"/>
      <c r="I292" s="547"/>
      <c r="J292" s="547"/>
      <c r="K292" s="547"/>
      <c r="L292" s="728" t="s">
        <v>1345</v>
      </c>
      <c r="M292" s="548">
        <v>16836</v>
      </c>
      <c r="N292" s="549"/>
      <c r="P292" s="48"/>
      <c r="Q292" s="48"/>
      <c r="R292" s="48"/>
      <c r="S292" s="48"/>
      <c r="T292" s="48"/>
      <c r="U292" s="48"/>
      <c r="V292" s="48"/>
      <c r="W292" s="48"/>
      <c r="X292" s="48"/>
    </row>
    <row r="293" spans="1:24" ht="20.100000000000001" customHeight="1">
      <c r="A293" s="540">
        <v>286</v>
      </c>
      <c r="B293" s="725" t="s">
        <v>713</v>
      </c>
      <c r="C293" s="542" t="s">
        <v>712</v>
      </c>
      <c r="D293" s="543" t="s">
        <v>1701</v>
      </c>
      <c r="E293" s="728" t="s">
        <v>1700</v>
      </c>
      <c r="F293" s="729" t="s">
        <v>1420</v>
      </c>
      <c r="G293" s="546"/>
      <c r="H293" s="547"/>
      <c r="I293" s="547"/>
      <c r="J293" s="547"/>
      <c r="K293" s="547"/>
      <c r="L293" s="728" t="s">
        <v>1345</v>
      </c>
      <c r="M293" s="548">
        <v>16836</v>
      </c>
      <c r="N293" s="549"/>
      <c r="P293" s="48"/>
      <c r="Q293" s="48"/>
      <c r="R293" s="48"/>
      <c r="S293" s="48"/>
      <c r="T293" s="48"/>
      <c r="U293" s="48"/>
      <c r="V293" s="48"/>
      <c r="W293" s="48"/>
      <c r="X293" s="48"/>
    </row>
    <row r="294" spans="1:24" ht="20.100000000000001" customHeight="1">
      <c r="A294" s="540">
        <v>287</v>
      </c>
      <c r="B294" s="725" t="s">
        <v>713</v>
      </c>
      <c r="C294" s="542" t="s">
        <v>712</v>
      </c>
      <c r="D294" s="543" t="s">
        <v>1702</v>
      </c>
      <c r="E294" s="728" t="s">
        <v>1703</v>
      </c>
      <c r="F294" s="729" t="s">
        <v>1550</v>
      </c>
      <c r="G294" s="546"/>
      <c r="H294" s="547"/>
      <c r="I294" s="547"/>
      <c r="J294" s="547"/>
      <c r="K294" s="547"/>
      <c r="L294" s="728" t="s">
        <v>1345</v>
      </c>
      <c r="M294" s="548">
        <v>12444</v>
      </c>
      <c r="N294" s="549"/>
      <c r="P294" s="48"/>
      <c r="Q294" s="48"/>
      <c r="R294" s="48"/>
      <c r="S294" s="48"/>
      <c r="T294" s="48"/>
      <c r="U294" s="48"/>
      <c r="V294" s="48"/>
      <c r="W294" s="48"/>
      <c r="X294" s="48"/>
    </row>
    <row r="295" spans="1:24" ht="20.100000000000001" customHeight="1">
      <c r="A295" s="540">
        <v>288</v>
      </c>
      <c r="B295" s="725" t="s">
        <v>713</v>
      </c>
      <c r="C295" s="542" t="s">
        <v>712</v>
      </c>
      <c r="D295" s="543" t="s">
        <v>1704</v>
      </c>
      <c r="E295" s="728" t="s">
        <v>1703</v>
      </c>
      <c r="F295" s="729" t="s">
        <v>1550</v>
      </c>
      <c r="G295" s="546"/>
      <c r="H295" s="547"/>
      <c r="I295" s="547"/>
      <c r="J295" s="547"/>
      <c r="K295" s="547"/>
      <c r="L295" s="728" t="s">
        <v>1345</v>
      </c>
      <c r="M295" s="548">
        <v>12444</v>
      </c>
      <c r="N295" s="549"/>
      <c r="P295" s="48"/>
      <c r="Q295" s="48"/>
      <c r="R295" s="48"/>
      <c r="S295" s="48"/>
      <c r="T295" s="48"/>
      <c r="U295" s="48"/>
      <c r="V295" s="48"/>
      <c r="W295" s="48"/>
      <c r="X295" s="48"/>
    </row>
    <row r="296" spans="1:24" ht="20.100000000000001" customHeight="1">
      <c r="A296" s="540">
        <v>289</v>
      </c>
      <c r="B296" s="725" t="s">
        <v>713</v>
      </c>
      <c r="C296" s="542" t="s">
        <v>712</v>
      </c>
      <c r="D296" s="543" t="s">
        <v>1705</v>
      </c>
      <c r="E296" s="728" t="s">
        <v>1706</v>
      </c>
      <c r="F296" s="729" t="s">
        <v>1550</v>
      </c>
      <c r="G296" s="546"/>
      <c r="H296" s="547"/>
      <c r="I296" s="547"/>
      <c r="J296" s="547"/>
      <c r="K296" s="547"/>
      <c r="L296" s="728" t="s">
        <v>1345</v>
      </c>
      <c r="M296" s="548">
        <v>12444</v>
      </c>
      <c r="N296" s="549"/>
      <c r="P296" s="48"/>
      <c r="Q296" s="48"/>
      <c r="R296" s="48"/>
      <c r="S296" s="48"/>
      <c r="T296" s="48"/>
      <c r="U296" s="48"/>
      <c r="V296" s="48"/>
      <c r="W296" s="48"/>
      <c r="X296" s="48"/>
    </row>
    <row r="297" spans="1:24" ht="20.100000000000001" customHeight="1">
      <c r="A297" s="540">
        <v>290</v>
      </c>
      <c r="B297" s="725" t="s">
        <v>713</v>
      </c>
      <c r="C297" s="542" t="s">
        <v>712</v>
      </c>
      <c r="D297" s="543" t="s">
        <v>1707</v>
      </c>
      <c r="E297" s="728" t="s">
        <v>1706</v>
      </c>
      <c r="F297" s="729" t="s">
        <v>1550</v>
      </c>
      <c r="G297" s="546"/>
      <c r="H297" s="547"/>
      <c r="I297" s="547"/>
      <c r="J297" s="547"/>
      <c r="K297" s="547"/>
      <c r="L297" s="728" t="s">
        <v>1345</v>
      </c>
      <c r="M297" s="548">
        <v>12444</v>
      </c>
      <c r="N297" s="549"/>
      <c r="P297" s="48"/>
      <c r="Q297" s="48"/>
      <c r="R297" s="48"/>
      <c r="S297" s="48"/>
      <c r="T297" s="48"/>
      <c r="U297" s="48"/>
      <c r="V297" s="48"/>
      <c r="W297" s="48"/>
      <c r="X297" s="48"/>
    </row>
    <row r="298" spans="1:24" ht="20.100000000000001" customHeight="1">
      <c r="A298" s="540">
        <v>291</v>
      </c>
      <c r="B298" s="725" t="s">
        <v>713</v>
      </c>
      <c r="C298" s="542" t="s">
        <v>712</v>
      </c>
      <c r="D298" s="543" t="s">
        <v>1708</v>
      </c>
      <c r="E298" s="728" t="s">
        <v>1709</v>
      </c>
      <c r="F298" s="729" t="s">
        <v>1362</v>
      </c>
      <c r="G298" s="546"/>
      <c r="H298" s="547"/>
      <c r="I298" s="547"/>
      <c r="J298" s="547"/>
      <c r="K298" s="547"/>
      <c r="L298" s="728" t="s">
        <v>1345</v>
      </c>
      <c r="M298" s="548">
        <v>10980</v>
      </c>
      <c r="N298" s="549"/>
      <c r="P298" s="48"/>
      <c r="Q298" s="48"/>
      <c r="R298" s="48"/>
      <c r="S298" s="48"/>
      <c r="T298" s="48"/>
      <c r="U298" s="48"/>
      <c r="V298" s="48"/>
      <c r="W298" s="48"/>
      <c r="X298" s="48"/>
    </row>
    <row r="299" spans="1:24" ht="20.100000000000001" customHeight="1">
      <c r="A299" s="540">
        <v>292</v>
      </c>
      <c r="B299" s="725" t="s">
        <v>713</v>
      </c>
      <c r="C299" s="542" t="s">
        <v>712</v>
      </c>
      <c r="D299" s="543" t="s">
        <v>1710</v>
      </c>
      <c r="E299" s="728" t="s">
        <v>1709</v>
      </c>
      <c r="F299" s="729" t="s">
        <v>1362</v>
      </c>
      <c r="G299" s="546"/>
      <c r="H299" s="547"/>
      <c r="I299" s="547"/>
      <c r="J299" s="547"/>
      <c r="K299" s="547"/>
      <c r="L299" s="728" t="s">
        <v>1345</v>
      </c>
      <c r="M299" s="548">
        <v>10980</v>
      </c>
      <c r="N299" s="549"/>
      <c r="P299" s="48"/>
      <c r="Q299" s="48"/>
      <c r="R299" s="48"/>
      <c r="S299" s="48"/>
      <c r="T299" s="48"/>
      <c r="U299" s="48"/>
      <c r="V299" s="48"/>
      <c r="W299" s="48"/>
      <c r="X299" s="48"/>
    </row>
    <row r="300" spans="1:24" ht="20.100000000000001" customHeight="1">
      <c r="A300" s="540">
        <v>293</v>
      </c>
      <c r="B300" s="725" t="s">
        <v>713</v>
      </c>
      <c r="C300" s="542" t="s">
        <v>712</v>
      </c>
      <c r="D300" s="543" t="s">
        <v>1711</v>
      </c>
      <c r="E300" s="728" t="s">
        <v>1712</v>
      </c>
      <c r="F300" s="729" t="s">
        <v>1550</v>
      </c>
      <c r="G300" s="546"/>
      <c r="H300" s="547"/>
      <c r="I300" s="547"/>
      <c r="J300" s="547"/>
      <c r="K300" s="547"/>
      <c r="L300" s="728" t="s">
        <v>1345</v>
      </c>
      <c r="M300" s="548">
        <v>12444</v>
      </c>
      <c r="N300" s="549"/>
      <c r="P300" s="48"/>
      <c r="Q300" s="48"/>
      <c r="R300" s="48"/>
      <c r="S300" s="48"/>
      <c r="T300" s="48"/>
      <c r="U300" s="48"/>
      <c r="V300" s="48"/>
      <c r="W300" s="48"/>
      <c r="X300" s="48"/>
    </row>
    <row r="301" spans="1:24" ht="20.100000000000001" customHeight="1">
      <c r="A301" s="540">
        <v>294</v>
      </c>
      <c r="B301" s="725" t="s">
        <v>713</v>
      </c>
      <c r="C301" s="542" t="s">
        <v>712</v>
      </c>
      <c r="D301" s="543" t="s">
        <v>1713</v>
      </c>
      <c r="E301" s="728" t="s">
        <v>1712</v>
      </c>
      <c r="F301" s="729" t="s">
        <v>1550</v>
      </c>
      <c r="G301" s="546"/>
      <c r="H301" s="547"/>
      <c r="I301" s="547"/>
      <c r="J301" s="547"/>
      <c r="K301" s="547"/>
      <c r="L301" s="728" t="s">
        <v>1345</v>
      </c>
      <c r="M301" s="548">
        <v>12444</v>
      </c>
      <c r="N301" s="549"/>
      <c r="P301" s="48"/>
      <c r="Q301" s="48"/>
      <c r="R301" s="48"/>
      <c r="S301" s="48"/>
      <c r="T301" s="48"/>
      <c r="U301" s="48"/>
      <c r="V301" s="48"/>
      <c r="W301" s="48"/>
      <c r="X301" s="48"/>
    </row>
    <row r="302" spans="1:24" ht="20.100000000000001" customHeight="1">
      <c r="A302" s="540">
        <v>295</v>
      </c>
      <c r="B302" s="725" t="s">
        <v>713</v>
      </c>
      <c r="C302" s="542" t="s">
        <v>712</v>
      </c>
      <c r="D302" s="543" t="s">
        <v>1714</v>
      </c>
      <c r="E302" s="728" t="s">
        <v>1715</v>
      </c>
      <c r="F302" s="729" t="s">
        <v>1490</v>
      </c>
      <c r="G302" s="546"/>
      <c r="H302" s="547"/>
      <c r="I302" s="547"/>
      <c r="J302" s="547"/>
      <c r="K302" s="547"/>
      <c r="L302" s="728" t="s">
        <v>1345</v>
      </c>
      <c r="M302" s="548">
        <v>12444</v>
      </c>
      <c r="N302" s="549"/>
      <c r="P302" s="48"/>
      <c r="Q302" s="48"/>
      <c r="R302" s="48"/>
      <c r="S302" s="48"/>
      <c r="T302" s="48"/>
      <c r="U302" s="48"/>
      <c r="V302" s="48"/>
      <c r="W302" s="48"/>
      <c r="X302" s="48"/>
    </row>
    <row r="303" spans="1:24" ht="20.100000000000001" customHeight="1">
      <c r="A303" s="540">
        <v>296</v>
      </c>
      <c r="B303" s="725" t="s">
        <v>713</v>
      </c>
      <c r="C303" s="542" t="s">
        <v>712</v>
      </c>
      <c r="D303" s="543" t="s">
        <v>1716</v>
      </c>
      <c r="E303" s="728" t="s">
        <v>1715</v>
      </c>
      <c r="F303" s="729" t="s">
        <v>1490</v>
      </c>
      <c r="G303" s="546"/>
      <c r="H303" s="547"/>
      <c r="I303" s="547"/>
      <c r="J303" s="547"/>
      <c r="K303" s="547"/>
      <c r="L303" s="728" t="s">
        <v>1345</v>
      </c>
      <c r="M303" s="548">
        <v>12444</v>
      </c>
      <c r="N303" s="549"/>
      <c r="P303" s="48"/>
      <c r="Q303" s="48"/>
      <c r="R303" s="48"/>
      <c r="S303" s="48"/>
      <c r="T303" s="48"/>
      <c r="U303" s="48"/>
      <c r="V303" s="48"/>
      <c r="W303" s="48"/>
      <c r="X303" s="48"/>
    </row>
    <row r="304" spans="1:24" ht="20.100000000000001" customHeight="1">
      <c r="A304" s="540">
        <v>297</v>
      </c>
      <c r="B304" s="725" t="s">
        <v>713</v>
      </c>
      <c r="C304" s="542" t="s">
        <v>712</v>
      </c>
      <c r="D304" s="543" t="s">
        <v>1717</v>
      </c>
      <c r="E304" s="728" t="s">
        <v>1718</v>
      </c>
      <c r="F304" s="729" t="s">
        <v>1474</v>
      </c>
      <c r="G304" s="546"/>
      <c r="H304" s="547"/>
      <c r="I304" s="547"/>
      <c r="J304" s="547"/>
      <c r="K304" s="547"/>
      <c r="L304" s="728" t="s">
        <v>1345</v>
      </c>
      <c r="M304" s="548">
        <v>25620</v>
      </c>
      <c r="N304" s="549"/>
      <c r="P304" s="48"/>
      <c r="Q304" s="48"/>
      <c r="R304" s="48"/>
      <c r="S304" s="48"/>
      <c r="T304" s="48"/>
      <c r="U304" s="48"/>
      <c r="V304" s="48"/>
      <c r="W304" s="48"/>
      <c r="X304" s="48"/>
    </row>
    <row r="305" spans="1:24" ht="20.100000000000001" customHeight="1">
      <c r="A305" s="540">
        <v>298</v>
      </c>
      <c r="B305" s="725" t="s">
        <v>713</v>
      </c>
      <c r="C305" s="542" t="s">
        <v>712</v>
      </c>
      <c r="D305" s="543" t="s">
        <v>1719</v>
      </c>
      <c r="E305" s="728" t="s">
        <v>1718</v>
      </c>
      <c r="F305" s="729" t="s">
        <v>1474</v>
      </c>
      <c r="G305" s="546"/>
      <c r="H305" s="547"/>
      <c r="I305" s="547"/>
      <c r="J305" s="547"/>
      <c r="K305" s="547"/>
      <c r="L305" s="728" t="s">
        <v>1345</v>
      </c>
      <c r="M305" s="548">
        <v>25620</v>
      </c>
      <c r="N305" s="549"/>
      <c r="P305" s="48"/>
      <c r="Q305" s="48"/>
      <c r="R305" s="48"/>
      <c r="S305" s="48"/>
      <c r="T305" s="48"/>
      <c r="U305" s="48"/>
      <c r="V305" s="48"/>
      <c r="W305" s="48"/>
      <c r="X305" s="48"/>
    </row>
    <row r="306" spans="1:24" ht="20.100000000000001" customHeight="1">
      <c r="A306" s="540">
        <v>299</v>
      </c>
      <c r="B306" s="725" t="s">
        <v>713</v>
      </c>
      <c r="C306" s="542" t="s">
        <v>712</v>
      </c>
      <c r="D306" s="543" t="s">
        <v>1720</v>
      </c>
      <c r="E306" s="728" t="s">
        <v>1721</v>
      </c>
      <c r="F306" s="729" t="s">
        <v>1490</v>
      </c>
      <c r="G306" s="546"/>
      <c r="H306" s="547"/>
      <c r="I306" s="547"/>
      <c r="J306" s="547"/>
      <c r="K306" s="547"/>
      <c r="L306" s="728" t="s">
        <v>1345</v>
      </c>
      <c r="M306" s="548">
        <v>16470</v>
      </c>
      <c r="N306" s="549"/>
      <c r="P306" s="48"/>
      <c r="Q306" s="48"/>
      <c r="R306" s="48"/>
      <c r="S306" s="48"/>
      <c r="T306" s="48"/>
      <c r="U306" s="48"/>
      <c r="V306" s="48"/>
      <c r="W306" s="48"/>
      <c r="X306" s="48"/>
    </row>
    <row r="307" spans="1:24" ht="20.100000000000001" customHeight="1">
      <c r="A307" s="540">
        <v>300</v>
      </c>
      <c r="B307" s="725" t="s">
        <v>713</v>
      </c>
      <c r="C307" s="542" t="s">
        <v>712</v>
      </c>
      <c r="D307" s="543" t="s">
        <v>1722</v>
      </c>
      <c r="E307" s="728" t="s">
        <v>1721</v>
      </c>
      <c r="F307" s="729" t="s">
        <v>1490</v>
      </c>
      <c r="G307" s="546"/>
      <c r="H307" s="547"/>
      <c r="I307" s="547"/>
      <c r="J307" s="547"/>
      <c r="K307" s="547"/>
      <c r="L307" s="728" t="s">
        <v>1345</v>
      </c>
      <c r="M307" s="548">
        <v>16470</v>
      </c>
      <c r="N307" s="549"/>
      <c r="P307" s="48"/>
      <c r="Q307" s="48"/>
      <c r="R307" s="48"/>
      <c r="S307" s="48"/>
      <c r="T307" s="48"/>
      <c r="U307" s="48"/>
      <c r="V307" s="48"/>
      <c r="W307" s="48"/>
      <c r="X307" s="48"/>
    </row>
    <row r="308" spans="1:24" ht="20.100000000000001" customHeight="1">
      <c r="A308" s="540">
        <v>301</v>
      </c>
      <c r="B308" s="725" t="s">
        <v>713</v>
      </c>
      <c r="C308" s="542" t="s">
        <v>712</v>
      </c>
      <c r="D308" s="543" t="s">
        <v>1723</v>
      </c>
      <c r="E308" s="728" t="s">
        <v>1724</v>
      </c>
      <c r="F308" s="729" t="s">
        <v>1490</v>
      </c>
      <c r="G308" s="546"/>
      <c r="H308" s="547"/>
      <c r="I308" s="547"/>
      <c r="J308" s="547"/>
      <c r="K308" s="547"/>
      <c r="L308" s="728" t="s">
        <v>1345</v>
      </c>
      <c r="M308" s="548">
        <v>23058</v>
      </c>
      <c r="N308" s="549"/>
      <c r="P308" s="48"/>
      <c r="Q308" s="48"/>
      <c r="R308" s="48"/>
      <c r="S308" s="48"/>
      <c r="T308" s="48"/>
      <c r="U308" s="48"/>
      <c r="V308" s="48"/>
      <c r="W308" s="48"/>
      <c r="X308" s="48"/>
    </row>
    <row r="309" spans="1:24" ht="20.100000000000001" customHeight="1">
      <c r="A309" s="540">
        <v>302</v>
      </c>
      <c r="B309" s="725" t="s">
        <v>713</v>
      </c>
      <c r="C309" s="542" t="s">
        <v>712</v>
      </c>
      <c r="D309" s="543" t="s">
        <v>1725</v>
      </c>
      <c r="E309" s="728" t="s">
        <v>1724</v>
      </c>
      <c r="F309" s="729" t="s">
        <v>1490</v>
      </c>
      <c r="G309" s="546"/>
      <c r="H309" s="547"/>
      <c r="I309" s="547"/>
      <c r="J309" s="547"/>
      <c r="K309" s="547"/>
      <c r="L309" s="728" t="s">
        <v>1345</v>
      </c>
      <c r="M309" s="548">
        <v>23058</v>
      </c>
      <c r="N309" s="549"/>
      <c r="P309" s="48"/>
      <c r="Q309" s="48"/>
      <c r="R309" s="48"/>
      <c r="S309" s="48"/>
      <c r="T309" s="48"/>
      <c r="U309" s="48"/>
      <c r="V309" s="48"/>
      <c r="W309" s="48"/>
      <c r="X309" s="48"/>
    </row>
    <row r="310" spans="1:24" ht="20.100000000000001" customHeight="1">
      <c r="A310" s="540">
        <v>303</v>
      </c>
      <c r="B310" s="725" t="s">
        <v>713</v>
      </c>
      <c r="C310" s="542" t="s">
        <v>712</v>
      </c>
      <c r="D310" s="543" t="s">
        <v>1726</v>
      </c>
      <c r="E310" s="728" t="s">
        <v>1727</v>
      </c>
      <c r="F310" s="729" t="s">
        <v>1378</v>
      </c>
      <c r="G310" s="546"/>
      <c r="H310" s="547"/>
      <c r="I310" s="547"/>
      <c r="J310" s="547"/>
      <c r="K310" s="547"/>
      <c r="L310" s="728" t="s">
        <v>1345</v>
      </c>
      <c r="M310" s="548">
        <v>29206.799999999999</v>
      </c>
      <c r="N310" s="549"/>
      <c r="P310" s="48"/>
      <c r="Q310" s="48"/>
      <c r="R310" s="48"/>
      <c r="S310" s="48"/>
      <c r="T310" s="48"/>
      <c r="U310" s="48"/>
      <c r="V310" s="48"/>
      <c r="W310" s="48"/>
      <c r="X310" s="48"/>
    </row>
    <row r="311" spans="1:24" ht="20.100000000000001" customHeight="1">
      <c r="A311" s="540">
        <v>304</v>
      </c>
      <c r="B311" s="725" t="s">
        <v>713</v>
      </c>
      <c r="C311" s="542" t="s">
        <v>712</v>
      </c>
      <c r="D311" s="543" t="s">
        <v>1728</v>
      </c>
      <c r="E311" s="728" t="s">
        <v>1727</v>
      </c>
      <c r="F311" s="729" t="s">
        <v>1378</v>
      </c>
      <c r="G311" s="546"/>
      <c r="H311" s="547"/>
      <c r="I311" s="547"/>
      <c r="J311" s="547"/>
      <c r="K311" s="547"/>
      <c r="L311" s="728" t="s">
        <v>1345</v>
      </c>
      <c r="M311" s="548">
        <f>M310</f>
        <v>29206.799999999999</v>
      </c>
      <c r="N311" s="549"/>
      <c r="P311" s="48"/>
      <c r="Q311" s="48"/>
      <c r="R311" s="48"/>
      <c r="S311" s="48"/>
      <c r="T311" s="48"/>
      <c r="U311" s="48"/>
      <c r="V311" s="48"/>
      <c r="W311" s="48"/>
      <c r="X311" s="48"/>
    </row>
    <row r="312" spans="1:24" ht="20.100000000000001" customHeight="1">
      <c r="A312" s="540">
        <v>305</v>
      </c>
      <c r="B312" s="725" t="s">
        <v>713</v>
      </c>
      <c r="C312" s="542" t="s">
        <v>712</v>
      </c>
      <c r="D312" s="543" t="s">
        <v>1729</v>
      </c>
      <c r="E312" s="728" t="s">
        <v>1730</v>
      </c>
      <c r="F312" s="729" t="s">
        <v>1605</v>
      </c>
      <c r="G312" s="546"/>
      <c r="H312" s="547"/>
      <c r="I312" s="547"/>
      <c r="J312" s="547"/>
      <c r="K312" s="547"/>
      <c r="L312" s="728" t="s">
        <v>1345</v>
      </c>
      <c r="M312" s="548">
        <v>10248</v>
      </c>
      <c r="N312" s="549"/>
      <c r="P312" s="48"/>
      <c r="Q312" s="48"/>
      <c r="R312" s="48"/>
      <c r="S312" s="48"/>
      <c r="T312" s="48"/>
      <c r="U312" s="48"/>
      <c r="V312" s="48"/>
      <c r="W312" s="48"/>
      <c r="X312" s="48"/>
    </row>
    <row r="313" spans="1:24" ht="20.100000000000001" customHeight="1">
      <c r="A313" s="540">
        <v>306</v>
      </c>
      <c r="B313" s="725" t="s">
        <v>713</v>
      </c>
      <c r="C313" s="542" t="s">
        <v>712</v>
      </c>
      <c r="D313" s="543" t="s">
        <v>1731</v>
      </c>
      <c r="E313" s="728" t="s">
        <v>1730</v>
      </c>
      <c r="F313" s="729" t="s">
        <v>1605</v>
      </c>
      <c r="G313" s="546"/>
      <c r="H313" s="547"/>
      <c r="I313" s="547"/>
      <c r="J313" s="547"/>
      <c r="K313" s="547"/>
      <c r="L313" s="728" t="s">
        <v>1345</v>
      </c>
      <c r="M313" s="548">
        <v>10248</v>
      </c>
      <c r="N313" s="549"/>
      <c r="P313" s="48"/>
      <c r="Q313" s="48"/>
      <c r="R313" s="48"/>
      <c r="S313" s="48"/>
      <c r="T313" s="48"/>
      <c r="U313" s="48"/>
      <c r="V313" s="48"/>
      <c r="W313" s="48"/>
      <c r="X313" s="48"/>
    </row>
    <row r="314" spans="1:24" ht="20.100000000000001" customHeight="1">
      <c r="A314" s="540">
        <v>307</v>
      </c>
      <c r="B314" s="725" t="s">
        <v>713</v>
      </c>
      <c r="C314" s="542" t="s">
        <v>712</v>
      </c>
      <c r="D314" s="543" t="s">
        <v>1732</v>
      </c>
      <c r="E314" s="728" t="s">
        <v>1733</v>
      </c>
      <c r="F314" s="729" t="s">
        <v>1429</v>
      </c>
      <c r="G314" s="546"/>
      <c r="H314" s="547"/>
      <c r="I314" s="547"/>
      <c r="J314" s="547"/>
      <c r="K314" s="547"/>
      <c r="L314" s="728" t="s">
        <v>1345</v>
      </c>
      <c r="M314" s="548">
        <v>21081.599999999999</v>
      </c>
      <c r="N314" s="549"/>
      <c r="P314" s="48"/>
      <c r="Q314" s="48"/>
      <c r="R314" s="48"/>
      <c r="S314" s="48"/>
      <c r="T314" s="48"/>
      <c r="U314" s="48"/>
      <c r="V314" s="48"/>
      <c r="W314" s="48"/>
      <c r="X314" s="48"/>
    </row>
    <row r="315" spans="1:24" ht="20.100000000000001" customHeight="1">
      <c r="A315" s="540">
        <v>308</v>
      </c>
      <c r="B315" s="725" t="s">
        <v>713</v>
      </c>
      <c r="C315" s="542" t="s">
        <v>712</v>
      </c>
      <c r="D315" s="543" t="s">
        <v>1734</v>
      </c>
      <c r="E315" s="728" t="s">
        <v>1733</v>
      </c>
      <c r="F315" s="729" t="s">
        <v>1429</v>
      </c>
      <c r="G315" s="546"/>
      <c r="H315" s="547"/>
      <c r="I315" s="547"/>
      <c r="J315" s="547"/>
      <c r="K315" s="547"/>
      <c r="L315" s="728" t="s">
        <v>1345</v>
      </c>
      <c r="M315" s="548">
        <f>M314</f>
        <v>21081.599999999999</v>
      </c>
      <c r="N315" s="549"/>
      <c r="P315" s="48"/>
      <c r="Q315" s="48"/>
      <c r="R315" s="48"/>
      <c r="S315" s="48"/>
      <c r="T315" s="48"/>
      <c r="U315" s="48"/>
      <c r="V315" s="48"/>
      <c r="W315" s="48"/>
      <c r="X315" s="48"/>
    </row>
    <row r="316" spans="1:24" ht="20.100000000000001" customHeight="1">
      <c r="A316" s="540">
        <v>309</v>
      </c>
      <c r="B316" s="725" t="s">
        <v>713</v>
      </c>
      <c r="C316" s="542" t="s">
        <v>712</v>
      </c>
      <c r="D316" s="543" t="s">
        <v>1735</v>
      </c>
      <c r="E316" s="728" t="s">
        <v>1736</v>
      </c>
      <c r="F316" s="729" t="s">
        <v>1378</v>
      </c>
      <c r="G316" s="546"/>
      <c r="H316" s="547"/>
      <c r="I316" s="547"/>
      <c r="J316" s="547"/>
      <c r="K316" s="547"/>
      <c r="L316" s="728" t="s">
        <v>1345</v>
      </c>
      <c r="M316" s="548">
        <v>29206.799999999999</v>
      </c>
      <c r="N316" s="549"/>
      <c r="P316" s="48"/>
      <c r="Q316" s="48"/>
      <c r="R316" s="48"/>
      <c r="S316" s="48"/>
      <c r="T316" s="48"/>
      <c r="U316" s="48"/>
      <c r="V316" s="48"/>
      <c r="W316" s="48"/>
      <c r="X316" s="48"/>
    </row>
    <row r="317" spans="1:24" ht="20.100000000000001" customHeight="1">
      <c r="A317" s="540">
        <v>310</v>
      </c>
      <c r="B317" s="725" t="s">
        <v>713</v>
      </c>
      <c r="C317" s="542" t="s">
        <v>712</v>
      </c>
      <c r="D317" s="543" t="s">
        <v>1737</v>
      </c>
      <c r="E317" s="728" t="s">
        <v>1736</v>
      </c>
      <c r="F317" s="729" t="s">
        <v>1378</v>
      </c>
      <c r="G317" s="546"/>
      <c r="H317" s="547"/>
      <c r="I317" s="547"/>
      <c r="J317" s="547"/>
      <c r="K317" s="547"/>
      <c r="L317" s="728" t="s">
        <v>1345</v>
      </c>
      <c r="M317" s="548">
        <f>M316</f>
        <v>29206.799999999999</v>
      </c>
      <c r="N317" s="549"/>
      <c r="P317" s="48"/>
      <c r="Q317" s="48"/>
      <c r="R317" s="48"/>
      <c r="S317" s="48"/>
      <c r="T317" s="48"/>
      <c r="U317" s="48"/>
      <c r="V317" s="48"/>
      <c r="W317" s="48"/>
      <c r="X317" s="48"/>
    </row>
    <row r="318" spans="1:24" ht="20.100000000000001" customHeight="1">
      <c r="A318" s="540">
        <v>311</v>
      </c>
      <c r="B318" s="725" t="s">
        <v>713</v>
      </c>
      <c r="C318" s="542" t="s">
        <v>712</v>
      </c>
      <c r="D318" s="543" t="s">
        <v>1738</v>
      </c>
      <c r="E318" s="728" t="s">
        <v>1739</v>
      </c>
      <c r="F318" s="729" t="s">
        <v>1344</v>
      </c>
      <c r="G318" s="546"/>
      <c r="H318" s="547"/>
      <c r="I318" s="547"/>
      <c r="J318" s="547"/>
      <c r="K318" s="547"/>
      <c r="L318" s="728" t="s">
        <v>1345</v>
      </c>
      <c r="M318" s="548">
        <v>13908</v>
      </c>
      <c r="N318" s="549"/>
      <c r="P318" s="48"/>
      <c r="Q318" s="48"/>
      <c r="R318" s="48"/>
      <c r="S318" s="48"/>
      <c r="T318" s="48"/>
      <c r="U318" s="48"/>
      <c r="V318" s="48"/>
      <c r="W318" s="48"/>
      <c r="X318" s="48"/>
    </row>
    <row r="319" spans="1:24" ht="20.100000000000001" customHeight="1">
      <c r="A319" s="540">
        <v>312</v>
      </c>
      <c r="B319" s="725" t="s">
        <v>713</v>
      </c>
      <c r="C319" s="542" t="s">
        <v>712</v>
      </c>
      <c r="D319" s="543" t="s">
        <v>1740</v>
      </c>
      <c r="E319" s="728" t="s">
        <v>1739</v>
      </c>
      <c r="F319" s="729" t="s">
        <v>1344</v>
      </c>
      <c r="G319" s="546"/>
      <c r="H319" s="547"/>
      <c r="I319" s="547"/>
      <c r="J319" s="547"/>
      <c r="K319" s="547"/>
      <c r="L319" s="728" t="s">
        <v>1345</v>
      </c>
      <c r="M319" s="548">
        <v>13908</v>
      </c>
      <c r="N319" s="549"/>
      <c r="P319" s="48"/>
      <c r="Q319" s="48"/>
      <c r="R319" s="48"/>
      <c r="S319" s="48"/>
      <c r="T319" s="48"/>
      <c r="U319" s="48"/>
      <c r="V319" s="48"/>
      <c r="W319" s="48"/>
      <c r="X319" s="48"/>
    </row>
    <row r="320" spans="1:24" ht="20.100000000000001" customHeight="1">
      <c r="A320" s="540">
        <v>313</v>
      </c>
      <c r="B320" s="725" t="s">
        <v>713</v>
      </c>
      <c r="C320" s="542" t="s">
        <v>712</v>
      </c>
      <c r="D320" s="543" t="s">
        <v>1741</v>
      </c>
      <c r="E320" s="728" t="s">
        <v>1742</v>
      </c>
      <c r="F320" s="729" t="s">
        <v>1587</v>
      </c>
      <c r="G320" s="546"/>
      <c r="H320" s="547"/>
      <c r="I320" s="547"/>
      <c r="J320" s="547"/>
      <c r="K320" s="547"/>
      <c r="L320" s="728" t="s">
        <v>1345</v>
      </c>
      <c r="M320" s="548">
        <v>19764</v>
      </c>
      <c r="N320" s="549"/>
      <c r="P320" s="48"/>
      <c r="Q320" s="48"/>
      <c r="R320" s="48"/>
      <c r="S320" s="48"/>
      <c r="T320" s="48"/>
      <c r="U320" s="48"/>
      <c r="V320" s="48"/>
      <c r="W320" s="48"/>
      <c r="X320" s="48"/>
    </row>
    <row r="321" spans="1:24" ht="20.100000000000001" customHeight="1">
      <c r="A321" s="540">
        <v>314</v>
      </c>
      <c r="B321" s="725" t="s">
        <v>713</v>
      </c>
      <c r="C321" s="542" t="s">
        <v>712</v>
      </c>
      <c r="D321" s="543" t="s">
        <v>1743</v>
      </c>
      <c r="E321" s="728" t="s">
        <v>1742</v>
      </c>
      <c r="F321" s="729" t="s">
        <v>1587</v>
      </c>
      <c r="G321" s="546"/>
      <c r="H321" s="547"/>
      <c r="I321" s="547"/>
      <c r="J321" s="547"/>
      <c r="K321" s="547"/>
      <c r="L321" s="728" t="s">
        <v>1345</v>
      </c>
      <c r="M321" s="548">
        <v>19764</v>
      </c>
      <c r="N321" s="549"/>
      <c r="P321" s="48"/>
      <c r="Q321" s="48"/>
      <c r="R321" s="48"/>
      <c r="S321" s="48"/>
      <c r="T321" s="48"/>
      <c r="U321" s="48"/>
      <c r="V321" s="48"/>
      <c r="W321" s="48"/>
      <c r="X321" s="48"/>
    </row>
    <row r="322" spans="1:24" ht="20.100000000000001" customHeight="1">
      <c r="A322" s="540">
        <v>315</v>
      </c>
      <c r="B322" s="725" t="s">
        <v>713</v>
      </c>
      <c r="C322" s="542" t="s">
        <v>712</v>
      </c>
      <c r="D322" s="543" t="s">
        <v>1744</v>
      </c>
      <c r="E322" s="728" t="s">
        <v>1745</v>
      </c>
      <c r="F322" s="729" t="s">
        <v>1354</v>
      </c>
      <c r="G322" s="546"/>
      <c r="H322" s="547"/>
      <c r="I322" s="547"/>
      <c r="J322" s="547"/>
      <c r="K322" s="547"/>
      <c r="L322" s="728" t="s">
        <v>1345</v>
      </c>
      <c r="M322" s="548">
        <v>10980</v>
      </c>
      <c r="N322" s="549"/>
      <c r="P322" s="48"/>
      <c r="Q322" s="48"/>
      <c r="R322" s="48"/>
      <c r="S322" s="48"/>
      <c r="T322" s="48"/>
      <c r="U322" s="48"/>
      <c r="V322" s="48"/>
      <c r="W322" s="48"/>
      <c r="X322" s="48"/>
    </row>
    <row r="323" spans="1:24" ht="20.100000000000001" customHeight="1">
      <c r="A323" s="540">
        <v>316</v>
      </c>
      <c r="B323" s="725" t="s">
        <v>713</v>
      </c>
      <c r="C323" s="542" t="s">
        <v>712</v>
      </c>
      <c r="D323" s="543" t="s">
        <v>1746</v>
      </c>
      <c r="E323" s="728" t="s">
        <v>1745</v>
      </c>
      <c r="F323" s="729" t="s">
        <v>1354</v>
      </c>
      <c r="G323" s="546"/>
      <c r="H323" s="547"/>
      <c r="I323" s="547"/>
      <c r="J323" s="547"/>
      <c r="K323" s="547"/>
      <c r="L323" s="728" t="s">
        <v>1345</v>
      </c>
      <c r="M323" s="548">
        <v>10980</v>
      </c>
      <c r="N323" s="549"/>
      <c r="P323" s="48"/>
      <c r="Q323" s="48"/>
      <c r="R323" s="48"/>
      <c r="S323" s="48"/>
      <c r="T323" s="48"/>
      <c r="U323" s="48"/>
      <c r="V323" s="48"/>
      <c r="W323" s="48"/>
      <c r="X323" s="48"/>
    </row>
    <row r="324" spans="1:24" ht="20.100000000000001" customHeight="1">
      <c r="A324" s="540">
        <v>317</v>
      </c>
      <c r="B324" s="725" t="s">
        <v>713</v>
      </c>
      <c r="C324" s="542" t="s">
        <v>712</v>
      </c>
      <c r="D324" s="543" t="s">
        <v>1747</v>
      </c>
      <c r="E324" s="728" t="s">
        <v>1748</v>
      </c>
      <c r="F324" s="729" t="s">
        <v>1354</v>
      </c>
      <c r="G324" s="546"/>
      <c r="H324" s="547"/>
      <c r="I324" s="547"/>
      <c r="J324" s="547"/>
      <c r="K324" s="547"/>
      <c r="L324" s="728" t="s">
        <v>1345</v>
      </c>
      <c r="M324" s="548">
        <v>12078</v>
      </c>
      <c r="N324" s="549"/>
      <c r="P324" s="48"/>
      <c r="Q324" s="48"/>
      <c r="R324" s="48"/>
      <c r="S324" s="48"/>
      <c r="T324" s="48"/>
      <c r="U324" s="48"/>
      <c r="V324" s="48"/>
      <c r="W324" s="48"/>
      <c r="X324" s="48"/>
    </row>
    <row r="325" spans="1:24" ht="20.100000000000001" customHeight="1">
      <c r="A325" s="540">
        <v>318</v>
      </c>
      <c r="B325" s="725" t="s">
        <v>713</v>
      </c>
      <c r="C325" s="542" t="s">
        <v>712</v>
      </c>
      <c r="D325" s="543" t="s">
        <v>1749</v>
      </c>
      <c r="E325" s="728" t="s">
        <v>1748</v>
      </c>
      <c r="F325" s="729" t="s">
        <v>1354</v>
      </c>
      <c r="G325" s="546"/>
      <c r="H325" s="547"/>
      <c r="I325" s="547"/>
      <c r="J325" s="547"/>
      <c r="K325" s="547"/>
      <c r="L325" s="728" t="s">
        <v>1345</v>
      </c>
      <c r="M325" s="548">
        <v>12078</v>
      </c>
      <c r="N325" s="549"/>
      <c r="P325" s="48"/>
      <c r="Q325" s="48"/>
      <c r="R325" s="48"/>
      <c r="S325" s="48"/>
      <c r="T325" s="48"/>
      <c r="U325" s="48"/>
      <c r="V325" s="48"/>
      <c r="W325" s="48"/>
      <c r="X325" s="48"/>
    </row>
    <row r="326" spans="1:24" ht="20.100000000000001" customHeight="1">
      <c r="A326" s="540">
        <v>319</v>
      </c>
      <c r="B326" s="725" t="s">
        <v>713</v>
      </c>
      <c r="C326" s="542" t="s">
        <v>712</v>
      </c>
      <c r="D326" s="543" t="s">
        <v>1750</v>
      </c>
      <c r="E326" s="728" t="s">
        <v>1751</v>
      </c>
      <c r="F326" s="729" t="s">
        <v>1546</v>
      </c>
      <c r="G326" s="546"/>
      <c r="H326" s="547"/>
      <c r="I326" s="547"/>
      <c r="J326" s="547"/>
      <c r="K326" s="547"/>
      <c r="L326" s="728" t="s">
        <v>1345</v>
      </c>
      <c r="M326" s="548">
        <v>21228</v>
      </c>
      <c r="N326" s="549"/>
      <c r="P326" s="48"/>
      <c r="Q326" s="48"/>
      <c r="R326" s="48"/>
      <c r="S326" s="48"/>
      <c r="T326" s="48"/>
      <c r="U326" s="48"/>
      <c r="V326" s="48"/>
      <c r="W326" s="48"/>
      <c r="X326" s="48"/>
    </row>
    <row r="327" spans="1:24" ht="20.100000000000001" customHeight="1">
      <c r="A327" s="540">
        <v>320</v>
      </c>
      <c r="B327" s="725" t="s">
        <v>713</v>
      </c>
      <c r="C327" s="542" t="s">
        <v>712</v>
      </c>
      <c r="D327" s="543" t="s">
        <v>1752</v>
      </c>
      <c r="E327" s="728" t="s">
        <v>1751</v>
      </c>
      <c r="F327" s="729" t="s">
        <v>1546</v>
      </c>
      <c r="G327" s="546"/>
      <c r="H327" s="547"/>
      <c r="I327" s="547"/>
      <c r="J327" s="547"/>
      <c r="K327" s="547"/>
      <c r="L327" s="728" t="s">
        <v>1345</v>
      </c>
      <c r="M327" s="548">
        <v>21228</v>
      </c>
      <c r="N327" s="549"/>
      <c r="P327" s="48"/>
      <c r="Q327" s="48"/>
      <c r="R327" s="48"/>
      <c r="S327" s="48"/>
      <c r="T327" s="48"/>
      <c r="U327" s="48"/>
      <c r="V327" s="48"/>
      <c r="W327" s="48"/>
      <c r="X327" s="48"/>
    </row>
    <row r="328" spans="1:24" ht="20.100000000000001" customHeight="1">
      <c r="A328" s="540">
        <v>321</v>
      </c>
      <c r="B328" s="725" t="s">
        <v>713</v>
      </c>
      <c r="C328" s="542" t="s">
        <v>712</v>
      </c>
      <c r="D328" s="543" t="s">
        <v>1753</v>
      </c>
      <c r="E328" s="728" t="s">
        <v>1754</v>
      </c>
      <c r="F328" s="729" t="s">
        <v>1424</v>
      </c>
      <c r="G328" s="546"/>
      <c r="H328" s="547"/>
      <c r="I328" s="547"/>
      <c r="J328" s="547"/>
      <c r="K328" s="547"/>
      <c r="L328" s="728" t="s">
        <v>1345</v>
      </c>
      <c r="M328" s="548">
        <v>24888</v>
      </c>
      <c r="N328" s="549"/>
      <c r="P328" s="48"/>
      <c r="Q328" s="48"/>
      <c r="R328" s="48"/>
      <c r="S328" s="48"/>
      <c r="T328" s="48"/>
      <c r="U328" s="48"/>
      <c r="V328" s="48"/>
      <c r="W328" s="48"/>
      <c r="X328" s="48"/>
    </row>
    <row r="329" spans="1:24" ht="20.100000000000001" customHeight="1">
      <c r="A329" s="540">
        <v>322</v>
      </c>
      <c r="B329" s="725" t="s">
        <v>713</v>
      </c>
      <c r="C329" s="542" t="s">
        <v>712</v>
      </c>
      <c r="D329" s="543" t="s">
        <v>1755</v>
      </c>
      <c r="E329" s="728" t="s">
        <v>1754</v>
      </c>
      <c r="F329" s="729" t="s">
        <v>1424</v>
      </c>
      <c r="G329" s="546"/>
      <c r="H329" s="547"/>
      <c r="I329" s="547"/>
      <c r="J329" s="547"/>
      <c r="K329" s="547"/>
      <c r="L329" s="728" t="s">
        <v>1345</v>
      </c>
      <c r="M329" s="548">
        <v>24888</v>
      </c>
      <c r="N329" s="549"/>
      <c r="P329" s="48"/>
      <c r="Q329" s="48"/>
      <c r="R329" s="48"/>
      <c r="S329" s="48"/>
      <c r="T329" s="48"/>
      <c r="U329" s="48"/>
      <c r="V329" s="48"/>
      <c r="W329" s="48"/>
      <c r="X329" s="48"/>
    </row>
    <row r="330" spans="1:24" ht="20.100000000000001" customHeight="1">
      <c r="A330" s="540">
        <v>323</v>
      </c>
      <c r="B330" s="725" t="s">
        <v>713</v>
      </c>
      <c r="C330" s="542" t="s">
        <v>712</v>
      </c>
      <c r="D330" s="543" t="s">
        <v>1756</v>
      </c>
      <c r="E330" s="728" t="s">
        <v>1757</v>
      </c>
      <c r="F330" s="729" t="s">
        <v>1366</v>
      </c>
      <c r="G330" s="546"/>
      <c r="H330" s="547"/>
      <c r="I330" s="547"/>
      <c r="J330" s="547"/>
      <c r="K330" s="547"/>
      <c r="L330" s="728" t="s">
        <v>1345</v>
      </c>
      <c r="M330" s="548">
        <v>19764</v>
      </c>
      <c r="N330" s="549"/>
      <c r="P330" s="48"/>
      <c r="Q330" s="48"/>
      <c r="R330" s="48"/>
      <c r="S330" s="48"/>
      <c r="T330" s="48"/>
      <c r="U330" s="48"/>
      <c r="V330" s="48"/>
      <c r="W330" s="48"/>
      <c r="X330" s="48"/>
    </row>
    <row r="331" spans="1:24" ht="20.100000000000001" customHeight="1">
      <c r="A331" s="540">
        <v>324</v>
      </c>
      <c r="B331" s="725" t="s">
        <v>713</v>
      </c>
      <c r="C331" s="542" t="s">
        <v>712</v>
      </c>
      <c r="D331" s="543" t="s">
        <v>1758</v>
      </c>
      <c r="E331" s="728" t="s">
        <v>1757</v>
      </c>
      <c r="F331" s="729" t="s">
        <v>1366</v>
      </c>
      <c r="G331" s="546"/>
      <c r="H331" s="547"/>
      <c r="I331" s="547"/>
      <c r="J331" s="547"/>
      <c r="K331" s="547"/>
      <c r="L331" s="728" t="s">
        <v>1345</v>
      </c>
      <c r="M331" s="548">
        <v>19764</v>
      </c>
      <c r="N331" s="549"/>
      <c r="P331" s="48"/>
      <c r="Q331" s="48"/>
      <c r="R331" s="48"/>
      <c r="S331" s="48"/>
      <c r="T331" s="48"/>
      <c r="U331" s="48"/>
      <c r="V331" s="48"/>
      <c r="W331" s="48"/>
      <c r="X331" s="48"/>
    </row>
    <row r="332" spans="1:24" ht="20.100000000000001" customHeight="1">
      <c r="A332" s="540">
        <v>325</v>
      </c>
      <c r="B332" s="725" t="s">
        <v>710</v>
      </c>
      <c r="C332" s="542" t="s">
        <v>709</v>
      </c>
      <c r="D332" s="543" t="s">
        <v>1759</v>
      </c>
      <c r="E332" s="728" t="s">
        <v>1760</v>
      </c>
      <c r="F332" s="729" t="s">
        <v>1429</v>
      </c>
      <c r="G332" s="546"/>
      <c r="H332" s="547"/>
      <c r="I332" s="547"/>
      <c r="J332" s="547"/>
      <c r="K332" s="547"/>
      <c r="L332" s="728" t="s">
        <v>1345</v>
      </c>
      <c r="M332" s="548">
        <v>16689.599999999999</v>
      </c>
      <c r="N332" s="549"/>
      <c r="P332" s="48"/>
      <c r="Q332" s="48"/>
      <c r="R332" s="48"/>
      <c r="S332" s="48"/>
      <c r="T332" s="48"/>
      <c r="U332" s="48"/>
      <c r="V332" s="48"/>
      <c r="W332" s="48"/>
      <c r="X332" s="48"/>
    </row>
    <row r="333" spans="1:24" ht="20.100000000000001" customHeight="1">
      <c r="A333" s="540">
        <v>326</v>
      </c>
      <c r="B333" s="725" t="s">
        <v>710</v>
      </c>
      <c r="C333" s="542" t="s">
        <v>709</v>
      </c>
      <c r="D333" s="543" t="s">
        <v>1761</v>
      </c>
      <c r="E333" s="728" t="s">
        <v>1760</v>
      </c>
      <c r="F333" s="729" t="s">
        <v>1429</v>
      </c>
      <c r="G333" s="546"/>
      <c r="H333" s="547"/>
      <c r="I333" s="547"/>
      <c r="J333" s="547"/>
      <c r="K333" s="547"/>
      <c r="L333" s="728" t="s">
        <v>1345</v>
      </c>
      <c r="M333" s="548">
        <f>M332</f>
        <v>16689.599999999999</v>
      </c>
      <c r="N333" s="549"/>
      <c r="P333" s="48"/>
      <c r="Q333" s="48"/>
      <c r="R333" s="48"/>
      <c r="S333" s="48"/>
      <c r="T333" s="48"/>
      <c r="U333" s="48"/>
      <c r="V333" s="48"/>
      <c r="W333" s="48"/>
      <c r="X333" s="48"/>
    </row>
    <row r="334" spans="1:24" ht="20.100000000000001" customHeight="1">
      <c r="A334" s="540">
        <v>327</v>
      </c>
      <c r="B334" s="725" t="s">
        <v>713</v>
      </c>
      <c r="C334" s="542" t="s">
        <v>712</v>
      </c>
      <c r="D334" s="543" t="s">
        <v>1762</v>
      </c>
      <c r="E334" s="728" t="s">
        <v>1763</v>
      </c>
      <c r="F334" s="729" t="s">
        <v>1764</v>
      </c>
      <c r="G334" s="546"/>
      <c r="H334" s="547"/>
      <c r="I334" s="547"/>
      <c r="J334" s="547"/>
      <c r="K334" s="547"/>
      <c r="L334" s="728" t="s">
        <v>1345</v>
      </c>
      <c r="M334" s="548">
        <v>13176</v>
      </c>
      <c r="N334" s="549"/>
      <c r="P334" s="48"/>
      <c r="Q334" s="48"/>
      <c r="R334" s="48"/>
      <c r="S334" s="48"/>
      <c r="T334" s="48"/>
      <c r="U334" s="48"/>
      <c r="V334" s="48"/>
      <c r="W334" s="48"/>
      <c r="X334" s="48"/>
    </row>
    <row r="335" spans="1:24" ht="20.100000000000001" customHeight="1">
      <c r="A335" s="540">
        <v>328</v>
      </c>
      <c r="B335" s="725" t="s">
        <v>713</v>
      </c>
      <c r="C335" s="542" t="s">
        <v>712</v>
      </c>
      <c r="D335" s="543" t="s">
        <v>1765</v>
      </c>
      <c r="E335" s="728" t="s">
        <v>1763</v>
      </c>
      <c r="F335" s="729" t="s">
        <v>1764</v>
      </c>
      <c r="G335" s="546"/>
      <c r="H335" s="547"/>
      <c r="I335" s="547"/>
      <c r="J335" s="547"/>
      <c r="K335" s="547"/>
      <c r="L335" s="728" t="s">
        <v>1345</v>
      </c>
      <c r="M335" s="548">
        <v>13176</v>
      </c>
      <c r="N335" s="549"/>
      <c r="P335" s="48"/>
      <c r="Q335" s="48"/>
      <c r="R335" s="48"/>
      <c r="S335" s="48"/>
      <c r="T335" s="48"/>
      <c r="U335" s="48"/>
      <c r="V335" s="48"/>
      <c r="W335" s="48"/>
      <c r="X335" s="48"/>
    </row>
    <row r="336" spans="1:24" ht="20.100000000000001" customHeight="1">
      <c r="A336" s="540">
        <v>329</v>
      </c>
      <c r="B336" s="725" t="s">
        <v>713</v>
      </c>
      <c r="C336" s="542" t="s">
        <v>712</v>
      </c>
      <c r="D336" s="543" t="s">
        <v>1766</v>
      </c>
      <c r="E336" s="728" t="s">
        <v>1767</v>
      </c>
      <c r="F336" s="729" t="s">
        <v>1546</v>
      </c>
      <c r="G336" s="546"/>
      <c r="H336" s="547"/>
      <c r="I336" s="547"/>
      <c r="J336" s="547"/>
      <c r="K336" s="547"/>
      <c r="L336" s="728" t="s">
        <v>1345</v>
      </c>
      <c r="M336" s="548">
        <v>10248</v>
      </c>
      <c r="N336" s="549"/>
      <c r="P336" s="48"/>
      <c r="Q336" s="48"/>
      <c r="R336" s="48"/>
      <c r="S336" s="48"/>
      <c r="T336" s="48"/>
      <c r="U336" s="48"/>
      <c r="V336" s="48"/>
      <c r="W336" s="48"/>
      <c r="X336" s="48"/>
    </row>
    <row r="337" spans="1:24" ht="20.100000000000001" customHeight="1">
      <c r="A337" s="540">
        <v>330</v>
      </c>
      <c r="B337" s="725" t="s">
        <v>713</v>
      </c>
      <c r="C337" s="542" t="s">
        <v>712</v>
      </c>
      <c r="D337" s="543" t="s">
        <v>1768</v>
      </c>
      <c r="E337" s="728" t="s">
        <v>1767</v>
      </c>
      <c r="F337" s="729" t="s">
        <v>1546</v>
      </c>
      <c r="G337" s="546"/>
      <c r="H337" s="547"/>
      <c r="I337" s="547"/>
      <c r="J337" s="547"/>
      <c r="K337" s="547"/>
      <c r="L337" s="728" t="s">
        <v>1345</v>
      </c>
      <c r="M337" s="548">
        <v>10248</v>
      </c>
      <c r="N337" s="549"/>
      <c r="P337" s="48"/>
      <c r="Q337" s="48"/>
      <c r="R337" s="48"/>
      <c r="S337" s="48"/>
      <c r="T337" s="48"/>
      <c r="U337" s="48"/>
      <c r="V337" s="48"/>
      <c r="W337" s="48"/>
      <c r="X337" s="48"/>
    </row>
    <row r="338" spans="1:24" ht="20.100000000000001" customHeight="1">
      <c r="A338" s="540">
        <v>331</v>
      </c>
      <c r="B338" s="725" t="s">
        <v>713</v>
      </c>
      <c r="C338" s="542" t="s">
        <v>712</v>
      </c>
      <c r="D338" s="543" t="s">
        <v>1769</v>
      </c>
      <c r="E338" s="728" t="s">
        <v>1770</v>
      </c>
      <c r="F338" s="729" t="s">
        <v>1354</v>
      </c>
      <c r="G338" s="546"/>
      <c r="H338" s="547"/>
      <c r="I338" s="547"/>
      <c r="J338" s="547"/>
      <c r="K338" s="547"/>
      <c r="L338" s="728" t="s">
        <v>1345</v>
      </c>
      <c r="M338" s="548">
        <v>11712</v>
      </c>
      <c r="N338" s="549"/>
      <c r="P338" s="48"/>
      <c r="Q338" s="48"/>
      <c r="R338" s="48"/>
      <c r="S338" s="48"/>
      <c r="T338" s="48"/>
      <c r="U338" s="48"/>
      <c r="V338" s="48"/>
      <c r="W338" s="48"/>
      <c r="X338" s="48"/>
    </row>
    <row r="339" spans="1:24" ht="20.100000000000001" customHeight="1">
      <c r="A339" s="540">
        <v>332</v>
      </c>
      <c r="B339" s="725" t="s">
        <v>713</v>
      </c>
      <c r="C339" s="542" t="s">
        <v>712</v>
      </c>
      <c r="D339" s="543" t="s">
        <v>1771</v>
      </c>
      <c r="E339" s="728" t="s">
        <v>1770</v>
      </c>
      <c r="F339" s="729" t="s">
        <v>1354</v>
      </c>
      <c r="G339" s="546"/>
      <c r="H339" s="547"/>
      <c r="I339" s="547"/>
      <c r="J339" s="547"/>
      <c r="K339" s="547"/>
      <c r="L339" s="728" t="s">
        <v>1345</v>
      </c>
      <c r="M339" s="548">
        <v>11712</v>
      </c>
      <c r="N339" s="549"/>
      <c r="P339" s="48"/>
      <c r="Q339" s="48"/>
      <c r="R339" s="48"/>
      <c r="S339" s="48"/>
      <c r="T339" s="48"/>
      <c r="U339" s="48"/>
      <c r="V339" s="48"/>
      <c r="W339" s="48"/>
      <c r="X339" s="48"/>
    </row>
    <row r="340" spans="1:24" ht="20.100000000000001" customHeight="1">
      <c r="A340" s="540">
        <v>333</v>
      </c>
      <c r="B340" s="725" t="s">
        <v>713</v>
      </c>
      <c r="C340" s="542" t="s">
        <v>712</v>
      </c>
      <c r="D340" s="543" t="s">
        <v>1772</v>
      </c>
      <c r="E340" s="728" t="s">
        <v>1773</v>
      </c>
      <c r="F340" s="729" t="s">
        <v>1354</v>
      </c>
      <c r="G340" s="546"/>
      <c r="H340" s="547"/>
      <c r="I340" s="547"/>
      <c r="J340" s="547"/>
      <c r="K340" s="547"/>
      <c r="L340" s="728" t="s">
        <v>1345</v>
      </c>
      <c r="M340" s="548">
        <v>12444</v>
      </c>
      <c r="N340" s="549"/>
      <c r="P340" s="48"/>
      <c r="Q340" s="48"/>
      <c r="R340" s="48"/>
      <c r="S340" s="48"/>
      <c r="T340" s="48"/>
      <c r="U340" s="48"/>
      <c r="V340" s="48"/>
      <c r="W340" s="48"/>
      <c r="X340" s="48"/>
    </row>
    <row r="341" spans="1:24" ht="20.100000000000001" customHeight="1">
      <c r="A341" s="540">
        <v>334</v>
      </c>
      <c r="B341" s="725" t="s">
        <v>713</v>
      </c>
      <c r="C341" s="542" t="s">
        <v>712</v>
      </c>
      <c r="D341" s="543" t="s">
        <v>1774</v>
      </c>
      <c r="E341" s="728" t="s">
        <v>1773</v>
      </c>
      <c r="F341" s="729" t="s">
        <v>1354</v>
      </c>
      <c r="G341" s="546"/>
      <c r="H341" s="547"/>
      <c r="I341" s="547"/>
      <c r="J341" s="547"/>
      <c r="K341" s="547"/>
      <c r="L341" s="728" t="s">
        <v>1345</v>
      </c>
      <c r="M341" s="548">
        <v>12444</v>
      </c>
      <c r="N341" s="549"/>
      <c r="P341" s="48"/>
      <c r="Q341" s="48"/>
      <c r="R341" s="48"/>
      <c r="S341" s="48"/>
      <c r="T341" s="48"/>
      <c r="U341" s="48"/>
      <c r="V341" s="48"/>
      <c r="W341" s="48"/>
      <c r="X341" s="48"/>
    </row>
    <row r="342" spans="1:24" ht="20.100000000000001" customHeight="1">
      <c r="A342" s="540">
        <v>335</v>
      </c>
      <c r="B342" s="725" t="s">
        <v>713</v>
      </c>
      <c r="C342" s="542" t="s">
        <v>712</v>
      </c>
      <c r="D342" s="543" t="s">
        <v>1775</v>
      </c>
      <c r="E342" s="728" t="s">
        <v>1776</v>
      </c>
      <c r="F342" s="729" t="s">
        <v>1354</v>
      </c>
      <c r="G342" s="546"/>
      <c r="H342" s="547"/>
      <c r="I342" s="547"/>
      <c r="J342" s="547"/>
      <c r="K342" s="547"/>
      <c r="L342" s="728" t="s">
        <v>1345</v>
      </c>
      <c r="M342" s="548">
        <v>12078</v>
      </c>
      <c r="N342" s="549"/>
      <c r="P342" s="48"/>
      <c r="Q342" s="48"/>
      <c r="R342" s="48"/>
      <c r="S342" s="48"/>
      <c r="T342" s="48"/>
      <c r="U342" s="48"/>
      <c r="V342" s="48"/>
      <c r="W342" s="48"/>
      <c r="X342" s="48"/>
    </row>
    <row r="343" spans="1:24" ht="20.100000000000001" customHeight="1">
      <c r="A343" s="540">
        <v>336</v>
      </c>
      <c r="B343" s="725" t="s">
        <v>713</v>
      </c>
      <c r="C343" s="542" t="s">
        <v>712</v>
      </c>
      <c r="D343" s="543" t="s">
        <v>1777</v>
      </c>
      <c r="E343" s="728" t="s">
        <v>1776</v>
      </c>
      <c r="F343" s="729" t="s">
        <v>1354</v>
      </c>
      <c r="G343" s="546"/>
      <c r="H343" s="547"/>
      <c r="I343" s="547"/>
      <c r="J343" s="547"/>
      <c r="K343" s="547"/>
      <c r="L343" s="728" t="s">
        <v>1345</v>
      </c>
      <c r="M343" s="548">
        <v>12078</v>
      </c>
      <c r="N343" s="549"/>
      <c r="P343" s="48"/>
      <c r="Q343" s="48"/>
      <c r="R343" s="48"/>
      <c r="S343" s="48"/>
      <c r="T343" s="48"/>
      <c r="U343" s="48"/>
      <c r="V343" s="48"/>
      <c r="W343" s="48"/>
      <c r="X343" s="48"/>
    </row>
    <row r="344" spans="1:24" ht="20.100000000000001" customHeight="1">
      <c r="A344" s="540">
        <v>337</v>
      </c>
      <c r="B344" s="725" t="s">
        <v>713</v>
      </c>
      <c r="C344" s="542" t="s">
        <v>712</v>
      </c>
      <c r="D344" s="543" t="s">
        <v>1778</v>
      </c>
      <c r="E344" s="728" t="s">
        <v>1779</v>
      </c>
      <c r="F344" s="729" t="s">
        <v>1780</v>
      </c>
      <c r="G344" s="546"/>
      <c r="H344" s="547"/>
      <c r="I344" s="547"/>
      <c r="J344" s="547"/>
      <c r="K344" s="547"/>
      <c r="L344" s="728" t="s">
        <v>1345</v>
      </c>
      <c r="M344" s="548">
        <v>13908</v>
      </c>
      <c r="N344" s="549"/>
      <c r="P344" s="48"/>
      <c r="Q344" s="48"/>
      <c r="R344" s="48"/>
      <c r="S344" s="48"/>
      <c r="T344" s="48"/>
      <c r="U344" s="48"/>
      <c r="V344" s="48"/>
      <c r="W344" s="48"/>
      <c r="X344" s="48"/>
    </row>
    <row r="345" spans="1:24" ht="20.100000000000001" customHeight="1">
      <c r="A345" s="540">
        <v>338</v>
      </c>
      <c r="B345" s="725" t="s">
        <v>713</v>
      </c>
      <c r="C345" s="542" t="s">
        <v>712</v>
      </c>
      <c r="D345" s="543" t="s">
        <v>1781</v>
      </c>
      <c r="E345" s="728" t="s">
        <v>1779</v>
      </c>
      <c r="F345" s="729" t="s">
        <v>1780</v>
      </c>
      <c r="G345" s="546"/>
      <c r="H345" s="547"/>
      <c r="I345" s="547"/>
      <c r="J345" s="547"/>
      <c r="K345" s="547"/>
      <c r="L345" s="728" t="s">
        <v>1345</v>
      </c>
      <c r="M345" s="548">
        <v>13908</v>
      </c>
      <c r="N345" s="549"/>
      <c r="P345" s="48"/>
      <c r="Q345" s="48"/>
      <c r="R345" s="48"/>
      <c r="S345" s="48"/>
      <c r="T345" s="48"/>
      <c r="U345" s="48"/>
      <c r="V345" s="48"/>
      <c r="W345" s="48"/>
      <c r="X345" s="48"/>
    </row>
    <row r="346" spans="1:24" ht="20.100000000000001" customHeight="1">
      <c r="A346" s="540">
        <v>339</v>
      </c>
      <c r="B346" s="725" t="s">
        <v>713</v>
      </c>
      <c r="C346" s="542" t="s">
        <v>712</v>
      </c>
      <c r="D346" s="543" t="s">
        <v>1782</v>
      </c>
      <c r="E346" s="728" t="s">
        <v>1783</v>
      </c>
      <c r="F346" s="729" t="s">
        <v>1546</v>
      </c>
      <c r="G346" s="546"/>
      <c r="H346" s="547"/>
      <c r="I346" s="547"/>
      <c r="J346" s="547"/>
      <c r="K346" s="547"/>
      <c r="L346" s="728" t="s">
        <v>1345</v>
      </c>
      <c r="M346" s="548">
        <v>21960</v>
      </c>
      <c r="N346" s="549"/>
      <c r="P346" s="48"/>
      <c r="Q346" s="48"/>
      <c r="R346" s="48"/>
      <c r="S346" s="48"/>
      <c r="T346" s="48"/>
      <c r="U346" s="48"/>
      <c r="V346" s="48"/>
      <c r="W346" s="48"/>
      <c r="X346" s="48"/>
    </row>
    <row r="347" spans="1:24" ht="20.100000000000001" customHeight="1">
      <c r="A347" s="540">
        <v>340</v>
      </c>
      <c r="B347" s="725" t="s">
        <v>713</v>
      </c>
      <c r="C347" s="542" t="s">
        <v>712</v>
      </c>
      <c r="D347" s="543" t="s">
        <v>1784</v>
      </c>
      <c r="E347" s="728" t="s">
        <v>1783</v>
      </c>
      <c r="F347" s="729" t="s">
        <v>1546</v>
      </c>
      <c r="G347" s="546"/>
      <c r="H347" s="547"/>
      <c r="I347" s="547"/>
      <c r="J347" s="547"/>
      <c r="K347" s="547"/>
      <c r="L347" s="728" t="s">
        <v>1345</v>
      </c>
      <c r="M347" s="548">
        <v>21960</v>
      </c>
      <c r="N347" s="549"/>
      <c r="P347" s="48"/>
      <c r="Q347" s="48"/>
      <c r="R347" s="48"/>
      <c r="S347" s="48"/>
      <c r="T347" s="48"/>
      <c r="U347" s="48"/>
      <c r="V347" s="48"/>
      <c r="W347" s="48"/>
      <c r="X347" s="48"/>
    </row>
    <row r="348" spans="1:24" ht="20.100000000000001" customHeight="1">
      <c r="A348" s="540">
        <v>341</v>
      </c>
      <c r="B348" s="725" t="s">
        <v>713</v>
      </c>
      <c r="C348" s="542" t="s">
        <v>712</v>
      </c>
      <c r="D348" s="543" t="s">
        <v>1785</v>
      </c>
      <c r="E348" s="728" t="s">
        <v>1786</v>
      </c>
      <c r="F348" s="729" t="s">
        <v>1546</v>
      </c>
      <c r="G348" s="546"/>
      <c r="H348" s="547"/>
      <c r="I348" s="547"/>
      <c r="J348" s="547"/>
      <c r="K348" s="547"/>
      <c r="L348" s="728" t="s">
        <v>1345</v>
      </c>
      <c r="M348" s="548">
        <v>19764</v>
      </c>
      <c r="N348" s="549"/>
      <c r="P348" s="48"/>
      <c r="Q348" s="48"/>
      <c r="R348" s="48"/>
      <c r="S348" s="48"/>
      <c r="T348" s="48"/>
      <c r="U348" s="48"/>
      <c r="V348" s="48"/>
      <c r="W348" s="48"/>
      <c r="X348" s="48"/>
    </row>
    <row r="349" spans="1:24" ht="20.100000000000001" customHeight="1">
      <c r="A349" s="540">
        <v>342</v>
      </c>
      <c r="B349" s="725" t="s">
        <v>713</v>
      </c>
      <c r="C349" s="542" t="s">
        <v>712</v>
      </c>
      <c r="D349" s="543" t="s">
        <v>1787</v>
      </c>
      <c r="E349" s="728" t="s">
        <v>1786</v>
      </c>
      <c r="F349" s="729" t="s">
        <v>1546</v>
      </c>
      <c r="G349" s="546"/>
      <c r="H349" s="547"/>
      <c r="I349" s="547"/>
      <c r="J349" s="547"/>
      <c r="K349" s="547"/>
      <c r="L349" s="728" t="s">
        <v>1345</v>
      </c>
      <c r="M349" s="548">
        <v>19764</v>
      </c>
      <c r="N349" s="549"/>
      <c r="P349" s="48"/>
      <c r="Q349" s="48"/>
      <c r="R349" s="48"/>
      <c r="S349" s="48"/>
      <c r="T349" s="48"/>
      <c r="U349" s="48"/>
      <c r="V349" s="48"/>
      <c r="W349" s="48"/>
      <c r="X349" s="48"/>
    </row>
    <row r="350" spans="1:24" ht="20.100000000000001" customHeight="1">
      <c r="A350" s="540">
        <v>343</v>
      </c>
      <c r="B350" s="725" t="s">
        <v>713</v>
      </c>
      <c r="C350" s="542" t="s">
        <v>712</v>
      </c>
      <c r="D350" s="543" t="s">
        <v>1788</v>
      </c>
      <c r="E350" s="728" t="s">
        <v>1789</v>
      </c>
      <c r="F350" s="729" t="s">
        <v>1546</v>
      </c>
      <c r="G350" s="546"/>
      <c r="H350" s="547"/>
      <c r="I350" s="547"/>
      <c r="J350" s="547"/>
      <c r="K350" s="547"/>
      <c r="L350" s="728" t="s">
        <v>1345</v>
      </c>
      <c r="M350" s="548">
        <v>20496</v>
      </c>
      <c r="N350" s="549"/>
      <c r="P350" s="48"/>
      <c r="Q350" s="48"/>
      <c r="R350" s="48"/>
      <c r="S350" s="48"/>
      <c r="T350" s="48"/>
      <c r="U350" s="48"/>
      <c r="V350" s="48"/>
      <c r="W350" s="48"/>
      <c r="X350" s="48"/>
    </row>
    <row r="351" spans="1:24" ht="20.100000000000001" customHeight="1">
      <c r="A351" s="540">
        <v>344</v>
      </c>
      <c r="B351" s="725" t="s">
        <v>713</v>
      </c>
      <c r="C351" s="542" t="s">
        <v>712</v>
      </c>
      <c r="D351" s="543" t="s">
        <v>1790</v>
      </c>
      <c r="E351" s="728" t="s">
        <v>1789</v>
      </c>
      <c r="F351" s="729" t="s">
        <v>1546</v>
      </c>
      <c r="G351" s="546"/>
      <c r="H351" s="547"/>
      <c r="I351" s="547"/>
      <c r="J351" s="547"/>
      <c r="K351" s="547"/>
      <c r="L351" s="728" t="s">
        <v>1345</v>
      </c>
      <c r="M351" s="548">
        <v>20496</v>
      </c>
      <c r="N351" s="549"/>
      <c r="P351" s="48"/>
      <c r="Q351" s="48"/>
      <c r="R351" s="48"/>
      <c r="S351" s="48"/>
      <c r="T351" s="48"/>
      <c r="U351" s="48"/>
      <c r="V351" s="48"/>
      <c r="W351" s="48"/>
      <c r="X351" s="48"/>
    </row>
    <row r="352" spans="1:24" ht="20.100000000000001" customHeight="1">
      <c r="A352" s="540">
        <v>345</v>
      </c>
      <c r="B352" s="725" t="s">
        <v>713</v>
      </c>
      <c r="C352" s="542" t="s">
        <v>712</v>
      </c>
      <c r="D352" s="543" t="s">
        <v>1791</v>
      </c>
      <c r="E352" s="728" t="s">
        <v>1792</v>
      </c>
      <c r="F352" s="729" t="s">
        <v>1546</v>
      </c>
      <c r="G352" s="546"/>
      <c r="H352" s="547"/>
      <c r="I352" s="547"/>
      <c r="J352" s="547"/>
      <c r="K352" s="547"/>
      <c r="L352" s="728" t="s">
        <v>1345</v>
      </c>
      <c r="M352" s="548">
        <v>17568</v>
      </c>
      <c r="N352" s="549"/>
      <c r="P352" s="48"/>
      <c r="Q352" s="48"/>
      <c r="R352" s="48"/>
      <c r="S352" s="48"/>
      <c r="T352" s="48"/>
      <c r="U352" s="48"/>
      <c r="V352" s="48"/>
      <c r="W352" s="48"/>
      <c r="X352" s="48"/>
    </row>
    <row r="353" spans="1:24" ht="20.100000000000001" customHeight="1">
      <c r="A353" s="540">
        <v>346</v>
      </c>
      <c r="B353" s="725" t="s">
        <v>713</v>
      </c>
      <c r="C353" s="542" t="s">
        <v>712</v>
      </c>
      <c r="D353" s="543" t="s">
        <v>1793</v>
      </c>
      <c r="E353" s="728" t="s">
        <v>1792</v>
      </c>
      <c r="F353" s="729" t="s">
        <v>1546</v>
      </c>
      <c r="G353" s="546"/>
      <c r="H353" s="547"/>
      <c r="I353" s="547"/>
      <c r="J353" s="547"/>
      <c r="K353" s="547"/>
      <c r="L353" s="728" t="s">
        <v>1345</v>
      </c>
      <c r="M353" s="548">
        <v>17568</v>
      </c>
      <c r="N353" s="549"/>
      <c r="P353" s="48"/>
      <c r="Q353" s="48"/>
      <c r="R353" s="48"/>
      <c r="S353" s="48"/>
      <c r="T353" s="48"/>
      <c r="U353" s="48"/>
      <c r="V353" s="48"/>
      <c r="W353" s="48"/>
      <c r="X353" s="48"/>
    </row>
    <row r="354" spans="1:24" ht="20.100000000000001" customHeight="1">
      <c r="A354" s="540">
        <v>347</v>
      </c>
      <c r="B354" s="725" t="s">
        <v>713</v>
      </c>
      <c r="C354" s="542" t="s">
        <v>712</v>
      </c>
      <c r="D354" s="543" t="s">
        <v>1794</v>
      </c>
      <c r="E354" s="728" t="s">
        <v>1795</v>
      </c>
      <c r="F354" s="729" t="s">
        <v>1796</v>
      </c>
      <c r="G354" s="546"/>
      <c r="H354" s="547"/>
      <c r="I354" s="547"/>
      <c r="J354" s="547"/>
      <c r="K354" s="547"/>
      <c r="L354" s="728" t="s">
        <v>1345</v>
      </c>
      <c r="M354" s="548">
        <v>13176</v>
      </c>
      <c r="N354" s="549"/>
      <c r="P354" s="48"/>
      <c r="Q354" s="48"/>
      <c r="R354" s="48"/>
      <c r="S354" s="48"/>
      <c r="T354" s="48"/>
      <c r="U354" s="48"/>
      <c r="V354" s="48"/>
      <c r="W354" s="48"/>
      <c r="X354" s="48"/>
    </row>
    <row r="355" spans="1:24" ht="20.100000000000001" customHeight="1">
      <c r="A355" s="540">
        <v>348</v>
      </c>
      <c r="B355" s="725" t="s">
        <v>713</v>
      </c>
      <c r="C355" s="542" t="s">
        <v>712</v>
      </c>
      <c r="D355" s="543" t="s">
        <v>1797</v>
      </c>
      <c r="E355" s="728" t="s">
        <v>1795</v>
      </c>
      <c r="F355" s="729" t="s">
        <v>1796</v>
      </c>
      <c r="G355" s="546"/>
      <c r="H355" s="547"/>
      <c r="I355" s="547"/>
      <c r="J355" s="547"/>
      <c r="K355" s="547"/>
      <c r="L355" s="728" t="s">
        <v>1345</v>
      </c>
      <c r="M355" s="548">
        <v>13176</v>
      </c>
      <c r="N355" s="549"/>
      <c r="P355" s="48"/>
      <c r="Q355" s="48"/>
      <c r="R355" s="48"/>
      <c r="S355" s="48"/>
      <c r="T355" s="48"/>
      <c r="U355" s="48"/>
      <c r="V355" s="48"/>
      <c r="W355" s="48"/>
      <c r="X355" s="48"/>
    </row>
    <row r="356" spans="1:24" ht="20.100000000000001" customHeight="1">
      <c r="A356" s="540">
        <v>349</v>
      </c>
      <c r="B356" s="725" t="s">
        <v>713</v>
      </c>
      <c r="C356" s="542" t="s">
        <v>712</v>
      </c>
      <c r="D356" s="543" t="s">
        <v>1798</v>
      </c>
      <c r="E356" s="728" t="s">
        <v>1799</v>
      </c>
      <c r="F356" s="729" t="s">
        <v>1494</v>
      </c>
      <c r="G356" s="546"/>
      <c r="H356" s="547"/>
      <c r="I356" s="547"/>
      <c r="J356" s="547"/>
      <c r="K356" s="547"/>
      <c r="L356" s="728" t="s">
        <v>1345</v>
      </c>
      <c r="M356" s="548">
        <v>17568</v>
      </c>
      <c r="N356" s="549"/>
      <c r="P356" s="48"/>
      <c r="Q356" s="48"/>
      <c r="R356" s="48"/>
      <c r="S356" s="48"/>
      <c r="T356" s="48"/>
      <c r="U356" s="48"/>
      <c r="V356" s="48"/>
      <c r="W356" s="48"/>
      <c r="X356" s="48"/>
    </row>
    <row r="357" spans="1:24" ht="20.100000000000001" customHeight="1">
      <c r="A357" s="540">
        <v>350</v>
      </c>
      <c r="B357" s="725" t="s">
        <v>713</v>
      </c>
      <c r="C357" s="542" t="s">
        <v>712</v>
      </c>
      <c r="D357" s="543" t="s">
        <v>1800</v>
      </c>
      <c r="E357" s="728" t="s">
        <v>1799</v>
      </c>
      <c r="F357" s="729" t="s">
        <v>1494</v>
      </c>
      <c r="G357" s="546"/>
      <c r="H357" s="547"/>
      <c r="I357" s="547"/>
      <c r="J357" s="547"/>
      <c r="K357" s="547"/>
      <c r="L357" s="728" t="s">
        <v>1345</v>
      </c>
      <c r="M357" s="548">
        <v>17568</v>
      </c>
      <c r="N357" s="549"/>
      <c r="P357" s="48"/>
      <c r="Q357" s="48"/>
      <c r="R357" s="48"/>
      <c r="S357" s="48"/>
      <c r="T357" s="48"/>
      <c r="U357" s="48"/>
      <c r="V357" s="48"/>
      <c r="W357" s="48"/>
      <c r="X357" s="48"/>
    </row>
    <row r="358" spans="1:24" ht="20.100000000000001" customHeight="1">
      <c r="A358" s="540">
        <v>351</v>
      </c>
      <c r="B358" s="725" t="s">
        <v>713</v>
      </c>
      <c r="C358" s="542" t="s">
        <v>712</v>
      </c>
      <c r="D358" s="543" t="s">
        <v>1801</v>
      </c>
      <c r="E358" s="728" t="str">
        <f>E359</f>
        <v>Keterampilan sepak bola</v>
      </c>
      <c r="F358" s="729" t="s">
        <v>1802</v>
      </c>
      <c r="G358" s="548"/>
      <c r="H358" s="550"/>
      <c r="I358" s="550"/>
      <c r="J358" s="550"/>
      <c r="K358" s="550"/>
      <c r="L358" s="728" t="s">
        <v>1345</v>
      </c>
      <c r="M358" s="548">
        <f>M359</f>
        <v>32940</v>
      </c>
      <c r="N358" s="551"/>
      <c r="O358" s="512"/>
      <c r="P358" s="48"/>
      <c r="Q358" s="48"/>
      <c r="R358" s="48"/>
      <c r="S358" s="48"/>
      <c r="T358" s="48"/>
      <c r="U358" s="48"/>
      <c r="V358" s="48"/>
      <c r="W358" s="48"/>
      <c r="X358" s="48"/>
    </row>
    <row r="359" spans="1:24" ht="20.100000000000001" customHeight="1">
      <c r="A359" s="540">
        <v>352</v>
      </c>
      <c r="B359" s="725" t="s">
        <v>713</v>
      </c>
      <c r="C359" s="542" t="s">
        <v>712</v>
      </c>
      <c r="D359" s="543" t="s">
        <v>1803</v>
      </c>
      <c r="E359" s="728" t="s">
        <v>1804</v>
      </c>
      <c r="F359" s="729" t="s">
        <v>1802</v>
      </c>
      <c r="G359" s="548"/>
      <c r="H359" s="550"/>
      <c r="I359" s="550"/>
      <c r="J359" s="550"/>
      <c r="K359" s="550"/>
      <c r="L359" s="728" t="s">
        <v>1345</v>
      </c>
      <c r="M359" s="548">
        <v>32940</v>
      </c>
      <c r="N359" s="551"/>
      <c r="O359" s="512"/>
      <c r="P359" s="48"/>
      <c r="Q359" s="48"/>
      <c r="R359" s="48"/>
      <c r="S359" s="48"/>
      <c r="T359" s="48"/>
      <c r="U359" s="48"/>
      <c r="V359" s="48"/>
      <c r="W359" s="48"/>
      <c r="X359" s="48"/>
    </row>
    <row r="360" spans="1:24" ht="20.100000000000001" customHeight="1">
      <c r="A360" s="540">
        <v>353</v>
      </c>
      <c r="B360" s="725" t="s">
        <v>713</v>
      </c>
      <c r="C360" s="542" t="s">
        <v>712</v>
      </c>
      <c r="D360" s="543" t="s">
        <v>1805</v>
      </c>
      <c r="E360" s="728" t="str">
        <f>E361</f>
        <v xml:space="preserve">Internet untuk pemula </v>
      </c>
      <c r="F360" s="729" t="s">
        <v>1426</v>
      </c>
      <c r="G360" s="546"/>
      <c r="H360" s="547"/>
      <c r="I360" s="547"/>
      <c r="J360" s="547"/>
      <c r="K360" s="547"/>
      <c r="L360" s="728" t="s">
        <v>1345</v>
      </c>
      <c r="M360" s="548">
        <f>M361</f>
        <v>16836</v>
      </c>
      <c r="N360" s="549"/>
      <c r="P360" s="48"/>
      <c r="Q360" s="48"/>
      <c r="R360" s="48"/>
      <c r="S360" s="48"/>
      <c r="T360" s="48"/>
      <c r="U360" s="48"/>
      <c r="V360" s="48"/>
      <c r="W360" s="48"/>
      <c r="X360" s="48"/>
    </row>
    <row r="361" spans="1:24" ht="20.100000000000001" customHeight="1">
      <c r="A361" s="540">
        <v>354</v>
      </c>
      <c r="B361" s="725" t="s">
        <v>713</v>
      </c>
      <c r="C361" s="542" t="s">
        <v>712</v>
      </c>
      <c r="D361" s="543" t="s">
        <v>1806</v>
      </c>
      <c r="E361" s="728" t="s">
        <v>1807</v>
      </c>
      <c r="F361" s="729" t="s">
        <v>1426</v>
      </c>
      <c r="G361" s="546"/>
      <c r="H361" s="547"/>
      <c r="I361" s="547"/>
      <c r="J361" s="547"/>
      <c r="K361" s="547"/>
      <c r="L361" s="728" t="s">
        <v>1345</v>
      </c>
      <c r="M361" s="548">
        <v>16836</v>
      </c>
      <c r="N361" s="549"/>
      <c r="P361" s="48"/>
      <c r="Q361" s="48"/>
      <c r="R361" s="48"/>
      <c r="S361" s="48"/>
      <c r="T361" s="48"/>
      <c r="U361" s="48"/>
      <c r="V361" s="48"/>
      <c r="W361" s="48"/>
      <c r="X361" s="48"/>
    </row>
    <row r="362" spans="1:24" ht="20.100000000000001" customHeight="1">
      <c r="A362" s="540">
        <v>355</v>
      </c>
      <c r="B362" s="725" t="s">
        <v>713</v>
      </c>
      <c r="C362" s="542" t="s">
        <v>712</v>
      </c>
      <c r="D362" s="543" t="s">
        <v>1808</v>
      </c>
      <c r="E362" s="728" t="s">
        <v>1809</v>
      </c>
      <c r="F362" s="729" t="s">
        <v>1681</v>
      </c>
      <c r="G362" s="546"/>
      <c r="H362" s="547"/>
      <c r="I362" s="547"/>
      <c r="J362" s="547"/>
      <c r="K362" s="547"/>
      <c r="L362" s="728" t="s">
        <v>1345</v>
      </c>
      <c r="M362" s="548">
        <v>21960</v>
      </c>
      <c r="N362" s="549"/>
      <c r="P362" s="48"/>
      <c r="Q362" s="48"/>
      <c r="R362" s="48"/>
      <c r="S362" s="48"/>
      <c r="T362" s="48"/>
      <c r="U362" s="48"/>
      <c r="V362" s="48"/>
      <c r="W362" s="48"/>
      <c r="X362" s="48"/>
    </row>
    <row r="363" spans="1:24" ht="20.100000000000001" customHeight="1">
      <c r="A363" s="540">
        <v>356</v>
      </c>
      <c r="B363" s="725" t="s">
        <v>713</v>
      </c>
      <c r="C363" s="542" t="s">
        <v>712</v>
      </c>
      <c r="D363" s="543" t="s">
        <v>1810</v>
      </c>
      <c r="E363" s="728" t="s">
        <v>1809</v>
      </c>
      <c r="F363" s="729" t="s">
        <v>1681</v>
      </c>
      <c r="G363" s="546"/>
      <c r="H363" s="547"/>
      <c r="I363" s="547"/>
      <c r="J363" s="547"/>
      <c r="K363" s="547"/>
      <c r="L363" s="728" t="s">
        <v>1345</v>
      </c>
      <c r="M363" s="548">
        <v>21960</v>
      </c>
      <c r="N363" s="549"/>
      <c r="P363" s="48"/>
      <c r="Q363" s="48"/>
      <c r="R363" s="48"/>
      <c r="S363" s="48"/>
      <c r="T363" s="48"/>
      <c r="U363" s="48"/>
      <c r="V363" s="48"/>
      <c r="W363" s="48"/>
      <c r="X363" s="48"/>
    </row>
    <row r="364" spans="1:24" ht="20.100000000000001" customHeight="1">
      <c r="A364" s="540">
        <v>357</v>
      </c>
      <c r="B364" s="725" t="s">
        <v>713</v>
      </c>
      <c r="C364" s="542" t="s">
        <v>712</v>
      </c>
      <c r="D364" s="543" t="s">
        <v>1811</v>
      </c>
      <c r="E364" s="728" t="s">
        <v>1812</v>
      </c>
      <c r="F364" s="729" t="s">
        <v>1764</v>
      </c>
      <c r="G364" s="546"/>
      <c r="H364" s="547"/>
      <c r="I364" s="547"/>
      <c r="J364" s="547"/>
      <c r="K364" s="547"/>
      <c r="L364" s="728" t="s">
        <v>1345</v>
      </c>
      <c r="M364" s="548">
        <v>13176</v>
      </c>
      <c r="N364" s="549"/>
      <c r="P364" s="48"/>
      <c r="Q364" s="48"/>
      <c r="R364" s="48"/>
      <c r="S364" s="48"/>
      <c r="T364" s="48"/>
      <c r="U364" s="48"/>
      <c r="V364" s="48"/>
      <c r="W364" s="48"/>
      <c r="X364" s="48"/>
    </row>
    <row r="365" spans="1:24" ht="20.100000000000001" customHeight="1">
      <c r="A365" s="540">
        <v>358</v>
      </c>
      <c r="B365" s="725" t="s">
        <v>713</v>
      </c>
      <c r="C365" s="542" t="s">
        <v>712</v>
      </c>
      <c r="D365" s="543" t="s">
        <v>1813</v>
      </c>
      <c r="E365" s="728" t="s">
        <v>1812</v>
      </c>
      <c r="F365" s="729" t="s">
        <v>1764</v>
      </c>
      <c r="G365" s="546"/>
      <c r="H365" s="547"/>
      <c r="I365" s="547"/>
      <c r="J365" s="547"/>
      <c r="K365" s="547"/>
      <c r="L365" s="728" t="s">
        <v>1345</v>
      </c>
      <c r="M365" s="548">
        <v>13176</v>
      </c>
      <c r="N365" s="549"/>
      <c r="P365" s="48"/>
      <c r="Q365" s="48"/>
      <c r="R365" s="48"/>
      <c r="S365" s="48"/>
      <c r="T365" s="48"/>
      <c r="U365" s="48"/>
      <c r="V365" s="48"/>
      <c r="W365" s="48"/>
      <c r="X365" s="48"/>
    </row>
    <row r="366" spans="1:24" ht="20.100000000000001" customHeight="1">
      <c r="A366" s="540">
        <v>359</v>
      </c>
      <c r="B366" s="725" t="s">
        <v>713</v>
      </c>
      <c r="C366" s="542" t="s">
        <v>712</v>
      </c>
      <c r="D366" s="543" t="s">
        <v>1814</v>
      </c>
      <c r="E366" s="728" t="s">
        <v>1815</v>
      </c>
      <c r="F366" s="729" t="s">
        <v>1764</v>
      </c>
      <c r="G366" s="546"/>
      <c r="H366" s="547"/>
      <c r="I366" s="547"/>
      <c r="J366" s="547"/>
      <c r="K366" s="547"/>
      <c r="L366" s="728" t="s">
        <v>1345</v>
      </c>
      <c r="M366" s="548">
        <v>14640</v>
      </c>
      <c r="N366" s="549"/>
      <c r="P366" s="48"/>
      <c r="Q366" s="48"/>
      <c r="R366" s="48"/>
      <c r="S366" s="48"/>
      <c r="T366" s="48"/>
      <c r="U366" s="48"/>
      <c r="V366" s="48"/>
      <c r="W366" s="48"/>
      <c r="X366" s="48"/>
    </row>
    <row r="367" spans="1:24" ht="20.100000000000001" customHeight="1">
      <c r="A367" s="540">
        <v>360</v>
      </c>
      <c r="B367" s="725" t="s">
        <v>713</v>
      </c>
      <c r="C367" s="542" t="s">
        <v>712</v>
      </c>
      <c r="D367" s="543" t="s">
        <v>1816</v>
      </c>
      <c r="E367" s="728" t="s">
        <v>1815</v>
      </c>
      <c r="F367" s="729" t="s">
        <v>1764</v>
      </c>
      <c r="G367" s="546"/>
      <c r="H367" s="547"/>
      <c r="I367" s="547"/>
      <c r="J367" s="547"/>
      <c r="K367" s="547"/>
      <c r="L367" s="728" t="s">
        <v>1345</v>
      </c>
      <c r="M367" s="548">
        <v>14640</v>
      </c>
      <c r="N367" s="549"/>
      <c r="P367" s="48"/>
      <c r="Q367" s="48"/>
      <c r="R367" s="48"/>
      <c r="S367" s="48"/>
      <c r="T367" s="48"/>
      <c r="U367" s="48"/>
      <c r="V367" s="48"/>
      <c r="W367" s="48"/>
      <c r="X367" s="48"/>
    </row>
    <row r="368" spans="1:24" ht="20.100000000000001" customHeight="1">
      <c r="A368" s="540">
        <v>361</v>
      </c>
      <c r="B368" s="725" t="s">
        <v>713</v>
      </c>
      <c r="C368" s="542" t="s">
        <v>712</v>
      </c>
      <c r="D368" s="543" t="s">
        <v>1817</v>
      </c>
      <c r="E368" s="728" t="s">
        <v>1818</v>
      </c>
      <c r="F368" s="729" t="s">
        <v>1366</v>
      </c>
      <c r="G368" s="546"/>
      <c r="H368" s="547"/>
      <c r="I368" s="547"/>
      <c r="J368" s="547"/>
      <c r="K368" s="547"/>
      <c r="L368" s="728" t="s">
        <v>1345</v>
      </c>
      <c r="M368" s="548">
        <v>25620</v>
      </c>
      <c r="N368" s="549"/>
      <c r="P368" s="48"/>
      <c r="Q368" s="48"/>
      <c r="R368" s="48"/>
      <c r="S368" s="48"/>
      <c r="T368" s="48"/>
      <c r="U368" s="48"/>
      <c r="V368" s="48"/>
      <c r="W368" s="48"/>
      <c r="X368" s="48"/>
    </row>
    <row r="369" spans="1:24" ht="20.100000000000001" customHeight="1">
      <c r="A369" s="540">
        <v>362</v>
      </c>
      <c r="B369" s="725" t="s">
        <v>713</v>
      </c>
      <c r="C369" s="542" t="s">
        <v>712</v>
      </c>
      <c r="D369" s="543" t="s">
        <v>1819</v>
      </c>
      <c r="E369" s="728" t="s">
        <v>1818</v>
      </c>
      <c r="F369" s="729" t="s">
        <v>1366</v>
      </c>
      <c r="G369" s="546"/>
      <c r="H369" s="547"/>
      <c r="I369" s="547"/>
      <c r="J369" s="547"/>
      <c r="K369" s="547"/>
      <c r="L369" s="728" t="s">
        <v>1345</v>
      </c>
      <c r="M369" s="548">
        <v>25620</v>
      </c>
      <c r="N369" s="549"/>
      <c r="P369" s="48"/>
      <c r="Q369" s="48"/>
      <c r="R369" s="48"/>
      <c r="S369" s="48"/>
      <c r="T369" s="48"/>
      <c r="U369" s="48"/>
      <c r="V369" s="48"/>
      <c r="W369" s="48"/>
      <c r="X369" s="48"/>
    </row>
    <row r="370" spans="1:24" ht="20.100000000000001" customHeight="1">
      <c r="A370" s="540">
        <v>363</v>
      </c>
      <c r="B370" s="725" t="s">
        <v>713</v>
      </c>
      <c r="C370" s="542" t="s">
        <v>712</v>
      </c>
      <c r="D370" s="543" t="s">
        <v>1820</v>
      </c>
      <c r="E370" s="728" t="s">
        <v>1821</v>
      </c>
      <c r="F370" s="729" t="s">
        <v>1822</v>
      </c>
      <c r="G370" s="546"/>
      <c r="H370" s="547"/>
      <c r="I370" s="547"/>
      <c r="J370" s="547"/>
      <c r="K370" s="547"/>
      <c r="L370" s="728" t="s">
        <v>1345</v>
      </c>
      <c r="M370" s="548">
        <v>10980</v>
      </c>
      <c r="N370" s="549"/>
      <c r="P370" s="48"/>
      <c r="Q370" s="48"/>
      <c r="R370" s="48"/>
      <c r="S370" s="48"/>
      <c r="T370" s="48"/>
      <c r="U370" s="48"/>
      <c r="V370" s="48"/>
      <c r="W370" s="48"/>
      <c r="X370" s="48"/>
    </row>
    <row r="371" spans="1:24" ht="20.100000000000001" customHeight="1">
      <c r="A371" s="540">
        <v>364</v>
      </c>
      <c r="B371" s="725" t="s">
        <v>713</v>
      </c>
      <c r="C371" s="542" t="s">
        <v>712</v>
      </c>
      <c r="D371" s="543" t="s">
        <v>1823</v>
      </c>
      <c r="E371" s="728" t="s">
        <v>1821</v>
      </c>
      <c r="F371" s="729" t="s">
        <v>1822</v>
      </c>
      <c r="G371" s="546"/>
      <c r="H371" s="547"/>
      <c r="I371" s="547"/>
      <c r="J371" s="547"/>
      <c r="K371" s="547"/>
      <c r="L371" s="728" t="s">
        <v>1345</v>
      </c>
      <c r="M371" s="548">
        <v>10980</v>
      </c>
      <c r="N371" s="549"/>
      <c r="P371" s="48"/>
      <c r="Q371" s="48"/>
      <c r="R371" s="48"/>
      <c r="S371" s="48"/>
      <c r="T371" s="48"/>
      <c r="U371" s="48"/>
      <c r="V371" s="48"/>
      <c r="W371" s="48"/>
      <c r="X371" s="48"/>
    </row>
    <row r="372" spans="1:24" ht="20.100000000000001" customHeight="1">
      <c r="A372" s="540">
        <v>365</v>
      </c>
      <c r="B372" s="725" t="s">
        <v>706</v>
      </c>
      <c r="C372" s="542" t="s">
        <v>712</v>
      </c>
      <c r="D372" s="543" t="s">
        <v>1824</v>
      </c>
      <c r="E372" s="728" t="s">
        <v>1825</v>
      </c>
      <c r="F372" s="729" t="s">
        <v>1474</v>
      </c>
      <c r="G372" s="546"/>
      <c r="H372" s="547"/>
      <c r="I372" s="547"/>
      <c r="J372" s="547"/>
      <c r="K372" s="547"/>
      <c r="L372" s="728" t="s">
        <v>1345</v>
      </c>
      <c r="M372" s="548">
        <v>16104</v>
      </c>
      <c r="N372" s="549"/>
      <c r="P372" s="48"/>
      <c r="Q372" s="48"/>
      <c r="R372" s="48"/>
      <c r="S372" s="48"/>
      <c r="T372" s="48"/>
      <c r="U372" s="48"/>
      <c r="V372" s="48"/>
      <c r="W372" s="48"/>
      <c r="X372" s="48"/>
    </row>
    <row r="373" spans="1:24" ht="20.100000000000001" customHeight="1">
      <c r="A373" s="540">
        <v>366</v>
      </c>
      <c r="B373" s="725" t="s">
        <v>713</v>
      </c>
      <c r="C373" s="542" t="s">
        <v>712</v>
      </c>
      <c r="D373" s="543" t="s">
        <v>1826</v>
      </c>
      <c r="E373" s="728" t="s">
        <v>1825</v>
      </c>
      <c r="F373" s="729" t="s">
        <v>1474</v>
      </c>
      <c r="G373" s="546"/>
      <c r="H373" s="547"/>
      <c r="I373" s="547"/>
      <c r="J373" s="547"/>
      <c r="K373" s="547"/>
      <c r="L373" s="728" t="s">
        <v>1345</v>
      </c>
      <c r="M373" s="548">
        <v>16104</v>
      </c>
      <c r="N373" s="549"/>
      <c r="P373" s="48"/>
      <c r="Q373" s="48"/>
      <c r="R373" s="48"/>
      <c r="S373" s="48"/>
      <c r="T373" s="48"/>
      <c r="U373" s="48"/>
      <c r="V373" s="48"/>
      <c r="W373" s="48"/>
      <c r="X373" s="48"/>
    </row>
    <row r="374" spans="1:24" ht="20.100000000000001" customHeight="1">
      <c r="A374" s="540">
        <v>367</v>
      </c>
      <c r="B374" s="725" t="s">
        <v>713</v>
      </c>
      <c r="C374" s="542" t="s">
        <v>712</v>
      </c>
      <c r="D374" s="543" t="s">
        <v>1827</v>
      </c>
      <c r="E374" s="728" t="s">
        <v>1828</v>
      </c>
      <c r="F374" s="729" t="s">
        <v>1474</v>
      </c>
      <c r="G374" s="546"/>
      <c r="H374" s="547"/>
      <c r="I374" s="547"/>
      <c r="J374" s="547"/>
      <c r="K374" s="547"/>
      <c r="L374" s="728" t="s">
        <v>1345</v>
      </c>
      <c r="M374" s="548">
        <v>27084</v>
      </c>
      <c r="N374" s="549"/>
      <c r="P374" s="48"/>
      <c r="Q374" s="48"/>
      <c r="R374" s="48"/>
      <c r="S374" s="48"/>
      <c r="T374" s="48"/>
      <c r="U374" s="48"/>
      <c r="V374" s="48"/>
      <c r="W374" s="48"/>
      <c r="X374" s="48"/>
    </row>
    <row r="375" spans="1:24" ht="20.100000000000001" customHeight="1">
      <c r="A375" s="540">
        <v>368</v>
      </c>
      <c r="B375" s="725" t="s">
        <v>713</v>
      </c>
      <c r="C375" s="542" t="s">
        <v>712</v>
      </c>
      <c r="D375" s="543" t="s">
        <v>1829</v>
      </c>
      <c r="E375" s="728" t="s">
        <v>1828</v>
      </c>
      <c r="F375" s="729" t="s">
        <v>1474</v>
      </c>
      <c r="G375" s="546"/>
      <c r="H375" s="547"/>
      <c r="I375" s="547"/>
      <c r="J375" s="547"/>
      <c r="K375" s="547"/>
      <c r="L375" s="728" t="s">
        <v>1345</v>
      </c>
      <c r="M375" s="548">
        <v>27084</v>
      </c>
      <c r="N375" s="549"/>
      <c r="P375" s="48"/>
      <c r="Q375" s="48"/>
      <c r="R375" s="48"/>
      <c r="S375" s="48"/>
      <c r="T375" s="48"/>
      <c r="U375" s="48"/>
      <c r="V375" s="48"/>
      <c r="W375" s="48"/>
      <c r="X375" s="48"/>
    </row>
    <row r="376" spans="1:24" ht="20.100000000000001" customHeight="1">
      <c r="A376" s="540">
        <v>369</v>
      </c>
      <c r="B376" s="725" t="s">
        <v>713</v>
      </c>
      <c r="C376" s="542" t="s">
        <v>712</v>
      </c>
      <c r="D376" s="543" t="s">
        <v>1830</v>
      </c>
      <c r="E376" s="728" t="s">
        <v>1831</v>
      </c>
      <c r="F376" s="729" t="s">
        <v>1546</v>
      </c>
      <c r="G376" s="546"/>
      <c r="H376" s="547"/>
      <c r="I376" s="547"/>
      <c r="J376" s="547"/>
      <c r="K376" s="547"/>
      <c r="L376" s="728" t="s">
        <v>1345</v>
      </c>
      <c r="M376" s="548">
        <v>18300</v>
      </c>
      <c r="N376" s="549"/>
      <c r="P376" s="48"/>
      <c r="Q376" s="48"/>
      <c r="R376" s="48"/>
      <c r="S376" s="48"/>
      <c r="T376" s="48"/>
      <c r="U376" s="48"/>
      <c r="V376" s="48"/>
      <c r="W376" s="48"/>
      <c r="X376" s="48"/>
    </row>
    <row r="377" spans="1:24" ht="20.100000000000001" customHeight="1">
      <c r="A377" s="540">
        <v>370</v>
      </c>
      <c r="B377" s="725" t="s">
        <v>713</v>
      </c>
      <c r="C377" s="542" t="s">
        <v>712</v>
      </c>
      <c r="D377" s="543" t="s">
        <v>1832</v>
      </c>
      <c r="E377" s="728" t="s">
        <v>1831</v>
      </c>
      <c r="F377" s="729" t="s">
        <v>1546</v>
      </c>
      <c r="G377" s="546"/>
      <c r="H377" s="547"/>
      <c r="I377" s="547"/>
      <c r="J377" s="547"/>
      <c r="K377" s="547"/>
      <c r="L377" s="728" t="s">
        <v>1345</v>
      </c>
      <c r="M377" s="548">
        <v>18300</v>
      </c>
      <c r="N377" s="549"/>
      <c r="P377" s="48"/>
      <c r="Q377" s="48"/>
      <c r="R377" s="48"/>
      <c r="S377" s="48"/>
      <c r="T377" s="48"/>
      <c r="U377" s="48"/>
      <c r="V377" s="48"/>
      <c r="W377" s="48"/>
      <c r="X377" s="48"/>
    </row>
    <row r="378" spans="1:24" ht="20.100000000000001" customHeight="1">
      <c r="A378" s="540">
        <v>371</v>
      </c>
      <c r="B378" s="725" t="s">
        <v>713</v>
      </c>
      <c r="C378" s="542" t="s">
        <v>712</v>
      </c>
      <c r="D378" s="543" t="s">
        <v>1833</v>
      </c>
      <c r="E378" s="728" t="s">
        <v>1834</v>
      </c>
      <c r="F378" s="729" t="s">
        <v>1406</v>
      </c>
      <c r="G378" s="546"/>
      <c r="H378" s="547"/>
      <c r="I378" s="547"/>
      <c r="J378" s="547"/>
      <c r="K378" s="547"/>
      <c r="L378" s="728" t="s">
        <v>1345</v>
      </c>
      <c r="M378" s="548">
        <v>25620</v>
      </c>
      <c r="N378" s="549"/>
      <c r="P378" s="48"/>
      <c r="Q378" s="48"/>
      <c r="R378" s="48"/>
      <c r="S378" s="48"/>
      <c r="T378" s="48"/>
      <c r="U378" s="48"/>
      <c r="V378" s="48"/>
      <c r="W378" s="48"/>
      <c r="X378" s="48"/>
    </row>
    <row r="379" spans="1:24" ht="20.100000000000001" customHeight="1">
      <c r="A379" s="540">
        <v>372</v>
      </c>
      <c r="B379" s="725" t="s">
        <v>713</v>
      </c>
      <c r="C379" s="542" t="s">
        <v>712</v>
      </c>
      <c r="D379" s="543" t="s">
        <v>1835</v>
      </c>
      <c r="E379" s="728" t="s">
        <v>1834</v>
      </c>
      <c r="F379" s="729" t="s">
        <v>1406</v>
      </c>
      <c r="G379" s="546"/>
      <c r="H379" s="547"/>
      <c r="I379" s="547"/>
      <c r="J379" s="547"/>
      <c r="K379" s="547"/>
      <c r="L379" s="728" t="s">
        <v>1345</v>
      </c>
      <c r="M379" s="548">
        <v>25620</v>
      </c>
      <c r="N379" s="549"/>
      <c r="P379" s="48"/>
      <c r="Q379" s="48"/>
      <c r="R379" s="48"/>
      <c r="S379" s="48"/>
      <c r="T379" s="48"/>
      <c r="U379" s="48"/>
      <c r="V379" s="48"/>
      <c r="W379" s="48"/>
      <c r="X379" s="48"/>
    </row>
    <row r="380" spans="1:24" ht="20.100000000000001" customHeight="1">
      <c r="A380" s="540">
        <v>373</v>
      </c>
      <c r="B380" s="725" t="s">
        <v>706</v>
      </c>
      <c r="C380" s="542" t="s">
        <v>705</v>
      </c>
      <c r="D380" s="543" t="s">
        <v>1836</v>
      </c>
      <c r="E380" s="728" t="s">
        <v>1837</v>
      </c>
      <c r="F380" s="729" t="s">
        <v>1424</v>
      </c>
      <c r="G380" s="546"/>
      <c r="H380" s="547"/>
      <c r="I380" s="547"/>
      <c r="J380" s="547"/>
      <c r="K380" s="547"/>
      <c r="L380" s="728" t="s">
        <v>1345</v>
      </c>
      <c r="M380" s="548">
        <v>27816</v>
      </c>
      <c r="N380" s="549"/>
      <c r="P380" s="48"/>
      <c r="Q380" s="48"/>
      <c r="R380" s="48"/>
      <c r="S380" s="48"/>
      <c r="T380" s="48"/>
      <c r="U380" s="48"/>
      <c r="V380" s="48"/>
      <c r="W380" s="48"/>
      <c r="X380" s="48"/>
    </row>
    <row r="381" spans="1:24" ht="20.100000000000001" customHeight="1">
      <c r="A381" s="540">
        <v>374</v>
      </c>
      <c r="B381" s="725" t="s">
        <v>706</v>
      </c>
      <c r="C381" s="542" t="s">
        <v>705</v>
      </c>
      <c r="D381" s="543" t="s">
        <v>1838</v>
      </c>
      <c r="E381" s="728" t="s">
        <v>1837</v>
      </c>
      <c r="F381" s="729" t="s">
        <v>1424</v>
      </c>
      <c r="G381" s="546"/>
      <c r="H381" s="547"/>
      <c r="I381" s="547"/>
      <c r="J381" s="547"/>
      <c r="K381" s="547"/>
      <c r="L381" s="728" t="s">
        <v>1345</v>
      </c>
      <c r="M381" s="548">
        <v>27816</v>
      </c>
      <c r="N381" s="549"/>
      <c r="P381" s="48"/>
      <c r="Q381" s="48"/>
      <c r="R381" s="48"/>
      <c r="S381" s="48"/>
      <c r="T381" s="48"/>
      <c r="U381" s="48"/>
      <c r="V381" s="48"/>
      <c r="W381" s="48"/>
      <c r="X381" s="48"/>
    </row>
    <row r="382" spans="1:24" ht="20.100000000000001" customHeight="1">
      <c r="A382" s="540">
        <v>375</v>
      </c>
      <c r="B382" s="725" t="s">
        <v>713</v>
      </c>
      <c r="C382" s="542" t="s">
        <v>712</v>
      </c>
      <c r="D382" s="543" t="s">
        <v>1839</v>
      </c>
      <c r="E382" s="728" t="s">
        <v>1840</v>
      </c>
      <c r="F382" s="729" t="s">
        <v>1381</v>
      </c>
      <c r="G382" s="546"/>
      <c r="H382" s="547"/>
      <c r="I382" s="547"/>
      <c r="J382" s="547"/>
      <c r="K382" s="547"/>
      <c r="L382" s="728" t="s">
        <v>1345</v>
      </c>
      <c r="M382" s="548">
        <v>36600</v>
      </c>
      <c r="N382" s="549"/>
      <c r="P382" s="48"/>
      <c r="Q382" s="48"/>
      <c r="R382" s="48"/>
      <c r="S382" s="48"/>
      <c r="T382" s="48"/>
      <c r="U382" s="48"/>
      <c r="V382" s="48"/>
      <c r="W382" s="48"/>
      <c r="X382" s="48"/>
    </row>
    <row r="383" spans="1:24" ht="20.100000000000001" customHeight="1">
      <c r="A383" s="540">
        <v>376</v>
      </c>
      <c r="B383" s="725" t="s">
        <v>713</v>
      </c>
      <c r="C383" s="542" t="s">
        <v>712</v>
      </c>
      <c r="D383" s="543" t="s">
        <v>1841</v>
      </c>
      <c r="E383" s="728" t="s">
        <v>1840</v>
      </c>
      <c r="F383" s="729" t="s">
        <v>1381</v>
      </c>
      <c r="G383" s="546"/>
      <c r="H383" s="547"/>
      <c r="I383" s="547"/>
      <c r="J383" s="547"/>
      <c r="K383" s="547"/>
      <c r="L383" s="728" t="s">
        <v>1345</v>
      </c>
      <c r="M383" s="548">
        <v>36600</v>
      </c>
      <c r="N383" s="549"/>
      <c r="P383" s="48"/>
      <c r="Q383" s="48"/>
      <c r="R383" s="48"/>
      <c r="S383" s="48"/>
      <c r="T383" s="48"/>
      <c r="U383" s="48"/>
      <c r="V383" s="48"/>
      <c r="W383" s="48"/>
      <c r="X383" s="48"/>
    </row>
    <row r="384" spans="1:24" ht="20.100000000000001" customHeight="1">
      <c r="A384" s="540">
        <v>377</v>
      </c>
      <c r="B384" s="725" t="s">
        <v>713</v>
      </c>
      <c r="C384" s="542" t="s">
        <v>712</v>
      </c>
      <c r="D384" s="543" t="s">
        <v>1842</v>
      </c>
      <c r="E384" s="728" t="s">
        <v>1843</v>
      </c>
      <c r="F384" s="729" t="s">
        <v>1474</v>
      </c>
      <c r="G384" s="546"/>
      <c r="H384" s="547"/>
      <c r="I384" s="547"/>
      <c r="J384" s="547"/>
      <c r="K384" s="547"/>
      <c r="L384" s="728" t="s">
        <v>1345</v>
      </c>
      <c r="M384" s="548">
        <v>21960</v>
      </c>
      <c r="N384" s="549"/>
      <c r="P384" s="48"/>
      <c r="Q384" s="48"/>
      <c r="R384" s="48"/>
      <c r="S384" s="48"/>
      <c r="T384" s="48"/>
      <c r="U384" s="48"/>
      <c r="V384" s="48"/>
      <c r="W384" s="48"/>
      <c r="X384" s="48"/>
    </row>
    <row r="385" spans="1:24" ht="20.100000000000001" customHeight="1">
      <c r="A385" s="540">
        <v>378</v>
      </c>
      <c r="B385" s="725" t="s">
        <v>713</v>
      </c>
      <c r="C385" s="542" t="s">
        <v>712</v>
      </c>
      <c r="D385" s="543" t="s">
        <v>1844</v>
      </c>
      <c r="E385" s="728" t="s">
        <v>1843</v>
      </c>
      <c r="F385" s="729" t="s">
        <v>1474</v>
      </c>
      <c r="G385" s="546"/>
      <c r="H385" s="547"/>
      <c r="I385" s="547"/>
      <c r="J385" s="547"/>
      <c r="K385" s="547"/>
      <c r="L385" s="728" t="s">
        <v>1345</v>
      </c>
      <c r="M385" s="548">
        <v>21960</v>
      </c>
      <c r="N385" s="549"/>
      <c r="P385" s="48"/>
      <c r="Q385" s="48"/>
      <c r="R385" s="48"/>
      <c r="S385" s="48"/>
      <c r="T385" s="48"/>
      <c r="U385" s="48"/>
      <c r="V385" s="48"/>
      <c r="W385" s="48"/>
      <c r="X385" s="48"/>
    </row>
    <row r="386" spans="1:24" ht="20.100000000000001" customHeight="1">
      <c r="A386" s="540">
        <v>379</v>
      </c>
      <c r="B386" s="725" t="s">
        <v>713</v>
      </c>
      <c r="C386" s="542" t="s">
        <v>712</v>
      </c>
      <c r="D386" s="543" t="s">
        <v>1845</v>
      </c>
      <c r="E386" s="728" t="s">
        <v>1846</v>
      </c>
      <c r="F386" s="729" t="s">
        <v>1847</v>
      </c>
      <c r="G386" s="546"/>
      <c r="H386" s="547"/>
      <c r="I386" s="547"/>
      <c r="J386" s="547"/>
      <c r="K386" s="547"/>
      <c r="L386" s="728" t="s">
        <v>1345</v>
      </c>
      <c r="M386" s="548">
        <v>21228</v>
      </c>
      <c r="N386" s="549"/>
      <c r="P386" s="48"/>
      <c r="Q386" s="48"/>
      <c r="R386" s="48"/>
      <c r="S386" s="48"/>
      <c r="T386" s="48"/>
      <c r="U386" s="48"/>
      <c r="V386" s="48"/>
      <c r="W386" s="48"/>
      <c r="X386" s="48"/>
    </row>
    <row r="387" spans="1:24" ht="20.100000000000001" customHeight="1">
      <c r="A387" s="540">
        <v>380</v>
      </c>
      <c r="B387" s="725" t="s">
        <v>713</v>
      </c>
      <c r="C387" s="542" t="s">
        <v>712</v>
      </c>
      <c r="D387" s="543" t="s">
        <v>1848</v>
      </c>
      <c r="E387" s="728" t="s">
        <v>1846</v>
      </c>
      <c r="F387" s="729" t="s">
        <v>1847</v>
      </c>
      <c r="G387" s="546"/>
      <c r="H387" s="547"/>
      <c r="I387" s="547"/>
      <c r="J387" s="547"/>
      <c r="K387" s="547"/>
      <c r="L387" s="728" t="s">
        <v>1345</v>
      </c>
      <c r="M387" s="548">
        <v>21228</v>
      </c>
      <c r="N387" s="549"/>
      <c r="P387" s="48"/>
      <c r="Q387" s="48"/>
      <c r="R387" s="48"/>
      <c r="S387" s="48"/>
      <c r="T387" s="48"/>
      <c r="U387" s="48"/>
      <c r="V387" s="48"/>
      <c r="W387" s="48"/>
      <c r="X387" s="48"/>
    </row>
    <row r="388" spans="1:24" ht="20.100000000000001" customHeight="1">
      <c r="A388" s="540">
        <v>381</v>
      </c>
      <c r="B388" s="725" t="s">
        <v>706</v>
      </c>
      <c r="C388" s="542" t="s">
        <v>705</v>
      </c>
      <c r="D388" s="543" t="s">
        <v>1849</v>
      </c>
      <c r="E388" s="728" t="s">
        <v>1850</v>
      </c>
      <c r="F388" s="729" t="s">
        <v>1851</v>
      </c>
      <c r="G388" s="546"/>
      <c r="H388" s="547"/>
      <c r="I388" s="547"/>
      <c r="J388" s="547"/>
      <c r="K388" s="547"/>
      <c r="L388" s="728" t="s">
        <v>1345</v>
      </c>
      <c r="M388" s="548">
        <v>14640</v>
      </c>
      <c r="N388" s="549"/>
      <c r="P388" s="48"/>
      <c r="Q388" s="48"/>
      <c r="R388" s="48"/>
      <c r="S388" s="48"/>
      <c r="T388" s="48"/>
      <c r="U388" s="48"/>
      <c r="V388" s="48"/>
      <c r="W388" s="48"/>
      <c r="X388" s="48"/>
    </row>
    <row r="389" spans="1:24" ht="20.100000000000001" customHeight="1">
      <c r="A389" s="540">
        <v>382</v>
      </c>
      <c r="B389" s="725" t="s">
        <v>706</v>
      </c>
      <c r="C389" s="542" t="s">
        <v>705</v>
      </c>
      <c r="D389" s="543" t="s">
        <v>1852</v>
      </c>
      <c r="E389" s="728" t="s">
        <v>1850</v>
      </c>
      <c r="F389" s="729" t="s">
        <v>1851</v>
      </c>
      <c r="G389" s="546"/>
      <c r="H389" s="547"/>
      <c r="I389" s="547"/>
      <c r="J389" s="547"/>
      <c r="K389" s="547"/>
      <c r="L389" s="728" t="s">
        <v>1345</v>
      </c>
      <c r="M389" s="548">
        <v>14640</v>
      </c>
      <c r="N389" s="549"/>
      <c r="P389" s="48"/>
      <c r="Q389" s="48"/>
      <c r="R389" s="48"/>
      <c r="S389" s="48"/>
      <c r="T389" s="48"/>
      <c r="U389" s="48"/>
      <c r="V389" s="48"/>
      <c r="W389" s="48"/>
      <c r="X389" s="48"/>
    </row>
    <row r="390" spans="1:24" ht="20.100000000000001" customHeight="1">
      <c r="A390" s="540">
        <v>383</v>
      </c>
      <c r="B390" s="725" t="s">
        <v>713</v>
      </c>
      <c r="C390" s="542" t="s">
        <v>712</v>
      </c>
      <c r="D390" s="543" t="s">
        <v>1853</v>
      </c>
      <c r="E390" s="728" t="s">
        <v>1854</v>
      </c>
      <c r="F390" s="729" t="s">
        <v>1400</v>
      </c>
      <c r="G390" s="546"/>
      <c r="H390" s="547"/>
      <c r="I390" s="547"/>
      <c r="J390" s="547"/>
      <c r="K390" s="547"/>
      <c r="L390" s="728" t="s">
        <v>1345</v>
      </c>
      <c r="M390" s="548">
        <v>20130</v>
      </c>
      <c r="N390" s="549"/>
      <c r="P390" s="48"/>
      <c r="Q390" s="48"/>
      <c r="R390" s="48"/>
      <c r="S390" s="48"/>
      <c r="T390" s="48"/>
      <c r="U390" s="48"/>
      <c r="V390" s="48"/>
      <c r="W390" s="48"/>
      <c r="X390" s="48"/>
    </row>
    <row r="391" spans="1:24" ht="20.100000000000001" customHeight="1">
      <c r="A391" s="540">
        <v>384</v>
      </c>
      <c r="B391" s="725" t="s">
        <v>713</v>
      </c>
      <c r="C391" s="542" t="s">
        <v>712</v>
      </c>
      <c r="D391" s="543" t="s">
        <v>1855</v>
      </c>
      <c r="E391" s="728" t="s">
        <v>1854</v>
      </c>
      <c r="F391" s="729" t="s">
        <v>1400</v>
      </c>
      <c r="G391" s="546"/>
      <c r="H391" s="547"/>
      <c r="I391" s="547"/>
      <c r="J391" s="547"/>
      <c r="K391" s="547"/>
      <c r="L391" s="728" t="s">
        <v>1345</v>
      </c>
      <c r="M391" s="548">
        <v>20130</v>
      </c>
      <c r="N391" s="549"/>
      <c r="P391" s="48"/>
      <c r="Q391" s="48"/>
      <c r="R391" s="48"/>
      <c r="S391" s="48"/>
      <c r="T391" s="48"/>
      <c r="U391" s="48"/>
      <c r="V391" s="48"/>
      <c r="W391" s="48"/>
      <c r="X391" s="48"/>
    </row>
    <row r="392" spans="1:24" ht="20.100000000000001" customHeight="1">
      <c r="A392" s="540">
        <v>385</v>
      </c>
      <c r="B392" s="725" t="s">
        <v>713</v>
      </c>
      <c r="C392" s="542" t="s">
        <v>712</v>
      </c>
      <c r="D392" s="543" t="s">
        <v>1856</v>
      </c>
      <c r="E392" s="728" t="s">
        <v>1857</v>
      </c>
      <c r="F392" s="729" t="s">
        <v>1605</v>
      </c>
      <c r="G392" s="546"/>
      <c r="H392" s="547"/>
      <c r="I392" s="547"/>
      <c r="J392" s="547"/>
      <c r="K392" s="547"/>
      <c r="L392" s="728" t="s">
        <v>1345</v>
      </c>
      <c r="M392" s="548">
        <v>10248</v>
      </c>
      <c r="N392" s="549"/>
      <c r="P392" s="48"/>
      <c r="Q392" s="48"/>
      <c r="R392" s="48"/>
      <c r="S392" s="48"/>
      <c r="T392" s="48"/>
      <c r="U392" s="48"/>
      <c r="V392" s="48"/>
      <c r="W392" s="48"/>
      <c r="X392" s="48"/>
    </row>
    <row r="393" spans="1:24" ht="20.100000000000001" customHeight="1">
      <c r="A393" s="540">
        <v>386</v>
      </c>
      <c r="B393" s="725" t="s">
        <v>713</v>
      </c>
      <c r="C393" s="542" t="s">
        <v>712</v>
      </c>
      <c r="D393" s="543" t="s">
        <v>1858</v>
      </c>
      <c r="E393" s="728" t="s">
        <v>1857</v>
      </c>
      <c r="F393" s="729" t="s">
        <v>1605</v>
      </c>
      <c r="G393" s="546"/>
      <c r="H393" s="547"/>
      <c r="I393" s="547"/>
      <c r="J393" s="547"/>
      <c r="K393" s="547"/>
      <c r="L393" s="728" t="s">
        <v>1345</v>
      </c>
      <c r="M393" s="548">
        <v>10248</v>
      </c>
      <c r="N393" s="549"/>
      <c r="P393" s="48"/>
      <c r="Q393" s="48"/>
      <c r="R393" s="48"/>
      <c r="S393" s="48"/>
      <c r="T393" s="48"/>
      <c r="U393" s="48"/>
      <c r="V393" s="48"/>
      <c r="W393" s="48"/>
      <c r="X393" s="48"/>
    </row>
    <row r="394" spans="1:24" ht="20.100000000000001" customHeight="1">
      <c r="A394" s="540">
        <v>387</v>
      </c>
      <c r="B394" s="725" t="s">
        <v>713</v>
      </c>
      <c r="C394" s="542" t="s">
        <v>712</v>
      </c>
      <c r="D394" s="543" t="s">
        <v>1859</v>
      </c>
      <c r="E394" s="728" t="s">
        <v>1860</v>
      </c>
      <c r="F394" s="729" t="s">
        <v>1424</v>
      </c>
      <c r="G394" s="546"/>
      <c r="H394" s="547"/>
      <c r="I394" s="547"/>
      <c r="J394" s="547"/>
      <c r="K394" s="547"/>
      <c r="L394" s="728" t="s">
        <v>1345</v>
      </c>
      <c r="M394" s="548">
        <v>21228</v>
      </c>
      <c r="N394" s="549"/>
      <c r="P394" s="48"/>
      <c r="Q394" s="48"/>
      <c r="R394" s="48"/>
      <c r="S394" s="48"/>
      <c r="T394" s="48"/>
      <c r="U394" s="48"/>
      <c r="V394" s="48"/>
      <c r="W394" s="48"/>
      <c r="X394" s="48"/>
    </row>
    <row r="395" spans="1:24" ht="20.100000000000001" customHeight="1">
      <c r="A395" s="540">
        <v>388</v>
      </c>
      <c r="B395" s="725" t="s">
        <v>713</v>
      </c>
      <c r="C395" s="542" t="s">
        <v>712</v>
      </c>
      <c r="D395" s="543" t="s">
        <v>1861</v>
      </c>
      <c r="E395" s="728" t="s">
        <v>1860</v>
      </c>
      <c r="F395" s="729" t="s">
        <v>1424</v>
      </c>
      <c r="G395" s="546"/>
      <c r="H395" s="547"/>
      <c r="I395" s="547"/>
      <c r="J395" s="547"/>
      <c r="K395" s="547"/>
      <c r="L395" s="728" t="s">
        <v>1345</v>
      </c>
      <c r="M395" s="548">
        <v>21228</v>
      </c>
      <c r="N395" s="549"/>
      <c r="P395" s="48"/>
      <c r="Q395" s="48"/>
      <c r="R395" s="48"/>
      <c r="S395" s="48"/>
      <c r="T395" s="48"/>
      <c r="U395" s="48"/>
      <c r="V395" s="48"/>
      <c r="W395" s="48"/>
      <c r="X395" s="48"/>
    </row>
    <row r="396" spans="1:24" ht="20.100000000000001" customHeight="1">
      <c r="A396" s="540">
        <v>389</v>
      </c>
      <c r="B396" s="725" t="s">
        <v>713</v>
      </c>
      <c r="C396" s="542" t="s">
        <v>712</v>
      </c>
      <c r="D396" s="543" t="s">
        <v>1862</v>
      </c>
      <c r="E396" s="728" t="s">
        <v>1863</v>
      </c>
      <c r="F396" s="729" t="s">
        <v>1426</v>
      </c>
      <c r="G396" s="546"/>
      <c r="H396" s="547"/>
      <c r="I396" s="547"/>
      <c r="J396" s="547"/>
      <c r="K396" s="547"/>
      <c r="L396" s="728" t="s">
        <v>1345</v>
      </c>
      <c r="M396" s="548">
        <v>17568</v>
      </c>
      <c r="N396" s="549"/>
      <c r="P396" s="48"/>
      <c r="Q396" s="48"/>
      <c r="R396" s="48"/>
      <c r="S396" s="48"/>
      <c r="T396" s="48"/>
      <c r="U396" s="48"/>
      <c r="V396" s="48"/>
      <c r="W396" s="48"/>
      <c r="X396" s="48"/>
    </row>
    <row r="397" spans="1:24" ht="20.100000000000001" customHeight="1">
      <c r="A397" s="540">
        <v>390</v>
      </c>
      <c r="B397" s="725" t="s">
        <v>713</v>
      </c>
      <c r="C397" s="542" t="s">
        <v>712</v>
      </c>
      <c r="D397" s="543" t="s">
        <v>1864</v>
      </c>
      <c r="E397" s="728" t="s">
        <v>1863</v>
      </c>
      <c r="F397" s="729" t="s">
        <v>1426</v>
      </c>
      <c r="G397" s="546"/>
      <c r="H397" s="547"/>
      <c r="I397" s="547"/>
      <c r="J397" s="547"/>
      <c r="K397" s="547"/>
      <c r="L397" s="728" t="s">
        <v>1345</v>
      </c>
      <c r="M397" s="548">
        <v>17568</v>
      </c>
      <c r="N397" s="549"/>
      <c r="P397" s="48"/>
      <c r="Q397" s="48"/>
      <c r="R397" s="48"/>
      <c r="S397" s="48"/>
      <c r="T397" s="48"/>
      <c r="U397" s="48"/>
      <c r="V397" s="48"/>
      <c r="W397" s="48"/>
      <c r="X397" s="48"/>
    </row>
    <row r="398" spans="1:24" ht="20.100000000000001" customHeight="1">
      <c r="A398" s="540">
        <v>391</v>
      </c>
      <c r="B398" s="725" t="s">
        <v>713</v>
      </c>
      <c r="C398" s="542" t="s">
        <v>712</v>
      </c>
      <c r="D398" s="543" t="s">
        <v>1865</v>
      </c>
      <c r="E398" s="728" t="s">
        <v>1866</v>
      </c>
      <c r="F398" s="729" t="s">
        <v>1867</v>
      </c>
      <c r="G398" s="546"/>
      <c r="H398" s="547"/>
      <c r="I398" s="547"/>
      <c r="J398" s="547"/>
      <c r="K398" s="547"/>
      <c r="L398" s="728" t="s">
        <v>1345</v>
      </c>
      <c r="M398" s="548">
        <v>29280</v>
      </c>
      <c r="N398" s="549"/>
      <c r="P398" s="48"/>
      <c r="Q398" s="48"/>
      <c r="R398" s="48"/>
      <c r="S398" s="48"/>
      <c r="T398" s="48"/>
      <c r="U398" s="48"/>
      <c r="V398" s="48"/>
      <c r="W398" s="48"/>
      <c r="X398" s="48"/>
    </row>
    <row r="399" spans="1:24" ht="20.100000000000001" customHeight="1">
      <c r="A399" s="540">
        <v>392</v>
      </c>
      <c r="B399" s="725" t="s">
        <v>713</v>
      </c>
      <c r="C399" s="542" t="s">
        <v>712</v>
      </c>
      <c r="D399" s="543" t="s">
        <v>1868</v>
      </c>
      <c r="E399" s="728" t="s">
        <v>1866</v>
      </c>
      <c r="F399" s="729" t="s">
        <v>1867</v>
      </c>
      <c r="G399" s="546"/>
      <c r="H399" s="547"/>
      <c r="I399" s="547"/>
      <c r="J399" s="547"/>
      <c r="K399" s="547"/>
      <c r="L399" s="728" t="s">
        <v>1345</v>
      </c>
      <c r="M399" s="548">
        <v>29280</v>
      </c>
      <c r="N399" s="549"/>
      <c r="P399" s="48"/>
      <c r="Q399" s="48"/>
      <c r="R399" s="48"/>
      <c r="S399" s="48"/>
      <c r="T399" s="48"/>
      <c r="U399" s="48"/>
      <c r="V399" s="48"/>
      <c r="W399" s="48"/>
      <c r="X399" s="48"/>
    </row>
    <row r="400" spans="1:24" ht="20.100000000000001" customHeight="1">
      <c r="A400" s="540">
        <v>393</v>
      </c>
      <c r="B400" s="725" t="s">
        <v>713</v>
      </c>
      <c r="C400" s="542" t="s">
        <v>712</v>
      </c>
      <c r="D400" s="543" t="s">
        <v>1869</v>
      </c>
      <c r="E400" s="728" t="s">
        <v>1870</v>
      </c>
      <c r="F400" s="729" t="s">
        <v>1378</v>
      </c>
      <c r="G400" s="546"/>
      <c r="H400" s="547"/>
      <c r="I400" s="547"/>
      <c r="J400" s="547"/>
      <c r="K400" s="547"/>
      <c r="L400" s="728" t="s">
        <v>1345</v>
      </c>
      <c r="M400" s="548">
        <v>29206.799999999999</v>
      </c>
      <c r="N400" s="549"/>
      <c r="P400" s="48"/>
      <c r="Q400" s="48"/>
      <c r="R400" s="48"/>
      <c r="S400" s="48"/>
      <c r="T400" s="48"/>
      <c r="U400" s="48"/>
      <c r="V400" s="48"/>
      <c r="W400" s="48"/>
      <c r="X400" s="48"/>
    </row>
    <row r="401" spans="1:24" ht="20.100000000000001" customHeight="1">
      <c r="A401" s="540">
        <v>394</v>
      </c>
      <c r="B401" s="725" t="s">
        <v>713</v>
      </c>
      <c r="C401" s="542" t="s">
        <v>712</v>
      </c>
      <c r="D401" s="543" t="s">
        <v>1871</v>
      </c>
      <c r="E401" s="728" t="s">
        <v>1870</v>
      </c>
      <c r="F401" s="729" t="s">
        <v>1378</v>
      </c>
      <c r="G401" s="546"/>
      <c r="H401" s="547"/>
      <c r="I401" s="547"/>
      <c r="J401" s="547"/>
      <c r="K401" s="547"/>
      <c r="L401" s="728" t="s">
        <v>1345</v>
      </c>
      <c r="M401" s="548">
        <f>M400</f>
        <v>29206.799999999999</v>
      </c>
      <c r="N401" s="549"/>
      <c r="P401" s="48"/>
      <c r="Q401" s="48"/>
      <c r="R401" s="48"/>
      <c r="S401" s="48"/>
      <c r="T401" s="48"/>
      <c r="U401" s="48"/>
      <c r="V401" s="48"/>
      <c r="W401" s="48"/>
      <c r="X401" s="48"/>
    </row>
    <row r="402" spans="1:24" ht="20.100000000000001" customHeight="1">
      <c r="A402" s="540">
        <v>395</v>
      </c>
      <c r="B402" s="725" t="s">
        <v>713</v>
      </c>
      <c r="C402" s="542" t="s">
        <v>712</v>
      </c>
      <c r="D402" s="543" t="s">
        <v>1872</v>
      </c>
      <c r="E402" s="728" t="s">
        <v>1873</v>
      </c>
      <c r="F402" s="729" t="s">
        <v>1378</v>
      </c>
      <c r="G402" s="546"/>
      <c r="H402" s="547"/>
      <c r="I402" s="547"/>
      <c r="J402" s="547"/>
      <c r="K402" s="547"/>
      <c r="L402" s="728" t="s">
        <v>1345</v>
      </c>
      <c r="M402" s="548">
        <v>25546.799999999999</v>
      </c>
      <c r="N402" s="549"/>
      <c r="P402" s="48"/>
      <c r="Q402" s="48"/>
      <c r="R402" s="48"/>
      <c r="S402" s="48"/>
      <c r="T402" s="48"/>
      <c r="U402" s="48"/>
      <c r="V402" s="48"/>
      <c r="W402" s="48"/>
      <c r="X402" s="48"/>
    </row>
    <row r="403" spans="1:24" ht="20.100000000000001" customHeight="1">
      <c r="A403" s="540">
        <v>396</v>
      </c>
      <c r="B403" s="725" t="s">
        <v>713</v>
      </c>
      <c r="C403" s="542" t="s">
        <v>712</v>
      </c>
      <c r="D403" s="543" t="s">
        <v>1874</v>
      </c>
      <c r="E403" s="728" t="s">
        <v>1873</v>
      </c>
      <c r="F403" s="729" t="s">
        <v>1378</v>
      </c>
      <c r="G403" s="546"/>
      <c r="H403" s="547"/>
      <c r="I403" s="547"/>
      <c r="J403" s="547"/>
      <c r="K403" s="547"/>
      <c r="L403" s="728" t="s">
        <v>1345</v>
      </c>
      <c r="M403" s="548">
        <f>M402</f>
        <v>25546.799999999999</v>
      </c>
      <c r="N403" s="549"/>
      <c r="P403" s="48"/>
      <c r="Q403" s="48"/>
      <c r="R403" s="48"/>
      <c r="S403" s="48"/>
      <c r="T403" s="48"/>
      <c r="U403" s="48"/>
      <c r="V403" s="48"/>
      <c r="W403" s="48"/>
      <c r="X403" s="48"/>
    </row>
    <row r="404" spans="1:24" ht="20.100000000000001" customHeight="1">
      <c r="A404" s="540">
        <v>397</v>
      </c>
      <c r="B404" s="725" t="s">
        <v>713</v>
      </c>
      <c r="C404" s="542" t="s">
        <v>712</v>
      </c>
      <c r="D404" s="543" t="s">
        <v>1875</v>
      </c>
      <c r="E404" s="728" t="s">
        <v>1876</v>
      </c>
      <c r="F404" s="729" t="s">
        <v>1426</v>
      </c>
      <c r="G404" s="546"/>
      <c r="H404" s="547"/>
      <c r="I404" s="547"/>
      <c r="J404" s="547"/>
      <c r="K404" s="547"/>
      <c r="L404" s="728" t="s">
        <v>1345</v>
      </c>
      <c r="M404" s="548">
        <v>16836</v>
      </c>
      <c r="N404" s="549"/>
      <c r="P404" s="48"/>
      <c r="Q404" s="48"/>
      <c r="R404" s="48"/>
      <c r="S404" s="48"/>
      <c r="T404" s="48"/>
      <c r="U404" s="48"/>
      <c r="V404" s="48"/>
      <c r="W404" s="48"/>
      <c r="X404" s="48"/>
    </row>
    <row r="405" spans="1:24" ht="20.100000000000001" customHeight="1">
      <c r="A405" s="540">
        <v>398</v>
      </c>
      <c r="B405" s="725" t="s">
        <v>713</v>
      </c>
      <c r="C405" s="542" t="s">
        <v>712</v>
      </c>
      <c r="D405" s="543" t="s">
        <v>1877</v>
      </c>
      <c r="E405" s="728" t="s">
        <v>1876</v>
      </c>
      <c r="F405" s="729" t="s">
        <v>1426</v>
      </c>
      <c r="G405" s="546"/>
      <c r="H405" s="547"/>
      <c r="I405" s="547"/>
      <c r="J405" s="547"/>
      <c r="K405" s="547"/>
      <c r="L405" s="728" t="s">
        <v>1345</v>
      </c>
      <c r="M405" s="548">
        <v>16836</v>
      </c>
      <c r="N405" s="549"/>
      <c r="P405" s="48"/>
      <c r="Q405" s="48"/>
      <c r="R405" s="48"/>
      <c r="S405" s="48"/>
      <c r="T405" s="48"/>
      <c r="U405" s="48"/>
      <c r="V405" s="48"/>
      <c r="W405" s="48"/>
      <c r="X405" s="48"/>
    </row>
    <row r="406" spans="1:24" ht="20.100000000000001" customHeight="1">
      <c r="A406" s="540">
        <v>399</v>
      </c>
      <c r="B406" s="725" t="s">
        <v>713</v>
      </c>
      <c r="C406" s="542" t="s">
        <v>712</v>
      </c>
      <c r="D406" s="543" t="s">
        <v>1878</v>
      </c>
      <c r="E406" s="728" t="s">
        <v>1879</v>
      </c>
      <c r="F406" s="729" t="s">
        <v>1354</v>
      </c>
      <c r="G406" s="546"/>
      <c r="H406" s="547"/>
      <c r="I406" s="547"/>
      <c r="J406" s="547"/>
      <c r="K406" s="547"/>
      <c r="L406" s="728" t="s">
        <v>1345</v>
      </c>
      <c r="M406" s="548">
        <v>11712</v>
      </c>
      <c r="N406" s="549"/>
      <c r="P406" s="48"/>
      <c r="Q406" s="48"/>
      <c r="R406" s="48"/>
      <c r="S406" s="48"/>
      <c r="T406" s="48"/>
      <c r="U406" s="48"/>
      <c r="V406" s="48"/>
      <c r="W406" s="48"/>
      <c r="X406" s="48"/>
    </row>
    <row r="407" spans="1:24" ht="20.100000000000001" customHeight="1">
      <c r="A407" s="540">
        <v>400</v>
      </c>
      <c r="B407" s="725" t="s">
        <v>713</v>
      </c>
      <c r="C407" s="542" t="s">
        <v>712</v>
      </c>
      <c r="D407" s="543" t="s">
        <v>1880</v>
      </c>
      <c r="E407" s="728" t="s">
        <v>1879</v>
      </c>
      <c r="F407" s="729" t="s">
        <v>1354</v>
      </c>
      <c r="G407" s="546"/>
      <c r="H407" s="547"/>
      <c r="I407" s="547"/>
      <c r="J407" s="547"/>
      <c r="K407" s="547"/>
      <c r="L407" s="728" t="s">
        <v>1345</v>
      </c>
      <c r="M407" s="548">
        <v>11712</v>
      </c>
      <c r="N407" s="549"/>
      <c r="P407" s="48"/>
      <c r="Q407" s="48"/>
      <c r="R407" s="48"/>
      <c r="S407" s="48"/>
      <c r="T407" s="48"/>
      <c r="U407" s="48"/>
      <c r="V407" s="48"/>
      <c r="W407" s="48"/>
      <c r="X407" s="48"/>
    </row>
    <row r="408" spans="1:24" ht="20.100000000000001" customHeight="1">
      <c r="A408" s="540">
        <v>401</v>
      </c>
      <c r="B408" s="725" t="s">
        <v>713</v>
      </c>
      <c r="C408" s="542" t="s">
        <v>712</v>
      </c>
      <c r="D408" s="543" t="s">
        <v>1881</v>
      </c>
      <c r="E408" s="728" t="s">
        <v>1882</v>
      </c>
      <c r="F408" s="729" t="s">
        <v>1883</v>
      </c>
      <c r="G408" s="546"/>
      <c r="H408" s="547"/>
      <c r="I408" s="547"/>
      <c r="J408" s="547"/>
      <c r="K408" s="547"/>
      <c r="L408" s="728" t="s">
        <v>1345</v>
      </c>
      <c r="M408" s="548">
        <v>18300</v>
      </c>
      <c r="N408" s="549"/>
      <c r="P408" s="48"/>
      <c r="Q408" s="48"/>
      <c r="R408" s="48"/>
      <c r="S408" s="48"/>
      <c r="T408" s="48"/>
      <c r="U408" s="48"/>
      <c r="V408" s="48"/>
      <c r="W408" s="48"/>
      <c r="X408" s="48"/>
    </row>
    <row r="409" spans="1:24" ht="20.100000000000001" customHeight="1">
      <c r="A409" s="540">
        <v>402</v>
      </c>
      <c r="B409" s="725" t="s">
        <v>713</v>
      </c>
      <c r="C409" s="542" t="s">
        <v>712</v>
      </c>
      <c r="D409" s="543" t="s">
        <v>1884</v>
      </c>
      <c r="E409" s="728" t="s">
        <v>1882</v>
      </c>
      <c r="F409" s="729" t="s">
        <v>1883</v>
      </c>
      <c r="G409" s="546"/>
      <c r="H409" s="547"/>
      <c r="I409" s="547"/>
      <c r="J409" s="547"/>
      <c r="K409" s="547"/>
      <c r="L409" s="728" t="s">
        <v>1345</v>
      </c>
      <c r="M409" s="548">
        <v>18300</v>
      </c>
      <c r="N409" s="549"/>
      <c r="P409" s="48"/>
      <c r="Q409" s="48"/>
      <c r="R409" s="48"/>
      <c r="S409" s="48"/>
      <c r="T409" s="48"/>
      <c r="U409" s="48"/>
      <c r="V409" s="48"/>
      <c r="W409" s="48"/>
      <c r="X409" s="48"/>
    </row>
    <row r="410" spans="1:24" ht="20.100000000000001" customHeight="1">
      <c r="A410" s="540">
        <v>403</v>
      </c>
      <c r="B410" s="725" t="s">
        <v>713</v>
      </c>
      <c r="C410" s="542" t="s">
        <v>712</v>
      </c>
      <c r="D410" s="543" t="s">
        <v>1885</v>
      </c>
      <c r="E410" s="728" t="s">
        <v>1886</v>
      </c>
      <c r="F410" s="729" t="s">
        <v>1887</v>
      </c>
      <c r="G410" s="546"/>
      <c r="H410" s="547"/>
      <c r="I410" s="547"/>
      <c r="J410" s="547"/>
      <c r="K410" s="547"/>
      <c r="L410" s="728" t="s">
        <v>1345</v>
      </c>
      <c r="M410" s="548">
        <v>11712</v>
      </c>
      <c r="N410" s="549"/>
      <c r="P410" s="48"/>
      <c r="Q410" s="48"/>
      <c r="R410" s="48"/>
      <c r="S410" s="48"/>
      <c r="T410" s="48"/>
      <c r="U410" s="48"/>
      <c r="V410" s="48"/>
      <c r="W410" s="48"/>
      <c r="X410" s="48"/>
    </row>
    <row r="411" spans="1:24" ht="20.100000000000001" customHeight="1">
      <c r="A411" s="540">
        <v>404</v>
      </c>
      <c r="B411" s="725" t="s">
        <v>713</v>
      </c>
      <c r="C411" s="542" t="s">
        <v>712</v>
      </c>
      <c r="D411" s="543" t="s">
        <v>1888</v>
      </c>
      <c r="E411" s="728" t="s">
        <v>1886</v>
      </c>
      <c r="F411" s="729" t="s">
        <v>1887</v>
      </c>
      <c r="G411" s="546"/>
      <c r="H411" s="547"/>
      <c r="I411" s="547"/>
      <c r="J411" s="547"/>
      <c r="K411" s="547"/>
      <c r="L411" s="728" t="s">
        <v>1345</v>
      </c>
      <c r="M411" s="548">
        <v>11712</v>
      </c>
      <c r="N411" s="549"/>
      <c r="P411" s="48"/>
      <c r="Q411" s="48"/>
      <c r="R411" s="48"/>
      <c r="S411" s="48"/>
      <c r="T411" s="48"/>
      <c r="U411" s="48"/>
      <c r="V411" s="48"/>
      <c r="W411" s="48"/>
      <c r="X411" s="48"/>
    </row>
    <row r="412" spans="1:24" ht="20.100000000000001" customHeight="1">
      <c r="A412" s="540">
        <v>405</v>
      </c>
      <c r="B412" s="725" t="s">
        <v>713</v>
      </c>
      <c r="C412" s="542" t="s">
        <v>712</v>
      </c>
      <c r="D412" s="543" t="s">
        <v>1889</v>
      </c>
      <c r="E412" s="728" t="s">
        <v>1890</v>
      </c>
      <c r="F412" s="729" t="s">
        <v>1406</v>
      </c>
      <c r="G412" s="546"/>
      <c r="H412" s="547"/>
      <c r="I412" s="547"/>
      <c r="J412" s="547"/>
      <c r="K412" s="547"/>
      <c r="L412" s="728" t="s">
        <v>1345</v>
      </c>
      <c r="M412" s="548">
        <v>25620</v>
      </c>
      <c r="N412" s="549"/>
      <c r="P412" s="48"/>
      <c r="Q412" s="48"/>
      <c r="R412" s="48"/>
      <c r="S412" s="48"/>
      <c r="T412" s="48"/>
      <c r="U412" s="48"/>
      <c r="V412" s="48"/>
      <c r="W412" s="48"/>
      <c r="X412" s="48"/>
    </row>
    <row r="413" spans="1:24" ht="20.100000000000001" customHeight="1">
      <c r="A413" s="540">
        <v>406</v>
      </c>
      <c r="B413" s="725" t="s">
        <v>713</v>
      </c>
      <c r="C413" s="542" t="s">
        <v>712</v>
      </c>
      <c r="D413" s="543" t="s">
        <v>1891</v>
      </c>
      <c r="E413" s="728" t="s">
        <v>1890</v>
      </c>
      <c r="F413" s="729" t="s">
        <v>1406</v>
      </c>
      <c r="G413" s="546"/>
      <c r="H413" s="547"/>
      <c r="I413" s="547"/>
      <c r="J413" s="547"/>
      <c r="K413" s="547"/>
      <c r="L413" s="728" t="s">
        <v>1345</v>
      </c>
      <c r="M413" s="548">
        <v>25620</v>
      </c>
      <c r="N413" s="549"/>
      <c r="P413" s="48"/>
      <c r="Q413" s="48"/>
      <c r="R413" s="48"/>
      <c r="S413" s="48"/>
      <c r="T413" s="48"/>
      <c r="U413" s="48"/>
      <c r="V413" s="48"/>
      <c r="W413" s="48"/>
      <c r="X413" s="48"/>
    </row>
    <row r="414" spans="1:24" ht="20.100000000000001" customHeight="1">
      <c r="A414" s="540">
        <v>407</v>
      </c>
      <c r="B414" s="725" t="s">
        <v>713</v>
      </c>
      <c r="C414" s="542" t="s">
        <v>712</v>
      </c>
      <c r="D414" s="543" t="s">
        <v>1892</v>
      </c>
      <c r="E414" s="728" t="s">
        <v>1893</v>
      </c>
      <c r="F414" s="729" t="s">
        <v>1362</v>
      </c>
      <c r="G414" s="546"/>
      <c r="H414" s="547"/>
      <c r="I414" s="547"/>
      <c r="J414" s="547"/>
      <c r="K414" s="547"/>
      <c r="L414" s="728" t="s">
        <v>1345</v>
      </c>
      <c r="M414" s="548">
        <v>9150</v>
      </c>
      <c r="N414" s="549"/>
      <c r="P414" s="48"/>
      <c r="Q414" s="48"/>
      <c r="R414" s="48"/>
      <c r="S414" s="48"/>
      <c r="T414" s="48"/>
      <c r="U414" s="48"/>
      <c r="V414" s="48"/>
      <c r="W414" s="48"/>
      <c r="X414" s="48"/>
    </row>
    <row r="415" spans="1:24" ht="20.100000000000001" customHeight="1">
      <c r="A415" s="540">
        <v>408</v>
      </c>
      <c r="B415" s="725" t="s">
        <v>713</v>
      </c>
      <c r="C415" s="542" t="s">
        <v>712</v>
      </c>
      <c r="D415" s="543" t="s">
        <v>1894</v>
      </c>
      <c r="E415" s="728" t="s">
        <v>1893</v>
      </c>
      <c r="F415" s="729" t="s">
        <v>1362</v>
      </c>
      <c r="G415" s="546"/>
      <c r="H415" s="547"/>
      <c r="I415" s="547"/>
      <c r="J415" s="547"/>
      <c r="K415" s="547"/>
      <c r="L415" s="728" t="s">
        <v>1345</v>
      </c>
      <c r="M415" s="548">
        <v>9150</v>
      </c>
      <c r="N415" s="549"/>
      <c r="P415" s="48"/>
      <c r="Q415" s="48"/>
      <c r="R415" s="48"/>
      <c r="S415" s="48"/>
      <c r="T415" s="48"/>
      <c r="U415" s="48"/>
      <c r="V415" s="48"/>
      <c r="W415" s="48"/>
      <c r="X415" s="48"/>
    </row>
    <row r="416" spans="1:24" ht="20.100000000000001" customHeight="1">
      <c r="A416" s="540">
        <v>409</v>
      </c>
      <c r="B416" s="725" t="s">
        <v>713</v>
      </c>
      <c r="C416" s="542" t="s">
        <v>712</v>
      </c>
      <c r="D416" s="543" t="s">
        <v>1895</v>
      </c>
      <c r="E416" s="728" t="s">
        <v>1896</v>
      </c>
      <c r="F416" s="729" t="s">
        <v>1802</v>
      </c>
      <c r="G416" s="546"/>
      <c r="H416" s="547"/>
      <c r="I416" s="547"/>
      <c r="J416" s="547"/>
      <c r="K416" s="547"/>
      <c r="L416" s="728" t="s">
        <v>1345</v>
      </c>
      <c r="M416" s="548">
        <v>32940</v>
      </c>
      <c r="N416" s="549"/>
      <c r="P416" s="48"/>
      <c r="Q416" s="48"/>
      <c r="R416" s="48"/>
      <c r="S416" s="48"/>
      <c r="T416" s="48"/>
      <c r="U416" s="48"/>
      <c r="V416" s="48"/>
      <c r="W416" s="48"/>
      <c r="X416" s="48"/>
    </row>
    <row r="417" spans="1:24" ht="20.100000000000001" customHeight="1">
      <c r="A417" s="540">
        <v>410</v>
      </c>
      <c r="B417" s="725" t="s">
        <v>713</v>
      </c>
      <c r="C417" s="542" t="s">
        <v>712</v>
      </c>
      <c r="D417" s="543" t="s">
        <v>1897</v>
      </c>
      <c r="E417" s="728" t="s">
        <v>1896</v>
      </c>
      <c r="F417" s="729" t="s">
        <v>1802</v>
      </c>
      <c r="G417" s="546"/>
      <c r="H417" s="547"/>
      <c r="I417" s="547"/>
      <c r="J417" s="547"/>
      <c r="K417" s="547"/>
      <c r="L417" s="728" t="s">
        <v>1345</v>
      </c>
      <c r="M417" s="548">
        <v>32940</v>
      </c>
      <c r="N417" s="549"/>
      <c r="P417" s="48"/>
      <c r="Q417" s="48"/>
      <c r="R417" s="48"/>
      <c r="S417" s="48"/>
      <c r="T417" s="48"/>
      <c r="U417" s="48"/>
      <c r="V417" s="48"/>
      <c r="W417" s="48"/>
      <c r="X417" s="48"/>
    </row>
    <row r="418" spans="1:24" ht="20.100000000000001" customHeight="1">
      <c r="A418" s="540">
        <v>411</v>
      </c>
      <c r="B418" s="725" t="s">
        <v>713</v>
      </c>
      <c r="C418" s="542" t="s">
        <v>712</v>
      </c>
      <c r="D418" s="543" t="s">
        <v>1898</v>
      </c>
      <c r="E418" s="728" t="s">
        <v>1899</v>
      </c>
      <c r="F418" s="729" t="s">
        <v>1900</v>
      </c>
      <c r="G418" s="546"/>
      <c r="H418" s="547"/>
      <c r="I418" s="547"/>
      <c r="J418" s="547"/>
      <c r="K418" s="547"/>
      <c r="L418" s="728" t="s">
        <v>1345</v>
      </c>
      <c r="M418" s="548">
        <v>14640</v>
      </c>
      <c r="N418" s="549"/>
      <c r="P418" s="48"/>
      <c r="Q418" s="48"/>
      <c r="R418" s="48"/>
      <c r="S418" s="48"/>
      <c r="T418" s="48"/>
      <c r="U418" s="48"/>
      <c r="V418" s="48"/>
      <c r="W418" s="48"/>
      <c r="X418" s="48"/>
    </row>
    <row r="419" spans="1:24" ht="20.100000000000001" customHeight="1">
      <c r="A419" s="540">
        <v>412</v>
      </c>
      <c r="B419" s="725" t="s">
        <v>713</v>
      </c>
      <c r="C419" s="542" t="s">
        <v>712</v>
      </c>
      <c r="D419" s="543" t="s">
        <v>1901</v>
      </c>
      <c r="E419" s="728" t="s">
        <v>1899</v>
      </c>
      <c r="F419" s="729" t="s">
        <v>1900</v>
      </c>
      <c r="G419" s="546"/>
      <c r="H419" s="547"/>
      <c r="I419" s="547"/>
      <c r="J419" s="547"/>
      <c r="K419" s="547"/>
      <c r="L419" s="728" t="s">
        <v>1345</v>
      </c>
      <c r="M419" s="548">
        <v>14640</v>
      </c>
      <c r="N419" s="549"/>
      <c r="P419" s="48"/>
      <c r="Q419" s="48"/>
      <c r="R419" s="48"/>
      <c r="S419" s="48"/>
      <c r="T419" s="48"/>
      <c r="U419" s="48"/>
      <c r="V419" s="48"/>
      <c r="W419" s="48"/>
      <c r="X419" s="48"/>
    </row>
    <row r="420" spans="1:24" ht="20.100000000000001" customHeight="1">
      <c r="A420" s="540">
        <v>413</v>
      </c>
      <c r="B420" s="725" t="s">
        <v>713</v>
      </c>
      <c r="C420" s="542" t="s">
        <v>712</v>
      </c>
      <c r="D420" s="543" t="s">
        <v>1902</v>
      </c>
      <c r="E420" s="728" t="s">
        <v>1903</v>
      </c>
      <c r="F420" s="729" t="s">
        <v>1507</v>
      </c>
      <c r="G420" s="546"/>
      <c r="H420" s="547"/>
      <c r="I420" s="547"/>
      <c r="J420" s="547"/>
      <c r="K420" s="547"/>
      <c r="L420" s="728" t="s">
        <v>1345</v>
      </c>
      <c r="M420" s="548">
        <v>18300</v>
      </c>
      <c r="N420" s="549"/>
      <c r="P420" s="48"/>
      <c r="Q420" s="48"/>
      <c r="R420" s="48"/>
      <c r="S420" s="48"/>
      <c r="T420" s="48"/>
      <c r="U420" s="48"/>
      <c r="V420" s="48"/>
      <c r="W420" s="48"/>
      <c r="X420" s="48"/>
    </row>
    <row r="421" spans="1:24" ht="20.100000000000001" customHeight="1">
      <c r="A421" s="540">
        <v>414</v>
      </c>
      <c r="B421" s="725" t="s">
        <v>713</v>
      </c>
      <c r="C421" s="542" t="s">
        <v>712</v>
      </c>
      <c r="D421" s="543" t="s">
        <v>1904</v>
      </c>
      <c r="E421" s="728" t="s">
        <v>1903</v>
      </c>
      <c r="F421" s="729" t="s">
        <v>1507</v>
      </c>
      <c r="G421" s="546"/>
      <c r="H421" s="547"/>
      <c r="I421" s="547"/>
      <c r="J421" s="547"/>
      <c r="K421" s="547"/>
      <c r="L421" s="728" t="s">
        <v>1345</v>
      </c>
      <c r="M421" s="548">
        <v>18300</v>
      </c>
      <c r="N421" s="549"/>
      <c r="P421" s="48"/>
      <c r="Q421" s="48"/>
      <c r="R421" s="48"/>
      <c r="S421" s="48"/>
      <c r="T421" s="48"/>
      <c r="U421" s="48"/>
      <c r="V421" s="48"/>
      <c r="W421" s="48"/>
      <c r="X421" s="48"/>
    </row>
    <row r="422" spans="1:24" ht="20.100000000000001" customHeight="1">
      <c r="A422" s="540">
        <v>415</v>
      </c>
      <c r="B422" s="725" t="s">
        <v>713</v>
      </c>
      <c r="C422" s="542" t="s">
        <v>712</v>
      </c>
      <c r="D422" s="543" t="s">
        <v>1905</v>
      </c>
      <c r="E422" s="728" t="s">
        <v>1906</v>
      </c>
      <c r="F422" s="729" t="s">
        <v>1907</v>
      </c>
      <c r="G422" s="546"/>
      <c r="H422" s="547"/>
      <c r="I422" s="547"/>
      <c r="J422" s="547"/>
      <c r="K422" s="547"/>
      <c r="L422" s="728" t="s">
        <v>1345</v>
      </c>
      <c r="M422" s="548">
        <v>18300</v>
      </c>
      <c r="N422" s="549"/>
      <c r="P422" s="48"/>
      <c r="Q422" s="48"/>
      <c r="R422" s="48"/>
      <c r="S422" s="48"/>
      <c r="T422" s="48"/>
      <c r="U422" s="48"/>
      <c r="V422" s="48"/>
      <c r="W422" s="48"/>
      <c r="X422" s="48"/>
    </row>
    <row r="423" spans="1:24" ht="20.100000000000001" customHeight="1">
      <c r="A423" s="540">
        <v>416</v>
      </c>
      <c r="B423" s="725" t="s">
        <v>713</v>
      </c>
      <c r="C423" s="542" t="s">
        <v>712</v>
      </c>
      <c r="D423" s="543" t="s">
        <v>1908</v>
      </c>
      <c r="E423" s="728" t="s">
        <v>1906</v>
      </c>
      <c r="F423" s="729" t="s">
        <v>1907</v>
      </c>
      <c r="G423" s="546"/>
      <c r="H423" s="547"/>
      <c r="I423" s="547"/>
      <c r="J423" s="547"/>
      <c r="K423" s="547"/>
      <c r="L423" s="728" t="s">
        <v>1345</v>
      </c>
      <c r="M423" s="548">
        <v>18300</v>
      </c>
      <c r="N423" s="549"/>
      <c r="P423" s="48"/>
      <c r="Q423" s="48"/>
      <c r="R423" s="48"/>
      <c r="S423" s="48"/>
      <c r="T423" s="48"/>
      <c r="U423" s="48"/>
      <c r="V423" s="48"/>
      <c r="W423" s="48"/>
      <c r="X423" s="48"/>
    </row>
    <row r="424" spans="1:24" ht="20.100000000000001" customHeight="1">
      <c r="A424" s="540">
        <v>417</v>
      </c>
      <c r="B424" s="725" t="s">
        <v>713</v>
      </c>
      <c r="C424" s="542" t="s">
        <v>712</v>
      </c>
      <c r="D424" s="543" t="s">
        <v>1909</v>
      </c>
      <c r="E424" s="728" t="s">
        <v>1910</v>
      </c>
      <c r="F424" s="729" t="s">
        <v>1911</v>
      </c>
      <c r="G424" s="546"/>
      <c r="H424" s="547"/>
      <c r="I424" s="547"/>
      <c r="J424" s="547"/>
      <c r="K424" s="547"/>
      <c r="L424" s="728" t="s">
        <v>1345</v>
      </c>
      <c r="M424" s="548">
        <v>14640</v>
      </c>
      <c r="N424" s="549"/>
      <c r="P424" s="48"/>
      <c r="Q424" s="48"/>
      <c r="R424" s="48"/>
      <c r="S424" s="48"/>
      <c r="T424" s="48"/>
      <c r="U424" s="48"/>
      <c r="V424" s="48"/>
      <c r="W424" s="48"/>
      <c r="X424" s="48"/>
    </row>
    <row r="425" spans="1:24" ht="20.100000000000001" customHeight="1">
      <c r="A425" s="540">
        <v>418</v>
      </c>
      <c r="B425" s="725" t="s">
        <v>713</v>
      </c>
      <c r="C425" s="542" t="s">
        <v>712</v>
      </c>
      <c r="D425" s="543" t="s">
        <v>1912</v>
      </c>
      <c r="E425" s="728" t="s">
        <v>1910</v>
      </c>
      <c r="F425" s="729" t="s">
        <v>1911</v>
      </c>
      <c r="G425" s="546"/>
      <c r="H425" s="547"/>
      <c r="I425" s="547"/>
      <c r="J425" s="547"/>
      <c r="K425" s="547"/>
      <c r="L425" s="728" t="s">
        <v>1345</v>
      </c>
      <c r="M425" s="548">
        <v>14640</v>
      </c>
      <c r="N425" s="549"/>
      <c r="P425" s="48"/>
      <c r="Q425" s="48"/>
      <c r="R425" s="48"/>
      <c r="S425" s="48"/>
      <c r="T425" s="48"/>
      <c r="U425" s="48"/>
      <c r="V425" s="48"/>
      <c r="W425" s="48"/>
      <c r="X425" s="48"/>
    </row>
    <row r="426" spans="1:24" ht="20.100000000000001" customHeight="1">
      <c r="A426" s="540">
        <v>419</v>
      </c>
      <c r="B426" s="725" t="s">
        <v>713</v>
      </c>
      <c r="C426" s="542" t="s">
        <v>712</v>
      </c>
      <c r="D426" s="543" t="s">
        <v>1913</v>
      </c>
      <c r="E426" s="728" t="s">
        <v>1914</v>
      </c>
      <c r="F426" s="729" t="s">
        <v>1681</v>
      </c>
      <c r="G426" s="546"/>
      <c r="H426" s="547"/>
      <c r="I426" s="547"/>
      <c r="J426" s="547"/>
      <c r="K426" s="547"/>
      <c r="L426" s="728" t="s">
        <v>1345</v>
      </c>
      <c r="M426" s="548">
        <v>21960</v>
      </c>
      <c r="N426" s="549"/>
      <c r="P426" s="48"/>
      <c r="Q426" s="48"/>
      <c r="R426" s="48"/>
      <c r="S426" s="48"/>
      <c r="T426" s="48"/>
      <c r="U426" s="48"/>
      <c r="V426" s="48"/>
      <c r="W426" s="48"/>
      <c r="X426" s="48"/>
    </row>
    <row r="427" spans="1:24" ht="20.100000000000001" customHeight="1">
      <c r="A427" s="540">
        <v>420</v>
      </c>
      <c r="B427" s="725" t="s">
        <v>713</v>
      </c>
      <c r="C427" s="542" t="s">
        <v>712</v>
      </c>
      <c r="D427" s="543" t="s">
        <v>1915</v>
      </c>
      <c r="E427" s="728" t="s">
        <v>1914</v>
      </c>
      <c r="F427" s="729" t="s">
        <v>1681</v>
      </c>
      <c r="G427" s="546"/>
      <c r="H427" s="547"/>
      <c r="I427" s="547"/>
      <c r="J427" s="547"/>
      <c r="K427" s="547"/>
      <c r="L427" s="728" t="s">
        <v>1345</v>
      </c>
      <c r="M427" s="548">
        <v>21960</v>
      </c>
      <c r="N427" s="549"/>
      <c r="P427" s="48"/>
      <c r="Q427" s="48"/>
      <c r="R427" s="48"/>
      <c r="S427" s="48"/>
      <c r="T427" s="48"/>
      <c r="U427" s="48"/>
      <c r="V427" s="48"/>
      <c r="W427" s="48"/>
      <c r="X427" s="48"/>
    </row>
    <row r="428" spans="1:24" ht="20.100000000000001" customHeight="1">
      <c r="A428" s="540">
        <v>421</v>
      </c>
      <c r="B428" s="725" t="s">
        <v>706</v>
      </c>
      <c r="C428" s="542" t="s">
        <v>705</v>
      </c>
      <c r="D428" s="543" t="s">
        <v>1916</v>
      </c>
      <c r="E428" s="728" t="s">
        <v>1917</v>
      </c>
      <c r="F428" s="729" t="s">
        <v>1424</v>
      </c>
      <c r="G428" s="546"/>
      <c r="H428" s="547"/>
      <c r="I428" s="547"/>
      <c r="J428" s="547"/>
      <c r="K428" s="547"/>
      <c r="L428" s="728" t="s">
        <v>1345</v>
      </c>
      <c r="M428" s="548">
        <v>19764</v>
      </c>
      <c r="N428" s="549"/>
      <c r="P428" s="48"/>
      <c r="Q428" s="48"/>
      <c r="R428" s="48"/>
      <c r="S428" s="48"/>
      <c r="T428" s="48"/>
      <c r="U428" s="48"/>
      <c r="V428" s="48"/>
      <c r="W428" s="48"/>
      <c r="X428" s="48"/>
    </row>
    <row r="429" spans="1:24" ht="20.100000000000001" customHeight="1">
      <c r="A429" s="540">
        <v>422</v>
      </c>
      <c r="B429" s="725" t="s">
        <v>706</v>
      </c>
      <c r="C429" s="542" t="s">
        <v>705</v>
      </c>
      <c r="D429" s="543" t="s">
        <v>1918</v>
      </c>
      <c r="E429" s="728" t="s">
        <v>1917</v>
      </c>
      <c r="F429" s="729" t="s">
        <v>1424</v>
      </c>
      <c r="G429" s="546"/>
      <c r="H429" s="547"/>
      <c r="I429" s="547"/>
      <c r="J429" s="547"/>
      <c r="K429" s="547"/>
      <c r="L429" s="728" t="s">
        <v>1345</v>
      </c>
      <c r="M429" s="548">
        <v>19764</v>
      </c>
      <c r="N429" s="549"/>
      <c r="P429" s="48"/>
      <c r="Q429" s="48"/>
      <c r="R429" s="48"/>
      <c r="S429" s="48"/>
      <c r="T429" s="48"/>
      <c r="U429" s="48"/>
      <c r="V429" s="48"/>
      <c r="W429" s="48"/>
      <c r="X429" s="48"/>
    </row>
    <row r="430" spans="1:24" ht="20.100000000000001" customHeight="1">
      <c r="A430" s="540">
        <v>423</v>
      </c>
      <c r="B430" s="725" t="s">
        <v>713</v>
      </c>
      <c r="C430" s="542" t="s">
        <v>712</v>
      </c>
      <c r="D430" s="543" t="s">
        <v>1919</v>
      </c>
      <c r="E430" s="728" t="s">
        <v>1920</v>
      </c>
      <c r="F430" s="729" t="s">
        <v>1605</v>
      </c>
      <c r="G430" s="546"/>
      <c r="H430" s="547"/>
      <c r="I430" s="547"/>
      <c r="J430" s="547"/>
      <c r="K430" s="547"/>
      <c r="L430" s="728" t="s">
        <v>1345</v>
      </c>
      <c r="M430" s="548">
        <v>10248</v>
      </c>
      <c r="N430" s="549"/>
      <c r="P430" s="48"/>
      <c r="Q430" s="48"/>
      <c r="R430" s="48"/>
      <c r="S430" s="48"/>
      <c r="T430" s="48"/>
      <c r="U430" s="48"/>
      <c r="V430" s="48"/>
      <c r="W430" s="48"/>
      <c r="X430" s="48"/>
    </row>
    <row r="431" spans="1:24" ht="20.100000000000001" customHeight="1">
      <c r="A431" s="540">
        <v>424</v>
      </c>
      <c r="B431" s="725" t="s">
        <v>713</v>
      </c>
      <c r="C431" s="542" t="s">
        <v>712</v>
      </c>
      <c r="D431" s="543" t="s">
        <v>1921</v>
      </c>
      <c r="E431" s="728" t="s">
        <v>1920</v>
      </c>
      <c r="F431" s="729" t="s">
        <v>1605</v>
      </c>
      <c r="G431" s="546"/>
      <c r="H431" s="547"/>
      <c r="I431" s="547"/>
      <c r="J431" s="547"/>
      <c r="K431" s="547"/>
      <c r="L431" s="728" t="s">
        <v>1345</v>
      </c>
      <c r="M431" s="548">
        <v>10248</v>
      </c>
      <c r="N431" s="549"/>
      <c r="P431" s="48"/>
      <c r="Q431" s="48"/>
      <c r="R431" s="48"/>
      <c r="S431" s="48"/>
      <c r="T431" s="48"/>
      <c r="U431" s="48"/>
      <c r="V431" s="48"/>
      <c r="W431" s="48"/>
      <c r="X431" s="48"/>
    </row>
    <row r="432" spans="1:24" ht="20.100000000000001" customHeight="1">
      <c r="A432" s="540">
        <v>425</v>
      </c>
      <c r="B432" s="725" t="s">
        <v>713</v>
      </c>
      <c r="C432" s="542" t="s">
        <v>712</v>
      </c>
      <c r="D432" s="543" t="s">
        <v>1922</v>
      </c>
      <c r="E432" s="728" t="s">
        <v>1923</v>
      </c>
      <c r="F432" s="729" t="s">
        <v>1494</v>
      </c>
      <c r="G432" s="546"/>
      <c r="H432" s="547"/>
      <c r="I432" s="547"/>
      <c r="J432" s="547"/>
      <c r="K432" s="547"/>
      <c r="L432" s="728" t="s">
        <v>1345</v>
      </c>
      <c r="M432" s="548">
        <v>12444</v>
      </c>
      <c r="N432" s="549"/>
      <c r="P432" s="48"/>
      <c r="Q432" s="48"/>
      <c r="R432" s="48"/>
      <c r="S432" s="48"/>
      <c r="T432" s="48"/>
      <c r="U432" s="48"/>
      <c r="V432" s="48"/>
      <c r="W432" s="48"/>
      <c r="X432" s="48"/>
    </row>
    <row r="433" spans="1:24" ht="20.100000000000001" customHeight="1">
      <c r="A433" s="540">
        <v>426</v>
      </c>
      <c r="B433" s="725" t="s">
        <v>713</v>
      </c>
      <c r="C433" s="542" t="s">
        <v>712</v>
      </c>
      <c r="D433" s="543" t="s">
        <v>1924</v>
      </c>
      <c r="E433" s="728" t="s">
        <v>1923</v>
      </c>
      <c r="F433" s="729" t="s">
        <v>1494</v>
      </c>
      <c r="G433" s="546"/>
      <c r="H433" s="547"/>
      <c r="I433" s="547"/>
      <c r="J433" s="547"/>
      <c r="K433" s="547"/>
      <c r="L433" s="728" t="s">
        <v>1345</v>
      </c>
      <c r="M433" s="548">
        <v>12444</v>
      </c>
      <c r="N433" s="549"/>
      <c r="P433" s="48"/>
      <c r="Q433" s="48"/>
      <c r="R433" s="48"/>
      <c r="S433" s="48"/>
      <c r="T433" s="48"/>
      <c r="U433" s="48"/>
      <c r="V433" s="48"/>
      <c r="W433" s="48"/>
      <c r="X433" s="48"/>
    </row>
    <row r="434" spans="1:24" ht="20.100000000000001" customHeight="1">
      <c r="A434" s="540">
        <v>427</v>
      </c>
      <c r="B434" s="725" t="s">
        <v>713</v>
      </c>
      <c r="C434" s="542" t="s">
        <v>712</v>
      </c>
      <c r="D434" s="543" t="s">
        <v>1925</v>
      </c>
      <c r="E434" s="728" t="s">
        <v>1926</v>
      </c>
      <c r="F434" s="729" t="s">
        <v>1359</v>
      </c>
      <c r="G434" s="546"/>
      <c r="H434" s="547"/>
      <c r="I434" s="547"/>
      <c r="J434" s="547"/>
      <c r="K434" s="547"/>
      <c r="L434" s="728" t="s">
        <v>1345</v>
      </c>
      <c r="M434" s="548">
        <v>29280</v>
      </c>
      <c r="N434" s="549"/>
      <c r="P434" s="48"/>
      <c r="Q434" s="48"/>
      <c r="R434" s="48"/>
      <c r="S434" s="48"/>
      <c r="T434" s="48"/>
      <c r="U434" s="48"/>
      <c r="V434" s="48"/>
      <c r="W434" s="48"/>
      <c r="X434" s="48"/>
    </row>
    <row r="435" spans="1:24" ht="20.100000000000001" customHeight="1">
      <c r="A435" s="540">
        <v>428</v>
      </c>
      <c r="B435" s="725" t="s">
        <v>713</v>
      </c>
      <c r="C435" s="542" t="s">
        <v>712</v>
      </c>
      <c r="D435" s="543" t="s">
        <v>1927</v>
      </c>
      <c r="E435" s="728" t="s">
        <v>1926</v>
      </c>
      <c r="F435" s="729" t="s">
        <v>1359</v>
      </c>
      <c r="G435" s="546"/>
      <c r="H435" s="547"/>
      <c r="I435" s="547"/>
      <c r="J435" s="547"/>
      <c r="K435" s="547"/>
      <c r="L435" s="728" t="s">
        <v>1345</v>
      </c>
      <c r="M435" s="548">
        <v>29280</v>
      </c>
      <c r="N435" s="549"/>
      <c r="P435" s="48"/>
      <c r="Q435" s="48"/>
      <c r="R435" s="48"/>
      <c r="S435" s="48"/>
      <c r="T435" s="48"/>
      <c r="U435" s="48"/>
      <c r="V435" s="48"/>
      <c r="W435" s="48"/>
      <c r="X435" s="48"/>
    </row>
    <row r="436" spans="1:24" ht="20.100000000000001" customHeight="1">
      <c r="A436" s="540">
        <v>429</v>
      </c>
      <c r="B436" s="725" t="s">
        <v>713</v>
      </c>
      <c r="C436" s="542" t="s">
        <v>712</v>
      </c>
      <c r="D436" s="543" t="s">
        <v>1928</v>
      </c>
      <c r="E436" s="728" t="s">
        <v>1929</v>
      </c>
      <c r="F436" s="729" t="s">
        <v>1378</v>
      </c>
      <c r="G436" s="546"/>
      <c r="H436" s="547"/>
      <c r="I436" s="547"/>
      <c r="J436" s="547"/>
      <c r="K436" s="547"/>
      <c r="L436" s="728" t="s">
        <v>1345</v>
      </c>
      <c r="M436" s="548">
        <v>29206.799999999999</v>
      </c>
      <c r="N436" s="549"/>
      <c r="P436" s="48"/>
      <c r="Q436" s="48"/>
      <c r="R436" s="48"/>
      <c r="S436" s="48"/>
      <c r="T436" s="48"/>
      <c r="U436" s="48"/>
      <c r="V436" s="48"/>
      <c r="W436" s="48"/>
      <c r="X436" s="48"/>
    </row>
    <row r="437" spans="1:24" ht="20.100000000000001" customHeight="1">
      <c r="A437" s="540">
        <v>430</v>
      </c>
      <c r="B437" s="725" t="s">
        <v>713</v>
      </c>
      <c r="C437" s="542" t="s">
        <v>712</v>
      </c>
      <c r="D437" s="543" t="s">
        <v>1930</v>
      </c>
      <c r="E437" s="728" t="s">
        <v>1929</v>
      </c>
      <c r="F437" s="729" t="s">
        <v>1378</v>
      </c>
      <c r="G437" s="546"/>
      <c r="H437" s="547"/>
      <c r="I437" s="547"/>
      <c r="J437" s="547"/>
      <c r="K437" s="547"/>
      <c r="L437" s="728" t="s">
        <v>1345</v>
      </c>
      <c r="M437" s="548">
        <f>M436</f>
        <v>29206.799999999999</v>
      </c>
      <c r="N437" s="549"/>
      <c r="P437" s="48"/>
      <c r="Q437" s="48"/>
      <c r="R437" s="48"/>
      <c r="S437" s="48"/>
      <c r="T437" s="48"/>
      <c r="U437" s="48"/>
      <c r="V437" s="48"/>
      <c r="W437" s="48"/>
      <c r="X437" s="48"/>
    </row>
    <row r="438" spans="1:24" ht="20.100000000000001" customHeight="1">
      <c r="A438" s="540">
        <v>431</v>
      </c>
      <c r="B438" s="725" t="s">
        <v>713</v>
      </c>
      <c r="C438" s="542" t="s">
        <v>712</v>
      </c>
      <c r="D438" s="543" t="s">
        <v>1931</v>
      </c>
      <c r="E438" s="728" t="s">
        <v>1932</v>
      </c>
      <c r="F438" s="729" t="s">
        <v>1429</v>
      </c>
      <c r="G438" s="546"/>
      <c r="H438" s="547"/>
      <c r="I438" s="547"/>
      <c r="J438" s="547"/>
      <c r="K438" s="547"/>
      <c r="L438" s="728" t="s">
        <v>1345</v>
      </c>
      <c r="M438" s="548">
        <v>21813.599999999999</v>
      </c>
      <c r="N438" s="549"/>
      <c r="P438" s="48"/>
      <c r="Q438" s="48"/>
      <c r="R438" s="48"/>
      <c r="S438" s="48"/>
      <c r="T438" s="48"/>
      <c r="U438" s="48"/>
      <c r="V438" s="48"/>
      <c r="W438" s="48"/>
      <c r="X438" s="48"/>
    </row>
    <row r="439" spans="1:24" ht="20.100000000000001" customHeight="1">
      <c r="A439" s="540">
        <v>432</v>
      </c>
      <c r="B439" s="725" t="s">
        <v>713</v>
      </c>
      <c r="C439" s="542" t="s">
        <v>712</v>
      </c>
      <c r="D439" s="543" t="s">
        <v>1933</v>
      </c>
      <c r="E439" s="728" t="s">
        <v>1932</v>
      </c>
      <c r="F439" s="729" t="s">
        <v>1429</v>
      </c>
      <c r="G439" s="546"/>
      <c r="H439" s="547"/>
      <c r="I439" s="547"/>
      <c r="J439" s="547"/>
      <c r="K439" s="547"/>
      <c r="L439" s="728" t="s">
        <v>1345</v>
      </c>
      <c r="M439" s="548">
        <f>M438</f>
        <v>21813.599999999999</v>
      </c>
      <c r="N439" s="549"/>
      <c r="P439" s="48"/>
      <c r="Q439" s="48"/>
      <c r="R439" s="48"/>
      <c r="S439" s="48"/>
      <c r="T439" s="48"/>
      <c r="U439" s="48"/>
      <c r="V439" s="48"/>
      <c r="W439" s="48"/>
      <c r="X439" s="48"/>
    </row>
    <row r="440" spans="1:24" ht="20.100000000000001" customHeight="1">
      <c r="A440" s="540">
        <v>433</v>
      </c>
      <c r="B440" s="725" t="s">
        <v>713</v>
      </c>
      <c r="C440" s="542" t="s">
        <v>712</v>
      </c>
      <c r="D440" s="543" t="s">
        <v>1934</v>
      </c>
      <c r="E440" s="728" t="s">
        <v>1935</v>
      </c>
      <c r="F440" s="729" t="s">
        <v>1936</v>
      </c>
      <c r="G440" s="546"/>
      <c r="H440" s="547"/>
      <c r="I440" s="547"/>
      <c r="J440" s="547"/>
      <c r="K440" s="547"/>
      <c r="L440" s="728" t="s">
        <v>1345</v>
      </c>
      <c r="M440" s="548">
        <v>20496</v>
      </c>
      <c r="N440" s="549"/>
      <c r="P440" s="48"/>
      <c r="Q440" s="48"/>
      <c r="R440" s="48"/>
      <c r="S440" s="48"/>
      <c r="T440" s="48"/>
      <c r="U440" s="48"/>
      <c r="V440" s="48"/>
      <c r="W440" s="48"/>
      <c r="X440" s="48"/>
    </row>
    <row r="441" spans="1:24" ht="20.100000000000001" customHeight="1">
      <c r="A441" s="540">
        <v>434</v>
      </c>
      <c r="B441" s="725" t="s">
        <v>713</v>
      </c>
      <c r="C441" s="542" t="s">
        <v>712</v>
      </c>
      <c r="D441" s="543" t="s">
        <v>1937</v>
      </c>
      <c r="E441" s="728" t="s">
        <v>1935</v>
      </c>
      <c r="F441" s="729" t="s">
        <v>1936</v>
      </c>
      <c r="G441" s="546"/>
      <c r="H441" s="547"/>
      <c r="I441" s="547"/>
      <c r="J441" s="547"/>
      <c r="K441" s="547"/>
      <c r="L441" s="728" t="s">
        <v>1345</v>
      </c>
      <c r="M441" s="548">
        <v>20496</v>
      </c>
      <c r="N441" s="549"/>
      <c r="P441" s="48"/>
      <c r="Q441" s="48"/>
      <c r="R441" s="48"/>
      <c r="S441" s="48"/>
      <c r="T441" s="48"/>
      <c r="U441" s="48"/>
      <c r="V441" s="48"/>
      <c r="W441" s="48"/>
      <c r="X441" s="48"/>
    </row>
    <row r="442" spans="1:24" ht="20.100000000000001" customHeight="1">
      <c r="A442" s="540">
        <v>435</v>
      </c>
      <c r="B442" s="725" t="s">
        <v>713</v>
      </c>
      <c r="C442" s="542" t="s">
        <v>712</v>
      </c>
      <c r="D442" s="543" t="s">
        <v>1938</v>
      </c>
      <c r="E442" s="728" t="s">
        <v>1939</v>
      </c>
      <c r="F442" s="729" t="s">
        <v>1420</v>
      </c>
      <c r="G442" s="546"/>
      <c r="H442" s="547"/>
      <c r="I442" s="547"/>
      <c r="J442" s="547"/>
      <c r="K442" s="547"/>
      <c r="L442" s="728" t="s">
        <v>1345</v>
      </c>
      <c r="M442" s="548">
        <v>16836</v>
      </c>
      <c r="N442" s="549"/>
      <c r="P442" s="48"/>
      <c r="Q442" s="48"/>
      <c r="R442" s="48"/>
      <c r="S442" s="48"/>
      <c r="T442" s="48"/>
      <c r="U442" s="48"/>
      <c r="V442" s="48"/>
      <c r="W442" s="48"/>
      <c r="X442" s="48"/>
    </row>
    <row r="443" spans="1:24" ht="20.100000000000001" customHeight="1">
      <c r="A443" s="540">
        <v>436</v>
      </c>
      <c r="B443" s="725" t="s">
        <v>713</v>
      </c>
      <c r="C443" s="542" t="s">
        <v>712</v>
      </c>
      <c r="D443" s="543" t="s">
        <v>1940</v>
      </c>
      <c r="E443" s="728" t="s">
        <v>1939</v>
      </c>
      <c r="F443" s="729" t="s">
        <v>1420</v>
      </c>
      <c r="G443" s="546"/>
      <c r="H443" s="547"/>
      <c r="I443" s="547"/>
      <c r="J443" s="547"/>
      <c r="K443" s="547"/>
      <c r="L443" s="728" t="s">
        <v>1345</v>
      </c>
      <c r="M443" s="548">
        <v>16836</v>
      </c>
      <c r="N443" s="549"/>
      <c r="P443" s="48"/>
      <c r="Q443" s="48"/>
      <c r="R443" s="48"/>
      <c r="S443" s="48"/>
      <c r="T443" s="48"/>
      <c r="U443" s="48"/>
      <c r="V443" s="48"/>
      <c r="W443" s="48"/>
      <c r="X443" s="48"/>
    </row>
    <row r="444" spans="1:24" ht="20.100000000000001" customHeight="1">
      <c r="A444" s="540">
        <v>437</v>
      </c>
      <c r="B444" s="725" t="s">
        <v>713</v>
      </c>
      <c r="C444" s="542" t="s">
        <v>712</v>
      </c>
      <c r="D444" s="543" t="s">
        <v>1941</v>
      </c>
      <c r="E444" s="728" t="s">
        <v>1942</v>
      </c>
      <c r="F444" s="729" t="s">
        <v>1907</v>
      </c>
      <c r="G444" s="546"/>
      <c r="H444" s="547"/>
      <c r="I444" s="547"/>
      <c r="J444" s="547"/>
      <c r="K444" s="547"/>
      <c r="L444" s="728" t="s">
        <v>1345</v>
      </c>
      <c r="M444" s="548">
        <v>20496</v>
      </c>
      <c r="N444" s="549"/>
      <c r="P444" s="48"/>
      <c r="Q444" s="48"/>
      <c r="R444" s="48"/>
      <c r="S444" s="48"/>
      <c r="T444" s="48"/>
      <c r="U444" s="48"/>
      <c r="V444" s="48"/>
      <c r="W444" s="48"/>
      <c r="X444" s="48"/>
    </row>
    <row r="445" spans="1:24" ht="20.100000000000001" customHeight="1">
      <c r="A445" s="540">
        <v>438</v>
      </c>
      <c r="B445" s="725" t="s">
        <v>713</v>
      </c>
      <c r="C445" s="542" t="s">
        <v>712</v>
      </c>
      <c r="D445" s="543" t="s">
        <v>1943</v>
      </c>
      <c r="E445" s="728" t="s">
        <v>1942</v>
      </c>
      <c r="F445" s="729" t="s">
        <v>1907</v>
      </c>
      <c r="G445" s="546"/>
      <c r="H445" s="547"/>
      <c r="I445" s="547"/>
      <c r="J445" s="547"/>
      <c r="K445" s="547"/>
      <c r="L445" s="728" t="s">
        <v>1345</v>
      </c>
      <c r="M445" s="548">
        <v>20496</v>
      </c>
      <c r="N445" s="549"/>
      <c r="P445" s="48"/>
      <c r="Q445" s="48"/>
      <c r="R445" s="48"/>
      <c r="S445" s="48"/>
      <c r="T445" s="48"/>
      <c r="U445" s="48"/>
      <c r="V445" s="48"/>
      <c r="W445" s="48"/>
      <c r="X445" s="48"/>
    </row>
    <row r="446" spans="1:24" ht="20.100000000000001" customHeight="1">
      <c r="A446" s="540">
        <v>439</v>
      </c>
      <c r="B446" s="725" t="s">
        <v>713</v>
      </c>
      <c r="C446" s="542" t="s">
        <v>712</v>
      </c>
      <c r="D446" s="543" t="s">
        <v>1944</v>
      </c>
      <c r="E446" s="728" t="s">
        <v>1945</v>
      </c>
      <c r="F446" s="729" t="s">
        <v>1887</v>
      </c>
      <c r="G446" s="546"/>
      <c r="H446" s="547"/>
      <c r="I446" s="547"/>
      <c r="J446" s="547"/>
      <c r="K446" s="547"/>
      <c r="L446" s="728" t="s">
        <v>1345</v>
      </c>
      <c r="M446" s="548">
        <v>10248</v>
      </c>
      <c r="N446" s="549"/>
      <c r="P446" s="48"/>
      <c r="Q446" s="48"/>
      <c r="R446" s="48"/>
      <c r="S446" s="48"/>
      <c r="T446" s="48"/>
      <c r="U446" s="48"/>
      <c r="V446" s="48"/>
      <c r="W446" s="48"/>
      <c r="X446" s="48"/>
    </row>
    <row r="447" spans="1:24" ht="20.100000000000001" customHeight="1">
      <c r="A447" s="540">
        <v>440</v>
      </c>
      <c r="B447" s="725" t="s">
        <v>713</v>
      </c>
      <c r="C447" s="542" t="s">
        <v>712</v>
      </c>
      <c r="D447" s="543" t="s">
        <v>1946</v>
      </c>
      <c r="E447" s="728" t="s">
        <v>1945</v>
      </c>
      <c r="F447" s="729" t="s">
        <v>1887</v>
      </c>
      <c r="G447" s="546"/>
      <c r="H447" s="547"/>
      <c r="I447" s="547"/>
      <c r="J447" s="547"/>
      <c r="K447" s="547"/>
      <c r="L447" s="728" t="s">
        <v>1345</v>
      </c>
      <c r="M447" s="548">
        <v>10248</v>
      </c>
      <c r="N447" s="549"/>
      <c r="P447" s="48"/>
      <c r="Q447" s="48"/>
      <c r="R447" s="48"/>
      <c r="S447" s="48"/>
      <c r="T447" s="48"/>
      <c r="U447" s="48"/>
      <c r="V447" s="48"/>
      <c r="W447" s="48"/>
      <c r="X447" s="48"/>
    </row>
    <row r="448" spans="1:24" ht="20.100000000000001" customHeight="1">
      <c r="A448" s="540">
        <v>441</v>
      </c>
      <c r="B448" s="725" t="s">
        <v>713</v>
      </c>
      <c r="C448" s="542" t="s">
        <v>712</v>
      </c>
      <c r="D448" s="543" t="s">
        <v>1947</v>
      </c>
      <c r="E448" s="728" t="s">
        <v>1948</v>
      </c>
      <c r="F448" s="729" t="s">
        <v>1354</v>
      </c>
      <c r="G448" s="546"/>
      <c r="H448" s="547"/>
      <c r="I448" s="547"/>
      <c r="J448" s="547"/>
      <c r="K448" s="547"/>
      <c r="L448" s="728" t="s">
        <v>1345</v>
      </c>
      <c r="M448" s="548">
        <v>11712</v>
      </c>
      <c r="N448" s="549"/>
      <c r="P448" s="48"/>
      <c r="Q448" s="48"/>
      <c r="R448" s="48"/>
      <c r="S448" s="48"/>
      <c r="T448" s="48"/>
      <c r="U448" s="48"/>
      <c r="V448" s="48"/>
      <c r="W448" s="48"/>
      <c r="X448" s="48"/>
    </row>
    <row r="449" spans="1:24" ht="20.100000000000001" customHeight="1">
      <c r="A449" s="540">
        <v>442</v>
      </c>
      <c r="B449" s="725" t="s">
        <v>713</v>
      </c>
      <c r="C449" s="542" t="s">
        <v>712</v>
      </c>
      <c r="D449" s="543" t="s">
        <v>1949</v>
      </c>
      <c r="E449" s="728" t="s">
        <v>1948</v>
      </c>
      <c r="F449" s="729" t="s">
        <v>1354</v>
      </c>
      <c r="G449" s="546"/>
      <c r="H449" s="547"/>
      <c r="I449" s="547"/>
      <c r="J449" s="547"/>
      <c r="K449" s="547"/>
      <c r="L449" s="728" t="s">
        <v>1345</v>
      </c>
      <c r="M449" s="548">
        <v>11712</v>
      </c>
      <c r="N449" s="549"/>
      <c r="P449" s="48"/>
      <c r="Q449" s="48"/>
      <c r="R449" s="48"/>
      <c r="S449" s="48"/>
      <c r="T449" s="48"/>
      <c r="U449" s="48"/>
      <c r="V449" s="48"/>
      <c r="W449" s="48"/>
      <c r="X449" s="48"/>
    </row>
    <row r="450" spans="1:24" ht="20.100000000000001" customHeight="1">
      <c r="A450" s="540">
        <v>443</v>
      </c>
      <c r="B450" s="725" t="s">
        <v>713</v>
      </c>
      <c r="C450" s="542" t="s">
        <v>712</v>
      </c>
      <c r="D450" s="543" t="s">
        <v>1950</v>
      </c>
      <c r="E450" s="728" t="s">
        <v>1951</v>
      </c>
      <c r="F450" s="729" t="s">
        <v>1354</v>
      </c>
      <c r="G450" s="546"/>
      <c r="H450" s="547"/>
      <c r="I450" s="547"/>
      <c r="J450" s="547"/>
      <c r="K450" s="547"/>
      <c r="L450" s="728" t="s">
        <v>1345</v>
      </c>
      <c r="M450" s="548">
        <v>13176</v>
      </c>
      <c r="N450" s="549"/>
      <c r="P450" s="48"/>
      <c r="Q450" s="48"/>
      <c r="R450" s="48"/>
      <c r="S450" s="48"/>
      <c r="T450" s="48"/>
      <c r="U450" s="48"/>
      <c r="V450" s="48"/>
      <c r="W450" s="48"/>
      <c r="X450" s="48"/>
    </row>
    <row r="451" spans="1:24" ht="20.100000000000001" customHeight="1">
      <c r="A451" s="540">
        <v>444</v>
      </c>
      <c r="B451" s="725" t="s">
        <v>713</v>
      </c>
      <c r="C451" s="542" t="s">
        <v>712</v>
      </c>
      <c r="D451" s="543" t="s">
        <v>1952</v>
      </c>
      <c r="E451" s="728" t="s">
        <v>1951</v>
      </c>
      <c r="F451" s="729" t="s">
        <v>1354</v>
      </c>
      <c r="G451" s="546"/>
      <c r="H451" s="547"/>
      <c r="I451" s="547"/>
      <c r="J451" s="547"/>
      <c r="K451" s="547"/>
      <c r="L451" s="728" t="s">
        <v>1345</v>
      </c>
      <c r="M451" s="548">
        <v>13176</v>
      </c>
      <c r="N451" s="549"/>
      <c r="P451" s="48"/>
      <c r="Q451" s="48"/>
      <c r="R451" s="48"/>
      <c r="S451" s="48"/>
      <c r="T451" s="48"/>
      <c r="U451" s="48"/>
      <c r="V451" s="48"/>
      <c r="W451" s="48"/>
      <c r="X451" s="48"/>
    </row>
    <row r="452" spans="1:24" ht="20.100000000000001" customHeight="1">
      <c r="A452" s="540">
        <v>445</v>
      </c>
      <c r="B452" s="725" t="s">
        <v>713</v>
      </c>
      <c r="C452" s="542" t="s">
        <v>712</v>
      </c>
      <c r="D452" s="543" t="s">
        <v>1953</v>
      </c>
      <c r="E452" s="728" t="s">
        <v>1954</v>
      </c>
      <c r="F452" s="729" t="s">
        <v>1354</v>
      </c>
      <c r="G452" s="546"/>
      <c r="H452" s="547"/>
      <c r="I452" s="547"/>
      <c r="J452" s="547"/>
      <c r="K452" s="547"/>
      <c r="L452" s="728" t="s">
        <v>1345</v>
      </c>
      <c r="M452" s="548">
        <v>10980</v>
      </c>
      <c r="N452" s="549"/>
      <c r="P452" s="48"/>
      <c r="Q452" s="48"/>
      <c r="R452" s="48"/>
      <c r="S452" s="48"/>
      <c r="T452" s="48"/>
      <c r="U452" s="48"/>
      <c r="V452" s="48"/>
      <c r="W452" s="48"/>
      <c r="X452" s="48"/>
    </row>
    <row r="453" spans="1:24" ht="20.100000000000001" customHeight="1">
      <c r="A453" s="540">
        <v>446</v>
      </c>
      <c r="B453" s="725" t="s">
        <v>713</v>
      </c>
      <c r="C453" s="542" t="s">
        <v>712</v>
      </c>
      <c r="D453" s="543" t="s">
        <v>1955</v>
      </c>
      <c r="E453" s="728" t="s">
        <v>1954</v>
      </c>
      <c r="F453" s="729" t="s">
        <v>1354</v>
      </c>
      <c r="G453" s="546"/>
      <c r="H453" s="547"/>
      <c r="I453" s="547"/>
      <c r="J453" s="547"/>
      <c r="K453" s="547"/>
      <c r="L453" s="728" t="s">
        <v>1345</v>
      </c>
      <c r="M453" s="548">
        <v>10980</v>
      </c>
      <c r="N453" s="549"/>
      <c r="P453" s="48"/>
      <c r="Q453" s="48"/>
      <c r="R453" s="48"/>
      <c r="S453" s="48"/>
      <c r="T453" s="48"/>
      <c r="U453" s="48"/>
      <c r="V453" s="48"/>
      <c r="W453" s="48"/>
      <c r="X453" s="48"/>
    </row>
    <row r="454" spans="1:24" ht="20.100000000000001" customHeight="1">
      <c r="A454" s="540">
        <v>447</v>
      </c>
      <c r="B454" s="725" t="s">
        <v>706</v>
      </c>
      <c r="C454" s="542" t="s">
        <v>712</v>
      </c>
      <c r="D454" s="543" t="s">
        <v>1956</v>
      </c>
      <c r="E454" s="728" t="s">
        <v>1957</v>
      </c>
      <c r="F454" s="729" t="s">
        <v>1344</v>
      </c>
      <c r="G454" s="546"/>
      <c r="H454" s="547"/>
      <c r="I454" s="547"/>
      <c r="J454" s="547"/>
      <c r="K454" s="547"/>
      <c r="L454" s="728" t="s">
        <v>1345</v>
      </c>
      <c r="M454" s="548">
        <v>14640</v>
      </c>
      <c r="N454" s="549"/>
      <c r="P454" s="48"/>
      <c r="Q454" s="48"/>
      <c r="R454" s="48"/>
      <c r="S454" s="48"/>
      <c r="T454" s="48"/>
      <c r="U454" s="48"/>
      <c r="V454" s="48"/>
      <c r="W454" s="48"/>
      <c r="X454" s="48"/>
    </row>
    <row r="455" spans="1:24" ht="20.100000000000001" customHeight="1">
      <c r="A455" s="540">
        <v>448</v>
      </c>
      <c r="B455" s="725" t="s">
        <v>706</v>
      </c>
      <c r="C455" s="542" t="s">
        <v>712</v>
      </c>
      <c r="D455" s="543" t="s">
        <v>1958</v>
      </c>
      <c r="E455" s="728" t="s">
        <v>1957</v>
      </c>
      <c r="F455" s="729" t="s">
        <v>1344</v>
      </c>
      <c r="G455" s="546"/>
      <c r="H455" s="547"/>
      <c r="I455" s="547"/>
      <c r="J455" s="547"/>
      <c r="K455" s="547"/>
      <c r="L455" s="728" t="s">
        <v>1345</v>
      </c>
      <c r="M455" s="548">
        <v>14640</v>
      </c>
      <c r="N455" s="549"/>
      <c r="P455" s="48"/>
      <c r="Q455" s="48"/>
      <c r="R455" s="48"/>
      <c r="S455" s="48"/>
      <c r="T455" s="48"/>
      <c r="U455" s="48"/>
      <c r="V455" s="48"/>
      <c r="W455" s="48"/>
      <c r="X455" s="48"/>
    </row>
    <row r="456" spans="1:24" ht="20.100000000000001" customHeight="1">
      <c r="A456" s="540">
        <v>449</v>
      </c>
      <c r="B456" s="725" t="s">
        <v>713</v>
      </c>
      <c r="C456" s="542" t="s">
        <v>712</v>
      </c>
      <c r="D456" s="543" t="s">
        <v>1959</v>
      </c>
      <c r="E456" s="728" t="s">
        <v>1960</v>
      </c>
      <c r="F456" s="729" t="s">
        <v>1887</v>
      </c>
      <c r="G456" s="546"/>
      <c r="H456" s="547"/>
      <c r="I456" s="547"/>
      <c r="J456" s="547"/>
      <c r="K456" s="547"/>
      <c r="L456" s="728" t="s">
        <v>1345</v>
      </c>
      <c r="M456" s="548">
        <v>11712</v>
      </c>
      <c r="N456" s="549"/>
      <c r="P456" s="48"/>
      <c r="Q456" s="48"/>
      <c r="R456" s="48"/>
      <c r="S456" s="48"/>
      <c r="T456" s="48"/>
      <c r="U456" s="48"/>
      <c r="V456" s="48"/>
      <c r="W456" s="48"/>
      <c r="X456" s="48"/>
    </row>
    <row r="457" spans="1:24" ht="20.100000000000001" customHeight="1">
      <c r="A457" s="540">
        <v>450</v>
      </c>
      <c r="B457" s="725" t="s">
        <v>713</v>
      </c>
      <c r="C457" s="542" t="s">
        <v>712</v>
      </c>
      <c r="D457" s="543" t="s">
        <v>1961</v>
      </c>
      <c r="E457" s="728" t="str">
        <f>E456</f>
        <v>La tai'as (Jangan Putus Asa), Ahmad Salim, 2009</v>
      </c>
      <c r="F457" s="729" t="s">
        <v>1887</v>
      </c>
      <c r="G457" s="546"/>
      <c r="H457" s="547"/>
      <c r="I457" s="547"/>
      <c r="J457" s="547"/>
      <c r="K457" s="547"/>
      <c r="L457" s="728" t="s">
        <v>1345</v>
      </c>
      <c r="M457" s="548">
        <v>11712</v>
      </c>
      <c r="N457" s="549"/>
      <c r="P457" s="48"/>
      <c r="Q457" s="48"/>
      <c r="R457" s="48"/>
      <c r="S457" s="48"/>
      <c r="T457" s="48"/>
      <c r="U457" s="48"/>
      <c r="V457" s="48"/>
      <c r="W457" s="48"/>
      <c r="X457" s="48"/>
    </row>
    <row r="458" spans="1:24" ht="20.100000000000001" customHeight="1">
      <c r="A458" s="540">
        <v>451</v>
      </c>
      <c r="B458" s="725" t="s">
        <v>713</v>
      </c>
      <c r="C458" s="542" t="s">
        <v>712</v>
      </c>
      <c r="D458" s="543" t="s">
        <v>1962</v>
      </c>
      <c r="E458" s="728" t="s">
        <v>1963</v>
      </c>
      <c r="F458" s="729" t="s">
        <v>1344</v>
      </c>
      <c r="G458" s="546"/>
      <c r="H458" s="547"/>
      <c r="I458" s="547"/>
      <c r="J458" s="547"/>
      <c r="K458" s="547"/>
      <c r="L458" s="728" t="s">
        <v>1345</v>
      </c>
      <c r="M458" s="548">
        <v>16836</v>
      </c>
      <c r="N458" s="549"/>
      <c r="P458" s="48"/>
      <c r="Q458" s="48"/>
      <c r="R458" s="48"/>
      <c r="S458" s="48"/>
      <c r="T458" s="48"/>
      <c r="U458" s="48"/>
      <c r="V458" s="48"/>
      <c r="W458" s="48"/>
      <c r="X458" s="48"/>
    </row>
    <row r="459" spans="1:24" ht="20.100000000000001" customHeight="1">
      <c r="A459" s="540">
        <v>452</v>
      </c>
      <c r="B459" s="725" t="s">
        <v>713</v>
      </c>
      <c r="C459" s="542" t="s">
        <v>712</v>
      </c>
      <c r="D459" s="543" t="s">
        <v>1964</v>
      </c>
      <c r="E459" s="728" t="str">
        <f>E458</f>
        <v>Adobe Photoshop CS4</v>
      </c>
      <c r="F459" s="729" t="s">
        <v>1344</v>
      </c>
      <c r="G459" s="546"/>
      <c r="H459" s="547"/>
      <c r="I459" s="547"/>
      <c r="J459" s="547"/>
      <c r="K459" s="547"/>
      <c r="L459" s="728" t="s">
        <v>1345</v>
      </c>
      <c r="M459" s="548">
        <v>16836</v>
      </c>
      <c r="N459" s="549"/>
      <c r="P459" s="48"/>
      <c r="Q459" s="48"/>
      <c r="R459" s="48"/>
      <c r="S459" s="48"/>
      <c r="T459" s="48"/>
      <c r="U459" s="48"/>
      <c r="V459" s="48"/>
      <c r="W459" s="48"/>
      <c r="X459" s="48"/>
    </row>
    <row r="460" spans="1:24" ht="20.100000000000001" customHeight="1">
      <c r="A460" s="540">
        <v>453</v>
      </c>
      <c r="B460" s="725" t="s">
        <v>713</v>
      </c>
      <c r="C460" s="542" t="s">
        <v>712</v>
      </c>
      <c r="D460" s="543" t="s">
        <v>1965</v>
      </c>
      <c r="E460" s="728" t="s">
        <v>1966</v>
      </c>
      <c r="F460" s="729" t="s">
        <v>1393</v>
      </c>
      <c r="G460" s="546"/>
      <c r="H460" s="547"/>
      <c r="I460" s="547"/>
      <c r="J460" s="547"/>
      <c r="K460" s="547"/>
      <c r="L460" s="728" t="s">
        <v>1345</v>
      </c>
      <c r="M460" s="548">
        <v>21960</v>
      </c>
      <c r="N460" s="549"/>
      <c r="P460" s="48"/>
      <c r="Q460" s="48"/>
      <c r="R460" s="48"/>
      <c r="S460" s="48"/>
      <c r="T460" s="48"/>
      <c r="U460" s="48"/>
      <c r="V460" s="48"/>
      <c r="W460" s="48"/>
      <c r="X460" s="48"/>
    </row>
    <row r="461" spans="1:24" ht="20.100000000000001" customHeight="1">
      <c r="A461" s="540">
        <v>454</v>
      </c>
      <c r="B461" s="725" t="s">
        <v>713</v>
      </c>
      <c r="C461" s="542" t="s">
        <v>712</v>
      </c>
      <c r="D461" s="543" t="s">
        <v>1967</v>
      </c>
      <c r="E461" s="728" t="str">
        <f>E460</f>
        <v>Lelaki Penggenggam Kairo</v>
      </c>
      <c r="F461" s="729" t="s">
        <v>1393</v>
      </c>
      <c r="G461" s="546"/>
      <c r="H461" s="547"/>
      <c r="I461" s="547"/>
      <c r="J461" s="547"/>
      <c r="K461" s="547"/>
      <c r="L461" s="728" t="s">
        <v>1345</v>
      </c>
      <c r="M461" s="548">
        <v>21960</v>
      </c>
      <c r="N461" s="549"/>
      <c r="P461" s="48"/>
      <c r="Q461" s="48"/>
      <c r="R461" s="48"/>
      <c r="S461" s="48"/>
      <c r="T461" s="48"/>
      <c r="U461" s="48"/>
      <c r="V461" s="48"/>
      <c r="W461" s="48"/>
      <c r="X461" s="48"/>
    </row>
    <row r="462" spans="1:24" ht="20.100000000000001" customHeight="1">
      <c r="A462" s="540">
        <v>455</v>
      </c>
      <c r="B462" s="725" t="s">
        <v>713</v>
      </c>
      <c r="C462" s="542" t="s">
        <v>712</v>
      </c>
      <c r="D462" s="543" t="s">
        <v>1968</v>
      </c>
      <c r="E462" s="728" t="s">
        <v>1969</v>
      </c>
      <c r="F462" s="729" t="s">
        <v>1378</v>
      </c>
      <c r="G462" s="546"/>
      <c r="H462" s="547"/>
      <c r="I462" s="547"/>
      <c r="J462" s="547"/>
      <c r="K462" s="547"/>
      <c r="L462" s="728" t="s">
        <v>1345</v>
      </c>
      <c r="M462" s="548">
        <v>25546.799999999999</v>
      </c>
      <c r="N462" s="549"/>
      <c r="P462" s="48"/>
      <c r="Q462" s="48"/>
      <c r="R462" s="48"/>
      <c r="S462" s="48"/>
      <c r="T462" s="48"/>
      <c r="U462" s="48"/>
      <c r="V462" s="48"/>
      <c r="W462" s="48"/>
      <c r="X462" s="48"/>
    </row>
    <row r="463" spans="1:24" ht="20.100000000000001" customHeight="1">
      <c r="A463" s="540">
        <v>456</v>
      </c>
      <c r="B463" s="725" t="s">
        <v>713</v>
      </c>
      <c r="C463" s="542" t="s">
        <v>712</v>
      </c>
      <c r="D463" s="543" t="s">
        <v>1970</v>
      </c>
      <c r="E463" s="728" t="s">
        <v>1969</v>
      </c>
      <c r="F463" s="729" t="s">
        <v>1378</v>
      </c>
      <c r="G463" s="546"/>
      <c r="H463" s="547"/>
      <c r="I463" s="547"/>
      <c r="J463" s="547"/>
      <c r="K463" s="547"/>
      <c r="L463" s="728" t="s">
        <v>1345</v>
      </c>
      <c r="M463" s="548">
        <f>M462</f>
        <v>25546.799999999999</v>
      </c>
      <c r="N463" s="549"/>
      <c r="P463" s="48"/>
      <c r="Q463" s="48"/>
      <c r="R463" s="48"/>
      <c r="S463" s="48"/>
      <c r="T463" s="48"/>
      <c r="U463" s="48"/>
      <c r="V463" s="48"/>
      <c r="W463" s="48"/>
      <c r="X463" s="48"/>
    </row>
    <row r="464" spans="1:24" ht="20.100000000000001" customHeight="1">
      <c r="A464" s="540">
        <v>457</v>
      </c>
      <c r="B464" s="725" t="s">
        <v>713</v>
      </c>
      <c r="C464" s="542" t="s">
        <v>712</v>
      </c>
      <c r="D464" s="543" t="s">
        <v>1971</v>
      </c>
      <c r="E464" s="728" t="s">
        <v>1972</v>
      </c>
      <c r="F464" s="729" t="s">
        <v>1907</v>
      </c>
      <c r="G464" s="546"/>
      <c r="H464" s="547"/>
      <c r="I464" s="547"/>
      <c r="J464" s="547"/>
      <c r="K464" s="547"/>
      <c r="L464" s="728" t="s">
        <v>1345</v>
      </c>
      <c r="M464" s="548">
        <v>10980</v>
      </c>
      <c r="N464" s="549"/>
      <c r="P464" s="48"/>
      <c r="Q464" s="48"/>
      <c r="R464" s="48"/>
      <c r="S464" s="48"/>
      <c r="T464" s="48"/>
      <c r="U464" s="48"/>
      <c r="V464" s="48"/>
      <c r="W464" s="48"/>
      <c r="X464" s="48"/>
    </row>
    <row r="465" spans="1:24" ht="20.100000000000001" customHeight="1">
      <c r="A465" s="540">
        <v>458</v>
      </c>
      <c r="B465" s="725" t="s">
        <v>713</v>
      </c>
      <c r="C465" s="542" t="s">
        <v>712</v>
      </c>
      <c r="D465" s="543" t="s">
        <v>1973</v>
      </c>
      <c r="E465" s="728" t="str">
        <f>E464</f>
        <v>Legenda sulap sejarah &amp; aliran aliran sulap</v>
      </c>
      <c r="F465" s="729" t="s">
        <v>1907</v>
      </c>
      <c r="G465" s="546"/>
      <c r="H465" s="547"/>
      <c r="I465" s="547"/>
      <c r="J465" s="547"/>
      <c r="K465" s="547"/>
      <c r="L465" s="728" t="s">
        <v>1345</v>
      </c>
      <c r="M465" s="548">
        <v>10980</v>
      </c>
      <c r="N465" s="549"/>
      <c r="P465" s="48"/>
      <c r="Q465" s="48"/>
      <c r="R465" s="48"/>
      <c r="S465" s="48"/>
      <c r="T465" s="48"/>
      <c r="U465" s="48"/>
      <c r="V465" s="48"/>
      <c r="W465" s="48"/>
      <c r="X465" s="48"/>
    </row>
    <row r="466" spans="1:24" ht="20.100000000000001" customHeight="1">
      <c r="A466" s="540">
        <v>459</v>
      </c>
      <c r="B466" s="725" t="s">
        <v>713</v>
      </c>
      <c r="C466" s="542" t="s">
        <v>712</v>
      </c>
      <c r="D466" s="543" t="s">
        <v>1974</v>
      </c>
      <c r="E466" s="728" t="s">
        <v>1975</v>
      </c>
      <c r="F466" s="729" t="s">
        <v>1976</v>
      </c>
      <c r="G466" s="546"/>
      <c r="H466" s="547"/>
      <c r="I466" s="547"/>
      <c r="J466" s="547"/>
      <c r="K466" s="547"/>
      <c r="L466" s="728" t="s">
        <v>1345</v>
      </c>
      <c r="M466" s="548">
        <v>14640</v>
      </c>
      <c r="N466" s="549"/>
      <c r="P466" s="48"/>
      <c r="Q466" s="48"/>
      <c r="R466" s="48"/>
      <c r="S466" s="48"/>
      <c r="T466" s="48"/>
      <c r="U466" s="48"/>
      <c r="V466" s="48"/>
      <c r="W466" s="48"/>
      <c r="X466" s="48"/>
    </row>
    <row r="467" spans="1:24" ht="20.100000000000001" customHeight="1">
      <c r="A467" s="540">
        <v>460</v>
      </c>
      <c r="B467" s="725" t="s">
        <v>713</v>
      </c>
      <c r="C467" s="542" t="s">
        <v>712</v>
      </c>
      <c r="D467" s="543" t="s">
        <v>1977</v>
      </c>
      <c r="E467" s="728" t="s">
        <v>1975</v>
      </c>
      <c r="F467" s="729" t="s">
        <v>1976</v>
      </c>
      <c r="G467" s="546"/>
      <c r="H467" s="547"/>
      <c r="I467" s="547"/>
      <c r="J467" s="547"/>
      <c r="K467" s="547"/>
      <c r="L467" s="728" t="s">
        <v>1345</v>
      </c>
      <c r="M467" s="548">
        <v>14640</v>
      </c>
      <c r="N467" s="549"/>
      <c r="P467" s="48"/>
      <c r="Q467" s="48"/>
      <c r="R467" s="48"/>
      <c r="S467" s="48"/>
      <c r="T467" s="48"/>
      <c r="U467" s="48"/>
      <c r="V467" s="48"/>
      <c r="W467" s="48"/>
      <c r="X467" s="48"/>
    </row>
    <row r="468" spans="1:24" ht="20.100000000000001" customHeight="1">
      <c r="A468" s="540">
        <v>461</v>
      </c>
      <c r="B468" s="725" t="s">
        <v>713</v>
      </c>
      <c r="C468" s="542" t="s">
        <v>712</v>
      </c>
      <c r="D468" s="543" t="s">
        <v>1978</v>
      </c>
      <c r="E468" s="728" t="s">
        <v>1979</v>
      </c>
      <c r="F468" s="729" t="s">
        <v>1980</v>
      </c>
      <c r="G468" s="546"/>
      <c r="H468" s="547"/>
      <c r="I468" s="547"/>
      <c r="J468" s="547"/>
      <c r="K468" s="547"/>
      <c r="L468" s="728" t="s">
        <v>1345</v>
      </c>
      <c r="M468" s="548">
        <v>20496</v>
      </c>
      <c r="N468" s="549"/>
      <c r="P468" s="48"/>
      <c r="Q468" s="48"/>
      <c r="R468" s="48"/>
      <c r="S468" s="48"/>
      <c r="T468" s="48"/>
      <c r="U468" s="48"/>
      <c r="V468" s="48"/>
      <c r="W468" s="48"/>
      <c r="X468" s="48"/>
    </row>
    <row r="469" spans="1:24" ht="20.100000000000001" customHeight="1">
      <c r="A469" s="540">
        <v>462</v>
      </c>
      <c r="B469" s="725" t="s">
        <v>713</v>
      </c>
      <c r="C469" s="542" t="s">
        <v>712</v>
      </c>
      <c r="D469" s="543" t="s">
        <v>1981</v>
      </c>
      <c r="E469" s="728" t="str">
        <f>E468</f>
        <v xml:space="preserve">Maafkanlah maka kamu akan sehat </v>
      </c>
      <c r="F469" s="729" t="s">
        <v>1980</v>
      </c>
      <c r="G469" s="546"/>
      <c r="H469" s="547"/>
      <c r="I469" s="547"/>
      <c r="J469" s="547"/>
      <c r="K469" s="547"/>
      <c r="L469" s="728" t="s">
        <v>1345</v>
      </c>
      <c r="M469" s="548">
        <v>20496</v>
      </c>
      <c r="N469" s="549"/>
      <c r="P469" s="48"/>
      <c r="Q469" s="48"/>
      <c r="R469" s="48"/>
      <c r="S469" s="48"/>
      <c r="T469" s="48"/>
      <c r="U469" s="48"/>
      <c r="V469" s="48"/>
      <c r="W469" s="48"/>
      <c r="X469" s="48"/>
    </row>
    <row r="470" spans="1:24" ht="20.100000000000001" customHeight="1">
      <c r="A470" s="540">
        <v>463</v>
      </c>
      <c r="B470" s="725" t="s">
        <v>713</v>
      </c>
      <c r="C470" s="542" t="s">
        <v>712</v>
      </c>
      <c r="D470" s="543" t="s">
        <v>1982</v>
      </c>
      <c r="E470" s="728" t="s">
        <v>1983</v>
      </c>
      <c r="F470" s="729" t="s">
        <v>1631</v>
      </c>
      <c r="G470" s="546"/>
      <c r="H470" s="547"/>
      <c r="I470" s="547"/>
      <c r="J470" s="547"/>
      <c r="K470" s="547"/>
      <c r="L470" s="728" t="s">
        <v>1345</v>
      </c>
      <c r="M470" s="548">
        <v>13176</v>
      </c>
      <c r="N470" s="549"/>
      <c r="P470" s="48"/>
      <c r="Q470" s="48"/>
      <c r="R470" s="48"/>
      <c r="S470" s="48"/>
      <c r="T470" s="48"/>
      <c r="U470" s="48"/>
      <c r="V470" s="48"/>
      <c r="W470" s="48"/>
      <c r="X470" s="48"/>
    </row>
    <row r="471" spans="1:24" ht="20.100000000000001" customHeight="1">
      <c r="A471" s="540">
        <v>464</v>
      </c>
      <c r="B471" s="725" t="s">
        <v>713</v>
      </c>
      <c r="C471" s="542" t="s">
        <v>712</v>
      </c>
      <c r="D471" s="543" t="s">
        <v>1984</v>
      </c>
      <c r="E471" s="728" t="str">
        <f>E470</f>
        <v xml:space="preserve">Mahir berbicara dengan bahasa inggris </v>
      </c>
      <c r="F471" s="729" t="s">
        <v>1631</v>
      </c>
      <c r="G471" s="546"/>
      <c r="H471" s="547"/>
      <c r="I471" s="547"/>
      <c r="J471" s="547"/>
      <c r="K471" s="547"/>
      <c r="L471" s="728" t="s">
        <v>1345</v>
      </c>
      <c r="M471" s="548">
        <v>13176</v>
      </c>
      <c r="N471" s="549"/>
      <c r="P471" s="48"/>
      <c r="Q471" s="48"/>
      <c r="R471" s="48"/>
      <c r="S471" s="48"/>
      <c r="T471" s="48"/>
      <c r="U471" s="48"/>
      <c r="V471" s="48"/>
      <c r="W471" s="48"/>
      <c r="X471" s="48"/>
    </row>
    <row r="472" spans="1:24" ht="20.100000000000001" customHeight="1">
      <c r="A472" s="540">
        <v>465</v>
      </c>
      <c r="B472" s="725" t="s">
        <v>713</v>
      </c>
      <c r="C472" s="542" t="s">
        <v>712</v>
      </c>
      <c r="D472" s="543" t="s">
        <v>1985</v>
      </c>
      <c r="E472" s="728" t="s">
        <v>1986</v>
      </c>
      <c r="F472" s="729" t="s">
        <v>1384</v>
      </c>
      <c r="G472" s="546"/>
      <c r="H472" s="547"/>
      <c r="I472" s="547"/>
      <c r="J472" s="547"/>
      <c r="K472" s="547"/>
      <c r="L472" s="728" t="s">
        <v>1345</v>
      </c>
      <c r="M472" s="548">
        <v>13176</v>
      </c>
      <c r="N472" s="549"/>
      <c r="P472" s="48"/>
      <c r="Q472" s="48"/>
      <c r="R472" s="48"/>
      <c r="S472" s="48"/>
      <c r="T472" s="48"/>
      <c r="U472" s="48"/>
      <c r="V472" s="48"/>
      <c r="W472" s="48"/>
      <c r="X472" s="48"/>
    </row>
    <row r="473" spans="1:24" ht="20.100000000000001" customHeight="1">
      <c r="A473" s="540">
        <v>466</v>
      </c>
      <c r="B473" s="725" t="s">
        <v>713</v>
      </c>
      <c r="C473" s="542" t="s">
        <v>712</v>
      </c>
      <c r="D473" s="543" t="s">
        <v>1987</v>
      </c>
      <c r="E473" s="728" t="s">
        <v>1986</v>
      </c>
      <c r="F473" s="729" t="s">
        <v>1384</v>
      </c>
      <c r="G473" s="546"/>
      <c r="H473" s="547"/>
      <c r="I473" s="547"/>
      <c r="J473" s="547"/>
      <c r="K473" s="547"/>
      <c r="L473" s="728" t="s">
        <v>1345</v>
      </c>
      <c r="M473" s="548">
        <v>13176</v>
      </c>
      <c r="N473" s="549"/>
      <c r="P473" s="48"/>
      <c r="Q473" s="48"/>
      <c r="R473" s="48"/>
      <c r="S473" s="48"/>
      <c r="T473" s="48"/>
      <c r="U473" s="48"/>
      <c r="V473" s="48"/>
      <c r="W473" s="48"/>
      <c r="X473" s="48"/>
    </row>
    <row r="474" spans="1:24" ht="20.100000000000001" customHeight="1">
      <c r="A474" s="540">
        <v>467</v>
      </c>
      <c r="B474" s="725" t="s">
        <v>713</v>
      </c>
      <c r="C474" s="542" t="s">
        <v>712</v>
      </c>
      <c r="D474" s="543" t="s">
        <v>1988</v>
      </c>
      <c r="E474" s="728" t="s">
        <v>1989</v>
      </c>
      <c r="F474" s="729" t="s">
        <v>1381</v>
      </c>
      <c r="G474" s="546"/>
      <c r="H474" s="547"/>
      <c r="I474" s="547"/>
      <c r="J474" s="547"/>
      <c r="K474" s="547"/>
      <c r="L474" s="728" t="s">
        <v>1345</v>
      </c>
      <c r="M474" s="548">
        <v>12444</v>
      </c>
      <c r="N474" s="549"/>
      <c r="P474" s="48"/>
      <c r="Q474" s="48"/>
      <c r="R474" s="48"/>
      <c r="S474" s="48"/>
      <c r="T474" s="48"/>
      <c r="U474" s="48"/>
      <c r="V474" s="48"/>
      <c r="W474" s="48"/>
      <c r="X474" s="48"/>
    </row>
    <row r="475" spans="1:24" ht="20.100000000000001" customHeight="1">
      <c r="A475" s="540">
        <v>468</v>
      </c>
      <c r="B475" s="725" t="s">
        <v>713</v>
      </c>
      <c r="C475" s="542" t="s">
        <v>712</v>
      </c>
      <c r="D475" s="543" t="s">
        <v>1990</v>
      </c>
      <c r="E475" s="728" t="s">
        <v>1989</v>
      </c>
      <c r="F475" s="729" t="s">
        <v>1381</v>
      </c>
      <c r="G475" s="546"/>
      <c r="H475" s="547"/>
      <c r="I475" s="547"/>
      <c r="J475" s="547"/>
      <c r="K475" s="547"/>
      <c r="L475" s="728" t="s">
        <v>1345</v>
      </c>
      <c r="M475" s="548">
        <v>12444</v>
      </c>
      <c r="N475" s="549"/>
      <c r="P475" s="48"/>
      <c r="Q475" s="48"/>
      <c r="R475" s="48"/>
      <c r="S475" s="48"/>
      <c r="T475" s="48"/>
      <c r="U475" s="48"/>
      <c r="V475" s="48"/>
      <c r="W475" s="48"/>
      <c r="X475" s="48"/>
    </row>
    <row r="476" spans="1:24" ht="20.100000000000001" customHeight="1">
      <c r="A476" s="540">
        <v>469</v>
      </c>
      <c r="B476" s="725" t="s">
        <v>713</v>
      </c>
      <c r="C476" s="542" t="s">
        <v>712</v>
      </c>
      <c r="D476" s="543" t="s">
        <v>1991</v>
      </c>
      <c r="E476" s="728" t="s">
        <v>1992</v>
      </c>
      <c r="F476" s="729" t="s">
        <v>1993</v>
      </c>
      <c r="G476" s="546"/>
      <c r="H476" s="547"/>
      <c r="I476" s="547"/>
      <c r="J476" s="547"/>
      <c r="K476" s="547"/>
      <c r="L476" s="728" t="s">
        <v>1345</v>
      </c>
      <c r="M476" s="548">
        <v>23424</v>
      </c>
      <c r="N476" s="549"/>
      <c r="P476" s="48"/>
      <c r="Q476" s="48"/>
      <c r="R476" s="48"/>
      <c r="S476" s="48"/>
      <c r="T476" s="48"/>
      <c r="U476" s="48"/>
      <c r="V476" s="48"/>
      <c r="W476" s="48"/>
      <c r="X476" s="48"/>
    </row>
    <row r="477" spans="1:24" ht="20.100000000000001" customHeight="1">
      <c r="A477" s="540">
        <v>470</v>
      </c>
      <c r="B477" s="725" t="s">
        <v>713</v>
      </c>
      <c r="C477" s="542" t="s">
        <v>712</v>
      </c>
      <c r="D477" s="543" t="s">
        <v>1994</v>
      </c>
      <c r="E477" s="728" t="s">
        <v>1992</v>
      </c>
      <c r="F477" s="729" t="s">
        <v>1993</v>
      </c>
      <c r="G477" s="546"/>
      <c r="H477" s="547"/>
      <c r="I477" s="547"/>
      <c r="J477" s="547"/>
      <c r="K477" s="547"/>
      <c r="L477" s="728" t="s">
        <v>1345</v>
      </c>
      <c r="M477" s="548">
        <v>23424</v>
      </c>
      <c r="N477" s="549"/>
      <c r="P477" s="48"/>
      <c r="Q477" s="48"/>
      <c r="R477" s="48"/>
      <c r="S477" s="48"/>
      <c r="T477" s="48"/>
      <c r="U477" s="48"/>
      <c r="V477" s="48"/>
      <c r="W477" s="48"/>
      <c r="X477" s="48"/>
    </row>
    <row r="478" spans="1:24" ht="20.100000000000001" customHeight="1">
      <c r="A478" s="540">
        <v>471</v>
      </c>
      <c r="B478" s="725" t="s">
        <v>713</v>
      </c>
      <c r="C478" s="542" t="s">
        <v>712</v>
      </c>
      <c r="D478" s="543" t="s">
        <v>1995</v>
      </c>
      <c r="E478" s="728" t="s">
        <v>1996</v>
      </c>
      <c r="F478" s="729" t="s">
        <v>1400</v>
      </c>
      <c r="G478" s="546"/>
      <c r="H478" s="547"/>
      <c r="I478" s="547"/>
      <c r="J478" s="547"/>
      <c r="K478" s="547"/>
      <c r="L478" s="728" t="s">
        <v>1345</v>
      </c>
      <c r="M478" s="548">
        <v>21960</v>
      </c>
      <c r="N478" s="549"/>
      <c r="P478" s="48"/>
      <c r="Q478" s="48"/>
      <c r="R478" s="48"/>
      <c r="S478" s="48"/>
      <c r="T478" s="48"/>
      <c r="U478" s="48"/>
      <c r="V478" s="48"/>
      <c r="W478" s="48"/>
      <c r="X478" s="48"/>
    </row>
    <row r="479" spans="1:24" ht="20.100000000000001" customHeight="1">
      <c r="A479" s="540">
        <v>472</v>
      </c>
      <c r="B479" s="725" t="s">
        <v>713</v>
      </c>
      <c r="C479" s="542" t="s">
        <v>712</v>
      </c>
      <c r="D479" s="543" t="s">
        <v>1997</v>
      </c>
      <c r="E479" s="728" t="s">
        <v>1996</v>
      </c>
      <c r="F479" s="729" t="s">
        <v>1400</v>
      </c>
      <c r="G479" s="546"/>
      <c r="H479" s="547"/>
      <c r="I479" s="547"/>
      <c r="J479" s="547"/>
      <c r="K479" s="547"/>
      <c r="L479" s="728" t="s">
        <v>1345</v>
      </c>
      <c r="M479" s="548">
        <v>21960</v>
      </c>
      <c r="N479" s="549"/>
      <c r="P479" s="48"/>
      <c r="Q479" s="48"/>
      <c r="R479" s="48"/>
      <c r="S479" s="48"/>
      <c r="T479" s="48"/>
      <c r="U479" s="48"/>
      <c r="V479" s="48"/>
      <c r="W479" s="48"/>
      <c r="X479" s="48"/>
    </row>
    <row r="480" spans="1:24" ht="20.100000000000001" customHeight="1">
      <c r="A480" s="540">
        <v>473</v>
      </c>
      <c r="B480" s="725" t="s">
        <v>713</v>
      </c>
      <c r="C480" s="542" t="s">
        <v>712</v>
      </c>
      <c r="D480" s="543" t="s">
        <v>1998</v>
      </c>
      <c r="E480" s="728" t="s">
        <v>1999</v>
      </c>
      <c r="F480" s="729" t="s">
        <v>1387</v>
      </c>
      <c r="G480" s="546"/>
      <c r="H480" s="547"/>
      <c r="I480" s="547"/>
      <c r="J480" s="547"/>
      <c r="K480" s="547"/>
      <c r="L480" s="728" t="s">
        <v>1345</v>
      </c>
      <c r="M480" s="548">
        <v>13176</v>
      </c>
      <c r="N480" s="549"/>
      <c r="P480" s="48"/>
      <c r="Q480" s="48"/>
      <c r="R480" s="48"/>
      <c r="S480" s="48"/>
      <c r="T480" s="48"/>
      <c r="U480" s="48"/>
      <c r="V480" s="48"/>
      <c r="W480" s="48"/>
      <c r="X480" s="48"/>
    </row>
    <row r="481" spans="1:24" ht="20.100000000000001" customHeight="1">
      <c r="A481" s="540">
        <v>474</v>
      </c>
      <c r="B481" s="725" t="s">
        <v>713</v>
      </c>
      <c r="C481" s="542" t="s">
        <v>712</v>
      </c>
      <c r="D481" s="543" t="s">
        <v>2000</v>
      </c>
      <c r="E481" s="728" t="s">
        <v>1999</v>
      </c>
      <c r="F481" s="729" t="s">
        <v>1387</v>
      </c>
      <c r="G481" s="546"/>
      <c r="H481" s="547"/>
      <c r="I481" s="547"/>
      <c r="J481" s="547"/>
      <c r="K481" s="547"/>
      <c r="L481" s="728" t="s">
        <v>1345</v>
      </c>
      <c r="M481" s="548">
        <v>13176</v>
      </c>
      <c r="N481" s="549"/>
      <c r="P481" s="48"/>
      <c r="Q481" s="48"/>
      <c r="R481" s="48"/>
      <c r="S481" s="48"/>
      <c r="T481" s="48"/>
      <c r="U481" s="48"/>
      <c r="V481" s="48"/>
      <c r="W481" s="48"/>
      <c r="X481" s="48"/>
    </row>
    <row r="482" spans="1:24" ht="20.100000000000001" customHeight="1">
      <c r="A482" s="540">
        <v>475</v>
      </c>
      <c r="B482" s="725" t="s">
        <v>713</v>
      </c>
      <c r="C482" s="542" t="s">
        <v>712</v>
      </c>
      <c r="D482" s="543" t="s">
        <v>2001</v>
      </c>
      <c r="E482" s="728" t="s">
        <v>2002</v>
      </c>
      <c r="F482" s="729" t="s">
        <v>1494</v>
      </c>
      <c r="G482" s="546"/>
      <c r="H482" s="547"/>
      <c r="I482" s="547"/>
      <c r="J482" s="547"/>
      <c r="K482" s="547"/>
      <c r="L482" s="728" t="s">
        <v>1345</v>
      </c>
      <c r="M482" s="548">
        <v>16104</v>
      </c>
      <c r="N482" s="549"/>
      <c r="P482" s="48"/>
      <c r="Q482" s="48"/>
      <c r="R482" s="48"/>
      <c r="S482" s="48"/>
      <c r="T482" s="48"/>
      <c r="U482" s="48"/>
      <c r="V482" s="48"/>
      <c r="W482" s="48"/>
      <c r="X482" s="48"/>
    </row>
    <row r="483" spans="1:24" ht="20.100000000000001" customHeight="1">
      <c r="A483" s="540">
        <v>476</v>
      </c>
      <c r="B483" s="725" t="s">
        <v>713</v>
      </c>
      <c r="C483" s="542" t="s">
        <v>712</v>
      </c>
      <c r="D483" s="543" t="s">
        <v>2003</v>
      </c>
      <c r="E483" s="728" t="s">
        <v>2002</v>
      </c>
      <c r="F483" s="729" t="s">
        <v>1494</v>
      </c>
      <c r="G483" s="546"/>
      <c r="H483" s="547"/>
      <c r="I483" s="547"/>
      <c r="J483" s="547"/>
      <c r="K483" s="547"/>
      <c r="L483" s="728" t="s">
        <v>1345</v>
      </c>
      <c r="M483" s="548">
        <v>16104</v>
      </c>
      <c r="N483" s="549"/>
      <c r="P483" s="48"/>
      <c r="Q483" s="48"/>
      <c r="R483" s="48"/>
      <c r="S483" s="48"/>
      <c r="T483" s="48"/>
      <c r="U483" s="48"/>
      <c r="V483" s="48"/>
      <c r="W483" s="48"/>
      <c r="X483" s="48"/>
    </row>
    <row r="484" spans="1:24" ht="20.100000000000001" customHeight="1">
      <c r="A484" s="540">
        <v>477</v>
      </c>
      <c r="B484" s="725" t="s">
        <v>713</v>
      </c>
      <c r="C484" s="542" t="s">
        <v>712</v>
      </c>
      <c r="D484" s="543" t="s">
        <v>2004</v>
      </c>
      <c r="E484" s="728" t="s">
        <v>2005</v>
      </c>
      <c r="F484" s="729" t="s">
        <v>1681</v>
      </c>
      <c r="G484" s="546"/>
      <c r="H484" s="547"/>
      <c r="I484" s="547"/>
      <c r="J484" s="547"/>
      <c r="K484" s="547"/>
      <c r="L484" s="728" t="s">
        <v>1345</v>
      </c>
      <c r="M484" s="548">
        <v>25620</v>
      </c>
      <c r="N484" s="549"/>
      <c r="P484" s="48"/>
      <c r="Q484" s="48"/>
      <c r="R484" s="48"/>
      <c r="S484" s="48"/>
      <c r="T484" s="48"/>
      <c r="U484" s="48"/>
      <c r="V484" s="48"/>
      <c r="W484" s="48"/>
      <c r="X484" s="48"/>
    </row>
    <row r="485" spans="1:24" ht="20.100000000000001" customHeight="1">
      <c r="A485" s="540">
        <v>478</v>
      </c>
      <c r="B485" s="725" t="s">
        <v>713</v>
      </c>
      <c r="C485" s="542" t="s">
        <v>712</v>
      </c>
      <c r="D485" s="543" t="s">
        <v>2006</v>
      </c>
      <c r="E485" s="728" t="s">
        <v>2005</v>
      </c>
      <c r="F485" s="729" t="s">
        <v>1681</v>
      </c>
      <c r="G485" s="546"/>
      <c r="H485" s="547"/>
      <c r="I485" s="547"/>
      <c r="J485" s="547"/>
      <c r="K485" s="547"/>
      <c r="L485" s="728" t="s">
        <v>1345</v>
      </c>
      <c r="M485" s="548">
        <v>25620</v>
      </c>
      <c r="N485" s="549"/>
      <c r="P485" s="48"/>
      <c r="Q485" s="48"/>
      <c r="R485" s="48"/>
      <c r="S485" s="48"/>
      <c r="T485" s="48"/>
      <c r="U485" s="48"/>
      <c r="V485" s="48"/>
      <c r="W485" s="48"/>
      <c r="X485" s="48"/>
    </row>
    <row r="486" spans="1:24" ht="20.100000000000001" customHeight="1">
      <c r="A486" s="540">
        <v>479</v>
      </c>
      <c r="B486" s="725" t="s">
        <v>713</v>
      </c>
      <c r="C486" s="542" t="s">
        <v>712</v>
      </c>
      <c r="D486" s="543" t="s">
        <v>2007</v>
      </c>
      <c r="E486" s="728" t="s">
        <v>2008</v>
      </c>
      <c r="F486" s="729" t="s">
        <v>1907</v>
      </c>
      <c r="G486" s="546"/>
      <c r="H486" s="547"/>
      <c r="I486" s="547"/>
      <c r="J486" s="547"/>
      <c r="K486" s="547"/>
      <c r="L486" s="728" t="s">
        <v>1345</v>
      </c>
      <c r="M486" s="548">
        <v>17568</v>
      </c>
      <c r="N486" s="549"/>
      <c r="P486" s="48"/>
      <c r="Q486" s="48"/>
      <c r="R486" s="48"/>
      <c r="S486" s="48"/>
      <c r="T486" s="48"/>
      <c r="U486" s="48"/>
      <c r="V486" s="48"/>
      <c r="W486" s="48"/>
      <c r="X486" s="48"/>
    </row>
    <row r="487" spans="1:24" ht="20.100000000000001" customHeight="1">
      <c r="A487" s="540">
        <v>480</v>
      </c>
      <c r="B487" s="725" t="s">
        <v>713</v>
      </c>
      <c r="C487" s="542" t="s">
        <v>712</v>
      </c>
      <c r="D487" s="543" t="s">
        <v>2009</v>
      </c>
      <c r="E487" s="728" t="s">
        <v>2008</v>
      </c>
      <c r="F487" s="729" t="s">
        <v>1907</v>
      </c>
      <c r="G487" s="546"/>
      <c r="H487" s="547"/>
      <c r="I487" s="547"/>
      <c r="J487" s="547"/>
      <c r="K487" s="547"/>
      <c r="L487" s="728" t="s">
        <v>1345</v>
      </c>
      <c r="M487" s="548">
        <v>17568</v>
      </c>
      <c r="N487" s="549"/>
      <c r="P487" s="48"/>
      <c r="Q487" s="48"/>
      <c r="R487" s="48"/>
      <c r="S487" s="48"/>
      <c r="T487" s="48"/>
      <c r="U487" s="48"/>
      <c r="V487" s="48"/>
      <c r="W487" s="48"/>
      <c r="X487" s="48"/>
    </row>
    <row r="488" spans="1:24" ht="20.100000000000001" customHeight="1">
      <c r="A488" s="540">
        <v>481</v>
      </c>
      <c r="B488" s="725" t="s">
        <v>713</v>
      </c>
      <c r="C488" s="542" t="s">
        <v>712</v>
      </c>
      <c r="D488" s="543" t="s">
        <v>2010</v>
      </c>
      <c r="E488" s="728" t="s">
        <v>2011</v>
      </c>
      <c r="F488" s="729" t="s">
        <v>1352</v>
      </c>
      <c r="G488" s="546"/>
      <c r="H488" s="547"/>
      <c r="I488" s="547"/>
      <c r="J488" s="547"/>
      <c r="K488" s="547"/>
      <c r="L488" s="728" t="s">
        <v>1345</v>
      </c>
      <c r="M488" s="548">
        <v>7320</v>
      </c>
      <c r="N488" s="549"/>
      <c r="P488" s="48"/>
      <c r="Q488" s="48"/>
      <c r="R488" s="48"/>
      <c r="S488" s="48"/>
      <c r="T488" s="48"/>
      <c r="U488" s="48"/>
      <c r="V488" s="48"/>
      <c r="W488" s="48"/>
      <c r="X488" s="48"/>
    </row>
    <row r="489" spans="1:24" ht="20.100000000000001" customHeight="1">
      <c r="A489" s="540">
        <v>482</v>
      </c>
      <c r="B489" s="725" t="s">
        <v>713</v>
      </c>
      <c r="C489" s="542" t="s">
        <v>712</v>
      </c>
      <c r="D489" s="543" t="s">
        <v>2012</v>
      </c>
      <c r="E489" s="728" t="s">
        <v>2011</v>
      </c>
      <c r="F489" s="729" t="s">
        <v>1352</v>
      </c>
      <c r="G489" s="546"/>
      <c r="H489" s="547"/>
      <c r="I489" s="547"/>
      <c r="J489" s="547"/>
      <c r="K489" s="547"/>
      <c r="L489" s="728" t="s">
        <v>1345</v>
      </c>
      <c r="M489" s="548">
        <v>7320</v>
      </c>
      <c r="N489" s="549"/>
      <c r="P489" s="48"/>
      <c r="Q489" s="48"/>
      <c r="R489" s="48"/>
      <c r="S489" s="48"/>
      <c r="T489" s="48"/>
      <c r="U489" s="48"/>
      <c r="V489" s="48"/>
      <c r="W489" s="48"/>
      <c r="X489" s="48"/>
    </row>
    <row r="490" spans="1:24" ht="20.100000000000001" customHeight="1">
      <c r="A490" s="540">
        <v>483</v>
      </c>
      <c r="B490" s="725" t="s">
        <v>713</v>
      </c>
      <c r="C490" s="542" t="s">
        <v>712</v>
      </c>
      <c r="D490" s="543" t="s">
        <v>2013</v>
      </c>
      <c r="E490" s="728" t="s">
        <v>2014</v>
      </c>
      <c r="F490" s="729" t="s">
        <v>1420</v>
      </c>
      <c r="G490" s="546"/>
      <c r="H490" s="547"/>
      <c r="I490" s="547"/>
      <c r="J490" s="547"/>
      <c r="K490" s="547"/>
      <c r="L490" s="728" t="s">
        <v>1345</v>
      </c>
      <c r="M490" s="548">
        <v>16836</v>
      </c>
      <c r="N490" s="549"/>
      <c r="P490" s="48"/>
      <c r="Q490" s="48"/>
      <c r="R490" s="48"/>
      <c r="S490" s="48"/>
      <c r="T490" s="48"/>
      <c r="U490" s="48"/>
      <c r="V490" s="48"/>
      <c r="W490" s="48"/>
      <c r="X490" s="48"/>
    </row>
    <row r="491" spans="1:24" ht="20.100000000000001" customHeight="1">
      <c r="A491" s="540">
        <v>484</v>
      </c>
      <c r="B491" s="725" t="s">
        <v>713</v>
      </c>
      <c r="C491" s="542" t="s">
        <v>712</v>
      </c>
      <c r="D491" s="543" t="s">
        <v>2015</v>
      </c>
      <c r="E491" s="728" t="s">
        <v>2014</v>
      </c>
      <c r="F491" s="729" t="s">
        <v>1420</v>
      </c>
      <c r="G491" s="546"/>
      <c r="H491" s="547"/>
      <c r="I491" s="547"/>
      <c r="J491" s="547"/>
      <c r="K491" s="547"/>
      <c r="L491" s="728" t="s">
        <v>1345</v>
      </c>
      <c r="M491" s="548">
        <v>16836</v>
      </c>
      <c r="N491" s="549"/>
      <c r="P491" s="48"/>
      <c r="Q491" s="48"/>
      <c r="R491" s="48"/>
      <c r="S491" s="48"/>
      <c r="T491" s="48"/>
      <c r="U491" s="48"/>
      <c r="V491" s="48"/>
      <c r="W491" s="48"/>
      <c r="X491" s="48"/>
    </row>
    <row r="492" spans="1:24" ht="20.100000000000001" customHeight="1">
      <c r="A492" s="540">
        <v>485</v>
      </c>
      <c r="B492" s="725" t="s">
        <v>706</v>
      </c>
      <c r="C492" s="542" t="s">
        <v>705</v>
      </c>
      <c r="D492" s="543" t="s">
        <v>2016</v>
      </c>
      <c r="E492" s="728" t="s">
        <v>2017</v>
      </c>
      <c r="F492" s="729" t="s">
        <v>1527</v>
      </c>
      <c r="G492" s="546"/>
      <c r="H492" s="547"/>
      <c r="I492" s="547"/>
      <c r="J492" s="547"/>
      <c r="K492" s="547"/>
      <c r="L492" s="728" t="s">
        <v>1345</v>
      </c>
      <c r="M492" s="548">
        <v>30774</v>
      </c>
      <c r="N492" s="549"/>
      <c r="P492" s="48"/>
      <c r="Q492" s="48"/>
      <c r="R492" s="48"/>
      <c r="S492" s="48"/>
      <c r="T492" s="48"/>
      <c r="U492" s="48"/>
      <c r="V492" s="48"/>
      <c r="W492" s="48"/>
      <c r="X492" s="48"/>
    </row>
    <row r="493" spans="1:24" ht="20.100000000000001" customHeight="1">
      <c r="A493" s="540">
        <v>486</v>
      </c>
      <c r="B493" s="725" t="s">
        <v>706</v>
      </c>
      <c r="C493" s="542" t="s">
        <v>705</v>
      </c>
      <c r="D493" s="543" t="s">
        <v>2018</v>
      </c>
      <c r="E493" s="728" t="s">
        <v>2017</v>
      </c>
      <c r="F493" s="729" t="s">
        <v>1527</v>
      </c>
      <c r="G493" s="546"/>
      <c r="H493" s="547"/>
      <c r="I493" s="547"/>
      <c r="J493" s="547"/>
      <c r="K493" s="547"/>
      <c r="L493" s="728" t="s">
        <v>1345</v>
      </c>
      <c r="M493" s="548">
        <v>30774</v>
      </c>
      <c r="N493" s="549"/>
      <c r="P493" s="48"/>
      <c r="Q493" s="48"/>
      <c r="R493" s="48"/>
      <c r="S493" s="48"/>
      <c r="T493" s="48"/>
      <c r="U493" s="48"/>
      <c r="V493" s="48"/>
      <c r="W493" s="48"/>
      <c r="X493" s="48"/>
    </row>
    <row r="494" spans="1:24" ht="20.100000000000001" customHeight="1">
      <c r="A494" s="540">
        <v>487</v>
      </c>
      <c r="B494" s="725" t="s">
        <v>706</v>
      </c>
      <c r="C494" s="542" t="s">
        <v>705</v>
      </c>
      <c r="D494" s="543" t="s">
        <v>2019</v>
      </c>
      <c r="E494" s="728" t="s">
        <v>2020</v>
      </c>
      <c r="F494" s="729" t="s">
        <v>2021</v>
      </c>
      <c r="G494" s="546"/>
      <c r="H494" s="547"/>
      <c r="I494" s="547"/>
      <c r="J494" s="547"/>
      <c r="K494" s="547"/>
      <c r="L494" s="728" t="s">
        <v>1345</v>
      </c>
      <c r="M494" s="548">
        <v>36966</v>
      </c>
      <c r="N494" s="549"/>
      <c r="P494" s="48"/>
      <c r="Q494" s="48"/>
      <c r="R494" s="48"/>
      <c r="S494" s="48"/>
      <c r="T494" s="48"/>
      <c r="U494" s="48"/>
      <c r="V494" s="48"/>
      <c r="W494" s="48"/>
      <c r="X494" s="48"/>
    </row>
    <row r="495" spans="1:24" ht="20.100000000000001" customHeight="1">
      <c r="A495" s="540">
        <v>488</v>
      </c>
      <c r="B495" s="725" t="s">
        <v>706</v>
      </c>
      <c r="C495" s="542" t="s">
        <v>705</v>
      </c>
      <c r="D495" s="543" t="s">
        <v>2022</v>
      </c>
      <c r="E495" s="728" t="s">
        <v>2020</v>
      </c>
      <c r="F495" s="729" t="s">
        <v>2021</v>
      </c>
      <c r="G495" s="546"/>
      <c r="H495" s="547"/>
      <c r="I495" s="547"/>
      <c r="J495" s="547"/>
      <c r="K495" s="547"/>
      <c r="L495" s="728" t="s">
        <v>1345</v>
      </c>
      <c r="M495" s="548">
        <v>36966</v>
      </c>
      <c r="N495" s="549"/>
      <c r="P495" s="48"/>
      <c r="Q495" s="48"/>
      <c r="R495" s="48"/>
      <c r="S495" s="48"/>
      <c r="T495" s="48"/>
      <c r="U495" s="48"/>
      <c r="V495" s="48"/>
      <c r="W495" s="48"/>
      <c r="X495" s="48"/>
    </row>
    <row r="496" spans="1:24" ht="20.100000000000001" customHeight="1">
      <c r="A496" s="540">
        <v>489</v>
      </c>
      <c r="B496" s="725" t="s">
        <v>706</v>
      </c>
      <c r="C496" s="542" t="s">
        <v>705</v>
      </c>
      <c r="D496" s="543" t="s">
        <v>2023</v>
      </c>
      <c r="E496" s="728" t="s">
        <v>2024</v>
      </c>
      <c r="F496" s="729" t="s">
        <v>1344</v>
      </c>
      <c r="G496" s="546"/>
      <c r="H496" s="547"/>
      <c r="I496" s="547"/>
      <c r="J496" s="547"/>
      <c r="K496" s="547"/>
      <c r="L496" s="728" t="s">
        <v>1345</v>
      </c>
      <c r="M496" s="548">
        <v>40992</v>
      </c>
      <c r="N496" s="549"/>
      <c r="P496" s="48"/>
      <c r="Q496" s="48"/>
      <c r="R496" s="48"/>
      <c r="S496" s="48"/>
      <c r="T496" s="48"/>
      <c r="U496" s="48"/>
      <c r="V496" s="48"/>
      <c r="W496" s="48"/>
      <c r="X496" s="48"/>
    </row>
    <row r="497" spans="1:24" ht="20.100000000000001" customHeight="1">
      <c r="A497" s="540">
        <v>490</v>
      </c>
      <c r="B497" s="725" t="s">
        <v>706</v>
      </c>
      <c r="C497" s="542" t="s">
        <v>705</v>
      </c>
      <c r="D497" s="543" t="s">
        <v>2025</v>
      </c>
      <c r="E497" s="728" t="str">
        <f>E496</f>
        <v>Menyusui</v>
      </c>
      <c r="F497" s="729" t="s">
        <v>1344</v>
      </c>
      <c r="G497" s="546"/>
      <c r="H497" s="547"/>
      <c r="I497" s="547"/>
      <c r="J497" s="547"/>
      <c r="K497" s="547"/>
      <c r="L497" s="728" t="s">
        <v>1345</v>
      </c>
      <c r="M497" s="548">
        <v>40992</v>
      </c>
      <c r="N497" s="549"/>
      <c r="P497" s="48"/>
      <c r="Q497" s="48"/>
      <c r="R497" s="48"/>
      <c r="S497" s="48"/>
      <c r="T497" s="48"/>
      <c r="U497" s="48"/>
      <c r="V497" s="48"/>
      <c r="W497" s="48"/>
      <c r="X497" s="48"/>
    </row>
    <row r="498" spans="1:24" ht="20.100000000000001" customHeight="1">
      <c r="A498" s="540">
        <v>491</v>
      </c>
      <c r="B498" s="725" t="s">
        <v>706</v>
      </c>
      <c r="C498" s="542" t="s">
        <v>705</v>
      </c>
      <c r="D498" s="543" t="s">
        <v>2026</v>
      </c>
      <c r="E498" s="728" t="s">
        <v>2027</v>
      </c>
      <c r="F498" s="729" t="s">
        <v>1527</v>
      </c>
      <c r="G498" s="546"/>
      <c r="H498" s="547"/>
      <c r="I498" s="547"/>
      <c r="J498" s="547"/>
      <c r="K498" s="547"/>
      <c r="L498" s="728" t="s">
        <v>1345</v>
      </c>
      <c r="M498" s="548">
        <v>13176</v>
      </c>
      <c r="N498" s="549"/>
      <c r="P498" s="48"/>
      <c r="Q498" s="48"/>
      <c r="R498" s="48"/>
      <c r="S498" s="48"/>
      <c r="T498" s="48"/>
      <c r="U498" s="48"/>
      <c r="V498" s="48"/>
      <c r="W498" s="48"/>
      <c r="X498" s="48"/>
    </row>
    <row r="499" spans="1:24" ht="20.100000000000001" customHeight="1">
      <c r="A499" s="540">
        <v>492</v>
      </c>
      <c r="B499" s="725" t="s">
        <v>706</v>
      </c>
      <c r="C499" s="542" t="s">
        <v>705</v>
      </c>
      <c r="D499" s="543" t="s">
        <v>2028</v>
      </c>
      <c r="E499" s="728" t="s">
        <v>2027</v>
      </c>
      <c r="F499" s="729" t="s">
        <v>1527</v>
      </c>
      <c r="G499" s="546"/>
      <c r="H499" s="547"/>
      <c r="I499" s="547"/>
      <c r="J499" s="547"/>
      <c r="K499" s="547"/>
      <c r="L499" s="728" t="s">
        <v>1345</v>
      </c>
      <c r="M499" s="548">
        <v>13176</v>
      </c>
      <c r="N499" s="549"/>
      <c r="P499" s="48"/>
      <c r="Q499" s="48"/>
      <c r="R499" s="48"/>
      <c r="S499" s="48"/>
      <c r="T499" s="48"/>
      <c r="U499" s="48"/>
      <c r="V499" s="48"/>
      <c r="W499" s="48"/>
      <c r="X499" s="48"/>
    </row>
    <row r="500" spans="1:24" ht="20.100000000000001" customHeight="1">
      <c r="A500" s="540">
        <v>493</v>
      </c>
      <c r="B500" s="725" t="s">
        <v>706</v>
      </c>
      <c r="C500" s="542" t="s">
        <v>705</v>
      </c>
      <c r="D500" s="543" t="s">
        <v>2029</v>
      </c>
      <c r="E500" s="728" t="s">
        <v>2030</v>
      </c>
      <c r="F500" s="729" t="s">
        <v>1527</v>
      </c>
      <c r="G500" s="546"/>
      <c r="H500" s="547"/>
      <c r="I500" s="547"/>
      <c r="J500" s="547"/>
      <c r="K500" s="547"/>
      <c r="L500" s="728" t="s">
        <v>1345</v>
      </c>
      <c r="M500" s="548">
        <v>35136</v>
      </c>
      <c r="N500" s="549"/>
      <c r="P500" s="48"/>
      <c r="Q500" s="48"/>
      <c r="R500" s="48"/>
      <c r="S500" s="48"/>
      <c r="T500" s="48"/>
      <c r="U500" s="48"/>
      <c r="V500" s="48"/>
      <c r="W500" s="48"/>
      <c r="X500" s="48"/>
    </row>
    <row r="501" spans="1:24" ht="20.100000000000001" customHeight="1">
      <c r="A501" s="540">
        <v>494</v>
      </c>
      <c r="B501" s="725" t="s">
        <v>706</v>
      </c>
      <c r="C501" s="542" t="s">
        <v>705</v>
      </c>
      <c r="D501" s="543" t="s">
        <v>2031</v>
      </c>
      <c r="E501" s="728" t="s">
        <v>2030</v>
      </c>
      <c r="F501" s="729" t="s">
        <v>1527</v>
      </c>
      <c r="G501" s="546"/>
      <c r="H501" s="547"/>
      <c r="I501" s="547"/>
      <c r="J501" s="547"/>
      <c r="K501" s="547"/>
      <c r="L501" s="728" t="s">
        <v>1345</v>
      </c>
      <c r="M501" s="548">
        <v>35136</v>
      </c>
      <c r="N501" s="549"/>
      <c r="P501" s="48"/>
      <c r="Q501" s="48"/>
      <c r="R501" s="48"/>
      <c r="S501" s="48"/>
      <c r="T501" s="48"/>
      <c r="U501" s="48"/>
      <c r="V501" s="48"/>
      <c r="W501" s="48"/>
      <c r="X501" s="48"/>
    </row>
    <row r="502" spans="1:24" ht="20.100000000000001" customHeight="1">
      <c r="A502" s="540">
        <v>495</v>
      </c>
      <c r="B502" s="725" t="s">
        <v>706</v>
      </c>
      <c r="C502" s="542" t="s">
        <v>705</v>
      </c>
      <c r="D502" s="543" t="s">
        <v>2032</v>
      </c>
      <c r="E502" s="728" t="s">
        <v>2033</v>
      </c>
      <c r="F502" s="729" t="s">
        <v>1527</v>
      </c>
      <c r="G502" s="546"/>
      <c r="H502" s="547"/>
      <c r="I502" s="547"/>
      <c r="J502" s="547"/>
      <c r="K502" s="547"/>
      <c r="L502" s="728" t="s">
        <v>1345</v>
      </c>
      <c r="M502" s="548">
        <v>32940</v>
      </c>
      <c r="N502" s="549"/>
      <c r="P502" s="48"/>
      <c r="Q502" s="48"/>
      <c r="R502" s="48"/>
      <c r="S502" s="48"/>
      <c r="T502" s="48"/>
      <c r="U502" s="48"/>
      <c r="V502" s="48"/>
      <c r="W502" s="48"/>
      <c r="X502" s="48"/>
    </row>
    <row r="503" spans="1:24" ht="20.100000000000001" customHeight="1">
      <c r="A503" s="540">
        <v>496</v>
      </c>
      <c r="B503" s="725" t="s">
        <v>706</v>
      </c>
      <c r="C503" s="542" t="s">
        <v>705</v>
      </c>
      <c r="D503" s="543" t="s">
        <v>2034</v>
      </c>
      <c r="E503" s="728" t="s">
        <v>2033</v>
      </c>
      <c r="F503" s="729" t="s">
        <v>1527</v>
      </c>
      <c r="G503" s="546"/>
      <c r="H503" s="547"/>
      <c r="I503" s="547"/>
      <c r="J503" s="547"/>
      <c r="K503" s="547"/>
      <c r="L503" s="728" t="s">
        <v>1345</v>
      </c>
      <c r="M503" s="548">
        <v>32940</v>
      </c>
      <c r="N503" s="549"/>
      <c r="P503" s="48"/>
      <c r="Q503" s="48"/>
      <c r="R503" s="48"/>
      <c r="S503" s="48"/>
      <c r="T503" s="48"/>
      <c r="U503" s="48"/>
      <c r="V503" s="48"/>
      <c r="W503" s="48"/>
      <c r="X503" s="48"/>
    </row>
    <row r="504" spans="1:24" ht="20.100000000000001" customHeight="1">
      <c r="A504" s="540">
        <v>497</v>
      </c>
      <c r="B504" s="725" t="s">
        <v>706</v>
      </c>
      <c r="C504" s="542" t="s">
        <v>705</v>
      </c>
      <c r="D504" s="543" t="s">
        <v>2035</v>
      </c>
      <c r="E504" s="728" t="s">
        <v>2036</v>
      </c>
      <c r="F504" s="729" t="s">
        <v>1527</v>
      </c>
      <c r="G504" s="546"/>
      <c r="H504" s="547"/>
      <c r="I504" s="547"/>
      <c r="J504" s="547"/>
      <c r="K504" s="547"/>
      <c r="L504" s="728" t="s">
        <v>1345</v>
      </c>
      <c r="M504" s="548">
        <v>39528</v>
      </c>
      <c r="N504" s="549"/>
      <c r="P504" s="48"/>
      <c r="Q504" s="48"/>
      <c r="R504" s="48"/>
      <c r="S504" s="48"/>
      <c r="T504" s="48"/>
      <c r="U504" s="48"/>
      <c r="V504" s="48"/>
      <c r="W504" s="48"/>
      <c r="X504" s="48"/>
    </row>
    <row r="505" spans="1:24" ht="20.100000000000001" customHeight="1">
      <c r="A505" s="540">
        <v>498</v>
      </c>
      <c r="B505" s="725" t="s">
        <v>706</v>
      </c>
      <c r="C505" s="542" t="s">
        <v>705</v>
      </c>
      <c r="D505" s="543" t="s">
        <v>2037</v>
      </c>
      <c r="E505" s="728" t="s">
        <v>2036</v>
      </c>
      <c r="F505" s="729" t="s">
        <v>1527</v>
      </c>
      <c r="G505" s="546"/>
      <c r="H505" s="547"/>
      <c r="I505" s="547"/>
      <c r="J505" s="547"/>
      <c r="K505" s="547"/>
      <c r="L505" s="728" t="s">
        <v>1345</v>
      </c>
      <c r="M505" s="548">
        <v>39528</v>
      </c>
      <c r="N505" s="549"/>
      <c r="P505" s="48"/>
      <c r="Q505" s="48"/>
      <c r="R505" s="48"/>
      <c r="S505" s="48"/>
      <c r="T505" s="48"/>
      <c r="U505" s="48"/>
      <c r="V505" s="48"/>
      <c r="W505" s="48"/>
      <c r="X505" s="48"/>
    </row>
    <row r="506" spans="1:24" ht="20.100000000000001" customHeight="1">
      <c r="A506" s="540">
        <v>499</v>
      </c>
      <c r="B506" s="725" t="s">
        <v>713</v>
      </c>
      <c r="C506" s="542" t="s">
        <v>712</v>
      </c>
      <c r="D506" s="543" t="s">
        <v>2038</v>
      </c>
      <c r="E506" s="728" t="s">
        <v>2039</v>
      </c>
      <c r="F506" s="729" t="s">
        <v>2040</v>
      </c>
      <c r="G506" s="546"/>
      <c r="H506" s="547"/>
      <c r="I506" s="547"/>
      <c r="J506" s="547"/>
      <c r="K506" s="547"/>
      <c r="L506" s="728" t="s">
        <v>1345</v>
      </c>
      <c r="M506" s="548">
        <v>14640</v>
      </c>
      <c r="N506" s="549"/>
      <c r="P506" s="48"/>
      <c r="Q506" s="48"/>
      <c r="R506" s="48"/>
      <c r="S506" s="48"/>
      <c r="T506" s="48"/>
      <c r="U506" s="48"/>
      <c r="V506" s="48"/>
      <c r="W506" s="48"/>
      <c r="X506" s="48"/>
    </row>
    <row r="507" spans="1:24" ht="20.100000000000001" customHeight="1">
      <c r="A507" s="540">
        <v>500</v>
      </c>
      <c r="B507" s="725" t="s">
        <v>713</v>
      </c>
      <c r="C507" s="542" t="s">
        <v>712</v>
      </c>
      <c r="D507" s="543" t="s">
        <v>2041</v>
      </c>
      <c r="E507" s="728" t="s">
        <v>2039</v>
      </c>
      <c r="F507" s="729" t="s">
        <v>2040</v>
      </c>
      <c r="G507" s="546"/>
      <c r="H507" s="547"/>
      <c r="I507" s="547"/>
      <c r="J507" s="547"/>
      <c r="K507" s="547"/>
      <c r="L507" s="728" t="s">
        <v>1345</v>
      </c>
      <c r="M507" s="548">
        <v>14640</v>
      </c>
      <c r="N507" s="549"/>
      <c r="P507" s="48"/>
      <c r="Q507" s="48"/>
      <c r="R507" s="48"/>
      <c r="S507" s="48"/>
      <c r="T507" s="48"/>
      <c r="U507" s="48"/>
      <c r="V507" s="48"/>
      <c r="W507" s="48"/>
      <c r="X507" s="48"/>
    </row>
    <row r="508" spans="1:24" ht="20.100000000000001" customHeight="1">
      <c r="A508" s="540">
        <v>501</v>
      </c>
      <c r="B508" s="725" t="s">
        <v>713</v>
      </c>
      <c r="C508" s="542" t="s">
        <v>712</v>
      </c>
      <c r="D508" s="543" t="s">
        <v>2042</v>
      </c>
      <c r="E508" s="728" t="s">
        <v>2043</v>
      </c>
      <c r="F508" s="729" t="s">
        <v>1681</v>
      </c>
      <c r="G508" s="546"/>
      <c r="H508" s="547"/>
      <c r="I508" s="547"/>
      <c r="J508" s="547"/>
      <c r="K508" s="547"/>
      <c r="L508" s="728" t="s">
        <v>1345</v>
      </c>
      <c r="M508" s="548">
        <v>27450</v>
      </c>
      <c r="N508" s="549"/>
      <c r="P508" s="48"/>
      <c r="Q508" s="48"/>
      <c r="R508" s="48"/>
      <c r="S508" s="48"/>
      <c r="T508" s="48"/>
      <c r="U508" s="48"/>
      <c r="V508" s="48"/>
      <c r="W508" s="48"/>
      <c r="X508" s="48"/>
    </row>
    <row r="509" spans="1:24" ht="20.100000000000001" customHeight="1">
      <c r="A509" s="540">
        <v>502</v>
      </c>
      <c r="B509" s="725" t="s">
        <v>713</v>
      </c>
      <c r="C509" s="542" t="s">
        <v>712</v>
      </c>
      <c r="D509" s="543" t="s">
        <v>2044</v>
      </c>
      <c r="E509" s="728" t="s">
        <v>2043</v>
      </c>
      <c r="F509" s="729" t="s">
        <v>1681</v>
      </c>
      <c r="G509" s="546"/>
      <c r="H509" s="547"/>
      <c r="I509" s="547"/>
      <c r="J509" s="547"/>
      <c r="K509" s="547"/>
      <c r="L509" s="728" t="s">
        <v>1345</v>
      </c>
      <c r="M509" s="548">
        <v>27450</v>
      </c>
      <c r="N509" s="549"/>
      <c r="P509" s="48"/>
      <c r="Q509" s="48"/>
      <c r="R509" s="48"/>
      <c r="S509" s="48"/>
      <c r="T509" s="48"/>
      <c r="U509" s="48"/>
      <c r="V509" s="48"/>
      <c r="W509" s="48"/>
      <c r="X509" s="48"/>
    </row>
    <row r="510" spans="1:24" ht="20.100000000000001" customHeight="1">
      <c r="A510" s="540">
        <v>503</v>
      </c>
      <c r="B510" s="725" t="s">
        <v>713</v>
      </c>
      <c r="C510" s="542" t="s">
        <v>712</v>
      </c>
      <c r="D510" s="543" t="s">
        <v>2045</v>
      </c>
      <c r="E510" s="728" t="s">
        <v>2046</v>
      </c>
      <c r="F510" s="729" t="s">
        <v>1822</v>
      </c>
      <c r="G510" s="546"/>
      <c r="H510" s="547"/>
      <c r="I510" s="547"/>
      <c r="J510" s="547"/>
      <c r="K510" s="547"/>
      <c r="L510" s="728" t="s">
        <v>1345</v>
      </c>
      <c r="M510" s="548">
        <v>9516</v>
      </c>
      <c r="N510" s="549"/>
      <c r="P510" s="48"/>
      <c r="Q510" s="48"/>
      <c r="R510" s="48"/>
      <c r="S510" s="48"/>
      <c r="T510" s="48"/>
      <c r="U510" s="48"/>
      <c r="V510" s="48"/>
      <c r="W510" s="48"/>
      <c r="X510" s="48"/>
    </row>
    <row r="511" spans="1:24" ht="20.100000000000001" customHeight="1">
      <c r="A511" s="540">
        <v>504</v>
      </c>
      <c r="B511" s="725" t="s">
        <v>713</v>
      </c>
      <c r="C511" s="542" t="s">
        <v>712</v>
      </c>
      <c r="D511" s="543" t="s">
        <v>2047</v>
      </c>
      <c r="E511" s="728" t="s">
        <v>2046</v>
      </c>
      <c r="F511" s="729" t="s">
        <v>1822</v>
      </c>
      <c r="G511" s="546"/>
      <c r="H511" s="547"/>
      <c r="I511" s="547"/>
      <c r="J511" s="547"/>
      <c r="K511" s="547"/>
      <c r="L511" s="728" t="s">
        <v>1345</v>
      </c>
      <c r="M511" s="548">
        <v>9516</v>
      </c>
      <c r="N511" s="549"/>
      <c r="P511" s="48"/>
      <c r="Q511" s="48"/>
      <c r="R511" s="48"/>
      <c r="S511" s="48"/>
      <c r="T511" s="48"/>
      <c r="U511" s="48"/>
      <c r="V511" s="48"/>
      <c r="W511" s="48"/>
      <c r="X511" s="48"/>
    </row>
    <row r="512" spans="1:24" ht="20.100000000000001" customHeight="1">
      <c r="A512" s="540">
        <v>505</v>
      </c>
      <c r="B512" s="725" t="s">
        <v>713</v>
      </c>
      <c r="C512" s="542" t="s">
        <v>712</v>
      </c>
      <c r="D512" s="543" t="s">
        <v>2048</v>
      </c>
      <c r="E512" s="728" t="s">
        <v>2049</v>
      </c>
      <c r="F512" s="729" t="s">
        <v>1822</v>
      </c>
      <c r="G512" s="546"/>
      <c r="H512" s="547"/>
      <c r="I512" s="547"/>
      <c r="J512" s="547"/>
      <c r="K512" s="547"/>
      <c r="L512" s="728" t="s">
        <v>1345</v>
      </c>
      <c r="M512" s="548">
        <v>9516</v>
      </c>
      <c r="N512" s="549"/>
      <c r="P512" s="48"/>
      <c r="Q512" s="48"/>
      <c r="R512" s="48"/>
      <c r="S512" s="48"/>
      <c r="T512" s="48"/>
      <c r="U512" s="48"/>
      <c r="V512" s="48"/>
      <c r="W512" s="48"/>
      <c r="X512" s="48"/>
    </row>
    <row r="513" spans="1:24" ht="20.100000000000001" customHeight="1">
      <c r="A513" s="540">
        <v>506</v>
      </c>
      <c r="B513" s="725" t="s">
        <v>713</v>
      </c>
      <c r="C513" s="542" t="s">
        <v>712</v>
      </c>
      <c r="D513" s="543" t="s">
        <v>2050</v>
      </c>
      <c r="E513" s="728" t="s">
        <v>2049</v>
      </c>
      <c r="F513" s="729" t="s">
        <v>1822</v>
      </c>
      <c r="G513" s="546"/>
      <c r="H513" s="547"/>
      <c r="I513" s="547"/>
      <c r="J513" s="547"/>
      <c r="K513" s="547"/>
      <c r="L513" s="728" t="s">
        <v>1345</v>
      </c>
      <c r="M513" s="548">
        <v>9516</v>
      </c>
      <c r="N513" s="549"/>
      <c r="P513" s="48"/>
      <c r="Q513" s="48"/>
      <c r="R513" s="48"/>
      <c r="S513" s="48"/>
      <c r="T513" s="48"/>
      <c r="U513" s="48"/>
      <c r="V513" s="48"/>
      <c r="W513" s="48"/>
      <c r="X513" s="48"/>
    </row>
    <row r="514" spans="1:24" ht="20.100000000000001" customHeight="1">
      <c r="A514" s="540">
        <v>507</v>
      </c>
      <c r="B514" s="725" t="s">
        <v>713</v>
      </c>
      <c r="C514" s="542" t="s">
        <v>712</v>
      </c>
      <c r="D514" s="543" t="s">
        <v>2051</v>
      </c>
      <c r="E514" s="728" t="s">
        <v>2052</v>
      </c>
      <c r="F514" s="729" t="s">
        <v>1822</v>
      </c>
      <c r="G514" s="546"/>
      <c r="H514" s="547"/>
      <c r="I514" s="547"/>
      <c r="J514" s="547"/>
      <c r="K514" s="547"/>
      <c r="L514" s="728" t="s">
        <v>1345</v>
      </c>
      <c r="M514" s="548">
        <v>9516</v>
      </c>
      <c r="N514" s="549"/>
      <c r="P514" s="48"/>
      <c r="Q514" s="48"/>
      <c r="R514" s="48"/>
      <c r="S514" s="48"/>
      <c r="T514" s="48"/>
      <c r="U514" s="48"/>
      <c r="V514" s="48"/>
      <c r="W514" s="48"/>
      <c r="X514" s="48"/>
    </row>
    <row r="515" spans="1:24" ht="20.100000000000001" customHeight="1">
      <c r="A515" s="540">
        <v>508</v>
      </c>
      <c r="B515" s="725" t="s">
        <v>713</v>
      </c>
      <c r="C515" s="542" t="s">
        <v>712</v>
      </c>
      <c r="D515" s="543" t="s">
        <v>2053</v>
      </c>
      <c r="E515" s="728" t="s">
        <v>2052</v>
      </c>
      <c r="F515" s="729" t="s">
        <v>1822</v>
      </c>
      <c r="G515" s="546"/>
      <c r="H515" s="547"/>
      <c r="I515" s="547"/>
      <c r="J515" s="547"/>
      <c r="K515" s="547"/>
      <c r="L515" s="728" t="s">
        <v>1345</v>
      </c>
      <c r="M515" s="548">
        <v>9516</v>
      </c>
      <c r="N515" s="549"/>
      <c r="P515" s="48"/>
      <c r="Q515" s="48"/>
      <c r="R515" s="48"/>
      <c r="S515" s="48"/>
      <c r="T515" s="48"/>
      <c r="U515" s="48"/>
      <c r="V515" s="48"/>
      <c r="W515" s="48"/>
      <c r="X515" s="48"/>
    </row>
    <row r="516" spans="1:24" ht="20.100000000000001" customHeight="1">
      <c r="A516" s="540">
        <v>509</v>
      </c>
      <c r="B516" s="725" t="s">
        <v>713</v>
      </c>
      <c r="C516" s="542" t="s">
        <v>712</v>
      </c>
      <c r="D516" s="543" t="s">
        <v>2054</v>
      </c>
      <c r="E516" s="728" t="s">
        <v>2055</v>
      </c>
      <c r="F516" s="729" t="s">
        <v>1822</v>
      </c>
      <c r="G516" s="546"/>
      <c r="H516" s="547"/>
      <c r="I516" s="547"/>
      <c r="J516" s="547"/>
      <c r="K516" s="547"/>
      <c r="L516" s="728" t="s">
        <v>1345</v>
      </c>
      <c r="M516" s="548">
        <v>9516</v>
      </c>
      <c r="N516" s="549"/>
      <c r="P516" s="48"/>
      <c r="Q516" s="48"/>
      <c r="R516" s="48"/>
      <c r="S516" s="48"/>
      <c r="T516" s="48"/>
      <c r="U516" s="48"/>
      <c r="V516" s="48"/>
      <c r="W516" s="48"/>
      <c r="X516" s="48"/>
    </row>
    <row r="517" spans="1:24" ht="20.100000000000001" customHeight="1">
      <c r="A517" s="540">
        <v>510</v>
      </c>
      <c r="B517" s="725" t="s">
        <v>713</v>
      </c>
      <c r="C517" s="542" t="s">
        <v>712</v>
      </c>
      <c r="D517" s="543" t="s">
        <v>2056</v>
      </c>
      <c r="E517" s="728" t="s">
        <v>2055</v>
      </c>
      <c r="F517" s="729" t="s">
        <v>1822</v>
      </c>
      <c r="G517" s="546"/>
      <c r="H517" s="547"/>
      <c r="I517" s="547"/>
      <c r="J517" s="547"/>
      <c r="K517" s="547"/>
      <c r="L517" s="728" t="s">
        <v>1345</v>
      </c>
      <c r="M517" s="548">
        <v>9516</v>
      </c>
      <c r="N517" s="549"/>
      <c r="P517" s="48"/>
      <c r="Q517" s="48"/>
      <c r="R517" s="48"/>
      <c r="S517" s="48"/>
      <c r="T517" s="48"/>
      <c r="U517" s="48"/>
      <c r="V517" s="48"/>
      <c r="W517" s="48"/>
      <c r="X517" s="48"/>
    </row>
    <row r="518" spans="1:24" ht="20.100000000000001" customHeight="1">
      <c r="A518" s="540">
        <v>511</v>
      </c>
      <c r="B518" s="725" t="s">
        <v>713</v>
      </c>
      <c r="C518" s="542" t="s">
        <v>712</v>
      </c>
      <c r="D518" s="543" t="s">
        <v>2057</v>
      </c>
      <c r="E518" s="728" t="s">
        <v>2058</v>
      </c>
      <c r="F518" s="729" t="s">
        <v>1366</v>
      </c>
      <c r="G518" s="546"/>
      <c r="H518" s="547"/>
      <c r="I518" s="547"/>
      <c r="J518" s="547"/>
      <c r="K518" s="547"/>
      <c r="L518" s="728" t="s">
        <v>1345</v>
      </c>
      <c r="M518" s="548">
        <v>27816</v>
      </c>
      <c r="N518" s="549"/>
      <c r="P518" s="48"/>
      <c r="Q518" s="48"/>
      <c r="R518" s="48"/>
      <c r="S518" s="48"/>
      <c r="T518" s="48"/>
      <c r="U518" s="48"/>
      <c r="V518" s="48"/>
      <c r="W518" s="48"/>
      <c r="X518" s="48"/>
    </row>
    <row r="519" spans="1:24" ht="20.100000000000001" customHeight="1">
      <c r="A519" s="540">
        <v>512</v>
      </c>
      <c r="B519" s="725" t="s">
        <v>713</v>
      </c>
      <c r="C519" s="542" t="s">
        <v>712</v>
      </c>
      <c r="D519" s="543" t="s">
        <v>2059</v>
      </c>
      <c r="E519" s="728" t="s">
        <v>2058</v>
      </c>
      <c r="F519" s="729" t="s">
        <v>1366</v>
      </c>
      <c r="G519" s="546"/>
      <c r="H519" s="547"/>
      <c r="I519" s="547"/>
      <c r="J519" s="547"/>
      <c r="K519" s="547"/>
      <c r="L519" s="728" t="s">
        <v>1345</v>
      </c>
      <c r="M519" s="548">
        <v>27816</v>
      </c>
      <c r="N519" s="549"/>
      <c r="P519" s="48"/>
      <c r="Q519" s="48"/>
      <c r="R519" s="48"/>
      <c r="S519" s="48"/>
      <c r="T519" s="48"/>
      <c r="U519" s="48"/>
      <c r="V519" s="48"/>
      <c r="W519" s="48"/>
      <c r="X519" s="48"/>
    </row>
    <row r="520" spans="1:24" ht="20.100000000000001" customHeight="1">
      <c r="A520" s="540">
        <v>513</v>
      </c>
      <c r="B520" s="725" t="s">
        <v>713</v>
      </c>
      <c r="C520" s="542" t="s">
        <v>712</v>
      </c>
      <c r="D520" s="543" t="s">
        <v>2060</v>
      </c>
      <c r="E520" s="728" t="s">
        <v>2061</v>
      </c>
      <c r="F520" s="729" t="s">
        <v>1344</v>
      </c>
      <c r="G520" s="546"/>
      <c r="H520" s="547"/>
      <c r="I520" s="547"/>
      <c r="J520" s="547"/>
      <c r="K520" s="547"/>
      <c r="L520" s="728" t="s">
        <v>1345</v>
      </c>
      <c r="M520" s="548">
        <v>12810</v>
      </c>
      <c r="N520" s="549"/>
      <c r="P520" s="48"/>
      <c r="Q520" s="48"/>
      <c r="R520" s="48"/>
      <c r="S520" s="48"/>
      <c r="T520" s="48"/>
      <c r="U520" s="48"/>
      <c r="V520" s="48"/>
      <c r="W520" s="48"/>
      <c r="X520" s="48"/>
    </row>
    <row r="521" spans="1:24" ht="20.100000000000001" customHeight="1">
      <c r="A521" s="540">
        <v>514</v>
      </c>
      <c r="B521" s="725" t="s">
        <v>713</v>
      </c>
      <c r="C521" s="542" t="s">
        <v>712</v>
      </c>
      <c r="D521" s="543" t="s">
        <v>2062</v>
      </c>
      <c r="E521" s="728" t="s">
        <v>2061</v>
      </c>
      <c r="F521" s="729" t="s">
        <v>1344</v>
      </c>
      <c r="G521" s="546"/>
      <c r="H521" s="547"/>
      <c r="I521" s="547"/>
      <c r="J521" s="547"/>
      <c r="K521" s="547"/>
      <c r="L521" s="728" t="s">
        <v>1345</v>
      </c>
      <c r="M521" s="548">
        <v>12810</v>
      </c>
      <c r="N521" s="549"/>
      <c r="P521" s="48"/>
      <c r="Q521" s="48"/>
      <c r="R521" s="48"/>
      <c r="S521" s="48"/>
      <c r="T521" s="48"/>
      <c r="U521" s="48"/>
      <c r="V521" s="48"/>
      <c r="W521" s="48"/>
      <c r="X521" s="48"/>
    </row>
    <row r="522" spans="1:24" ht="20.100000000000001" customHeight="1">
      <c r="A522" s="540">
        <v>515</v>
      </c>
      <c r="B522" s="725" t="s">
        <v>713</v>
      </c>
      <c r="C522" s="542" t="s">
        <v>712</v>
      </c>
      <c r="D522" s="543" t="s">
        <v>2063</v>
      </c>
      <c r="E522" s="728" t="s">
        <v>2064</v>
      </c>
      <c r="F522" s="729" t="s">
        <v>1378</v>
      </c>
      <c r="G522" s="546"/>
      <c r="H522" s="547"/>
      <c r="I522" s="547"/>
      <c r="J522" s="547"/>
      <c r="K522" s="547"/>
      <c r="L522" s="728" t="s">
        <v>1345</v>
      </c>
      <c r="M522" s="548">
        <v>29206.799999999999</v>
      </c>
      <c r="N522" s="549"/>
      <c r="P522" s="48"/>
      <c r="Q522" s="48"/>
      <c r="R522" s="48"/>
      <c r="S522" s="48"/>
      <c r="T522" s="48"/>
      <c r="U522" s="48"/>
      <c r="V522" s="48"/>
      <c r="W522" s="48"/>
      <c r="X522" s="48"/>
    </row>
    <row r="523" spans="1:24" ht="20.100000000000001" customHeight="1">
      <c r="A523" s="540">
        <v>516</v>
      </c>
      <c r="B523" s="725" t="s">
        <v>713</v>
      </c>
      <c r="C523" s="542" t="s">
        <v>712</v>
      </c>
      <c r="D523" s="543" t="s">
        <v>2065</v>
      </c>
      <c r="E523" s="728" t="s">
        <v>2064</v>
      </c>
      <c r="F523" s="729" t="s">
        <v>1378</v>
      </c>
      <c r="G523" s="546"/>
      <c r="H523" s="547"/>
      <c r="I523" s="547"/>
      <c r="J523" s="547"/>
      <c r="K523" s="547"/>
      <c r="L523" s="728" t="s">
        <v>1345</v>
      </c>
      <c r="M523" s="548">
        <f>M522</f>
        <v>29206.799999999999</v>
      </c>
      <c r="N523" s="549"/>
      <c r="P523" s="48"/>
      <c r="Q523" s="48"/>
      <c r="R523" s="48"/>
      <c r="S523" s="48"/>
      <c r="T523" s="48"/>
      <c r="U523" s="48"/>
      <c r="V523" s="48"/>
      <c r="W523" s="48"/>
      <c r="X523" s="48"/>
    </row>
    <row r="524" spans="1:24" ht="20.100000000000001" customHeight="1">
      <c r="A524" s="540">
        <v>517</v>
      </c>
      <c r="B524" s="725" t="s">
        <v>713</v>
      </c>
      <c r="C524" s="542" t="s">
        <v>712</v>
      </c>
      <c r="D524" s="543" t="s">
        <v>2066</v>
      </c>
      <c r="E524" s="728" t="s">
        <v>2067</v>
      </c>
      <c r="F524" s="729" t="s">
        <v>1426</v>
      </c>
      <c r="G524" s="546"/>
      <c r="H524" s="547"/>
      <c r="I524" s="547"/>
      <c r="J524" s="547"/>
      <c r="K524" s="547"/>
      <c r="L524" s="728" t="s">
        <v>1345</v>
      </c>
      <c r="M524" s="548">
        <v>16836</v>
      </c>
      <c r="N524" s="549"/>
      <c r="P524" s="48"/>
      <c r="Q524" s="48"/>
      <c r="R524" s="48"/>
      <c r="S524" s="48"/>
      <c r="T524" s="48"/>
      <c r="U524" s="48"/>
      <c r="V524" s="48"/>
      <c r="W524" s="48"/>
      <c r="X524" s="48"/>
    </row>
    <row r="525" spans="1:24" ht="20.100000000000001" customHeight="1">
      <c r="A525" s="540">
        <v>518</v>
      </c>
      <c r="B525" s="725" t="s">
        <v>713</v>
      </c>
      <c r="C525" s="542" t="s">
        <v>712</v>
      </c>
      <c r="D525" s="543" t="s">
        <v>2068</v>
      </c>
      <c r="E525" s="728" t="s">
        <v>2067</v>
      </c>
      <c r="F525" s="729" t="s">
        <v>1426</v>
      </c>
      <c r="G525" s="546"/>
      <c r="H525" s="547"/>
      <c r="I525" s="547"/>
      <c r="J525" s="547"/>
      <c r="K525" s="547"/>
      <c r="L525" s="728" t="s">
        <v>1345</v>
      </c>
      <c r="M525" s="548">
        <v>16836</v>
      </c>
      <c r="N525" s="549"/>
      <c r="P525" s="48"/>
      <c r="Q525" s="48"/>
      <c r="R525" s="48"/>
      <c r="S525" s="48"/>
      <c r="T525" s="48"/>
      <c r="U525" s="48"/>
      <c r="V525" s="48"/>
      <c r="W525" s="48"/>
      <c r="X525" s="48"/>
    </row>
    <row r="526" spans="1:24" ht="20.100000000000001" customHeight="1">
      <c r="A526" s="540">
        <v>519</v>
      </c>
      <c r="B526" s="725" t="s">
        <v>713</v>
      </c>
      <c r="C526" s="542" t="s">
        <v>712</v>
      </c>
      <c r="D526" s="543" t="s">
        <v>2069</v>
      </c>
      <c r="E526" s="728" t="s">
        <v>2070</v>
      </c>
      <c r="F526" s="729" t="s">
        <v>1378</v>
      </c>
      <c r="G526" s="546"/>
      <c r="H526" s="547"/>
      <c r="I526" s="547"/>
      <c r="J526" s="547"/>
      <c r="K526" s="547"/>
      <c r="L526" s="728" t="s">
        <v>1345</v>
      </c>
      <c r="M526" s="548">
        <v>43846.8</v>
      </c>
      <c r="N526" s="549"/>
      <c r="P526" s="48"/>
      <c r="Q526" s="48"/>
      <c r="R526" s="48"/>
      <c r="S526" s="48"/>
      <c r="T526" s="48"/>
      <c r="U526" s="48"/>
      <c r="V526" s="48"/>
      <c r="W526" s="48"/>
      <c r="X526" s="48"/>
    </row>
    <row r="527" spans="1:24" ht="20.100000000000001" customHeight="1">
      <c r="A527" s="540">
        <v>520</v>
      </c>
      <c r="B527" s="725" t="s">
        <v>713</v>
      </c>
      <c r="C527" s="542" t="s">
        <v>712</v>
      </c>
      <c r="D527" s="543" t="s">
        <v>2071</v>
      </c>
      <c r="E527" s="728" t="s">
        <v>2070</v>
      </c>
      <c r="F527" s="729" t="s">
        <v>1378</v>
      </c>
      <c r="G527" s="546"/>
      <c r="H527" s="547"/>
      <c r="I527" s="547"/>
      <c r="J527" s="547"/>
      <c r="K527" s="547"/>
      <c r="L527" s="728" t="s">
        <v>1345</v>
      </c>
      <c r="M527" s="548">
        <f>M526</f>
        <v>43846.8</v>
      </c>
      <c r="N527" s="549"/>
      <c r="P527" s="48"/>
      <c r="Q527" s="48"/>
      <c r="R527" s="48"/>
      <c r="S527" s="48"/>
      <c r="T527" s="48"/>
      <c r="U527" s="48"/>
      <c r="V527" s="48"/>
      <c r="W527" s="48"/>
      <c r="X527" s="48"/>
    </row>
    <row r="528" spans="1:24" ht="20.100000000000001" customHeight="1">
      <c r="A528" s="540">
        <v>521</v>
      </c>
      <c r="B528" s="725" t="s">
        <v>713</v>
      </c>
      <c r="C528" s="542" t="s">
        <v>712</v>
      </c>
      <c r="D528" s="543" t="s">
        <v>2072</v>
      </c>
      <c r="E528" s="728" t="s">
        <v>2073</v>
      </c>
      <c r="F528" s="729" t="s">
        <v>1550</v>
      </c>
      <c r="G528" s="546"/>
      <c r="H528" s="547"/>
      <c r="I528" s="547"/>
      <c r="J528" s="547"/>
      <c r="K528" s="547"/>
      <c r="L528" s="728" t="s">
        <v>1345</v>
      </c>
      <c r="M528" s="548">
        <v>9150</v>
      </c>
      <c r="N528" s="549"/>
      <c r="P528" s="48"/>
      <c r="Q528" s="48"/>
      <c r="R528" s="48"/>
      <c r="S528" s="48"/>
      <c r="T528" s="48"/>
      <c r="U528" s="48"/>
      <c r="V528" s="48"/>
      <c r="W528" s="48"/>
      <c r="X528" s="48"/>
    </row>
    <row r="529" spans="1:24" ht="20.100000000000001" customHeight="1">
      <c r="A529" s="540">
        <v>522</v>
      </c>
      <c r="B529" s="725" t="s">
        <v>713</v>
      </c>
      <c r="C529" s="542" t="s">
        <v>712</v>
      </c>
      <c r="D529" s="543" t="s">
        <v>2074</v>
      </c>
      <c r="E529" s="728" t="s">
        <v>2073</v>
      </c>
      <c r="F529" s="729" t="s">
        <v>1550</v>
      </c>
      <c r="G529" s="546"/>
      <c r="H529" s="547"/>
      <c r="I529" s="547"/>
      <c r="J529" s="547"/>
      <c r="K529" s="547"/>
      <c r="L529" s="728" t="s">
        <v>1345</v>
      </c>
      <c r="M529" s="548">
        <v>9150</v>
      </c>
      <c r="N529" s="549"/>
      <c r="P529" s="48"/>
      <c r="Q529" s="48"/>
      <c r="R529" s="48"/>
      <c r="S529" s="48"/>
      <c r="T529" s="48"/>
      <c r="U529" s="48"/>
      <c r="V529" s="48"/>
      <c r="W529" s="48"/>
      <c r="X529" s="48"/>
    </row>
    <row r="530" spans="1:24" ht="20.100000000000001" customHeight="1">
      <c r="A530" s="540">
        <v>523</v>
      </c>
      <c r="B530" s="725" t="s">
        <v>713</v>
      </c>
      <c r="C530" s="542" t="s">
        <v>712</v>
      </c>
      <c r="D530" s="543" t="s">
        <v>2075</v>
      </c>
      <c r="E530" s="728" t="s">
        <v>2076</v>
      </c>
      <c r="F530" s="729" t="s">
        <v>1550</v>
      </c>
      <c r="G530" s="546"/>
      <c r="H530" s="547"/>
      <c r="I530" s="547"/>
      <c r="J530" s="547"/>
      <c r="K530" s="547"/>
      <c r="L530" s="728" t="s">
        <v>1345</v>
      </c>
      <c r="M530" s="548">
        <v>9150</v>
      </c>
      <c r="N530" s="549"/>
      <c r="P530" s="48"/>
      <c r="Q530" s="48"/>
      <c r="R530" s="48"/>
      <c r="S530" s="48"/>
      <c r="T530" s="48"/>
      <c r="U530" s="48"/>
      <c r="V530" s="48"/>
      <c r="W530" s="48"/>
      <c r="X530" s="48"/>
    </row>
    <row r="531" spans="1:24" ht="20.100000000000001" customHeight="1">
      <c r="A531" s="540">
        <v>524</v>
      </c>
      <c r="B531" s="725" t="s">
        <v>713</v>
      </c>
      <c r="C531" s="542" t="s">
        <v>712</v>
      </c>
      <c r="D531" s="543" t="s">
        <v>2077</v>
      </c>
      <c r="E531" s="728" t="s">
        <v>2076</v>
      </c>
      <c r="F531" s="729" t="s">
        <v>1550</v>
      </c>
      <c r="G531" s="546"/>
      <c r="H531" s="547"/>
      <c r="I531" s="547"/>
      <c r="J531" s="547"/>
      <c r="K531" s="547"/>
      <c r="L531" s="728" t="s">
        <v>1345</v>
      </c>
      <c r="M531" s="548">
        <v>9150</v>
      </c>
      <c r="N531" s="549"/>
      <c r="P531" s="48"/>
      <c r="Q531" s="48"/>
      <c r="R531" s="48"/>
      <c r="S531" s="48"/>
      <c r="T531" s="48"/>
      <c r="U531" s="48"/>
      <c r="V531" s="48"/>
      <c r="W531" s="48"/>
      <c r="X531" s="48"/>
    </row>
    <row r="532" spans="1:24" ht="20.100000000000001" customHeight="1">
      <c r="A532" s="540">
        <v>525</v>
      </c>
      <c r="B532" s="725" t="s">
        <v>713</v>
      </c>
      <c r="C532" s="542" t="s">
        <v>712</v>
      </c>
      <c r="D532" s="543" t="s">
        <v>2078</v>
      </c>
      <c r="E532" s="728" t="s">
        <v>2079</v>
      </c>
      <c r="F532" s="729" t="s">
        <v>1822</v>
      </c>
      <c r="G532" s="546"/>
      <c r="H532" s="547"/>
      <c r="I532" s="547"/>
      <c r="J532" s="547"/>
      <c r="K532" s="547"/>
      <c r="L532" s="728" t="s">
        <v>1345</v>
      </c>
      <c r="M532" s="548">
        <v>8052</v>
      </c>
      <c r="N532" s="549"/>
      <c r="P532" s="48"/>
      <c r="Q532" s="48"/>
      <c r="R532" s="48"/>
      <c r="S532" s="48"/>
      <c r="T532" s="48"/>
      <c r="U532" s="48"/>
      <c r="V532" s="48"/>
      <c r="W532" s="48"/>
      <c r="X532" s="48"/>
    </row>
    <row r="533" spans="1:24" ht="20.100000000000001" customHeight="1">
      <c r="A533" s="540">
        <v>526</v>
      </c>
      <c r="B533" s="725" t="s">
        <v>713</v>
      </c>
      <c r="C533" s="542" t="s">
        <v>712</v>
      </c>
      <c r="D533" s="543" t="s">
        <v>2080</v>
      </c>
      <c r="E533" s="728" t="s">
        <v>2079</v>
      </c>
      <c r="F533" s="729" t="s">
        <v>1822</v>
      </c>
      <c r="G533" s="546"/>
      <c r="H533" s="547"/>
      <c r="I533" s="547"/>
      <c r="J533" s="547"/>
      <c r="K533" s="547"/>
      <c r="L533" s="728" t="s">
        <v>1345</v>
      </c>
      <c r="M533" s="548">
        <v>8052</v>
      </c>
      <c r="N533" s="549"/>
      <c r="P533" s="48"/>
      <c r="Q533" s="48"/>
      <c r="R533" s="48"/>
      <c r="S533" s="48"/>
      <c r="T533" s="48"/>
      <c r="U533" s="48"/>
      <c r="V533" s="48"/>
      <c r="W533" s="48"/>
      <c r="X533" s="48"/>
    </row>
    <row r="534" spans="1:24" ht="20.100000000000001" customHeight="1">
      <c r="A534" s="540">
        <v>527</v>
      </c>
      <c r="B534" s="725" t="s">
        <v>713</v>
      </c>
      <c r="C534" s="542" t="s">
        <v>712</v>
      </c>
      <c r="D534" s="543" t="s">
        <v>2081</v>
      </c>
      <c r="E534" s="728" t="s">
        <v>2082</v>
      </c>
      <c r="F534" s="729" t="s">
        <v>1580</v>
      </c>
      <c r="G534" s="546"/>
      <c r="H534" s="547"/>
      <c r="I534" s="547"/>
      <c r="J534" s="547"/>
      <c r="K534" s="547"/>
      <c r="L534" s="728" t="s">
        <v>1345</v>
      </c>
      <c r="M534" s="548">
        <v>14640</v>
      </c>
      <c r="N534" s="549"/>
      <c r="P534" s="48"/>
      <c r="Q534" s="48"/>
      <c r="R534" s="48"/>
      <c r="S534" s="48"/>
      <c r="T534" s="48"/>
      <c r="U534" s="48"/>
      <c r="V534" s="48"/>
      <c r="W534" s="48"/>
      <c r="X534" s="48"/>
    </row>
    <row r="535" spans="1:24" ht="20.100000000000001" customHeight="1">
      <c r="A535" s="540">
        <v>528</v>
      </c>
      <c r="B535" s="725" t="s">
        <v>713</v>
      </c>
      <c r="C535" s="542" t="s">
        <v>712</v>
      </c>
      <c r="D535" s="543" t="s">
        <v>2083</v>
      </c>
      <c r="E535" s="728" t="s">
        <v>2082</v>
      </c>
      <c r="F535" s="729" t="s">
        <v>1580</v>
      </c>
      <c r="G535" s="546"/>
      <c r="H535" s="547"/>
      <c r="I535" s="547"/>
      <c r="J535" s="547"/>
      <c r="K535" s="547"/>
      <c r="L535" s="728" t="s">
        <v>1345</v>
      </c>
      <c r="M535" s="548">
        <v>14640</v>
      </c>
      <c r="N535" s="549"/>
      <c r="P535" s="48"/>
      <c r="Q535" s="48"/>
      <c r="R535" s="48"/>
      <c r="S535" s="48"/>
      <c r="T535" s="48"/>
      <c r="U535" s="48"/>
      <c r="V535" s="48"/>
      <c r="W535" s="48"/>
      <c r="X535" s="48"/>
    </row>
    <row r="536" spans="1:24" ht="20.100000000000001" customHeight="1">
      <c r="A536" s="540">
        <v>529</v>
      </c>
      <c r="B536" s="725" t="s">
        <v>713</v>
      </c>
      <c r="C536" s="542" t="s">
        <v>712</v>
      </c>
      <c r="D536" s="543" t="s">
        <v>2084</v>
      </c>
      <c r="E536" s="728" t="s">
        <v>2085</v>
      </c>
      <c r="F536" s="729" t="s">
        <v>1546</v>
      </c>
      <c r="G536" s="546"/>
      <c r="H536" s="547"/>
      <c r="I536" s="547"/>
      <c r="J536" s="547"/>
      <c r="K536" s="547"/>
      <c r="L536" s="728" t="s">
        <v>1345</v>
      </c>
      <c r="M536" s="548">
        <v>18300</v>
      </c>
      <c r="N536" s="549"/>
      <c r="P536" s="48"/>
      <c r="Q536" s="48"/>
      <c r="R536" s="48"/>
      <c r="S536" s="48"/>
      <c r="T536" s="48"/>
      <c r="U536" s="48"/>
      <c r="V536" s="48"/>
      <c r="W536" s="48"/>
      <c r="X536" s="48"/>
    </row>
    <row r="537" spans="1:24" ht="20.100000000000001" customHeight="1">
      <c r="A537" s="540">
        <v>530</v>
      </c>
      <c r="B537" s="725" t="s">
        <v>713</v>
      </c>
      <c r="C537" s="542" t="s">
        <v>712</v>
      </c>
      <c r="D537" s="543" t="s">
        <v>2086</v>
      </c>
      <c r="E537" s="728" t="s">
        <v>2085</v>
      </c>
      <c r="F537" s="729" t="s">
        <v>1546</v>
      </c>
      <c r="G537" s="546"/>
      <c r="H537" s="547"/>
      <c r="I537" s="547"/>
      <c r="J537" s="547"/>
      <c r="K537" s="547"/>
      <c r="L537" s="728" t="s">
        <v>1345</v>
      </c>
      <c r="M537" s="548">
        <v>18300</v>
      </c>
      <c r="N537" s="549"/>
      <c r="P537" s="48"/>
      <c r="Q537" s="48"/>
      <c r="R537" s="48"/>
      <c r="S537" s="48"/>
      <c r="T537" s="48"/>
      <c r="U537" s="48"/>
      <c r="V537" s="48"/>
      <c r="W537" s="48"/>
      <c r="X537" s="48"/>
    </row>
    <row r="538" spans="1:24" ht="20.100000000000001" customHeight="1">
      <c r="A538" s="540">
        <v>531</v>
      </c>
      <c r="B538" s="725" t="s">
        <v>713</v>
      </c>
      <c r="C538" s="542" t="s">
        <v>712</v>
      </c>
      <c r="D538" s="543" t="s">
        <v>2087</v>
      </c>
      <c r="E538" s="728" t="s">
        <v>2088</v>
      </c>
      <c r="F538" s="729" t="s">
        <v>1426</v>
      </c>
      <c r="G538" s="546"/>
      <c r="H538" s="547"/>
      <c r="I538" s="547"/>
      <c r="J538" s="547"/>
      <c r="K538" s="547"/>
      <c r="L538" s="728" t="s">
        <v>1345</v>
      </c>
      <c r="M538" s="548">
        <v>17568</v>
      </c>
      <c r="N538" s="549"/>
      <c r="P538" s="48"/>
      <c r="Q538" s="48"/>
      <c r="R538" s="48"/>
      <c r="S538" s="48"/>
      <c r="T538" s="48"/>
      <c r="U538" s="48"/>
      <c r="V538" s="48"/>
      <c r="W538" s="48"/>
      <c r="X538" s="48"/>
    </row>
    <row r="539" spans="1:24" ht="20.100000000000001" customHeight="1">
      <c r="A539" s="540">
        <v>532</v>
      </c>
      <c r="B539" s="725" t="s">
        <v>713</v>
      </c>
      <c r="C539" s="542" t="s">
        <v>712</v>
      </c>
      <c r="D539" s="543" t="s">
        <v>2089</v>
      </c>
      <c r="E539" s="728" t="s">
        <v>2088</v>
      </c>
      <c r="F539" s="729" t="s">
        <v>1426</v>
      </c>
      <c r="G539" s="546"/>
      <c r="H539" s="547"/>
      <c r="I539" s="547"/>
      <c r="J539" s="547"/>
      <c r="K539" s="547"/>
      <c r="L539" s="728" t="s">
        <v>1345</v>
      </c>
      <c r="M539" s="548">
        <v>17568</v>
      </c>
      <c r="N539" s="549"/>
      <c r="P539" s="48"/>
      <c r="Q539" s="48"/>
      <c r="R539" s="48"/>
      <c r="S539" s="48"/>
      <c r="T539" s="48"/>
      <c r="U539" s="48"/>
      <c r="V539" s="48"/>
      <c r="W539" s="48"/>
      <c r="X539" s="48"/>
    </row>
    <row r="540" spans="1:24" ht="20.100000000000001" customHeight="1">
      <c r="A540" s="540">
        <v>533</v>
      </c>
      <c r="B540" s="725" t="s">
        <v>713</v>
      </c>
      <c r="C540" s="542" t="s">
        <v>712</v>
      </c>
      <c r="D540" s="543" t="s">
        <v>2090</v>
      </c>
      <c r="E540" s="728" t="s">
        <v>2091</v>
      </c>
      <c r="F540" s="729" t="s">
        <v>1550</v>
      </c>
      <c r="G540" s="546"/>
      <c r="H540" s="547"/>
      <c r="I540" s="547"/>
      <c r="J540" s="547"/>
      <c r="K540" s="547"/>
      <c r="L540" s="728" t="s">
        <v>1345</v>
      </c>
      <c r="M540" s="548">
        <v>10980</v>
      </c>
      <c r="N540" s="549"/>
      <c r="P540" s="48"/>
      <c r="Q540" s="48"/>
      <c r="R540" s="48"/>
      <c r="S540" s="48"/>
      <c r="T540" s="48"/>
      <c r="U540" s="48"/>
      <c r="V540" s="48"/>
      <c r="W540" s="48"/>
      <c r="X540" s="48"/>
    </row>
    <row r="541" spans="1:24" ht="20.100000000000001" customHeight="1">
      <c r="A541" s="540">
        <v>534</v>
      </c>
      <c r="B541" s="725" t="s">
        <v>713</v>
      </c>
      <c r="C541" s="542" t="s">
        <v>712</v>
      </c>
      <c r="D541" s="543" t="s">
        <v>2092</v>
      </c>
      <c r="E541" s="728" t="s">
        <v>2091</v>
      </c>
      <c r="F541" s="729" t="s">
        <v>1550</v>
      </c>
      <c r="G541" s="546"/>
      <c r="H541" s="547"/>
      <c r="I541" s="547"/>
      <c r="J541" s="547"/>
      <c r="K541" s="547"/>
      <c r="L541" s="728" t="s">
        <v>1345</v>
      </c>
      <c r="M541" s="548">
        <v>10980</v>
      </c>
      <c r="N541" s="549"/>
      <c r="P541" s="48"/>
      <c r="Q541" s="48"/>
      <c r="R541" s="48"/>
      <c r="S541" s="48"/>
      <c r="T541" s="48"/>
      <c r="U541" s="48"/>
      <c r="V541" s="48"/>
      <c r="W541" s="48"/>
      <c r="X541" s="48"/>
    </row>
    <row r="542" spans="1:24" ht="20.100000000000001" customHeight="1">
      <c r="A542" s="540">
        <v>535</v>
      </c>
      <c r="B542" s="725" t="s">
        <v>706</v>
      </c>
      <c r="C542" s="542" t="s">
        <v>705</v>
      </c>
      <c r="D542" s="543" t="s">
        <v>2093</v>
      </c>
      <c r="E542" s="728" t="s">
        <v>2094</v>
      </c>
      <c r="F542" s="729" t="s">
        <v>1550</v>
      </c>
      <c r="G542" s="546"/>
      <c r="H542" s="547"/>
      <c r="I542" s="547"/>
      <c r="J542" s="547"/>
      <c r="K542" s="547"/>
      <c r="L542" s="728" t="s">
        <v>1345</v>
      </c>
      <c r="M542" s="548">
        <v>10980</v>
      </c>
      <c r="N542" s="549"/>
      <c r="P542" s="48"/>
      <c r="Q542" s="48"/>
      <c r="R542" s="48"/>
      <c r="S542" s="48"/>
      <c r="T542" s="48"/>
      <c r="U542" s="48"/>
      <c r="V542" s="48"/>
      <c r="W542" s="48"/>
      <c r="X542" s="48"/>
    </row>
    <row r="543" spans="1:24" ht="20.100000000000001" customHeight="1">
      <c r="A543" s="540">
        <v>536</v>
      </c>
      <c r="B543" s="725" t="s">
        <v>706</v>
      </c>
      <c r="C543" s="542" t="s">
        <v>705</v>
      </c>
      <c r="D543" s="543" t="s">
        <v>2095</v>
      </c>
      <c r="E543" s="728" t="s">
        <v>2094</v>
      </c>
      <c r="F543" s="729" t="s">
        <v>1550</v>
      </c>
      <c r="G543" s="546"/>
      <c r="H543" s="547"/>
      <c r="I543" s="547"/>
      <c r="J543" s="547"/>
      <c r="K543" s="547"/>
      <c r="L543" s="728" t="s">
        <v>1345</v>
      </c>
      <c r="M543" s="548">
        <v>10980</v>
      </c>
      <c r="N543" s="549"/>
      <c r="P543" s="48"/>
      <c r="Q543" s="48"/>
      <c r="R543" s="48"/>
      <c r="S543" s="48"/>
      <c r="T543" s="48"/>
      <c r="U543" s="48"/>
      <c r="V543" s="48"/>
      <c r="W543" s="48"/>
      <c r="X543" s="48"/>
    </row>
    <row r="544" spans="1:24" ht="20.100000000000001" customHeight="1">
      <c r="A544" s="540">
        <v>537</v>
      </c>
      <c r="B544" s="725" t="s">
        <v>706</v>
      </c>
      <c r="C544" s="542" t="s">
        <v>705</v>
      </c>
      <c r="D544" s="543" t="s">
        <v>2096</v>
      </c>
      <c r="E544" s="728" t="s">
        <v>2097</v>
      </c>
      <c r="F544" s="729" t="s">
        <v>1420</v>
      </c>
      <c r="G544" s="546"/>
      <c r="H544" s="547"/>
      <c r="I544" s="547"/>
      <c r="J544" s="547"/>
      <c r="K544" s="547"/>
      <c r="L544" s="728" t="s">
        <v>1345</v>
      </c>
      <c r="M544" s="548">
        <v>16836</v>
      </c>
      <c r="N544" s="549"/>
      <c r="P544" s="48"/>
      <c r="Q544" s="48"/>
      <c r="R544" s="48"/>
      <c r="S544" s="48"/>
      <c r="T544" s="48"/>
      <c r="U544" s="48"/>
      <c r="V544" s="48"/>
      <c r="W544" s="48"/>
      <c r="X544" s="48"/>
    </row>
    <row r="545" spans="1:24" ht="20.100000000000001" customHeight="1">
      <c r="A545" s="540">
        <v>538</v>
      </c>
      <c r="B545" s="725" t="s">
        <v>706</v>
      </c>
      <c r="C545" s="542" t="s">
        <v>705</v>
      </c>
      <c r="D545" s="543" t="s">
        <v>2098</v>
      </c>
      <c r="E545" s="728" t="s">
        <v>2097</v>
      </c>
      <c r="F545" s="729" t="s">
        <v>1420</v>
      </c>
      <c r="G545" s="546"/>
      <c r="H545" s="547"/>
      <c r="I545" s="547"/>
      <c r="J545" s="547"/>
      <c r="K545" s="547"/>
      <c r="L545" s="728" t="s">
        <v>1345</v>
      </c>
      <c r="M545" s="548">
        <v>16836</v>
      </c>
      <c r="N545" s="549"/>
      <c r="P545" s="48"/>
      <c r="Q545" s="48"/>
      <c r="R545" s="48"/>
      <c r="S545" s="48"/>
      <c r="T545" s="48"/>
      <c r="U545" s="48"/>
      <c r="V545" s="48"/>
      <c r="W545" s="48"/>
      <c r="X545" s="48"/>
    </row>
    <row r="546" spans="1:24" ht="20.100000000000001" customHeight="1">
      <c r="A546" s="540">
        <v>539</v>
      </c>
      <c r="B546" s="725" t="s">
        <v>706</v>
      </c>
      <c r="C546" s="542" t="s">
        <v>705</v>
      </c>
      <c r="D546" s="543" t="s">
        <v>2099</v>
      </c>
      <c r="E546" s="728" t="s">
        <v>2100</v>
      </c>
      <c r="F546" s="729" t="s">
        <v>1420</v>
      </c>
      <c r="G546" s="546"/>
      <c r="H546" s="547"/>
      <c r="I546" s="547"/>
      <c r="J546" s="547"/>
      <c r="K546" s="547"/>
      <c r="L546" s="728" t="s">
        <v>1345</v>
      </c>
      <c r="M546" s="548">
        <v>16836</v>
      </c>
      <c r="N546" s="549"/>
      <c r="P546" s="48"/>
      <c r="Q546" s="48"/>
      <c r="R546" s="48"/>
      <c r="S546" s="48"/>
      <c r="T546" s="48"/>
      <c r="U546" s="48"/>
      <c r="V546" s="48"/>
      <c r="W546" s="48"/>
      <c r="X546" s="48"/>
    </row>
    <row r="547" spans="1:24" ht="20.100000000000001" customHeight="1">
      <c r="A547" s="540">
        <v>540</v>
      </c>
      <c r="B547" s="725" t="s">
        <v>706</v>
      </c>
      <c r="C547" s="542" t="s">
        <v>705</v>
      </c>
      <c r="D547" s="543" t="s">
        <v>2101</v>
      </c>
      <c r="E547" s="728" t="s">
        <v>2100</v>
      </c>
      <c r="F547" s="729" t="s">
        <v>1420</v>
      </c>
      <c r="G547" s="546"/>
      <c r="H547" s="547"/>
      <c r="I547" s="547"/>
      <c r="J547" s="547"/>
      <c r="K547" s="547"/>
      <c r="L547" s="728" t="s">
        <v>1345</v>
      </c>
      <c r="M547" s="548">
        <v>16836</v>
      </c>
      <c r="N547" s="549"/>
      <c r="P547" s="48"/>
      <c r="Q547" s="48"/>
      <c r="R547" s="48"/>
      <c r="S547" s="48"/>
      <c r="T547" s="48"/>
      <c r="U547" s="48"/>
      <c r="V547" s="48"/>
      <c r="W547" s="48"/>
      <c r="X547" s="48"/>
    </row>
    <row r="548" spans="1:24" ht="20.100000000000001" customHeight="1">
      <c r="A548" s="540">
        <v>541</v>
      </c>
      <c r="B548" s="725" t="s">
        <v>706</v>
      </c>
      <c r="C548" s="542" t="s">
        <v>705</v>
      </c>
      <c r="D548" s="543" t="s">
        <v>2102</v>
      </c>
      <c r="E548" s="728" t="s">
        <v>2103</v>
      </c>
      <c r="F548" s="729" t="s">
        <v>1420</v>
      </c>
      <c r="G548" s="546"/>
      <c r="H548" s="547"/>
      <c r="I548" s="547"/>
      <c r="J548" s="547"/>
      <c r="K548" s="547"/>
      <c r="L548" s="728" t="s">
        <v>1345</v>
      </c>
      <c r="M548" s="548">
        <v>16836</v>
      </c>
      <c r="N548" s="549"/>
      <c r="P548" s="48"/>
      <c r="Q548" s="48"/>
      <c r="R548" s="48"/>
      <c r="S548" s="48"/>
      <c r="T548" s="48"/>
      <c r="U548" s="48"/>
      <c r="V548" s="48"/>
      <c r="W548" s="48"/>
      <c r="X548" s="48"/>
    </row>
    <row r="549" spans="1:24" ht="20.100000000000001" customHeight="1">
      <c r="A549" s="540">
        <v>542</v>
      </c>
      <c r="B549" s="725" t="s">
        <v>706</v>
      </c>
      <c r="C549" s="542" t="s">
        <v>705</v>
      </c>
      <c r="D549" s="543" t="s">
        <v>2104</v>
      </c>
      <c r="E549" s="728" t="s">
        <v>2103</v>
      </c>
      <c r="F549" s="729" t="s">
        <v>1420</v>
      </c>
      <c r="G549" s="546"/>
      <c r="H549" s="547"/>
      <c r="I549" s="547"/>
      <c r="J549" s="547"/>
      <c r="K549" s="547"/>
      <c r="L549" s="728" t="s">
        <v>1345</v>
      </c>
      <c r="M549" s="548">
        <v>16836</v>
      </c>
      <c r="N549" s="549"/>
      <c r="P549" s="48"/>
      <c r="Q549" s="48"/>
      <c r="R549" s="48"/>
      <c r="S549" s="48"/>
      <c r="T549" s="48"/>
      <c r="U549" s="48"/>
      <c r="V549" s="48"/>
      <c r="W549" s="48"/>
      <c r="X549" s="48"/>
    </row>
    <row r="550" spans="1:24" ht="20.100000000000001" customHeight="1">
      <c r="A550" s="540">
        <v>543</v>
      </c>
      <c r="B550" s="725" t="s">
        <v>706</v>
      </c>
      <c r="C550" s="542" t="s">
        <v>705</v>
      </c>
      <c r="D550" s="543" t="s">
        <v>2105</v>
      </c>
      <c r="E550" s="728" t="s">
        <v>2106</v>
      </c>
      <c r="F550" s="729" t="s">
        <v>1420</v>
      </c>
      <c r="G550" s="546"/>
      <c r="H550" s="547"/>
      <c r="I550" s="547"/>
      <c r="J550" s="547"/>
      <c r="K550" s="547"/>
      <c r="L550" s="728" t="s">
        <v>1345</v>
      </c>
      <c r="M550" s="548">
        <v>16836</v>
      </c>
      <c r="N550" s="549"/>
      <c r="P550" s="48"/>
      <c r="Q550" s="48"/>
      <c r="R550" s="48"/>
      <c r="S550" s="48"/>
      <c r="T550" s="48"/>
      <c r="U550" s="48"/>
      <c r="V550" s="48"/>
      <c r="W550" s="48"/>
      <c r="X550" s="48"/>
    </row>
    <row r="551" spans="1:24" ht="20.100000000000001" customHeight="1">
      <c r="A551" s="540">
        <v>544</v>
      </c>
      <c r="B551" s="725" t="s">
        <v>706</v>
      </c>
      <c r="C551" s="542" t="s">
        <v>705</v>
      </c>
      <c r="D551" s="543" t="s">
        <v>2107</v>
      </c>
      <c r="E551" s="728" t="s">
        <v>2106</v>
      </c>
      <c r="F551" s="729" t="s">
        <v>1420</v>
      </c>
      <c r="G551" s="546"/>
      <c r="H551" s="547"/>
      <c r="I551" s="547"/>
      <c r="J551" s="547"/>
      <c r="K551" s="547"/>
      <c r="L551" s="728" t="s">
        <v>1345</v>
      </c>
      <c r="M551" s="548">
        <v>16836</v>
      </c>
      <c r="N551" s="549"/>
      <c r="P551" s="48"/>
      <c r="Q551" s="48"/>
      <c r="R551" s="48"/>
      <c r="S551" s="48"/>
      <c r="T551" s="48"/>
      <c r="U551" s="48"/>
      <c r="V551" s="48"/>
      <c r="W551" s="48"/>
      <c r="X551" s="48"/>
    </row>
    <row r="552" spans="1:24" ht="20.100000000000001" customHeight="1">
      <c r="A552" s="540">
        <v>545</v>
      </c>
      <c r="B552" s="725" t="s">
        <v>706</v>
      </c>
      <c r="C552" s="542" t="s">
        <v>705</v>
      </c>
      <c r="D552" s="543" t="s">
        <v>2108</v>
      </c>
      <c r="E552" s="728" t="s">
        <v>2109</v>
      </c>
      <c r="F552" s="729" t="s">
        <v>1420</v>
      </c>
      <c r="G552" s="546"/>
      <c r="H552" s="547"/>
      <c r="I552" s="547"/>
      <c r="J552" s="547"/>
      <c r="K552" s="547"/>
      <c r="L552" s="728" t="s">
        <v>1345</v>
      </c>
      <c r="M552" s="548">
        <v>1830</v>
      </c>
      <c r="N552" s="549"/>
      <c r="P552" s="48"/>
      <c r="Q552" s="48"/>
      <c r="R552" s="48"/>
      <c r="S552" s="48"/>
      <c r="T552" s="48"/>
      <c r="U552" s="48"/>
      <c r="V552" s="48"/>
      <c r="W552" s="48"/>
      <c r="X552" s="48"/>
    </row>
    <row r="553" spans="1:24" ht="20.100000000000001" customHeight="1">
      <c r="A553" s="540">
        <v>546</v>
      </c>
      <c r="B553" s="725" t="s">
        <v>706</v>
      </c>
      <c r="C553" s="542" t="s">
        <v>705</v>
      </c>
      <c r="D553" s="543" t="s">
        <v>2110</v>
      </c>
      <c r="E553" s="728" t="s">
        <v>2109</v>
      </c>
      <c r="F553" s="729" t="s">
        <v>2111</v>
      </c>
      <c r="G553" s="546"/>
      <c r="H553" s="547"/>
      <c r="I553" s="547"/>
      <c r="J553" s="547"/>
      <c r="K553" s="547"/>
      <c r="L553" s="728" t="s">
        <v>1345</v>
      </c>
      <c r="M553" s="548">
        <v>1830</v>
      </c>
      <c r="N553" s="549"/>
      <c r="P553" s="48"/>
      <c r="Q553" s="48"/>
      <c r="R553" s="48"/>
      <c r="S553" s="48"/>
      <c r="T553" s="48"/>
      <c r="U553" s="48"/>
      <c r="V553" s="48"/>
      <c r="W553" s="48"/>
      <c r="X553" s="48"/>
    </row>
    <row r="554" spans="1:24" ht="20.100000000000001" customHeight="1">
      <c r="A554" s="540">
        <v>547</v>
      </c>
      <c r="B554" s="725" t="s">
        <v>713</v>
      </c>
      <c r="C554" s="542" t="s">
        <v>712</v>
      </c>
      <c r="D554" s="543" t="s">
        <v>2112</v>
      </c>
      <c r="E554" s="728" t="s">
        <v>2113</v>
      </c>
      <c r="F554" s="729" t="s">
        <v>2111</v>
      </c>
      <c r="G554" s="546"/>
      <c r="H554" s="547"/>
      <c r="I554" s="547"/>
      <c r="J554" s="547"/>
      <c r="K554" s="547"/>
      <c r="L554" s="728" t="s">
        <v>1345</v>
      </c>
      <c r="M554" s="548">
        <v>14640</v>
      </c>
      <c r="N554" s="549"/>
      <c r="P554" s="48"/>
      <c r="Q554" s="48"/>
      <c r="R554" s="48"/>
      <c r="S554" s="48"/>
      <c r="T554" s="48"/>
      <c r="U554" s="48"/>
      <c r="V554" s="48"/>
      <c r="W554" s="48"/>
      <c r="X554" s="48"/>
    </row>
    <row r="555" spans="1:24" ht="20.100000000000001" customHeight="1">
      <c r="A555" s="540">
        <v>548</v>
      </c>
      <c r="B555" s="725" t="s">
        <v>713</v>
      </c>
      <c r="C555" s="542" t="s">
        <v>712</v>
      </c>
      <c r="D555" s="543" t="s">
        <v>2114</v>
      </c>
      <c r="E555" s="728" t="s">
        <v>2113</v>
      </c>
      <c r="F555" s="729" t="s">
        <v>1494</v>
      </c>
      <c r="G555" s="546"/>
      <c r="H555" s="547"/>
      <c r="I555" s="547"/>
      <c r="J555" s="547"/>
      <c r="K555" s="547"/>
      <c r="L555" s="728" t="s">
        <v>1345</v>
      </c>
      <c r="M555" s="548">
        <v>14640</v>
      </c>
      <c r="N555" s="549"/>
      <c r="P555" s="48"/>
      <c r="Q555" s="48"/>
      <c r="R555" s="48"/>
      <c r="S555" s="48"/>
      <c r="T555" s="48"/>
      <c r="U555" s="48"/>
      <c r="V555" s="48"/>
      <c r="W555" s="48"/>
      <c r="X555" s="48"/>
    </row>
    <row r="556" spans="1:24" ht="20.100000000000001" customHeight="1">
      <c r="A556" s="540">
        <v>549</v>
      </c>
      <c r="B556" s="725" t="s">
        <v>713</v>
      </c>
      <c r="C556" s="542" t="s">
        <v>712</v>
      </c>
      <c r="D556" s="543" t="s">
        <v>2115</v>
      </c>
      <c r="E556" s="728" t="s">
        <v>2116</v>
      </c>
      <c r="F556" s="729" t="s">
        <v>1494</v>
      </c>
      <c r="G556" s="546"/>
      <c r="H556" s="547"/>
      <c r="I556" s="547"/>
      <c r="J556" s="547"/>
      <c r="K556" s="547"/>
      <c r="L556" s="728" t="s">
        <v>1345</v>
      </c>
      <c r="M556" s="548">
        <v>21960</v>
      </c>
      <c r="N556" s="549"/>
      <c r="P556" s="48"/>
      <c r="Q556" s="48"/>
      <c r="R556" s="48"/>
      <c r="S556" s="48"/>
      <c r="T556" s="48"/>
      <c r="U556" s="48"/>
      <c r="V556" s="48"/>
      <c r="W556" s="48"/>
      <c r="X556" s="48"/>
    </row>
    <row r="557" spans="1:24" ht="20.100000000000001" customHeight="1">
      <c r="A557" s="540">
        <v>550</v>
      </c>
      <c r="B557" s="725" t="s">
        <v>713</v>
      </c>
      <c r="C557" s="542" t="s">
        <v>712</v>
      </c>
      <c r="D557" s="543" t="s">
        <v>2117</v>
      </c>
      <c r="E557" s="728" t="s">
        <v>2116</v>
      </c>
      <c r="F557" s="729" t="s">
        <v>2118</v>
      </c>
      <c r="G557" s="546"/>
      <c r="H557" s="547"/>
      <c r="I557" s="547"/>
      <c r="J557" s="547"/>
      <c r="K557" s="547"/>
      <c r="L557" s="728" t="s">
        <v>1345</v>
      </c>
      <c r="M557" s="548">
        <v>21960</v>
      </c>
      <c r="N557" s="549"/>
      <c r="P557" s="48"/>
      <c r="Q557" s="48"/>
      <c r="R557" s="48"/>
      <c r="S557" s="48"/>
      <c r="T557" s="48"/>
      <c r="U557" s="48"/>
      <c r="V557" s="48"/>
      <c r="W557" s="48"/>
      <c r="X557" s="48"/>
    </row>
    <row r="558" spans="1:24" ht="20.100000000000001" customHeight="1">
      <c r="A558" s="540">
        <v>551</v>
      </c>
      <c r="B558" s="725" t="s">
        <v>713</v>
      </c>
      <c r="C558" s="542" t="s">
        <v>712</v>
      </c>
      <c r="D558" s="543" t="s">
        <v>2119</v>
      </c>
      <c r="E558" s="728" t="s">
        <v>2120</v>
      </c>
      <c r="F558" s="729" t="s">
        <v>2118</v>
      </c>
      <c r="G558" s="546"/>
      <c r="H558" s="547"/>
      <c r="I558" s="547"/>
      <c r="J558" s="547"/>
      <c r="K558" s="547"/>
      <c r="L558" s="728" t="s">
        <v>1345</v>
      </c>
      <c r="M558" s="548">
        <v>20130</v>
      </c>
      <c r="N558" s="549"/>
      <c r="P558" s="48"/>
      <c r="Q558" s="48"/>
      <c r="R558" s="48"/>
      <c r="S558" s="48"/>
      <c r="T558" s="48"/>
      <c r="U558" s="48"/>
      <c r="V558" s="48"/>
      <c r="W558" s="48"/>
      <c r="X558" s="48"/>
    </row>
    <row r="559" spans="1:24" ht="20.100000000000001" customHeight="1">
      <c r="A559" s="540">
        <v>552</v>
      </c>
      <c r="B559" s="725" t="s">
        <v>713</v>
      </c>
      <c r="C559" s="542" t="s">
        <v>712</v>
      </c>
      <c r="D559" s="543" t="s">
        <v>2121</v>
      </c>
      <c r="E559" s="728" t="s">
        <v>2120</v>
      </c>
      <c r="F559" s="729" t="s">
        <v>1684</v>
      </c>
      <c r="G559" s="546"/>
      <c r="H559" s="547"/>
      <c r="I559" s="547"/>
      <c r="J559" s="547"/>
      <c r="K559" s="547"/>
      <c r="L559" s="728" t="s">
        <v>1345</v>
      </c>
      <c r="M559" s="548">
        <v>20130</v>
      </c>
      <c r="N559" s="549"/>
      <c r="P559" s="48"/>
      <c r="Q559" s="48"/>
      <c r="R559" s="48"/>
      <c r="S559" s="48"/>
      <c r="T559" s="48"/>
      <c r="U559" s="48"/>
      <c r="V559" s="48"/>
      <c r="W559" s="48"/>
      <c r="X559" s="48"/>
    </row>
    <row r="560" spans="1:24" ht="20.100000000000001" customHeight="1">
      <c r="A560" s="540">
        <v>553</v>
      </c>
      <c r="B560" s="725" t="s">
        <v>713</v>
      </c>
      <c r="C560" s="542" t="s">
        <v>712</v>
      </c>
      <c r="D560" s="543" t="s">
        <v>2122</v>
      </c>
      <c r="E560" s="728" t="s">
        <v>2123</v>
      </c>
      <c r="F560" s="729" t="s">
        <v>1684</v>
      </c>
      <c r="G560" s="546"/>
      <c r="H560" s="547"/>
      <c r="I560" s="547"/>
      <c r="J560" s="547"/>
      <c r="K560" s="547"/>
      <c r="L560" s="728" t="s">
        <v>1345</v>
      </c>
      <c r="M560" s="548">
        <v>13176</v>
      </c>
      <c r="N560" s="549"/>
      <c r="P560" s="48"/>
      <c r="Q560" s="48"/>
      <c r="R560" s="48"/>
      <c r="S560" s="48"/>
      <c r="T560" s="48"/>
      <c r="U560" s="48"/>
      <c r="V560" s="48"/>
      <c r="W560" s="48"/>
      <c r="X560" s="48"/>
    </row>
    <row r="561" spans="1:24" ht="20.100000000000001" customHeight="1">
      <c r="A561" s="540">
        <v>554</v>
      </c>
      <c r="B561" s="725" t="s">
        <v>713</v>
      </c>
      <c r="C561" s="542" t="s">
        <v>712</v>
      </c>
      <c r="D561" s="543" t="s">
        <v>2124</v>
      </c>
      <c r="E561" s="728" t="s">
        <v>2123</v>
      </c>
      <c r="F561" s="729" t="s">
        <v>2125</v>
      </c>
      <c r="G561" s="546"/>
      <c r="H561" s="547"/>
      <c r="I561" s="547"/>
      <c r="J561" s="547"/>
      <c r="K561" s="547"/>
      <c r="L561" s="728" t="s">
        <v>1345</v>
      </c>
      <c r="M561" s="548">
        <v>13176</v>
      </c>
      <c r="N561" s="549"/>
      <c r="P561" s="48"/>
      <c r="Q561" s="48"/>
      <c r="R561" s="48"/>
      <c r="S561" s="48"/>
      <c r="T561" s="48"/>
      <c r="U561" s="48"/>
      <c r="V561" s="48"/>
      <c r="W561" s="48"/>
      <c r="X561" s="48"/>
    </row>
    <row r="562" spans="1:24" ht="20.100000000000001" customHeight="1">
      <c r="A562" s="540">
        <v>555</v>
      </c>
      <c r="B562" s="725" t="s">
        <v>2126</v>
      </c>
      <c r="C562" s="542" t="s">
        <v>709</v>
      </c>
      <c r="D562" s="543" t="s">
        <v>2127</v>
      </c>
      <c r="E562" s="728" t="s">
        <v>2128</v>
      </c>
      <c r="F562" s="729" t="s">
        <v>2125</v>
      </c>
      <c r="G562" s="546"/>
      <c r="H562" s="547"/>
      <c r="I562" s="547"/>
      <c r="J562" s="547"/>
      <c r="K562" s="547"/>
      <c r="L562" s="728" t="s">
        <v>1345</v>
      </c>
      <c r="M562" s="548">
        <v>21960</v>
      </c>
      <c r="N562" s="549"/>
      <c r="P562" s="48"/>
      <c r="Q562" s="48"/>
      <c r="R562" s="48"/>
      <c r="S562" s="48"/>
      <c r="T562" s="48"/>
      <c r="U562" s="48"/>
      <c r="V562" s="48"/>
      <c r="W562" s="48"/>
      <c r="X562" s="48"/>
    </row>
    <row r="563" spans="1:24" ht="20.100000000000001" customHeight="1">
      <c r="A563" s="540">
        <v>556</v>
      </c>
      <c r="B563" s="725" t="s">
        <v>2126</v>
      </c>
      <c r="C563" s="542" t="s">
        <v>709</v>
      </c>
      <c r="D563" s="543" t="s">
        <v>2129</v>
      </c>
      <c r="E563" s="728" t="s">
        <v>2128</v>
      </c>
      <c r="F563" s="729" t="s">
        <v>2130</v>
      </c>
      <c r="G563" s="546"/>
      <c r="H563" s="547"/>
      <c r="I563" s="547"/>
      <c r="J563" s="547"/>
      <c r="K563" s="547"/>
      <c r="L563" s="728" t="s">
        <v>1345</v>
      </c>
      <c r="M563" s="548">
        <v>21960</v>
      </c>
      <c r="N563" s="549"/>
      <c r="P563" s="48"/>
      <c r="Q563" s="48"/>
      <c r="R563" s="48"/>
      <c r="S563" s="48"/>
      <c r="T563" s="48"/>
      <c r="U563" s="48"/>
      <c r="V563" s="48"/>
      <c r="W563" s="48"/>
      <c r="X563" s="48"/>
    </row>
    <row r="564" spans="1:24" ht="20.100000000000001" customHeight="1">
      <c r="A564" s="540">
        <v>557</v>
      </c>
      <c r="B564" s="725" t="s">
        <v>713</v>
      </c>
      <c r="C564" s="542" t="s">
        <v>712</v>
      </c>
      <c r="D564" s="543" t="s">
        <v>2131</v>
      </c>
      <c r="E564" s="728" t="s">
        <v>2132</v>
      </c>
      <c r="F564" s="729" t="s">
        <v>2130</v>
      </c>
      <c r="G564" s="546"/>
      <c r="H564" s="547"/>
      <c r="I564" s="547"/>
      <c r="J564" s="547"/>
      <c r="K564" s="547"/>
      <c r="L564" s="728" t="s">
        <v>1345</v>
      </c>
      <c r="M564" s="548">
        <v>13176</v>
      </c>
      <c r="N564" s="549"/>
      <c r="P564" s="48"/>
      <c r="Q564" s="48"/>
      <c r="R564" s="48"/>
      <c r="S564" s="48"/>
      <c r="T564" s="48"/>
      <c r="U564" s="48"/>
      <c r="V564" s="48"/>
      <c r="W564" s="48"/>
      <c r="X564" s="48"/>
    </row>
    <row r="565" spans="1:24" ht="20.100000000000001" customHeight="1">
      <c r="A565" s="540">
        <v>558</v>
      </c>
      <c r="B565" s="725" t="s">
        <v>713</v>
      </c>
      <c r="C565" s="542" t="s">
        <v>712</v>
      </c>
      <c r="D565" s="543" t="s">
        <v>2133</v>
      </c>
      <c r="E565" s="728" t="s">
        <v>2132</v>
      </c>
      <c r="F565" s="729" t="s">
        <v>1352</v>
      </c>
      <c r="G565" s="546"/>
      <c r="H565" s="547"/>
      <c r="I565" s="547"/>
      <c r="J565" s="547"/>
      <c r="K565" s="547"/>
      <c r="L565" s="728" t="s">
        <v>1345</v>
      </c>
      <c r="M565" s="548">
        <v>13176</v>
      </c>
      <c r="N565" s="549"/>
      <c r="P565" s="48"/>
      <c r="Q565" s="48"/>
      <c r="R565" s="48"/>
      <c r="S565" s="48"/>
      <c r="T565" s="48"/>
      <c r="U565" s="48"/>
      <c r="V565" s="48"/>
      <c r="W565" s="48"/>
      <c r="X565" s="48"/>
    </row>
    <row r="566" spans="1:24" ht="20.100000000000001" customHeight="1">
      <c r="A566" s="540">
        <v>559</v>
      </c>
      <c r="B566" s="725" t="s">
        <v>713</v>
      </c>
      <c r="C566" s="542" t="s">
        <v>712</v>
      </c>
      <c r="D566" s="543" t="s">
        <v>2134</v>
      </c>
      <c r="E566" s="728" t="s">
        <v>2135</v>
      </c>
      <c r="F566" s="729" t="s">
        <v>1352</v>
      </c>
      <c r="G566" s="546"/>
      <c r="H566" s="547"/>
      <c r="I566" s="547"/>
      <c r="J566" s="547"/>
      <c r="K566" s="547"/>
      <c r="L566" s="728" t="s">
        <v>1345</v>
      </c>
      <c r="M566" s="548">
        <v>20490</v>
      </c>
      <c r="N566" s="549"/>
      <c r="P566" s="48"/>
      <c r="Q566" s="48"/>
      <c r="R566" s="48"/>
      <c r="S566" s="48"/>
      <c r="T566" s="48"/>
      <c r="U566" s="48"/>
      <c r="V566" s="48"/>
      <c r="W566" s="48"/>
      <c r="X566" s="48"/>
    </row>
    <row r="567" spans="1:24" ht="20.100000000000001" customHeight="1">
      <c r="A567" s="540">
        <v>560</v>
      </c>
      <c r="B567" s="725" t="s">
        <v>713</v>
      </c>
      <c r="C567" s="542" t="s">
        <v>712</v>
      </c>
      <c r="D567" s="543" t="s">
        <v>2136</v>
      </c>
      <c r="E567" s="728" t="s">
        <v>2135</v>
      </c>
      <c r="F567" s="729" t="s">
        <v>1352</v>
      </c>
      <c r="G567" s="546"/>
      <c r="H567" s="547"/>
      <c r="I567" s="547"/>
      <c r="J567" s="547"/>
      <c r="K567" s="547"/>
      <c r="L567" s="728" t="s">
        <v>1345</v>
      </c>
      <c r="M567" s="548">
        <v>20490</v>
      </c>
      <c r="N567" s="549"/>
      <c r="P567" s="48"/>
      <c r="Q567" s="48"/>
      <c r="R567" s="48"/>
      <c r="S567" s="48"/>
      <c r="T567" s="48"/>
      <c r="U567" s="48"/>
      <c r="V567" s="48"/>
      <c r="W567" s="48"/>
      <c r="X567" s="48"/>
    </row>
    <row r="568" spans="1:24" ht="20.100000000000001" customHeight="1">
      <c r="A568" s="540">
        <v>561</v>
      </c>
      <c r="B568" s="725" t="s">
        <v>713</v>
      </c>
      <c r="C568" s="542" t="s">
        <v>712</v>
      </c>
      <c r="D568" s="543" t="s">
        <v>2137</v>
      </c>
      <c r="E568" s="728" t="s">
        <v>2138</v>
      </c>
      <c r="F568" s="729" t="s">
        <v>1631</v>
      </c>
      <c r="G568" s="546"/>
      <c r="H568" s="547"/>
      <c r="I568" s="547"/>
      <c r="J568" s="547"/>
      <c r="K568" s="547"/>
      <c r="L568" s="728" t="s">
        <v>1345</v>
      </c>
      <c r="M568" s="548">
        <v>16836</v>
      </c>
      <c r="N568" s="549"/>
      <c r="P568" s="48"/>
      <c r="Q568" s="48"/>
      <c r="R568" s="48"/>
      <c r="S568" s="48"/>
      <c r="T568" s="48"/>
      <c r="U568" s="48"/>
      <c r="V568" s="48"/>
      <c r="W568" s="48"/>
      <c r="X568" s="48"/>
    </row>
    <row r="569" spans="1:24" ht="20.100000000000001" customHeight="1">
      <c r="A569" s="540">
        <v>562</v>
      </c>
      <c r="B569" s="725" t="s">
        <v>713</v>
      </c>
      <c r="C569" s="542" t="s">
        <v>712</v>
      </c>
      <c r="D569" s="543" t="s">
        <v>2139</v>
      </c>
      <c r="E569" s="728" t="s">
        <v>2138</v>
      </c>
      <c r="F569" s="729" t="s">
        <v>1631</v>
      </c>
      <c r="G569" s="546"/>
      <c r="H569" s="547"/>
      <c r="I569" s="547"/>
      <c r="J569" s="547"/>
      <c r="K569" s="547"/>
      <c r="L569" s="728" t="s">
        <v>1345</v>
      </c>
      <c r="M569" s="548">
        <v>16836</v>
      </c>
      <c r="N569" s="549"/>
      <c r="P569" s="48"/>
      <c r="Q569" s="48"/>
      <c r="R569" s="48"/>
      <c r="S569" s="48"/>
      <c r="T569" s="48"/>
      <c r="U569" s="48"/>
      <c r="V569" s="48"/>
      <c r="W569" s="48"/>
      <c r="X569" s="48"/>
    </row>
    <row r="570" spans="1:24" ht="20.100000000000001" customHeight="1">
      <c r="A570" s="540">
        <v>563</v>
      </c>
      <c r="B570" s="725" t="s">
        <v>713</v>
      </c>
      <c r="C570" s="542" t="s">
        <v>712</v>
      </c>
      <c r="D570" s="543" t="s">
        <v>2140</v>
      </c>
      <c r="E570" s="728" t="s">
        <v>2141</v>
      </c>
      <c r="F570" s="729" t="str">
        <f>F569</f>
        <v>Pinus</v>
      </c>
      <c r="G570" s="546"/>
      <c r="H570" s="547"/>
      <c r="I570" s="547"/>
      <c r="J570" s="547"/>
      <c r="K570" s="547"/>
      <c r="L570" s="728" t="s">
        <v>1345</v>
      </c>
      <c r="M570" s="548">
        <v>18226</v>
      </c>
      <c r="N570" s="549"/>
      <c r="P570" s="48"/>
      <c r="Q570" s="48"/>
      <c r="R570" s="48"/>
      <c r="S570" s="48"/>
      <c r="T570" s="48"/>
      <c r="U570" s="48"/>
      <c r="V570" s="48"/>
      <c r="W570" s="48"/>
      <c r="X570" s="48"/>
    </row>
    <row r="571" spans="1:24" ht="20.100000000000001" customHeight="1">
      <c r="A571" s="540">
        <v>564</v>
      </c>
      <c r="B571" s="725" t="s">
        <v>713</v>
      </c>
      <c r="C571" s="542" t="s">
        <v>712</v>
      </c>
      <c r="D571" s="543" t="s">
        <v>2142</v>
      </c>
      <c r="E571" s="728" t="s">
        <v>2141</v>
      </c>
      <c r="F571" s="729" t="str">
        <f>F570</f>
        <v>Pinus</v>
      </c>
      <c r="G571" s="546"/>
      <c r="H571" s="547"/>
      <c r="I571" s="547"/>
      <c r="J571" s="547"/>
      <c r="K571" s="547"/>
      <c r="L571" s="728" t="s">
        <v>1345</v>
      </c>
      <c r="M571" s="548">
        <v>18226</v>
      </c>
      <c r="N571" s="549"/>
      <c r="P571" s="48"/>
      <c r="Q571" s="48"/>
      <c r="R571" s="48"/>
      <c r="S571" s="48"/>
      <c r="T571" s="48"/>
      <c r="U571" s="48"/>
      <c r="V571" s="48"/>
      <c r="W571" s="48"/>
      <c r="X571" s="48"/>
    </row>
    <row r="572" spans="1:24" ht="20.100000000000001" customHeight="1">
      <c r="A572" s="540">
        <v>565</v>
      </c>
      <c r="B572" s="725" t="s">
        <v>713</v>
      </c>
      <c r="C572" s="542" t="s">
        <v>712</v>
      </c>
      <c r="D572" s="543" t="s">
        <v>2143</v>
      </c>
      <c r="E572" s="728" t="s">
        <v>2144</v>
      </c>
      <c r="F572" s="729" t="s">
        <v>1378</v>
      </c>
      <c r="G572" s="546"/>
      <c r="H572" s="547"/>
      <c r="I572" s="547"/>
      <c r="J572" s="547"/>
      <c r="K572" s="547"/>
      <c r="L572" s="728" t="s">
        <v>1345</v>
      </c>
      <c r="M572" s="548">
        <v>21813.599999999999</v>
      </c>
      <c r="N572" s="549"/>
      <c r="P572" s="48"/>
      <c r="Q572" s="48"/>
      <c r="R572" s="48"/>
      <c r="S572" s="48"/>
      <c r="T572" s="48"/>
      <c r="U572" s="48"/>
      <c r="V572" s="48"/>
      <c r="W572" s="48"/>
      <c r="X572" s="48"/>
    </row>
    <row r="573" spans="1:24" ht="20.100000000000001" customHeight="1">
      <c r="A573" s="540">
        <v>566</v>
      </c>
      <c r="B573" s="725" t="s">
        <v>713</v>
      </c>
      <c r="C573" s="542" t="s">
        <v>712</v>
      </c>
      <c r="D573" s="543" t="s">
        <v>2145</v>
      </c>
      <c r="E573" s="728" t="s">
        <v>2144</v>
      </c>
      <c r="F573" s="729" t="s">
        <v>1378</v>
      </c>
      <c r="G573" s="546"/>
      <c r="H573" s="547"/>
      <c r="I573" s="547"/>
      <c r="J573" s="547"/>
      <c r="K573" s="547"/>
      <c r="L573" s="728" t="s">
        <v>1345</v>
      </c>
      <c r="M573" s="548">
        <f>M572</f>
        <v>21813.599999999999</v>
      </c>
      <c r="N573" s="549"/>
      <c r="P573" s="48"/>
      <c r="Q573" s="48"/>
      <c r="R573" s="48"/>
      <c r="S573" s="48"/>
      <c r="T573" s="48"/>
      <c r="U573" s="48"/>
      <c r="V573" s="48"/>
      <c r="W573" s="48"/>
      <c r="X573" s="48"/>
    </row>
    <row r="574" spans="1:24" ht="20.100000000000001" customHeight="1">
      <c r="A574" s="540">
        <v>567</v>
      </c>
      <c r="B574" s="725" t="s">
        <v>713</v>
      </c>
      <c r="C574" s="542" t="s">
        <v>712</v>
      </c>
      <c r="D574" s="543" t="s">
        <v>2146</v>
      </c>
      <c r="E574" s="728" t="s">
        <v>2147</v>
      </c>
      <c r="F574" s="729" t="s">
        <v>1429</v>
      </c>
      <c r="G574" s="546"/>
      <c r="H574" s="547"/>
      <c r="I574" s="547"/>
      <c r="J574" s="547"/>
      <c r="K574" s="547"/>
      <c r="L574" s="728" t="s">
        <v>1345</v>
      </c>
      <c r="M574" s="548">
        <v>13176</v>
      </c>
      <c r="N574" s="549"/>
      <c r="P574" s="48"/>
      <c r="Q574" s="48"/>
      <c r="R574" s="48"/>
      <c r="S574" s="48"/>
      <c r="T574" s="48"/>
      <c r="U574" s="48"/>
      <c r="V574" s="48"/>
      <c r="W574" s="48"/>
      <c r="X574" s="48"/>
    </row>
    <row r="575" spans="1:24" ht="20.100000000000001" customHeight="1">
      <c r="A575" s="540">
        <v>568</v>
      </c>
      <c r="B575" s="725" t="s">
        <v>713</v>
      </c>
      <c r="C575" s="542" t="s">
        <v>712</v>
      </c>
      <c r="D575" s="543" t="s">
        <v>2148</v>
      </c>
      <c r="E575" s="728" t="s">
        <v>2147</v>
      </c>
      <c r="F575" s="729" t="s">
        <v>1429</v>
      </c>
      <c r="G575" s="546"/>
      <c r="H575" s="547"/>
      <c r="I575" s="547"/>
      <c r="J575" s="547"/>
      <c r="K575" s="547"/>
      <c r="L575" s="728" t="s">
        <v>1345</v>
      </c>
      <c r="M575" s="548">
        <v>13176</v>
      </c>
      <c r="N575" s="549"/>
      <c r="P575" s="48"/>
      <c r="Q575" s="48"/>
      <c r="R575" s="48"/>
      <c r="S575" s="48"/>
      <c r="T575" s="48"/>
      <c r="U575" s="48"/>
      <c r="V575" s="48"/>
      <c r="W575" s="48"/>
      <c r="X575" s="48"/>
    </row>
    <row r="576" spans="1:24" ht="20.100000000000001" customHeight="1">
      <c r="A576" s="540">
        <v>569</v>
      </c>
      <c r="B576" s="725" t="s">
        <v>713</v>
      </c>
      <c r="C576" s="542" t="s">
        <v>712</v>
      </c>
      <c r="D576" s="543" t="s">
        <v>2149</v>
      </c>
      <c r="E576" s="728" t="s">
        <v>2150</v>
      </c>
      <c r="F576" s="729" t="s">
        <v>1384</v>
      </c>
      <c r="G576" s="546"/>
      <c r="H576" s="547"/>
      <c r="I576" s="547"/>
      <c r="J576" s="547"/>
      <c r="K576" s="547"/>
      <c r="L576" s="728" t="s">
        <v>1345</v>
      </c>
      <c r="M576" s="548">
        <v>13176</v>
      </c>
      <c r="N576" s="549"/>
      <c r="P576" s="48"/>
      <c r="Q576" s="48"/>
      <c r="R576" s="48"/>
      <c r="S576" s="48"/>
      <c r="T576" s="48"/>
      <c r="U576" s="48"/>
      <c r="V576" s="48"/>
      <c r="W576" s="48"/>
      <c r="X576" s="48"/>
    </row>
    <row r="577" spans="1:24" ht="20.100000000000001" customHeight="1">
      <c r="A577" s="540">
        <v>570</v>
      </c>
      <c r="B577" s="725" t="s">
        <v>713</v>
      </c>
      <c r="C577" s="542" t="s">
        <v>712</v>
      </c>
      <c r="D577" s="543" t="s">
        <v>2151</v>
      </c>
      <c r="E577" s="728" t="s">
        <v>2150</v>
      </c>
      <c r="F577" s="729" t="s">
        <v>1384</v>
      </c>
      <c r="G577" s="546"/>
      <c r="H577" s="547"/>
      <c r="I577" s="547"/>
      <c r="J577" s="547"/>
      <c r="K577" s="547"/>
      <c r="L577" s="728" t="s">
        <v>1345</v>
      </c>
      <c r="M577" s="548">
        <v>13176</v>
      </c>
      <c r="N577" s="549"/>
      <c r="P577" s="48"/>
      <c r="Q577" s="48"/>
      <c r="R577" s="48"/>
      <c r="S577" s="48"/>
      <c r="T577" s="48"/>
      <c r="U577" s="48"/>
      <c r="V577" s="48"/>
      <c r="W577" s="48"/>
      <c r="X577" s="48"/>
    </row>
    <row r="578" spans="1:24" ht="20.100000000000001" customHeight="1">
      <c r="A578" s="540">
        <v>571</v>
      </c>
      <c r="B578" s="725" t="s">
        <v>713</v>
      </c>
      <c r="C578" s="542" t="s">
        <v>712</v>
      </c>
      <c r="D578" s="543" t="s">
        <v>2152</v>
      </c>
      <c r="E578" s="728" t="s">
        <v>2153</v>
      </c>
      <c r="F578" s="729" t="s">
        <v>1384</v>
      </c>
      <c r="G578" s="546"/>
      <c r="H578" s="547"/>
      <c r="I578" s="547"/>
      <c r="J578" s="547"/>
      <c r="K578" s="547"/>
      <c r="L578" s="728" t="s">
        <v>1345</v>
      </c>
      <c r="M578" s="548">
        <v>30378</v>
      </c>
      <c r="N578" s="549"/>
      <c r="P578" s="48"/>
      <c r="Q578" s="48"/>
      <c r="R578" s="48"/>
      <c r="S578" s="48"/>
      <c r="T578" s="48"/>
      <c r="U578" s="48"/>
      <c r="V578" s="48"/>
      <c r="W578" s="48"/>
      <c r="X578" s="48"/>
    </row>
    <row r="579" spans="1:24" ht="20.100000000000001" customHeight="1">
      <c r="A579" s="540">
        <v>572</v>
      </c>
      <c r="B579" s="725" t="s">
        <v>713</v>
      </c>
      <c r="C579" s="542" t="s">
        <v>712</v>
      </c>
      <c r="D579" s="543" t="s">
        <v>2154</v>
      </c>
      <c r="E579" s="728" t="s">
        <v>2153</v>
      </c>
      <c r="F579" s="729" t="s">
        <v>2021</v>
      </c>
      <c r="G579" s="546"/>
      <c r="H579" s="547"/>
      <c r="I579" s="547"/>
      <c r="J579" s="547"/>
      <c r="K579" s="547"/>
      <c r="L579" s="728" t="s">
        <v>1345</v>
      </c>
      <c r="M579" s="548">
        <v>30378</v>
      </c>
      <c r="N579" s="549"/>
      <c r="P579" s="48"/>
      <c r="Q579" s="48"/>
      <c r="R579" s="48"/>
      <c r="S579" s="48"/>
      <c r="T579" s="48"/>
      <c r="U579" s="48"/>
      <c r="V579" s="48"/>
      <c r="W579" s="48"/>
      <c r="X579" s="48"/>
    </row>
    <row r="580" spans="1:24" ht="20.100000000000001" customHeight="1">
      <c r="A580" s="540">
        <v>573</v>
      </c>
      <c r="B580" s="725" t="s">
        <v>706</v>
      </c>
      <c r="C580" s="542" t="s">
        <v>705</v>
      </c>
      <c r="D580" s="543" t="s">
        <v>2155</v>
      </c>
      <c r="E580" s="728" t="s">
        <v>2156</v>
      </c>
      <c r="F580" s="729" t="str">
        <f>F579</f>
        <v>PT Puri Delco</v>
      </c>
      <c r="G580" s="546"/>
      <c r="H580" s="547"/>
      <c r="I580" s="547"/>
      <c r="J580" s="547"/>
      <c r="K580" s="547"/>
      <c r="L580" s="728" t="s">
        <v>1345</v>
      </c>
      <c r="M580" s="548">
        <v>10980</v>
      </c>
      <c r="N580" s="549"/>
      <c r="P580" s="48"/>
      <c r="Q580" s="48"/>
      <c r="R580" s="48"/>
      <c r="S580" s="48"/>
      <c r="T580" s="48"/>
      <c r="U580" s="48"/>
      <c r="V580" s="48"/>
      <c r="W580" s="48"/>
      <c r="X580" s="48"/>
    </row>
    <row r="581" spans="1:24" ht="20.100000000000001" customHeight="1">
      <c r="A581" s="540">
        <v>574</v>
      </c>
      <c r="B581" s="725" t="s">
        <v>706</v>
      </c>
      <c r="C581" s="542" t="s">
        <v>705</v>
      </c>
      <c r="D581" s="543" t="s">
        <v>2157</v>
      </c>
      <c r="E581" s="728" t="s">
        <v>2156</v>
      </c>
      <c r="F581" s="729" t="s">
        <v>1822</v>
      </c>
      <c r="G581" s="546"/>
      <c r="H581" s="547"/>
      <c r="I581" s="547"/>
      <c r="J581" s="547"/>
      <c r="K581" s="547"/>
      <c r="L581" s="728" t="s">
        <v>1345</v>
      </c>
      <c r="M581" s="548">
        <v>10980</v>
      </c>
      <c r="N581" s="549"/>
      <c r="P581" s="48"/>
      <c r="Q581" s="48"/>
      <c r="R581" s="48"/>
      <c r="S581" s="48"/>
      <c r="T581" s="48"/>
      <c r="U581" s="48"/>
      <c r="V581" s="48"/>
      <c r="W581" s="48"/>
      <c r="X581" s="48"/>
    </row>
    <row r="582" spans="1:24" ht="20.100000000000001" customHeight="1">
      <c r="A582" s="540">
        <v>575</v>
      </c>
      <c r="B582" s="725" t="s">
        <v>706</v>
      </c>
      <c r="C582" s="542" t="s">
        <v>705</v>
      </c>
      <c r="D582" s="543" t="s">
        <v>2158</v>
      </c>
      <c r="E582" s="728" t="s">
        <v>2159</v>
      </c>
      <c r="F582" s="729" t="s">
        <v>1822</v>
      </c>
      <c r="G582" s="546"/>
      <c r="H582" s="547"/>
      <c r="I582" s="547"/>
      <c r="J582" s="547"/>
      <c r="K582" s="547"/>
      <c r="L582" s="728" t="s">
        <v>1345</v>
      </c>
      <c r="M582" s="548">
        <v>10980</v>
      </c>
      <c r="N582" s="549"/>
      <c r="P582" s="48"/>
      <c r="Q582" s="48"/>
      <c r="R582" s="48"/>
      <c r="S582" s="48"/>
      <c r="T582" s="48"/>
      <c r="U582" s="48"/>
      <c r="V582" s="48"/>
      <c r="W582" s="48"/>
      <c r="X582" s="48"/>
    </row>
    <row r="583" spans="1:24" ht="20.100000000000001" customHeight="1">
      <c r="A583" s="540">
        <v>576</v>
      </c>
      <c r="B583" s="725" t="s">
        <v>706</v>
      </c>
      <c r="C583" s="542" t="s">
        <v>705</v>
      </c>
      <c r="D583" s="543" t="s">
        <v>2160</v>
      </c>
      <c r="E583" s="728" t="s">
        <v>2159</v>
      </c>
      <c r="F583" s="729" t="s">
        <v>1822</v>
      </c>
      <c r="G583" s="546"/>
      <c r="H583" s="547"/>
      <c r="I583" s="547"/>
      <c r="J583" s="547"/>
      <c r="K583" s="547"/>
      <c r="L583" s="728" t="s">
        <v>1345</v>
      </c>
      <c r="M583" s="548">
        <v>10980</v>
      </c>
      <c r="N583" s="549"/>
      <c r="P583" s="48"/>
      <c r="Q583" s="48"/>
      <c r="R583" s="48"/>
      <c r="S583" s="48"/>
      <c r="T583" s="48"/>
      <c r="U583" s="48"/>
      <c r="V583" s="48"/>
      <c r="W583" s="48"/>
      <c r="X583" s="48"/>
    </row>
    <row r="584" spans="1:24" ht="20.100000000000001" customHeight="1">
      <c r="A584" s="540">
        <v>577</v>
      </c>
      <c r="B584" s="725" t="s">
        <v>706</v>
      </c>
      <c r="C584" s="542" t="s">
        <v>705</v>
      </c>
      <c r="D584" s="543" t="s">
        <v>2161</v>
      </c>
      <c r="E584" s="728" t="s">
        <v>2162</v>
      </c>
      <c r="F584" s="729" t="s">
        <v>1822</v>
      </c>
      <c r="G584" s="546"/>
      <c r="H584" s="547"/>
      <c r="I584" s="547"/>
      <c r="J584" s="547"/>
      <c r="K584" s="547"/>
      <c r="L584" s="728" t="s">
        <v>1345</v>
      </c>
      <c r="M584" s="548">
        <v>10980</v>
      </c>
      <c r="N584" s="549"/>
      <c r="P584" s="48"/>
      <c r="Q584" s="48"/>
      <c r="R584" s="48"/>
      <c r="S584" s="48"/>
      <c r="T584" s="48"/>
      <c r="U584" s="48"/>
      <c r="V584" s="48"/>
      <c r="W584" s="48"/>
      <c r="X584" s="48"/>
    </row>
    <row r="585" spans="1:24" ht="20.100000000000001" customHeight="1">
      <c r="A585" s="540">
        <v>578</v>
      </c>
      <c r="B585" s="725" t="s">
        <v>706</v>
      </c>
      <c r="C585" s="542" t="s">
        <v>705</v>
      </c>
      <c r="D585" s="543" t="s">
        <v>2163</v>
      </c>
      <c r="E585" s="728" t="s">
        <v>2162</v>
      </c>
      <c r="F585" s="729" t="s">
        <v>1822</v>
      </c>
      <c r="G585" s="546"/>
      <c r="H585" s="547"/>
      <c r="I585" s="547"/>
      <c r="J585" s="547"/>
      <c r="K585" s="547"/>
      <c r="L585" s="728" t="s">
        <v>1345</v>
      </c>
      <c r="M585" s="548">
        <v>10980</v>
      </c>
      <c r="N585" s="549"/>
      <c r="P585" s="48"/>
      <c r="Q585" s="48"/>
      <c r="R585" s="48"/>
      <c r="S585" s="48"/>
      <c r="T585" s="48"/>
      <c r="U585" s="48"/>
      <c r="V585" s="48"/>
      <c r="W585" s="48"/>
      <c r="X585" s="48"/>
    </row>
    <row r="586" spans="1:24" ht="20.100000000000001" customHeight="1">
      <c r="A586" s="540">
        <v>579</v>
      </c>
      <c r="B586" s="725" t="s">
        <v>713</v>
      </c>
      <c r="C586" s="542" t="s">
        <v>712</v>
      </c>
      <c r="D586" s="543" t="s">
        <v>2164</v>
      </c>
      <c r="E586" s="728" t="s">
        <v>2165</v>
      </c>
      <c r="F586" s="729" t="str">
        <f>F587</f>
        <v>Pustaka Anggrek</v>
      </c>
      <c r="G586" s="546"/>
      <c r="H586" s="547"/>
      <c r="I586" s="547"/>
      <c r="J586" s="547"/>
      <c r="K586" s="547"/>
      <c r="L586" s="728" t="s">
        <v>1345</v>
      </c>
      <c r="M586" s="548">
        <v>11712</v>
      </c>
      <c r="N586" s="549"/>
      <c r="P586" s="48"/>
      <c r="Q586" s="48"/>
      <c r="R586" s="48"/>
      <c r="S586" s="48"/>
      <c r="T586" s="48"/>
      <c r="U586" s="48"/>
      <c r="V586" s="48"/>
      <c r="W586" s="48"/>
      <c r="X586" s="48"/>
    </row>
    <row r="587" spans="1:24" ht="20.100000000000001" customHeight="1">
      <c r="A587" s="540">
        <v>580</v>
      </c>
      <c r="B587" s="725" t="s">
        <v>713</v>
      </c>
      <c r="C587" s="542" t="s">
        <v>712</v>
      </c>
      <c r="D587" s="543" t="s">
        <v>2166</v>
      </c>
      <c r="E587" s="728" t="s">
        <v>2165</v>
      </c>
      <c r="F587" s="729" t="s">
        <v>1387</v>
      </c>
      <c r="G587" s="546"/>
      <c r="H587" s="547"/>
      <c r="I587" s="547"/>
      <c r="J587" s="547"/>
      <c r="K587" s="547"/>
      <c r="L587" s="728" t="s">
        <v>1345</v>
      </c>
      <c r="M587" s="548">
        <v>11712</v>
      </c>
      <c r="N587" s="549"/>
      <c r="P587" s="48"/>
      <c r="Q587" s="48"/>
      <c r="R587" s="48"/>
      <c r="S587" s="48"/>
      <c r="T587" s="48"/>
      <c r="U587" s="48"/>
      <c r="V587" s="48"/>
      <c r="W587" s="48"/>
      <c r="X587" s="48"/>
    </row>
    <row r="588" spans="1:24" ht="20.100000000000001" customHeight="1">
      <c r="A588" s="540">
        <v>581</v>
      </c>
      <c r="B588" s="725" t="s">
        <v>713</v>
      </c>
      <c r="C588" s="542" t="s">
        <v>712</v>
      </c>
      <c r="D588" s="543" t="s">
        <v>2167</v>
      </c>
      <c r="E588" s="728" t="s">
        <v>2168</v>
      </c>
      <c r="F588" s="729" t="s">
        <v>1387</v>
      </c>
      <c r="G588" s="546"/>
      <c r="H588" s="547"/>
      <c r="I588" s="547"/>
      <c r="J588" s="547"/>
      <c r="K588" s="547"/>
      <c r="L588" s="728" t="s">
        <v>1345</v>
      </c>
      <c r="M588" s="548">
        <v>21960</v>
      </c>
      <c r="N588" s="549"/>
      <c r="P588" s="48"/>
      <c r="Q588" s="48"/>
      <c r="R588" s="48"/>
      <c r="S588" s="48"/>
      <c r="T588" s="48"/>
      <c r="U588" s="48"/>
      <c r="V588" s="48"/>
      <c r="W588" s="48"/>
      <c r="X588" s="48"/>
    </row>
    <row r="589" spans="1:24" ht="20.100000000000001" customHeight="1">
      <c r="A589" s="540">
        <v>582</v>
      </c>
      <c r="B589" s="725" t="s">
        <v>713</v>
      </c>
      <c r="C589" s="542" t="s">
        <v>712</v>
      </c>
      <c r="D589" s="543" t="s">
        <v>2169</v>
      </c>
      <c r="E589" s="728" t="s">
        <v>2168</v>
      </c>
      <c r="F589" s="729" t="s">
        <v>1356</v>
      </c>
      <c r="G589" s="546"/>
      <c r="H589" s="547"/>
      <c r="I589" s="547"/>
      <c r="J589" s="547"/>
      <c r="K589" s="547"/>
      <c r="L589" s="728" t="s">
        <v>1345</v>
      </c>
      <c r="M589" s="548">
        <v>21960</v>
      </c>
      <c r="N589" s="549"/>
      <c r="P589" s="48"/>
      <c r="Q589" s="48"/>
      <c r="R589" s="48"/>
      <c r="S589" s="48"/>
      <c r="T589" s="48"/>
      <c r="U589" s="48"/>
      <c r="V589" s="48"/>
      <c r="W589" s="48"/>
      <c r="X589" s="48"/>
    </row>
    <row r="590" spans="1:24" ht="20.100000000000001" customHeight="1">
      <c r="A590" s="540">
        <v>583</v>
      </c>
      <c r="B590" s="725" t="s">
        <v>713</v>
      </c>
      <c r="C590" s="542" t="s">
        <v>712</v>
      </c>
      <c r="D590" s="543" t="s">
        <v>2170</v>
      </c>
      <c r="E590" s="728" t="s">
        <v>2171</v>
      </c>
      <c r="F590" s="729" t="s">
        <v>2172</v>
      </c>
      <c r="G590" s="546"/>
      <c r="H590" s="547"/>
      <c r="I590" s="547"/>
      <c r="J590" s="547"/>
      <c r="K590" s="547"/>
      <c r="L590" s="728" t="s">
        <v>1345</v>
      </c>
      <c r="M590" s="548">
        <v>17568</v>
      </c>
      <c r="N590" s="549"/>
      <c r="P590" s="48"/>
      <c r="Q590" s="48"/>
      <c r="R590" s="48"/>
      <c r="S590" s="48"/>
      <c r="T590" s="48"/>
      <c r="U590" s="48"/>
      <c r="V590" s="48"/>
      <c r="W590" s="48"/>
      <c r="X590" s="48"/>
    </row>
    <row r="591" spans="1:24" ht="20.100000000000001" customHeight="1">
      <c r="A591" s="540">
        <v>584</v>
      </c>
      <c r="B591" s="725" t="s">
        <v>713</v>
      </c>
      <c r="C591" s="542" t="s">
        <v>712</v>
      </c>
      <c r="D591" s="543" t="s">
        <v>2173</v>
      </c>
      <c r="E591" s="728" t="s">
        <v>2171</v>
      </c>
      <c r="F591" s="729" t="s">
        <v>2172</v>
      </c>
      <c r="G591" s="546"/>
      <c r="H591" s="547"/>
      <c r="I591" s="547"/>
      <c r="J591" s="547"/>
      <c r="K591" s="547"/>
      <c r="L591" s="728" t="s">
        <v>1345</v>
      </c>
      <c r="M591" s="548">
        <v>17568</v>
      </c>
      <c r="N591" s="549"/>
      <c r="P591" s="48"/>
      <c r="Q591" s="48"/>
      <c r="R591" s="48"/>
      <c r="S591" s="48"/>
      <c r="T591" s="48"/>
      <c r="U591" s="48"/>
      <c r="V591" s="48"/>
      <c r="W591" s="48"/>
      <c r="X591" s="48"/>
    </row>
    <row r="592" spans="1:24" ht="20.100000000000001" customHeight="1">
      <c r="A592" s="540">
        <v>585</v>
      </c>
      <c r="B592" s="725" t="s">
        <v>713</v>
      </c>
      <c r="C592" s="542" t="s">
        <v>712</v>
      </c>
      <c r="D592" s="543" t="s">
        <v>2174</v>
      </c>
      <c r="E592" s="728" t="s">
        <v>2175</v>
      </c>
      <c r="F592" s="729" t="s">
        <v>1911</v>
      </c>
      <c r="G592" s="546"/>
      <c r="H592" s="547"/>
      <c r="I592" s="547"/>
      <c r="J592" s="547"/>
      <c r="K592" s="547"/>
      <c r="L592" s="728" t="s">
        <v>1345</v>
      </c>
      <c r="M592" s="548">
        <v>13176</v>
      </c>
      <c r="N592" s="549"/>
      <c r="P592" s="48"/>
      <c r="Q592" s="48"/>
      <c r="R592" s="48"/>
      <c r="S592" s="48"/>
      <c r="T592" s="48"/>
      <c r="U592" s="48"/>
      <c r="V592" s="48"/>
      <c r="W592" s="48"/>
      <c r="X592" s="48"/>
    </row>
    <row r="593" spans="1:24" ht="20.100000000000001" customHeight="1">
      <c r="A593" s="540">
        <v>586</v>
      </c>
      <c r="B593" s="725" t="s">
        <v>713</v>
      </c>
      <c r="C593" s="542" t="s">
        <v>712</v>
      </c>
      <c r="D593" s="543" t="s">
        <v>2176</v>
      </c>
      <c r="E593" s="728" t="s">
        <v>2175</v>
      </c>
      <c r="F593" s="729" t="s">
        <v>1911</v>
      </c>
      <c r="G593" s="546"/>
      <c r="H593" s="547"/>
      <c r="I593" s="547"/>
      <c r="J593" s="547"/>
      <c r="K593" s="547"/>
      <c r="L593" s="728" t="s">
        <v>1345</v>
      </c>
      <c r="M593" s="548">
        <v>13176</v>
      </c>
      <c r="N593" s="549"/>
      <c r="P593" s="48"/>
      <c r="Q593" s="48"/>
      <c r="R593" s="48"/>
      <c r="S593" s="48"/>
      <c r="T593" s="48"/>
      <c r="U593" s="48"/>
      <c r="V593" s="48"/>
      <c r="W593" s="48"/>
      <c r="X593" s="48"/>
    </row>
    <row r="594" spans="1:24" ht="20.100000000000001" customHeight="1">
      <c r="A594" s="540">
        <v>587</v>
      </c>
      <c r="B594" s="725" t="s">
        <v>713</v>
      </c>
      <c r="C594" s="542" t="s">
        <v>712</v>
      </c>
      <c r="D594" s="543" t="s">
        <v>2177</v>
      </c>
      <c r="E594" s="728" t="s">
        <v>2178</v>
      </c>
      <c r="F594" s="729" t="s">
        <v>2179</v>
      </c>
      <c r="G594" s="546"/>
      <c r="H594" s="547"/>
      <c r="I594" s="547"/>
      <c r="J594" s="547"/>
      <c r="K594" s="547"/>
      <c r="L594" s="728" t="s">
        <v>1345</v>
      </c>
      <c r="M594" s="548">
        <v>14640</v>
      </c>
      <c r="N594" s="549"/>
      <c r="P594" s="48"/>
      <c r="Q594" s="48"/>
      <c r="R594" s="48"/>
      <c r="S594" s="48"/>
      <c r="T594" s="48"/>
      <c r="U594" s="48"/>
      <c r="V594" s="48"/>
      <c r="W594" s="48"/>
      <c r="X594" s="48"/>
    </row>
    <row r="595" spans="1:24" ht="20.100000000000001" customHeight="1">
      <c r="A595" s="540">
        <v>588</v>
      </c>
      <c r="B595" s="725" t="s">
        <v>713</v>
      </c>
      <c r="C595" s="542" t="s">
        <v>712</v>
      </c>
      <c r="D595" s="543" t="s">
        <v>2180</v>
      </c>
      <c r="E595" s="728" t="s">
        <v>2178</v>
      </c>
      <c r="F595" s="729" t="s">
        <v>2179</v>
      </c>
      <c r="G595" s="546"/>
      <c r="H595" s="547"/>
      <c r="I595" s="547"/>
      <c r="J595" s="547"/>
      <c r="K595" s="547"/>
      <c r="L595" s="728" t="s">
        <v>1345</v>
      </c>
      <c r="M595" s="548">
        <v>14640</v>
      </c>
      <c r="N595" s="549"/>
      <c r="P595" s="48"/>
      <c r="Q595" s="48"/>
      <c r="R595" s="48"/>
      <c r="S595" s="48"/>
      <c r="T595" s="48"/>
      <c r="U595" s="48"/>
      <c r="V595" s="48"/>
      <c r="W595" s="48"/>
      <c r="X595" s="48"/>
    </row>
    <row r="596" spans="1:24" ht="20.100000000000001" customHeight="1">
      <c r="A596" s="540">
        <v>589</v>
      </c>
      <c r="B596" s="725" t="s">
        <v>713</v>
      </c>
      <c r="C596" s="542" t="s">
        <v>712</v>
      </c>
      <c r="D596" s="543" t="s">
        <v>2181</v>
      </c>
      <c r="E596" s="728" t="s">
        <v>2182</v>
      </c>
      <c r="F596" s="729" t="s">
        <v>1344</v>
      </c>
      <c r="G596" s="546"/>
      <c r="H596" s="547"/>
      <c r="I596" s="547"/>
      <c r="J596" s="547"/>
      <c r="K596" s="547"/>
      <c r="L596" s="728" t="s">
        <v>1345</v>
      </c>
      <c r="M596" s="548">
        <v>15372</v>
      </c>
      <c r="N596" s="549"/>
      <c r="P596" s="48"/>
      <c r="Q596" s="48"/>
      <c r="R596" s="48"/>
      <c r="S596" s="48"/>
      <c r="T596" s="48"/>
      <c r="U596" s="48"/>
      <c r="V596" s="48"/>
      <c r="W596" s="48"/>
      <c r="X596" s="48"/>
    </row>
    <row r="597" spans="1:24" ht="20.100000000000001" customHeight="1">
      <c r="A597" s="540">
        <v>590</v>
      </c>
      <c r="B597" s="725" t="s">
        <v>713</v>
      </c>
      <c r="C597" s="542" t="s">
        <v>712</v>
      </c>
      <c r="D597" s="543" t="s">
        <v>2183</v>
      </c>
      <c r="E597" s="728" t="s">
        <v>2182</v>
      </c>
      <c r="F597" s="729" t="s">
        <v>1344</v>
      </c>
      <c r="G597" s="546"/>
      <c r="H597" s="547"/>
      <c r="I597" s="547"/>
      <c r="J597" s="547"/>
      <c r="K597" s="547"/>
      <c r="L597" s="728" t="s">
        <v>1345</v>
      </c>
      <c r="M597" s="548">
        <v>15372</v>
      </c>
      <c r="N597" s="549"/>
      <c r="P597" s="48"/>
      <c r="Q597" s="48"/>
      <c r="R597" s="48"/>
      <c r="S597" s="48"/>
      <c r="T597" s="48"/>
      <c r="U597" s="48"/>
      <c r="V597" s="48"/>
      <c r="W597" s="48"/>
      <c r="X597" s="48"/>
    </row>
    <row r="598" spans="1:24" ht="20.100000000000001" customHeight="1">
      <c r="A598" s="540">
        <v>591</v>
      </c>
      <c r="B598" s="725" t="s">
        <v>713</v>
      </c>
      <c r="C598" s="542" t="s">
        <v>712</v>
      </c>
      <c r="D598" s="543" t="s">
        <v>2184</v>
      </c>
      <c r="E598" s="728" t="s">
        <v>2185</v>
      </c>
      <c r="F598" s="729" t="s">
        <v>1404</v>
      </c>
      <c r="G598" s="546"/>
      <c r="H598" s="547"/>
      <c r="I598" s="547"/>
      <c r="J598" s="547"/>
      <c r="K598" s="547"/>
      <c r="L598" s="728" t="s">
        <v>1345</v>
      </c>
      <c r="M598" s="548">
        <v>18300</v>
      </c>
      <c r="N598" s="549"/>
      <c r="P598" s="48"/>
      <c r="Q598" s="48"/>
      <c r="R598" s="48"/>
      <c r="S598" s="48"/>
      <c r="T598" s="48"/>
      <c r="U598" s="48"/>
      <c r="V598" s="48"/>
      <c r="W598" s="48"/>
      <c r="X598" s="48"/>
    </row>
    <row r="599" spans="1:24" ht="20.100000000000001" customHeight="1">
      <c r="A599" s="540">
        <v>592</v>
      </c>
      <c r="B599" s="725" t="s">
        <v>713</v>
      </c>
      <c r="C599" s="542" t="s">
        <v>712</v>
      </c>
      <c r="D599" s="543" t="s">
        <v>2186</v>
      </c>
      <c r="E599" s="728" t="s">
        <v>2185</v>
      </c>
      <c r="F599" s="729" t="s">
        <v>1404</v>
      </c>
      <c r="G599" s="546"/>
      <c r="H599" s="547"/>
      <c r="I599" s="547"/>
      <c r="J599" s="547"/>
      <c r="K599" s="547"/>
      <c r="L599" s="728" t="s">
        <v>1345</v>
      </c>
      <c r="M599" s="548">
        <v>18300</v>
      </c>
      <c r="N599" s="549"/>
      <c r="P599" s="48"/>
      <c r="Q599" s="48"/>
      <c r="R599" s="48"/>
      <c r="S599" s="48"/>
      <c r="T599" s="48"/>
      <c r="U599" s="48"/>
      <c r="V599" s="48"/>
      <c r="W599" s="48"/>
      <c r="X599" s="48"/>
    </row>
    <row r="600" spans="1:24" ht="20.100000000000001" customHeight="1">
      <c r="A600" s="540">
        <v>593</v>
      </c>
      <c r="B600" s="725" t="s">
        <v>713</v>
      </c>
      <c r="C600" s="542" t="s">
        <v>712</v>
      </c>
      <c r="D600" s="543" t="s">
        <v>2187</v>
      </c>
      <c r="E600" s="728" t="s">
        <v>2188</v>
      </c>
      <c r="F600" s="729" t="s">
        <v>1822</v>
      </c>
      <c r="G600" s="546"/>
      <c r="H600" s="547"/>
      <c r="I600" s="547"/>
      <c r="J600" s="547"/>
      <c r="K600" s="547"/>
      <c r="L600" s="728" t="s">
        <v>1345</v>
      </c>
      <c r="M600" s="548">
        <v>9516</v>
      </c>
      <c r="N600" s="549"/>
      <c r="P600" s="48"/>
      <c r="Q600" s="48"/>
      <c r="R600" s="48"/>
      <c r="S600" s="48"/>
      <c r="T600" s="48"/>
      <c r="U600" s="48"/>
      <c r="V600" s="48"/>
      <c r="W600" s="48"/>
      <c r="X600" s="48"/>
    </row>
    <row r="601" spans="1:24" ht="20.100000000000001" customHeight="1">
      <c r="A601" s="540">
        <v>594</v>
      </c>
      <c r="B601" s="725" t="s">
        <v>713</v>
      </c>
      <c r="C601" s="542" t="s">
        <v>712</v>
      </c>
      <c r="D601" s="543" t="s">
        <v>2189</v>
      </c>
      <c r="E601" s="728" t="s">
        <v>2188</v>
      </c>
      <c r="F601" s="729" t="s">
        <v>1822</v>
      </c>
      <c r="G601" s="546"/>
      <c r="H601" s="547"/>
      <c r="I601" s="547"/>
      <c r="J601" s="547"/>
      <c r="K601" s="547"/>
      <c r="L601" s="728" t="s">
        <v>1345</v>
      </c>
      <c r="M601" s="548">
        <v>9516</v>
      </c>
      <c r="N601" s="549"/>
      <c r="P601" s="48"/>
      <c r="Q601" s="48"/>
      <c r="R601" s="48"/>
      <c r="S601" s="48"/>
      <c r="T601" s="48"/>
      <c r="U601" s="48"/>
      <c r="V601" s="48"/>
      <c r="W601" s="48"/>
      <c r="X601" s="48"/>
    </row>
    <row r="602" spans="1:24" ht="20.100000000000001" customHeight="1">
      <c r="A602" s="540">
        <v>595</v>
      </c>
      <c r="B602" s="725" t="s">
        <v>713</v>
      </c>
      <c r="C602" s="542" t="s">
        <v>712</v>
      </c>
      <c r="D602" s="543" t="s">
        <v>2190</v>
      </c>
      <c r="E602" s="728" t="s">
        <v>2191</v>
      </c>
      <c r="F602" s="729" t="s">
        <v>1580</v>
      </c>
      <c r="G602" s="546"/>
      <c r="H602" s="547"/>
      <c r="I602" s="547"/>
      <c r="J602" s="547"/>
      <c r="K602" s="547"/>
      <c r="L602" s="728" t="s">
        <v>1345</v>
      </c>
      <c r="M602" s="548">
        <v>14640</v>
      </c>
      <c r="N602" s="549"/>
      <c r="P602" s="48"/>
      <c r="Q602" s="48"/>
      <c r="R602" s="48"/>
      <c r="S602" s="48"/>
      <c r="T602" s="48"/>
      <c r="U602" s="48"/>
      <c r="V602" s="48"/>
      <c r="W602" s="48"/>
      <c r="X602" s="48"/>
    </row>
    <row r="603" spans="1:24" ht="20.100000000000001" customHeight="1">
      <c r="A603" s="540">
        <v>596</v>
      </c>
      <c r="B603" s="725" t="s">
        <v>713</v>
      </c>
      <c r="C603" s="542" t="s">
        <v>712</v>
      </c>
      <c r="D603" s="543" t="s">
        <v>2192</v>
      </c>
      <c r="E603" s="728" t="s">
        <v>2191</v>
      </c>
      <c r="F603" s="729" t="s">
        <v>1580</v>
      </c>
      <c r="G603" s="546"/>
      <c r="H603" s="547"/>
      <c r="I603" s="547"/>
      <c r="J603" s="547"/>
      <c r="K603" s="547"/>
      <c r="L603" s="728" t="s">
        <v>1345</v>
      </c>
      <c r="M603" s="548">
        <v>14640</v>
      </c>
      <c r="N603" s="549"/>
      <c r="P603" s="48"/>
      <c r="Q603" s="48"/>
      <c r="R603" s="48"/>
      <c r="S603" s="48"/>
      <c r="T603" s="48"/>
      <c r="U603" s="48"/>
      <c r="V603" s="48"/>
      <c r="W603" s="48"/>
      <c r="X603" s="48"/>
    </row>
    <row r="604" spans="1:24" ht="20.100000000000001" customHeight="1">
      <c r="A604" s="540">
        <v>597</v>
      </c>
      <c r="B604" s="725" t="s">
        <v>713</v>
      </c>
      <c r="C604" s="542" t="s">
        <v>712</v>
      </c>
      <c r="D604" s="543" t="s">
        <v>2193</v>
      </c>
      <c r="E604" s="728" t="s">
        <v>2194</v>
      </c>
      <c r="F604" s="729" t="s">
        <v>1684</v>
      </c>
      <c r="G604" s="546"/>
      <c r="H604" s="547"/>
      <c r="I604" s="547"/>
      <c r="J604" s="547"/>
      <c r="K604" s="547"/>
      <c r="L604" s="728" t="s">
        <v>1345</v>
      </c>
      <c r="M604" s="548">
        <v>24156</v>
      </c>
      <c r="N604" s="549"/>
      <c r="P604" s="48"/>
      <c r="Q604" s="48"/>
      <c r="R604" s="48"/>
      <c r="S604" s="48"/>
      <c r="T604" s="48"/>
      <c r="U604" s="48"/>
      <c r="V604" s="48"/>
      <c r="W604" s="48"/>
      <c r="X604" s="48"/>
    </row>
    <row r="605" spans="1:24" ht="20.100000000000001" customHeight="1">
      <c r="A605" s="540">
        <v>598</v>
      </c>
      <c r="B605" s="725" t="s">
        <v>713</v>
      </c>
      <c r="C605" s="542" t="s">
        <v>712</v>
      </c>
      <c r="D605" s="543" t="s">
        <v>2195</v>
      </c>
      <c r="E605" s="728" t="s">
        <v>2194</v>
      </c>
      <c r="F605" s="729" t="s">
        <v>1684</v>
      </c>
      <c r="G605" s="546"/>
      <c r="H605" s="547"/>
      <c r="I605" s="547"/>
      <c r="J605" s="547"/>
      <c r="K605" s="547"/>
      <c r="L605" s="728" t="s">
        <v>1345</v>
      </c>
      <c r="M605" s="548">
        <v>24156</v>
      </c>
      <c r="N605" s="549"/>
      <c r="P605" s="48"/>
      <c r="Q605" s="48"/>
      <c r="R605" s="48"/>
      <c r="S605" s="48"/>
      <c r="T605" s="48"/>
      <c r="U605" s="48"/>
      <c r="V605" s="48"/>
      <c r="W605" s="48"/>
      <c r="X605" s="48"/>
    </row>
    <row r="606" spans="1:24" ht="20.100000000000001" customHeight="1">
      <c r="A606" s="540">
        <v>599</v>
      </c>
      <c r="B606" s="725" t="s">
        <v>713</v>
      </c>
      <c r="C606" s="542" t="s">
        <v>712</v>
      </c>
      <c r="D606" s="543" t="s">
        <v>2196</v>
      </c>
      <c r="E606" s="728" t="s">
        <v>2197</v>
      </c>
      <c r="F606" s="729" t="s">
        <v>1681</v>
      </c>
      <c r="G606" s="546"/>
      <c r="H606" s="547"/>
      <c r="I606" s="547"/>
      <c r="J606" s="547"/>
      <c r="K606" s="547"/>
      <c r="L606" s="728" t="s">
        <v>1345</v>
      </c>
      <c r="M606" s="548">
        <v>25620</v>
      </c>
      <c r="N606" s="549"/>
      <c r="P606" s="48"/>
      <c r="Q606" s="48"/>
      <c r="R606" s="48"/>
      <c r="S606" s="48"/>
      <c r="T606" s="48"/>
      <c r="U606" s="48"/>
      <c r="V606" s="48"/>
      <c r="W606" s="48"/>
      <c r="X606" s="48"/>
    </row>
    <row r="607" spans="1:24" ht="20.100000000000001" customHeight="1">
      <c r="A607" s="540">
        <v>600</v>
      </c>
      <c r="B607" s="725" t="s">
        <v>713</v>
      </c>
      <c r="C607" s="542" t="s">
        <v>712</v>
      </c>
      <c r="D607" s="543" t="s">
        <v>2198</v>
      </c>
      <c r="E607" s="728" t="s">
        <v>2197</v>
      </c>
      <c r="F607" s="729" t="s">
        <v>1681</v>
      </c>
      <c r="G607" s="546"/>
      <c r="H607" s="547"/>
      <c r="I607" s="547"/>
      <c r="J607" s="547"/>
      <c r="K607" s="547"/>
      <c r="L607" s="728" t="s">
        <v>1345</v>
      </c>
      <c r="M607" s="548">
        <v>25620</v>
      </c>
      <c r="N607" s="549"/>
      <c r="P607" s="48"/>
      <c r="Q607" s="48"/>
      <c r="R607" s="48"/>
      <c r="S607" s="48"/>
      <c r="T607" s="48"/>
      <c r="U607" s="48"/>
      <c r="V607" s="48"/>
      <c r="W607" s="48"/>
      <c r="X607" s="48"/>
    </row>
    <row r="608" spans="1:24" ht="20.100000000000001" customHeight="1">
      <c r="A608" s="540">
        <v>601</v>
      </c>
      <c r="B608" s="725" t="s">
        <v>713</v>
      </c>
      <c r="C608" s="542" t="s">
        <v>712</v>
      </c>
      <c r="D608" s="543" t="s">
        <v>2199</v>
      </c>
      <c r="E608" s="728" t="s">
        <v>2200</v>
      </c>
      <c r="F608" s="729" t="s">
        <v>1587</v>
      </c>
      <c r="G608" s="546"/>
      <c r="H608" s="547"/>
      <c r="I608" s="547"/>
      <c r="J608" s="547"/>
      <c r="K608" s="547"/>
      <c r="L608" s="728" t="s">
        <v>1345</v>
      </c>
      <c r="M608" s="548">
        <v>20496</v>
      </c>
      <c r="N608" s="549"/>
      <c r="P608" s="48"/>
      <c r="Q608" s="48"/>
      <c r="R608" s="48"/>
      <c r="S608" s="48"/>
      <c r="T608" s="48"/>
      <c r="U608" s="48"/>
      <c r="V608" s="48"/>
      <c r="W608" s="48"/>
      <c r="X608" s="48"/>
    </row>
    <row r="609" spans="1:24" ht="20.100000000000001" customHeight="1">
      <c r="A609" s="540">
        <v>602</v>
      </c>
      <c r="B609" s="725" t="s">
        <v>713</v>
      </c>
      <c r="C609" s="542" t="s">
        <v>712</v>
      </c>
      <c r="D609" s="543" t="s">
        <v>2201</v>
      </c>
      <c r="E609" s="728" t="s">
        <v>2200</v>
      </c>
      <c r="F609" s="729" t="s">
        <v>1587</v>
      </c>
      <c r="G609" s="546"/>
      <c r="H609" s="547"/>
      <c r="I609" s="547"/>
      <c r="J609" s="547"/>
      <c r="K609" s="547"/>
      <c r="L609" s="728" t="s">
        <v>1345</v>
      </c>
      <c r="M609" s="548">
        <v>20496</v>
      </c>
      <c r="N609" s="549"/>
      <c r="P609" s="48"/>
      <c r="Q609" s="48"/>
      <c r="R609" s="48"/>
      <c r="S609" s="48"/>
      <c r="T609" s="48"/>
      <c r="U609" s="48"/>
      <c r="V609" s="48"/>
      <c r="W609" s="48"/>
      <c r="X609" s="48"/>
    </row>
    <row r="610" spans="1:24" ht="20.100000000000001" customHeight="1">
      <c r="A610" s="540">
        <v>603</v>
      </c>
      <c r="B610" s="725" t="s">
        <v>713</v>
      </c>
      <c r="C610" s="542" t="s">
        <v>712</v>
      </c>
      <c r="D610" s="543" t="s">
        <v>2202</v>
      </c>
      <c r="E610" s="728" t="s">
        <v>2203</v>
      </c>
      <c r="F610" s="729" t="s">
        <v>1887</v>
      </c>
      <c r="G610" s="546"/>
      <c r="H610" s="547"/>
      <c r="I610" s="547"/>
      <c r="J610" s="547"/>
      <c r="K610" s="547"/>
      <c r="L610" s="728" t="s">
        <v>1345</v>
      </c>
      <c r="M610" s="548">
        <v>10248</v>
      </c>
      <c r="N610" s="549"/>
      <c r="P610" s="48"/>
      <c r="Q610" s="48"/>
      <c r="R610" s="48"/>
      <c r="S610" s="48"/>
      <c r="T610" s="48"/>
      <c r="U610" s="48"/>
      <c r="V610" s="48"/>
      <c r="W610" s="48"/>
      <c r="X610" s="48"/>
    </row>
    <row r="611" spans="1:24" ht="20.100000000000001" customHeight="1">
      <c r="A611" s="540">
        <v>604</v>
      </c>
      <c r="B611" s="725" t="s">
        <v>713</v>
      </c>
      <c r="C611" s="542" t="s">
        <v>712</v>
      </c>
      <c r="D611" s="543" t="s">
        <v>2204</v>
      </c>
      <c r="E611" s="728" t="s">
        <v>2203</v>
      </c>
      <c r="F611" s="729" t="s">
        <v>1887</v>
      </c>
      <c r="G611" s="546"/>
      <c r="H611" s="547"/>
      <c r="I611" s="547"/>
      <c r="J611" s="547"/>
      <c r="K611" s="547"/>
      <c r="L611" s="728" t="s">
        <v>1345</v>
      </c>
      <c r="M611" s="548">
        <v>10248</v>
      </c>
      <c r="N611" s="549"/>
      <c r="P611" s="48"/>
      <c r="Q611" s="48"/>
      <c r="R611" s="48"/>
      <c r="S611" s="48"/>
      <c r="T611" s="48"/>
      <c r="U611" s="48"/>
      <c r="V611" s="48"/>
      <c r="W611" s="48"/>
      <c r="X611" s="48"/>
    </row>
    <row r="612" spans="1:24" ht="20.100000000000001" customHeight="1">
      <c r="A612" s="540">
        <v>605</v>
      </c>
      <c r="B612" s="725" t="s">
        <v>713</v>
      </c>
      <c r="C612" s="542" t="s">
        <v>712</v>
      </c>
      <c r="D612" s="543" t="s">
        <v>2205</v>
      </c>
      <c r="E612" s="728" t="s">
        <v>2206</v>
      </c>
      <c r="F612" s="729" t="s">
        <v>1344</v>
      </c>
      <c r="G612" s="546"/>
      <c r="H612" s="547"/>
      <c r="I612" s="547"/>
      <c r="J612" s="547"/>
      <c r="K612" s="547"/>
      <c r="L612" s="728" t="s">
        <v>1345</v>
      </c>
      <c r="M612" s="548">
        <v>19764</v>
      </c>
      <c r="N612" s="549"/>
      <c r="P612" s="48"/>
      <c r="Q612" s="48"/>
      <c r="R612" s="48"/>
      <c r="S612" s="48"/>
      <c r="T612" s="48"/>
      <c r="U612" s="48"/>
      <c r="V612" s="48"/>
      <c r="W612" s="48"/>
      <c r="X612" s="48"/>
    </row>
    <row r="613" spans="1:24" ht="20.100000000000001" customHeight="1">
      <c r="A613" s="540">
        <v>606</v>
      </c>
      <c r="B613" s="725" t="s">
        <v>713</v>
      </c>
      <c r="C613" s="542" t="s">
        <v>712</v>
      </c>
      <c r="D613" s="543" t="s">
        <v>2207</v>
      </c>
      <c r="E613" s="728" t="s">
        <v>2206</v>
      </c>
      <c r="F613" s="729" t="s">
        <v>1344</v>
      </c>
      <c r="G613" s="546"/>
      <c r="H613" s="547"/>
      <c r="I613" s="547"/>
      <c r="J613" s="547"/>
      <c r="K613" s="547"/>
      <c r="L613" s="728" t="s">
        <v>1345</v>
      </c>
      <c r="M613" s="548">
        <v>19764</v>
      </c>
      <c r="N613" s="549"/>
      <c r="P613" s="48"/>
      <c r="Q613" s="48"/>
      <c r="R613" s="48"/>
      <c r="S613" s="48"/>
      <c r="T613" s="48"/>
      <c r="U613" s="48"/>
      <c r="V613" s="48"/>
      <c r="W613" s="48"/>
      <c r="X613" s="48"/>
    </row>
    <row r="614" spans="1:24" ht="20.100000000000001" customHeight="1">
      <c r="A614" s="540">
        <v>607</v>
      </c>
      <c r="B614" s="725" t="s">
        <v>713</v>
      </c>
      <c r="C614" s="542" t="s">
        <v>712</v>
      </c>
      <c r="D614" s="543" t="s">
        <v>2208</v>
      </c>
      <c r="E614" s="728" t="s">
        <v>2209</v>
      </c>
      <c r="F614" s="729" t="s">
        <v>1344</v>
      </c>
      <c r="G614" s="546"/>
      <c r="H614" s="547"/>
      <c r="I614" s="547"/>
      <c r="J614" s="547"/>
      <c r="K614" s="547"/>
      <c r="L614" s="728" t="s">
        <v>1345</v>
      </c>
      <c r="M614" s="548">
        <v>15006</v>
      </c>
      <c r="N614" s="549"/>
      <c r="P614" s="48"/>
      <c r="Q614" s="48"/>
      <c r="R614" s="48"/>
      <c r="S614" s="48"/>
      <c r="T614" s="48"/>
      <c r="U614" s="48"/>
      <c r="V614" s="48"/>
      <c r="W614" s="48"/>
      <c r="X614" s="48"/>
    </row>
    <row r="615" spans="1:24" ht="20.100000000000001" customHeight="1">
      <c r="A615" s="540">
        <v>608</v>
      </c>
      <c r="B615" s="725" t="s">
        <v>713</v>
      </c>
      <c r="C615" s="542" t="s">
        <v>712</v>
      </c>
      <c r="D615" s="543" t="s">
        <v>2210</v>
      </c>
      <c r="E615" s="728" t="str">
        <f>E614</f>
        <v xml:space="preserve">Panduan menguasai Internet:Yahoo dan Google </v>
      </c>
      <c r="F615" s="729" t="s">
        <v>1344</v>
      </c>
      <c r="G615" s="546"/>
      <c r="H615" s="547"/>
      <c r="I615" s="547"/>
      <c r="J615" s="547"/>
      <c r="K615" s="547"/>
      <c r="L615" s="728" t="s">
        <v>1345</v>
      </c>
      <c r="M615" s="548">
        <f>M614</f>
        <v>15006</v>
      </c>
      <c r="N615" s="549"/>
      <c r="P615" s="48"/>
      <c r="Q615" s="48"/>
      <c r="R615" s="48"/>
      <c r="S615" s="48"/>
      <c r="T615" s="48"/>
      <c r="U615" s="48"/>
      <c r="V615" s="48"/>
      <c r="W615" s="48"/>
      <c r="X615" s="48"/>
    </row>
    <row r="616" spans="1:24" ht="20.100000000000001" customHeight="1">
      <c r="A616" s="540">
        <v>609</v>
      </c>
      <c r="B616" s="725" t="s">
        <v>2126</v>
      </c>
      <c r="C616" s="542" t="s">
        <v>709</v>
      </c>
      <c r="D616" s="543" t="s">
        <v>2211</v>
      </c>
      <c r="E616" s="728" t="s">
        <v>2212</v>
      </c>
      <c r="F616" s="729" t="s">
        <v>1802</v>
      </c>
      <c r="G616" s="546"/>
      <c r="H616" s="547"/>
      <c r="I616" s="547"/>
      <c r="J616" s="547"/>
      <c r="K616" s="547"/>
      <c r="L616" s="728" t="s">
        <v>1345</v>
      </c>
      <c r="M616" s="548">
        <v>32940</v>
      </c>
      <c r="N616" s="549"/>
      <c r="P616" s="48"/>
      <c r="Q616" s="48"/>
      <c r="R616" s="48"/>
      <c r="S616" s="48"/>
      <c r="T616" s="48"/>
      <c r="U616" s="48"/>
      <c r="V616" s="48"/>
      <c r="W616" s="48"/>
      <c r="X616" s="48"/>
    </row>
    <row r="617" spans="1:24" ht="20.100000000000001" customHeight="1">
      <c r="A617" s="540">
        <v>610</v>
      </c>
      <c r="B617" s="725" t="s">
        <v>2126</v>
      </c>
      <c r="C617" s="542" t="s">
        <v>709</v>
      </c>
      <c r="D617" s="543" t="s">
        <v>2213</v>
      </c>
      <c r="E617" s="728" t="s">
        <v>2212</v>
      </c>
      <c r="F617" s="729" t="s">
        <v>1802</v>
      </c>
      <c r="G617" s="546"/>
      <c r="H617" s="547"/>
      <c r="I617" s="547"/>
      <c r="J617" s="547"/>
      <c r="K617" s="547"/>
      <c r="L617" s="728" t="s">
        <v>1345</v>
      </c>
      <c r="M617" s="548">
        <v>32940</v>
      </c>
      <c r="N617" s="549"/>
      <c r="P617" s="48"/>
      <c r="Q617" s="48"/>
      <c r="R617" s="48"/>
      <c r="S617" s="48"/>
      <c r="T617" s="48"/>
      <c r="U617" s="48"/>
      <c r="V617" s="48"/>
      <c r="W617" s="48"/>
      <c r="X617" s="48"/>
    </row>
    <row r="618" spans="1:24" ht="20.100000000000001" customHeight="1">
      <c r="A618" s="540">
        <v>611</v>
      </c>
      <c r="B618" s="725" t="s">
        <v>2126</v>
      </c>
      <c r="C618" s="542" t="s">
        <v>709</v>
      </c>
      <c r="D618" s="543" t="s">
        <v>2214</v>
      </c>
      <c r="E618" s="728" t="s">
        <v>2215</v>
      </c>
      <c r="F618" s="729" t="s">
        <v>1802</v>
      </c>
      <c r="G618" s="546"/>
      <c r="H618" s="547"/>
      <c r="I618" s="547"/>
      <c r="J618" s="547"/>
      <c r="K618" s="547"/>
      <c r="L618" s="728" t="s">
        <v>1345</v>
      </c>
      <c r="M618" s="548">
        <v>32940</v>
      </c>
      <c r="N618" s="549"/>
      <c r="P618" s="48"/>
      <c r="Q618" s="48"/>
      <c r="R618" s="48"/>
      <c r="S618" s="48"/>
      <c r="T618" s="48"/>
      <c r="U618" s="48"/>
      <c r="V618" s="48"/>
      <c r="W618" s="48"/>
      <c r="X618" s="48"/>
    </row>
    <row r="619" spans="1:24" ht="20.100000000000001" customHeight="1">
      <c r="A619" s="540">
        <v>612</v>
      </c>
      <c r="B619" s="725" t="s">
        <v>2126</v>
      </c>
      <c r="C619" s="542" t="s">
        <v>709</v>
      </c>
      <c r="D619" s="543" t="s">
        <v>2216</v>
      </c>
      <c r="E619" s="728" t="s">
        <v>2215</v>
      </c>
      <c r="F619" s="729" t="s">
        <v>1802</v>
      </c>
      <c r="G619" s="546"/>
      <c r="H619" s="547"/>
      <c r="I619" s="547"/>
      <c r="J619" s="547"/>
      <c r="K619" s="547"/>
      <c r="L619" s="728" t="s">
        <v>1345</v>
      </c>
      <c r="M619" s="548">
        <v>32940</v>
      </c>
      <c r="N619" s="549"/>
      <c r="P619" s="48"/>
      <c r="Q619" s="48"/>
      <c r="R619" s="48"/>
      <c r="S619" s="48"/>
      <c r="T619" s="48"/>
      <c r="U619" s="48"/>
      <c r="V619" s="48"/>
      <c r="W619" s="48"/>
      <c r="X619" s="48"/>
    </row>
    <row r="620" spans="1:24" ht="20.100000000000001" customHeight="1">
      <c r="A620" s="540">
        <v>613</v>
      </c>
      <c r="B620" s="725" t="s">
        <v>2126</v>
      </c>
      <c r="C620" s="542" t="s">
        <v>709</v>
      </c>
      <c r="D620" s="543" t="s">
        <v>2217</v>
      </c>
      <c r="E620" s="728" t="s">
        <v>2218</v>
      </c>
      <c r="F620" s="729" t="s">
        <v>1378</v>
      </c>
      <c r="G620" s="546"/>
      <c r="H620" s="547"/>
      <c r="I620" s="547"/>
      <c r="J620" s="547"/>
      <c r="K620" s="547"/>
      <c r="L620" s="728" t="s">
        <v>1345</v>
      </c>
      <c r="M620" s="548">
        <v>25546.799999999999</v>
      </c>
      <c r="N620" s="549"/>
      <c r="P620" s="48"/>
      <c r="Q620" s="48"/>
      <c r="R620" s="48"/>
      <c r="S620" s="48"/>
      <c r="T620" s="48"/>
      <c r="U620" s="48"/>
      <c r="V620" s="48"/>
      <c r="W620" s="48"/>
      <c r="X620" s="48"/>
    </row>
    <row r="621" spans="1:24" ht="20.100000000000001" customHeight="1">
      <c r="A621" s="540">
        <v>614</v>
      </c>
      <c r="B621" s="725" t="s">
        <v>2126</v>
      </c>
      <c r="C621" s="542" t="s">
        <v>709</v>
      </c>
      <c r="D621" s="543" t="s">
        <v>2219</v>
      </c>
      <c r="E621" s="728" t="s">
        <v>2218</v>
      </c>
      <c r="F621" s="729" t="s">
        <v>1378</v>
      </c>
      <c r="G621" s="546"/>
      <c r="H621" s="547"/>
      <c r="I621" s="547"/>
      <c r="J621" s="547"/>
      <c r="K621" s="547"/>
      <c r="L621" s="728" t="s">
        <v>1345</v>
      </c>
      <c r="M621" s="548">
        <f>M620</f>
        <v>25546.799999999999</v>
      </c>
      <c r="N621" s="549"/>
      <c r="P621" s="48"/>
      <c r="Q621" s="48"/>
      <c r="R621" s="48"/>
      <c r="S621" s="48"/>
      <c r="T621" s="48"/>
      <c r="U621" s="48"/>
      <c r="V621" s="48"/>
      <c r="W621" s="48"/>
      <c r="X621" s="48"/>
    </row>
    <row r="622" spans="1:24" ht="20.100000000000001" customHeight="1">
      <c r="A622" s="540">
        <v>615</v>
      </c>
      <c r="B622" s="725" t="s">
        <v>2126</v>
      </c>
      <c r="C622" s="542" t="s">
        <v>709</v>
      </c>
      <c r="D622" s="543" t="s">
        <v>2220</v>
      </c>
      <c r="E622" s="728" t="s">
        <v>2221</v>
      </c>
      <c r="F622" s="729" t="s">
        <v>1344</v>
      </c>
      <c r="G622" s="546"/>
      <c r="H622" s="547"/>
      <c r="I622" s="547"/>
      <c r="J622" s="547"/>
      <c r="K622" s="547"/>
      <c r="L622" s="728" t="s">
        <v>1345</v>
      </c>
      <c r="M622" s="548">
        <v>13176</v>
      </c>
      <c r="N622" s="549"/>
      <c r="P622" s="48"/>
      <c r="Q622" s="48"/>
      <c r="R622" s="48"/>
      <c r="S622" s="48"/>
      <c r="T622" s="48"/>
      <c r="U622" s="48"/>
      <c r="V622" s="48"/>
      <c r="W622" s="48"/>
      <c r="X622" s="48"/>
    </row>
    <row r="623" spans="1:24" ht="20.100000000000001" customHeight="1">
      <c r="A623" s="540">
        <v>616</v>
      </c>
      <c r="B623" s="725" t="s">
        <v>2126</v>
      </c>
      <c r="C623" s="542" t="s">
        <v>709</v>
      </c>
      <c r="D623" s="543" t="s">
        <v>2222</v>
      </c>
      <c r="E623" s="728" t="s">
        <v>2221</v>
      </c>
      <c r="F623" s="729" t="s">
        <v>1344</v>
      </c>
      <c r="G623" s="546"/>
      <c r="H623" s="547"/>
      <c r="I623" s="547"/>
      <c r="J623" s="547"/>
      <c r="K623" s="547"/>
      <c r="L623" s="728" t="s">
        <v>1345</v>
      </c>
      <c r="M623" s="548">
        <v>13176</v>
      </c>
      <c r="N623" s="549"/>
      <c r="P623" s="48"/>
      <c r="Q623" s="48"/>
      <c r="R623" s="48"/>
      <c r="S623" s="48"/>
      <c r="T623" s="48"/>
      <c r="U623" s="48"/>
      <c r="V623" s="48"/>
      <c r="W623" s="48"/>
      <c r="X623" s="48"/>
    </row>
    <row r="624" spans="1:24" ht="20.100000000000001" customHeight="1">
      <c r="A624" s="540">
        <v>617</v>
      </c>
      <c r="B624" s="725" t="s">
        <v>2126</v>
      </c>
      <c r="C624" s="542" t="s">
        <v>709</v>
      </c>
      <c r="D624" s="543" t="s">
        <v>2223</v>
      </c>
      <c r="E624" s="728" t="s">
        <v>2224</v>
      </c>
      <c r="F624" s="729" t="s">
        <v>1378</v>
      </c>
      <c r="G624" s="546"/>
      <c r="H624" s="547"/>
      <c r="I624" s="547"/>
      <c r="J624" s="547"/>
      <c r="K624" s="547"/>
      <c r="L624" s="728" t="s">
        <v>1345</v>
      </c>
      <c r="M624" s="548">
        <v>21886.799999999999</v>
      </c>
      <c r="N624" s="549"/>
      <c r="P624" s="48"/>
      <c r="Q624" s="48"/>
      <c r="R624" s="48"/>
      <c r="S624" s="48"/>
      <c r="T624" s="48"/>
      <c r="U624" s="48"/>
      <c r="V624" s="48"/>
      <c r="W624" s="48"/>
      <c r="X624" s="48"/>
    </row>
    <row r="625" spans="1:24" ht="20.100000000000001" customHeight="1">
      <c r="A625" s="540">
        <v>618</v>
      </c>
      <c r="B625" s="725" t="s">
        <v>2126</v>
      </c>
      <c r="C625" s="542" t="s">
        <v>709</v>
      </c>
      <c r="D625" s="543" t="s">
        <v>2225</v>
      </c>
      <c r="E625" s="728" t="str">
        <f>E624</f>
        <v>Panduan strategi pilihan usaha setelah pensiun</v>
      </c>
      <c r="F625" s="729" t="s">
        <v>1378</v>
      </c>
      <c r="G625" s="546"/>
      <c r="H625" s="547"/>
      <c r="I625" s="547"/>
      <c r="J625" s="547"/>
      <c r="K625" s="547"/>
      <c r="L625" s="728" t="s">
        <v>1345</v>
      </c>
      <c r="M625" s="548">
        <f>M624</f>
        <v>21886.799999999999</v>
      </c>
      <c r="N625" s="549"/>
      <c r="P625" s="48"/>
      <c r="Q625" s="48"/>
      <c r="R625" s="48"/>
      <c r="S625" s="48"/>
      <c r="T625" s="48"/>
      <c r="U625" s="48"/>
      <c r="V625" s="48"/>
      <c r="W625" s="48"/>
      <c r="X625" s="48"/>
    </row>
    <row r="626" spans="1:24" ht="20.100000000000001" customHeight="1">
      <c r="A626" s="540">
        <v>619</v>
      </c>
      <c r="B626" s="725" t="s">
        <v>713</v>
      </c>
      <c r="C626" s="542" t="s">
        <v>712</v>
      </c>
      <c r="D626" s="543" t="s">
        <v>2226</v>
      </c>
      <c r="E626" s="728" t="s">
        <v>2227</v>
      </c>
      <c r="F626" s="729" t="s">
        <v>1631</v>
      </c>
      <c r="G626" s="546"/>
      <c r="H626" s="547"/>
      <c r="I626" s="547"/>
      <c r="J626" s="547"/>
      <c r="K626" s="547"/>
      <c r="L626" s="728" t="s">
        <v>1345</v>
      </c>
      <c r="M626" s="548">
        <f>M627</f>
        <v>16104</v>
      </c>
      <c r="N626" s="549"/>
      <c r="P626" s="48"/>
      <c r="Q626" s="48"/>
      <c r="R626" s="48"/>
      <c r="S626" s="48"/>
      <c r="T626" s="48"/>
      <c r="U626" s="48"/>
      <c r="V626" s="48"/>
      <c r="W626" s="48"/>
      <c r="X626" s="48"/>
    </row>
    <row r="627" spans="1:24" ht="20.100000000000001" customHeight="1">
      <c r="A627" s="540">
        <v>620</v>
      </c>
      <c r="B627" s="725" t="s">
        <v>713</v>
      </c>
      <c r="C627" s="542" t="s">
        <v>712</v>
      </c>
      <c r="D627" s="543" t="s">
        <v>2228</v>
      </c>
      <c r="E627" s="728" t="s">
        <v>2227</v>
      </c>
      <c r="F627" s="729" t="s">
        <v>1631</v>
      </c>
      <c r="G627" s="546"/>
      <c r="H627" s="547"/>
      <c r="I627" s="547"/>
      <c r="J627" s="547"/>
      <c r="K627" s="547"/>
      <c r="L627" s="728" t="s">
        <v>1345</v>
      </c>
      <c r="M627" s="548">
        <v>16104</v>
      </c>
      <c r="N627" s="549"/>
      <c r="P627" s="48"/>
      <c r="Q627" s="48"/>
      <c r="R627" s="48"/>
      <c r="S627" s="48"/>
      <c r="T627" s="48"/>
      <c r="U627" s="48"/>
      <c r="V627" s="48"/>
      <c r="W627" s="48"/>
      <c r="X627" s="48"/>
    </row>
    <row r="628" spans="1:24" ht="20.100000000000001" customHeight="1">
      <c r="A628" s="540">
        <v>621</v>
      </c>
      <c r="B628" s="725" t="s">
        <v>713</v>
      </c>
      <c r="C628" s="542" t="s">
        <v>712</v>
      </c>
      <c r="D628" s="543" t="s">
        <v>2229</v>
      </c>
      <c r="E628" s="728" t="s">
        <v>2230</v>
      </c>
      <c r="F628" s="729" t="s">
        <v>2231</v>
      </c>
      <c r="G628" s="546"/>
      <c r="H628" s="547"/>
      <c r="I628" s="547"/>
      <c r="J628" s="547"/>
      <c r="K628" s="547"/>
      <c r="L628" s="728" t="s">
        <v>1345</v>
      </c>
      <c r="M628" s="548">
        <v>25620</v>
      </c>
      <c r="N628" s="549"/>
      <c r="P628" s="48"/>
      <c r="Q628" s="48"/>
      <c r="R628" s="48"/>
      <c r="S628" s="48"/>
      <c r="T628" s="48"/>
      <c r="U628" s="48"/>
      <c r="V628" s="48"/>
      <c r="W628" s="48"/>
      <c r="X628" s="48"/>
    </row>
    <row r="629" spans="1:24" ht="20.100000000000001" customHeight="1">
      <c r="A629" s="540">
        <v>622</v>
      </c>
      <c r="B629" s="725" t="s">
        <v>713</v>
      </c>
      <c r="C629" s="542" t="s">
        <v>712</v>
      </c>
      <c r="D629" s="543" t="s">
        <v>2232</v>
      </c>
      <c r="E629" s="728" t="s">
        <v>2230</v>
      </c>
      <c r="F629" s="729" t="s">
        <v>2231</v>
      </c>
      <c r="G629" s="546"/>
      <c r="H629" s="547"/>
      <c r="I629" s="547"/>
      <c r="J629" s="547"/>
      <c r="K629" s="547"/>
      <c r="L629" s="728" t="s">
        <v>1345</v>
      </c>
      <c r="M629" s="548">
        <v>25620</v>
      </c>
      <c r="N629" s="549"/>
      <c r="P629" s="48"/>
      <c r="Q629" s="48"/>
      <c r="R629" s="48"/>
      <c r="S629" s="48"/>
      <c r="T629" s="48"/>
      <c r="U629" s="48"/>
      <c r="V629" s="48"/>
      <c r="W629" s="48"/>
      <c r="X629" s="48"/>
    </row>
    <row r="630" spans="1:24" ht="20.100000000000001" customHeight="1">
      <c r="A630" s="540">
        <v>623</v>
      </c>
      <c r="B630" s="725" t="s">
        <v>713</v>
      </c>
      <c r="C630" s="542" t="s">
        <v>712</v>
      </c>
      <c r="D630" s="543" t="s">
        <v>2233</v>
      </c>
      <c r="E630" s="728" t="s">
        <v>2234</v>
      </c>
      <c r="F630" s="729" t="s">
        <v>2231</v>
      </c>
      <c r="G630" s="546"/>
      <c r="H630" s="547"/>
      <c r="I630" s="547"/>
      <c r="J630" s="547"/>
      <c r="K630" s="547"/>
      <c r="L630" s="728" t="s">
        <v>1345</v>
      </c>
      <c r="M630" s="548">
        <v>19764</v>
      </c>
      <c r="N630" s="549"/>
      <c r="P630" s="48"/>
      <c r="Q630" s="48"/>
      <c r="R630" s="48"/>
      <c r="S630" s="48"/>
      <c r="T630" s="48"/>
      <c r="U630" s="48"/>
      <c r="V630" s="48"/>
      <c r="W630" s="48"/>
      <c r="X630" s="48"/>
    </row>
    <row r="631" spans="1:24" ht="20.100000000000001" customHeight="1">
      <c r="A631" s="540">
        <v>624</v>
      </c>
      <c r="B631" s="725" t="s">
        <v>713</v>
      </c>
      <c r="C631" s="542" t="s">
        <v>712</v>
      </c>
      <c r="D631" s="543" t="s">
        <v>2235</v>
      </c>
      <c r="E631" s="728" t="s">
        <v>2234</v>
      </c>
      <c r="F631" s="729" t="s">
        <v>2231</v>
      </c>
      <c r="G631" s="546"/>
      <c r="H631" s="547"/>
      <c r="I631" s="547"/>
      <c r="J631" s="547"/>
      <c r="K631" s="547"/>
      <c r="L631" s="728" t="s">
        <v>1345</v>
      </c>
      <c r="M631" s="548">
        <v>19764</v>
      </c>
      <c r="N631" s="549"/>
      <c r="P631" s="48"/>
      <c r="Q631" s="48"/>
      <c r="R631" s="48"/>
      <c r="S631" s="48"/>
      <c r="T631" s="48"/>
      <c r="U631" s="48"/>
      <c r="V631" s="48"/>
      <c r="W631" s="48"/>
      <c r="X631" s="48"/>
    </row>
    <row r="632" spans="1:24" ht="20.100000000000001" customHeight="1">
      <c r="A632" s="540">
        <v>625</v>
      </c>
      <c r="B632" s="725" t="s">
        <v>713</v>
      </c>
      <c r="C632" s="542" t="s">
        <v>712</v>
      </c>
      <c r="D632" s="543" t="s">
        <v>2236</v>
      </c>
      <c r="E632" s="728" t="s">
        <v>2237</v>
      </c>
      <c r="F632" s="729" t="s">
        <v>1631</v>
      </c>
      <c r="G632" s="546"/>
      <c r="H632" s="547"/>
      <c r="I632" s="547"/>
      <c r="J632" s="547"/>
      <c r="K632" s="547"/>
      <c r="L632" s="728" t="s">
        <v>1345</v>
      </c>
      <c r="M632" s="548">
        <v>19764</v>
      </c>
      <c r="N632" s="549"/>
      <c r="P632" s="48"/>
      <c r="Q632" s="48"/>
      <c r="R632" s="48"/>
      <c r="S632" s="48"/>
      <c r="T632" s="48"/>
      <c r="U632" s="48"/>
      <c r="V632" s="48"/>
      <c r="W632" s="48"/>
      <c r="X632" s="48"/>
    </row>
    <row r="633" spans="1:24" ht="20.100000000000001" customHeight="1">
      <c r="A633" s="540">
        <v>626</v>
      </c>
      <c r="B633" s="725" t="s">
        <v>713</v>
      </c>
      <c r="C633" s="542" t="s">
        <v>712</v>
      </c>
      <c r="D633" s="543" t="s">
        <v>2238</v>
      </c>
      <c r="E633" s="728" t="s">
        <v>2237</v>
      </c>
      <c r="F633" s="729" t="s">
        <v>1631</v>
      </c>
      <c r="G633" s="546"/>
      <c r="H633" s="547"/>
      <c r="I633" s="547"/>
      <c r="J633" s="547"/>
      <c r="K633" s="547"/>
      <c r="L633" s="728" t="s">
        <v>1345</v>
      </c>
      <c r="M633" s="548">
        <v>19764</v>
      </c>
      <c r="N633" s="549"/>
      <c r="P633" s="48"/>
      <c r="Q633" s="48"/>
      <c r="R633" s="48"/>
      <c r="S633" s="48"/>
      <c r="T633" s="48"/>
      <c r="U633" s="48"/>
      <c r="V633" s="48"/>
      <c r="W633" s="48"/>
      <c r="X633" s="48"/>
    </row>
    <row r="634" spans="1:24" ht="20.100000000000001" customHeight="1">
      <c r="A634" s="540">
        <v>627</v>
      </c>
      <c r="B634" s="725" t="s">
        <v>713</v>
      </c>
      <c r="C634" s="542" t="s">
        <v>712</v>
      </c>
      <c r="D634" s="543" t="s">
        <v>2239</v>
      </c>
      <c r="E634" s="728" t="s">
        <v>2240</v>
      </c>
      <c r="F634" s="729" t="s">
        <v>1406</v>
      </c>
      <c r="G634" s="546"/>
      <c r="H634" s="547"/>
      <c r="I634" s="547"/>
      <c r="J634" s="547"/>
      <c r="K634" s="547"/>
      <c r="L634" s="728" t="s">
        <v>1345</v>
      </c>
      <c r="M634" s="548">
        <v>19398</v>
      </c>
      <c r="N634" s="549"/>
      <c r="P634" s="48"/>
      <c r="Q634" s="48"/>
      <c r="R634" s="48"/>
      <c r="S634" s="48"/>
      <c r="T634" s="48"/>
      <c r="U634" s="48"/>
      <c r="V634" s="48"/>
      <c r="W634" s="48"/>
      <c r="X634" s="48"/>
    </row>
    <row r="635" spans="1:24" ht="20.100000000000001" customHeight="1">
      <c r="A635" s="540">
        <v>628</v>
      </c>
      <c r="B635" s="725" t="s">
        <v>713</v>
      </c>
      <c r="C635" s="542" t="s">
        <v>712</v>
      </c>
      <c r="D635" s="543" t="s">
        <v>2241</v>
      </c>
      <c r="E635" s="728" t="s">
        <v>2240</v>
      </c>
      <c r="F635" s="729" t="s">
        <v>1406</v>
      </c>
      <c r="G635" s="546"/>
      <c r="H635" s="547"/>
      <c r="I635" s="547"/>
      <c r="J635" s="547"/>
      <c r="K635" s="547"/>
      <c r="L635" s="728" t="s">
        <v>1345</v>
      </c>
      <c r="M635" s="548">
        <v>19398</v>
      </c>
      <c r="N635" s="549"/>
      <c r="P635" s="48"/>
      <c r="Q635" s="48"/>
      <c r="R635" s="48"/>
      <c r="S635" s="48"/>
      <c r="T635" s="48"/>
      <c r="U635" s="48"/>
      <c r="V635" s="48"/>
      <c r="W635" s="48"/>
      <c r="X635" s="48"/>
    </row>
    <row r="636" spans="1:24" ht="20.100000000000001" customHeight="1">
      <c r="A636" s="540">
        <v>629</v>
      </c>
      <c r="B636" s="725" t="s">
        <v>713</v>
      </c>
      <c r="C636" s="542" t="s">
        <v>712</v>
      </c>
      <c r="D636" s="543" t="s">
        <v>2242</v>
      </c>
      <c r="E636" s="728" t="s">
        <v>2243</v>
      </c>
      <c r="F636" s="729" t="s">
        <v>1378</v>
      </c>
      <c r="G636" s="546"/>
      <c r="H636" s="547"/>
      <c r="I636" s="547"/>
      <c r="J636" s="547"/>
      <c r="K636" s="547"/>
      <c r="L636" s="728" t="s">
        <v>1345</v>
      </c>
      <c r="M636" s="548">
        <v>49702.8</v>
      </c>
      <c r="N636" s="549"/>
      <c r="P636" s="48"/>
      <c r="Q636" s="48"/>
      <c r="R636" s="48"/>
      <c r="S636" s="48"/>
      <c r="T636" s="48"/>
      <c r="U636" s="48"/>
      <c r="V636" s="48"/>
      <c r="W636" s="48"/>
      <c r="X636" s="48"/>
    </row>
    <row r="637" spans="1:24" ht="20.100000000000001" customHeight="1">
      <c r="A637" s="540">
        <v>630</v>
      </c>
      <c r="B637" s="725" t="s">
        <v>713</v>
      </c>
      <c r="C637" s="542" t="s">
        <v>712</v>
      </c>
      <c r="D637" s="543" t="s">
        <v>2244</v>
      </c>
      <c r="E637" s="728" t="s">
        <v>2243</v>
      </c>
      <c r="F637" s="729" t="s">
        <v>1378</v>
      </c>
      <c r="G637" s="546"/>
      <c r="H637" s="547"/>
      <c r="I637" s="547"/>
      <c r="J637" s="547"/>
      <c r="K637" s="547"/>
      <c r="L637" s="728" t="s">
        <v>1345</v>
      </c>
      <c r="M637" s="548">
        <f>M636</f>
        <v>49702.8</v>
      </c>
      <c r="N637" s="549"/>
      <c r="P637" s="48"/>
      <c r="Q637" s="48"/>
      <c r="R637" s="48"/>
      <c r="S637" s="48"/>
      <c r="T637" s="48"/>
      <c r="U637" s="48"/>
      <c r="V637" s="48"/>
      <c r="W637" s="48"/>
      <c r="X637" s="48"/>
    </row>
    <row r="638" spans="1:24" ht="20.100000000000001" customHeight="1">
      <c r="A638" s="540">
        <v>631</v>
      </c>
      <c r="B638" s="725" t="s">
        <v>713</v>
      </c>
      <c r="C638" s="542" t="s">
        <v>712</v>
      </c>
      <c r="D638" s="543" t="s">
        <v>2245</v>
      </c>
      <c r="E638" s="728" t="s">
        <v>2246</v>
      </c>
      <c r="F638" s="729" t="s">
        <v>1429</v>
      </c>
      <c r="G638" s="546"/>
      <c r="H638" s="547"/>
      <c r="I638" s="547"/>
      <c r="J638" s="547"/>
      <c r="K638" s="547"/>
      <c r="L638" s="728" t="s">
        <v>1345</v>
      </c>
      <c r="M638" s="548">
        <v>15957.6</v>
      </c>
      <c r="N638" s="549"/>
      <c r="P638" s="48"/>
      <c r="Q638" s="48"/>
      <c r="R638" s="48"/>
      <c r="S638" s="48"/>
      <c r="T638" s="48"/>
      <c r="U638" s="48"/>
      <c r="V638" s="48"/>
      <c r="W638" s="48"/>
      <c r="X638" s="48"/>
    </row>
    <row r="639" spans="1:24" ht="20.100000000000001" customHeight="1">
      <c r="A639" s="540">
        <v>632</v>
      </c>
      <c r="B639" s="725" t="s">
        <v>713</v>
      </c>
      <c r="C639" s="542" t="s">
        <v>712</v>
      </c>
      <c r="D639" s="543" t="s">
        <v>2247</v>
      </c>
      <c r="E639" s="728" t="s">
        <v>2246</v>
      </c>
      <c r="F639" s="729" t="s">
        <v>1429</v>
      </c>
      <c r="G639" s="546"/>
      <c r="H639" s="547"/>
      <c r="I639" s="547"/>
      <c r="J639" s="547"/>
      <c r="K639" s="547"/>
      <c r="L639" s="728" t="s">
        <v>1345</v>
      </c>
      <c r="M639" s="548">
        <f>M638</f>
        <v>15957.6</v>
      </c>
      <c r="N639" s="549"/>
      <c r="P639" s="48"/>
      <c r="Q639" s="48"/>
      <c r="R639" s="48"/>
      <c r="S639" s="48"/>
      <c r="T639" s="48"/>
      <c r="U639" s="48"/>
      <c r="V639" s="48"/>
      <c r="W639" s="48"/>
      <c r="X639" s="48"/>
    </row>
    <row r="640" spans="1:24" ht="20.100000000000001" customHeight="1">
      <c r="A640" s="540">
        <v>633</v>
      </c>
      <c r="B640" s="725" t="s">
        <v>713</v>
      </c>
      <c r="C640" s="542" t="s">
        <v>712</v>
      </c>
      <c r="D640" s="543" t="s">
        <v>2248</v>
      </c>
      <c r="E640" s="728" t="s">
        <v>2249</v>
      </c>
      <c r="F640" s="729" t="s">
        <v>2021</v>
      </c>
      <c r="G640" s="546"/>
      <c r="H640" s="547"/>
      <c r="I640" s="547"/>
      <c r="J640" s="547"/>
      <c r="K640" s="547"/>
      <c r="L640" s="728" t="s">
        <v>1345</v>
      </c>
      <c r="M640" s="548">
        <v>35868</v>
      </c>
      <c r="N640" s="549"/>
      <c r="P640" s="48"/>
      <c r="Q640" s="48"/>
      <c r="R640" s="48"/>
      <c r="S640" s="48"/>
      <c r="T640" s="48"/>
      <c r="U640" s="48"/>
      <c r="V640" s="48"/>
      <c r="W640" s="48"/>
      <c r="X640" s="48"/>
    </row>
    <row r="641" spans="1:24" ht="20.100000000000001" customHeight="1">
      <c r="A641" s="540">
        <v>634</v>
      </c>
      <c r="B641" s="725" t="s">
        <v>713</v>
      </c>
      <c r="C641" s="542" t="s">
        <v>712</v>
      </c>
      <c r="D641" s="543" t="s">
        <v>2250</v>
      </c>
      <c r="E641" s="728" t="s">
        <v>2249</v>
      </c>
      <c r="F641" s="729" t="str">
        <f>F640</f>
        <v>PT Puri Delco</v>
      </c>
      <c r="G641" s="546"/>
      <c r="H641" s="547"/>
      <c r="I641" s="547"/>
      <c r="J641" s="547"/>
      <c r="K641" s="547"/>
      <c r="L641" s="728" t="s">
        <v>1345</v>
      </c>
      <c r="M641" s="548">
        <v>35868</v>
      </c>
      <c r="N641" s="549"/>
      <c r="P641" s="48"/>
      <c r="Q641" s="48"/>
      <c r="R641" s="48"/>
      <c r="S641" s="48"/>
      <c r="T641" s="48"/>
      <c r="U641" s="48"/>
      <c r="V641" s="48"/>
      <c r="W641" s="48"/>
      <c r="X641" s="48"/>
    </row>
    <row r="642" spans="1:24" ht="20.100000000000001" customHeight="1">
      <c r="A642" s="540">
        <v>635</v>
      </c>
      <c r="B642" s="725" t="s">
        <v>2126</v>
      </c>
      <c r="C642" s="542" t="s">
        <v>709</v>
      </c>
      <c r="D642" s="543" t="s">
        <v>2251</v>
      </c>
      <c r="E642" s="728" t="s">
        <v>2252</v>
      </c>
      <c r="F642" s="729" t="s">
        <v>1344</v>
      </c>
      <c r="G642" s="546"/>
      <c r="H642" s="547"/>
      <c r="I642" s="547"/>
      <c r="J642" s="547"/>
      <c r="K642" s="547"/>
      <c r="L642" s="728" t="s">
        <v>1345</v>
      </c>
      <c r="M642" s="548">
        <v>19398</v>
      </c>
      <c r="N642" s="549"/>
      <c r="P642" s="48"/>
      <c r="Q642" s="48"/>
      <c r="R642" s="48"/>
      <c r="S642" s="48"/>
      <c r="T642" s="48"/>
      <c r="U642" s="48"/>
      <c r="V642" s="48"/>
      <c r="W642" s="48"/>
      <c r="X642" s="48"/>
    </row>
    <row r="643" spans="1:24" ht="20.100000000000001" customHeight="1">
      <c r="A643" s="540">
        <v>636</v>
      </c>
      <c r="B643" s="725" t="s">
        <v>2126</v>
      </c>
      <c r="C643" s="542" t="s">
        <v>709</v>
      </c>
      <c r="D643" s="543" t="s">
        <v>2253</v>
      </c>
      <c r="E643" s="728" t="s">
        <v>2252</v>
      </c>
      <c r="F643" s="729" t="s">
        <v>1344</v>
      </c>
      <c r="G643" s="546"/>
      <c r="H643" s="547"/>
      <c r="I643" s="547"/>
      <c r="J643" s="547"/>
      <c r="K643" s="547"/>
      <c r="L643" s="728" t="s">
        <v>1345</v>
      </c>
      <c r="M643" s="548">
        <v>19398</v>
      </c>
      <c r="N643" s="549"/>
      <c r="P643" s="48"/>
      <c r="Q643" s="48"/>
      <c r="R643" s="48"/>
      <c r="S643" s="48"/>
      <c r="T643" s="48"/>
      <c r="U643" s="48"/>
      <c r="V643" s="48"/>
      <c r="W643" s="48"/>
      <c r="X643" s="48"/>
    </row>
    <row r="644" spans="1:24" ht="20.100000000000001" customHeight="1">
      <c r="A644" s="540">
        <v>637</v>
      </c>
      <c r="B644" s="725" t="s">
        <v>2126</v>
      </c>
      <c r="C644" s="542" t="s">
        <v>709</v>
      </c>
      <c r="D644" s="543" t="s">
        <v>2254</v>
      </c>
      <c r="E644" s="728" t="s">
        <v>2255</v>
      </c>
      <c r="F644" s="729" t="s">
        <v>1443</v>
      </c>
      <c r="G644" s="546"/>
      <c r="H644" s="547"/>
      <c r="I644" s="547"/>
      <c r="J644" s="547"/>
      <c r="K644" s="547"/>
      <c r="L644" s="728" t="s">
        <v>1345</v>
      </c>
      <c r="M644" s="548">
        <v>15298.8</v>
      </c>
      <c r="N644" s="549"/>
      <c r="P644" s="48"/>
      <c r="Q644" s="48"/>
      <c r="R644" s="48"/>
      <c r="S644" s="48"/>
      <c r="T644" s="48"/>
      <c r="U644" s="48"/>
      <c r="V644" s="48"/>
      <c r="W644" s="48"/>
      <c r="X644" s="48"/>
    </row>
    <row r="645" spans="1:24" ht="20.100000000000001" customHeight="1">
      <c r="A645" s="540">
        <v>638</v>
      </c>
      <c r="B645" s="725" t="s">
        <v>2126</v>
      </c>
      <c r="C645" s="542" t="s">
        <v>709</v>
      </c>
      <c r="D645" s="543" t="s">
        <v>2256</v>
      </c>
      <c r="E645" s="728" t="s">
        <v>2255</v>
      </c>
      <c r="F645" s="729" t="s">
        <v>1443</v>
      </c>
      <c r="G645" s="546"/>
      <c r="H645" s="547"/>
      <c r="I645" s="547"/>
      <c r="J645" s="547"/>
      <c r="K645" s="547"/>
      <c r="L645" s="728" t="s">
        <v>1345</v>
      </c>
      <c r="M645" s="548">
        <f>M644</f>
        <v>15298.8</v>
      </c>
      <c r="N645" s="549"/>
      <c r="P645" s="48"/>
      <c r="Q645" s="48"/>
      <c r="R645" s="48"/>
      <c r="S645" s="48"/>
      <c r="T645" s="48"/>
      <c r="U645" s="48"/>
      <c r="V645" s="48"/>
      <c r="W645" s="48"/>
      <c r="X645" s="48"/>
    </row>
    <row r="646" spans="1:24" ht="20.100000000000001" customHeight="1">
      <c r="A646" s="540">
        <v>639</v>
      </c>
      <c r="B646" s="725" t="s">
        <v>2126</v>
      </c>
      <c r="C646" s="542" t="s">
        <v>709</v>
      </c>
      <c r="D646" s="543" t="s">
        <v>2257</v>
      </c>
      <c r="E646" s="728" t="s">
        <v>2258</v>
      </c>
      <c r="F646" s="729" t="s">
        <v>1378</v>
      </c>
      <c r="G646" s="546"/>
      <c r="H646" s="547"/>
      <c r="I646" s="547"/>
      <c r="J646" s="547"/>
      <c r="K646" s="547"/>
      <c r="L646" s="728" t="s">
        <v>1345</v>
      </c>
      <c r="M646" s="548">
        <v>25546.799999999999</v>
      </c>
      <c r="N646" s="549"/>
      <c r="P646" s="48"/>
      <c r="Q646" s="48"/>
      <c r="R646" s="48"/>
      <c r="S646" s="48"/>
      <c r="T646" s="48"/>
      <c r="U646" s="48"/>
      <c r="V646" s="48"/>
      <c r="W646" s="48"/>
      <c r="X646" s="48"/>
    </row>
    <row r="647" spans="1:24" ht="20.100000000000001" customHeight="1">
      <c r="A647" s="540">
        <v>640</v>
      </c>
      <c r="B647" s="725" t="s">
        <v>2126</v>
      </c>
      <c r="C647" s="542" t="s">
        <v>709</v>
      </c>
      <c r="D647" s="543" t="s">
        <v>2259</v>
      </c>
      <c r="E647" s="728" t="s">
        <v>2258</v>
      </c>
      <c r="F647" s="729" t="s">
        <v>1378</v>
      </c>
      <c r="G647" s="546"/>
      <c r="H647" s="547"/>
      <c r="I647" s="547"/>
      <c r="J647" s="547"/>
      <c r="K647" s="547"/>
      <c r="L647" s="728" t="s">
        <v>1345</v>
      </c>
      <c r="M647" s="548">
        <f>M646</f>
        <v>25546.799999999999</v>
      </c>
      <c r="N647" s="549"/>
      <c r="P647" s="48"/>
      <c r="Q647" s="48"/>
      <c r="R647" s="48"/>
      <c r="S647" s="48"/>
      <c r="T647" s="48"/>
      <c r="U647" s="48"/>
      <c r="V647" s="48"/>
      <c r="W647" s="48"/>
      <c r="X647" s="48"/>
    </row>
    <row r="648" spans="1:24" ht="20.100000000000001" customHeight="1">
      <c r="A648" s="540">
        <v>641</v>
      </c>
      <c r="B648" s="725" t="s">
        <v>2126</v>
      </c>
      <c r="C648" s="542" t="s">
        <v>709</v>
      </c>
      <c r="D648" s="543" t="s">
        <v>2260</v>
      </c>
      <c r="E648" s="728" t="s">
        <v>2261</v>
      </c>
      <c r="F648" s="729" t="s">
        <v>1378</v>
      </c>
      <c r="G648" s="546"/>
      <c r="H648" s="547"/>
      <c r="I648" s="547"/>
      <c r="J648" s="547"/>
      <c r="K648" s="547"/>
      <c r="L648" s="728" t="s">
        <v>1345</v>
      </c>
      <c r="M648" s="548">
        <v>40186.800000000003</v>
      </c>
      <c r="N648" s="549"/>
      <c r="P648" s="48"/>
      <c r="Q648" s="48"/>
      <c r="R648" s="48"/>
      <c r="S648" s="48"/>
      <c r="T648" s="48"/>
      <c r="U648" s="48"/>
      <c r="V648" s="48"/>
      <c r="W648" s="48"/>
      <c r="X648" s="48"/>
    </row>
    <row r="649" spans="1:24" ht="20.100000000000001" customHeight="1">
      <c r="A649" s="540">
        <v>642</v>
      </c>
      <c r="B649" s="725" t="s">
        <v>713</v>
      </c>
      <c r="C649" s="542" t="s">
        <v>712</v>
      </c>
      <c r="D649" s="543" t="s">
        <v>2262</v>
      </c>
      <c r="E649" s="728" t="s">
        <v>2261</v>
      </c>
      <c r="F649" s="729" t="s">
        <v>1378</v>
      </c>
      <c r="G649" s="546"/>
      <c r="H649" s="547"/>
      <c r="I649" s="547"/>
      <c r="J649" s="547"/>
      <c r="K649" s="547"/>
      <c r="L649" s="728" t="s">
        <v>1345</v>
      </c>
      <c r="M649" s="548">
        <f>M648</f>
        <v>40186.800000000003</v>
      </c>
      <c r="N649" s="549"/>
      <c r="P649" s="48"/>
      <c r="Q649" s="48"/>
      <c r="R649" s="48"/>
      <c r="S649" s="48"/>
      <c r="T649" s="48"/>
      <c r="U649" s="48"/>
      <c r="V649" s="48"/>
      <c r="W649" s="48"/>
      <c r="X649" s="48"/>
    </row>
    <row r="650" spans="1:24" ht="20.100000000000001" customHeight="1">
      <c r="A650" s="540">
        <v>643</v>
      </c>
      <c r="B650" s="725" t="s">
        <v>713</v>
      </c>
      <c r="C650" s="542" t="s">
        <v>712</v>
      </c>
      <c r="D650" s="543" t="s">
        <v>2263</v>
      </c>
      <c r="E650" s="728" t="s">
        <v>2264</v>
      </c>
      <c r="F650" s="729" t="s">
        <v>1605</v>
      </c>
      <c r="G650" s="546"/>
      <c r="H650" s="547"/>
      <c r="I650" s="547"/>
      <c r="J650" s="547"/>
      <c r="K650" s="547"/>
      <c r="L650" s="728" t="s">
        <v>1345</v>
      </c>
      <c r="M650" s="548">
        <v>10248</v>
      </c>
      <c r="N650" s="549"/>
      <c r="P650" s="48"/>
      <c r="Q650" s="48"/>
      <c r="R650" s="48"/>
      <c r="S650" s="48"/>
      <c r="T650" s="48"/>
      <c r="U650" s="48"/>
      <c r="V650" s="48"/>
      <c r="W650" s="48"/>
      <c r="X650" s="48"/>
    </row>
    <row r="651" spans="1:24" ht="20.100000000000001" customHeight="1">
      <c r="A651" s="540">
        <v>644</v>
      </c>
      <c r="B651" s="725" t="s">
        <v>713</v>
      </c>
      <c r="C651" s="542" t="s">
        <v>712</v>
      </c>
      <c r="D651" s="543" t="s">
        <v>2265</v>
      </c>
      <c r="E651" s="728" t="s">
        <v>2264</v>
      </c>
      <c r="F651" s="729" t="s">
        <v>1605</v>
      </c>
      <c r="G651" s="546"/>
      <c r="H651" s="547"/>
      <c r="I651" s="547"/>
      <c r="J651" s="547"/>
      <c r="K651" s="547"/>
      <c r="L651" s="728" t="s">
        <v>1345</v>
      </c>
      <c r="M651" s="548">
        <v>10248</v>
      </c>
      <c r="N651" s="549"/>
      <c r="P651" s="48"/>
      <c r="Q651" s="48"/>
      <c r="R651" s="48"/>
      <c r="S651" s="48"/>
      <c r="T651" s="48"/>
      <c r="U651" s="48"/>
      <c r="V651" s="48"/>
      <c r="W651" s="48"/>
      <c r="X651" s="48"/>
    </row>
    <row r="652" spans="1:24" ht="20.100000000000001" customHeight="1">
      <c r="A652" s="540">
        <v>645</v>
      </c>
      <c r="B652" s="725" t="s">
        <v>713</v>
      </c>
      <c r="C652" s="542" t="s">
        <v>712</v>
      </c>
      <c r="D652" s="543" t="s">
        <v>2266</v>
      </c>
      <c r="E652" s="728" t="s">
        <v>2267</v>
      </c>
      <c r="F652" s="729" t="s">
        <v>1426</v>
      </c>
      <c r="G652" s="546"/>
      <c r="H652" s="547"/>
      <c r="I652" s="547"/>
      <c r="J652" s="547"/>
      <c r="K652" s="547"/>
      <c r="L652" s="728" t="s">
        <v>1345</v>
      </c>
      <c r="M652" s="548">
        <v>20496</v>
      </c>
      <c r="N652" s="549"/>
      <c r="P652" s="48"/>
      <c r="Q652" s="48"/>
      <c r="R652" s="48"/>
      <c r="S652" s="48"/>
      <c r="T652" s="48"/>
      <c r="U652" s="48"/>
      <c r="V652" s="48"/>
      <c r="W652" s="48"/>
      <c r="X652" s="48"/>
    </row>
    <row r="653" spans="1:24" ht="20.100000000000001" customHeight="1">
      <c r="A653" s="540">
        <v>646</v>
      </c>
      <c r="B653" s="725" t="s">
        <v>713</v>
      </c>
      <c r="C653" s="542" t="s">
        <v>712</v>
      </c>
      <c r="D653" s="543" t="s">
        <v>2268</v>
      </c>
      <c r="E653" s="728" t="s">
        <v>2267</v>
      </c>
      <c r="F653" s="729" t="s">
        <v>1426</v>
      </c>
      <c r="G653" s="546"/>
      <c r="H653" s="547"/>
      <c r="I653" s="547"/>
      <c r="J653" s="547"/>
      <c r="K653" s="547"/>
      <c r="L653" s="728" t="s">
        <v>1345</v>
      </c>
      <c r="M653" s="548">
        <v>20496</v>
      </c>
      <c r="N653" s="549"/>
      <c r="P653" s="48"/>
      <c r="Q653" s="48"/>
      <c r="R653" s="48"/>
      <c r="S653" s="48"/>
      <c r="T653" s="48"/>
      <c r="U653" s="48"/>
      <c r="V653" s="48"/>
      <c r="W653" s="48"/>
      <c r="X653" s="48"/>
    </row>
    <row r="654" spans="1:24" ht="20.100000000000001" customHeight="1">
      <c r="A654" s="540">
        <v>647</v>
      </c>
      <c r="B654" s="725" t="s">
        <v>713</v>
      </c>
      <c r="C654" s="542" t="s">
        <v>712</v>
      </c>
      <c r="D654" s="543" t="s">
        <v>2269</v>
      </c>
      <c r="E654" s="728" t="s">
        <v>2270</v>
      </c>
      <c r="F654" s="729" t="s">
        <v>1546</v>
      </c>
      <c r="G654" s="546"/>
      <c r="H654" s="547"/>
      <c r="I654" s="547"/>
      <c r="J654" s="547"/>
      <c r="K654" s="547"/>
      <c r="L654" s="728" t="s">
        <v>1345</v>
      </c>
      <c r="M654" s="548">
        <v>21960</v>
      </c>
      <c r="N654" s="549"/>
      <c r="P654" s="48"/>
      <c r="Q654" s="48"/>
      <c r="R654" s="48"/>
      <c r="S654" s="48"/>
      <c r="T654" s="48"/>
      <c r="U654" s="48"/>
      <c r="V654" s="48"/>
      <c r="W654" s="48"/>
      <c r="X654" s="48"/>
    </row>
    <row r="655" spans="1:24" ht="20.100000000000001" customHeight="1">
      <c r="A655" s="540">
        <v>648</v>
      </c>
      <c r="B655" s="725" t="s">
        <v>713</v>
      </c>
      <c r="C655" s="542" t="s">
        <v>712</v>
      </c>
      <c r="D655" s="543" t="s">
        <v>2271</v>
      </c>
      <c r="E655" s="728" t="s">
        <v>2270</v>
      </c>
      <c r="F655" s="729" t="s">
        <v>1546</v>
      </c>
      <c r="G655" s="546"/>
      <c r="H655" s="547"/>
      <c r="I655" s="547"/>
      <c r="J655" s="547"/>
      <c r="K655" s="547"/>
      <c r="L655" s="728" t="s">
        <v>1345</v>
      </c>
      <c r="M655" s="548">
        <v>21960</v>
      </c>
      <c r="N655" s="549"/>
      <c r="P655" s="48"/>
      <c r="Q655" s="48"/>
      <c r="R655" s="48"/>
      <c r="S655" s="48"/>
      <c r="T655" s="48"/>
      <c r="U655" s="48"/>
      <c r="V655" s="48"/>
      <c r="W655" s="48"/>
      <c r="X655" s="48"/>
    </row>
    <row r="656" spans="1:24" ht="20.100000000000001" customHeight="1">
      <c r="A656" s="540">
        <v>649</v>
      </c>
      <c r="B656" s="725" t="s">
        <v>713</v>
      </c>
      <c r="C656" s="542" t="s">
        <v>712</v>
      </c>
      <c r="D656" s="543" t="s">
        <v>2272</v>
      </c>
      <c r="E656" s="728" t="s">
        <v>2273</v>
      </c>
      <c r="F656" s="729" t="s">
        <v>1681</v>
      </c>
      <c r="G656" s="546"/>
      <c r="H656" s="547"/>
      <c r="I656" s="547"/>
      <c r="J656" s="547"/>
      <c r="K656" s="547"/>
      <c r="L656" s="728" t="s">
        <v>1345</v>
      </c>
      <c r="M656" s="548">
        <v>25620</v>
      </c>
      <c r="N656" s="549"/>
      <c r="P656" s="48"/>
      <c r="Q656" s="48"/>
      <c r="R656" s="48"/>
      <c r="S656" s="48"/>
      <c r="T656" s="48"/>
      <c r="U656" s="48"/>
      <c r="V656" s="48"/>
      <c r="W656" s="48"/>
      <c r="X656" s="48"/>
    </row>
    <row r="657" spans="1:24" ht="20.100000000000001" customHeight="1">
      <c r="A657" s="540">
        <v>650</v>
      </c>
      <c r="B657" s="725" t="s">
        <v>713</v>
      </c>
      <c r="C657" s="542" t="s">
        <v>712</v>
      </c>
      <c r="D657" s="543" t="s">
        <v>2274</v>
      </c>
      <c r="E657" s="728" t="s">
        <v>2273</v>
      </c>
      <c r="F657" s="729" t="s">
        <v>1681</v>
      </c>
      <c r="G657" s="546"/>
      <c r="H657" s="547"/>
      <c r="I657" s="547"/>
      <c r="J657" s="547"/>
      <c r="K657" s="547"/>
      <c r="L657" s="728" t="s">
        <v>1345</v>
      </c>
      <c r="M657" s="548">
        <v>25620</v>
      </c>
      <c r="N657" s="549"/>
      <c r="P657" s="48"/>
      <c r="Q657" s="48"/>
      <c r="R657" s="48"/>
      <c r="S657" s="48"/>
      <c r="T657" s="48"/>
      <c r="U657" s="48"/>
      <c r="V657" s="48"/>
      <c r="W657" s="48"/>
      <c r="X657" s="48"/>
    </row>
    <row r="658" spans="1:24" ht="20.100000000000001" customHeight="1">
      <c r="A658" s="540">
        <v>651</v>
      </c>
      <c r="B658" s="725" t="s">
        <v>713</v>
      </c>
      <c r="C658" s="542" t="s">
        <v>712</v>
      </c>
      <c r="D658" s="543" t="s">
        <v>2275</v>
      </c>
      <c r="E658" s="728" t="s">
        <v>2276</v>
      </c>
      <c r="F658" s="729" t="s">
        <v>1378</v>
      </c>
      <c r="G658" s="546"/>
      <c r="H658" s="547"/>
      <c r="I658" s="547"/>
      <c r="J658" s="547"/>
      <c r="K658" s="547"/>
      <c r="L658" s="728" t="s">
        <v>1345</v>
      </c>
      <c r="M658" s="548">
        <v>47506.8</v>
      </c>
      <c r="N658" s="549"/>
      <c r="P658" s="48"/>
      <c r="Q658" s="48"/>
      <c r="R658" s="48"/>
      <c r="S658" s="48"/>
      <c r="T658" s="48"/>
      <c r="U658" s="48"/>
      <c r="V658" s="48"/>
      <c r="W658" s="48"/>
      <c r="X658" s="48"/>
    </row>
    <row r="659" spans="1:24" ht="20.100000000000001" customHeight="1">
      <c r="A659" s="540">
        <v>652</v>
      </c>
      <c r="B659" s="725" t="s">
        <v>713</v>
      </c>
      <c r="C659" s="542" t="s">
        <v>712</v>
      </c>
      <c r="D659" s="543" t="s">
        <v>2277</v>
      </c>
      <c r="E659" s="728" t="s">
        <v>2276</v>
      </c>
      <c r="F659" s="729" t="s">
        <v>1378</v>
      </c>
      <c r="G659" s="546"/>
      <c r="H659" s="547"/>
      <c r="I659" s="547"/>
      <c r="J659" s="547"/>
      <c r="K659" s="547"/>
      <c r="L659" s="728" t="s">
        <v>1345</v>
      </c>
      <c r="M659" s="548">
        <f>M658</f>
        <v>47506.8</v>
      </c>
      <c r="N659" s="549"/>
      <c r="P659" s="48"/>
      <c r="Q659" s="48"/>
      <c r="R659" s="48"/>
      <c r="S659" s="48"/>
      <c r="T659" s="48"/>
      <c r="U659" s="48"/>
      <c r="V659" s="48"/>
      <c r="W659" s="48"/>
      <c r="X659" s="48"/>
    </row>
    <row r="660" spans="1:24" ht="20.100000000000001" customHeight="1">
      <c r="A660" s="540">
        <v>653</v>
      </c>
      <c r="B660" s="725" t="s">
        <v>713</v>
      </c>
      <c r="C660" s="542" t="s">
        <v>712</v>
      </c>
      <c r="D660" s="543" t="s">
        <v>2278</v>
      </c>
      <c r="E660" s="728" t="s">
        <v>2279</v>
      </c>
      <c r="F660" s="729" t="s">
        <v>1822</v>
      </c>
      <c r="G660" s="546"/>
      <c r="H660" s="547"/>
      <c r="I660" s="547"/>
      <c r="J660" s="547"/>
      <c r="K660" s="547"/>
      <c r="L660" s="728" t="s">
        <v>1345</v>
      </c>
      <c r="M660" s="548">
        <v>10980</v>
      </c>
      <c r="N660" s="549"/>
      <c r="P660" s="48"/>
      <c r="Q660" s="48"/>
      <c r="R660" s="48"/>
      <c r="S660" s="48"/>
      <c r="T660" s="48"/>
      <c r="U660" s="48"/>
      <c r="V660" s="48"/>
      <c r="W660" s="48"/>
      <c r="X660" s="48"/>
    </row>
    <row r="661" spans="1:24" ht="20.100000000000001" customHeight="1">
      <c r="A661" s="540">
        <v>654</v>
      </c>
      <c r="B661" s="725" t="s">
        <v>713</v>
      </c>
      <c r="C661" s="542" t="s">
        <v>712</v>
      </c>
      <c r="D661" s="543" t="s">
        <v>2280</v>
      </c>
      <c r="E661" s="728" t="s">
        <v>2279</v>
      </c>
      <c r="F661" s="729" t="s">
        <v>1822</v>
      </c>
      <c r="G661" s="546"/>
      <c r="H661" s="547"/>
      <c r="I661" s="547"/>
      <c r="J661" s="547"/>
      <c r="K661" s="547"/>
      <c r="L661" s="728" t="s">
        <v>1345</v>
      </c>
      <c r="M661" s="548">
        <v>10980</v>
      </c>
      <c r="N661" s="549"/>
      <c r="P661" s="48"/>
      <c r="Q661" s="48"/>
      <c r="R661" s="48"/>
      <c r="S661" s="48"/>
      <c r="T661" s="48"/>
      <c r="U661" s="48"/>
      <c r="V661" s="48"/>
      <c r="W661" s="48"/>
      <c r="X661" s="48"/>
    </row>
    <row r="662" spans="1:24" ht="20.100000000000001" customHeight="1">
      <c r="A662" s="540">
        <v>655</v>
      </c>
      <c r="B662" s="725" t="s">
        <v>713</v>
      </c>
      <c r="C662" s="542" t="s">
        <v>712</v>
      </c>
      <c r="D662" s="543" t="s">
        <v>2281</v>
      </c>
      <c r="E662" s="728" t="s">
        <v>2282</v>
      </c>
      <c r="F662" s="729" t="s">
        <v>1631</v>
      </c>
      <c r="G662" s="546"/>
      <c r="H662" s="547"/>
      <c r="I662" s="547"/>
      <c r="J662" s="547"/>
      <c r="K662" s="547"/>
      <c r="L662" s="728" t="s">
        <v>1345</v>
      </c>
      <c r="M662" s="548">
        <v>18300</v>
      </c>
      <c r="N662" s="549"/>
      <c r="P662" s="48"/>
      <c r="Q662" s="48"/>
      <c r="R662" s="48"/>
      <c r="S662" s="48"/>
      <c r="T662" s="48"/>
      <c r="U662" s="48"/>
      <c r="V662" s="48"/>
      <c r="W662" s="48"/>
      <c r="X662" s="48"/>
    </row>
    <row r="663" spans="1:24" ht="20.100000000000001" customHeight="1">
      <c r="A663" s="540">
        <v>656</v>
      </c>
      <c r="B663" s="725" t="s">
        <v>713</v>
      </c>
      <c r="C663" s="542" t="s">
        <v>712</v>
      </c>
      <c r="D663" s="543" t="s">
        <v>2283</v>
      </c>
      <c r="E663" s="728" t="s">
        <v>2282</v>
      </c>
      <c r="F663" s="729" t="s">
        <v>1631</v>
      </c>
      <c r="G663" s="546"/>
      <c r="H663" s="547"/>
      <c r="I663" s="547"/>
      <c r="J663" s="547"/>
      <c r="K663" s="547"/>
      <c r="L663" s="728" t="s">
        <v>1345</v>
      </c>
      <c r="M663" s="548">
        <v>18300</v>
      </c>
      <c r="N663" s="549"/>
      <c r="P663" s="48"/>
      <c r="Q663" s="48"/>
      <c r="R663" s="48"/>
      <c r="S663" s="48"/>
      <c r="T663" s="48"/>
      <c r="U663" s="48"/>
      <c r="V663" s="48"/>
      <c r="W663" s="48"/>
      <c r="X663" s="48"/>
    </row>
    <row r="664" spans="1:24" ht="20.100000000000001" customHeight="1">
      <c r="A664" s="540">
        <v>657</v>
      </c>
      <c r="B664" s="725" t="s">
        <v>713</v>
      </c>
      <c r="C664" s="542" t="s">
        <v>712</v>
      </c>
      <c r="D664" s="543" t="s">
        <v>2284</v>
      </c>
      <c r="E664" s="728" t="s">
        <v>2285</v>
      </c>
      <c r="F664" s="729" t="s">
        <v>2286</v>
      </c>
      <c r="G664" s="546"/>
      <c r="H664" s="547"/>
      <c r="I664" s="547"/>
      <c r="J664" s="547"/>
      <c r="K664" s="547"/>
      <c r="L664" s="728" t="s">
        <v>1345</v>
      </c>
      <c r="M664" s="548">
        <v>11712</v>
      </c>
      <c r="N664" s="549"/>
      <c r="P664" s="48"/>
      <c r="Q664" s="48"/>
      <c r="R664" s="48"/>
      <c r="S664" s="48"/>
      <c r="T664" s="48"/>
      <c r="U664" s="48"/>
      <c r="V664" s="48"/>
      <c r="W664" s="48"/>
      <c r="X664" s="48"/>
    </row>
    <row r="665" spans="1:24" ht="20.100000000000001" customHeight="1">
      <c r="A665" s="540">
        <v>658</v>
      </c>
      <c r="B665" s="725" t="s">
        <v>713</v>
      </c>
      <c r="C665" s="542" t="s">
        <v>712</v>
      </c>
      <c r="D665" s="543" t="s">
        <v>2287</v>
      </c>
      <c r="E665" s="728" t="s">
        <v>2285</v>
      </c>
      <c r="F665" s="729" t="s">
        <v>2286</v>
      </c>
      <c r="G665" s="546"/>
      <c r="H665" s="547"/>
      <c r="I665" s="547"/>
      <c r="J665" s="547"/>
      <c r="K665" s="547"/>
      <c r="L665" s="728" t="s">
        <v>1345</v>
      </c>
      <c r="M665" s="548">
        <v>11712</v>
      </c>
      <c r="N665" s="549"/>
      <c r="P665" s="48"/>
      <c r="Q665" s="48"/>
      <c r="R665" s="48"/>
      <c r="S665" s="48"/>
      <c r="T665" s="48"/>
      <c r="U665" s="48"/>
      <c r="V665" s="48"/>
      <c r="W665" s="48"/>
      <c r="X665" s="48"/>
    </row>
    <row r="666" spans="1:24" ht="20.100000000000001" customHeight="1">
      <c r="A666" s="540">
        <v>659</v>
      </c>
      <c r="B666" s="725" t="s">
        <v>713</v>
      </c>
      <c r="C666" s="542" t="s">
        <v>712</v>
      </c>
      <c r="D666" s="543" t="s">
        <v>2288</v>
      </c>
      <c r="E666" s="728" t="s">
        <v>2289</v>
      </c>
      <c r="F666" s="729" t="s">
        <v>2290</v>
      </c>
      <c r="G666" s="546"/>
      <c r="H666" s="547"/>
      <c r="I666" s="547"/>
      <c r="J666" s="547"/>
      <c r="K666" s="547"/>
      <c r="L666" s="728" t="s">
        <v>1345</v>
      </c>
      <c r="M666" s="548">
        <v>18300</v>
      </c>
      <c r="N666" s="549"/>
      <c r="P666" s="48"/>
      <c r="Q666" s="48"/>
      <c r="R666" s="48"/>
      <c r="S666" s="48"/>
      <c r="T666" s="48"/>
      <c r="U666" s="48"/>
      <c r="V666" s="48"/>
      <c r="W666" s="48"/>
      <c r="X666" s="48"/>
    </row>
    <row r="667" spans="1:24" ht="20.100000000000001" customHeight="1">
      <c r="A667" s="540">
        <v>660</v>
      </c>
      <c r="B667" s="725" t="s">
        <v>713</v>
      </c>
      <c r="C667" s="542" t="s">
        <v>712</v>
      </c>
      <c r="D667" s="543" t="s">
        <v>2291</v>
      </c>
      <c r="E667" s="728" t="s">
        <v>2289</v>
      </c>
      <c r="F667" s="729" t="s">
        <v>2290</v>
      </c>
      <c r="G667" s="546"/>
      <c r="H667" s="547"/>
      <c r="I667" s="547"/>
      <c r="J667" s="547"/>
      <c r="K667" s="547"/>
      <c r="L667" s="728" t="s">
        <v>1345</v>
      </c>
      <c r="M667" s="548">
        <v>18300</v>
      </c>
      <c r="N667" s="549"/>
      <c r="P667" s="48"/>
      <c r="Q667" s="48"/>
      <c r="R667" s="48"/>
      <c r="S667" s="48"/>
      <c r="T667" s="48"/>
      <c r="U667" s="48"/>
      <c r="V667" s="48"/>
      <c r="W667" s="48"/>
      <c r="X667" s="48"/>
    </row>
    <row r="668" spans="1:24" ht="20.100000000000001" customHeight="1">
      <c r="A668" s="540">
        <v>661</v>
      </c>
      <c r="B668" s="725" t="s">
        <v>2126</v>
      </c>
      <c r="C668" s="542" t="s">
        <v>709</v>
      </c>
      <c r="D668" s="543" t="s">
        <v>2292</v>
      </c>
      <c r="E668" s="728" t="s">
        <v>2293</v>
      </c>
      <c r="F668" s="729" t="s">
        <v>1550</v>
      </c>
      <c r="G668" s="546"/>
      <c r="H668" s="547"/>
      <c r="I668" s="547"/>
      <c r="J668" s="547"/>
      <c r="K668" s="547"/>
      <c r="L668" s="728" t="s">
        <v>1345</v>
      </c>
      <c r="M668" s="548">
        <v>10980</v>
      </c>
      <c r="N668" s="549"/>
      <c r="P668" s="48"/>
      <c r="Q668" s="48"/>
      <c r="R668" s="48"/>
      <c r="S668" s="48"/>
      <c r="T668" s="48"/>
      <c r="U668" s="48"/>
      <c r="V668" s="48"/>
      <c r="W668" s="48"/>
      <c r="X668" s="48"/>
    </row>
    <row r="669" spans="1:24" ht="20.100000000000001" customHeight="1">
      <c r="A669" s="540">
        <v>662</v>
      </c>
      <c r="B669" s="725" t="s">
        <v>2126</v>
      </c>
      <c r="C669" s="542" t="s">
        <v>709</v>
      </c>
      <c r="D669" s="543" t="s">
        <v>2294</v>
      </c>
      <c r="E669" s="728" t="s">
        <v>2293</v>
      </c>
      <c r="F669" s="729" t="str">
        <f>F668</f>
        <v>Ide World</v>
      </c>
      <c r="G669" s="546"/>
      <c r="H669" s="547"/>
      <c r="I669" s="547"/>
      <c r="J669" s="547"/>
      <c r="K669" s="547"/>
      <c r="L669" s="728" t="s">
        <v>1345</v>
      </c>
      <c r="M669" s="548">
        <v>10980</v>
      </c>
      <c r="N669" s="549"/>
      <c r="P669" s="48"/>
      <c r="Q669" s="48"/>
      <c r="R669" s="48"/>
      <c r="S669" s="48"/>
      <c r="T669" s="48"/>
      <c r="U669" s="48"/>
      <c r="V669" s="48"/>
      <c r="W669" s="48"/>
      <c r="X669" s="48"/>
    </row>
    <row r="670" spans="1:24" ht="20.100000000000001" customHeight="1">
      <c r="A670" s="540">
        <v>663</v>
      </c>
      <c r="B670" s="725" t="s">
        <v>2126</v>
      </c>
      <c r="C670" s="542" t="s">
        <v>709</v>
      </c>
      <c r="D670" s="543" t="s">
        <v>2295</v>
      </c>
      <c r="E670" s="728" t="s">
        <v>2296</v>
      </c>
      <c r="F670" s="729" t="s">
        <v>1356</v>
      </c>
      <c r="G670" s="546"/>
      <c r="H670" s="547"/>
      <c r="I670" s="547"/>
      <c r="J670" s="547"/>
      <c r="K670" s="547"/>
      <c r="L670" s="728" t="s">
        <v>1345</v>
      </c>
      <c r="M670" s="548">
        <v>14640</v>
      </c>
      <c r="N670" s="549"/>
      <c r="P670" s="48"/>
      <c r="Q670" s="48"/>
      <c r="R670" s="48"/>
      <c r="S670" s="48"/>
      <c r="T670" s="48"/>
      <c r="U670" s="48"/>
      <c r="V670" s="48"/>
      <c r="W670" s="48"/>
      <c r="X670" s="48"/>
    </row>
    <row r="671" spans="1:24" ht="20.100000000000001" customHeight="1">
      <c r="A671" s="540">
        <v>664</v>
      </c>
      <c r="B671" s="725" t="s">
        <v>2126</v>
      </c>
      <c r="C671" s="542" t="s">
        <v>709</v>
      </c>
      <c r="D671" s="543" t="s">
        <v>2297</v>
      </c>
      <c r="E671" s="728" t="s">
        <v>2296</v>
      </c>
      <c r="F671" s="729" t="s">
        <v>1356</v>
      </c>
      <c r="G671" s="546"/>
      <c r="H671" s="547"/>
      <c r="I671" s="547"/>
      <c r="J671" s="547"/>
      <c r="K671" s="547"/>
      <c r="L671" s="728" t="s">
        <v>1345</v>
      </c>
      <c r="M671" s="548">
        <v>14640</v>
      </c>
      <c r="N671" s="549"/>
      <c r="P671" s="48"/>
      <c r="Q671" s="48"/>
      <c r="R671" s="48"/>
      <c r="S671" s="48"/>
      <c r="T671" s="48"/>
      <c r="U671" s="48"/>
      <c r="V671" s="48"/>
      <c r="W671" s="48"/>
      <c r="X671" s="48"/>
    </row>
    <row r="672" spans="1:24" ht="20.100000000000001" customHeight="1">
      <c r="A672" s="540">
        <v>665</v>
      </c>
      <c r="B672" s="725" t="s">
        <v>713</v>
      </c>
      <c r="C672" s="542" t="s">
        <v>712</v>
      </c>
      <c r="D672" s="543" t="s">
        <v>2298</v>
      </c>
      <c r="E672" s="728" t="s">
        <v>2299</v>
      </c>
      <c r="F672" s="729" t="s">
        <v>1631</v>
      </c>
      <c r="G672" s="546"/>
      <c r="H672" s="547"/>
      <c r="I672" s="547"/>
      <c r="J672" s="547"/>
      <c r="K672" s="547"/>
      <c r="L672" s="728" t="s">
        <v>1345</v>
      </c>
      <c r="M672" s="548">
        <v>14640</v>
      </c>
      <c r="N672" s="549"/>
      <c r="P672" s="48"/>
      <c r="Q672" s="48"/>
      <c r="R672" s="48"/>
      <c r="S672" s="48"/>
      <c r="T672" s="48"/>
      <c r="U672" s="48"/>
      <c r="V672" s="48"/>
      <c r="W672" s="48"/>
      <c r="X672" s="48"/>
    </row>
    <row r="673" spans="1:24" ht="20.100000000000001" customHeight="1">
      <c r="A673" s="540">
        <v>666</v>
      </c>
      <c r="B673" s="725" t="s">
        <v>713</v>
      </c>
      <c r="C673" s="542" t="s">
        <v>712</v>
      </c>
      <c r="D673" s="543" t="s">
        <v>2300</v>
      </c>
      <c r="E673" s="728" t="s">
        <v>2299</v>
      </c>
      <c r="F673" s="729" t="s">
        <v>1631</v>
      </c>
      <c r="G673" s="546"/>
      <c r="H673" s="547"/>
      <c r="I673" s="547"/>
      <c r="J673" s="547"/>
      <c r="K673" s="547"/>
      <c r="L673" s="728" t="s">
        <v>1345</v>
      </c>
      <c r="M673" s="548">
        <v>14640</v>
      </c>
      <c r="N673" s="549"/>
      <c r="P673" s="48"/>
      <c r="Q673" s="48"/>
      <c r="R673" s="48"/>
      <c r="S673" s="48"/>
      <c r="T673" s="48"/>
      <c r="U673" s="48"/>
      <c r="V673" s="48"/>
      <c r="W673" s="48"/>
      <c r="X673" s="48"/>
    </row>
    <row r="674" spans="1:24" ht="20.100000000000001" customHeight="1">
      <c r="A674" s="540">
        <v>667</v>
      </c>
      <c r="B674" s="725" t="s">
        <v>713</v>
      </c>
      <c r="C674" s="542" t="s">
        <v>712</v>
      </c>
      <c r="D674" s="543" t="s">
        <v>2301</v>
      </c>
      <c r="E674" s="728" t="s">
        <v>2302</v>
      </c>
      <c r="F674" s="729" t="s">
        <v>1631</v>
      </c>
      <c r="G674" s="546"/>
      <c r="H674" s="547"/>
      <c r="I674" s="547"/>
      <c r="J674" s="547"/>
      <c r="K674" s="547"/>
      <c r="L674" s="728" t="s">
        <v>1345</v>
      </c>
      <c r="M674" s="548">
        <v>14640</v>
      </c>
      <c r="N674" s="549"/>
      <c r="P674" s="48"/>
      <c r="Q674" s="48"/>
      <c r="R674" s="48"/>
      <c r="S674" s="48"/>
      <c r="T674" s="48"/>
      <c r="U674" s="48"/>
      <c r="V674" s="48"/>
      <c r="W674" s="48"/>
      <c r="X674" s="48"/>
    </row>
    <row r="675" spans="1:24" ht="20.100000000000001" customHeight="1">
      <c r="A675" s="540">
        <v>668</v>
      </c>
      <c r="B675" s="725" t="s">
        <v>713</v>
      </c>
      <c r="C675" s="542" t="s">
        <v>712</v>
      </c>
      <c r="D675" s="543" t="s">
        <v>2303</v>
      </c>
      <c r="E675" s="728" t="s">
        <v>2302</v>
      </c>
      <c r="F675" s="729" t="s">
        <v>1631</v>
      </c>
      <c r="G675" s="546"/>
      <c r="H675" s="547"/>
      <c r="I675" s="547"/>
      <c r="J675" s="547"/>
      <c r="K675" s="547"/>
      <c r="L675" s="728" t="s">
        <v>1345</v>
      </c>
      <c r="M675" s="548">
        <v>14640</v>
      </c>
      <c r="N675" s="549"/>
      <c r="P675" s="48"/>
      <c r="Q675" s="48"/>
      <c r="R675" s="48"/>
      <c r="S675" s="48"/>
      <c r="T675" s="48"/>
      <c r="U675" s="48"/>
      <c r="V675" s="48"/>
      <c r="W675" s="48"/>
      <c r="X675" s="48"/>
    </row>
    <row r="676" spans="1:24" ht="20.100000000000001" customHeight="1">
      <c r="A676" s="540">
        <v>669</v>
      </c>
      <c r="B676" s="725" t="s">
        <v>713</v>
      </c>
      <c r="C676" s="542" t="s">
        <v>712</v>
      </c>
      <c r="D676" s="543" t="s">
        <v>2304</v>
      </c>
      <c r="E676" s="728" t="s">
        <v>2305</v>
      </c>
      <c r="F676" s="729" t="s">
        <v>1378</v>
      </c>
      <c r="G676" s="546"/>
      <c r="H676" s="547"/>
      <c r="I676" s="547"/>
      <c r="J676" s="547"/>
      <c r="K676" s="547"/>
      <c r="L676" s="728" t="s">
        <v>1345</v>
      </c>
      <c r="M676" s="548">
        <v>27742.799999999999</v>
      </c>
      <c r="N676" s="549"/>
      <c r="P676" s="48"/>
      <c r="Q676" s="48"/>
      <c r="R676" s="48"/>
      <c r="S676" s="48"/>
      <c r="T676" s="48"/>
      <c r="U676" s="48"/>
      <c r="V676" s="48"/>
      <c r="W676" s="48"/>
      <c r="X676" s="48"/>
    </row>
    <row r="677" spans="1:24" ht="20.100000000000001" customHeight="1">
      <c r="A677" s="540">
        <v>670</v>
      </c>
      <c r="B677" s="725" t="s">
        <v>713</v>
      </c>
      <c r="C677" s="542" t="s">
        <v>712</v>
      </c>
      <c r="D677" s="543" t="s">
        <v>2306</v>
      </c>
      <c r="E677" s="728" t="s">
        <v>2305</v>
      </c>
      <c r="F677" s="729" t="str">
        <f>F676</f>
        <v>Salemba</v>
      </c>
      <c r="G677" s="546"/>
      <c r="H677" s="547"/>
      <c r="I677" s="547"/>
      <c r="J677" s="547"/>
      <c r="K677" s="547"/>
      <c r="L677" s="728" t="s">
        <v>1345</v>
      </c>
      <c r="M677" s="548">
        <f>M676</f>
        <v>27742.799999999999</v>
      </c>
      <c r="N677" s="549"/>
      <c r="P677" s="48"/>
      <c r="Q677" s="48"/>
      <c r="R677" s="48"/>
      <c r="S677" s="48"/>
      <c r="T677" s="48"/>
      <c r="U677" s="48"/>
      <c r="V677" s="48"/>
      <c r="W677" s="48"/>
      <c r="X677" s="48"/>
    </row>
    <row r="678" spans="1:24" ht="20.100000000000001" customHeight="1">
      <c r="A678" s="540">
        <v>671</v>
      </c>
      <c r="B678" s="725" t="s">
        <v>2126</v>
      </c>
      <c r="C678" s="542" t="s">
        <v>709</v>
      </c>
      <c r="D678" s="543" t="s">
        <v>2307</v>
      </c>
      <c r="E678" s="728" t="s">
        <v>2308</v>
      </c>
      <c r="F678" s="729" t="s">
        <v>1344</v>
      </c>
      <c r="G678" s="546"/>
      <c r="H678" s="547"/>
      <c r="I678" s="547"/>
      <c r="J678" s="547"/>
      <c r="K678" s="547"/>
      <c r="L678" s="728" t="s">
        <v>1345</v>
      </c>
      <c r="M678" s="548">
        <v>19398</v>
      </c>
      <c r="N678" s="549"/>
      <c r="P678" s="48"/>
      <c r="Q678" s="48"/>
      <c r="R678" s="48"/>
      <c r="S678" s="48"/>
      <c r="T678" s="48"/>
      <c r="U678" s="48"/>
      <c r="V678" s="48"/>
      <c r="W678" s="48"/>
      <c r="X678" s="48"/>
    </row>
    <row r="679" spans="1:24" ht="20.100000000000001" customHeight="1">
      <c r="A679" s="540">
        <v>672</v>
      </c>
      <c r="B679" s="725" t="s">
        <v>2126</v>
      </c>
      <c r="C679" s="542" t="s">
        <v>709</v>
      </c>
      <c r="D679" s="543" t="s">
        <v>2309</v>
      </c>
      <c r="E679" s="728" t="s">
        <v>2308</v>
      </c>
      <c r="F679" s="729" t="s">
        <v>1344</v>
      </c>
      <c r="G679" s="546"/>
      <c r="H679" s="547"/>
      <c r="I679" s="547"/>
      <c r="J679" s="547"/>
      <c r="K679" s="547"/>
      <c r="L679" s="728" t="s">
        <v>1345</v>
      </c>
      <c r="M679" s="548">
        <v>19398</v>
      </c>
      <c r="N679" s="549"/>
      <c r="P679" s="48"/>
      <c r="Q679" s="48"/>
      <c r="R679" s="48"/>
      <c r="S679" s="48"/>
      <c r="T679" s="48"/>
      <c r="U679" s="48"/>
      <c r="V679" s="48"/>
      <c r="W679" s="48"/>
      <c r="X679" s="48"/>
    </row>
    <row r="680" spans="1:24" ht="20.100000000000001" customHeight="1">
      <c r="A680" s="540">
        <v>673</v>
      </c>
      <c r="B680" s="725" t="s">
        <v>706</v>
      </c>
      <c r="C680" s="542" t="s">
        <v>705</v>
      </c>
      <c r="D680" s="543" t="s">
        <v>2310</v>
      </c>
      <c r="E680" s="728" t="s">
        <v>2311</v>
      </c>
      <c r="F680" s="729" t="s">
        <v>1822</v>
      </c>
      <c r="G680" s="546"/>
      <c r="H680" s="547"/>
      <c r="I680" s="547"/>
      <c r="J680" s="547"/>
      <c r="K680" s="547"/>
      <c r="L680" s="728" t="s">
        <v>1345</v>
      </c>
      <c r="M680" s="548">
        <v>9516</v>
      </c>
      <c r="N680" s="549"/>
      <c r="P680" s="48"/>
      <c r="Q680" s="48"/>
      <c r="R680" s="48"/>
      <c r="S680" s="48"/>
      <c r="T680" s="48"/>
      <c r="U680" s="48"/>
      <c r="V680" s="48"/>
      <c r="W680" s="48"/>
      <c r="X680" s="48"/>
    </row>
    <row r="681" spans="1:24" ht="20.100000000000001" customHeight="1">
      <c r="A681" s="540">
        <v>674</v>
      </c>
      <c r="B681" s="725" t="s">
        <v>706</v>
      </c>
      <c r="C681" s="542" t="s">
        <v>705</v>
      </c>
      <c r="D681" s="543" t="s">
        <v>2312</v>
      </c>
      <c r="E681" s="728" t="s">
        <v>2311</v>
      </c>
      <c r="F681" s="729" t="s">
        <v>1822</v>
      </c>
      <c r="G681" s="546"/>
      <c r="H681" s="547"/>
      <c r="I681" s="547"/>
      <c r="J681" s="547"/>
      <c r="K681" s="547"/>
      <c r="L681" s="728" t="s">
        <v>1345</v>
      </c>
      <c r="M681" s="548">
        <v>9516</v>
      </c>
      <c r="N681" s="549"/>
      <c r="P681" s="48"/>
      <c r="Q681" s="48"/>
      <c r="R681" s="48"/>
      <c r="S681" s="48"/>
      <c r="T681" s="48"/>
      <c r="U681" s="48"/>
      <c r="V681" s="48"/>
      <c r="W681" s="48"/>
      <c r="X681" s="48"/>
    </row>
    <row r="682" spans="1:24" ht="20.100000000000001" customHeight="1">
      <c r="A682" s="540">
        <v>675</v>
      </c>
      <c r="B682" s="725" t="s">
        <v>713</v>
      </c>
      <c r="C682" s="542" t="s">
        <v>712</v>
      </c>
      <c r="D682" s="543" t="s">
        <v>2313</v>
      </c>
      <c r="E682" s="728" t="s">
        <v>2314</v>
      </c>
      <c r="F682" s="729" t="s">
        <v>1993</v>
      </c>
      <c r="G682" s="546"/>
      <c r="H682" s="547"/>
      <c r="I682" s="547"/>
      <c r="J682" s="547"/>
      <c r="K682" s="547"/>
      <c r="L682" s="728" t="s">
        <v>1345</v>
      </c>
      <c r="M682" s="548">
        <v>18666</v>
      </c>
      <c r="N682" s="549"/>
      <c r="P682" s="48"/>
      <c r="Q682" s="48"/>
      <c r="R682" s="48"/>
      <c r="S682" s="48"/>
      <c r="T682" s="48"/>
      <c r="U682" s="48"/>
      <c r="V682" s="48"/>
      <c r="W682" s="48"/>
      <c r="X682" s="48"/>
    </row>
    <row r="683" spans="1:24" ht="20.100000000000001" customHeight="1">
      <c r="A683" s="540">
        <v>676</v>
      </c>
      <c r="B683" s="725" t="s">
        <v>713</v>
      </c>
      <c r="C683" s="542" t="s">
        <v>712</v>
      </c>
      <c r="D683" s="543" t="s">
        <v>2315</v>
      </c>
      <c r="E683" s="728" t="s">
        <v>2314</v>
      </c>
      <c r="F683" s="729" t="s">
        <v>1993</v>
      </c>
      <c r="G683" s="546"/>
      <c r="H683" s="547"/>
      <c r="I683" s="547"/>
      <c r="J683" s="547"/>
      <c r="K683" s="547"/>
      <c r="L683" s="728" t="s">
        <v>1345</v>
      </c>
      <c r="M683" s="548">
        <v>18666</v>
      </c>
      <c r="N683" s="549"/>
      <c r="P683" s="48"/>
      <c r="Q683" s="48"/>
      <c r="R683" s="48"/>
      <c r="S683" s="48"/>
      <c r="T683" s="48"/>
      <c r="U683" s="48"/>
      <c r="V683" s="48"/>
      <c r="W683" s="48"/>
      <c r="X683" s="48"/>
    </row>
    <row r="684" spans="1:24" ht="20.100000000000001" customHeight="1">
      <c r="A684" s="540">
        <v>677</v>
      </c>
      <c r="B684" s="725" t="s">
        <v>713</v>
      </c>
      <c r="C684" s="542" t="s">
        <v>712</v>
      </c>
      <c r="D684" s="543" t="s">
        <v>2316</v>
      </c>
      <c r="E684" s="728" t="s">
        <v>2317</v>
      </c>
      <c r="F684" s="729" t="s">
        <v>1605</v>
      </c>
      <c r="G684" s="546"/>
      <c r="H684" s="547"/>
      <c r="I684" s="547"/>
      <c r="J684" s="547"/>
      <c r="K684" s="547"/>
      <c r="L684" s="728" t="s">
        <v>1345</v>
      </c>
      <c r="M684" s="548">
        <v>9882</v>
      </c>
      <c r="N684" s="549"/>
      <c r="P684" s="48"/>
      <c r="Q684" s="48"/>
      <c r="R684" s="48"/>
      <c r="S684" s="48"/>
      <c r="T684" s="48"/>
      <c r="U684" s="48"/>
      <c r="V684" s="48"/>
      <c r="W684" s="48"/>
      <c r="X684" s="48"/>
    </row>
    <row r="685" spans="1:24" ht="20.100000000000001" customHeight="1">
      <c r="A685" s="540">
        <v>678</v>
      </c>
      <c r="B685" s="725" t="s">
        <v>713</v>
      </c>
      <c r="C685" s="542" t="s">
        <v>712</v>
      </c>
      <c r="D685" s="543" t="s">
        <v>2318</v>
      </c>
      <c r="E685" s="728" t="s">
        <v>2317</v>
      </c>
      <c r="F685" s="729" t="s">
        <v>1605</v>
      </c>
      <c r="G685" s="546"/>
      <c r="H685" s="547"/>
      <c r="I685" s="547"/>
      <c r="J685" s="547"/>
      <c r="K685" s="547"/>
      <c r="L685" s="728" t="s">
        <v>1345</v>
      </c>
      <c r="M685" s="548">
        <v>9882</v>
      </c>
      <c r="N685" s="549"/>
      <c r="P685" s="48"/>
      <c r="Q685" s="48"/>
      <c r="R685" s="48"/>
      <c r="S685" s="48"/>
      <c r="T685" s="48"/>
      <c r="U685" s="48"/>
      <c r="V685" s="48"/>
      <c r="W685" s="48"/>
      <c r="X685" s="48"/>
    </row>
    <row r="686" spans="1:24" ht="20.100000000000001" customHeight="1">
      <c r="A686" s="540">
        <v>679</v>
      </c>
      <c r="B686" s="725" t="s">
        <v>713</v>
      </c>
      <c r="C686" s="542" t="s">
        <v>712</v>
      </c>
      <c r="D686" s="543" t="s">
        <v>2319</v>
      </c>
      <c r="E686" s="728" t="s">
        <v>2320</v>
      </c>
      <c r="F686" s="729" t="s">
        <v>1605</v>
      </c>
      <c r="G686" s="546"/>
      <c r="H686" s="547"/>
      <c r="I686" s="547"/>
      <c r="J686" s="547"/>
      <c r="K686" s="547"/>
      <c r="L686" s="728" t="s">
        <v>1345</v>
      </c>
      <c r="M686" s="548">
        <v>9820</v>
      </c>
      <c r="N686" s="549"/>
      <c r="P686" s="48"/>
      <c r="Q686" s="48"/>
      <c r="R686" s="48"/>
      <c r="S686" s="48"/>
      <c r="T686" s="48"/>
      <c r="U686" s="48"/>
      <c r="V686" s="48"/>
      <c r="W686" s="48"/>
      <c r="X686" s="48"/>
    </row>
    <row r="687" spans="1:24" ht="20.100000000000001" customHeight="1">
      <c r="A687" s="540">
        <v>680</v>
      </c>
      <c r="B687" s="725" t="s">
        <v>713</v>
      </c>
      <c r="C687" s="542" t="s">
        <v>712</v>
      </c>
      <c r="D687" s="543" t="s">
        <v>2321</v>
      </c>
      <c r="E687" s="728" t="str">
        <f>E686</f>
        <v>Puzzle upin &amp; ipin : senangnya sekolah</v>
      </c>
      <c r="F687" s="729" t="s">
        <v>1605</v>
      </c>
      <c r="G687" s="546"/>
      <c r="H687" s="547"/>
      <c r="I687" s="547"/>
      <c r="J687" s="547"/>
      <c r="K687" s="547"/>
      <c r="L687" s="728" t="s">
        <v>1345</v>
      </c>
      <c r="M687" s="548">
        <v>9820</v>
      </c>
      <c r="N687" s="549"/>
      <c r="P687" s="48"/>
      <c r="Q687" s="48"/>
      <c r="R687" s="48"/>
      <c r="S687" s="48"/>
      <c r="T687" s="48"/>
      <c r="U687" s="48"/>
      <c r="V687" s="48"/>
      <c r="W687" s="48"/>
      <c r="X687" s="48"/>
    </row>
    <row r="688" spans="1:24" ht="20.100000000000001" customHeight="1">
      <c r="A688" s="540">
        <v>681</v>
      </c>
      <c r="B688" s="725" t="s">
        <v>713</v>
      </c>
      <c r="C688" s="542" t="s">
        <v>712</v>
      </c>
      <c r="D688" s="543" t="s">
        <v>2322</v>
      </c>
      <c r="E688" s="728" t="s">
        <v>2323</v>
      </c>
      <c r="F688" s="729" t="s">
        <v>1605</v>
      </c>
      <c r="G688" s="546"/>
      <c r="H688" s="547"/>
      <c r="I688" s="547"/>
      <c r="J688" s="547"/>
      <c r="K688" s="547"/>
      <c r="L688" s="728" t="s">
        <v>1345</v>
      </c>
      <c r="M688" s="548">
        <v>9882</v>
      </c>
      <c r="N688" s="549"/>
      <c r="P688" s="48"/>
      <c r="Q688" s="48"/>
      <c r="R688" s="48"/>
      <c r="S688" s="48"/>
      <c r="T688" s="48"/>
      <c r="U688" s="48"/>
      <c r="V688" s="48"/>
      <c r="W688" s="48"/>
      <c r="X688" s="48"/>
    </row>
    <row r="689" spans="1:24" ht="20.100000000000001" customHeight="1">
      <c r="A689" s="540">
        <v>682</v>
      </c>
      <c r="B689" s="725" t="s">
        <v>713</v>
      </c>
      <c r="C689" s="542" t="s">
        <v>712</v>
      </c>
      <c r="D689" s="543" t="s">
        <v>2324</v>
      </c>
      <c r="E689" s="728" t="s">
        <v>2323</v>
      </c>
      <c r="F689" s="729" t="s">
        <v>1605</v>
      </c>
      <c r="G689" s="546"/>
      <c r="H689" s="547"/>
      <c r="I689" s="547"/>
      <c r="J689" s="547"/>
      <c r="K689" s="547"/>
      <c r="L689" s="728" t="s">
        <v>1345</v>
      </c>
      <c r="M689" s="548">
        <v>9882</v>
      </c>
      <c r="N689" s="549"/>
      <c r="P689" s="48"/>
      <c r="Q689" s="48"/>
      <c r="R689" s="48"/>
      <c r="S689" s="48"/>
      <c r="T689" s="48"/>
      <c r="U689" s="48"/>
      <c r="V689" s="48"/>
      <c r="W689" s="48"/>
      <c r="X689" s="48"/>
    </row>
    <row r="690" spans="1:24" ht="20.100000000000001" customHeight="1">
      <c r="A690" s="540">
        <v>683</v>
      </c>
      <c r="B690" s="725" t="s">
        <v>713</v>
      </c>
      <c r="C690" s="542" t="s">
        <v>712</v>
      </c>
      <c r="D690" s="543" t="s">
        <v>2325</v>
      </c>
      <c r="E690" s="728" t="s">
        <v>2326</v>
      </c>
      <c r="F690" s="729" t="s">
        <v>1605</v>
      </c>
      <c r="G690" s="546"/>
      <c r="H690" s="547"/>
      <c r="I690" s="547"/>
      <c r="J690" s="547"/>
      <c r="K690" s="547"/>
      <c r="L690" s="728" t="s">
        <v>1345</v>
      </c>
      <c r="M690" s="548">
        <v>9882</v>
      </c>
      <c r="N690" s="549"/>
      <c r="P690" s="48"/>
      <c r="Q690" s="48"/>
      <c r="R690" s="48"/>
      <c r="S690" s="48"/>
      <c r="T690" s="48"/>
      <c r="U690" s="48"/>
      <c r="V690" s="48"/>
      <c r="W690" s="48"/>
      <c r="X690" s="48"/>
    </row>
    <row r="691" spans="1:24" ht="20.100000000000001" customHeight="1">
      <c r="A691" s="540">
        <v>684</v>
      </c>
      <c r="B691" s="725" t="s">
        <v>713</v>
      </c>
      <c r="C691" s="542" t="s">
        <v>712</v>
      </c>
      <c r="D691" s="543" t="s">
        <v>2327</v>
      </c>
      <c r="E691" s="728" t="s">
        <v>2326</v>
      </c>
      <c r="F691" s="729" t="s">
        <v>1605</v>
      </c>
      <c r="G691" s="546"/>
      <c r="H691" s="547"/>
      <c r="I691" s="547"/>
      <c r="J691" s="547"/>
      <c r="K691" s="547"/>
      <c r="L691" s="728" t="s">
        <v>1345</v>
      </c>
      <c r="M691" s="548">
        <v>9882</v>
      </c>
      <c r="N691" s="549"/>
      <c r="P691" s="48"/>
      <c r="Q691" s="48"/>
      <c r="R691" s="48"/>
      <c r="S691" s="48"/>
      <c r="T691" s="48"/>
      <c r="U691" s="48"/>
      <c r="V691" s="48"/>
      <c r="W691" s="48"/>
      <c r="X691" s="48"/>
    </row>
    <row r="692" spans="1:24" ht="20.100000000000001" customHeight="1">
      <c r="A692" s="540">
        <v>685</v>
      </c>
      <c r="B692" s="725" t="s">
        <v>713</v>
      </c>
      <c r="C692" s="542" t="s">
        <v>712</v>
      </c>
      <c r="D692" s="543" t="s">
        <v>2328</v>
      </c>
      <c r="E692" s="728" t="s">
        <v>2329</v>
      </c>
      <c r="F692" s="729" t="s">
        <v>1605</v>
      </c>
      <c r="G692" s="546"/>
      <c r="H692" s="547"/>
      <c r="I692" s="547"/>
      <c r="J692" s="547"/>
      <c r="K692" s="547"/>
      <c r="L692" s="728" t="s">
        <v>1345</v>
      </c>
      <c r="M692" s="548">
        <v>9882</v>
      </c>
      <c r="N692" s="549"/>
      <c r="P692" s="48"/>
      <c r="Q692" s="48"/>
      <c r="R692" s="48"/>
      <c r="S692" s="48"/>
      <c r="T692" s="48"/>
      <c r="U692" s="48"/>
      <c r="V692" s="48"/>
      <c r="W692" s="48"/>
      <c r="X692" s="48"/>
    </row>
    <row r="693" spans="1:24" ht="20.100000000000001" customHeight="1">
      <c r="A693" s="540">
        <v>686</v>
      </c>
      <c r="B693" s="725" t="s">
        <v>713</v>
      </c>
      <c r="C693" s="542" t="s">
        <v>712</v>
      </c>
      <c r="D693" s="543" t="s">
        <v>2330</v>
      </c>
      <c r="E693" s="728" t="s">
        <v>2329</v>
      </c>
      <c r="F693" s="729" t="s">
        <v>1605</v>
      </c>
      <c r="G693" s="546"/>
      <c r="H693" s="547"/>
      <c r="I693" s="547"/>
      <c r="J693" s="547"/>
      <c r="K693" s="547"/>
      <c r="L693" s="728" t="s">
        <v>1345</v>
      </c>
      <c r="M693" s="548">
        <v>9882</v>
      </c>
      <c r="N693" s="549"/>
      <c r="P693" s="48"/>
      <c r="Q693" s="48"/>
      <c r="R693" s="48"/>
      <c r="S693" s="48"/>
      <c r="T693" s="48"/>
      <c r="U693" s="48"/>
      <c r="V693" s="48"/>
      <c r="W693" s="48"/>
      <c r="X693" s="48"/>
    </row>
    <row r="694" spans="1:24" ht="20.100000000000001" customHeight="1">
      <c r="A694" s="540">
        <v>687</v>
      </c>
      <c r="B694" s="725" t="s">
        <v>713</v>
      </c>
      <c r="C694" s="542" t="s">
        <v>712</v>
      </c>
      <c r="D694" s="543" t="s">
        <v>2331</v>
      </c>
      <c r="E694" s="728" t="s">
        <v>2332</v>
      </c>
      <c r="F694" s="729" t="s">
        <v>1605</v>
      </c>
      <c r="G694" s="546"/>
      <c r="H694" s="547"/>
      <c r="I694" s="547"/>
      <c r="J694" s="547"/>
      <c r="K694" s="547"/>
      <c r="L694" s="728" t="s">
        <v>1345</v>
      </c>
      <c r="M694" s="548">
        <v>9882</v>
      </c>
      <c r="N694" s="549"/>
      <c r="P694" s="48"/>
      <c r="Q694" s="48"/>
      <c r="R694" s="48"/>
      <c r="S694" s="48"/>
      <c r="T694" s="48"/>
      <c r="U694" s="48"/>
      <c r="V694" s="48"/>
      <c r="W694" s="48"/>
      <c r="X694" s="48"/>
    </row>
    <row r="695" spans="1:24" ht="20.100000000000001" customHeight="1">
      <c r="A695" s="540">
        <v>688</v>
      </c>
      <c r="B695" s="725" t="s">
        <v>713</v>
      </c>
      <c r="C695" s="542" t="s">
        <v>712</v>
      </c>
      <c r="D695" s="543" t="s">
        <v>2333</v>
      </c>
      <c r="E695" s="728" t="s">
        <v>2332</v>
      </c>
      <c r="F695" s="729" t="s">
        <v>1605</v>
      </c>
      <c r="G695" s="546"/>
      <c r="H695" s="547"/>
      <c r="I695" s="547"/>
      <c r="J695" s="547"/>
      <c r="K695" s="547"/>
      <c r="L695" s="728" t="s">
        <v>1345</v>
      </c>
      <c r="M695" s="548">
        <v>9882</v>
      </c>
      <c r="N695" s="549"/>
      <c r="P695" s="48"/>
      <c r="Q695" s="48"/>
      <c r="R695" s="48"/>
      <c r="S695" s="48"/>
      <c r="T695" s="48"/>
      <c r="U695" s="48"/>
      <c r="V695" s="48"/>
      <c r="W695" s="48"/>
      <c r="X695" s="48"/>
    </row>
    <row r="696" spans="1:24" ht="20.100000000000001" customHeight="1">
      <c r="A696" s="540">
        <v>689</v>
      </c>
      <c r="B696" s="725" t="s">
        <v>2126</v>
      </c>
      <c r="C696" s="542" t="s">
        <v>709</v>
      </c>
      <c r="D696" s="543" t="s">
        <v>2334</v>
      </c>
      <c r="E696" s="728" t="s">
        <v>2335</v>
      </c>
      <c r="F696" s="729" t="s">
        <v>1681</v>
      </c>
      <c r="G696" s="546"/>
      <c r="H696" s="547"/>
      <c r="I696" s="547"/>
      <c r="J696" s="547"/>
      <c r="K696" s="547"/>
      <c r="L696" s="728" t="s">
        <v>1345</v>
      </c>
      <c r="M696" s="548">
        <v>14640</v>
      </c>
      <c r="N696" s="549"/>
      <c r="P696" s="48"/>
      <c r="Q696" s="48"/>
      <c r="R696" s="48"/>
      <c r="S696" s="48"/>
      <c r="T696" s="48"/>
      <c r="U696" s="48"/>
      <c r="V696" s="48"/>
      <c r="W696" s="48"/>
      <c r="X696" s="48"/>
    </row>
    <row r="697" spans="1:24" ht="20.100000000000001" customHeight="1">
      <c r="A697" s="540">
        <v>690</v>
      </c>
      <c r="B697" s="725" t="s">
        <v>2126</v>
      </c>
      <c r="C697" s="542" t="s">
        <v>709</v>
      </c>
      <c r="D697" s="543" t="s">
        <v>2336</v>
      </c>
      <c r="E697" s="728" t="s">
        <v>2337</v>
      </c>
      <c r="F697" s="729" t="str">
        <f>F696</f>
        <v>Ombak</v>
      </c>
      <c r="G697" s="546"/>
      <c r="H697" s="547"/>
      <c r="I697" s="547"/>
      <c r="J697" s="547"/>
      <c r="K697" s="547"/>
      <c r="L697" s="728" t="s">
        <v>1345</v>
      </c>
      <c r="M697" s="548">
        <v>14640</v>
      </c>
      <c r="N697" s="549"/>
      <c r="P697" s="48"/>
      <c r="Q697" s="48"/>
      <c r="R697" s="48"/>
      <c r="S697" s="48"/>
      <c r="T697" s="48"/>
      <c r="U697" s="48"/>
      <c r="V697" s="48"/>
      <c r="W697" s="48"/>
      <c r="X697" s="48"/>
    </row>
    <row r="698" spans="1:24" ht="20.100000000000001" customHeight="1">
      <c r="A698" s="540">
        <v>691</v>
      </c>
      <c r="B698" s="725" t="s">
        <v>713</v>
      </c>
      <c r="C698" s="542" t="s">
        <v>712</v>
      </c>
      <c r="D698" s="543" t="s">
        <v>2338</v>
      </c>
      <c r="E698" s="728" t="s">
        <v>2339</v>
      </c>
      <c r="F698" s="729" t="str">
        <f>F695</f>
        <v>Dari Mizan</v>
      </c>
      <c r="G698" s="546"/>
      <c r="H698" s="547"/>
      <c r="I698" s="547"/>
      <c r="J698" s="547"/>
      <c r="K698" s="547"/>
      <c r="L698" s="728" t="s">
        <v>1345</v>
      </c>
      <c r="M698" s="548">
        <v>9882</v>
      </c>
      <c r="N698" s="549"/>
      <c r="P698" s="48"/>
      <c r="Q698" s="48"/>
      <c r="R698" s="48"/>
      <c r="S698" s="48"/>
      <c r="T698" s="48"/>
      <c r="U698" s="48"/>
      <c r="V698" s="48"/>
      <c r="W698" s="48"/>
      <c r="X698" s="48"/>
    </row>
    <row r="699" spans="1:24" ht="20.100000000000001" customHeight="1">
      <c r="A699" s="540">
        <v>692</v>
      </c>
      <c r="B699" s="725" t="s">
        <v>713</v>
      </c>
      <c r="C699" s="542" t="s">
        <v>712</v>
      </c>
      <c r="D699" s="543" t="s">
        <v>2340</v>
      </c>
      <c r="E699" s="728" t="s">
        <v>2339</v>
      </c>
      <c r="F699" s="729" t="s">
        <v>1605</v>
      </c>
      <c r="G699" s="546"/>
      <c r="H699" s="547"/>
      <c r="I699" s="547"/>
      <c r="J699" s="547"/>
      <c r="K699" s="547"/>
      <c r="L699" s="728" t="s">
        <v>1345</v>
      </c>
      <c r="M699" s="548">
        <v>9882</v>
      </c>
      <c r="N699" s="549"/>
      <c r="P699" s="48"/>
      <c r="Q699" s="48"/>
      <c r="R699" s="48"/>
      <c r="S699" s="48"/>
      <c r="T699" s="48"/>
      <c r="U699" s="48"/>
      <c r="V699" s="48"/>
      <c r="W699" s="48"/>
      <c r="X699" s="48"/>
    </row>
    <row r="700" spans="1:24" ht="20.100000000000001" customHeight="1">
      <c r="A700" s="540">
        <v>693</v>
      </c>
      <c r="B700" s="725" t="s">
        <v>713</v>
      </c>
      <c r="C700" s="542" t="s">
        <v>712</v>
      </c>
      <c r="D700" s="543" t="s">
        <v>2341</v>
      </c>
      <c r="E700" s="728" t="s">
        <v>2342</v>
      </c>
      <c r="F700" s="729" t="s">
        <v>1605</v>
      </c>
      <c r="G700" s="546"/>
      <c r="H700" s="547"/>
      <c r="I700" s="547"/>
      <c r="J700" s="547"/>
      <c r="K700" s="547"/>
      <c r="L700" s="728" t="s">
        <v>1345</v>
      </c>
      <c r="M700" s="548">
        <v>9882</v>
      </c>
      <c r="N700" s="549"/>
      <c r="P700" s="48"/>
      <c r="Q700" s="48"/>
      <c r="R700" s="48"/>
      <c r="S700" s="48"/>
      <c r="T700" s="48"/>
      <c r="U700" s="48"/>
      <c r="V700" s="48"/>
      <c r="W700" s="48"/>
      <c r="X700" s="48"/>
    </row>
    <row r="701" spans="1:24" ht="20.100000000000001" customHeight="1">
      <c r="A701" s="540">
        <v>694</v>
      </c>
      <c r="B701" s="725" t="s">
        <v>713</v>
      </c>
      <c r="C701" s="542" t="s">
        <v>712</v>
      </c>
      <c r="D701" s="543" t="s">
        <v>2343</v>
      </c>
      <c r="E701" s="728" t="s">
        <v>2342</v>
      </c>
      <c r="F701" s="729" t="str">
        <f t="shared" ref="F701" si="1">F698</f>
        <v>Dari Mizan</v>
      </c>
      <c r="G701" s="546"/>
      <c r="H701" s="547"/>
      <c r="I701" s="547"/>
      <c r="J701" s="547"/>
      <c r="K701" s="547"/>
      <c r="L701" s="728" t="s">
        <v>1345</v>
      </c>
      <c r="M701" s="548">
        <v>9882</v>
      </c>
      <c r="N701" s="549"/>
      <c r="P701" s="48"/>
      <c r="Q701" s="48"/>
      <c r="R701" s="48"/>
      <c r="S701" s="48"/>
      <c r="T701" s="48"/>
      <c r="U701" s="48"/>
      <c r="V701" s="48"/>
      <c r="W701" s="48"/>
      <c r="X701" s="48"/>
    </row>
    <row r="702" spans="1:24" ht="20.100000000000001" customHeight="1">
      <c r="A702" s="540">
        <v>695</v>
      </c>
      <c r="B702" s="725" t="s">
        <v>713</v>
      </c>
      <c r="C702" s="542" t="s">
        <v>712</v>
      </c>
      <c r="D702" s="543" t="s">
        <v>2344</v>
      </c>
      <c r="E702" s="728" t="s">
        <v>2345</v>
      </c>
      <c r="F702" s="729" t="s">
        <v>1681</v>
      </c>
      <c r="G702" s="546"/>
      <c r="H702" s="547"/>
      <c r="I702" s="547"/>
      <c r="J702" s="547"/>
      <c r="K702" s="547"/>
      <c r="L702" s="728" t="s">
        <v>1345</v>
      </c>
      <c r="M702" s="548">
        <v>8784</v>
      </c>
      <c r="N702" s="549"/>
      <c r="P702" s="48"/>
      <c r="Q702" s="48"/>
      <c r="R702" s="48"/>
      <c r="S702" s="48"/>
      <c r="T702" s="48"/>
      <c r="U702" s="48"/>
      <c r="V702" s="48"/>
      <c r="W702" s="48"/>
      <c r="X702" s="48"/>
    </row>
    <row r="703" spans="1:24" ht="20.100000000000001" customHeight="1">
      <c r="A703" s="540">
        <v>696</v>
      </c>
      <c r="B703" s="725" t="s">
        <v>713</v>
      </c>
      <c r="C703" s="542" t="s">
        <v>712</v>
      </c>
      <c r="D703" s="543" t="s">
        <v>2346</v>
      </c>
      <c r="E703" s="728" t="s">
        <v>2345</v>
      </c>
      <c r="F703" s="729" t="str">
        <f>F702</f>
        <v>Ombak</v>
      </c>
      <c r="G703" s="546"/>
      <c r="H703" s="547"/>
      <c r="I703" s="547"/>
      <c r="J703" s="547"/>
      <c r="K703" s="547"/>
      <c r="L703" s="728" t="s">
        <v>1345</v>
      </c>
      <c r="M703" s="548">
        <v>8784</v>
      </c>
      <c r="N703" s="549"/>
      <c r="P703" s="48"/>
      <c r="Q703" s="48"/>
      <c r="R703" s="48"/>
      <c r="S703" s="48"/>
      <c r="T703" s="48"/>
      <c r="U703" s="48"/>
      <c r="V703" s="48"/>
      <c r="W703" s="48"/>
      <c r="X703" s="48"/>
    </row>
    <row r="704" spans="1:24" ht="20.100000000000001" customHeight="1">
      <c r="A704" s="540">
        <v>697</v>
      </c>
      <c r="B704" s="725" t="s">
        <v>713</v>
      </c>
      <c r="C704" s="542" t="s">
        <v>712</v>
      </c>
      <c r="D704" s="543" t="s">
        <v>2347</v>
      </c>
      <c r="E704" s="728" t="s">
        <v>2348</v>
      </c>
      <c r="F704" s="729" t="s">
        <v>1605</v>
      </c>
      <c r="G704" s="546"/>
      <c r="H704" s="547"/>
      <c r="I704" s="547"/>
      <c r="J704" s="547"/>
      <c r="K704" s="547"/>
      <c r="L704" s="728" t="s">
        <v>1345</v>
      </c>
      <c r="M704" s="548">
        <v>9882</v>
      </c>
      <c r="N704" s="549"/>
      <c r="P704" s="48"/>
      <c r="Q704" s="48"/>
      <c r="R704" s="48"/>
      <c r="S704" s="48"/>
      <c r="T704" s="48"/>
      <c r="U704" s="48"/>
      <c r="V704" s="48"/>
      <c r="W704" s="48"/>
      <c r="X704" s="48"/>
    </row>
    <row r="705" spans="1:24" ht="20.100000000000001" customHeight="1">
      <c r="A705" s="540">
        <v>698</v>
      </c>
      <c r="B705" s="725" t="s">
        <v>713</v>
      </c>
      <c r="C705" s="542" t="s">
        <v>712</v>
      </c>
      <c r="D705" s="543" t="s">
        <v>2349</v>
      </c>
      <c r="E705" s="728" t="s">
        <v>2348</v>
      </c>
      <c r="F705" s="729" t="s">
        <v>1605</v>
      </c>
      <c r="G705" s="546"/>
      <c r="H705" s="547"/>
      <c r="I705" s="547"/>
      <c r="J705" s="547"/>
      <c r="K705" s="547"/>
      <c r="L705" s="728" t="s">
        <v>1345</v>
      </c>
      <c r="M705" s="548">
        <v>9882</v>
      </c>
      <c r="N705" s="549"/>
      <c r="P705" s="48"/>
      <c r="Q705" s="48"/>
      <c r="R705" s="48"/>
      <c r="S705" s="48"/>
      <c r="T705" s="48"/>
      <c r="U705" s="48"/>
      <c r="V705" s="48"/>
      <c r="W705" s="48"/>
      <c r="X705" s="48"/>
    </row>
    <row r="706" spans="1:24" ht="20.100000000000001" customHeight="1">
      <c r="A706" s="540">
        <v>699</v>
      </c>
      <c r="B706" s="725" t="s">
        <v>2126</v>
      </c>
      <c r="C706" s="542" t="s">
        <v>709</v>
      </c>
      <c r="D706" s="543" t="s">
        <v>2350</v>
      </c>
      <c r="E706" s="728" t="s">
        <v>2351</v>
      </c>
      <c r="F706" s="729" t="s">
        <v>2352</v>
      </c>
      <c r="G706" s="546"/>
      <c r="H706" s="547"/>
      <c r="I706" s="547"/>
      <c r="J706" s="547"/>
      <c r="K706" s="547"/>
      <c r="L706" s="728" t="s">
        <v>1345</v>
      </c>
      <c r="M706" s="548">
        <v>13176</v>
      </c>
      <c r="N706" s="549"/>
      <c r="P706" s="48"/>
      <c r="Q706" s="48"/>
      <c r="R706" s="48"/>
      <c r="S706" s="48"/>
      <c r="T706" s="48"/>
      <c r="U706" s="48"/>
      <c r="V706" s="48"/>
      <c r="W706" s="48"/>
      <c r="X706" s="48"/>
    </row>
    <row r="707" spans="1:24" ht="20.100000000000001" customHeight="1">
      <c r="A707" s="540">
        <v>700</v>
      </c>
      <c r="B707" s="725" t="s">
        <v>2126</v>
      </c>
      <c r="C707" s="542" t="s">
        <v>709</v>
      </c>
      <c r="D707" s="543" t="s">
        <v>2353</v>
      </c>
      <c r="E707" s="728" t="s">
        <v>2351</v>
      </c>
      <c r="F707" s="729" t="s">
        <v>2352</v>
      </c>
      <c r="G707" s="546"/>
      <c r="H707" s="547"/>
      <c r="I707" s="547"/>
      <c r="J707" s="547"/>
      <c r="K707" s="547"/>
      <c r="L707" s="728" t="s">
        <v>1345</v>
      </c>
      <c r="M707" s="548">
        <v>13176</v>
      </c>
      <c r="N707" s="549"/>
      <c r="P707" s="48"/>
      <c r="Q707" s="48"/>
      <c r="R707" s="48"/>
      <c r="S707" s="48"/>
      <c r="T707" s="48"/>
      <c r="U707" s="48"/>
      <c r="V707" s="48"/>
      <c r="W707" s="48"/>
      <c r="X707" s="48"/>
    </row>
    <row r="708" spans="1:24" ht="20.100000000000001" customHeight="1">
      <c r="A708" s="540">
        <v>701</v>
      </c>
      <c r="B708" s="725" t="s">
        <v>2126</v>
      </c>
      <c r="C708" s="542" t="s">
        <v>709</v>
      </c>
      <c r="D708" s="543" t="s">
        <v>2354</v>
      </c>
      <c r="E708" s="728" t="s">
        <v>2355</v>
      </c>
      <c r="F708" s="729" t="s">
        <v>1362</v>
      </c>
      <c r="G708" s="546"/>
      <c r="H708" s="547"/>
      <c r="I708" s="547"/>
      <c r="J708" s="547"/>
      <c r="K708" s="547"/>
      <c r="L708" s="728" t="s">
        <v>1345</v>
      </c>
      <c r="M708" s="548">
        <v>13176</v>
      </c>
      <c r="N708" s="549"/>
      <c r="P708" s="48"/>
      <c r="Q708" s="48"/>
      <c r="R708" s="48"/>
      <c r="S708" s="48"/>
      <c r="T708" s="48"/>
      <c r="U708" s="48"/>
      <c r="V708" s="48"/>
      <c r="W708" s="48"/>
      <c r="X708" s="48"/>
    </row>
    <row r="709" spans="1:24" ht="20.100000000000001" customHeight="1">
      <c r="A709" s="540">
        <v>702</v>
      </c>
      <c r="B709" s="725" t="s">
        <v>2126</v>
      </c>
      <c r="C709" s="542" t="s">
        <v>709</v>
      </c>
      <c r="D709" s="543" t="s">
        <v>2356</v>
      </c>
      <c r="E709" s="728" t="s">
        <v>2355</v>
      </c>
      <c r="F709" s="729" t="s">
        <v>1362</v>
      </c>
      <c r="G709" s="546"/>
      <c r="H709" s="547"/>
      <c r="I709" s="547"/>
      <c r="J709" s="547"/>
      <c r="K709" s="547"/>
      <c r="L709" s="728" t="s">
        <v>1345</v>
      </c>
      <c r="M709" s="548">
        <v>13176</v>
      </c>
      <c r="N709" s="549"/>
      <c r="P709" s="48"/>
      <c r="Q709" s="48"/>
      <c r="R709" s="48"/>
      <c r="S709" s="48"/>
      <c r="T709" s="48"/>
      <c r="U709" s="48"/>
      <c r="V709" s="48"/>
      <c r="W709" s="48"/>
      <c r="X709" s="48"/>
    </row>
    <row r="710" spans="1:24" ht="20.100000000000001" customHeight="1">
      <c r="A710" s="540">
        <v>703</v>
      </c>
      <c r="B710" s="725" t="s">
        <v>2126</v>
      </c>
      <c r="C710" s="542" t="s">
        <v>709</v>
      </c>
      <c r="D710" s="543" t="s">
        <v>2357</v>
      </c>
      <c r="E710" s="728" t="s">
        <v>2358</v>
      </c>
      <c r="F710" s="729" t="s">
        <v>1422</v>
      </c>
      <c r="G710" s="546"/>
      <c r="H710" s="547"/>
      <c r="I710" s="547"/>
      <c r="J710" s="547"/>
      <c r="K710" s="547"/>
      <c r="L710" s="728" t="s">
        <v>1345</v>
      </c>
      <c r="M710" s="548">
        <v>14640</v>
      </c>
      <c r="N710" s="549"/>
      <c r="P710" s="48"/>
      <c r="Q710" s="48"/>
      <c r="R710" s="48"/>
      <c r="S710" s="48"/>
      <c r="T710" s="48"/>
      <c r="U710" s="48"/>
      <c r="V710" s="48"/>
      <c r="W710" s="48"/>
      <c r="X710" s="48"/>
    </row>
    <row r="711" spans="1:24" ht="20.100000000000001" customHeight="1">
      <c r="A711" s="540">
        <v>704</v>
      </c>
      <c r="B711" s="725" t="s">
        <v>2126</v>
      </c>
      <c r="C711" s="542" t="s">
        <v>709</v>
      </c>
      <c r="D711" s="543" t="s">
        <v>2359</v>
      </c>
      <c r="E711" s="728" t="s">
        <v>2358</v>
      </c>
      <c r="F711" s="729" t="s">
        <v>1422</v>
      </c>
      <c r="G711" s="546"/>
      <c r="H711" s="547"/>
      <c r="I711" s="547"/>
      <c r="J711" s="547"/>
      <c r="K711" s="547"/>
      <c r="L711" s="728" t="s">
        <v>1345</v>
      </c>
      <c r="M711" s="548">
        <v>14640</v>
      </c>
      <c r="N711" s="549"/>
      <c r="P711" s="48"/>
      <c r="Q711" s="48"/>
      <c r="R711" s="48"/>
      <c r="S711" s="48"/>
      <c r="T711" s="48"/>
      <c r="U711" s="48"/>
      <c r="V711" s="48"/>
      <c r="W711" s="48"/>
      <c r="X711" s="48"/>
    </row>
    <row r="712" spans="1:24" ht="20.100000000000001" customHeight="1">
      <c r="A712" s="540">
        <v>705</v>
      </c>
      <c r="B712" s="725" t="s">
        <v>2126</v>
      </c>
      <c r="C712" s="542" t="s">
        <v>709</v>
      </c>
      <c r="D712" s="543" t="s">
        <v>2360</v>
      </c>
      <c r="E712" s="728" t="s">
        <v>2361</v>
      </c>
      <c r="F712" s="729" t="s">
        <v>2362</v>
      </c>
      <c r="G712" s="546"/>
      <c r="H712" s="547"/>
      <c r="I712" s="547"/>
      <c r="J712" s="547"/>
      <c r="K712" s="547"/>
      <c r="L712" s="728" t="s">
        <v>1345</v>
      </c>
      <c r="M712" s="548">
        <v>13542</v>
      </c>
      <c r="N712" s="549"/>
      <c r="P712" s="48"/>
      <c r="Q712" s="48"/>
      <c r="R712" s="48"/>
      <c r="S712" s="48"/>
      <c r="T712" s="48"/>
      <c r="U712" s="48"/>
      <c r="V712" s="48"/>
      <c r="W712" s="48"/>
      <c r="X712" s="48"/>
    </row>
    <row r="713" spans="1:24" ht="20.100000000000001" customHeight="1">
      <c r="A713" s="540">
        <v>706</v>
      </c>
      <c r="B713" s="725" t="s">
        <v>2126</v>
      </c>
      <c r="C713" s="542" t="s">
        <v>709</v>
      </c>
      <c r="D713" s="543" t="s">
        <v>2363</v>
      </c>
      <c r="E713" s="728" t="s">
        <v>2361</v>
      </c>
      <c r="F713" s="729" t="s">
        <v>2362</v>
      </c>
      <c r="G713" s="546"/>
      <c r="H713" s="547"/>
      <c r="I713" s="547"/>
      <c r="J713" s="547"/>
      <c r="K713" s="547"/>
      <c r="L713" s="728" t="s">
        <v>1345</v>
      </c>
      <c r="M713" s="548">
        <v>13542</v>
      </c>
      <c r="N713" s="549"/>
      <c r="P713" s="48"/>
      <c r="Q713" s="48"/>
      <c r="R713" s="48"/>
      <c r="S713" s="48"/>
      <c r="T713" s="48"/>
      <c r="U713" s="48"/>
      <c r="V713" s="48"/>
      <c r="W713" s="48"/>
      <c r="X713" s="48"/>
    </row>
    <row r="714" spans="1:24" ht="20.100000000000001" customHeight="1">
      <c r="A714" s="540">
        <v>707</v>
      </c>
      <c r="B714" s="725" t="s">
        <v>706</v>
      </c>
      <c r="C714" s="542" t="s">
        <v>705</v>
      </c>
      <c r="D714" s="543" t="s">
        <v>2364</v>
      </c>
      <c r="E714" s="728" t="s">
        <v>2365</v>
      </c>
      <c r="F714" s="729" t="s">
        <v>1822</v>
      </c>
      <c r="G714" s="546"/>
      <c r="H714" s="547"/>
      <c r="I714" s="547"/>
      <c r="J714" s="547"/>
      <c r="K714" s="547"/>
      <c r="L714" s="728" t="s">
        <v>1345</v>
      </c>
      <c r="M714" s="548">
        <v>9516</v>
      </c>
      <c r="N714" s="549"/>
      <c r="P714" s="48"/>
      <c r="Q714" s="48"/>
      <c r="R714" s="48"/>
      <c r="S714" s="48"/>
      <c r="T714" s="48"/>
      <c r="U714" s="48"/>
      <c r="V714" s="48"/>
      <c r="W714" s="48"/>
      <c r="X714" s="48"/>
    </row>
    <row r="715" spans="1:24" ht="20.100000000000001" customHeight="1">
      <c r="A715" s="540">
        <v>708</v>
      </c>
      <c r="B715" s="725" t="s">
        <v>706</v>
      </c>
      <c r="C715" s="542" t="s">
        <v>705</v>
      </c>
      <c r="D715" s="543" t="s">
        <v>2366</v>
      </c>
      <c r="E715" s="728" t="s">
        <v>2365</v>
      </c>
      <c r="F715" s="729" t="s">
        <v>1822</v>
      </c>
      <c r="G715" s="546"/>
      <c r="H715" s="547"/>
      <c r="I715" s="547"/>
      <c r="J715" s="547"/>
      <c r="K715" s="547"/>
      <c r="L715" s="728" t="s">
        <v>1345</v>
      </c>
      <c r="M715" s="548">
        <v>9516</v>
      </c>
      <c r="N715" s="549"/>
      <c r="P715" s="48"/>
      <c r="Q715" s="48"/>
      <c r="R715" s="48"/>
      <c r="S715" s="48"/>
      <c r="T715" s="48"/>
      <c r="U715" s="48"/>
      <c r="V715" s="48"/>
      <c r="W715" s="48"/>
      <c r="X715" s="48"/>
    </row>
    <row r="716" spans="1:24" ht="20.100000000000001" customHeight="1">
      <c r="A716" s="540">
        <v>709</v>
      </c>
      <c r="B716" s="725" t="s">
        <v>713</v>
      </c>
      <c r="C716" s="542" t="s">
        <v>712</v>
      </c>
      <c r="D716" s="543" t="s">
        <v>2367</v>
      </c>
      <c r="E716" s="728" t="s">
        <v>2368</v>
      </c>
      <c r="F716" s="729" t="s">
        <v>1352</v>
      </c>
      <c r="G716" s="546"/>
      <c r="H716" s="547"/>
      <c r="I716" s="547"/>
      <c r="J716" s="547"/>
      <c r="K716" s="547"/>
      <c r="L716" s="728" t="s">
        <v>1345</v>
      </c>
      <c r="M716" s="548">
        <v>10980</v>
      </c>
      <c r="N716" s="549"/>
      <c r="P716" s="48"/>
      <c r="Q716" s="48"/>
      <c r="R716" s="48"/>
      <c r="S716" s="48"/>
      <c r="T716" s="48"/>
      <c r="U716" s="48"/>
      <c r="V716" s="48"/>
      <c r="W716" s="48"/>
      <c r="X716" s="48"/>
    </row>
    <row r="717" spans="1:24" ht="20.100000000000001" customHeight="1">
      <c r="A717" s="540">
        <v>710</v>
      </c>
      <c r="B717" s="725" t="s">
        <v>713</v>
      </c>
      <c r="C717" s="542" t="s">
        <v>712</v>
      </c>
      <c r="D717" s="543" t="s">
        <v>2369</v>
      </c>
      <c r="E717" s="728" t="s">
        <v>2368</v>
      </c>
      <c r="F717" s="729" t="s">
        <v>1352</v>
      </c>
      <c r="G717" s="546"/>
      <c r="H717" s="547"/>
      <c r="I717" s="547"/>
      <c r="J717" s="547"/>
      <c r="K717" s="547"/>
      <c r="L717" s="728" t="s">
        <v>1345</v>
      </c>
      <c r="M717" s="548">
        <v>10980</v>
      </c>
      <c r="N717" s="549"/>
      <c r="P717" s="48"/>
      <c r="Q717" s="48"/>
      <c r="R717" s="48"/>
      <c r="S717" s="48"/>
      <c r="T717" s="48"/>
      <c r="U717" s="48"/>
      <c r="V717" s="48"/>
      <c r="W717" s="48"/>
      <c r="X717" s="48"/>
    </row>
    <row r="718" spans="1:24" ht="20.100000000000001" customHeight="1">
      <c r="A718" s="540">
        <v>711</v>
      </c>
      <c r="B718" s="725" t="s">
        <v>706</v>
      </c>
      <c r="C718" s="542" t="s">
        <v>705</v>
      </c>
      <c r="D718" s="543" t="s">
        <v>2370</v>
      </c>
      <c r="E718" s="728" t="s">
        <v>2371</v>
      </c>
      <c r="F718" s="729" t="s">
        <v>1387</v>
      </c>
      <c r="G718" s="546"/>
      <c r="H718" s="547"/>
      <c r="I718" s="547"/>
      <c r="J718" s="547"/>
      <c r="K718" s="547"/>
      <c r="L718" s="728" t="s">
        <v>1345</v>
      </c>
      <c r="M718" s="548">
        <v>11712</v>
      </c>
      <c r="N718" s="549"/>
      <c r="P718" s="48"/>
      <c r="Q718" s="48"/>
      <c r="R718" s="48"/>
      <c r="S718" s="48"/>
      <c r="T718" s="48"/>
      <c r="U718" s="48"/>
      <c r="V718" s="48"/>
      <c r="W718" s="48"/>
      <c r="X718" s="48"/>
    </row>
    <row r="719" spans="1:24" ht="20.100000000000001" customHeight="1">
      <c r="A719" s="540">
        <v>712</v>
      </c>
      <c r="B719" s="725" t="s">
        <v>706</v>
      </c>
      <c r="C719" s="542" t="s">
        <v>705</v>
      </c>
      <c r="D719" s="543" t="s">
        <v>2372</v>
      </c>
      <c r="E719" s="728" t="s">
        <v>2371</v>
      </c>
      <c r="F719" s="729" t="s">
        <v>1387</v>
      </c>
      <c r="G719" s="546"/>
      <c r="H719" s="547"/>
      <c r="I719" s="547"/>
      <c r="J719" s="547"/>
      <c r="K719" s="547"/>
      <c r="L719" s="728" t="s">
        <v>1345</v>
      </c>
      <c r="M719" s="548">
        <v>11712</v>
      </c>
      <c r="N719" s="549"/>
      <c r="P719" s="48"/>
      <c r="Q719" s="48"/>
      <c r="R719" s="48"/>
      <c r="S719" s="48"/>
      <c r="T719" s="48"/>
      <c r="U719" s="48"/>
      <c r="V719" s="48"/>
      <c r="W719" s="48"/>
      <c r="X719" s="48"/>
    </row>
    <row r="720" spans="1:24" ht="20.100000000000001" customHeight="1">
      <c r="A720" s="540">
        <v>713</v>
      </c>
      <c r="B720" s="725" t="s">
        <v>706</v>
      </c>
      <c r="C720" s="542" t="s">
        <v>705</v>
      </c>
      <c r="D720" s="543" t="s">
        <v>2373</v>
      </c>
      <c r="E720" s="728" t="s">
        <v>2374</v>
      </c>
      <c r="F720" s="729" t="s">
        <v>1387</v>
      </c>
      <c r="G720" s="546"/>
      <c r="H720" s="547"/>
      <c r="I720" s="547"/>
      <c r="J720" s="547"/>
      <c r="K720" s="547"/>
      <c r="L720" s="728" t="s">
        <v>1345</v>
      </c>
      <c r="M720" s="548">
        <v>13176</v>
      </c>
      <c r="N720" s="549"/>
      <c r="P720" s="48"/>
      <c r="Q720" s="48"/>
      <c r="R720" s="48"/>
      <c r="S720" s="48"/>
      <c r="T720" s="48"/>
      <c r="U720" s="48"/>
      <c r="V720" s="48"/>
      <c r="W720" s="48"/>
      <c r="X720" s="48"/>
    </row>
    <row r="721" spans="1:24" ht="20.100000000000001" customHeight="1">
      <c r="A721" s="540">
        <v>714</v>
      </c>
      <c r="B721" s="725" t="s">
        <v>706</v>
      </c>
      <c r="C721" s="542" t="s">
        <v>705</v>
      </c>
      <c r="D721" s="543" t="s">
        <v>2375</v>
      </c>
      <c r="E721" s="728" t="s">
        <v>2374</v>
      </c>
      <c r="F721" s="729" t="s">
        <v>1387</v>
      </c>
      <c r="G721" s="546"/>
      <c r="H721" s="547"/>
      <c r="I721" s="547"/>
      <c r="J721" s="547"/>
      <c r="K721" s="547"/>
      <c r="L721" s="728" t="s">
        <v>1345</v>
      </c>
      <c r="M721" s="548">
        <v>13176</v>
      </c>
      <c r="N721" s="549"/>
      <c r="P721" s="48"/>
      <c r="Q721" s="48"/>
      <c r="R721" s="48"/>
      <c r="S721" s="48"/>
      <c r="T721" s="48"/>
      <c r="U721" s="48"/>
      <c r="V721" s="48"/>
      <c r="W721" s="48"/>
      <c r="X721" s="48"/>
    </row>
    <row r="722" spans="1:24" ht="20.100000000000001" customHeight="1">
      <c r="A722" s="540">
        <v>715</v>
      </c>
      <c r="B722" s="725" t="s">
        <v>713</v>
      </c>
      <c r="C722" s="542" t="s">
        <v>712</v>
      </c>
      <c r="D722" s="543" t="s">
        <v>2376</v>
      </c>
      <c r="E722" s="728" t="s">
        <v>2377</v>
      </c>
      <c r="F722" s="729" t="s">
        <v>1993</v>
      </c>
      <c r="G722" s="546"/>
      <c r="H722" s="547"/>
      <c r="I722" s="547"/>
      <c r="J722" s="547"/>
      <c r="K722" s="547"/>
      <c r="L722" s="728" t="s">
        <v>1345</v>
      </c>
      <c r="M722" s="548">
        <v>23424</v>
      </c>
      <c r="N722" s="549"/>
      <c r="P722" s="48"/>
      <c r="Q722" s="48"/>
      <c r="R722" s="48"/>
      <c r="S722" s="48"/>
      <c r="T722" s="48"/>
      <c r="U722" s="48"/>
      <c r="V722" s="48"/>
      <c r="W722" s="48"/>
      <c r="X722" s="48"/>
    </row>
    <row r="723" spans="1:24" ht="20.100000000000001" customHeight="1">
      <c r="A723" s="540">
        <v>716</v>
      </c>
      <c r="B723" s="725" t="s">
        <v>713</v>
      </c>
      <c r="C723" s="542" t="s">
        <v>712</v>
      </c>
      <c r="D723" s="543" t="s">
        <v>2378</v>
      </c>
      <c r="E723" s="728" t="s">
        <v>2377</v>
      </c>
      <c r="F723" s="729" t="s">
        <v>1993</v>
      </c>
      <c r="G723" s="546"/>
      <c r="H723" s="547"/>
      <c r="I723" s="547"/>
      <c r="J723" s="547"/>
      <c r="K723" s="547"/>
      <c r="L723" s="728" t="s">
        <v>1345</v>
      </c>
      <c r="M723" s="548">
        <v>23424</v>
      </c>
      <c r="N723" s="549"/>
      <c r="P723" s="48"/>
      <c r="Q723" s="48"/>
      <c r="R723" s="48"/>
      <c r="S723" s="48"/>
      <c r="T723" s="48"/>
      <c r="U723" s="48"/>
      <c r="V723" s="48"/>
      <c r="W723" s="48"/>
      <c r="X723" s="48"/>
    </row>
    <row r="724" spans="1:24" ht="20.100000000000001" customHeight="1">
      <c r="A724" s="540">
        <v>717</v>
      </c>
      <c r="B724" s="725" t="s">
        <v>713</v>
      </c>
      <c r="C724" s="542" t="s">
        <v>712</v>
      </c>
      <c r="D724" s="543" t="s">
        <v>2379</v>
      </c>
      <c r="E724" s="728" t="s">
        <v>2380</v>
      </c>
      <c r="F724" s="729" t="s">
        <v>2125</v>
      </c>
      <c r="G724" s="546"/>
      <c r="H724" s="547"/>
      <c r="I724" s="547"/>
      <c r="J724" s="547"/>
      <c r="K724" s="547"/>
      <c r="L724" s="728" t="s">
        <v>1345</v>
      </c>
      <c r="M724" s="548">
        <v>14640</v>
      </c>
      <c r="N724" s="549"/>
      <c r="P724" s="48"/>
      <c r="Q724" s="48"/>
      <c r="R724" s="48"/>
      <c r="S724" s="48"/>
      <c r="T724" s="48"/>
      <c r="U724" s="48"/>
      <c r="V724" s="48"/>
      <c r="W724" s="48"/>
      <c r="X724" s="48"/>
    </row>
    <row r="725" spans="1:24" ht="20.100000000000001" customHeight="1">
      <c r="A725" s="540">
        <v>718</v>
      </c>
      <c r="B725" s="725" t="s">
        <v>713</v>
      </c>
      <c r="C725" s="542" t="s">
        <v>712</v>
      </c>
      <c r="D725" s="543" t="s">
        <v>2381</v>
      </c>
      <c r="E725" s="728" t="s">
        <v>2380</v>
      </c>
      <c r="F725" s="729" t="s">
        <v>2125</v>
      </c>
      <c r="G725" s="546"/>
      <c r="H725" s="547"/>
      <c r="I725" s="547"/>
      <c r="J725" s="547"/>
      <c r="K725" s="547"/>
      <c r="L725" s="728" t="s">
        <v>1345</v>
      </c>
      <c r="M725" s="548">
        <v>14640</v>
      </c>
      <c r="N725" s="549"/>
      <c r="P725" s="48"/>
      <c r="Q725" s="48"/>
      <c r="R725" s="48"/>
      <c r="S725" s="48"/>
      <c r="T725" s="48"/>
      <c r="U725" s="48"/>
      <c r="V725" s="48"/>
      <c r="W725" s="48"/>
      <c r="X725" s="48"/>
    </row>
    <row r="726" spans="1:24" ht="20.100000000000001" customHeight="1">
      <c r="A726" s="540">
        <v>719</v>
      </c>
      <c r="B726" s="725" t="s">
        <v>713</v>
      </c>
      <c r="C726" s="542" t="s">
        <v>712</v>
      </c>
      <c r="D726" s="543" t="s">
        <v>2382</v>
      </c>
      <c r="E726" s="728" t="s">
        <v>2383</v>
      </c>
      <c r="F726" s="729" t="s">
        <v>1822</v>
      </c>
      <c r="G726" s="546"/>
      <c r="H726" s="547"/>
      <c r="I726" s="547"/>
      <c r="J726" s="547"/>
      <c r="K726" s="547"/>
      <c r="L726" s="728" t="s">
        <v>1345</v>
      </c>
      <c r="M726" s="548">
        <v>8052</v>
      </c>
      <c r="N726" s="549"/>
      <c r="P726" s="48"/>
      <c r="Q726" s="48"/>
      <c r="R726" s="48"/>
      <c r="S726" s="48"/>
      <c r="T726" s="48"/>
      <c r="U726" s="48"/>
      <c r="V726" s="48"/>
      <c r="W726" s="48"/>
      <c r="X726" s="48"/>
    </row>
    <row r="727" spans="1:24" ht="20.100000000000001" customHeight="1">
      <c r="A727" s="540">
        <v>720</v>
      </c>
      <c r="B727" s="725" t="s">
        <v>713</v>
      </c>
      <c r="C727" s="542" t="s">
        <v>712</v>
      </c>
      <c r="D727" s="543" t="s">
        <v>2384</v>
      </c>
      <c r="E727" s="728" t="s">
        <v>2383</v>
      </c>
      <c r="F727" s="729" t="s">
        <v>1822</v>
      </c>
      <c r="G727" s="546"/>
      <c r="H727" s="547"/>
      <c r="I727" s="547"/>
      <c r="J727" s="547"/>
      <c r="K727" s="547"/>
      <c r="L727" s="728" t="s">
        <v>1345</v>
      </c>
      <c r="M727" s="548">
        <v>8052</v>
      </c>
      <c r="N727" s="549"/>
      <c r="P727" s="48"/>
      <c r="Q727" s="48"/>
      <c r="R727" s="48"/>
      <c r="S727" s="48"/>
      <c r="T727" s="48"/>
      <c r="U727" s="48"/>
      <c r="V727" s="48"/>
      <c r="W727" s="48"/>
      <c r="X727" s="48"/>
    </row>
    <row r="728" spans="1:24" ht="20.100000000000001" customHeight="1">
      <c r="A728" s="540">
        <v>721</v>
      </c>
      <c r="B728" s="725" t="s">
        <v>713</v>
      </c>
      <c r="C728" s="542" t="s">
        <v>712</v>
      </c>
      <c r="D728" s="543" t="s">
        <v>2385</v>
      </c>
      <c r="E728" s="728" t="s">
        <v>2386</v>
      </c>
      <c r="F728" s="729" t="s">
        <v>1681</v>
      </c>
      <c r="G728" s="546"/>
      <c r="H728" s="547"/>
      <c r="I728" s="547"/>
      <c r="J728" s="547"/>
      <c r="K728" s="547"/>
      <c r="L728" s="728" t="s">
        <v>1345</v>
      </c>
      <c r="M728" s="548">
        <v>25620</v>
      </c>
      <c r="N728" s="549"/>
      <c r="P728" s="48"/>
      <c r="Q728" s="48"/>
      <c r="R728" s="48"/>
      <c r="S728" s="48"/>
      <c r="T728" s="48"/>
      <c r="U728" s="48"/>
      <c r="V728" s="48"/>
      <c r="W728" s="48"/>
      <c r="X728" s="48"/>
    </row>
    <row r="729" spans="1:24" ht="20.100000000000001" customHeight="1">
      <c r="A729" s="540">
        <v>722</v>
      </c>
      <c r="B729" s="725" t="s">
        <v>713</v>
      </c>
      <c r="C729" s="542" t="s">
        <v>712</v>
      </c>
      <c r="D729" s="543" t="s">
        <v>2387</v>
      </c>
      <c r="E729" s="728" t="s">
        <v>2386</v>
      </c>
      <c r="F729" s="729" t="s">
        <v>1681</v>
      </c>
      <c r="G729" s="546"/>
      <c r="H729" s="547"/>
      <c r="I729" s="547"/>
      <c r="J729" s="547"/>
      <c r="K729" s="547"/>
      <c r="L729" s="728" t="s">
        <v>1345</v>
      </c>
      <c r="M729" s="548">
        <v>25620</v>
      </c>
      <c r="N729" s="549"/>
      <c r="P729" s="48"/>
      <c r="Q729" s="48"/>
      <c r="R729" s="48"/>
      <c r="S729" s="48"/>
      <c r="T729" s="48"/>
      <c r="U729" s="48"/>
      <c r="V729" s="48"/>
      <c r="W729" s="48"/>
      <c r="X729" s="48"/>
    </row>
    <row r="730" spans="1:24" ht="20.100000000000001" customHeight="1">
      <c r="A730" s="540">
        <v>723</v>
      </c>
      <c r="B730" s="725" t="s">
        <v>713</v>
      </c>
      <c r="C730" s="542" t="s">
        <v>712</v>
      </c>
      <c r="D730" s="543" t="s">
        <v>2388</v>
      </c>
      <c r="E730" s="728" t="s">
        <v>2389</v>
      </c>
      <c r="F730" s="729" t="s">
        <v>2231</v>
      </c>
      <c r="G730" s="546"/>
      <c r="H730" s="547"/>
      <c r="I730" s="547"/>
      <c r="J730" s="547"/>
      <c r="K730" s="547"/>
      <c r="L730" s="728" t="s">
        <v>1345</v>
      </c>
      <c r="M730" s="548">
        <v>21228</v>
      </c>
      <c r="N730" s="549"/>
      <c r="P730" s="48"/>
      <c r="Q730" s="48"/>
      <c r="R730" s="48"/>
      <c r="S730" s="48"/>
      <c r="T730" s="48"/>
      <c r="U730" s="48"/>
      <c r="V730" s="48"/>
      <c r="W730" s="48"/>
      <c r="X730" s="48"/>
    </row>
    <row r="731" spans="1:24" ht="20.100000000000001" customHeight="1">
      <c r="A731" s="540">
        <v>724</v>
      </c>
      <c r="B731" s="725" t="s">
        <v>713</v>
      </c>
      <c r="C731" s="542" t="s">
        <v>712</v>
      </c>
      <c r="D731" s="543" t="s">
        <v>2390</v>
      </c>
      <c r="E731" s="728" t="s">
        <v>2389</v>
      </c>
      <c r="F731" s="729" t="s">
        <v>2231</v>
      </c>
      <c r="G731" s="546"/>
      <c r="H731" s="547"/>
      <c r="I731" s="547"/>
      <c r="J731" s="547"/>
      <c r="K731" s="547"/>
      <c r="L731" s="728" t="s">
        <v>1345</v>
      </c>
      <c r="M731" s="548">
        <v>21228</v>
      </c>
      <c r="N731" s="549"/>
      <c r="P731" s="48"/>
      <c r="Q731" s="48"/>
      <c r="R731" s="48"/>
      <c r="S731" s="48"/>
      <c r="T731" s="48"/>
      <c r="U731" s="48"/>
      <c r="V731" s="48"/>
      <c r="W731" s="48"/>
      <c r="X731" s="48"/>
    </row>
    <row r="732" spans="1:24" ht="20.100000000000001" customHeight="1">
      <c r="A732" s="540">
        <v>725</v>
      </c>
      <c r="B732" s="725" t="s">
        <v>713</v>
      </c>
      <c r="C732" s="542" t="s">
        <v>712</v>
      </c>
      <c r="D732" s="543" t="s">
        <v>2391</v>
      </c>
      <c r="E732" s="728" t="s">
        <v>2392</v>
      </c>
      <c r="F732" s="729" t="s">
        <v>1527</v>
      </c>
      <c r="G732" s="546"/>
      <c r="H732" s="547"/>
      <c r="I732" s="547"/>
      <c r="J732" s="547"/>
      <c r="K732" s="547"/>
      <c r="L732" s="728" t="s">
        <v>1345</v>
      </c>
      <c r="M732" s="548">
        <v>32940</v>
      </c>
      <c r="N732" s="549"/>
      <c r="P732" s="48"/>
      <c r="Q732" s="48"/>
      <c r="R732" s="48"/>
      <c r="S732" s="48"/>
      <c r="T732" s="48"/>
      <c r="U732" s="48"/>
      <c r="V732" s="48"/>
      <c r="W732" s="48"/>
      <c r="X732" s="48"/>
    </row>
    <row r="733" spans="1:24" ht="20.100000000000001" customHeight="1">
      <c r="A733" s="540">
        <v>726</v>
      </c>
      <c r="B733" s="725" t="s">
        <v>713</v>
      </c>
      <c r="C733" s="542" t="s">
        <v>712</v>
      </c>
      <c r="D733" s="543" t="s">
        <v>2393</v>
      </c>
      <c r="E733" s="728" t="s">
        <v>2392</v>
      </c>
      <c r="F733" s="729" t="s">
        <v>1527</v>
      </c>
      <c r="G733" s="546"/>
      <c r="H733" s="547"/>
      <c r="I733" s="547"/>
      <c r="J733" s="547"/>
      <c r="K733" s="547"/>
      <c r="L733" s="728" t="s">
        <v>1345</v>
      </c>
      <c r="M733" s="548">
        <v>32940</v>
      </c>
      <c r="N733" s="549"/>
      <c r="P733" s="48"/>
      <c r="Q733" s="48"/>
      <c r="R733" s="48"/>
      <c r="S733" s="48"/>
      <c r="T733" s="48"/>
      <c r="U733" s="48"/>
      <c r="V733" s="48"/>
      <c r="W733" s="48"/>
      <c r="X733" s="48"/>
    </row>
    <row r="734" spans="1:24" ht="20.100000000000001" customHeight="1">
      <c r="A734" s="540">
        <v>727</v>
      </c>
      <c r="B734" s="725" t="s">
        <v>713</v>
      </c>
      <c r="C734" s="542" t="s">
        <v>712</v>
      </c>
      <c r="D734" s="543" t="s">
        <v>2394</v>
      </c>
      <c r="E734" s="728" t="s">
        <v>2395</v>
      </c>
      <c r="F734" s="729" t="s">
        <v>1822</v>
      </c>
      <c r="G734" s="546"/>
      <c r="H734" s="547"/>
      <c r="I734" s="547"/>
      <c r="J734" s="547"/>
      <c r="K734" s="547"/>
      <c r="L734" s="728" t="s">
        <v>1345</v>
      </c>
      <c r="M734" s="548">
        <v>10980</v>
      </c>
      <c r="N734" s="549"/>
      <c r="P734" s="48"/>
      <c r="Q734" s="48"/>
      <c r="R734" s="48"/>
      <c r="S734" s="48"/>
      <c r="T734" s="48"/>
      <c r="U734" s="48"/>
      <c r="V734" s="48"/>
      <c r="W734" s="48"/>
      <c r="X734" s="48"/>
    </row>
    <row r="735" spans="1:24" ht="20.100000000000001" customHeight="1">
      <c r="A735" s="540">
        <v>728</v>
      </c>
      <c r="B735" s="725" t="s">
        <v>713</v>
      </c>
      <c r="C735" s="542" t="s">
        <v>712</v>
      </c>
      <c r="D735" s="543" t="s">
        <v>2396</v>
      </c>
      <c r="E735" s="728" t="s">
        <v>2395</v>
      </c>
      <c r="F735" s="729" t="s">
        <v>1822</v>
      </c>
      <c r="G735" s="546"/>
      <c r="H735" s="547"/>
      <c r="I735" s="547"/>
      <c r="J735" s="547"/>
      <c r="K735" s="547"/>
      <c r="L735" s="728" t="s">
        <v>1345</v>
      </c>
      <c r="M735" s="548">
        <v>10980</v>
      </c>
      <c r="N735" s="549"/>
      <c r="P735" s="48"/>
      <c r="Q735" s="48"/>
      <c r="R735" s="48"/>
      <c r="S735" s="48"/>
      <c r="T735" s="48"/>
      <c r="U735" s="48"/>
      <c r="V735" s="48"/>
      <c r="W735" s="48"/>
      <c r="X735" s="48"/>
    </row>
    <row r="736" spans="1:24" ht="20.100000000000001" customHeight="1">
      <c r="A736" s="540">
        <v>729</v>
      </c>
      <c r="B736" s="725" t="s">
        <v>713</v>
      </c>
      <c r="C736" s="542" t="s">
        <v>712</v>
      </c>
      <c r="D736" s="543" t="s">
        <v>2397</v>
      </c>
      <c r="E736" s="728" t="s">
        <v>2398</v>
      </c>
      <c r="F736" s="729" t="s">
        <v>2231</v>
      </c>
      <c r="G736" s="546"/>
      <c r="H736" s="547"/>
      <c r="I736" s="547"/>
      <c r="J736" s="547"/>
      <c r="K736" s="547"/>
      <c r="L736" s="728" t="s">
        <v>1345</v>
      </c>
      <c r="M736" s="548">
        <v>18300</v>
      </c>
      <c r="N736" s="549"/>
      <c r="P736" s="48"/>
      <c r="Q736" s="48"/>
      <c r="R736" s="48"/>
      <c r="S736" s="48"/>
      <c r="T736" s="48"/>
      <c r="U736" s="48"/>
      <c r="V736" s="48"/>
      <c r="W736" s="48"/>
      <c r="X736" s="48"/>
    </row>
    <row r="737" spans="1:24" ht="20.100000000000001" customHeight="1">
      <c r="A737" s="540">
        <v>730</v>
      </c>
      <c r="B737" s="725" t="s">
        <v>713</v>
      </c>
      <c r="C737" s="542" t="s">
        <v>712</v>
      </c>
      <c r="D737" s="543" t="s">
        <v>2399</v>
      </c>
      <c r="E737" s="728" t="s">
        <v>2398</v>
      </c>
      <c r="F737" s="729" t="s">
        <v>2231</v>
      </c>
      <c r="G737" s="546"/>
      <c r="H737" s="547"/>
      <c r="I737" s="547"/>
      <c r="J737" s="547"/>
      <c r="K737" s="547"/>
      <c r="L737" s="728" t="s">
        <v>1345</v>
      </c>
      <c r="M737" s="548">
        <v>18300</v>
      </c>
      <c r="N737" s="549"/>
      <c r="P737" s="48"/>
      <c r="Q737" s="48"/>
      <c r="R737" s="48"/>
      <c r="S737" s="48"/>
      <c r="T737" s="48"/>
      <c r="U737" s="48"/>
      <c r="V737" s="48"/>
      <c r="W737" s="48"/>
      <c r="X737" s="48"/>
    </row>
    <row r="738" spans="1:24" ht="20.100000000000001" customHeight="1">
      <c r="A738" s="540">
        <v>731</v>
      </c>
      <c r="B738" s="725" t="s">
        <v>706</v>
      </c>
      <c r="C738" s="542" t="s">
        <v>705</v>
      </c>
      <c r="D738" s="543" t="s">
        <v>2400</v>
      </c>
      <c r="E738" s="728" t="s">
        <v>2401</v>
      </c>
      <c r="F738" s="729" t="s">
        <v>1486</v>
      </c>
      <c r="G738" s="546"/>
      <c r="H738" s="547"/>
      <c r="I738" s="547"/>
      <c r="J738" s="547"/>
      <c r="K738" s="547"/>
      <c r="L738" s="728" t="s">
        <v>1345</v>
      </c>
      <c r="M738" s="548">
        <v>18300</v>
      </c>
      <c r="N738" s="549"/>
      <c r="P738" s="48"/>
      <c r="Q738" s="48"/>
      <c r="R738" s="48"/>
      <c r="S738" s="48"/>
      <c r="T738" s="48"/>
      <c r="U738" s="48"/>
      <c r="V738" s="48"/>
      <c r="W738" s="48"/>
      <c r="X738" s="48"/>
    </row>
    <row r="739" spans="1:24" ht="20.100000000000001" customHeight="1">
      <c r="A739" s="540">
        <v>732</v>
      </c>
      <c r="B739" s="725" t="s">
        <v>706</v>
      </c>
      <c r="C739" s="542" t="s">
        <v>705</v>
      </c>
      <c r="D739" s="543" t="s">
        <v>2402</v>
      </c>
      <c r="E739" s="728" t="s">
        <v>2401</v>
      </c>
      <c r="F739" s="729" t="s">
        <v>1486</v>
      </c>
      <c r="G739" s="546"/>
      <c r="H739" s="547"/>
      <c r="I739" s="547"/>
      <c r="J739" s="547"/>
      <c r="K739" s="547"/>
      <c r="L739" s="728" t="s">
        <v>1345</v>
      </c>
      <c r="M739" s="548">
        <v>18300</v>
      </c>
      <c r="N739" s="549"/>
      <c r="P739" s="48"/>
      <c r="Q739" s="48"/>
      <c r="R739" s="48"/>
      <c r="S739" s="48"/>
      <c r="T739" s="48"/>
      <c r="U739" s="48"/>
      <c r="V739" s="48"/>
      <c r="W739" s="48"/>
      <c r="X739" s="48"/>
    </row>
    <row r="740" spans="1:24" ht="20.100000000000001" customHeight="1">
      <c r="A740" s="540">
        <v>733</v>
      </c>
      <c r="B740" s="725" t="s">
        <v>2126</v>
      </c>
      <c r="C740" s="542" t="s">
        <v>709</v>
      </c>
      <c r="D740" s="543" t="s">
        <v>2403</v>
      </c>
      <c r="E740" s="728" t="s">
        <v>2404</v>
      </c>
      <c r="F740" s="729" t="s">
        <v>2405</v>
      </c>
      <c r="G740" s="546"/>
      <c r="H740" s="547"/>
      <c r="I740" s="547"/>
      <c r="J740" s="547"/>
      <c r="K740" s="547"/>
      <c r="L740" s="728" t="s">
        <v>1345</v>
      </c>
      <c r="M740" s="548">
        <v>18300</v>
      </c>
      <c r="N740" s="549"/>
      <c r="P740" s="48"/>
      <c r="Q740" s="48"/>
      <c r="R740" s="48"/>
      <c r="S740" s="48"/>
      <c r="T740" s="48"/>
      <c r="U740" s="48"/>
      <c r="V740" s="48"/>
      <c r="W740" s="48"/>
      <c r="X740" s="48"/>
    </row>
    <row r="741" spans="1:24" ht="20.100000000000001" customHeight="1">
      <c r="A741" s="540">
        <v>734</v>
      </c>
      <c r="B741" s="725" t="s">
        <v>2126</v>
      </c>
      <c r="C741" s="542" t="s">
        <v>709</v>
      </c>
      <c r="D741" s="543" t="s">
        <v>2406</v>
      </c>
      <c r="E741" s="728" t="s">
        <v>2404</v>
      </c>
      <c r="F741" s="729" t="s">
        <v>2405</v>
      </c>
      <c r="G741" s="546"/>
      <c r="H741" s="547"/>
      <c r="I741" s="547"/>
      <c r="J741" s="547"/>
      <c r="K741" s="547"/>
      <c r="L741" s="728" t="s">
        <v>1345</v>
      </c>
      <c r="M741" s="548">
        <v>18300</v>
      </c>
      <c r="N741" s="549"/>
      <c r="P741" s="48"/>
      <c r="Q741" s="48"/>
      <c r="R741" s="48"/>
      <c r="S741" s="48"/>
      <c r="T741" s="48"/>
      <c r="U741" s="48"/>
      <c r="V741" s="48"/>
      <c r="W741" s="48"/>
      <c r="X741" s="48"/>
    </row>
    <row r="742" spans="1:24" ht="20.100000000000001" customHeight="1">
      <c r="A742" s="540">
        <v>735</v>
      </c>
      <c r="B742" s="725" t="s">
        <v>2126</v>
      </c>
      <c r="C742" s="542" t="s">
        <v>709</v>
      </c>
      <c r="D742" s="543" t="s">
        <v>2407</v>
      </c>
      <c r="E742" s="728" t="s">
        <v>2408</v>
      </c>
      <c r="F742" s="729" t="s">
        <v>1546</v>
      </c>
      <c r="G742" s="546"/>
      <c r="H742" s="547"/>
      <c r="I742" s="547"/>
      <c r="J742" s="547"/>
      <c r="K742" s="547"/>
      <c r="L742" s="728" t="s">
        <v>1345</v>
      </c>
      <c r="M742" s="548">
        <v>21960</v>
      </c>
      <c r="N742" s="549"/>
      <c r="P742" s="48"/>
      <c r="Q742" s="48"/>
      <c r="R742" s="48"/>
      <c r="S742" s="48"/>
      <c r="T742" s="48"/>
      <c r="U742" s="48"/>
      <c r="V742" s="48"/>
      <c r="W742" s="48"/>
      <c r="X742" s="48"/>
    </row>
    <row r="743" spans="1:24" ht="20.100000000000001" customHeight="1">
      <c r="A743" s="540">
        <v>736</v>
      </c>
      <c r="B743" s="725" t="s">
        <v>2126</v>
      </c>
      <c r="C743" s="542" t="s">
        <v>709</v>
      </c>
      <c r="D743" s="543" t="s">
        <v>2409</v>
      </c>
      <c r="E743" s="728" t="s">
        <v>2408</v>
      </c>
      <c r="F743" s="729" t="s">
        <v>1546</v>
      </c>
      <c r="G743" s="546"/>
      <c r="H743" s="547"/>
      <c r="I743" s="547"/>
      <c r="J743" s="547"/>
      <c r="K743" s="547"/>
      <c r="L743" s="728" t="s">
        <v>1345</v>
      </c>
      <c r="M743" s="548">
        <v>21960</v>
      </c>
      <c r="N743" s="549"/>
      <c r="P743" s="48"/>
      <c r="Q743" s="48"/>
      <c r="R743" s="48"/>
      <c r="S743" s="48"/>
      <c r="T743" s="48"/>
      <c r="U743" s="48"/>
      <c r="V743" s="48"/>
      <c r="W743" s="48"/>
      <c r="X743" s="48"/>
    </row>
    <row r="744" spans="1:24" ht="20.100000000000001" customHeight="1">
      <c r="A744" s="540">
        <v>737</v>
      </c>
      <c r="B744" s="725" t="s">
        <v>2126</v>
      </c>
      <c r="C744" s="542" t="s">
        <v>709</v>
      </c>
      <c r="D744" s="543" t="s">
        <v>2410</v>
      </c>
      <c r="E744" s="728" t="s">
        <v>2411</v>
      </c>
      <c r="F744" s="729" t="s">
        <v>2125</v>
      </c>
      <c r="G744" s="546"/>
      <c r="H744" s="547"/>
      <c r="I744" s="547"/>
      <c r="J744" s="547"/>
      <c r="K744" s="547"/>
      <c r="L744" s="728" t="s">
        <v>1345</v>
      </c>
      <c r="M744" s="548">
        <v>14640</v>
      </c>
      <c r="N744" s="549"/>
      <c r="P744" s="48"/>
      <c r="Q744" s="48"/>
      <c r="R744" s="48"/>
      <c r="S744" s="48"/>
      <c r="T744" s="48"/>
      <c r="U744" s="48"/>
      <c r="V744" s="48"/>
      <c r="W744" s="48"/>
      <c r="X744" s="48"/>
    </row>
    <row r="745" spans="1:24" ht="20.100000000000001" customHeight="1">
      <c r="A745" s="540">
        <v>738</v>
      </c>
      <c r="B745" s="725" t="s">
        <v>2126</v>
      </c>
      <c r="C745" s="542" t="s">
        <v>709</v>
      </c>
      <c r="D745" s="543" t="s">
        <v>2412</v>
      </c>
      <c r="E745" s="728" t="s">
        <v>2411</v>
      </c>
      <c r="F745" s="729" t="s">
        <v>2125</v>
      </c>
      <c r="G745" s="546"/>
      <c r="H745" s="547"/>
      <c r="I745" s="547"/>
      <c r="J745" s="547"/>
      <c r="K745" s="547"/>
      <c r="L745" s="728" t="s">
        <v>1345</v>
      </c>
      <c r="M745" s="548">
        <v>14640</v>
      </c>
      <c r="N745" s="549"/>
      <c r="P745" s="48"/>
      <c r="Q745" s="48"/>
      <c r="R745" s="48"/>
      <c r="S745" s="48"/>
      <c r="T745" s="48"/>
      <c r="U745" s="48"/>
      <c r="V745" s="48"/>
      <c r="W745" s="48"/>
      <c r="X745" s="48"/>
    </row>
    <row r="746" spans="1:24" ht="20.100000000000001" customHeight="1">
      <c r="A746" s="540">
        <v>739</v>
      </c>
      <c r="B746" s="725" t="s">
        <v>2126</v>
      </c>
      <c r="C746" s="542" t="s">
        <v>709</v>
      </c>
      <c r="D746" s="543" t="s">
        <v>2413</v>
      </c>
      <c r="E746" s="728" t="s">
        <v>2414</v>
      </c>
      <c r="F746" s="729" t="s">
        <v>1580</v>
      </c>
      <c r="G746" s="546"/>
      <c r="H746" s="547"/>
      <c r="I746" s="547"/>
      <c r="J746" s="547"/>
      <c r="K746" s="547"/>
      <c r="L746" s="728" t="s">
        <v>1345</v>
      </c>
      <c r="M746" s="548">
        <v>16836</v>
      </c>
      <c r="N746" s="549"/>
      <c r="P746" s="48"/>
      <c r="Q746" s="48"/>
      <c r="R746" s="48"/>
      <c r="S746" s="48"/>
      <c r="T746" s="48"/>
      <c r="U746" s="48"/>
      <c r="V746" s="48"/>
      <c r="W746" s="48"/>
      <c r="X746" s="48"/>
    </row>
    <row r="747" spans="1:24" ht="20.100000000000001" customHeight="1">
      <c r="A747" s="540">
        <v>740</v>
      </c>
      <c r="B747" s="725" t="s">
        <v>2126</v>
      </c>
      <c r="C747" s="542" t="s">
        <v>709</v>
      </c>
      <c r="D747" s="543" t="s">
        <v>2415</v>
      </c>
      <c r="E747" s="728" t="s">
        <v>2414</v>
      </c>
      <c r="F747" s="729" t="s">
        <v>1580</v>
      </c>
      <c r="G747" s="546"/>
      <c r="H747" s="547"/>
      <c r="I747" s="547"/>
      <c r="J747" s="547"/>
      <c r="K747" s="547"/>
      <c r="L747" s="728" t="s">
        <v>1345</v>
      </c>
      <c r="M747" s="548">
        <v>16836</v>
      </c>
      <c r="N747" s="549"/>
      <c r="P747" s="48"/>
      <c r="Q747" s="48"/>
      <c r="R747" s="48"/>
      <c r="S747" s="48"/>
      <c r="T747" s="48"/>
      <c r="U747" s="48"/>
      <c r="V747" s="48"/>
      <c r="W747" s="48"/>
      <c r="X747" s="48"/>
    </row>
    <row r="748" spans="1:24" ht="20.100000000000001" customHeight="1">
      <c r="A748" s="540">
        <v>741</v>
      </c>
      <c r="B748" s="725" t="s">
        <v>2126</v>
      </c>
      <c r="C748" s="542" t="s">
        <v>709</v>
      </c>
      <c r="D748" s="543" t="s">
        <v>711</v>
      </c>
      <c r="E748" s="728" t="s">
        <v>2416</v>
      </c>
      <c r="F748" s="729" t="s">
        <v>1527</v>
      </c>
      <c r="G748" s="546"/>
      <c r="H748" s="547"/>
      <c r="I748" s="547"/>
      <c r="J748" s="547"/>
      <c r="K748" s="547"/>
      <c r="L748" s="728" t="s">
        <v>1345</v>
      </c>
      <c r="M748" s="548">
        <v>39894</v>
      </c>
      <c r="N748" s="549"/>
      <c r="P748" s="48"/>
      <c r="Q748" s="48"/>
      <c r="R748" s="48"/>
      <c r="S748" s="48"/>
      <c r="T748" s="48"/>
      <c r="U748" s="48"/>
      <c r="V748" s="48"/>
      <c r="W748" s="48"/>
      <c r="X748" s="48"/>
    </row>
    <row r="749" spans="1:24" ht="20.100000000000001" customHeight="1">
      <c r="A749" s="540">
        <v>742</v>
      </c>
      <c r="B749" s="725" t="s">
        <v>2126</v>
      </c>
      <c r="C749" s="542" t="s">
        <v>709</v>
      </c>
      <c r="D749" s="543" t="s">
        <v>2417</v>
      </c>
      <c r="E749" s="728" t="s">
        <v>2416</v>
      </c>
      <c r="F749" s="729" t="s">
        <v>1527</v>
      </c>
      <c r="G749" s="546"/>
      <c r="H749" s="547"/>
      <c r="I749" s="547"/>
      <c r="J749" s="547"/>
      <c r="K749" s="547"/>
      <c r="L749" s="728" t="s">
        <v>1345</v>
      </c>
      <c r="M749" s="548">
        <v>39894</v>
      </c>
      <c r="N749" s="549"/>
      <c r="P749" s="48"/>
      <c r="Q749" s="48"/>
      <c r="R749" s="48"/>
      <c r="S749" s="48"/>
      <c r="T749" s="48"/>
      <c r="U749" s="48"/>
      <c r="V749" s="48"/>
      <c r="W749" s="48"/>
      <c r="X749" s="48"/>
    </row>
    <row r="750" spans="1:24" ht="20.100000000000001" customHeight="1">
      <c r="A750" s="540">
        <v>743</v>
      </c>
      <c r="B750" s="725" t="s">
        <v>2126</v>
      </c>
      <c r="C750" s="542" t="s">
        <v>709</v>
      </c>
      <c r="D750" s="543" t="s">
        <v>2418</v>
      </c>
      <c r="E750" s="728" t="s">
        <v>2419</v>
      </c>
      <c r="F750" s="729" t="s">
        <v>1443</v>
      </c>
      <c r="G750" s="546"/>
      <c r="H750" s="547"/>
      <c r="I750" s="547"/>
      <c r="J750" s="547"/>
      <c r="K750" s="547"/>
      <c r="L750" s="728" t="s">
        <v>1345</v>
      </c>
      <c r="M750" s="548">
        <v>51166.8</v>
      </c>
      <c r="N750" s="549"/>
      <c r="P750" s="48"/>
      <c r="Q750" s="48"/>
      <c r="R750" s="48"/>
      <c r="S750" s="48"/>
      <c r="T750" s="48"/>
      <c r="U750" s="48"/>
      <c r="V750" s="48"/>
      <c r="W750" s="48"/>
      <c r="X750" s="48"/>
    </row>
    <row r="751" spans="1:24" ht="20.100000000000001" customHeight="1">
      <c r="A751" s="540">
        <v>744</v>
      </c>
      <c r="B751" s="725" t="s">
        <v>2126</v>
      </c>
      <c r="C751" s="542" t="s">
        <v>709</v>
      </c>
      <c r="D751" s="543" t="s">
        <v>2420</v>
      </c>
      <c r="E751" s="728" t="s">
        <v>2419</v>
      </c>
      <c r="F751" s="729" t="s">
        <v>1443</v>
      </c>
      <c r="G751" s="546"/>
      <c r="H751" s="547"/>
      <c r="I751" s="547"/>
      <c r="J751" s="547"/>
      <c r="K751" s="547"/>
      <c r="L751" s="728" t="s">
        <v>1345</v>
      </c>
      <c r="M751" s="548">
        <f>M750</f>
        <v>51166.8</v>
      </c>
      <c r="N751" s="549"/>
      <c r="P751" s="48"/>
      <c r="Q751" s="48"/>
      <c r="R751" s="48"/>
      <c r="S751" s="48"/>
      <c r="T751" s="48"/>
      <c r="U751" s="48"/>
      <c r="V751" s="48"/>
      <c r="W751" s="48"/>
      <c r="X751" s="48"/>
    </row>
    <row r="752" spans="1:24" ht="20.100000000000001" customHeight="1">
      <c r="A752" s="540">
        <v>745</v>
      </c>
      <c r="B752" s="725" t="s">
        <v>2126</v>
      </c>
      <c r="C752" s="542" t="s">
        <v>709</v>
      </c>
      <c r="D752" s="543" t="s">
        <v>2421</v>
      </c>
      <c r="E752" s="728" t="s">
        <v>2422</v>
      </c>
      <c r="F752" s="729" t="s">
        <v>1681</v>
      </c>
      <c r="G752" s="546"/>
      <c r="H752" s="547"/>
      <c r="I752" s="547"/>
      <c r="J752" s="547"/>
      <c r="K752" s="547"/>
      <c r="L752" s="728" t="s">
        <v>1345</v>
      </c>
      <c r="M752" s="548">
        <v>21960</v>
      </c>
      <c r="N752" s="549"/>
      <c r="P752" s="48"/>
      <c r="Q752" s="48"/>
      <c r="R752" s="48"/>
      <c r="S752" s="48"/>
      <c r="T752" s="48"/>
      <c r="U752" s="48"/>
      <c r="V752" s="48"/>
      <c r="W752" s="48"/>
      <c r="X752" s="48"/>
    </row>
    <row r="753" spans="1:24" ht="20.100000000000001" customHeight="1">
      <c r="A753" s="540">
        <v>746</v>
      </c>
      <c r="B753" s="725" t="s">
        <v>2126</v>
      </c>
      <c r="C753" s="542" t="s">
        <v>709</v>
      </c>
      <c r="D753" s="543" t="s">
        <v>2423</v>
      </c>
      <c r="E753" s="728" t="s">
        <v>2422</v>
      </c>
      <c r="F753" s="729" t="s">
        <v>1681</v>
      </c>
      <c r="G753" s="546"/>
      <c r="H753" s="547"/>
      <c r="I753" s="547"/>
      <c r="J753" s="547"/>
      <c r="K753" s="547"/>
      <c r="L753" s="728" t="s">
        <v>1345</v>
      </c>
      <c r="M753" s="548">
        <v>21960</v>
      </c>
      <c r="N753" s="549"/>
      <c r="P753" s="48"/>
      <c r="Q753" s="48"/>
      <c r="R753" s="48"/>
      <c r="S753" s="48"/>
      <c r="T753" s="48"/>
      <c r="U753" s="48"/>
      <c r="V753" s="48"/>
      <c r="W753" s="48"/>
      <c r="X753" s="48"/>
    </row>
    <row r="754" spans="1:24" ht="20.100000000000001" customHeight="1">
      <c r="A754" s="540">
        <v>747</v>
      </c>
      <c r="B754" s="725" t="s">
        <v>2126</v>
      </c>
      <c r="C754" s="542" t="s">
        <v>709</v>
      </c>
      <c r="D754" s="543" t="s">
        <v>2424</v>
      </c>
      <c r="E754" s="728" t="s">
        <v>2425</v>
      </c>
      <c r="F754" s="729" t="s">
        <v>1426</v>
      </c>
      <c r="G754" s="546"/>
      <c r="H754" s="547"/>
      <c r="I754" s="547"/>
      <c r="J754" s="547"/>
      <c r="K754" s="547"/>
      <c r="L754" s="728" t="s">
        <v>1345</v>
      </c>
      <c r="M754" s="548">
        <v>16836</v>
      </c>
      <c r="N754" s="549"/>
      <c r="P754" s="48"/>
      <c r="Q754" s="48"/>
      <c r="R754" s="48"/>
      <c r="S754" s="48"/>
      <c r="T754" s="48"/>
      <c r="U754" s="48"/>
      <c r="V754" s="48"/>
      <c r="W754" s="48"/>
      <c r="X754" s="48"/>
    </row>
    <row r="755" spans="1:24" ht="20.100000000000001" customHeight="1">
      <c r="A755" s="540">
        <v>748</v>
      </c>
      <c r="B755" s="725" t="s">
        <v>2126</v>
      </c>
      <c r="C755" s="542" t="s">
        <v>709</v>
      </c>
      <c r="D755" s="543" t="s">
        <v>2426</v>
      </c>
      <c r="E755" s="728" t="s">
        <v>2425</v>
      </c>
      <c r="F755" s="729" t="s">
        <v>1426</v>
      </c>
      <c r="G755" s="546"/>
      <c r="H755" s="547"/>
      <c r="I755" s="547"/>
      <c r="J755" s="547"/>
      <c r="K755" s="547"/>
      <c r="L755" s="728" t="s">
        <v>1345</v>
      </c>
      <c r="M755" s="548">
        <v>16836</v>
      </c>
      <c r="N755" s="549"/>
      <c r="P755" s="48"/>
      <c r="Q755" s="48"/>
      <c r="R755" s="48"/>
      <c r="S755" s="48"/>
      <c r="T755" s="48"/>
      <c r="U755" s="48"/>
      <c r="V755" s="48"/>
      <c r="W755" s="48"/>
      <c r="X755" s="48"/>
    </row>
    <row r="756" spans="1:24" ht="20.100000000000001" customHeight="1">
      <c r="A756" s="540">
        <v>749</v>
      </c>
      <c r="B756" s="725" t="s">
        <v>2126</v>
      </c>
      <c r="C756" s="542" t="s">
        <v>709</v>
      </c>
      <c r="D756" s="543" t="s">
        <v>2427</v>
      </c>
      <c r="E756" s="728" t="s">
        <v>2428</v>
      </c>
      <c r="F756" s="729" t="s">
        <v>1822</v>
      </c>
      <c r="G756" s="546"/>
      <c r="H756" s="547"/>
      <c r="I756" s="547"/>
      <c r="J756" s="547"/>
      <c r="K756" s="547"/>
      <c r="L756" s="728" t="s">
        <v>1345</v>
      </c>
      <c r="M756" s="548">
        <v>10248</v>
      </c>
      <c r="N756" s="549"/>
      <c r="P756" s="48"/>
      <c r="Q756" s="48"/>
      <c r="R756" s="48"/>
      <c r="S756" s="48"/>
      <c r="T756" s="48"/>
      <c r="U756" s="48"/>
      <c r="V756" s="48"/>
      <c r="W756" s="48"/>
      <c r="X756" s="48"/>
    </row>
    <row r="757" spans="1:24" ht="20.100000000000001" customHeight="1">
      <c r="A757" s="540">
        <v>750</v>
      </c>
      <c r="B757" s="725" t="s">
        <v>2126</v>
      </c>
      <c r="C757" s="542" t="s">
        <v>709</v>
      </c>
      <c r="D757" s="543" t="s">
        <v>2429</v>
      </c>
      <c r="E757" s="728" t="s">
        <v>2428</v>
      </c>
      <c r="F757" s="729" t="s">
        <v>1822</v>
      </c>
      <c r="G757" s="546"/>
      <c r="H757" s="547"/>
      <c r="I757" s="547"/>
      <c r="J757" s="547"/>
      <c r="K757" s="547"/>
      <c r="L757" s="728" t="s">
        <v>1345</v>
      </c>
      <c r="M757" s="548">
        <v>10248</v>
      </c>
      <c r="N757" s="549"/>
      <c r="P757" s="48"/>
      <c r="Q757" s="48"/>
      <c r="R757" s="48"/>
      <c r="S757" s="48"/>
      <c r="T757" s="48"/>
      <c r="U757" s="48"/>
      <c r="V757" s="48"/>
      <c r="W757" s="48"/>
      <c r="X757" s="48"/>
    </row>
    <row r="758" spans="1:24" ht="20.100000000000001" customHeight="1">
      <c r="A758" s="540">
        <v>751</v>
      </c>
      <c r="B758" s="725" t="s">
        <v>2126</v>
      </c>
      <c r="C758" s="542" t="s">
        <v>709</v>
      </c>
      <c r="D758" s="543" t="s">
        <v>2430</v>
      </c>
      <c r="E758" s="728" t="s">
        <v>2431</v>
      </c>
      <c r="F758" s="729" t="s">
        <v>1406</v>
      </c>
      <c r="G758" s="546"/>
      <c r="H758" s="547"/>
      <c r="I758" s="547"/>
      <c r="J758" s="547"/>
      <c r="K758" s="547"/>
      <c r="L758" s="728" t="s">
        <v>1345</v>
      </c>
      <c r="M758" s="548">
        <v>18300</v>
      </c>
      <c r="N758" s="549"/>
      <c r="P758" s="48"/>
      <c r="Q758" s="48"/>
      <c r="R758" s="48"/>
      <c r="S758" s="48"/>
      <c r="T758" s="48"/>
      <c r="U758" s="48"/>
      <c r="V758" s="48"/>
      <c r="W758" s="48"/>
      <c r="X758" s="48"/>
    </row>
    <row r="759" spans="1:24" ht="20.100000000000001" customHeight="1">
      <c r="A759" s="540">
        <v>752</v>
      </c>
      <c r="B759" s="725" t="s">
        <v>2126</v>
      </c>
      <c r="C759" s="542" t="s">
        <v>709</v>
      </c>
      <c r="D759" s="543" t="s">
        <v>2432</v>
      </c>
      <c r="E759" s="728" t="s">
        <v>2431</v>
      </c>
      <c r="F759" s="729" t="s">
        <v>1406</v>
      </c>
      <c r="G759" s="546"/>
      <c r="H759" s="547"/>
      <c r="I759" s="547"/>
      <c r="J759" s="547"/>
      <c r="K759" s="547"/>
      <c r="L759" s="728" t="s">
        <v>1345</v>
      </c>
      <c r="M759" s="548">
        <v>18300</v>
      </c>
      <c r="N759" s="549"/>
      <c r="P759" s="48"/>
      <c r="Q759" s="48"/>
      <c r="R759" s="48"/>
      <c r="S759" s="48"/>
      <c r="T759" s="48"/>
      <c r="U759" s="48"/>
      <c r="V759" s="48"/>
      <c r="W759" s="48"/>
      <c r="X759" s="48"/>
    </row>
    <row r="760" spans="1:24" ht="20.100000000000001" customHeight="1">
      <c r="A760" s="540">
        <v>753</v>
      </c>
      <c r="B760" s="725" t="s">
        <v>2126</v>
      </c>
      <c r="C760" s="542" t="s">
        <v>709</v>
      </c>
      <c r="D760" s="543" t="s">
        <v>2433</v>
      </c>
      <c r="E760" s="728" t="s">
        <v>2434</v>
      </c>
      <c r="F760" s="729" t="s">
        <v>2435</v>
      </c>
      <c r="G760" s="546"/>
      <c r="H760" s="547"/>
      <c r="I760" s="547"/>
      <c r="J760" s="547"/>
      <c r="K760" s="547"/>
      <c r="L760" s="728" t="s">
        <v>1345</v>
      </c>
      <c r="M760" s="548">
        <v>20130</v>
      </c>
      <c r="N760" s="549"/>
      <c r="P760" s="48"/>
      <c r="Q760" s="48"/>
      <c r="R760" s="48"/>
      <c r="S760" s="48"/>
      <c r="T760" s="48"/>
      <c r="U760" s="48"/>
      <c r="V760" s="48"/>
      <c r="W760" s="48"/>
      <c r="X760" s="48"/>
    </row>
    <row r="761" spans="1:24" ht="20.100000000000001" customHeight="1">
      <c r="A761" s="540">
        <v>754</v>
      </c>
      <c r="B761" s="725" t="s">
        <v>2126</v>
      </c>
      <c r="C761" s="542" t="s">
        <v>709</v>
      </c>
      <c r="D761" s="543" t="s">
        <v>2436</v>
      </c>
      <c r="E761" s="728" t="s">
        <v>2434</v>
      </c>
      <c r="F761" s="729" t="s">
        <v>2435</v>
      </c>
      <c r="G761" s="546"/>
      <c r="H761" s="547"/>
      <c r="I761" s="547"/>
      <c r="J761" s="547"/>
      <c r="K761" s="547"/>
      <c r="L761" s="728" t="s">
        <v>1345</v>
      </c>
      <c r="M761" s="548">
        <v>20130</v>
      </c>
      <c r="N761" s="549"/>
      <c r="P761" s="48"/>
      <c r="Q761" s="48"/>
      <c r="R761" s="48"/>
      <c r="S761" s="48"/>
      <c r="T761" s="48"/>
      <c r="U761" s="48"/>
      <c r="V761" s="48"/>
      <c r="W761" s="48"/>
      <c r="X761" s="48"/>
    </row>
    <row r="762" spans="1:24" ht="20.100000000000001" customHeight="1">
      <c r="A762" s="540">
        <v>755</v>
      </c>
      <c r="B762" s="725" t="s">
        <v>2126</v>
      </c>
      <c r="C762" s="542" t="s">
        <v>709</v>
      </c>
      <c r="D762" s="543" t="s">
        <v>2437</v>
      </c>
      <c r="E762" s="728" t="s">
        <v>2438</v>
      </c>
      <c r="F762" s="729" t="s">
        <v>1527</v>
      </c>
      <c r="G762" s="546"/>
      <c r="H762" s="547"/>
      <c r="I762" s="547"/>
      <c r="J762" s="547"/>
      <c r="K762" s="547"/>
      <c r="L762" s="728" t="s">
        <v>1345</v>
      </c>
      <c r="M762" s="548">
        <v>30774</v>
      </c>
      <c r="N762" s="549"/>
      <c r="P762" s="48"/>
      <c r="Q762" s="48"/>
      <c r="R762" s="48"/>
      <c r="S762" s="48"/>
      <c r="T762" s="48"/>
      <c r="U762" s="48"/>
      <c r="V762" s="48"/>
      <c r="W762" s="48"/>
      <c r="X762" s="48"/>
    </row>
    <row r="763" spans="1:24" ht="20.100000000000001" customHeight="1">
      <c r="A763" s="540">
        <v>756</v>
      </c>
      <c r="B763" s="725" t="s">
        <v>2126</v>
      </c>
      <c r="C763" s="542" t="s">
        <v>709</v>
      </c>
      <c r="D763" s="543" t="s">
        <v>2439</v>
      </c>
      <c r="E763" s="728" t="s">
        <v>2438</v>
      </c>
      <c r="F763" s="729" t="s">
        <v>1527</v>
      </c>
      <c r="G763" s="546"/>
      <c r="H763" s="547"/>
      <c r="I763" s="547"/>
      <c r="J763" s="547"/>
      <c r="K763" s="547"/>
      <c r="L763" s="728" t="s">
        <v>1345</v>
      </c>
      <c r="M763" s="548">
        <v>30774</v>
      </c>
      <c r="N763" s="549"/>
      <c r="P763" s="48"/>
      <c r="Q763" s="48"/>
      <c r="R763" s="48"/>
      <c r="S763" s="48"/>
      <c r="T763" s="48"/>
      <c r="U763" s="48"/>
      <c r="V763" s="48"/>
      <c r="W763" s="48"/>
      <c r="X763" s="48"/>
    </row>
    <row r="764" spans="1:24" ht="20.100000000000001" customHeight="1">
      <c r="A764" s="540">
        <v>757</v>
      </c>
      <c r="B764" s="725" t="s">
        <v>2126</v>
      </c>
      <c r="C764" s="542" t="s">
        <v>709</v>
      </c>
      <c r="D764" s="543" t="s">
        <v>2440</v>
      </c>
      <c r="E764" s="728" t="s">
        <v>2441</v>
      </c>
      <c r="F764" s="729" t="s">
        <v>1490</v>
      </c>
      <c r="G764" s="546"/>
      <c r="H764" s="547"/>
      <c r="I764" s="547"/>
      <c r="J764" s="547"/>
      <c r="K764" s="547"/>
      <c r="L764" s="728" t="s">
        <v>1345</v>
      </c>
      <c r="M764" s="548">
        <v>7320</v>
      </c>
      <c r="N764" s="549"/>
      <c r="P764" s="48"/>
      <c r="Q764" s="48"/>
      <c r="R764" s="48"/>
      <c r="S764" s="48"/>
      <c r="T764" s="48"/>
      <c r="U764" s="48"/>
      <c r="V764" s="48"/>
      <c r="W764" s="48"/>
      <c r="X764" s="48"/>
    </row>
    <row r="765" spans="1:24" ht="20.100000000000001" customHeight="1">
      <c r="A765" s="540">
        <v>758</v>
      </c>
      <c r="B765" s="725" t="s">
        <v>2126</v>
      </c>
      <c r="C765" s="542" t="s">
        <v>709</v>
      </c>
      <c r="D765" s="543" t="s">
        <v>2442</v>
      </c>
      <c r="E765" s="728" t="s">
        <v>2441</v>
      </c>
      <c r="F765" s="729" t="s">
        <v>1490</v>
      </c>
      <c r="G765" s="546"/>
      <c r="H765" s="547"/>
      <c r="I765" s="547"/>
      <c r="J765" s="547"/>
      <c r="K765" s="547"/>
      <c r="L765" s="728" t="s">
        <v>1345</v>
      </c>
      <c r="M765" s="548">
        <v>7320</v>
      </c>
      <c r="N765" s="549"/>
      <c r="P765" s="48"/>
      <c r="Q765" s="48"/>
      <c r="R765" s="48"/>
      <c r="S765" s="48"/>
      <c r="T765" s="48"/>
      <c r="U765" s="48"/>
      <c r="V765" s="48"/>
      <c r="W765" s="48"/>
      <c r="X765" s="48"/>
    </row>
    <row r="766" spans="1:24" ht="20.100000000000001" customHeight="1">
      <c r="A766" s="540">
        <v>759</v>
      </c>
      <c r="B766" s="725" t="s">
        <v>2126</v>
      </c>
      <c r="C766" s="542" t="s">
        <v>709</v>
      </c>
      <c r="D766" s="543" t="s">
        <v>2443</v>
      </c>
      <c r="E766" s="728" t="s">
        <v>2444</v>
      </c>
      <c r="F766" s="729" t="s">
        <v>1490</v>
      </c>
      <c r="G766" s="546"/>
      <c r="H766" s="547"/>
      <c r="I766" s="547"/>
      <c r="J766" s="547"/>
      <c r="K766" s="547"/>
      <c r="L766" s="728" t="s">
        <v>1345</v>
      </c>
      <c r="M766" s="548">
        <v>7320</v>
      </c>
      <c r="N766" s="549"/>
      <c r="P766" s="48"/>
      <c r="Q766" s="48"/>
      <c r="R766" s="48"/>
      <c r="S766" s="48"/>
      <c r="T766" s="48"/>
      <c r="U766" s="48"/>
      <c r="V766" s="48"/>
      <c r="W766" s="48"/>
      <c r="X766" s="48"/>
    </row>
    <row r="767" spans="1:24" ht="20.100000000000001" customHeight="1">
      <c r="A767" s="540">
        <v>760</v>
      </c>
      <c r="B767" s="725" t="s">
        <v>2126</v>
      </c>
      <c r="C767" s="542" t="s">
        <v>709</v>
      </c>
      <c r="D767" s="543" t="s">
        <v>2445</v>
      </c>
      <c r="E767" s="728" t="s">
        <v>2444</v>
      </c>
      <c r="F767" s="729" t="s">
        <v>1490</v>
      </c>
      <c r="G767" s="546"/>
      <c r="H767" s="547"/>
      <c r="I767" s="547"/>
      <c r="J767" s="547"/>
      <c r="K767" s="547"/>
      <c r="L767" s="728" t="s">
        <v>1345</v>
      </c>
      <c r="M767" s="548">
        <v>7320</v>
      </c>
      <c r="N767" s="549"/>
      <c r="P767" s="48"/>
      <c r="Q767" s="48"/>
      <c r="R767" s="48"/>
      <c r="S767" s="48"/>
      <c r="T767" s="48"/>
      <c r="U767" s="48"/>
      <c r="V767" s="48"/>
      <c r="W767" s="48"/>
      <c r="X767" s="48"/>
    </row>
    <row r="768" spans="1:24" ht="20.100000000000001" customHeight="1">
      <c r="A768" s="540">
        <v>761</v>
      </c>
      <c r="B768" s="725" t="s">
        <v>2126</v>
      </c>
      <c r="C768" s="542" t="s">
        <v>709</v>
      </c>
      <c r="D768" s="543" t="s">
        <v>2446</v>
      </c>
      <c r="E768" s="728" t="s">
        <v>2447</v>
      </c>
      <c r="F768" s="729" t="s">
        <v>1490</v>
      </c>
      <c r="G768" s="546"/>
      <c r="H768" s="547"/>
      <c r="I768" s="547"/>
      <c r="J768" s="547"/>
      <c r="K768" s="547"/>
      <c r="L768" s="728" t="s">
        <v>1345</v>
      </c>
      <c r="M768" s="548">
        <v>7320</v>
      </c>
      <c r="N768" s="549"/>
      <c r="P768" s="48"/>
      <c r="Q768" s="48"/>
      <c r="R768" s="48"/>
      <c r="S768" s="48"/>
      <c r="T768" s="48"/>
      <c r="U768" s="48"/>
      <c r="V768" s="48"/>
      <c r="W768" s="48"/>
      <c r="X768" s="48"/>
    </row>
    <row r="769" spans="1:24" ht="20.100000000000001" customHeight="1">
      <c r="A769" s="540">
        <v>762</v>
      </c>
      <c r="B769" s="725" t="s">
        <v>2126</v>
      </c>
      <c r="C769" s="542" t="s">
        <v>709</v>
      </c>
      <c r="D769" s="543" t="s">
        <v>2448</v>
      </c>
      <c r="E769" s="728" t="str">
        <f>E768</f>
        <v>Seri aku pintar-Pintar baca tulis 3</v>
      </c>
      <c r="F769" s="729" t="s">
        <v>1490</v>
      </c>
      <c r="G769" s="546"/>
      <c r="H769" s="547"/>
      <c r="I769" s="547"/>
      <c r="J769" s="547"/>
      <c r="K769" s="547"/>
      <c r="L769" s="728" t="s">
        <v>1345</v>
      </c>
      <c r="M769" s="548">
        <v>7320</v>
      </c>
      <c r="N769" s="549"/>
      <c r="P769" s="48"/>
      <c r="Q769" s="48"/>
      <c r="R769" s="48"/>
      <c r="S769" s="48"/>
      <c r="T769" s="48"/>
      <c r="U769" s="48"/>
      <c r="V769" s="48"/>
      <c r="W769" s="48"/>
      <c r="X769" s="48"/>
    </row>
    <row r="770" spans="1:24" ht="20.100000000000001" customHeight="1">
      <c r="A770" s="540">
        <v>763</v>
      </c>
      <c r="B770" s="725" t="s">
        <v>713</v>
      </c>
      <c r="C770" s="542" t="s">
        <v>712</v>
      </c>
      <c r="D770" s="543" t="s">
        <v>2449</v>
      </c>
      <c r="E770" s="728" t="s">
        <v>2450</v>
      </c>
      <c r="F770" s="729" t="s">
        <v>1352</v>
      </c>
      <c r="G770" s="546"/>
      <c r="H770" s="547"/>
      <c r="I770" s="547"/>
      <c r="J770" s="547"/>
      <c r="K770" s="547"/>
      <c r="L770" s="728" t="s">
        <v>1345</v>
      </c>
      <c r="M770" s="548">
        <v>10980</v>
      </c>
      <c r="N770" s="549"/>
      <c r="P770" s="48"/>
      <c r="Q770" s="48"/>
      <c r="R770" s="48"/>
      <c r="S770" s="48"/>
      <c r="T770" s="48"/>
      <c r="U770" s="48"/>
      <c r="V770" s="48"/>
      <c r="W770" s="48"/>
      <c r="X770" s="48"/>
    </row>
    <row r="771" spans="1:24" ht="20.100000000000001" customHeight="1">
      <c r="A771" s="540">
        <v>764</v>
      </c>
      <c r="B771" s="725" t="s">
        <v>713</v>
      </c>
      <c r="C771" s="542" t="s">
        <v>712</v>
      </c>
      <c r="D771" s="543" t="s">
        <v>2451</v>
      </c>
      <c r="E771" s="728" t="s">
        <v>2450</v>
      </c>
      <c r="F771" s="729" t="s">
        <v>1352</v>
      </c>
      <c r="G771" s="546"/>
      <c r="H771" s="547"/>
      <c r="I771" s="547"/>
      <c r="J771" s="547"/>
      <c r="K771" s="547"/>
      <c r="L771" s="728" t="s">
        <v>1345</v>
      </c>
      <c r="M771" s="548">
        <v>10980</v>
      </c>
      <c r="N771" s="549"/>
      <c r="P771" s="48"/>
      <c r="Q771" s="48"/>
      <c r="R771" s="48"/>
      <c r="S771" s="48"/>
      <c r="T771" s="48"/>
      <c r="U771" s="48"/>
      <c r="V771" s="48"/>
      <c r="W771" s="48"/>
      <c r="X771" s="48"/>
    </row>
    <row r="772" spans="1:24" ht="20.100000000000001" customHeight="1">
      <c r="A772" s="540">
        <v>765</v>
      </c>
      <c r="B772" s="725" t="s">
        <v>2126</v>
      </c>
      <c r="C772" s="542" t="str">
        <f>C769</f>
        <v>6.01.01.01.001</v>
      </c>
      <c r="D772" s="543" t="s">
        <v>2452</v>
      </c>
      <c r="E772" s="728" t="s">
        <v>2453</v>
      </c>
      <c r="F772" s="729" t="s">
        <v>1352</v>
      </c>
      <c r="G772" s="548"/>
      <c r="H772" s="550"/>
      <c r="I772" s="550"/>
      <c r="J772" s="550"/>
      <c r="K772" s="550"/>
      <c r="L772" s="728" t="s">
        <v>1345</v>
      </c>
      <c r="M772" s="548">
        <v>10980</v>
      </c>
      <c r="N772" s="551"/>
      <c r="O772" s="512"/>
      <c r="P772" s="48"/>
      <c r="Q772" s="48"/>
      <c r="R772" s="48"/>
      <c r="S772" s="48"/>
      <c r="T772" s="48"/>
      <c r="U772" s="48"/>
      <c r="V772" s="48"/>
      <c r="W772" s="48"/>
      <c r="X772" s="48"/>
    </row>
    <row r="773" spans="1:24" ht="20.100000000000001" customHeight="1">
      <c r="A773" s="540">
        <v>766</v>
      </c>
      <c r="B773" s="725" t="s">
        <v>2126</v>
      </c>
      <c r="C773" s="542" t="str">
        <f>C772</f>
        <v>6.01.01.01.001</v>
      </c>
      <c r="D773" s="543" t="s">
        <v>2454</v>
      </c>
      <c r="E773" s="728" t="s">
        <v>2453</v>
      </c>
      <c r="F773" s="729" t="s">
        <v>1352</v>
      </c>
      <c r="G773" s="548"/>
      <c r="H773" s="550"/>
      <c r="I773" s="550"/>
      <c r="J773" s="550"/>
      <c r="K773" s="550"/>
      <c r="L773" s="728" t="s">
        <v>1345</v>
      </c>
      <c r="M773" s="548">
        <v>10980</v>
      </c>
      <c r="N773" s="551"/>
      <c r="O773" s="512"/>
      <c r="P773" s="48"/>
      <c r="Q773" s="48"/>
      <c r="R773" s="48"/>
      <c r="S773" s="48"/>
      <c r="T773" s="48"/>
      <c r="U773" s="48"/>
      <c r="V773" s="48"/>
      <c r="W773" s="48"/>
      <c r="X773" s="48"/>
    </row>
    <row r="774" spans="1:24" ht="20.100000000000001" customHeight="1">
      <c r="A774" s="540">
        <v>767</v>
      </c>
      <c r="B774" s="725" t="s">
        <v>713</v>
      </c>
      <c r="C774" s="542" t="s">
        <v>712</v>
      </c>
      <c r="D774" s="543" t="s">
        <v>2455</v>
      </c>
      <c r="E774" s="728" t="s">
        <v>2456</v>
      </c>
      <c r="F774" s="729" t="s">
        <v>1352</v>
      </c>
      <c r="G774" s="546"/>
      <c r="H774" s="547"/>
      <c r="I774" s="547"/>
      <c r="J774" s="547"/>
      <c r="K774" s="547"/>
      <c r="L774" s="728" t="s">
        <v>1345</v>
      </c>
      <c r="M774" s="548">
        <v>10980</v>
      </c>
      <c r="N774" s="549"/>
      <c r="P774" s="48"/>
      <c r="Q774" s="48"/>
      <c r="R774" s="48"/>
      <c r="S774" s="48"/>
      <c r="T774" s="48"/>
      <c r="U774" s="48"/>
      <c r="V774" s="48"/>
      <c r="W774" s="48"/>
      <c r="X774" s="48"/>
    </row>
    <row r="775" spans="1:24" ht="20.100000000000001" customHeight="1">
      <c r="A775" s="540">
        <v>768</v>
      </c>
      <c r="B775" s="725" t="s">
        <v>713</v>
      </c>
      <c r="C775" s="542" t="s">
        <v>712</v>
      </c>
      <c r="D775" s="543" t="s">
        <v>2457</v>
      </c>
      <c r="E775" s="728" t="str">
        <f>E774</f>
        <v>Lets Play With Word For Young Learners</v>
      </c>
      <c r="F775" s="729" t="s">
        <v>1352</v>
      </c>
      <c r="G775" s="546"/>
      <c r="H775" s="547"/>
      <c r="I775" s="547"/>
      <c r="J775" s="547"/>
      <c r="K775" s="547"/>
      <c r="L775" s="728" t="s">
        <v>1345</v>
      </c>
      <c r="M775" s="548">
        <v>10980</v>
      </c>
      <c r="N775" s="549"/>
      <c r="P775" s="48"/>
      <c r="Q775" s="48"/>
      <c r="R775" s="48"/>
      <c r="S775" s="48"/>
      <c r="T775" s="48"/>
      <c r="U775" s="48"/>
      <c r="V775" s="48"/>
      <c r="W775" s="48"/>
      <c r="X775" s="48"/>
    </row>
    <row r="776" spans="1:24" ht="20.100000000000001" customHeight="1">
      <c r="A776" s="540">
        <v>769</v>
      </c>
      <c r="B776" s="725" t="s">
        <v>713</v>
      </c>
      <c r="C776" s="542" t="s">
        <v>712</v>
      </c>
      <c r="D776" s="543" t="s">
        <v>2458</v>
      </c>
      <c r="E776" s="728" t="s">
        <v>2459</v>
      </c>
      <c r="F776" s="729" t="s">
        <v>1352</v>
      </c>
      <c r="G776" s="546"/>
      <c r="H776" s="547"/>
      <c r="I776" s="547"/>
      <c r="J776" s="547"/>
      <c r="K776" s="547"/>
      <c r="L776" s="728" t="s">
        <v>1345</v>
      </c>
      <c r="M776" s="548">
        <v>10980</v>
      </c>
      <c r="N776" s="549"/>
      <c r="P776" s="48"/>
      <c r="Q776" s="48"/>
      <c r="R776" s="48"/>
      <c r="S776" s="48"/>
      <c r="T776" s="48"/>
      <c r="U776" s="48"/>
      <c r="V776" s="48"/>
      <c r="W776" s="48"/>
      <c r="X776" s="48"/>
    </row>
    <row r="777" spans="1:24" ht="20.100000000000001" customHeight="1">
      <c r="A777" s="540">
        <v>770</v>
      </c>
      <c r="B777" s="725" t="s">
        <v>713</v>
      </c>
      <c r="C777" s="542" t="s">
        <v>712</v>
      </c>
      <c r="D777" s="543" t="s">
        <v>2460</v>
      </c>
      <c r="E777" s="728" t="s">
        <v>2459</v>
      </c>
      <c r="F777" s="729" t="s">
        <v>1352</v>
      </c>
      <c r="G777" s="546"/>
      <c r="H777" s="547"/>
      <c r="I777" s="547"/>
      <c r="J777" s="547"/>
      <c r="K777" s="547"/>
      <c r="L777" s="728" t="s">
        <v>1345</v>
      </c>
      <c r="M777" s="548">
        <v>10980</v>
      </c>
      <c r="N777" s="549"/>
      <c r="P777" s="48"/>
      <c r="Q777" s="48"/>
      <c r="R777" s="48"/>
      <c r="S777" s="48"/>
      <c r="T777" s="48"/>
      <c r="U777" s="48"/>
      <c r="V777" s="48"/>
      <c r="W777" s="48"/>
      <c r="X777" s="48"/>
    </row>
    <row r="778" spans="1:24" ht="20.100000000000001" customHeight="1">
      <c r="A778" s="540">
        <v>771</v>
      </c>
      <c r="B778" s="725" t="s">
        <v>713</v>
      </c>
      <c r="C778" s="542" t="s">
        <v>712</v>
      </c>
      <c r="D778" s="543" t="s">
        <v>2461</v>
      </c>
      <c r="E778" s="728" t="s">
        <v>2462</v>
      </c>
      <c r="F778" s="729" t="s">
        <v>1352</v>
      </c>
      <c r="G778" s="546"/>
      <c r="H778" s="547"/>
      <c r="I778" s="547"/>
      <c r="J778" s="547"/>
      <c r="K778" s="547"/>
      <c r="L778" s="728" t="s">
        <v>1345</v>
      </c>
      <c r="M778" s="548">
        <v>10980</v>
      </c>
      <c r="N778" s="549"/>
      <c r="P778" s="48"/>
      <c r="Q778" s="48"/>
      <c r="R778" s="48"/>
      <c r="S778" s="48"/>
      <c r="T778" s="48"/>
      <c r="U778" s="48"/>
      <c r="V778" s="48"/>
      <c r="W778" s="48"/>
      <c r="X778" s="48"/>
    </row>
    <row r="779" spans="1:24" ht="20.100000000000001" customHeight="1">
      <c r="A779" s="540">
        <v>772</v>
      </c>
      <c r="B779" s="725" t="s">
        <v>713</v>
      </c>
      <c r="C779" s="542" t="s">
        <v>712</v>
      </c>
      <c r="D779" s="543" t="s">
        <v>2463</v>
      </c>
      <c r="E779" s="728" t="s">
        <v>2462</v>
      </c>
      <c r="F779" s="729" t="s">
        <v>1352</v>
      </c>
      <c r="G779" s="546"/>
      <c r="H779" s="547"/>
      <c r="I779" s="547"/>
      <c r="J779" s="547"/>
      <c r="K779" s="547"/>
      <c r="L779" s="728" t="s">
        <v>1345</v>
      </c>
      <c r="M779" s="548">
        <v>10980</v>
      </c>
      <c r="N779" s="549"/>
      <c r="P779" s="48"/>
      <c r="Q779" s="48"/>
      <c r="R779" s="48"/>
      <c r="S779" s="48"/>
      <c r="T779" s="48"/>
      <c r="U779" s="48"/>
      <c r="V779" s="48"/>
      <c r="W779" s="48"/>
      <c r="X779" s="48"/>
    </row>
    <row r="780" spans="1:24" ht="20.100000000000001" customHeight="1">
      <c r="A780" s="540">
        <v>773</v>
      </c>
      <c r="B780" s="725" t="s">
        <v>2126</v>
      </c>
      <c r="C780" s="542" t="s">
        <v>709</v>
      </c>
      <c r="D780" s="543" t="s">
        <v>2464</v>
      </c>
      <c r="E780" s="728" t="s">
        <v>2465</v>
      </c>
      <c r="F780" s="729" t="s">
        <v>2466</v>
      </c>
      <c r="G780" s="548"/>
      <c r="H780" s="550"/>
      <c r="I780" s="550"/>
      <c r="J780" s="550"/>
      <c r="K780" s="550"/>
      <c r="L780" s="728" t="s">
        <v>1345</v>
      </c>
      <c r="M780" s="548">
        <v>10980</v>
      </c>
      <c r="N780" s="551"/>
      <c r="O780" s="512"/>
      <c r="P780" s="48"/>
      <c r="Q780" s="48"/>
      <c r="R780" s="48"/>
      <c r="S780" s="48"/>
      <c r="T780" s="48"/>
      <c r="U780" s="48"/>
      <c r="V780" s="48"/>
      <c r="W780" s="48"/>
      <c r="X780" s="48"/>
    </row>
    <row r="781" spans="1:24" ht="20.100000000000001" customHeight="1">
      <c r="A781" s="540">
        <v>774</v>
      </c>
      <c r="B781" s="725" t="s">
        <v>2126</v>
      </c>
      <c r="C781" s="542" t="s">
        <v>709</v>
      </c>
      <c r="D781" s="543" t="s">
        <v>2467</v>
      </c>
      <c r="E781" s="728" t="s">
        <v>2465</v>
      </c>
      <c r="F781" s="729" t="s">
        <v>2466</v>
      </c>
      <c r="G781" s="548"/>
      <c r="H781" s="550"/>
      <c r="I781" s="550"/>
      <c r="J781" s="550"/>
      <c r="K781" s="550"/>
      <c r="L781" s="728" t="s">
        <v>1345</v>
      </c>
      <c r="M781" s="548">
        <v>10980</v>
      </c>
      <c r="N781" s="551"/>
      <c r="O781" s="512"/>
      <c r="P781" s="48"/>
      <c r="Q781" s="48"/>
      <c r="R781" s="48"/>
      <c r="S781" s="48"/>
      <c r="T781" s="48"/>
      <c r="U781" s="48"/>
      <c r="V781" s="48"/>
      <c r="W781" s="48"/>
      <c r="X781" s="48"/>
    </row>
    <row r="782" spans="1:24" ht="20.100000000000001" customHeight="1">
      <c r="A782" s="540">
        <v>775</v>
      </c>
      <c r="B782" s="725" t="s">
        <v>2126</v>
      </c>
      <c r="C782" s="542" t="s">
        <v>709</v>
      </c>
      <c r="D782" s="543" t="s">
        <v>2468</v>
      </c>
      <c r="E782" s="728" t="s">
        <v>2469</v>
      </c>
      <c r="F782" s="729" t="s">
        <v>2466</v>
      </c>
      <c r="G782" s="546"/>
      <c r="H782" s="547"/>
      <c r="I782" s="547"/>
      <c r="J782" s="547"/>
      <c r="K782" s="547"/>
      <c r="L782" s="728" t="s">
        <v>1345</v>
      </c>
      <c r="M782" s="548">
        <v>10980</v>
      </c>
      <c r="N782" s="549"/>
      <c r="P782" s="48"/>
      <c r="Q782" s="48"/>
      <c r="R782" s="48"/>
      <c r="S782" s="48"/>
      <c r="T782" s="48"/>
      <c r="U782" s="48"/>
      <c r="V782" s="48"/>
      <c r="W782" s="48"/>
      <c r="X782" s="48"/>
    </row>
    <row r="783" spans="1:24" ht="20.100000000000001" customHeight="1">
      <c r="A783" s="540">
        <v>776</v>
      </c>
      <c r="B783" s="725" t="s">
        <v>2126</v>
      </c>
      <c r="C783" s="542" t="s">
        <v>709</v>
      </c>
      <c r="D783" s="543" t="s">
        <v>2470</v>
      </c>
      <c r="E783" s="728" t="s">
        <v>2469</v>
      </c>
      <c r="F783" s="729" t="s">
        <v>2466</v>
      </c>
      <c r="G783" s="546"/>
      <c r="H783" s="547"/>
      <c r="I783" s="547"/>
      <c r="J783" s="547"/>
      <c r="K783" s="547"/>
      <c r="L783" s="728" t="s">
        <v>1345</v>
      </c>
      <c r="M783" s="548">
        <v>10980</v>
      </c>
      <c r="N783" s="549"/>
      <c r="P783" s="48"/>
      <c r="Q783" s="48"/>
      <c r="R783" s="48"/>
      <c r="S783" s="48"/>
      <c r="T783" s="48"/>
      <c r="U783" s="48"/>
      <c r="V783" s="48"/>
      <c r="W783" s="48"/>
      <c r="X783" s="48"/>
    </row>
    <row r="784" spans="1:24" ht="20.100000000000001" customHeight="1">
      <c r="A784" s="540">
        <v>777</v>
      </c>
      <c r="B784" s="725" t="s">
        <v>2126</v>
      </c>
      <c r="C784" s="542" t="s">
        <v>709</v>
      </c>
      <c r="D784" s="543" t="s">
        <v>2471</v>
      </c>
      <c r="E784" s="728" t="s">
        <v>2472</v>
      </c>
      <c r="F784" s="729" t="s">
        <v>2466</v>
      </c>
      <c r="G784" s="546"/>
      <c r="H784" s="547"/>
      <c r="I784" s="547"/>
      <c r="J784" s="547"/>
      <c r="K784" s="547"/>
      <c r="L784" s="728" t="s">
        <v>1345</v>
      </c>
      <c r="M784" s="548">
        <v>10980</v>
      </c>
      <c r="N784" s="549"/>
      <c r="P784" s="48"/>
      <c r="Q784" s="48"/>
      <c r="R784" s="48"/>
      <c r="S784" s="48"/>
      <c r="T784" s="48"/>
      <c r="U784" s="48"/>
      <c r="V784" s="48"/>
      <c r="W784" s="48"/>
      <c r="X784" s="48"/>
    </row>
    <row r="785" spans="1:24" ht="20.100000000000001" customHeight="1">
      <c r="A785" s="540">
        <v>778</v>
      </c>
      <c r="B785" s="725" t="s">
        <v>2126</v>
      </c>
      <c r="C785" s="542" t="s">
        <v>709</v>
      </c>
      <c r="D785" s="543" t="s">
        <v>2473</v>
      </c>
      <c r="E785" s="728" t="s">
        <v>2472</v>
      </c>
      <c r="F785" s="729" t="s">
        <v>2466</v>
      </c>
      <c r="G785" s="546"/>
      <c r="H785" s="547"/>
      <c r="I785" s="547"/>
      <c r="J785" s="547"/>
      <c r="K785" s="547"/>
      <c r="L785" s="728" t="s">
        <v>1345</v>
      </c>
      <c r="M785" s="548">
        <v>10980</v>
      </c>
      <c r="N785" s="549"/>
      <c r="P785" s="48"/>
      <c r="Q785" s="48"/>
      <c r="R785" s="48"/>
      <c r="S785" s="48"/>
      <c r="T785" s="48"/>
      <c r="U785" s="48"/>
      <c r="V785" s="48"/>
      <c r="W785" s="48"/>
      <c r="X785" s="48"/>
    </row>
    <row r="786" spans="1:24" ht="20.100000000000001" customHeight="1">
      <c r="A786" s="540">
        <v>779</v>
      </c>
      <c r="B786" s="725" t="s">
        <v>706</v>
      </c>
      <c r="C786" s="542" t="s">
        <v>705</v>
      </c>
      <c r="D786" s="543" t="s">
        <v>2474</v>
      </c>
      <c r="E786" s="728" t="s">
        <v>2475</v>
      </c>
      <c r="F786" s="729" t="s">
        <v>1429</v>
      </c>
      <c r="G786" s="546"/>
      <c r="H786" s="547"/>
      <c r="I786" s="547"/>
      <c r="J786" s="547"/>
      <c r="K786" s="547"/>
      <c r="L786" s="728" t="s">
        <v>1345</v>
      </c>
      <c r="M786" s="548">
        <v>15957</v>
      </c>
      <c r="N786" s="549"/>
      <c r="P786" s="48"/>
      <c r="Q786" s="48"/>
      <c r="R786" s="48"/>
      <c r="S786" s="48"/>
      <c r="T786" s="48"/>
      <c r="U786" s="48"/>
      <c r="V786" s="48"/>
      <c r="W786" s="48"/>
      <c r="X786" s="48"/>
    </row>
    <row r="787" spans="1:24" ht="20.100000000000001" customHeight="1">
      <c r="A787" s="540">
        <v>780</v>
      </c>
      <c r="B787" s="725" t="s">
        <v>706</v>
      </c>
      <c r="C787" s="542" t="s">
        <v>705</v>
      </c>
      <c r="D787" s="543" t="s">
        <v>2476</v>
      </c>
      <c r="E787" s="728" t="s">
        <v>2475</v>
      </c>
      <c r="F787" s="729" t="s">
        <v>1429</v>
      </c>
      <c r="G787" s="546"/>
      <c r="H787" s="547"/>
      <c r="I787" s="547"/>
      <c r="J787" s="547"/>
      <c r="K787" s="547"/>
      <c r="L787" s="728" t="s">
        <v>1345</v>
      </c>
      <c r="M787" s="548">
        <v>15957</v>
      </c>
      <c r="N787" s="549"/>
      <c r="P787" s="48"/>
      <c r="Q787" s="48"/>
      <c r="R787" s="48"/>
      <c r="S787" s="48"/>
      <c r="T787" s="48"/>
      <c r="U787" s="48"/>
      <c r="V787" s="48"/>
      <c r="W787" s="48"/>
      <c r="X787" s="48"/>
    </row>
    <row r="788" spans="1:24" ht="20.100000000000001" customHeight="1">
      <c r="A788" s="540">
        <v>781</v>
      </c>
      <c r="B788" s="725" t="s">
        <v>713</v>
      </c>
      <c r="C788" s="542" t="s">
        <v>712</v>
      </c>
      <c r="D788" s="543" t="s">
        <v>2477</v>
      </c>
      <c r="E788" s="728" t="s">
        <v>2478</v>
      </c>
      <c r="F788" s="729" t="s">
        <v>1443</v>
      </c>
      <c r="G788" s="546"/>
      <c r="H788" s="547"/>
      <c r="I788" s="547"/>
      <c r="J788" s="547"/>
      <c r="K788" s="547"/>
      <c r="L788" s="728" t="s">
        <v>1345</v>
      </c>
      <c r="M788" s="548">
        <v>29206.799999999999</v>
      </c>
      <c r="N788" s="549"/>
      <c r="P788" s="48"/>
      <c r="Q788" s="48"/>
      <c r="R788" s="48"/>
      <c r="S788" s="48"/>
      <c r="T788" s="48"/>
      <c r="U788" s="48"/>
      <c r="V788" s="48"/>
      <c r="W788" s="48"/>
      <c r="X788" s="48"/>
    </row>
    <row r="789" spans="1:24" ht="20.100000000000001" customHeight="1">
      <c r="A789" s="540">
        <v>782</v>
      </c>
      <c r="B789" s="725" t="s">
        <v>713</v>
      </c>
      <c r="C789" s="542" t="s">
        <v>712</v>
      </c>
      <c r="D789" s="543" t="s">
        <v>2479</v>
      </c>
      <c r="E789" s="728" t="s">
        <v>2478</v>
      </c>
      <c r="F789" s="729" t="s">
        <v>1443</v>
      </c>
      <c r="G789" s="546"/>
      <c r="H789" s="547"/>
      <c r="I789" s="547"/>
      <c r="J789" s="547"/>
      <c r="K789" s="547"/>
      <c r="L789" s="728" t="s">
        <v>1345</v>
      </c>
      <c r="M789" s="548">
        <f>M788</f>
        <v>29206.799999999999</v>
      </c>
      <c r="N789" s="549"/>
      <c r="P789" s="48"/>
      <c r="Q789" s="48"/>
      <c r="R789" s="48"/>
      <c r="S789" s="48"/>
      <c r="T789" s="48"/>
      <c r="U789" s="48"/>
      <c r="V789" s="48"/>
      <c r="W789" s="48"/>
      <c r="X789" s="48"/>
    </row>
    <row r="790" spans="1:24" ht="20.100000000000001" customHeight="1">
      <c r="A790" s="540">
        <v>783</v>
      </c>
      <c r="B790" s="725" t="s">
        <v>2126</v>
      </c>
      <c r="C790" s="542" t="s">
        <v>709</v>
      </c>
      <c r="D790" s="543" t="s">
        <v>2480</v>
      </c>
      <c r="E790" s="728" t="s">
        <v>2481</v>
      </c>
      <c r="F790" s="729" t="s">
        <v>1443</v>
      </c>
      <c r="G790" s="546"/>
      <c r="H790" s="547"/>
      <c r="I790" s="547"/>
      <c r="J790" s="547"/>
      <c r="K790" s="547"/>
      <c r="L790" s="728" t="s">
        <v>1345</v>
      </c>
      <c r="M790" s="548">
        <f>M791</f>
        <v>47506.8</v>
      </c>
      <c r="N790" s="549"/>
      <c r="P790" s="48"/>
      <c r="Q790" s="48"/>
      <c r="R790" s="48"/>
      <c r="S790" s="48"/>
      <c r="T790" s="48"/>
      <c r="U790" s="48"/>
      <c r="V790" s="48"/>
      <c r="W790" s="48"/>
      <c r="X790" s="48"/>
    </row>
    <row r="791" spans="1:24" ht="20.100000000000001" customHeight="1">
      <c r="A791" s="540">
        <v>784</v>
      </c>
      <c r="B791" s="725" t="s">
        <v>2126</v>
      </c>
      <c r="C791" s="542" t="s">
        <v>709</v>
      </c>
      <c r="D791" s="543" t="s">
        <v>2482</v>
      </c>
      <c r="E791" s="728" t="s">
        <v>2481</v>
      </c>
      <c r="F791" s="729" t="s">
        <v>1443</v>
      </c>
      <c r="G791" s="546"/>
      <c r="H791" s="547"/>
      <c r="I791" s="547"/>
      <c r="J791" s="547"/>
      <c r="K791" s="547"/>
      <c r="L791" s="728" t="s">
        <v>1345</v>
      </c>
      <c r="M791" s="548">
        <v>47506.8</v>
      </c>
      <c r="N791" s="549"/>
      <c r="P791" s="48"/>
      <c r="Q791" s="48"/>
      <c r="R791" s="48"/>
      <c r="S791" s="48"/>
      <c r="T791" s="48"/>
      <c r="U791" s="48"/>
      <c r="V791" s="48"/>
      <c r="W791" s="48"/>
      <c r="X791" s="48"/>
    </row>
    <row r="792" spans="1:24" ht="20.100000000000001" customHeight="1">
      <c r="A792" s="540">
        <v>785</v>
      </c>
      <c r="B792" s="725" t="s">
        <v>713</v>
      </c>
      <c r="C792" s="542" t="s">
        <v>712</v>
      </c>
      <c r="D792" s="543" t="s">
        <v>2483</v>
      </c>
      <c r="E792" s="728" t="s">
        <v>2484</v>
      </c>
      <c r="F792" s="729" t="s">
        <v>1443</v>
      </c>
      <c r="G792" s="546"/>
      <c r="H792" s="547"/>
      <c r="I792" s="547"/>
      <c r="J792" s="547"/>
      <c r="K792" s="547"/>
      <c r="L792" s="728" t="s">
        <v>1345</v>
      </c>
      <c r="M792" s="548">
        <v>47506</v>
      </c>
      <c r="N792" s="549"/>
      <c r="P792" s="48"/>
      <c r="Q792" s="48"/>
      <c r="R792" s="48"/>
      <c r="S792" s="48"/>
      <c r="T792" s="48"/>
      <c r="U792" s="48"/>
      <c r="V792" s="48"/>
      <c r="W792" s="48"/>
      <c r="X792" s="48"/>
    </row>
    <row r="793" spans="1:24" ht="20.100000000000001" customHeight="1">
      <c r="A793" s="540">
        <v>786</v>
      </c>
      <c r="B793" s="725" t="s">
        <v>713</v>
      </c>
      <c r="C793" s="542" t="s">
        <v>712</v>
      </c>
      <c r="D793" s="543" t="s">
        <v>2485</v>
      </c>
      <c r="E793" s="728" t="s">
        <v>2484</v>
      </c>
      <c r="F793" s="729" t="s">
        <v>1443</v>
      </c>
      <c r="G793" s="546"/>
      <c r="H793" s="547"/>
      <c r="I793" s="547"/>
      <c r="J793" s="547"/>
      <c r="K793" s="547"/>
      <c r="L793" s="728" t="s">
        <v>1345</v>
      </c>
      <c r="M793" s="548">
        <v>47506</v>
      </c>
      <c r="N793" s="549"/>
      <c r="P793" s="48"/>
      <c r="Q793" s="48"/>
      <c r="R793" s="48"/>
      <c r="S793" s="48"/>
      <c r="T793" s="48"/>
      <c r="U793" s="48"/>
      <c r="V793" s="48"/>
      <c r="W793" s="48"/>
      <c r="X793" s="48"/>
    </row>
    <row r="794" spans="1:24" ht="20.100000000000001" customHeight="1">
      <c r="A794" s="540">
        <v>787</v>
      </c>
      <c r="B794" s="725" t="s">
        <v>706</v>
      </c>
      <c r="C794" s="542" t="s">
        <v>709</v>
      </c>
      <c r="D794" s="543" t="s">
        <v>2486</v>
      </c>
      <c r="E794" s="728" t="s">
        <v>2487</v>
      </c>
      <c r="F794" s="729" t="s">
        <v>1387</v>
      </c>
      <c r="G794" s="546"/>
      <c r="H794" s="547"/>
      <c r="I794" s="547"/>
      <c r="J794" s="547"/>
      <c r="K794" s="547"/>
      <c r="L794" s="728" t="s">
        <v>1345</v>
      </c>
      <c r="M794" s="548">
        <v>13176</v>
      </c>
      <c r="N794" s="549"/>
      <c r="P794" s="48"/>
      <c r="Q794" s="48"/>
      <c r="R794" s="48"/>
      <c r="S794" s="48"/>
      <c r="T794" s="48"/>
      <c r="U794" s="48"/>
      <c r="V794" s="48"/>
      <c r="W794" s="48"/>
      <c r="X794" s="48"/>
    </row>
    <row r="795" spans="1:24" ht="20.100000000000001" customHeight="1">
      <c r="A795" s="540">
        <v>788</v>
      </c>
      <c r="B795" s="725" t="s">
        <v>706</v>
      </c>
      <c r="C795" s="542" t="s">
        <v>709</v>
      </c>
      <c r="D795" s="543" t="s">
        <v>2488</v>
      </c>
      <c r="E795" s="728" t="s">
        <v>2487</v>
      </c>
      <c r="F795" s="729" t="s">
        <v>1387</v>
      </c>
      <c r="G795" s="546"/>
      <c r="H795" s="547"/>
      <c r="I795" s="547"/>
      <c r="J795" s="547"/>
      <c r="K795" s="547"/>
      <c r="L795" s="728" t="s">
        <v>1345</v>
      </c>
      <c r="M795" s="548">
        <v>13176</v>
      </c>
      <c r="N795" s="549"/>
      <c r="P795" s="48"/>
      <c r="Q795" s="48"/>
      <c r="R795" s="48"/>
      <c r="S795" s="48"/>
      <c r="T795" s="48"/>
      <c r="U795" s="48"/>
      <c r="V795" s="48"/>
      <c r="W795" s="48"/>
      <c r="X795" s="48"/>
    </row>
    <row r="796" spans="1:24" ht="20.100000000000001" customHeight="1">
      <c r="A796" s="540">
        <v>789</v>
      </c>
      <c r="B796" s="725" t="s">
        <v>2126</v>
      </c>
      <c r="C796" s="542" t="s">
        <v>709</v>
      </c>
      <c r="D796" s="543" t="s">
        <v>2489</v>
      </c>
      <c r="E796" s="728" t="s">
        <v>2490</v>
      </c>
      <c r="F796" s="729" t="s">
        <v>1429</v>
      </c>
      <c r="G796" s="546"/>
      <c r="H796" s="547"/>
      <c r="I796" s="547"/>
      <c r="J796" s="547"/>
      <c r="K796" s="547"/>
      <c r="L796" s="728" t="s">
        <v>1345</v>
      </c>
      <c r="M796" s="548">
        <v>15957.6</v>
      </c>
      <c r="N796" s="549"/>
      <c r="P796" s="48"/>
      <c r="Q796" s="48"/>
      <c r="R796" s="48"/>
      <c r="S796" s="48"/>
      <c r="T796" s="48"/>
      <c r="U796" s="48"/>
      <c r="V796" s="48"/>
      <c r="W796" s="48"/>
      <c r="X796" s="48"/>
    </row>
    <row r="797" spans="1:24" ht="20.100000000000001" customHeight="1">
      <c r="A797" s="540">
        <v>790</v>
      </c>
      <c r="B797" s="725" t="s">
        <v>2126</v>
      </c>
      <c r="C797" s="542" t="s">
        <v>709</v>
      </c>
      <c r="D797" s="543" t="s">
        <v>2491</v>
      </c>
      <c r="E797" s="728" t="s">
        <v>2490</v>
      </c>
      <c r="F797" s="729" t="s">
        <v>1429</v>
      </c>
      <c r="G797" s="546"/>
      <c r="H797" s="547"/>
      <c r="I797" s="547"/>
      <c r="J797" s="547"/>
      <c r="K797" s="547"/>
      <c r="L797" s="728" t="s">
        <v>1345</v>
      </c>
      <c r="M797" s="548">
        <f>M796</f>
        <v>15957.6</v>
      </c>
      <c r="N797" s="549"/>
      <c r="P797" s="48"/>
      <c r="Q797" s="48"/>
      <c r="R797" s="48"/>
      <c r="S797" s="48"/>
      <c r="T797" s="48"/>
      <c r="U797" s="48"/>
      <c r="V797" s="48"/>
      <c r="W797" s="48"/>
      <c r="X797" s="48"/>
    </row>
    <row r="798" spans="1:24" ht="20.100000000000001" customHeight="1">
      <c r="A798" s="540">
        <v>791</v>
      </c>
      <c r="B798" s="725" t="s">
        <v>2126</v>
      </c>
      <c r="C798" s="542" t="s">
        <v>709</v>
      </c>
      <c r="D798" s="543" t="s">
        <v>2492</v>
      </c>
      <c r="E798" s="728" t="s">
        <v>2493</v>
      </c>
      <c r="F798" s="729" t="s">
        <v>2125</v>
      </c>
      <c r="G798" s="546"/>
      <c r="H798" s="547"/>
      <c r="I798" s="547"/>
      <c r="J798" s="547"/>
      <c r="K798" s="547"/>
      <c r="L798" s="728" t="s">
        <v>1345</v>
      </c>
      <c r="M798" s="548">
        <v>17568</v>
      </c>
      <c r="N798" s="549"/>
      <c r="P798" s="48"/>
      <c r="Q798" s="48"/>
      <c r="R798" s="48"/>
      <c r="S798" s="48"/>
      <c r="T798" s="48"/>
      <c r="U798" s="48"/>
      <c r="V798" s="48"/>
      <c r="W798" s="48"/>
      <c r="X798" s="48"/>
    </row>
    <row r="799" spans="1:24" ht="20.100000000000001" customHeight="1">
      <c r="A799" s="540">
        <v>792</v>
      </c>
      <c r="B799" s="725" t="s">
        <v>2126</v>
      </c>
      <c r="C799" s="542" t="s">
        <v>709</v>
      </c>
      <c r="D799" s="543" t="s">
        <v>2494</v>
      </c>
      <c r="E799" s="728" t="s">
        <v>2493</v>
      </c>
      <c r="F799" s="729" t="s">
        <v>2125</v>
      </c>
      <c r="G799" s="546"/>
      <c r="H799" s="547"/>
      <c r="I799" s="547"/>
      <c r="J799" s="547"/>
      <c r="K799" s="547"/>
      <c r="L799" s="728" t="s">
        <v>1345</v>
      </c>
      <c r="M799" s="548">
        <v>17568</v>
      </c>
      <c r="N799" s="549"/>
      <c r="P799" s="48"/>
      <c r="Q799" s="48"/>
      <c r="R799" s="48"/>
      <c r="S799" s="48"/>
      <c r="T799" s="48"/>
      <c r="U799" s="48"/>
      <c r="V799" s="48"/>
      <c r="W799" s="48"/>
      <c r="X799" s="48"/>
    </row>
    <row r="800" spans="1:24" ht="20.100000000000001" customHeight="1">
      <c r="A800" s="540">
        <v>793</v>
      </c>
      <c r="B800" s="725" t="s">
        <v>2126</v>
      </c>
      <c r="C800" s="542" t="s">
        <v>709</v>
      </c>
      <c r="D800" s="543" t="s">
        <v>2495</v>
      </c>
      <c r="E800" s="728" t="s">
        <v>2496</v>
      </c>
      <c r="F800" s="729" t="s">
        <v>1429</v>
      </c>
      <c r="G800" s="546"/>
      <c r="H800" s="547"/>
      <c r="I800" s="547"/>
      <c r="J800" s="547"/>
      <c r="K800" s="547"/>
      <c r="L800" s="728" t="s">
        <v>1345</v>
      </c>
      <c r="M800" s="548">
        <v>18153.599999999999</v>
      </c>
      <c r="N800" s="549"/>
      <c r="P800" s="48"/>
      <c r="Q800" s="48"/>
      <c r="R800" s="48"/>
      <c r="S800" s="48"/>
      <c r="T800" s="48"/>
      <c r="U800" s="48"/>
      <c r="V800" s="48"/>
      <c r="W800" s="48"/>
      <c r="X800" s="48"/>
    </row>
    <row r="801" spans="1:24" ht="20.100000000000001" customHeight="1">
      <c r="A801" s="540">
        <v>794</v>
      </c>
      <c r="B801" s="725" t="s">
        <v>2126</v>
      </c>
      <c r="C801" s="542" t="s">
        <v>709</v>
      </c>
      <c r="D801" s="543" t="s">
        <v>2497</v>
      </c>
      <c r="E801" s="728" t="s">
        <v>2496</v>
      </c>
      <c r="F801" s="729" t="s">
        <v>1429</v>
      </c>
      <c r="G801" s="546"/>
      <c r="H801" s="547"/>
      <c r="I801" s="547"/>
      <c r="J801" s="547"/>
      <c r="K801" s="547"/>
      <c r="L801" s="728" t="s">
        <v>1345</v>
      </c>
      <c r="M801" s="548">
        <f>M800</f>
        <v>18153.599999999999</v>
      </c>
      <c r="N801" s="549"/>
      <c r="P801" s="48"/>
      <c r="Q801" s="48"/>
      <c r="R801" s="48"/>
      <c r="S801" s="48"/>
      <c r="T801" s="48"/>
      <c r="U801" s="48"/>
      <c r="V801" s="48"/>
      <c r="W801" s="48"/>
      <c r="X801" s="48"/>
    </row>
    <row r="802" spans="1:24" ht="20.100000000000001" customHeight="1">
      <c r="A802" s="540">
        <v>795</v>
      </c>
      <c r="B802" s="725" t="s">
        <v>2126</v>
      </c>
      <c r="C802" s="542" t="s">
        <v>709</v>
      </c>
      <c r="D802" s="543" t="s">
        <v>2498</v>
      </c>
      <c r="E802" s="728" t="s">
        <v>2499</v>
      </c>
      <c r="F802" s="729" t="s">
        <v>2290</v>
      </c>
      <c r="G802" s="546"/>
      <c r="H802" s="547"/>
      <c r="I802" s="547"/>
      <c r="J802" s="547"/>
      <c r="K802" s="547"/>
      <c r="L802" s="728" t="s">
        <v>1345</v>
      </c>
      <c r="M802" s="548">
        <v>19032</v>
      </c>
      <c r="N802" s="549"/>
      <c r="P802" s="48"/>
      <c r="Q802" s="48"/>
      <c r="R802" s="48"/>
      <c r="S802" s="48"/>
      <c r="T802" s="48"/>
      <c r="U802" s="48"/>
      <c r="V802" s="48"/>
      <c r="W802" s="48"/>
      <c r="X802" s="48"/>
    </row>
    <row r="803" spans="1:24" ht="20.100000000000001" customHeight="1">
      <c r="A803" s="540">
        <v>796</v>
      </c>
      <c r="B803" s="725" t="s">
        <v>2126</v>
      </c>
      <c r="C803" s="542" t="s">
        <v>709</v>
      </c>
      <c r="D803" s="543" t="s">
        <v>2500</v>
      </c>
      <c r="E803" s="728" t="s">
        <v>2499</v>
      </c>
      <c r="F803" s="729" t="s">
        <v>2290</v>
      </c>
      <c r="G803" s="546"/>
      <c r="H803" s="547"/>
      <c r="I803" s="547"/>
      <c r="J803" s="547"/>
      <c r="K803" s="547"/>
      <c r="L803" s="728" t="s">
        <v>1345</v>
      </c>
      <c r="M803" s="548">
        <v>19032</v>
      </c>
      <c r="N803" s="549"/>
      <c r="P803" s="48"/>
      <c r="Q803" s="48"/>
      <c r="R803" s="48"/>
      <c r="S803" s="48"/>
      <c r="T803" s="48"/>
      <c r="U803" s="48"/>
      <c r="V803" s="48"/>
      <c r="W803" s="48"/>
      <c r="X803" s="48"/>
    </row>
    <row r="804" spans="1:24" ht="20.100000000000001" customHeight="1">
      <c r="A804" s="540">
        <v>797</v>
      </c>
      <c r="B804" s="725" t="s">
        <v>2126</v>
      </c>
      <c r="C804" s="542" t="s">
        <v>709</v>
      </c>
      <c r="D804" s="543" t="s">
        <v>2501</v>
      </c>
      <c r="E804" s="728" t="s">
        <v>2502</v>
      </c>
      <c r="F804" s="729" t="s">
        <v>1587</v>
      </c>
      <c r="G804" s="546"/>
      <c r="H804" s="547"/>
      <c r="I804" s="547"/>
      <c r="J804" s="547"/>
      <c r="K804" s="547"/>
      <c r="L804" s="728" t="s">
        <v>1345</v>
      </c>
      <c r="M804" s="548">
        <v>20496</v>
      </c>
      <c r="N804" s="549"/>
      <c r="P804" s="48"/>
      <c r="Q804" s="48"/>
      <c r="R804" s="48"/>
      <c r="S804" s="48"/>
      <c r="T804" s="48"/>
      <c r="U804" s="48"/>
      <c r="V804" s="48"/>
      <c r="W804" s="48"/>
      <c r="X804" s="48"/>
    </row>
    <row r="805" spans="1:24" ht="20.100000000000001" customHeight="1">
      <c r="A805" s="540">
        <v>798</v>
      </c>
      <c r="B805" s="725" t="s">
        <v>2126</v>
      </c>
      <c r="C805" s="542" t="s">
        <v>709</v>
      </c>
      <c r="D805" s="543" t="s">
        <v>2503</v>
      </c>
      <c r="E805" s="728" t="s">
        <v>2502</v>
      </c>
      <c r="F805" s="729" t="s">
        <v>1587</v>
      </c>
      <c r="G805" s="546"/>
      <c r="H805" s="547"/>
      <c r="I805" s="547"/>
      <c r="J805" s="547"/>
      <c r="K805" s="547"/>
      <c r="L805" s="728" t="s">
        <v>1345</v>
      </c>
      <c r="M805" s="548">
        <v>20496</v>
      </c>
      <c r="N805" s="549"/>
      <c r="P805" s="48"/>
      <c r="Q805" s="48"/>
      <c r="R805" s="48"/>
      <c r="S805" s="48"/>
      <c r="T805" s="48"/>
      <c r="U805" s="48"/>
      <c r="V805" s="48"/>
      <c r="W805" s="48"/>
      <c r="X805" s="48"/>
    </row>
    <row r="806" spans="1:24" ht="20.100000000000001" customHeight="1">
      <c r="A806" s="540">
        <v>799</v>
      </c>
      <c r="B806" s="725" t="s">
        <v>2126</v>
      </c>
      <c r="C806" s="542" t="s">
        <v>709</v>
      </c>
      <c r="D806" s="543" t="s">
        <v>2504</v>
      </c>
      <c r="E806" s="728" t="s">
        <v>2505</v>
      </c>
      <c r="F806" s="729" t="s">
        <v>1344</v>
      </c>
      <c r="G806" s="546"/>
      <c r="H806" s="547"/>
      <c r="I806" s="547"/>
      <c r="J806" s="547"/>
      <c r="K806" s="547"/>
      <c r="L806" s="728" t="s">
        <v>1345</v>
      </c>
      <c r="M806" s="548">
        <v>14640</v>
      </c>
      <c r="N806" s="549"/>
      <c r="P806" s="48"/>
      <c r="Q806" s="48"/>
      <c r="R806" s="48"/>
      <c r="S806" s="48"/>
      <c r="T806" s="48"/>
      <c r="U806" s="48"/>
      <c r="V806" s="48"/>
      <c r="W806" s="48"/>
      <c r="X806" s="48"/>
    </row>
    <row r="807" spans="1:24" ht="20.100000000000001" customHeight="1">
      <c r="A807" s="540">
        <v>800</v>
      </c>
      <c r="B807" s="725" t="s">
        <v>2126</v>
      </c>
      <c r="C807" s="542" t="s">
        <v>709</v>
      </c>
      <c r="D807" s="543" t="s">
        <v>2506</v>
      </c>
      <c r="E807" s="728" t="s">
        <v>2505</v>
      </c>
      <c r="F807" s="729" t="s">
        <v>1344</v>
      </c>
      <c r="G807" s="546"/>
      <c r="H807" s="547"/>
      <c r="I807" s="547"/>
      <c r="J807" s="547"/>
      <c r="K807" s="547"/>
      <c r="L807" s="728" t="s">
        <v>1345</v>
      </c>
      <c r="M807" s="548">
        <v>14640</v>
      </c>
      <c r="N807" s="549"/>
      <c r="P807" s="48"/>
      <c r="Q807" s="48"/>
      <c r="R807" s="48"/>
      <c r="S807" s="48"/>
      <c r="T807" s="48"/>
      <c r="U807" s="48"/>
      <c r="V807" s="48"/>
      <c r="W807" s="48"/>
      <c r="X807" s="48"/>
    </row>
    <row r="808" spans="1:24" ht="20.100000000000001" customHeight="1">
      <c r="A808" s="540">
        <v>801</v>
      </c>
      <c r="B808" s="725" t="s">
        <v>706</v>
      </c>
      <c r="C808" s="542" t="s">
        <v>705</v>
      </c>
      <c r="D808" s="543" t="s">
        <v>2507</v>
      </c>
      <c r="E808" s="728" t="s">
        <v>2508</v>
      </c>
      <c r="F808" s="729" t="s">
        <v>1494</v>
      </c>
      <c r="G808" s="546"/>
      <c r="H808" s="547"/>
      <c r="I808" s="547"/>
      <c r="J808" s="547"/>
      <c r="K808" s="547"/>
      <c r="L808" s="728" t="s">
        <v>1345</v>
      </c>
      <c r="M808" s="548">
        <v>13176</v>
      </c>
      <c r="N808" s="549"/>
      <c r="P808" s="48"/>
      <c r="Q808" s="48"/>
      <c r="R808" s="48"/>
      <c r="S808" s="48"/>
      <c r="T808" s="48"/>
      <c r="U808" s="48"/>
      <c r="V808" s="48"/>
      <c r="W808" s="48"/>
      <c r="X808" s="48"/>
    </row>
    <row r="809" spans="1:24" ht="20.100000000000001" customHeight="1">
      <c r="A809" s="540">
        <v>802</v>
      </c>
      <c r="B809" s="725" t="s">
        <v>706</v>
      </c>
      <c r="C809" s="542" t="s">
        <v>705</v>
      </c>
      <c r="D809" s="543" t="s">
        <v>2509</v>
      </c>
      <c r="E809" s="728" t="s">
        <v>2508</v>
      </c>
      <c r="F809" s="729" t="s">
        <v>1494</v>
      </c>
      <c r="G809" s="546"/>
      <c r="H809" s="547"/>
      <c r="I809" s="547"/>
      <c r="J809" s="547"/>
      <c r="K809" s="547"/>
      <c r="L809" s="728" t="s">
        <v>1345</v>
      </c>
      <c r="M809" s="548">
        <v>13176</v>
      </c>
      <c r="N809" s="549"/>
      <c r="P809" s="48"/>
      <c r="Q809" s="48"/>
      <c r="R809" s="48"/>
      <c r="S809" s="48"/>
      <c r="T809" s="48"/>
      <c r="U809" s="48"/>
      <c r="V809" s="48"/>
      <c r="W809" s="48"/>
      <c r="X809" s="48"/>
    </row>
    <row r="810" spans="1:24" ht="20.100000000000001" customHeight="1">
      <c r="A810" s="540">
        <v>803</v>
      </c>
      <c r="B810" s="725" t="s">
        <v>706</v>
      </c>
      <c r="C810" s="542" t="s">
        <v>705</v>
      </c>
      <c r="D810" s="543" t="s">
        <v>2510</v>
      </c>
      <c r="E810" s="728" t="s">
        <v>2511</v>
      </c>
      <c r="F810" s="729" t="s">
        <v>1594</v>
      </c>
      <c r="G810" s="546"/>
      <c r="H810" s="547"/>
      <c r="I810" s="547"/>
      <c r="J810" s="547"/>
      <c r="K810" s="547"/>
      <c r="L810" s="728" t="s">
        <v>1345</v>
      </c>
      <c r="M810" s="548">
        <v>32940</v>
      </c>
      <c r="N810" s="549"/>
      <c r="P810" s="48"/>
      <c r="Q810" s="48"/>
      <c r="R810" s="48"/>
      <c r="S810" s="48"/>
      <c r="T810" s="48"/>
      <c r="U810" s="48"/>
      <c r="V810" s="48"/>
      <c r="W810" s="48"/>
      <c r="X810" s="48"/>
    </row>
    <row r="811" spans="1:24" ht="20.100000000000001" customHeight="1">
      <c r="A811" s="540">
        <v>804</v>
      </c>
      <c r="B811" s="725" t="s">
        <v>706</v>
      </c>
      <c r="C811" s="542" t="s">
        <v>705</v>
      </c>
      <c r="D811" s="543" t="s">
        <v>2512</v>
      </c>
      <c r="E811" s="728" t="s">
        <v>2511</v>
      </c>
      <c r="F811" s="729" t="s">
        <v>1594</v>
      </c>
      <c r="G811" s="546"/>
      <c r="H811" s="547"/>
      <c r="I811" s="547"/>
      <c r="J811" s="547"/>
      <c r="K811" s="547"/>
      <c r="L811" s="728" t="s">
        <v>1345</v>
      </c>
      <c r="M811" s="548">
        <v>32940</v>
      </c>
      <c r="N811" s="549"/>
      <c r="P811" s="48"/>
      <c r="Q811" s="48"/>
      <c r="R811" s="48"/>
      <c r="S811" s="48"/>
      <c r="T811" s="48"/>
      <c r="U811" s="48"/>
      <c r="V811" s="48"/>
      <c r="W811" s="48"/>
      <c r="X811" s="48"/>
    </row>
    <row r="812" spans="1:24" ht="20.100000000000001" customHeight="1">
      <c r="A812" s="540">
        <v>805</v>
      </c>
      <c r="B812" s="725" t="s">
        <v>706</v>
      </c>
      <c r="C812" s="542" t="s">
        <v>705</v>
      </c>
      <c r="D812" s="543" t="s">
        <v>2513</v>
      </c>
      <c r="E812" s="728" t="s">
        <v>2514</v>
      </c>
      <c r="F812" s="729" t="s">
        <v>1422</v>
      </c>
      <c r="G812" s="546"/>
      <c r="H812" s="547"/>
      <c r="I812" s="547"/>
      <c r="J812" s="547"/>
      <c r="K812" s="547"/>
      <c r="L812" s="728" t="s">
        <v>1345</v>
      </c>
      <c r="M812" s="548">
        <v>31476</v>
      </c>
      <c r="N812" s="549"/>
      <c r="P812" s="48"/>
      <c r="Q812" s="48"/>
      <c r="R812" s="48"/>
      <c r="S812" s="48"/>
      <c r="T812" s="48"/>
      <c r="U812" s="48"/>
      <c r="V812" s="48"/>
      <c r="W812" s="48"/>
      <c r="X812" s="48"/>
    </row>
    <row r="813" spans="1:24" ht="20.100000000000001" customHeight="1">
      <c r="A813" s="540">
        <v>806</v>
      </c>
      <c r="B813" s="725" t="s">
        <v>706</v>
      </c>
      <c r="C813" s="542" t="s">
        <v>705</v>
      </c>
      <c r="D813" s="543" t="s">
        <v>2515</v>
      </c>
      <c r="E813" s="728" t="s">
        <v>2514</v>
      </c>
      <c r="F813" s="729" t="s">
        <v>1422</v>
      </c>
      <c r="G813" s="546"/>
      <c r="H813" s="547"/>
      <c r="I813" s="547"/>
      <c r="J813" s="547"/>
      <c r="K813" s="547"/>
      <c r="L813" s="728" t="s">
        <v>1345</v>
      </c>
      <c r="M813" s="548">
        <v>31476</v>
      </c>
      <c r="N813" s="549"/>
      <c r="P813" s="48"/>
      <c r="Q813" s="48"/>
      <c r="R813" s="48"/>
      <c r="S813" s="48"/>
      <c r="T813" s="48"/>
      <c r="U813" s="48"/>
      <c r="V813" s="48"/>
      <c r="W813" s="48"/>
      <c r="X813" s="48"/>
    </row>
    <row r="814" spans="1:24" ht="20.100000000000001" customHeight="1">
      <c r="A814" s="540">
        <v>807</v>
      </c>
      <c r="B814" s="725" t="s">
        <v>706</v>
      </c>
      <c r="C814" s="542" t="s">
        <v>705</v>
      </c>
      <c r="D814" s="543" t="s">
        <v>2516</v>
      </c>
      <c r="E814" s="728" t="s">
        <v>2517</v>
      </c>
      <c r="F814" s="729" t="s">
        <v>1422</v>
      </c>
      <c r="G814" s="546"/>
      <c r="H814" s="547"/>
      <c r="I814" s="547"/>
      <c r="J814" s="547"/>
      <c r="K814" s="547"/>
      <c r="L814" s="728" t="s">
        <v>1345</v>
      </c>
      <c r="M814" s="548">
        <v>19032</v>
      </c>
      <c r="N814" s="549"/>
      <c r="P814" s="48"/>
      <c r="Q814" s="48"/>
      <c r="R814" s="48"/>
      <c r="S814" s="48"/>
      <c r="T814" s="48"/>
      <c r="U814" s="48"/>
      <c r="V814" s="48"/>
      <c r="W814" s="48"/>
      <c r="X814" s="48"/>
    </row>
    <row r="815" spans="1:24" ht="20.100000000000001" customHeight="1">
      <c r="A815" s="540">
        <v>808</v>
      </c>
      <c r="B815" s="725" t="s">
        <v>706</v>
      </c>
      <c r="C815" s="542" t="s">
        <v>705</v>
      </c>
      <c r="D815" s="543" t="s">
        <v>2518</v>
      </c>
      <c r="E815" s="728" t="s">
        <v>2517</v>
      </c>
      <c r="F815" s="729" t="s">
        <v>1422</v>
      </c>
      <c r="G815" s="546"/>
      <c r="H815" s="547"/>
      <c r="I815" s="547"/>
      <c r="J815" s="547"/>
      <c r="K815" s="547"/>
      <c r="L815" s="728" t="s">
        <v>1345</v>
      </c>
      <c r="M815" s="548">
        <v>19032</v>
      </c>
      <c r="N815" s="549"/>
      <c r="P815" s="48"/>
      <c r="Q815" s="48"/>
      <c r="R815" s="48"/>
      <c r="S815" s="48"/>
      <c r="T815" s="48"/>
      <c r="U815" s="48"/>
      <c r="V815" s="48"/>
      <c r="W815" s="48"/>
      <c r="X815" s="48"/>
    </row>
    <row r="816" spans="1:24" ht="20.100000000000001" customHeight="1">
      <c r="A816" s="540">
        <v>809</v>
      </c>
      <c r="B816" s="725" t="s">
        <v>713</v>
      </c>
      <c r="C816" s="542" t="s">
        <v>712</v>
      </c>
      <c r="D816" s="543" t="s">
        <v>2519</v>
      </c>
      <c r="E816" s="728" t="s">
        <v>2520</v>
      </c>
      <c r="F816" s="729" t="s">
        <v>1867</v>
      </c>
      <c r="G816" s="546"/>
      <c r="H816" s="547"/>
      <c r="I816" s="547"/>
      <c r="J816" s="547"/>
      <c r="K816" s="547"/>
      <c r="L816" s="728" t="s">
        <v>1345</v>
      </c>
      <c r="M816" s="548">
        <v>29280</v>
      </c>
      <c r="N816" s="549"/>
      <c r="P816" s="48"/>
      <c r="Q816" s="48"/>
      <c r="R816" s="48"/>
      <c r="S816" s="48"/>
      <c r="T816" s="48"/>
      <c r="U816" s="48"/>
      <c r="V816" s="48"/>
      <c r="W816" s="48"/>
      <c r="X816" s="48"/>
    </row>
    <row r="817" spans="1:24" ht="20.100000000000001" customHeight="1">
      <c r="A817" s="540">
        <v>810</v>
      </c>
      <c r="B817" s="725" t="s">
        <v>713</v>
      </c>
      <c r="C817" s="542" t="s">
        <v>712</v>
      </c>
      <c r="D817" s="543" t="s">
        <v>2521</v>
      </c>
      <c r="E817" s="728" t="s">
        <v>2520</v>
      </c>
      <c r="F817" s="729" t="s">
        <v>1867</v>
      </c>
      <c r="G817" s="546"/>
      <c r="H817" s="547"/>
      <c r="I817" s="547"/>
      <c r="J817" s="547"/>
      <c r="K817" s="547"/>
      <c r="L817" s="728" t="s">
        <v>1345</v>
      </c>
      <c r="M817" s="548">
        <v>29280</v>
      </c>
      <c r="N817" s="549"/>
      <c r="P817" s="48"/>
      <c r="Q817" s="48"/>
      <c r="R817" s="48"/>
      <c r="S817" s="48"/>
      <c r="T817" s="48"/>
      <c r="U817" s="48"/>
      <c r="V817" s="48"/>
      <c r="W817" s="48"/>
      <c r="X817" s="48"/>
    </row>
    <row r="818" spans="1:24" ht="20.100000000000001" customHeight="1">
      <c r="A818" s="540">
        <v>811</v>
      </c>
      <c r="B818" s="725" t="s">
        <v>713</v>
      </c>
      <c r="C818" s="542" t="s">
        <v>712</v>
      </c>
      <c r="D818" s="543" t="s">
        <v>2522</v>
      </c>
      <c r="E818" s="728" t="s">
        <v>2523</v>
      </c>
      <c r="F818" s="729" t="s">
        <v>1344</v>
      </c>
      <c r="G818" s="546"/>
      <c r="H818" s="547"/>
      <c r="I818" s="547"/>
      <c r="J818" s="547"/>
      <c r="K818" s="547"/>
      <c r="L818" s="728" t="s">
        <v>1345</v>
      </c>
      <c r="M818" s="548">
        <v>16104</v>
      </c>
      <c r="N818" s="549"/>
      <c r="P818" s="48"/>
      <c r="Q818" s="48"/>
      <c r="R818" s="48"/>
      <c r="S818" s="48"/>
      <c r="T818" s="48"/>
      <c r="U818" s="48"/>
      <c r="V818" s="48"/>
      <c r="W818" s="48"/>
      <c r="X818" s="48"/>
    </row>
    <row r="819" spans="1:24" ht="20.100000000000001" customHeight="1">
      <c r="A819" s="540">
        <v>812</v>
      </c>
      <c r="B819" s="725" t="s">
        <v>713</v>
      </c>
      <c r="C819" s="542" t="s">
        <v>712</v>
      </c>
      <c r="D819" s="543" t="s">
        <v>2524</v>
      </c>
      <c r="E819" s="728" t="s">
        <v>2523</v>
      </c>
      <c r="F819" s="729" t="s">
        <v>1344</v>
      </c>
      <c r="G819" s="546"/>
      <c r="H819" s="547"/>
      <c r="I819" s="547"/>
      <c r="J819" s="547"/>
      <c r="K819" s="547"/>
      <c r="L819" s="728" t="s">
        <v>1345</v>
      </c>
      <c r="M819" s="548">
        <v>16104</v>
      </c>
      <c r="N819" s="549"/>
      <c r="P819" s="48"/>
      <c r="Q819" s="48"/>
      <c r="R819" s="48"/>
      <c r="S819" s="48"/>
      <c r="T819" s="48"/>
      <c r="U819" s="48"/>
      <c r="V819" s="48"/>
      <c r="W819" s="48"/>
      <c r="X819" s="48"/>
    </row>
    <row r="820" spans="1:24" ht="20.100000000000001" customHeight="1">
      <c r="A820" s="540">
        <v>813</v>
      </c>
      <c r="B820" s="725" t="s">
        <v>713</v>
      </c>
      <c r="C820" s="542" t="s">
        <v>712</v>
      </c>
      <c r="D820" s="543" t="s">
        <v>2525</v>
      </c>
      <c r="E820" s="728" t="s">
        <v>2526</v>
      </c>
      <c r="F820" s="729" t="s">
        <v>2527</v>
      </c>
      <c r="G820" s="546"/>
      <c r="H820" s="547"/>
      <c r="I820" s="547"/>
      <c r="J820" s="547"/>
      <c r="K820" s="547"/>
      <c r="L820" s="728" t="s">
        <v>1345</v>
      </c>
      <c r="M820" s="548">
        <v>20130</v>
      </c>
      <c r="N820" s="549"/>
      <c r="P820" s="48"/>
      <c r="Q820" s="48"/>
      <c r="R820" s="48"/>
      <c r="S820" s="48"/>
      <c r="T820" s="48"/>
      <c r="U820" s="48"/>
      <c r="V820" s="48"/>
      <c r="W820" s="48"/>
      <c r="X820" s="48"/>
    </row>
    <row r="821" spans="1:24" ht="20.100000000000001" customHeight="1">
      <c r="A821" s="540">
        <v>814</v>
      </c>
      <c r="B821" s="725" t="s">
        <v>713</v>
      </c>
      <c r="C821" s="542" t="s">
        <v>712</v>
      </c>
      <c r="D821" s="543" t="s">
        <v>2528</v>
      </c>
      <c r="E821" s="728" t="s">
        <v>2526</v>
      </c>
      <c r="F821" s="729" t="s">
        <v>2527</v>
      </c>
      <c r="G821" s="546"/>
      <c r="H821" s="547"/>
      <c r="I821" s="547"/>
      <c r="J821" s="547"/>
      <c r="K821" s="547"/>
      <c r="L821" s="728" t="s">
        <v>1345</v>
      </c>
      <c r="M821" s="548">
        <v>20130</v>
      </c>
      <c r="N821" s="549"/>
      <c r="P821" s="48"/>
      <c r="Q821" s="48"/>
      <c r="R821" s="48"/>
      <c r="S821" s="48"/>
      <c r="T821" s="48"/>
      <c r="U821" s="48"/>
      <c r="V821" s="48"/>
      <c r="W821" s="48"/>
      <c r="X821" s="48"/>
    </row>
    <row r="822" spans="1:24" ht="20.100000000000001" customHeight="1">
      <c r="A822" s="540">
        <v>815</v>
      </c>
      <c r="B822" s="725" t="s">
        <v>713</v>
      </c>
      <c r="C822" s="542" t="s">
        <v>712</v>
      </c>
      <c r="D822" s="543" t="s">
        <v>2529</v>
      </c>
      <c r="E822" s="728" t="s">
        <v>2530</v>
      </c>
      <c r="F822" s="729" t="s">
        <v>1420</v>
      </c>
      <c r="G822" s="546"/>
      <c r="H822" s="547"/>
      <c r="I822" s="547"/>
      <c r="J822" s="547"/>
      <c r="K822" s="547"/>
      <c r="L822" s="728" t="s">
        <v>1345</v>
      </c>
      <c r="M822" s="548">
        <v>16836</v>
      </c>
      <c r="N822" s="549"/>
      <c r="P822" s="48"/>
      <c r="Q822" s="48"/>
      <c r="R822" s="48"/>
      <c r="S822" s="48"/>
      <c r="T822" s="48"/>
      <c r="U822" s="48"/>
      <c r="V822" s="48"/>
      <c r="W822" s="48"/>
      <c r="X822" s="48"/>
    </row>
    <row r="823" spans="1:24" ht="20.100000000000001" customHeight="1">
      <c r="A823" s="540">
        <v>816</v>
      </c>
      <c r="B823" s="725" t="s">
        <v>713</v>
      </c>
      <c r="C823" s="542" t="s">
        <v>712</v>
      </c>
      <c r="D823" s="543" t="s">
        <v>2531</v>
      </c>
      <c r="E823" s="728" t="s">
        <v>2530</v>
      </c>
      <c r="F823" s="729" t="s">
        <v>1420</v>
      </c>
      <c r="G823" s="546"/>
      <c r="H823" s="547"/>
      <c r="I823" s="547"/>
      <c r="J823" s="547"/>
      <c r="K823" s="547"/>
      <c r="L823" s="728" t="s">
        <v>1345</v>
      </c>
      <c r="M823" s="548">
        <v>16836</v>
      </c>
      <c r="N823" s="549"/>
      <c r="P823" s="48"/>
      <c r="Q823" s="48"/>
      <c r="R823" s="48"/>
      <c r="S823" s="48"/>
      <c r="T823" s="48"/>
      <c r="U823" s="48"/>
      <c r="V823" s="48"/>
      <c r="W823" s="48"/>
      <c r="X823" s="48"/>
    </row>
    <row r="824" spans="1:24" ht="20.100000000000001" customHeight="1">
      <c r="A824" s="540">
        <v>817</v>
      </c>
      <c r="B824" s="725" t="s">
        <v>706</v>
      </c>
      <c r="C824" s="542" t="s">
        <v>709</v>
      </c>
      <c r="D824" s="543" t="s">
        <v>2532</v>
      </c>
      <c r="E824" s="728" t="s">
        <v>2533</v>
      </c>
      <c r="F824" s="729" t="s">
        <v>1378</v>
      </c>
      <c r="G824" s="546"/>
      <c r="H824" s="547"/>
      <c r="I824" s="547"/>
      <c r="J824" s="547"/>
      <c r="K824" s="547"/>
      <c r="L824" s="728" t="s">
        <v>1345</v>
      </c>
      <c r="M824" s="548">
        <v>24082.799999999999</v>
      </c>
      <c r="N824" s="549"/>
      <c r="P824" s="48"/>
      <c r="Q824" s="48"/>
      <c r="R824" s="48"/>
      <c r="S824" s="48"/>
      <c r="T824" s="48"/>
      <c r="U824" s="48"/>
      <c r="V824" s="48"/>
      <c r="W824" s="48"/>
      <c r="X824" s="48"/>
    </row>
    <row r="825" spans="1:24" ht="20.100000000000001" customHeight="1">
      <c r="A825" s="540">
        <v>818</v>
      </c>
      <c r="B825" s="725" t="s">
        <v>706</v>
      </c>
      <c r="C825" s="542" t="s">
        <v>709</v>
      </c>
      <c r="D825" s="543" t="s">
        <v>2534</v>
      </c>
      <c r="E825" s="728" t="s">
        <v>2533</v>
      </c>
      <c r="F825" s="729" t="s">
        <v>1378</v>
      </c>
      <c r="G825" s="546"/>
      <c r="H825" s="547"/>
      <c r="I825" s="547"/>
      <c r="J825" s="547"/>
      <c r="K825" s="547"/>
      <c r="L825" s="728" t="s">
        <v>1345</v>
      </c>
      <c r="M825" s="548">
        <f>M824</f>
        <v>24082.799999999999</v>
      </c>
      <c r="N825" s="549"/>
      <c r="P825" s="48"/>
      <c r="Q825" s="48"/>
      <c r="R825" s="48"/>
      <c r="S825" s="48"/>
      <c r="T825" s="48"/>
      <c r="U825" s="48"/>
      <c r="V825" s="48"/>
      <c r="W825" s="48"/>
      <c r="X825" s="48"/>
    </row>
    <row r="826" spans="1:24" ht="20.100000000000001" customHeight="1">
      <c r="A826" s="540">
        <v>819</v>
      </c>
      <c r="B826" s="725" t="s">
        <v>713</v>
      </c>
      <c r="C826" s="542" t="s">
        <v>712</v>
      </c>
      <c r="D826" s="543" t="s">
        <v>2535</v>
      </c>
      <c r="E826" s="728" t="s">
        <v>2536</v>
      </c>
      <c r="F826" s="729" t="s">
        <v>2537</v>
      </c>
      <c r="G826" s="546"/>
      <c r="H826" s="547"/>
      <c r="I826" s="547"/>
      <c r="J826" s="547"/>
      <c r="K826" s="547"/>
      <c r="L826" s="728" t="s">
        <v>1345</v>
      </c>
      <c r="M826" s="548">
        <v>8784</v>
      </c>
      <c r="N826" s="549"/>
      <c r="P826" s="48"/>
      <c r="Q826" s="48"/>
      <c r="R826" s="48"/>
      <c r="S826" s="48"/>
      <c r="T826" s="48"/>
      <c r="U826" s="48"/>
      <c r="V826" s="48"/>
      <c r="W826" s="48"/>
      <c r="X826" s="48"/>
    </row>
    <row r="827" spans="1:24" ht="20.100000000000001" customHeight="1">
      <c r="A827" s="540">
        <v>820</v>
      </c>
      <c r="B827" s="725" t="s">
        <v>713</v>
      </c>
      <c r="C827" s="542" t="s">
        <v>712</v>
      </c>
      <c r="D827" s="543" t="s">
        <v>2538</v>
      </c>
      <c r="E827" s="728" t="s">
        <v>2536</v>
      </c>
      <c r="F827" s="729" t="s">
        <v>2537</v>
      </c>
      <c r="G827" s="546"/>
      <c r="H827" s="547"/>
      <c r="I827" s="547"/>
      <c r="J827" s="547"/>
      <c r="K827" s="547"/>
      <c r="L827" s="728" t="s">
        <v>1345</v>
      </c>
      <c r="M827" s="548">
        <v>8784</v>
      </c>
      <c r="N827" s="549"/>
      <c r="P827" s="48"/>
      <c r="Q827" s="48"/>
      <c r="R827" s="48"/>
      <c r="S827" s="48"/>
      <c r="T827" s="48"/>
      <c r="U827" s="48"/>
      <c r="V827" s="48"/>
      <c r="W827" s="48"/>
      <c r="X827" s="48"/>
    </row>
    <row r="828" spans="1:24" ht="20.100000000000001" customHeight="1">
      <c r="A828" s="540">
        <v>821</v>
      </c>
      <c r="B828" s="725" t="s">
        <v>2126</v>
      </c>
      <c r="C828" s="542" t="s">
        <v>709</v>
      </c>
      <c r="D828" s="543" t="s">
        <v>2539</v>
      </c>
      <c r="E828" s="728" t="s">
        <v>2540</v>
      </c>
      <c r="F828" s="729" t="s">
        <v>2541</v>
      </c>
      <c r="G828" s="546"/>
      <c r="H828" s="547"/>
      <c r="I828" s="547"/>
      <c r="J828" s="547"/>
      <c r="K828" s="547"/>
      <c r="L828" s="728" t="s">
        <v>1345</v>
      </c>
      <c r="M828" s="548">
        <v>13176</v>
      </c>
      <c r="N828" s="549"/>
      <c r="P828" s="48"/>
      <c r="Q828" s="48"/>
      <c r="R828" s="48"/>
      <c r="S828" s="48"/>
      <c r="T828" s="48"/>
      <c r="U828" s="48"/>
      <c r="V828" s="48"/>
      <c r="W828" s="48"/>
      <c r="X828" s="48"/>
    </row>
    <row r="829" spans="1:24" ht="20.100000000000001" customHeight="1">
      <c r="A829" s="540">
        <v>822</v>
      </c>
      <c r="B829" s="725" t="s">
        <v>2126</v>
      </c>
      <c r="C829" s="542" t="s">
        <v>709</v>
      </c>
      <c r="D829" s="543" t="s">
        <v>2542</v>
      </c>
      <c r="E829" s="728" t="s">
        <v>2540</v>
      </c>
      <c r="F829" s="729" t="str">
        <f>F828</f>
        <v>Pustaka Pelajar</v>
      </c>
      <c r="G829" s="546"/>
      <c r="H829" s="547"/>
      <c r="I829" s="547"/>
      <c r="J829" s="547"/>
      <c r="K829" s="547"/>
      <c r="L829" s="728" t="s">
        <v>1345</v>
      </c>
      <c r="M829" s="548">
        <v>13176</v>
      </c>
      <c r="N829" s="549"/>
      <c r="P829" s="48"/>
      <c r="Q829" s="48"/>
      <c r="R829" s="48"/>
      <c r="S829" s="48"/>
      <c r="T829" s="48"/>
      <c r="U829" s="48"/>
      <c r="V829" s="48"/>
      <c r="W829" s="48"/>
      <c r="X829" s="48"/>
    </row>
    <row r="830" spans="1:24" ht="20.100000000000001" customHeight="1">
      <c r="A830" s="540">
        <v>823</v>
      </c>
      <c r="B830" s="725" t="s">
        <v>2126</v>
      </c>
      <c r="C830" s="542" t="s">
        <v>709</v>
      </c>
      <c r="D830" s="543" t="s">
        <v>2543</v>
      </c>
      <c r="E830" s="728" t="s">
        <v>2544</v>
      </c>
      <c r="F830" s="729" t="s">
        <v>1429</v>
      </c>
      <c r="G830" s="546"/>
      <c r="H830" s="547"/>
      <c r="I830" s="547"/>
      <c r="J830" s="547"/>
      <c r="K830" s="547"/>
      <c r="L830" s="728" t="s">
        <v>1345</v>
      </c>
      <c r="M830" s="548">
        <v>21813.599999999999</v>
      </c>
      <c r="N830" s="549"/>
      <c r="P830" s="48"/>
      <c r="Q830" s="48"/>
      <c r="R830" s="48"/>
      <c r="S830" s="48"/>
      <c r="T830" s="48"/>
      <c r="U830" s="48"/>
      <c r="V830" s="48"/>
      <c r="W830" s="48"/>
      <c r="X830" s="48"/>
    </row>
    <row r="831" spans="1:24" ht="20.100000000000001" customHeight="1">
      <c r="A831" s="540">
        <v>824</v>
      </c>
      <c r="B831" s="725" t="s">
        <v>2126</v>
      </c>
      <c r="C831" s="542" t="s">
        <v>709</v>
      </c>
      <c r="D831" s="543" t="s">
        <v>2545</v>
      </c>
      <c r="E831" s="728" t="s">
        <v>2544</v>
      </c>
      <c r="F831" s="729" t="s">
        <v>1429</v>
      </c>
      <c r="G831" s="546"/>
      <c r="H831" s="547"/>
      <c r="I831" s="547"/>
      <c r="J831" s="547"/>
      <c r="K831" s="547"/>
      <c r="L831" s="728" t="s">
        <v>1345</v>
      </c>
      <c r="M831" s="548">
        <f>M830</f>
        <v>21813.599999999999</v>
      </c>
      <c r="N831" s="549"/>
      <c r="P831" s="48"/>
      <c r="Q831" s="48"/>
      <c r="R831" s="48"/>
      <c r="S831" s="48"/>
      <c r="T831" s="48"/>
      <c r="U831" s="48"/>
      <c r="V831" s="48"/>
      <c r="W831" s="48"/>
      <c r="X831" s="48"/>
    </row>
    <row r="832" spans="1:24" ht="20.100000000000001" customHeight="1">
      <c r="A832" s="540">
        <v>825</v>
      </c>
      <c r="B832" s="726" t="s">
        <v>706</v>
      </c>
      <c r="C832" s="542" t="s">
        <v>705</v>
      </c>
      <c r="D832" s="543" t="s">
        <v>2546</v>
      </c>
      <c r="E832" s="728" t="s">
        <v>2547</v>
      </c>
      <c r="F832" s="729" t="s">
        <v>1406</v>
      </c>
      <c r="G832" s="546"/>
      <c r="H832" s="547"/>
      <c r="I832" s="547"/>
      <c r="J832" s="547"/>
      <c r="K832" s="547"/>
      <c r="L832" s="728" t="s">
        <v>1345</v>
      </c>
      <c r="M832" s="548">
        <v>18300</v>
      </c>
      <c r="N832" s="549"/>
      <c r="P832" s="48"/>
      <c r="Q832" s="48"/>
      <c r="R832" s="48"/>
      <c r="S832" s="48"/>
      <c r="T832" s="48"/>
      <c r="U832" s="48"/>
      <c r="V832" s="48"/>
      <c r="W832" s="48"/>
      <c r="X832" s="48"/>
    </row>
    <row r="833" spans="1:24" ht="20.100000000000001" customHeight="1">
      <c r="A833" s="540">
        <v>826</v>
      </c>
      <c r="B833" s="726" t="s">
        <v>706</v>
      </c>
      <c r="C833" s="542" t="s">
        <v>705</v>
      </c>
      <c r="D833" s="543" t="s">
        <v>2548</v>
      </c>
      <c r="E833" s="728" t="s">
        <v>2547</v>
      </c>
      <c r="F833" s="729" t="s">
        <v>1406</v>
      </c>
      <c r="G833" s="546"/>
      <c r="H833" s="547"/>
      <c r="I833" s="547"/>
      <c r="J833" s="547"/>
      <c r="K833" s="547"/>
      <c r="L833" s="728" t="s">
        <v>1345</v>
      </c>
      <c r="M833" s="548">
        <v>18300</v>
      </c>
      <c r="N833" s="549"/>
      <c r="P833" s="48"/>
      <c r="Q833" s="48"/>
      <c r="R833" s="48"/>
      <c r="S833" s="48"/>
      <c r="T833" s="48"/>
      <c r="U833" s="48"/>
      <c r="V833" s="48"/>
      <c r="W833" s="48"/>
      <c r="X833" s="48"/>
    </row>
    <row r="834" spans="1:24" ht="20.100000000000001" customHeight="1">
      <c r="A834" s="540">
        <v>827</v>
      </c>
      <c r="B834" s="726" t="s">
        <v>706</v>
      </c>
      <c r="C834" s="542" t="s">
        <v>705</v>
      </c>
      <c r="D834" s="543" t="s">
        <v>2549</v>
      </c>
      <c r="E834" s="728" t="s">
        <v>2550</v>
      </c>
      <c r="F834" s="729" t="s">
        <v>1546</v>
      </c>
      <c r="G834" s="546"/>
      <c r="H834" s="547"/>
      <c r="I834" s="547"/>
      <c r="J834" s="547"/>
      <c r="K834" s="547"/>
      <c r="L834" s="728" t="s">
        <v>1345</v>
      </c>
      <c r="M834" s="548">
        <v>14640</v>
      </c>
      <c r="N834" s="549"/>
      <c r="P834" s="48"/>
      <c r="Q834" s="48"/>
      <c r="R834" s="48"/>
      <c r="S834" s="48"/>
      <c r="T834" s="48"/>
      <c r="U834" s="48"/>
      <c r="V834" s="48"/>
      <c r="W834" s="48"/>
      <c r="X834" s="48"/>
    </row>
    <row r="835" spans="1:24" ht="20.100000000000001" customHeight="1">
      <c r="A835" s="540">
        <v>828</v>
      </c>
      <c r="B835" s="726" t="s">
        <v>706</v>
      </c>
      <c r="C835" s="542" t="s">
        <v>705</v>
      </c>
      <c r="D835" s="543" t="s">
        <v>2551</v>
      </c>
      <c r="E835" s="728" t="s">
        <v>2550</v>
      </c>
      <c r="F835" s="729" t="s">
        <v>1546</v>
      </c>
      <c r="G835" s="546"/>
      <c r="H835" s="547"/>
      <c r="I835" s="547"/>
      <c r="J835" s="547"/>
      <c r="K835" s="547"/>
      <c r="L835" s="728" t="s">
        <v>1345</v>
      </c>
      <c r="M835" s="548">
        <v>14640</v>
      </c>
      <c r="N835" s="549"/>
      <c r="P835" s="48"/>
      <c r="Q835" s="48"/>
      <c r="R835" s="48"/>
      <c r="S835" s="48"/>
      <c r="T835" s="48"/>
      <c r="U835" s="48"/>
      <c r="V835" s="48"/>
      <c r="W835" s="48"/>
      <c r="X835" s="48"/>
    </row>
    <row r="836" spans="1:24" ht="20.100000000000001" customHeight="1">
      <c r="A836" s="540">
        <v>829</v>
      </c>
      <c r="B836" s="726" t="s">
        <v>706</v>
      </c>
      <c r="C836" s="542" t="s">
        <v>705</v>
      </c>
      <c r="D836" s="543" t="s">
        <v>2552</v>
      </c>
      <c r="E836" s="728" t="s">
        <v>2553</v>
      </c>
      <c r="F836" s="729" t="s">
        <v>2405</v>
      </c>
      <c r="G836" s="546"/>
      <c r="H836" s="547"/>
      <c r="I836" s="547"/>
      <c r="J836" s="547"/>
      <c r="K836" s="547"/>
      <c r="L836" s="728" t="s">
        <v>1345</v>
      </c>
      <c r="M836" s="548">
        <v>18300</v>
      </c>
      <c r="N836" s="549"/>
      <c r="P836" s="48"/>
      <c r="Q836" s="48"/>
      <c r="R836" s="48"/>
      <c r="S836" s="48"/>
      <c r="T836" s="48"/>
      <c r="U836" s="48"/>
      <c r="V836" s="48"/>
      <c r="W836" s="48"/>
      <c r="X836" s="48"/>
    </row>
    <row r="837" spans="1:24" ht="20.100000000000001" customHeight="1">
      <c r="A837" s="540">
        <v>830</v>
      </c>
      <c r="B837" s="726" t="s">
        <v>706</v>
      </c>
      <c r="C837" s="542" t="s">
        <v>705</v>
      </c>
      <c r="D837" s="543" t="s">
        <v>2554</v>
      </c>
      <c r="E837" s="728" t="s">
        <v>2553</v>
      </c>
      <c r="F837" s="729" t="s">
        <v>2405</v>
      </c>
      <c r="G837" s="546"/>
      <c r="H837" s="547"/>
      <c r="I837" s="547"/>
      <c r="J837" s="547"/>
      <c r="K837" s="547"/>
      <c r="L837" s="728" t="s">
        <v>1345</v>
      </c>
      <c r="M837" s="548">
        <v>18300</v>
      </c>
      <c r="N837" s="549"/>
      <c r="P837" s="48"/>
      <c r="Q837" s="48"/>
      <c r="R837" s="48"/>
      <c r="S837" s="48"/>
      <c r="T837" s="48"/>
      <c r="U837" s="48"/>
      <c r="V837" s="48"/>
      <c r="W837" s="48"/>
      <c r="X837" s="48"/>
    </row>
    <row r="838" spans="1:24" ht="20.100000000000001" customHeight="1">
      <c r="A838" s="540">
        <v>831</v>
      </c>
      <c r="B838" s="725" t="s">
        <v>713</v>
      </c>
      <c r="C838" s="542" t="s">
        <v>712</v>
      </c>
      <c r="D838" s="543" t="s">
        <v>2555</v>
      </c>
      <c r="E838" s="728" t="s">
        <v>2556</v>
      </c>
      <c r="F838" s="729" t="s">
        <v>2541</v>
      </c>
      <c r="G838" s="546"/>
      <c r="H838" s="547"/>
      <c r="I838" s="547"/>
      <c r="J838" s="547"/>
      <c r="K838" s="547"/>
      <c r="L838" s="728" t="s">
        <v>1345</v>
      </c>
      <c r="M838" s="548">
        <v>9150</v>
      </c>
      <c r="N838" s="549"/>
      <c r="P838" s="48"/>
      <c r="Q838" s="48"/>
      <c r="R838" s="48"/>
      <c r="S838" s="48"/>
      <c r="T838" s="48"/>
      <c r="U838" s="48"/>
      <c r="V838" s="48"/>
      <c r="W838" s="48"/>
      <c r="X838" s="48"/>
    </row>
    <row r="839" spans="1:24" ht="20.100000000000001" customHeight="1">
      <c r="A839" s="540">
        <v>832</v>
      </c>
      <c r="B839" s="725" t="s">
        <v>713</v>
      </c>
      <c r="C839" s="542" t="s">
        <v>712</v>
      </c>
      <c r="D839" s="543" t="s">
        <v>2557</v>
      </c>
      <c r="E839" s="728" t="s">
        <v>2556</v>
      </c>
      <c r="F839" s="729" t="s">
        <v>2541</v>
      </c>
      <c r="G839" s="546"/>
      <c r="H839" s="547"/>
      <c r="I839" s="547"/>
      <c r="J839" s="547"/>
      <c r="K839" s="547"/>
      <c r="L839" s="728" t="s">
        <v>1345</v>
      </c>
      <c r="M839" s="548">
        <v>9150</v>
      </c>
      <c r="N839" s="549"/>
      <c r="P839" s="48"/>
      <c r="Q839" s="48"/>
      <c r="R839" s="48"/>
      <c r="S839" s="48"/>
      <c r="T839" s="48"/>
      <c r="U839" s="48"/>
      <c r="V839" s="48"/>
      <c r="W839" s="48"/>
      <c r="X839" s="48"/>
    </row>
    <row r="840" spans="1:24" ht="20.100000000000001" customHeight="1">
      <c r="A840" s="540">
        <v>833</v>
      </c>
      <c r="B840" s="725" t="s">
        <v>713</v>
      </c>
      <c r="C840" s="542" t="s">
        <v>712</v>
      </c>
      <c r="D840" s="543" t="s">
        <v>2558</v>
      </c>
      <c r="E840" s="728" t="s">
        <v>2559</v>
      </c>
      <c r="F840" s="729" t="s">
        <v>2541</v>
      </c>
      <c r="G840" s="546"/>
      <c r="H840" s="547"/>
      <c r="I840" s="547"/>
      <c r="J840" s="547"/>
      <c r="K840" s="547"/>
      <c r="L840" s="728" t="s">
        <v>1345</v>
      </c>
      <c r="M840" s="548">
        <v>9150</v>
      </c>
      <c r="N840" s="549"/>
      <c r="P840" s="48"/>
      <c r="Q840" s="48"/>
      <c r="R840" s="48"/>
      <c r="S840" s="48"/>
      <c r="T840" s="48"/>
      <c r="U840" s="48"/>
      <c r="V840" s="48"/>
      <c r="W840" s="48"/>
      <c r="X840" s="48"/>
    </row>
    <row r="841" spans="1:24" ht="20.100000000000001" customHeight="1">
      <c r="A841" s="540">
        <v>834</v>
      </c>
      <c r="B841" s="725" t="s">
        <v>713</v>
      </c>
      <c r="C841" s="542" t="s">
        <v>712</v>
      </c>
      <c r="D841" s="543" t="s">
        <v>2560</v>
      </c>
      <c r="E841" s="728" t="s">
        <v>2559</v>
      </c>
      <c r="F841" s="729" t="s">
        <v>2541</v>
      </c>
      <c r="G841" s="546"/>
      <c r="H841" s="547"/>
      <c r="I841" s="547"/>
      <c r="J841" s="547"/>
      <c r="K841" s="547"/>
      <c r="L841" s="728" t="s">
        <v>1345</v>
      </c>
      <c r="M841" s="548">
        <v>9150</v>
      </c>
      <c r="N841" s="549"/>
      <c r="P841" s="48"/>
      <c r="Q841" s="48"/>
      <c r="R841" s="48"/>
      <c r="S841" s="48"/>
      <c r="T841" s="48"/>
      <c r="U841" s="48"/>
      <c r="V841" s="48"/>
      <c r="W841" s="48"/>
      <c r="X841" s="48"/>
    </row>
    <row r="842" spans="1:24" ht="20.100000000000001" customHeight="1">
      <c r="A842" s="540">
        <v>835</v>
      </c>
      <c r="B842" s="725" t="s">
        <v>713</v>
      </c>
      <c r="C842" s="542" t="s">
        <v>712</v>
      </c>
      <c r="D842" s="543" t="s">
        <v>2561</v>
      </c>
      <c r="E842" s="728" t="s">
        <v>2562</v>
      </c>
      <c r="F842" s="729" t="s">
        <v>2541</v>
      </c>
      <c r="G842" s="546"/>
      <c r="H842" s="547"/>
      <c r="I842" s="547"/>
      <c r="J842" s="547"/>
      <c r="K842" s="547"/>
      <c r="L842" s="728" t="s">
        <v>1345</v>
      </c>
      <c r="M842" s="548">
        <v>9150</v>
      </c>
      <c r="N842" s="549"/>
      <c r="P842" s="48"/>
      <c r="Q842" s="48"/>
      <c r="R842" s="48"/>
      <c r="S842" s="48"/>
      <c r="T842" s="48"/>
      <c r="U842" s="48"/>
      <c r="V842" s="48"/>
      <c r="W842" s="48"/>
      <c r="X842" s="48"/>
    </row>
    <row r="843" spans="1:24" ht="20.100000000000001" customHeight="1">
      <c r="A843" s="540">
        <v>836</v>
      </c>
      <c r="B843" s="725" t="s">
        <v>713</v>
      </c>
      <c r="C843" s="542" t="s">
        <v>712</v>
      </c>
      <c r="D843" s="543" t="s">
        <v>2563</v>
      </c>
      <c r="E843" s="728" t="s">
        <v>2562</v>
      </c>
      <c r="F843" s="729" t="s">
        <v>2541</v>
      </c>
      <c r="G843" s="546"/>
      <c r="H843" s="547"/>
      <c r="I843" s="547"/>
      <c r="J843" s="547"/>
      <c r="K843" s="547"/>
      <c r="L843" s="728" t="s">
        <v>1345</v>
      </c>
      <c r="M843" s="548">
        <v>9150</v>
      </c>
      <c r="N843" s="549"/>
      <c r="P843" s="48"/>
      <c r="Q843" s="48"/>
      <c r="R843" s="48"/>
      <c r="S843" s="48"/>
      <c r="T843" s="48"/>
      <c r="U843" s="48"/>
      <c r="V843" s="48"/>
      <c r="W843" s="48"/>
      <c r="X843" s="48"/>
    </row>
    <row r="844" spans="1:24" ht="20.100000000000001" customHeight="1">
      <c r="A844" s="540">
        <v>837</v>
      </c>
      <c r="B844" s="725" t="s">
        <v>713</v>
      </c>
      <c r="C844" s="542" t="s">
        <v>712</v>
      </c>
      <c r="D844" s="543" t="s">
        <v>2564</v>
      </c>
      <c r="E844" s="728" t="s">
        <v>2565</v>
      </c>
      <c r="F844" s="729" t="s">
        <v>2541</v>
      </c>
      <c r="G844" s="546"/>
      <c r="H844" s="547"/>
      <c r="I844" s="547"/>
      <c r="J844" s="547"/>
      <c r="K844" s="547"/>
      <c r="L844" s="728" t="s">
        <v>1345</v>
      </c>
      <c r="M844" s="548">
        <v>9150</v>
      </c>
      <c r="N844" s="549"/>
      <c r="P844" s="48"/>
      <c r="Q844" s="48"/>
      <c r="R844" s="48"/>
      <c r="S844" s="48"/>
      <c r="T844" s="48"/>
      <c r="U844" s="48"/>
      <c r="V844" s="48"/>
      <c r="W844" s="48"/>
      <c r="X844" s="48"/>
    </row>
    <row r="845" spans="1:24" ht="20.100000000000001" customHeight="1">
      <c r="A845" s="540">
        <v>838</v>
      </c>
      <c r="B845" s="725" t="s">
        <v>713</v>
      </c>
      <c r="C845" s="542" t="s">
        <v>712</v>
      </c>
      <c r="D845" s="543" t="s">
        <v>2566</v>
      </c>
      <c r="E845" s="728" t="s">
        <v>2565</v>
      </c>
      <c r="F845" s="729" t="s">
        <v>2541</v>
      </c>
      <c r="G845" s="546"/>
      <c r="H845" s="547"/>
      <c r="I845" s="547"/>
      <c r="J845" s="547"/>
      <c r="K845" s="547"/>
      <c r="L845" s="728" t="s">
        <v>1345</v>
      </c>
      <c r="M845" s="548">
        <v>9150</v>
      </c>
      <c r="N845" s="549"/>
      <c r="P845" s="48"/>
      <c r="Q845" s="48"/>
      <c r="R845" s="48"/>
      <c r="S845" s="48"/>
      <c r="T845" s="48"/>
      <c r="U845" s="48"/>
      <c r="V845" s="48"/>
      <c r="W845" s="48"/>
      <c r="X845" s="48"/>
    </row>
    <row r="846" spans="1:24" ht="20.100000000000001" customHeight="1">
      <c r="A846" s="540">
        <v>839</v>
      </c>
      <c r="B846" s="725" t="s">
        <v>713</v>
      </c>
      <c r="C846" s="542" t="s">
        <v>712</v>
      </c>
      <c r="D846" s="543" t="s">
        <v>2567</v>
      </c>
      <c r="E846" s="728" t="s">
        <v>2568</v>
      </c>
      <c r="F846" s="729" t="s">
        <v>2541</v>
      </c>
      <c r="G846" s="546"/>
      <c r="H846" s="547"/>
      <c r="I846" s="547"/>
      <c r="J846" s="547"/>
      <c r="K846" s="547"/>
      <c r="L846" s="728" t="s">
        <v>1345</v>
      </c>
      <c r="M846" s="548">
        <v>9150</v>
      </c>
      <c r="N846" s="549"/>
      <c r="P846" s="48"/>
      <c r="Q846" s="48"/>
      <c r="R846" s="48"/>
      <c r="S846" s="48"/>
      <c r="T846" s="48"/>
      <c r="U846" s="48"/>
      <c r="V846" s="48"/>
      <c r="W846" s="48"/>
      <c r="X846" s="48"/>
    </row>
    <row r="847" spans="1:24" ht="20.100000000000001" customHeight="1">
      <c r="A847" s="540">
        <v>840</v>
      </c>
      <c r="B847" s="725" t="s">
        <v>713</v>
      </c>
      <c r="C847" s="542" t="s">
        <v>712</v>
      </c>
      <c r="D847" s="543" t="s">
        <v>2569</v>
      </c>
      <c r="E847" s="728" t="s">
        <v>2568</v>
      </c>
      <c r="F847" s="729" t="s">
        <v>2541</v>
      </c>
      <c r="G847" s="546"/>
      <c r="H847" s="547"/>
      <c r="I847" s="547"/>
      <c r="J847" s="547"/>
      <c r="K847" s="547"/>
      <c r="L847" s="728" t="s">
        <v>1345</v>
      </c>
      <c r="M847" s="548">
        <v>9150</v>
      </c>
      <c r="N847" s="549"/>
      <c r="P847" s="48"/>
      <c r="Q847" s="48"/>
      <c r="R847" s="48"/>
      <c r="S847" s="48"/>
      <c r="T847" s="48"/>
      <c r="U847" s="48"/>
      <c r="V847" s="48"/>
      <c r="W847" s="48"/>
      <c r="X847" s="48"/>
    </row>
    <row r="848" spans="1:24" ht="20.100000000000001" customHeight="1">
      <c r="A848" s="540">
        <v>841</v>
      </c>
      <c r="B848" s="725" t="s">
        <v>713</v>
      </c>
      <c r="C848" s="542" t="s">
        <v>712</v>
      </c>
      <c r="D848" s="543" t="s">
        <v>2570</v>
      </c>
      <c r="E848" s="728" t="s">
        <v>2571</v>
      </c>
      <c r="F848" s="729" t="s">
        <v>2541</v>
      </c>
      <c r="G848" s="546"/>
      <c r="H848" s="547"/>
      <c r="I848" s="547"/>
      <c r="J848" s="547"/>
      <c r="K848" s="547"/>
      <c r="L848" s="728" t="s">
        <v>1345</v>
      </c>
      <c r="M848" s="548">
        <v>9150</v>
      </c>
      <c r="N848" s="549"/>
      <c r="P848" s="48"/>
      <c r="Q848" s="48"/>
      <c r="R848" s="48"/>
      <c r="S848" s="48"/>
      <c r="T848" s="48"/>
      <c r="U848" s="48"/>
      <c r="V848" s="48"/>
      <c r="W848" s="48"/>
      <c r="X848" s="48"/>
    </row>
    <row r="849" spans="1:24" ht="20.100000000000001" customHeight="1">
      <c r="A849" s="540">
        <v>842</v>
      </c>
      <c r="B849" s="725" t="s">
        <v>713</v>
      </c>
      <c r="C849" s="542" t="s">
        <v>712</v>
      </c>
      <c r="D849" s="543" t="s">
        <v>2572</v>
      </c>
      <c r="E849" s="728" t="s">
        <v>2571</v>
      </c>
      <c r="F849" s="729" t="s">
        <v>2541</v>
      </c>
      <c r="G849" s="546"/>
      <c r="H849" s="547"/>
      <c r="I849" s="547"/>
      <c r="J849" s="547"/>
      <c r="K849" s="547"/>
      <c r="L849" s="728" t="s">
        <v>1345</v>
      </c>
      <c r="M849" s="548">
        <v>9150</v>
      </c>
      <c r="N849" s="549"/>
      <c r="P849" s="48"/>
      <c r="Q849" s="48"/>
      <c r="R849" s="48"/>
      <c r="S849" s="48"/>
      <c r="T849" s="48"/>
      <c r="U849" s="48"/>
      <c r="V849" s="48"/>
      <c r="W849" s="48"/>
      <c r="X849" s="48"/>
    </row>
    <row r="850" spans="1:24" ht="20.100000000000001" customHeight="1">
      <c r="A850" s="540">
        <v>843</v>
      </c>
      <c r="B850" s="725" t="s">
        <v>713</v>
      </c>
      <c r="C850" s="542" t="s">
        <v>712</v>
      </c>
      <c r="D850" s="543" t="s">
        <v>2573</v>
      </c>
      <c r="E850" s="728" t="s">
        <v>2574</v>
      </c>
      <c r="F850" s="729" t="s">
        <v>2541</v>
      </c>
      <c r="G850" s="546"/>
      <c r="H850" s="547"/>
      <c r="I850" s="547"/>
      <c r="J850" s="547"/>
      <c r="K850" s="547"/>
      <c r="L850" s="728" t="s">
        <v>1345</v>
      </c>
      <c r="M850" s="548">
        <v>9150</v>
      </c>
      <c r="N850" s="549"/>
      <c r="P850" s="48"/>
      <c r="Q850" s="48"/>
      <c r="R850" s="48"/>
      <c r="S850" s="48"/>
      <c r="T850" s="48"/>
      <c r="U850" s="48"/>
      <c r="V850" s="48"/>
      <c r="W850" s="48"/>
      <c r="X850" s="48"/>
    </row>
    <row r="851" spans="1:24" ht="20.100000000000001" customHeight="1">
      <c r="A851" s="540">
        <v>844</v>
      </c>
      <c r="B851" s="725" t="s">
        <v>713</v>
      </c>
      <c r="C851" s="542" t="s">
        <v>712</v>
      </c>
      <c r="D851" s="543" t="s">
        <v>2575</v>
      </c>
      <c r="E851" s="728" t="s">
        <v>2574</v>
      </c>
      <c r="F851" s="729" t="s">
        <v>2541</v>
      </c>
      <c r="G851" s="546"/>
      <c r="H851" s="547"/>
      <c r="I851" s="547"/>
      <c r="J851" s="547"/>
      <c r="K851" s="547"/>
      <c r="L851" s="728" t="s">
        <v>1345</v>
      </c>
      <c r="M851" s="548">
        <v>9150</v>
      </c>
      <c r="N851" s="549"/>
      <c r="P851" s="48"/>
      <c r="Q851" s="48"/>
      <c r="R851" s="48"/>
      <c r="S851" s="48"/>
      <c r="T851" s="48"/>
      <c r="U851" s="48"/>
      <c r="V851" s="48"/>
      <c r="W851" s="48"/>
      <c r="X851" s="48"/>
    </row>
    <row r="852" spans="1:24" ht="20.100000000000001" customHeight="1">
      <c r="A852" s="540">
        <v>845</v>
      </c>
      <c r="B852" s="725" t="s">
        <v>713</v>
      </c>
      <c r="C852" s="542" t="s">
        <v>712</v>
      </c>
      <c r="D852" s="543" t="s">
        <v>2576</v>
      </c>
      <c r="E852" s="728" t="s">
        <v>2577</v>
      </c>
      <c r="F852" s="729" t="s">
        <v>2541</v>
      </c>
      <c r="G852" s="546"/>
      <c r="H852" s="547"/>
      <c r="I852" s="547"/>
      <c r="J852" s="547"/>
      <c r="K852" s="547"/>
      <c r="L852" s="728" t="s">
        <v>1345</v>
      </c>
      <c r="M852" s="548">
        <v>9150</v>
      </c>
      <c r="N852" s="549"/>
      <c r="P852" s="48"/>
      <c r="Q852" s="48"/>
      <c r="R852" s="48"/>
      <c r="S852" s="48"/>
      <c r="T852" s="48"/>
      <c r="U852" s="48"/>
      <c r="V852" s="48"/>
      <c r="W852" s="48"/>
      <c r="X852" s="48"/>
    </row>
    <row r="853" spans="1:24" ht="20.100000000000001" customHeight="1">
      <c r="A853" s="540">
        <v>846</v>
      </c>
      <c r="B853" s="725" t="s">
        <v>713</v>
      </c>
      <c r="C853" s="542" t="s">
        <v>712</v>
      </c>
      <c r="D853" s="543" t="s">
        <v>2578</v>
      </c>
      <c r="E853" s="728" t="s">
        <v>2577</v>
      </c>
      <c r="F853" s="729" t="s">
        <v>2541</v>
      </c>
      <c r="G853" s="546"/>
      <c r="H853" s="547"/>
      <c r="I853" s="547"/>
      <c r="J853" s="547"/>
      <c r="K853" s="547"/>
      <c r="L853" s="728" t="s">
        <v>1345</v>
      </c>
      <c r="M853" s="548">
        <v>9150</v>
      </c>
      <c r="N853" s="549"/>
      <c r="P853" s="48"/>
      <c r="Q853" s="48"/>
      <c r="R853" s="48"/>
      <c r="S853" s="48"/>
      <c r="T853" s="48"/>
      <c r="U853" s="48"/>
      <c r="V853" s="48"/>
      <c r="W853" s="48"/>
      <c r="X853" s="48"/>
    </row>
    <row r="854" spans="1:24" ht="20.100000000000001" customHeight="1">
      <c r="A854" s="540">
        <v>847</v>
      </c>
      <c r="B854" s="725" t="s">
        <v>713</v>
      </c>
      <c r="C854" s="542" t="s">
        <v>712</v>
      </c>
      <c r="D854" s="543" t="s">
        <v>2579</v>
      </c>
      <c r="E854" s="728" t="s">
        <v>2580</v>
      </c>
      <c r="F854" s="729" t="s">
        <v>2541</v>
      </c>
      <c r="G854" s="546"/>
      <c r="H854" s="547"/>
      <c r="I854" s="547"/>
      <c r="J854" s="547"/>
      <c r="K854" s="547"/>
      <c r="L854" s="728" t="s">
        <v>1345</v>
      </c>
      <c r="M854" s="548">
        <v>9150</v>
      </c>
      <c r="N854" s="549"/>
      <c r="P854" s="48"/>
      <c r="Q854" s="48"/>
      <c r="R854" s="48"/>
      <c r="S854" s="48"/>
      <c r="T854" s="48"/>
      <c r="U854" s="48"/>
      <c r="V854" s="48"/>
      <c r="W854" s="48"/>
      <c r="X854" s="48"/>
    </row>
    <row r="855" spans="1:24" ht="20.100000000000001" customHeight="1">
      <c r="A855" s="540">
        <v>848</v>
      </c>
      <c r="B855" s="725" t="s">
        <v>713</v>
      </c>
      <c r="C855" s="542" t="s">
        <v>712</v>
      </c>
      <c r="D855" s="543" t="s">
        <v>2581</v>
      </c>
      <c r="E855" s="728" t="s">
        <v>2580</v>
      </c>
      <c r="F855" s="729" t="s">
        <v>2541</v>
      </c>
      <c r="G855" s="546"/>
      <c r="H855" s="547"/>
      <c r="I855" s="547"/>
      <c r="J855" s="547"/>
      <c r="K855" s="547"/>
      <c r="L855" s="728" t="s">
        <v>1345</v>
      </c>
      <c r="M855" s="548">
        <v>9150</v>
      </c>
      <c r="N855" s="549"/>
      <c r="P855" s="48"/>
      <c r="Q855" s="48"/>
      <c r="R855" s="48"/>
      <c r="S855" s="48"/>
      <c r="T855" s="48"/>
      <c r="U855" s="48"/>
      <c r="V855" s="48"/>
      <c r="W855" s="48"/>
      <c r="X855" s="48"/>
    </row>
    <row r="856" spans="1:24" ht="20.100000000000001" customHeight="1">
      <c r="A856" s="540">
        <v>849</v>
      </c>
      <c r="B856" s="725" t="s">
        <v>713</v>
      </c>
      <c r="C856" s="542" t="s">
        <v>712</v>
      </c>
      <c r="D856" s="543" t="s">
        <v>2582</v>
      </c>
      <c r="E856" s="728" t="s">
        <v>2583</v>
      </c>
      <c r="F856" s="729" t="s">
        <v>2541</v>
      </c>
      <c r="G856" s="546"/>
      <c r="H856" s="547"/>
      <c r="I856" s="547"/>
      <c r="J856" s="547"/>
      <c r="K856" s="547"/>
      <c r="L856" s="728" t="s">
        <v>1345</v>
      </c>
      <c r="M856" s="548">
        <v>9150</v>
      </c>
      <c r="N856" s="549"/>
      <c r="P856" s="48"/>
      <c r="Q856" s="48"/>
      <c r="R856" s="48"/>
      <c r="S856" s="48"/>
      <c r="T856" s="48"/>
      <c r="U856" s="48"/>
      <c r="V856" s="48"/>
      <c r="W856" s="48"/>
      <c r="X856" s="48"/>
    </row>
    <row r="857" spans="1:24" ht="20.100000000000001" customHeight="1">
      <c r="A857" s="540">
        <v>850</v>
      </c>
      <c r="B857" s="725" t="s">
        <v>713</v>
      </c>
      <c r="C857" s="542" t="s">
        <v>712</v>
      </c>
      <c r="D857" s="543" t="s">
        <v>2584</v>
      </c>
      <c r="E857" s="728" t="s">
        <v>2583</v>
      </c>
      <c r="F857" s="729" t="s">
        <v>2541</v>
      </c>
      <c r="G857" s="546"/>
      <c r="H857" s="547"/>
      <c r="I857" s="547"/>
      <c r="J857" s="547"/>
      <c r="K857" s="547"/>
      <c r="L857" s="728" t="s">
        <v>1345</v>
      </c>
      <c r="M857" s="548">
        <v>9150</v>
      </c>
      <c r="N857" s="549"/>
      <c r="P857" s="48"/>
      <c r="Q857" s="48"/>
      <c r="R857" s="48"/>
      <c r="S857" s="48"/>
      <c r="T857" s="48"/>
      <c r="U857" s="48"/>
      <c r="V857" s="48"/>
      <c r="W857" s="48"/>
      <c r="X857" s="48"/>
    </row>
    <row r="858" spans="1:24" ht="20.100000000000001" customHeight="1">
      <c r="A858" s="540">
        <v>851</v>
      </c>
      <c r="B858" s="725" t="s">
        <v>713</v>
      </c>
      <c r="C858" s="542" t="s">
        <v>712</v>
      </c>
      <c r="D858" s="543" t="s">
        <v>2585</v>
      </c>
      <c r="E858" s="728" t="s">
        <v>2586</v>
      </c>
      <c r="F858" s="729" t="s">
        <v>1344</v>
      </c>
      <c r="G858" s="546"/>
      <c r="H858" s="547"/>
      <c r="I858" s="547"/>
      <c r="J858" s="547"/>
      <c r="K858" s="547"/>
      <c r="L858" s="728" t="s">
        <v>1345</v>
      </c>
      <c r="M858" s="548">
        <v>16470</v>
      </c>
      <c r="N858" s="549"/>
      <c r="P858" s="48"/>
      <c r="Q858" s="48"/>
      <c r="R858" s="48"/>
      <c r="S858" s="48"/>
      <c r="T858" s="48"/>
      <c r="U858" s="48"/>
      <c r="V858" s="48"/>
      <c r="W858" s="48"/>
      <c r="X858" s="48"/>
    </row>
    <row r="859" spans="1:24" ht="20.100000000000001" customHeight="1">
      <c r="A859" s="540">
        <v>852</v>
      </c>
      <c r="B859" s="725" t="s">
        <v>713</v>
      </c>
      <c r="C859" s="542" t="s">
        <v>712</v>
      </c>
      <c r="D859" s="543" t="s">
        <v>2587</v>
      </c>
      <c r="E859" s="728" t="s">
        <v>2586</v>
      </c>
      <c r="F859" s="729" t="s">
        <v>1344</v>
      </c>
      <c r="G859" s="546"/>
      <c r="H859" s="547"/>
      <c r="I859" s="547"/>
      <c r="J859" s="547"/>
      <c r="K859" s="547"/>
      <c r="L859" s="728" t="s">
        <v>1345</v>
      </c>
      <c r="M859" s="548">
        <v>16470</v>
      </c>
      <c r="N859" s="549"/>
      <c r="P859" s="48"/>
      <c r="Q859" s="48"/>
      <c r="R859" s="48"/>
      <c r="S859" s="48"/>
      <c r="T859" s="48"/>
      <c r="U859" s="48"/>
      <c r="V859" s="48"/>
      <c r="W859" s="48"/>
      <c r="X859" s="48"/>
    </row>
    <row r="860" spans="1:24" ht="20.100000000000001" customHeight="1">
      <c r="A860" s="540">
        <v>853</v>
      </c>
      <c r="B860" s="725" t="s">
        <v>713</v>
      </c>
      <c r="C860" s="542" t="s">
        <v>712</v>
      </c>
      <c r="D860" s="543" t="s">
        <v>2588</v>
      </c>
      <c r="E860" s="728" t="s">
        <v>2589</v>
      </c>
      <c r="F860" s="729" t="s">
        <v>2541</v>
      </c>
      <c r="G860" s="546"/>
      <c r="H860" s="547"/>
      <c r="I860" s="547"/>
      <c r="J860" s="547"/>
      <c r="K860" s="547"/>
      <c r="L860" s="728" t="s">
        <v>1345</v>
      </c>
      <c r="M860" s="548">
        <v>9150</v>
      </c>
      <c r="N860" s="549"/>
      <c r="P860" s="48"/>
      <c r="Q860" s="48"/>
      <c r="R860" s="48"/>
      <c r="S860" s="48"/>
      <c r="T860" s="48"/>
      <c r="U860" s="48"/>
      <c r="V860" s="48"/>
      <c r="W860" s="48"/>
      <c r="X860" s="48"/>
    </row>
    <row r="861" spans="1:24" ht="20.100000000000001" customHeight="1">
      <c r="A861" s="540">
        <v>854</v>
      </c>
      <c r="B861" s="725" t="s">
        <v>713</v>
      </c>
      <c r="C861" s="542" t="s">
        <v>712</v>
      </c>
      <c r="D861" s="543" t="s">
        <v>2590</v>
      </c>
      <c r="E861" s="728" t="s">
        <v>2589</v>
      </c>
      <c r="F861" s="729" t="s">
        <v>2541</v>
      </c>
      <c r="G861" s="546"/>
      <c r="H861" s="547"/>
      <c r="I861" s="547"/>
      <c r="J861" s="547"/>
      <c r="K861" s="547"/>
      <c r="L861" s="728" t="s">
        <v>1345</v>
      </c>
      <c r="M861" s="548">
        <v>9150</v>
      </c>
      <c r="N861" s="549"/>
      <c r="P861" s="48"/>
      <c r="Q861" s="48"/>
      <c r="R861" s="48"/>
      <c r="S861" s="48"/>
      <c r="T861" s="48"/>
      <c r="U861" s="48"/>
      <c r="V861" s="48"/>
      <c r="W861" s="48"/>
      <c r="X861" s="48"/>
    </row>
    <row r="862" spans="1:24" ht="20.100000000000001" customHeight="1">
      <c r="A862" s="540">
        <v>855</v>
      </c>
      <c r="B862" s="725" t="s">
        <v>713</v>
      </c>
      <c r="C862" s="542" t="s">
        <v>712</v>
      </c>
      <c r="D862" s="543" t="s">
        <v>2591</v>
      </c>
      <c r="E862" s="728" t="s">
        <v>2592</v>
      </c>
      <c r="F862" s="729" t="s">
        <v>2541</v>
      </c>
      <c r="G862" s="546"/>
      <c r="H862" s="547"/>
      <c r="I862" s="547"/>
      <c r="J862" s="547"/>
      <c r="K862" s="547"/>
      <c r="L862" s="728" t="s">
        <v>1345</v>
      </c>
      <c r="M862" s="548">
        <v>9150</v>
      </c>
      <c r="N862" s="549"/>
      <c r="P862" s="48"/>
      <c r="Q862" s="48"/>
      <c r="R862" s="48"/>
      <c r="S862" s="48"/>
      <c r="T862" s="48"/>
      <c r="U862" s="48"/>
      <c r="V862" s="48"/>
      <c r="W862" s="48"/>
      <c r="X862" s="48"/>
    </row>
    <row r="863" spans="1:24" ht="20.100000000000001" customHeight="1">
      <c r="A863" s="540">
        <v>856</v>
      </c>
      <c r="B863" s="725" t="s">
        <v>713</v>
      </c>
      <c r="C863" s="542" t="s">
        <v>712</v>
      </c>
      <c r="D863" s="543" t="s">
        <v>2593</v>
      </c>
      <c r="E863" s="728" t="s">
        <v>2592</v>
      </c>
      <c r="F863" s="729" t="s">
        <v>2541</v>
      </c>
      <c r="G863" s="546"/>
      <c r="H863" s="547"/>
      <c r="I863" s="547"/>
      <c r="J863" s="547"/>
      <c r="K863" s="547"/>
      <c r="L863" s="728" t="s">
        <v>1345</v>
      </c>
      <c r="M863" s="548">
        <v>9150</v>
      </c>
      <c r="N863" s="549"/>
      <c r="P863" s="48"/>
      <c r="Q863" s="48"/>
      <c r="R863" s="48"/>
      <c r="S863" s="48"/>
      <c r="T863" s="48"/>
      <c r="U863" s="48"/>
      <c r="V863" s="48"/>
      <c r="W863" s="48"/>
      <c r="X863" s="48"/>
    </row>
    <row r="864" spans="1:24" ht="20.100000000000001" customHeight="1">
      <c r="A864" s="540">
        <v>857</v>
      </c>
      <c r="B864" s="725" t="s">
        <v>713</v>
      </c>
      <c r="C864" s="542" t="s">
        <v>712</v>
      </c>
      <c r="D864" s="543" t="s">
        <v>2594</v>
      </c>
      <c r="E864" s="728" t="s">
        <v>2595</v>
      </c>
      <c r="F864" s="729" t="s">
        <v>2541</v>
      </c>
      <c r="G864" s="546"/>
      <c r="H864" s="547"/>
      <c r="I864" s="547"/>
      <c r="J864" s="547"/>
      <c r="K864" s="547"/>
      <c r="L864" s="728" t="s">
        <v>1345</v>
      </c>
      <c r="M864" s="548">
        <v>9150</v>
      </c>
      <c r="N864" s="549"/>
      <c r="P864" s="48"/>
      <c r="Q864" s="48"/>
      <c r="R864" s="48"/>
      <c r="S864" s="48"/>
      <c r="T864" s="48"/>
      <c r="U864" s="48"/>
      <c r="V864" s="48"/>
      <c r="W864" s="48"/>
      <c r="X864" s="48"/>
    </row>
    <row r="865" spans="1:24" ht="20.100000000000001" customHeight="1">
      <c r="A865" s="540">
        <v>858</v>
      </c>
      <c r="B865" s="725" t="s">
        <v>713</v>
      </c>
      <c r="C865" s="542" t="s">
        <v>712</v>
      </c>
      <c r="D865" s="543" t="s">
        <v>2596</v>
      </c>
      <c r="E865" s="728" t="s">
        <v>2595</v>
      </c>
      <c r="F865" s="729" t="s">
        <v>2541</v>
      </c>
      <c r="G865" s="546"/>
      <c r="H865" s="547"/>
      <c r="I865" s="547"/>
      <c r="J865" s="547"/>
      <c r="K865" s="547"/>
      <c r="L865" s="728" t="s">
        <v>1345</v>
      </c>
      <c r="M865" s="548">
        <v>9150</v>
      </c>
      <c r="N865" s="549"/>
      <c r="P865" s="48"/>
      <c r="Q865" s="48"/>
      <c r="R865" s="48"/>
      <c r="S865" s="48"/>
      <c r="T865" s="48"/>
      <c r="U865" s="48"/>
      <c r="V865" s="48"/>
      <c r="W865" s="48"/>
      <c r="X865" s="48"/>
    </row>
    <row r="866" spans="1:24" ht="20.100000000000001" customHeight="1">
      <c r="A866" s="540">
        <v>859</v>
      </c>
      <c r="B866" s="725" t="s">
        <v>713</v>
      </c>
      <c r="C866" s="542" t="s">
        <v>712</v>
      </c>
      <c r="D866" s="543" t="s">
        <v>2597</v>
      </c>
      <c r="E866" s="728" t="s">
        <v>2598</v>
      </c>
      <c r="F866" s="729" t="s">
        <v>2541</v>
      </c>
      <c r="G866" s="546"/>
      <c r="H866" s="547"/>
      <c r="I866" s="547"/>
      <c r="J866" s="547"/>
      <c r="K866" s="547"/>
      <c r="L866" s="728" t="s">
        <v>1345</v>
      </c>
      <c r="M866" s="548">
        <v>9150</v>
      </c>
      <c r="N866" s="549"/>
      <c r="P866" s="48"/>
      <c r="Q866" s="48"/>
      <c r="R866" s="48"/>
      <c r="S866" s="48"/>
      <c r="T866" s="48"/>
      <c r="U866" s="48"/>
      <c r="V866" s="48"/>
      <c r="W866" s="48"/>
      <c r="X866" s="48"/>
    </row>
    <row r="867" spans="1:24" ht="20.100000000000001" customHeight="1">
      <c r="A867" s="540">
        <v>860</v>
      </c>
      <c r="B867" s="725" t="s">
        <v>713</v>
      </c>
      <c r="C867" s="542" t="s">
        <v>712</v>
      </c>
      <c r="D867" s="543" t="s">
        <v>2599</v>
      </c>
      <c r="E867" s="728" t="s">
        <v>2598</v>
      </c>
      <c r="F867" s="729" t="s">
        <v>2541</v>
      </c>
      <c r="G867" s="546"/>
      <c r="H867" s="547"/>
      <c r="I867" s="547"/>
      <c r="J867" s="547"/>
      <c r="K867" s="547"/>
      <c r="L867" s="728" t="s">
        <v>1345</v>
      </c>
      <c r="M867" s="548">
        <v>9150</v>
      </c>
      <c r="N867" s="549"/>
      <c r="P867" s="48"/>
      <c r="Q867" s="48"/>
      <c r="R867" s="48"/>
      <c r="S867" s="48"/>
      <c r="T867" s="48"/>
      <c r="U867" s="48"/>
      <c r="V867" s="48"/>
      <c r="W867" s="48"/>
      <c r="X867" s="48"/>
    </row>
    <row r="868" spans="1:24" ht="20.100000000000001" customHeight="1">
      <c r="A868" s="540">
        <v>861</v>
      </c>
      <c r="B868" s="725" t="s">
        <v>713</v>
      </c>
      <c r="C868" s="542" t="s">
        <v>712</v>
      </c>
      <c r="D868" s="543" t="s">
        <v>2600</v>
      </c>
      <c r="E868" s="728" t="s">
        <v>2601</v>
      </c>
      <c r="F868" s="729" t="s">
        <v>2541</v>
      </c>
      <c r="G868" s="546"/>
      <c r="H868" s="547"/>
      <c r="I868" s="547"/>
      <c r="J868" s="547"/>
      <c r="K868" s="547"/>
      <c r="L868" s="728" t="s">
        <v>1345</v>
      </c>
      <c r="M868" s="548">
        <v>9150</v>
      </c>
      <c r="N868" s="549"/>
      <c r="P868" s="48"/>
      <c r="Q868" s="48"/>
      <c r="R868" s="48"/>
      <c r="S868" s="48"/>
      <c r="T868" s="48"/>
      <c r="U868" s="48"/>
      <c r="V868" s="48"/>
      <c r="W868" s="48"/>
      <c r="X868" s="48"/>
    </row>
    <row r="869" spans="1:24" ht="20.100000000000001" customHeight="1">
      <c r="A869" s="540">
        <v>862</v>
      </c>
      <c r="B869" s="725" t="s">
        <v>713</v>
      </c>
      <c r="C869" s="542" t="s">
        <v>712</v>
      </c>
      <c r="D869" s="543" t="s">
        <v>2602</v>
      </c>
      <c r="E869" s="728" t="s">
        <v>2601</v>
      </c>
      <c r="F869" s="729" t="s">
        <v>2541</v>
      </c>
      <c r="G869" s="546"/>
      <c r="H869" s="547"/>
      <c r="I869" s="547"/>
      <c r="J869" s="547"/>
      <c r="K869" s="547"/>
      <c r="L869" s="728" t="s">
        <v>1345</v>
      </c>
      <c r="M869" s="548">
        <v>9150</v>
      </c>
      <c r="N869" s="549"/>
      <c r="P869" s="48"/>
      <c r="Q869" s="48"/>
      <c r="R869" s="48"/>
      <c r="S869" s="48"/>
      <c r="T869" s="48"/>
      <c r="U869" s="48"/>
      <c r="V869" s="48"/>
      <c r="W869" s="48"/>
      <c r="X869" s="48"/>
    </row>
    <row r="870" spans="1:24" ht="20.100000000000001" customHeight="1">
      <c r="A870" s="540">
        <v>863</v>
      </c>
      <c r="B870" s="725" t="s">
        <v>713</v>
      </c>
      <c r="C870" s="542" t="s">
        <v>712</v>
      </c>
      <c r="D870" s="543" t="s">
        <v>2603</v>
      </c>
      <c r="E870" s="728" t="s">
        <v>2604</v>
      </c>
      <c r="F870" s="729" t="s">
        <v>2541</v>
      </c>
      <c r="G870" s="546"/>
      <c r="H870" s="547"/>
      <c r="I870" s="547"/>
      <c r="J870" s="547"/>
      <c r="K870" s="547"/>
      <c r="L870" s="728" t="s">
        <v>1345</v>
      </c>
      <c r="M870" s="548">
        <v>9150</v>
      </c>
      <c r="N870" s="549"/>
      <c r="P870" s="48"/>
      <c r="Q870" s="48"/>
      <c r="R870" s="48"/>
      <c r="S870" s="48"/>
      <c r="T870" s="48"/>
      <c r="U870" s="48"/>
      <c r="V870" s="48"/>
      <c r="W870" s="48"/>
      <c r="X870" s="48"/>
    </row>
    <row r="871" spans="1:24" ht="20.100000000000001" customHeight="1">
      <c r="A871" s="540">
        <v>864</v>
      </c>
      <c r="B871" s="725" t="s">
        <v>713</v>
      </c>
      <c r="C871" s="542" t="s">
        <v>712</v>
      </c>
      <c r="D871" s="543" t="s">
        <v>2605</v>
      </c>
      <c r="E871" s="728" t="s">
        <v>2604</v>
      </c>
      <c r="F871" s="729" t="s">
        <v>2541</v>
      </c>
      <c r="G871" s="546"/>
      <c r="H871" s="547"/>
      <c r="I871" s="547"/>
      <c r="J871" s="547"/>
      <c r="K871" s="547"/>
      <c r="L871" s="728" t="s">
        <v>1345</v>
      </c>
      <c r="M871" s="548">
        <v>9150</v>
      </c>
      <c r="N871" s="549"/>
      <c r="P871" s="48"/>
      <c r="Q871" s="48"/>
      <c r="R871" s="48"/>
      <c r="S871" s="48"/>
      <c r="T871" s="48"/>
      <c r="U871" s="48"/>
      <c r="V871" s="48"/>
      <c r="W871" s="48"/>
      <c r="X871" s="48"/>
    </row>
    <row r="872" spans="1:24" ht="20.100000000000001" customHeight="1">
      <c r="A872" s="540">
        <v>865</v>
      </c>
      <c r="B872" s="725" t="s">
        <v>713</v>
      </c>
      <c r="C872" s="542" t="s">
        <v>712</v>
      </c>
      <c r="D872" s="543" t="s">
        <v>2606</v>
      </c>
      <c r="E872" s="728" t="s">
        <v>2607</v>
      </c>
      <c r="F872" s="729" t="s">
        <v>2541</v>
      </c>
      <c r="G872" s="546"/>
      <c r="H872" s="547"/>
      <c r="I872" s="547"/>
      <c r="J872" s="547"/>
      <c r="K872" s="547"/>
      <c r="L872" s="728" t="s">
        <v>1345</v>
      </c>
      <c r="M872" s="548">
        <v>9150</v>
      </c>
      <c r="N872" s="549"/>
      <c r="P872" s="48"/>
      <c r="Q872" s="48"/>
      <c r="R872" s="48"/>
      <c r="S872" s="48"/>
      <c r="T872" s="48"/>
      <c r="U872" s="48"/>
      <c r="V872" s="48"/>
      <c r="W872" s="48"/>
      <c r="X872" s="48"/>
    </row>
    <row r="873" spans="1:24" ht="20.100000000000001" customHeight="1">
      <c r="A873" s="540">
        <v>866</v>
      </c>
      <c r="B873" s="725" t="s">
        <v>713</v>
      </c>
      <c r="C873" s="542" t="s">
        <v>712</v>
      </c>
      <c r="D873" s="543" t="s">
        <v>2608</v>
      </c>
      <c r="E873" s="728" t="s">
        <v>2607</v>
      </c>
      <c r="F873" s="729" t="s">
        <v>2541</v>
      </c>
      <c r="G873" s="546"/>
      <c r="H873" s="547"/>
      <c r="I873" s="547"/>
      <c r="J873" s="547"/>
      <c r="K873" s="547"/>
      <c r="L873" s="728" t="s">
        <v>1345</v>
      </c>
      <c r="M873" s="548">
        <v>9150</v>
      </c>
      <c r="N873" s="549"/>
      <c r="P873" s="48"/>
      <c r="Q873" s="48"/>
      <c r="R873" s="48"/>
      <c r="S873" s="48"/>
      <c r="T873" s="48"/>
      <c r="U873" s="48"/>
      <c r="V873" s="48"/>
      <c r="W873" s="48"/>
      <c r="X873" s="48"/>
    </row>
    <row r="874" spans="1:24" ht="20.100000000000001" customHeight="1">
      <c r="A874" s="540">
        <v>867</v>
      </c>
      <c r="B874" s="725" t="s">
        <v>706</v>
      </c>
      <c r="C874" s="542" t="s">
        <v>705</v>
      </c>
      <c r="D874" s="543" t="s">
        <v>2609</v>
      </c>
      <c r="E874" s="728" t="s">
        <v>2610</v>
      </c>
      <c r="F874" s="729" t="s">
        <v>1587</v>
      </c>
      <c r="G874" s="546"/>
      <c r="H874" s="547"/>
      <c r="I874" s="547"/>
      <c r="J874" s="547"/>
      <c r="K874" s="547"/>
      <c r="L874" s="728" t="s">
        <v>1345</v>
      </c>
      <c r="M874" s="548">
        <v>20496</v>
      </c>
      <c r="N874" s="549"/>
      <c r="P874" s="48"/>
      <c r="Q874" s="48"/>
      <c r="R874" s="48"/>
      <c r="S874" s="48"/>
      <c r="T874" s="48"/>
      <c r="U874" s="48"/>
      <c r="V874" s="48"/>
      <c r="W874" s="48"/>
      <c r="X874" s="48"/>
    </row>
    <row r="875" spans="1:24" ht="20.100000000000001" customHeight="1">
      <c r="A875" s="540">
        <v>868</v>
      </c>
      <c r="B875" s="725" t="s">
        <v>706</v>
      </c>
      <c r="C875" s="542" t="s">
        <v>705</v>
      </c>
      <c r="D875" s="543" t="s">
        <v>2611</v>
      </c>
      <c r="E875" s="728" t="s">
        <v>2610</v>
      </c>
      <c r="F875" s="729" t="s">
        <v>1587</v>
      </c>
      <c r="G875" s="546"/>
      <c r="H875" s="547"/>
      <c r="I875" s="547"/>
      <c r="J875" s="547"/>
      <c r="K875" s="547"/>
      <c r="L875" s="728" t="s">
        <v>1345</v>
      </c>
      <c r="M875" s="548">
        <v>20496</v>
      </c>
      <c r="N875" s="549"/>
      <c r="P875" s="48"/>
      <c r="Q875" s="48"/>
      <c r="R875" s="48"/>
      <c r="S875" s="48"/>
      <c r="T875" s="48"/>
      <c r="U875" s="48"/>
      <c r="V875" s="48"/>
      <c r="W875" s="48"/>
      <c r="X875" s="48"/>
    </row>
    <row r="876" spans="1:24" ht="20.100000000000001" customHeight="1">
      <c r="A876" s="540">
        <v>869</v>
      </c>
      <c r="B876" s="725" t="s">
        <v>706</v>
      </c>
      <c r="C876" s="542" t="s">
        <v>705</v>
      </c>
      <c r="D876" s="543" t="s">
        <v>2612</v>
      </c>
      <c r="E876" s="728" t="s">
        <v>2613</v>
      </c>
      <c r="F876" s="729" t="s">
        <v>1546</v>
      </c>
      <c r="G876" s="546"/>
      <c r="H876" s="547"/>
      <c r="I876" s="547"/>
      <c r="J876" s="547"/>
      <c r="K876" s="547"/>
      <c r="L876" s="728" t="s">
        <v>1345</v>
      </c>
      <c r="M876" s="548">
        <v>21960</v>
      </c>
      <c r="N876" s="549"/>
      <c r="P876" s="48"/>
      <c r="Q876" s="48"/>
      <c r="R876" s="48"/>
      <c r="S876" s="48"/>
      <c r="T876" s="48"/>
      <c r="U876" s="48"/>
      <c r="V876" s="48"/>
      <c r="W876" s="48"/>
      <c r="X876" s="48"/>
    </row>
    <row r="877" spans="1:24" ht="20.100000000000001" customHeight="1">
      <c r="A877" s="540">
        <v>870</v>
      </c>
      <c r="B877" s="725" t="s">
        <v>706</v>
      </c>
      <c r="C877" s="542" t="s">
        <v>705</v>
      </c>
      <c r="D877" s="543" t="s">
        <v>2614</v>
      </c>
      <c r="E877" s="728" t="s">
        <v>2613</v>
      </c>
      <c r="F877" s="729" t="s">
        <v>1546</v>
      </c>
      <c r="G877" s="546"/>
      <c r="H877" s="547"/>
      <c r="I877" s="547"/>
      <c r="J877" s="547"/>
      <c r="K877" s="547"/>
      <c r="L877" s="728" t="s">
        <v>1345</v>
      </c>
      <c r="M877" s="548">
        <v>21960</v>
      </c>
      <c r="N877" s="549"/>
      <c r="P877" s="48"/>
      <c r="Q877" s="48"/>
      <c r="R877" s="48"/>
      <c r="S877" s="48"/>
      <c r="T877" s="48"/>
      <c r="U877" s="48"/>
      <c r="V877" s="48"/>
      <c r="W877" s="48"/>
      <c r="X877" s="48"/>
    </row>
    <row r="878" spans="1:24" ht="20.100000000000001" customHeight="1">
      <c r="A878" s="540">
        <v>871</v>
      </c>
      <c r="B878" s="725" t="s">
        <v>706</v>
      </c>
      <c r="C878" s="542" t="s">
        <v>705</v>
      </c>
      <c r="D878" s="543" t="s">
        <v>2615</v>
      </c>
      <c r="E878" s="728" t="s">
        <v>2616</v>
      </c>
      <c r="F878" s="729" t="s">
        <v>1344</v>
      </c>
      <c r="G878" s="546"/>
      <c r="H878" s="547"/>
      <c r="I878" s="547"/>
      <c r="J878" s="547"/>
      <c r="K878" s="547"/>
      <c r="L878" s="728" t="s">
        <v>1345</v>
      </c>
      <c r="M878" s="548">
        <v>18666</v>
      </c>
      <c r="N878" s="549"/>
      <c r="P878" s="48"/>
      <c r="Q878" s="48"/>
      <c r="R878" s="48"/>
      <c r="S878" s="48"/>
      <c r="T878" s="48"/>
      <c r="U878" s="48"/>
      <c r="V878" s="48"/>
      <c r="W878" s="48"/>
      <c r="X878" s="48"/>
    </row>
    <row r="879" spans="1:24" ht="20.100000000000001" customHeight="1">
      <c r="A879" s="540">
        <v>872</v>
      </c>
      <c r="B879" s="725" t="s">
        <v>706</v>
      </c>
      <c r="C879" s="542" t="s">
        <v>705</v>
      </c>
      <c r="D879" s="543" t="s">
        <v>2617</v>
      </c>
      <c r="E879" s="728" t="s">
        <v>2616</v>
      </c>
      <c r="F879" s="729" t="s">
        <v>1344</v>
      </c>
      <c r="G879" s="546"/>
      <c r="H879" s="547"/>
      <c r="I879" s="547"/>
      <c r="J879" s="547"/>
      <c r="K879" s="547"/>
      <c r="L879" s="728" t="s">
        <v>1345</v>
      </c>
      <c r="M879" s="548">
        <v>18666</v>
      </c>
      <c r="N879" s="549"/>
      <c r="P879" s="48"/>
      <c r="Q879" s="48"/>
      <c r="R879" s="48"/>
      <c r="S879" s="48"/>
      <c r="T879" s="48"/>
      <c r="U879" s="48"/>
      <c r="V879" s="48"/>
      <c r="W879" s="48"/>
      <c r="X879" s="48"/>
    </row>
    <row r="880" spans="1:24" ht="20.100000000000001" customHeight="1">
      <c r="A880" s="540">
        <v>873</v>
      </c>
      <c r="B880" s="725" t="s">
        <v>706</v>
      </c>
      <c r="C880" s="542" t="s">
        <v>705</v>
      </c>
      <c r="D880" s="543" t="s">
        <v>2618</v>
      </c>
      <c r="E880" s="728" t="s">
        <v>2619</v>
      </c>
      <c r="F880" s="729" t="s">
        <v>1443</v>
      </c>
      <c r="G880" s="546"/>
      <c r="H880" s="547"/>
      <c r="I880" s="547"/>
      <c r="J880" s="547"/>
      <c r="K880" s="547"/>
      <c r="L880" s="728" t="s">
        <v>1345</v>
      </c>
      <c r="M880" s="548">
        <v>51166.8</v>
      </c>
      <c r="N880" s="549"/>
      <c r="P880" s="48"/>
      <c r="Q880" s="48"/>
      <c r="R880" s="48"/>
      <c r="S880" s="48"/>
      <c r="T880" s="48"/>
      <c r="U880" s="48"/>
      <c r="V880" s="48"/>
      <c r="W880" s="48"/>
      <c r="X880" s="48"/>
    </row>
    <row r="881" spans="1:24" ht="20.100000000000001" customHeight="1">
      <c r="A881" s="540">
        <v>874</v>
      </c>
      <c r="B881" s="725" t="s">
        <v>706</v>
      </c>
      <c r="C881" s="542" t="s">
        <v>705</v>
      </c>
      <c r="D881" s="543" t="s">
        <v>2620</v>
      </c>
      <c r="E881" s="728" t="s">
        <v>2619</v>
      </c>
      <c r="F881" s="729" t="s">
        <v>1443</v>
      </c>
      <c r="G881" s="546"/>
      <c r="H881" s="547"/>
      <c r="I881" s="547"/>
      <c r="J881" s="547"/>
      <c r="K881" s="547"/>
      <c r="L881" s="728" t="s">
        <v>1345</v>
      </c>
      <c r="M881" s="548">
        <f>M880</f>
        <v>51166.8</v>
      </c>
      <c r="N881" s="549"/>
      <c r="P881" s="48"/>
      <c r="Q881" s="48"/>
      <c r="R881" s="48"/>
      <c r="S881" s="48"/>
      <c r="T881" s="48"/>
      <c r="U881" s="48"/>
      <c r="V881" s="48"/>
      <c r="W881" s="48"/>
      <c r="X881" s="48"/>
    </row>
    <row r="882" spans="1:24" ht="20.100000000000001" customHeight="1">
      <c r="A882" s="540">
        <v>875</v>
      </c>
      <c r="B882" s="725" t="s">
        <v>706</v>
      </c>
      <c r="C882" s="542" t="s">
        <v>705</v>
      </c>
      <c r="D882" s="543" t="s">
        <v>2621</v>
      </c>
      <c r="E882" s="728" t="s">
        <v>2622</v>
      </c>
      <c r="F882" s="729" t="s">
        <v>2290</v>
      </c>
      <c r="G882" s="546"/>
      <c r="H882" s="547"/>
      <c r="I882" s="547"/>
      <c r="J882" s="547"/>
      <c r="K882" s="547"/>
      <c r="L882" s="728" t="s">
        <v>1345</v>
      </c>
      <c r="M882" s="548">
        <v>18300</v>
      </c>
      <c r="N882" s="549"/>
      <c r="P882" s="48"/>
      <c r="Q882" s="48"/>
      <c r="R882" s="48"/>
      <c r="S882" s="48"/>
      <c r="T882" s="48"/>
      <c r="U882" s="48"/>
      <c r="V882" s="48"/>
      <c r="W882" s="48"/>
      <c r="X882" s="48"/>
    </row>
    <row r="883" spans="1:24" ht="20.100000000000001" customHeight="1">
      <c r="A883" s="540">
        <v>876</v>
      </c>
      <c r="B883" s="725" t="s">
        <v>706</v>
      </c>
      <c r="C883" s="542" t="s">
        <v>705</v>
      </c>
      <c r="D883" s="543" t="s">
        <v>2623</v>
      </c>
      <c r="E883" s="728" t="s">
        <v>2622</v>
      </c>
      <c r="F883" s="729" t="str">
        <f>F882</f>
        <v>Pinus Book Publick</v>
      </c>
      <c r="G883" s="546"/>
      <c r="H883" s="547"/>
      <c r="I883" s="547"/>
      <c r="J883" s="547"/>
      <c r="K883" s="547"/>
      <c r="L883" s="728" t="s">
        <v>1345</v>
      </c>
      <c r="M883" s="548">
        <v>18300</v>
      </c>
      <c r="N883" s="549"/>
      <c r="P883" s="48"/>
      <c r="Q883" s="48"/>
      <c r="R883" s="48"/>
      <c r="S883" s="48"/>
      <c r="T883" s="48"/>
      <c r="U883" s="48"/>
      <c r="V883" s="48"/>
      <c r="W883" s="48"/>
      <c r="X883" s="48"/>
    </row>
    <row r="884" spans="1:24" ht="20.100000000000001" customHeight="1">
      <c r="A884" s="540">
        <v>877</v>
      </c>
      <c r="B884" s="725" t="s">
        <v>713</v>
      </c>
      <c r="C884" s="542" t="s">
        <v>712</v>
      </c>
      <c r="D884" s="543" t="s">
        <v>2624</v>
      </c>
      <c r="E884" s="728" t="s">
        <v>2625</v>
      </c>
      <c r="F884" s="729" t="s">
        <v>1822</v>
      </c>
      <c r="G884" s="546"/>
      <c r="H884" s="547"/>
      <c r="I884" s="547"/>
      <c r="J884" s="547"/>
      <c r="K884" s="547"/>
      <c r="L884" s="728" t="s">
        <v>1345</v>
      </c>
      <c r="M884" s="548">
        <v>9516</v>
      </c>
      <c r="N884" s="549"/>
      <c r="P884" s="48"/>
      <c r="Q884" s="48"/>
      <c r="R884" s="48"/>
      <c r="S884" s="48"/>
      <c r="T884" s="48"/>
      <c r="U884" s="48"/>
      <c r="V884" s="48"/>
      <c r="W884" s="48"/>
      <c r="X884" s="48"/>
    </row>
    <row r="885" spans="1:24" ht="20.100000000000001" customHeight="1">
      <c r="A885" s="540">
        <v>878</v>
      </c>
      <c r="B885" s="725" t="s">
        <v>713</v>
      </c>
      <c r="C885" s="542" t="s">
        <v>712</v>
      </c>
      <c r="D885" s="543" t="s">
        <v>2626</v>
      </c>
      <c r="E885" s="728" t="s">
        <v>2625</v>
      </c>
      <c r="F885" s="729" t="s">
        <v>1822</v>
      </c>
      <c r="G885" s="546"/>
      <c r="H885" s="547"/>
      <c r="I885" s="547"/>
      <c r="J885" s="547"/>
      <c r="K885" s="547"/>
      <c r="L885" s="728" t="s">
        <v>1345</v>
      </c>
      <c r="M885" s="548">
        <v>9516</v>
      </c>
      <c r="N885" s="549"/>
      <c r="P885" s="48"/>
      <c r="Q885" s="48"/>
      <c r="R885" s="48"/>
      <c r="S885" s="48"/>
      <c r="T885" s="48"/>
      <c r="U885" s="48"/>
      <c r="V885" s="48"/>
      <c r="W885" s="48"/>
      <c r="X885" s="48"/>
    </row>
    <row r="886" spans="1:24" ht="20.100000000000001" customHeight="1">
      <c r="A886" s="540">
        <v>879</v>
      </c>
      <c r="B886" s="725" t="s">
        <v>713</v>
      </c>
      <c r="C886" s="542" t="s">
        <v>712</v>
      </c>
      <c r="D886" s="543" t="s">
        <v>2627</v>
      </c>
      <c r="E886" s="728" t="s">
        <v>2628</v>
      </c>
      <c r="F886" s="729" t="s">
        <v>1822</v>
      </c>
      <c r="G886" s="546"/>
      <c r="H886" s="547"/>
      <c r="I886" s="547"/>
      <c r="J886" s="547"/>
      <c r="K886" s="547"/>
      <c r="L886" s="728" t="s">
        <v>1345</v>
      </c>
      <c r="M886" s="548">
        <v>10248</v>
      </c>
      <c r="N886" s="549"/>
      <c r="P886" s="48"/>
      <c r="Q886" s="48"/>
      <c r="R886" s="48"/>
      <c r="S886" s="48"/>
      <c r="T886" s="48"/>
      <c r="U886" s="48"/>
      <c r="V886" s="48"/>
      <c r="W886" s="48"/>
      <c r="X886" s="48"/>
    </row>
    <row r="887" spans="1:24" ht="20.100000000000001" customHeight="1">
      <c r="A887" s="540">
        <v>880</v>
      </c>
      <c r="B887" s="725" t="s">
        <v>713</v>
      </c>
      <c r="C887" s="542" t="s">
        <v>712</v>
      </c>
      <c r="D887" s="543" t="s">
        <v>2629</v>
      </c>
      <c r="E887" s="728" t="s">
        <v>2628</v>
      </c>
      <c r="F887" s="729" t="s">
        <v>1822</v>
      </c>
      <c r="G887" s="546"/>
      <c r="H887" s="547"/>
      <c r="I887" s="547"/>
      <c r="J887" s="547"/>
      <c r="K887" s="547"/>
      <c r="L887" s="728" t="s">
        <v>1345</v>
      </c>
      <c r="M887" s="548">
        <v>10248</v>
      </c>
      <c r="N887" s="549"/>
      <c r="P887" s="48"/>
      <c r="Q887" s="48"/>
      <c r="R887" s="48"/>
      <c r="S887" s="48"/>
      <c r="T887" s="48"/>
      <c r="U887" s="48"/>
      <c r="V887" s="48"/>
      <c r="W887" s="48"/>
      <c r="X887" s="48"/>
    </row>
    <row r="888" spans="1:24" ht="20.100000000000001" customHeight="1">
      <c r="A888" s="540">
        <v>881</v>
      </c>
      <c r="B888" s="725" t="s">
        <v>713</v>
      </c>
      <c r="C888" s="542" t="s">
        <v>712</v>
      </c>
      <c r="D888" s="543" t="s">
        <v>2630</v>
      </c>
      <c r="E888" s="728" t="s">
        <v>2631</v>
      </c>
      <c r="F888" s="729" t="s">
        <v>1424</v>
      </c>
      <c r="G888" s="546"/>
      <c r="H888" s="547"/>
      <c r="I888" s="547"/>
      <c r="J888" s="547"/>
      <c r="K888" s="547"/>
      <c r="L888" s="728" t="s">
        <v>1345</v>
      </c>
      <c r="M888" s="548">
        <v>24156</v>
      </c>
      <c r="N888" s="549"/>
      <c r="P888" s="48"/>
      <c r="Q888" s="48"/>
      <c r="R888" s="48"/>
      <c r="S888" s="48"/>
      <c r="T888" s="48"/>
      <c r="U888" s="48"/>
      <c r="V888" s="48"/>
      <c r="W888" s="48"/>
      <c r="X888" s="48"/>
    </row>
    <row r="889" spans="1:24" ht="20.100000000000001" customHeight="1">
      <c r="A889" s="540">
        <v>882</v>
      </c>
      <c r="B889" s="725" t="s">
        <v>713</v>
      </c>
      <c r="C889" s="542" t="s">
        <v>712</v>
      </c>
      <c r="D889" s="543" t="s">
        <v>2632</v>
      </c>
      <c r="E889" s="728" t="s">
        <v>2631</v>
      </c>
      <c r="F889" s="729" t="s">
        <v>1424</v>
      </c>
      <c r="G889" s="546"/>
      <c r="H889" s="547"/>
      <c r="I889" s="547"/>
      <c r="J889" s="547"/>
      <c r="K889" s="547"/>
      <c r="L889" s="728" t="s">
        <v>1345</v>
      </c>
      <c r="M889" s="548">
        <v>24156</v>
      </c>
      <c r="N889" s="549"/>
      <c r="P889" s="48"/>
      <c r="Q889" s="48"/>
      <c r="R889" s="48"/>
      <c r="S889" s="48"/>
      <c r="T889" s="48"/>
      <c r="U889" s="48"/>
      <c r="V889" s="48"/>
      <c r="W889" s="48"/>
      <c r="X889" s="48"/>
    </row>
    <row r="890" spans="1:24" ht="20.100000000000001" customHeight="1">
      <c r="A890" s="540">
        <v>883</v>
      </c>
      <c r="B890" s="725" t="s">
        <v>710</v>
      </c>
      <c r="C890" s="542" t="s">
        <v>709</v>
      </c>
      <c r="D890" s="543" t="s">
        <v>2633</v>
      </c>
      <c r="E890" s="728" t="s">
        <v>2634</v>
      </c>
      <c r="F890" s="729" t="s">
        <v>1356</v>
      </c>
      <c r="G890" s="546"/>
      <c r="H890" s="547"/>
      <c r="I890" s="547"/>
      <c r="J890" s="547"/>
      <c r="K890" s="547"/>
      <c r="L890" s="728" t="s">
        <v>1345</v>
      </c>
      <c r="M890" s="548">
        <v>14640</v>
      </c>
      <c r="N890" s="549"/>
      <c r="P890" s="48"/>
      <c r="Q890" s="48"/>
      <c r="R890" s="48"/>
      <c r="S890" s="48"/>
      <c r="T890" s="48"/>
      <c r="U890" s="48"/>
      <c r="V890" s="48"/>
      <c r="W890" s="48"/>
      <c r="X890" s="48"/>
    </row>
    <row r="891" spans="1:24" ht="20.100000000000001" customHeight="1">
      <c r="A891" s="540">
        <v>884</v>
      </c>
      <c r="B891" s="725" t="s">
        <v>710</v>
      </c>
      <c r="C891" s="542" t="s">
        <v>709</v>
      </c>
      <c r="D891" s="543" t="s">
        <v>2635</v>
      </c>
      <c r="E891" s="728" t="s">
        <v>2634</v>
      </c>
      <c r="F891" s="729" t="s">
        <v>1356</v>
      </c>
      <c r="G891" s="546"/>
      <c r="H891" s="547"/>
      <c r="I891" s="547"/>
      <c r="J891" s="547"/>
      <c r="K891" s="547"/>
      <c r="L891" s="728" t="s">
        <v>1345</v>
      </c>
      <c r="M891" s="548">
        <v>14640</v>
      </c>
      <c r="N891" s="549"/>
      <c r="P891" s="48"/>
      <c r="Q891" s="48"/>
      <c r="R891" s="48"/>
      <c r="S891" s="48"/>
      <c r="T891" s="48"/>
      <c r="U891" s="48"/>
      <c r="V891" s="48"/>
      <c r="W891" s="48"/>
      <c r="X891" s="48"/>
    </row>
    <row r="892" spans="1:24" ht="20.100000000000001" customHeight="1">
      <c r="A892" s="540">
        <v>885</v>
      </c>
      <c r="B892" s="725" t="s">
        <v>710</v>
      </c>
      <c r="C892" s="542" t="s">
        <v>709</v>
      </c>
      <c r="D892" s="543" t="s">
        <v>2636</v>
      </c>
      <c r="E892" s="728" t="s">
        <v>2637</v>
      </c>
      <c r="F892" s="729" t="s">
        <v>1356</v>
      </c>
      <c r="G892" s="546"/>
      <c r="H892" s="547"/>
      <c r="I892" s="547"/>
      <c r="J892" s="547"/>
      <c r="K892" s="547"/>
      <c r="L892" s="728" t="s">
        <v>1345</v>
      </c>
      <c r="M892" s="548">
        <v>8784</v>
      </c>
      <c r="N892" s="549"/>
      <c r="P892" s="48"/>
      <c r="Q892" s="48"/>
      <c r="R892" s="48"/>
      <c r="S892" s="48"/>
      <c r="T892" s="48"/>
      <c r="U892" s="48"/>
      <c r="V892" s="48"/>
      <c r="W892" s="48"/>
      <c r="X892" s="48"/>
    </row>
    <row r="893" spans="1:24" ht="20.100000000000001" customHeight="1">
      <c r="A893" s="540">
        <v>886</v>
      </c>
      <c r="B893" s="725" t="s">
        <v>710</v>
      </c>
      <c r="C893" s="542" t="s">
        <v>709</v>
      </c>
      <c r="D893" s="543" t="s">
        <v>2638</v>
      </c>
      <c r="E893" s="728" t="s">
        <v>2637</v>
      </c>
      <c r="F893" s="729" t="s">
        <v>1356</v>
      </c>
      <c r="G893" s="546"/>
      <c r="H893" s="547"/>
      <c r="I893" s="547"/>
      <c r="J893" s="547"/>
      <c r="K893" s="547"/>
      <c r="L893" s="728" t="s">
        <v>1345</v>
      </c>
      <c r="M893" s="548">
        <v>8784</v>
      </c>
      <c r="N893" s="549"/>
      <c r="P893" s="48"/>
      <c r="Q893" s="48"/>
      <c r="R893" s="48"/>
      <c r="S893" s="48"/>
      <c r="T893" s="48"/>
      <c r="U893" s="48"/>
      <c r="V893" s="48"/>
      <c r="W893" s="48"/>
      <c r="X893" s="48"/>
    </row>
    <row r="894" spans="1:24" ht="20.100000000000001" customHeight="1">
      <c r="A894" s="540">
        <v>887</v>
      </c>
      <c r="B894" s="725" t="s">
        <v>706</v>
      </c>
      <c r="C894" s="542" t="s">
        <v>705</v>
      </c>
      <c r="D894" s="543" t="s">
        <v>2639</v>
      </c>
      <c r="E894" s="728" t="s">
        <v>2640</v>
      </c>
      <c r="F894" s="729" t="s">
        <v>1527</v>
      </c>
      <c r="G894" s="546"/>
      <c r="H894" s="547"/>
      <c r="I894" s="547"/>
      <c r="J894" s="547"/>
      <c r="K894" s="547"/>
      <c r="L894" s="728" t="s">
        <v>1345</v>
      </c>
      <c r="M894" s="548">
        <v>30774</v>
      </c>
      <c r="N894" s="549"/>
      <c r="P894" s="48"/>
      <c r="Q894" s="48"/>
      <c r="R894" s="48"/>
      <c r="S894" s="48"/>
      <c r="T894" s="48"/>
      <c r="U894" s="48"/>
      <c r="V894" s="48"/>
      <c r="W894" s="48"/>
      <c r="X894" s="48"/>
    </row>
    <row r="895" spans="1:24" ht="20.100000000000001" customHeight="1">
      <c r="A895" s="540">
        <v>888</v>
      </c>
      <c r="B895" s="725" t="s">
        <v>706</v>
      </c>
      <c r="C895" s="542" t="s">
        <v>705</v>
      </c>
      <c r="D895" s="543" t="s">
        <v>2641</v>
      </c>
      <c r="E895" s="728" t="s">
        <v>2640</v>
      </c>
      <c r="F895" s="729" t="s">
        <v>1527</v>
      </c>
      <c r="G895" s="546"/>
      <c r="H895" s="547"/>
      <c r="I895" s="547"/>
      <c r="J895" s="547"/>
      <c r="K895" s="547"/>
      <c r="L895" s="728" t="s">
        <v>1345</v>
      </c>
      <c r="M895" s="548">
        <v>30774</v>
      </c>
      <c r="N895" s="549"/>
      <c r="P895" s="48"/>
      <c r="Q895" s="48"/>
      <c r="R895" s="48"/>
      <c r="S895" s="48"/>
      <c r="T895" s="48"/>
      <c r="U895" s="48"/>
      <c r="V895" s="48"/>
      <c r="W895" s="48"/>
      <c r="X895" s="48"/>
    </row>
    <row r="896" spans="1:24" ht="20.100000000000001" customHeight="1">
      <c r="A896" s="540">
        <v>889</v>
      </c>
      <c r="B896" s="725" t="s">
        <v>706</v>
      </c>
      <c r="C896" s="542" t="s">
        <v>705</v>
      </c>
      <c r="D896" s="543" t="s">
        <v>2642</v>
      </c>
      <c r="E896" s="728" t="s">
        <v>2643</v>
      </c>
      <c r="F896" s="729" t="s">
        <v>1822</v>
      </c>
      <c r="G896" s="546"/>
      <c r="H896" s="547"/>
      <c r="I896" s="547"/>
      <c r="J896" s="547"/>
      <c r="K896" s="547"/>
      <c r="L896" s="728" t="s">
        <v>1345</v>
      </c>
      <c r="M896" s="548">
        <v>9516</v>
      </c>
      <c r="N896" s="549"/>
      <c r="P896" s="48"/>
      <c r="Q896" s="48"/>
      <c r="R896" s="48"/>
      <c r="S896" s="48"/>
      <c r="T896" s="48"/>
      <c r="U896" s="48"/>
      <c r="V896" s="48"/>
      <c r="W896" s="48"/>
      <c r="X896" s="48"/>
    </row>
    <row r="897" spans="1:24" ht="20.100000000000001" customHeight="1">
      <c r="A897" s="540">
        <v>890</v>
      </c>
      <c r="B897" s="725" t="s">
        <v>706</v>
      </c>
      <c r="C897" s="542" t="s">
        <v>705</v>
      </c>
      <c r="D897" s="543" t="s">
        <v>2644</v>
      </c>
      <c r="E897" s="728" t="s">
        <v>2643</v>
      </c>
      <c r="F897" s="729" t="s">
        <v>1822</v>
      </c>
      <c r="G897" s="546"/>
      <c r="H897" s="547"/>
      <c r="I897" s="547"/>
      <c r="J897" s="547"/>
      <c r="K897" s="547"/>
      <c r="L897" s="728" t="s">
        <v>1345</v>
      </c>
      <c r="M897" s="548">
        <v>9516</v>
      </c>
      <c r="N897" s="549"/>
      <c r="P897" s="48"/>
      <c r="Q897" s="48"/>
      <c r="R897" s="48"/>
      <c r="S897" s="48"/>
      <c r="T897" s="48"/>
      <c r="U897" s="48"/>
      <c r="V897" s="48"/>
      <c r="W897" s="48"/>
      <c r="X897" s="48"/>
    </row>
    <row r="898" spans="1:24" ht="20.100000000000001" customHeight="1">
      <c r="A898" s="540">
        <v>891</v>
      </c>
      <c r="B898" s="725" t="s">
        <v>706</v>
      </c>
      <c r="C898" s="542" t="s">
        <v>705</v>
      </c>
      <c r="D898" s="543" t="s">
        <v>2645</v>
      </c>
      <c r="E898" s="728" t="s">
        <v>2646</v>
      </c>
      <c r="F898" s="729" t="s">
        <v>1352</v>
      </c>
      <c r="G898" s="546"/>
      <c r="H898" s="547"/>
      <c r="I898" s="547"/>
      <c r="J898" s="547"/>
      <c r="K898" s="547"/>
      <c r="L898" s="728" t="s">
        <v>1345</v>
      </c>
      <c r="M898" s="548">
        <v>10980</v>
      </c>
      <c r="N898" s="549"/>
      <c r="P898" s="48"/>
      <c r="Q898" s="48"/>
      <c r="R898" s="48"/>
      <c r="S898" s="48"/>
      <c r="T898" s="48"/>
      <c r="U898" s="48"/>
      <c r="V898" s="48"/>
      <c r="W898" s="48"/>
      <c r="X898" s="48"/>
    </row>
    <row r="899" spans="1:24" ht="20.100000000000001" customHeight="1">
      <c r="A899" s="540">
        <v>892</v>
      </c>
      <c r="B899" s="725" t="s">
        <v>706</v>
      </c>
      <c r="C899" s="542" t="s">
        <v>705</v>
      </c>
      <c r="D899" s="543" t="s">
        <v>2647</v>
      </c>
      <c r="E899" s="728" t="s">
        <v>2646</v>
      </c>
      <c r="F899" s="729" t="s">
        <v>1352</v>
      </c>
      <c r="G899" s="546"/>
      <c r="H899" s="547"/>
      <c r="I899" s="547"/>
      <c r="J899" s="547"/>
      <c r="K899" s="547"/>
      <c r="L899" s="728" t="s">
        <v>1345</v>
      </c>
      <c r="M899" s="548">
        <v>10980</v>
      </c>
      <c r="N899" s="549"/>
      <c r="P899" s="48"/>
      <c r="Q899" s="48"/>
      <c r="R899" s="48"/>
      <c r="S899" s="48"/>
      <c r="T899" s="48"/>
      <c r="U899" s="48"/>
      <c r="V899" s="48"/>
      <c r="W899" s="48"/>
      <c r="X899" s="48"/>
    </row>
    <row r="900" spans="1:24" ht="20.100000000000001" customHeight="1">
      <c r="A900" s="540">
        <v>893</v>
      </c>
      <c r="B900" s="725" t="s">
        <v>706</v>
      </c>
      <c r="C900" s="542" t="s">
        <v>705</v>
      </c>
      <c r="D900" s="543" t="s">
        <v>2648</v>
      </c>
      <c r="E900" s="728" t="s">
        <v>2649</v>
      </c>
      <c r="F900" s="729" t="s">
        <v>1352</v>
      </c>
      <c r="G900" s="546"/>
      <c r="H900" s="547"/>
      <c r="I900" s="547"/>
      <c r="J900" s="547"/>
      <c r="K900" s="547"/>
      <c r="L900" s="728" t="s">
        <v>1345</v>
      </c>
      <c r="M900" s="548">
        <v>13176</v>
      </c>
      <c r="N900" s="549"/>
      <c r="P900" s="48"/>
      <c r="Q900" s="48"/>
      <c r="R900" s="48"/>
      <c r="S900" s="48"/>
      <c r="T900" s="48"/>
      <c r="U900" s="48"/>
      <c r="V900" s="48"/>
      <c r="W900" s="48"/>
      <c r="X900" s="48"/>
    </row>
    <row r="901" spans="1:24" ht="20.100000000000001" customHeight="1">
      <c r="A901" s="540">
        <v>894</v>
      </c>
      <c r="B901" s="725" t="s">
        <v>706</v>
      </c>
      <c r="C901" s="542" t="s">
        <v>705</v>
      </c>
      <c r="D901" s="543" t="s">
        <v>2650</v>
      </c>
      <c r="E901" s="728" t="s">
        <v>2649</v>
      </c>
      <c r="F901" s="729" t="s">
        <v>1352</v>
      </c>
      <c r="G901" s="546"/>
      <c r="H901" s="547"/>
      <c r="I901" s="547"/>
      <c r="J901" s="547"/>
      <c r="K901" s="547"/>
      <c r="L901" s="728" t="s">
        <v>1345</v>
      </c>
      <c r="M901" s="548">
        <v>13176</v>
      </c>
      <c r="N901" s="549"/>
      <c r="P901" s="48"/>
      <c r="Q901" s="48"/>
      <c r="R901" s="48"/>
      <c r="S901" s="48"/>
      <c r="T901" s="48"/>
      <c r="U901" s="48"/>
      <c r="V901" s="48"/>
      <c r="W901" s="48"/>
      <c r="X901" s="48"/>
    </row>
    <row r="902" spans="1:24" ht="20.100000000000001" customHeight="1">
      <c r="A902" s="540">
        <v>895</v>
      </c>
      <c r="B902" s="725" t="s">
        <v>713</v>
      </c>
      <c r="C902" s="542" t="s">
        <v>712</v>
      </c>
      <c r="D902" s="543" t="s">
        <v>2651</v>
      </c>
      <c r="E902" s="728" t="s">
        <v>2652</v>
      </c>
      <c r="F902" s="729" t="s">
        <v>1354</v>
      </c>
      <c r="G902" s="546"/>
      <c r="H902" s="547"/>
      <c r="I902" s="547"/>
      <c r="J902" s="547"/>
      <c r="K902" s="547"/>
      <c r="L902" s="728" t="s">
        <v>1345</v>
      </c>
      <c r="M902" s="548">
        <v>10248</v>
      </c>
      <c r="N902" s="549"/>
      <c r="P902" s="48"/>
      <c r="Q902" s="48"/>
      <c r="R902" s="48"/>
      <c r="S902" s="48"/>
      <c r="T902" s="48"/>
      <c r="U902" s="48"/>
      <c r="V902" s="48"/>
      <c r="W902" s="48"/>
      <c r="X902" s="48"/>
    </row>
    <row r="903" spans="1:24" ht="20.100000000000001" customHeight="1">
      <c r="A903" s="540">
        <v>896</v>
      </c>
      <c r="B903" s="725" t="s">
        <v>713</v>
      </c>
      <c r="C903" s="542" t="s">
        <v>712</v>
      </c>
      <c r="D903" s="543" t="s">
        <v>2653</v>
      </c>
      <c r="E903" s="728" t="s">
        <v>2652</v>
      </c>
      <c r="F903" s="729" t="s">
        <v>1354</v>
      </c>
      <c r="G903" s="546"/>
      <c r="H903" s="547"/>
      <c r="I903" s="547"/>
      <c r="J903" s="547"/>
      <c r="K903" s="547"/>
      <c r="L903" s="728" t="s">
        <v>1345</v>
      </c>
      <c r="M903" s="548">
        <v>10248</v>
      </c>
      <c r="N903" s="549"/>
      <c r="P903" s="48"/>
      <c r="Q903" s="48"/>
      <c r="R903" s="48"/>
      <c r="S903" s="48"/>
      <c r="T903" s="48"/>
      <c r="U903" s="48"/>
      <c r="V903" s="48"/>
      <c r="W903" s="48"/>
      <c r="X903" s="48"/>
    </row>
    <row r="904" spans="1:24" ht="20.100000000000001" customHeight="1">
      <c r="A904" s="540">
        <v>897</v>
      </c>
      <c r="B904" s="725" t="s">
        <v>713</v>
      </c>
      <c r="C904" s="542" t="s">
        <v>712</v>
      </c>
      <c r="D904" s="543" t="s">
        <v>2654</v>
      </c>
      <c r="E904" s="728" t="s">
        <v>2655</v>
      </c>
      <c r="F904" s="729" t="s">
        <v>1822</v>
      </c>
      <c r="G904" s="546"/>
      <c r="H904" s="547"/>
      <c r="I904" s="547"/>
      <c r="J904" s="547"/>
      <c r="K904" s="547"/>
      <c r="L904" s="728" t="s">
        <v>1345</v>
      </c>
      <c r="M904" s="548">
        <v>10248</v>
      </c>
      <c r="N904" s="549"/>
      <c r="P904" s="48"/>
      <c r="Q904" s="48"/>
      <c r="R904" s="48"/>
      <c r="S904" s="48"/>
      <c r="T904" s="48"/>
      <c r="U904" s="48"/>
      <c r="V904" s="48"/>
      <c r="W904" s="48"/>
      <c r="X904" s="48"/>
    </row>
    <row r="905" spans="1:24" ht="20.100000000000001" customHeight="1">
      <c r="A905" s="540">
        <v>898</v>
      </c>
      <c r="B905" s="725" t="s">
        <v>713</v>
      </c>
      <c r="C905" s="542" t="s">
        <v>712</v>
      </c>
      <c r="D905" s="543" t="s">
        <v>2656</v>
      </c>
      <c r="E905" s="728" t="s">
        <v>2655</v>
      </c>
      <c r="F905" s="729" t="s">
        <v>1822</v>
      </c>
      <c r="G905" s="546"/>
      <c r="H905" s="547"/>
      <c r="I905" s="547"/>
      <c r="J905" s="547"/>
      <c r="K905" s="547"/>
      <c r="L905" s="728" t="s">
        <v>1345</v>
      </c>
      <c r="M905" s="548">
        <v>10248</v>
      </c>
      <c r="N905" s="549"/>
      <c r="P905" s="48"/>
      <c r="Q905" s="48"/>
      <c r="R905" s="48"/>
      <c r="S905" s="48"/>
      <c r="T905" s="48"/>
      <c r="U905" s="48"/>
      <c r="V905" s="48"/>
      <c r="W905" s="48"/>
      <c r="X905" s="48"/>
    </row>
    <row r="906" spans="1:24" ht="20.100000000000001" customHeight="1">
      <c r="A906" s="540">
        <v>899</v>
      </c>
      <c r="B906" s="725" t="s">
        <v>713</v>
      </c>
      <c r="C906" s="542" t="s">
        <v>712</v>
      </c>
      <c r="D906" s="543" t="s">
        <v>2657</v>
      </c>
      <c r="E906" s="728" t="s">
        <v>2658</v>
      </c>
      <c r="F906" s="729" t="s">
        <v>1822</v>
      </c>
      <c r="G906" s="546"/>
      <c r="H906" s="547"/>
      <c r="I906" s="547"/>
      <c r="J906" s="547"/>
      <c r="K906" s="547"/>
      <c r="L906" s="728" t="s">
        <v>1345</v>
      </c>
      <c r="M906" s="548">
        <v>10980</v>
      </c>
      <c r="N906" s="549"/>
      <c r="P906" s="48"/>
      <c r="Q906" s="48"/>
      <c r="R906" s="48"/>
      <c r="S906" s="48"/>
      <c r="T906" s="48"/>
      <c r="U906" s="48"/>
      <c r="V906" s="48"/>
      <c r="W906" s="48"/>
      <c r="X906" s="48"/>
    </row>
    <row r="907" spans="1:24" ht="20.100000000000001" customHeight="1">
      <c r="A907" s="540">
        <v>900</v>
      </c>
      <c r="B907" s="725" t="s">
        <v>713</v>
      </c>
      <c r="C907" s="542" t="s">
        <v>712</v>
      </c>
      <c r="D907" s="543" t="s">
        <v>2659</v>
      </c>
      <c r="E907" s="728" t="s">
        <v>2658</v>
      </c>
      <c r="F907" s="729" t="s">
        <v>1822</v>
      </c>
      <c r="G907" s="546"/>
      <c r="H907" s="547"/>
      <c r="I907" s="547"/>
      <c r="J907" s="547"/>
      <c r="K907" s="547"/>
      <c r="L907" s="728" t="s">
        <v>1345</v>
      </c>
      <c r="M907" s="548">
        <v>10980</v>
      </c>
      <c r="N907" s="549"/>
      <c r="P907" s="48"/>
      <c r="Q907" s="48"/>
      <c r="R907" s="48"/>
      <c r="S907" s="48"/>
      <c r="T907" s="48"/>
      <c r="U907" s="48"/>
      <c r="V907" s="48"/>
      <c r="W907" s="48"/>
      <c r="X907" s="48"/>
    </row>
    <row r="908" spans="1:24" ht="20.100000000000001" customHeight="1">
      <c r="A908" s="540">
        <v>901</v>
      </c>
      <c r="B908" s="725" t="s">
        <v>710</v>
      </c>
      <c r="C908" s="542" t="s">
        <v>709</v>
      </c>
      <c r="D908" s="543" t="s">
        <v>2660</v>
      </c>
      <c r="E908" s="728" t="s">
        <v>2661</v>
      </c>
      <c r="F908" s="729" t="s">
        <v>1354</v>
      </c>
      <c r="G908" s="546"/>
      <c r="H908" s="547"/>
      <c r="I908" s="547"/>
      <c r="J908" s="547"/>
      <c r="K908" s="547"/>
      <c r="L908" s="728" t="s">
        <v>1345</v>
      </c>
      <c r="M908" s="548">
        <v>13908</v>
      </c>
      <c r="N908" s="549"/>
      <c r="P908" s="48"/>
      <c r="Q908" s="48"/>
      <c r="R908" s="48"/>
      <c r="S908" s="48"/>
      <c r="T908" s="48"/>
      <c r="U908" s="48"/>
      <c r="V908" s="48"/>
      <c r="W908" s="48"/>
      <c r="X908" s="48"/>
    </row>
    <row r="909" spans="1:24" ht="20.100000000000001" customHeight="1">
      <c r="A909" s="540">
        <v>902</v>
      </c>
      <c r="B909" s="725" t="str">
        <f>B908</f>
        <v>Monograf</v>
      </c>
      <c r="C909" s="542" t="s">
        <v>709</v>
      </c>
      <c r="D909" s="543" t="s">
        <v>2662</v>
      </c>
      <c r="E909" s="728" t="s">
        <v>2661</v>
      </c>
      <c r="F909" s="729" t="s">
        <v>1354</v>
      </c>
      <c r="G909" s="546"/>
      <c r="H909" s="547"/>
      <c r="I909" s="547"/>
      <c r="J909" s="547"/>
      <c r="K909" s="547"/>
      <c r="L909" s="728" t="s">
        <v>1345</v>
      </c>
      <c r="M909" s="548">
        <v>13908</v>
      </c>
      <c r="N909" s="549"/>
      <c r="P909" s="48"/>
      <c r="Q909" s="48"/>
      <c r="R909" s="48"/>
      <c r="S909" s="48"/>
      <c r="T909" s="48"/>
      <c r="U909" s="48"/>
      <c r="V909" s="48"/>
      <c r="W909" s="48"/>
      <c r="X909" s="48"/>
    </row>
    <row r="910" spans="1:24" ht="20.100000000000001" customHeight="1">
      <c r="A910" s="540">
        <v>903</v>
      </c>
      <c r="B910" s="725" t="s">
        <v>706</v>
      </c>
      <c r="C910" s="542" t="s">
        <v>705</v>
      </c>
      <c r="D910" s="543" t="s">
        <v>2663</v>
      </c>
      <c r="E910" s="728" t="s">
        <v>2664</v>
      </c>
      <c r="F910" s="729" t="s">
        <v>2352</v>
      </c>
      <c r="G910" s="546"/>
      <c r="H910" s="547"/>
      <c r="I910" s="547"/>
      <c r="J910" s="547"/>
      <c r="K910" s="547"/>
      <c r="L910" s="728" t="s">
        <v>1345</v>
      </c>
      <c r="M910" s="548">
        <v>13908</v>
      </c>
      <c r="N910" s="549"/>
      <c r="P910" s="48"/>
      <c r="Q910" s="48"/>
      <c r="R910" s="48"/>
      <c r="S910" s="48"/>
      <c r="T910" s="48"/>
      <c r="U910" s="48"/>
      <c r="V910" s="48"/>
      <c r="W910" s="48"/>
      <c r="X910" s="48"/>
    </row>
    <row r="911" spans="1:24" ht="20.100000000000001" customHeight="1">
      <c r="A911" s="540">
        <v>904</v>
      </c>
      <c r="B911" s="725" t="s">
        <v>706</v>
      </c>
      <c r="C911" s="542" t="s">
        <v>705</v>
      </c>
      <c r="D911" s="543" t="s">
        <v>2665</v>
      </c>
      <c r="E911" s="728" t="s">
        <v>2664</v>
      </c>
      <c r="F911" s="729" t="s">
        <v>2352</v>
      </c>
      <c r="G911" s="546"/>
      <c r="H911" s="547"/>
      <c r="I911" s="547"/>
      <c r="J911" s="547"/>
      <c r="K911" s="547"/>
      <c r="L911" s="728" t="s">
        <v>1345</v>
      </c>
      <c r="M911" s="548">
        <v>13908</v>
      </c>
      <c r="N911" s="549"/>
      <c r="P911" s="48"/>
      <c r="Q911" s="48"/>
      <c r="R911" s="48"/>
      <c r="S911" s="48"/>
      <c r="T911" s="48"/>
      <c r="U911" s="48"/>
      <c r="V911" s="48"/>
      <c r="W911" s="48"/>
      <c r="X911" s="48"/>
    </row>
    <row r="912" spans="1:24" ht="20.100000000000001" customHeight="1">
      <c r="A912" s="540">
        <v>905</v>
      </c>
      <c r="B912" s="725" t="s">
        <v>706</v>
      </c>
      <c r="C912" s="542" t="s">
        <v>705</v>
      </c>
      <c r="D912" s="543" t="s">
        <v>2666</v>
      </c>
      <c r="E912" s="728" t="s">
        <v>2667</v>
      </c>
      <c r="F912" s="729" t="s">
        <v>2286</v>
      </c>
      <c r="G912" s="546"/>
      <c r="H912" s="547"/>
      <c r="I912" s="547"/>
      <c r="J912" s="547"/>
      <c r="K912" s="547"/>
      <c r="L912" s="728" t="s">
        <v>1345</v>
      </c>
      <c r="M912" s="548">
        <v>13176</v>
      </c>
      <c r="N912" s="549"/>
      <c r="P912" s="48"/>
      <c r="Q912" s="48"/>
      <c r="R912" s="48"/>
      <c r="S912" s="48"/>
      <c r="T912" s="48"/>
      <c r="U912" s="48"/>
      <c r="V912" s="48"/>
      <c r="W912" s="48"/>
      <c r="X912" s="48"/>
    </row>
    <row r="913" spans="1:24" ht="20.100000000000001" customHeight="1">
      <c r="A913" s="540">
        <v>906</v>
      </c>
      <c r="B913" s="725" t="s">
        <v>706</v>
      </c>
      <c r="C913" s="542" t="s">
        <v>705</v>
      </c>
      <c r="D913" s="543" t="s">
        <v>2668</v>
      </c>
      <c r="E913" s="728" t="s">
        <v>2667</v>
      </c>
      <c r="F913" s="729" t="s">
        <v>2286</v>
      </c>
      <c r="G913" s="546"/>
      <c r="H913" s="547"/>
      <c r="I913" s="547"/>
      <c r="J913" s="547"/>
      <c r="K913" s="547"/>
      <c r="L913" s="728" t="s">
        <v>1345</v>
      </c>
      <c r="M913" s="548">
        <v>13176</v>
      </c>
      <c r="N913" s="549"/>
      <c r="P913" s="48"/>
      <c r="Q913" s="48"/>
      <c r="R913" s="48"/>
      <c r="S913" s="48"/>
      <c r="T913" s="48"/>
      <c r="U913" s="48"/>
      <c r="V913" s="48"/>
      <c r="W913" s="48"/>
      <c r="X913" s="48"/>
    </row>
    <row r="914" spans="1:24" ht="20.100000000000001" customHeight="1">
      <c r="A914" s="540">
        <v>907</v>
      </c>
      <c r="B914" s="725" t="s">
        <v>706</v>
      </c>
      <c r="C914" s="542" t="s">
        <v>705</v>
      </c>
      <c r="D914" s="543" t="s">
        <v>2669</v>
      </c>
      <c r="E914" s="728" t="s">
        <v>2670</v>
      </c>
      <c r="F914" s="729" t="s">
        <v>2286</v>
      </c>
      <c r="G914" s="546"/>
      <c r="H914" s="547"/>
      <c r="I914" s="547"/>
      <c r="J914" s="547"/>
      <c r="K914" s="547"/>
      <c r="L914" s="728" t="s">
        <v>1345</v>
      </c>
      <c r="M914" s="548">
        <v>13176</v>
      </c>
      <c r="N914" s="549"/>
      <c r="P914" s="48"/>
      <c r="Q914" s="48"/>
      <c r="R914" s="48"/>
      <c r="S914" s="48"/>
      <c r="T914" s="48"/>
      <c r="U914" s="48"/>
      <c r="V914" s="48"/>
      <c r="W914" s="48"/>
      <c r="X914" s="48"/>
    </row>
    <row r="915" spans="1:24" ht="20.100000000000001" customHeight="1">
      <c r="A915" s="540">
        <v>908</v>
      </c>
      <c r="B915" s="725" t="s">
        <v>706</v>
      </c>
      <c r="C915" s="542" t="s">
        <v>705</v>
      </c>
      <c r="D915" s="543" t="s">
        <v>2671</v>
      </c>
      <c r="E915" s="728" t="s">
        <v>2670</v>
      </c>
      <c r="F915" s="729" t="s">
        <v>2286</v>
      </c>
      <c r="G915" s="546"/>
      <c r="H915" s="547"/>
      <c r="I915" s="547"/>
      <c r="J915" s="547"/>
      <c r="K915" s="547"/>
      <c r="L915" s="728" t="s">
        <v>1345</v>
      </c>
      <c r="M915" s="548">
        <v>13176</v>
      </c>
      <c r="N915" s="549"/>
      <c r="P915" s="48"/>
      <c r="Q915" s="48"/>
      <c r="R915" s="48"/>
      <c r="S915" s="48"/>
      <c r="T915" s="48"/>
      <c r="U915" s="48"/>
      <c r="V915" s="48"/>
      <c r="W915" s="48"/>
      <c r="X915" s="48"/>
    </row>
    <row r="916" spans="1:24" ht="20.100000000000001" customHeight="1">
      <c r="A916" s="540">
        <v>909</v>
      </c>
      <c r="B916" s="725" t="s">
        <v>706</v>
      </c>
      <c r="C916" s="542" t="s">
        <v>705</v>
      </c>
      <c r="D916" s="543" t="s">
        <v>2672</v>
      </c>
      <c r="E916" s="728" t="s">
        <v>2673</v>
      </c>
      <c r="F916" s="729" t="s">
        <v>2286</v>
      </c>
      <c r="G916" s="546"/>
      <c r="H916" s="547"/>
      <c r="I916" s="547"/>
      <c r="J916" s="547"/>
      <c r="K916" s="547"/>
      <c r="L916" s="728" t="s">
        <v>1345</v>
      </c>
      <c r="M916" s="548">
        <v>13176</v>
      </c>
      <c r="N916" s="549"/>
      <c r="P916" s="48"/>
      <c r="Q916" s="48"/>
      <c r="R916" s="48"/>
      <c r="S916" s="48"/>
      <c r="T916" s="48"/>
      <c r="U916" s="48"/>
      <c r="V916" s="48"/>
      <c r="W916" s="48"/>
      <c r="X916" s="48"/>
    </row>
    <row r="917" spans="1:24" ht="20.100000000000001" customHeight="1">
      <c r="A917" s="540">
        <v>910</v>
      </c>
      <c r="B917" s="725" t="s">
        <v>706</v>
      </c>
      <c r="C917" s="542" t="s">
        <v>705</v>
      </c>
      <c r="D917" s="543" t="s">
        <v>2674</v>
      </c>
      <c r="E917" s="728" t="s">
        <v>2673</v>
      </c>
      <c r="F917" s="729" t="s">
        <v>2286</v>
      </c>
      <c r="G917" s="546"/>
      <c r="H917" s="547"/>
      <c r="I917" s="547"/>
      <c r="J917" s="547"/>
      <c r="K917" s="547"/>
      <c r="L917" s="728" t="s">
        <v>1345</v>
      </c>
      <c r="M917" s="548">
        <v>13176</v>
      </c>
      <c r="N917" s="549"/>
      <c r="P917" s="48"/>
      <c r="Q917" s="48"/>
      <c r="R917" s="48"/>
      <c r="S917" s="48"/>
      <c r="T917" s="48"/>
      <c r="U917" s="48"/>
      <c r="V917" s="48"/>
      <c r="W917" s="48"/>
      <c r="X917" s="48"/>
    </row>
    <row r="918" spans="1:24" ht="20.100000000000001" customHeight="1">
      <c r="A918" s="540">
        <v>911</v>
      </c>
      <c r="B918" s="725" t="s">
        <v>706</v>
      </c>
      <c r="C918" s="542" t="s">
        <v>705</v>
      </c>
      <c r="D918" s="543" t="s">
        <v>2675</v>
      </c>
      <c r="E918" s="728" t="s">
        <v>2676</v>
      </c>
      <c r="F918" s="729" t="s">
        <v>1550</v>
      </c>
      <c r="G918" s="546"/>
      <c r="H918" s="547"/>
      <c r="I918" s="547"/>
      <c r="J918" s="547"/>
      <c r="K918" s="547"/>
      <c r="L918" s="728" t="s">
        <v>1345</v>
      </c>
      <c r="M918" s="548">
        <v>13542</v>
      </c>
      <c r="N918" s="549"/>
      <c r="P918" s="48"/>
      <c r="Q918" s="48"/>
      <c r="R918" s="48"/>
      <c r="S918" s="48"/>
      <c r="T918" s="48"/>
      <c r="U918" s="48"/>
      <c r="V918" s="48"/>
      <c r="W918" s="48"/>
      <c r="X918" s="48"/>
    </row>
    <row r="919" spans="1:24" ht="20.100000000000001" customHeight="1">
      <c r="A919" s="540">
        <v>912</v>
      </c>
      <c r="B919" s="725" t="s">
        <v>706</v>
      </c>
      <c r="C919" s="542" t="s">
        <v>705</v>
      </c>
      <c r="D919" s="543" t="s">
        <v>2677</v>
      </c>
      <c r="E919" s="728" t="s">
        <v>2676</v>
      </c>
      <c r="F919" s="729" t="s">
        <v>1550</v>
      </c>
      <c r="G919" s="546"/>
      <c r="H919" s="547"/>
      <c r="I919" s="547"/>
      <c r="J919" s="547"/>
      <c r="K919" s="547"/>
      <c r="L919" s="728" t="s">
        <v>1345</v>
      </c>
      <c r="M919" s="548">
        <v>13542</v>
      </c>
      <c r="N919" s="549"/>
      <c r="P919" s="48"/>
      <c r="Q919" s="48"/>
      <c r="R919" s="48"/>
      <c r="S919" s="48"/>
      <c r="T919" s="48"/>
      <c r="U919" s="48"/>
      <c r="V919" s="48"/>
      <c r="W919" s="48"/>
      <c r="X919" s="48"/>
    </row>
    <row r="920" spans="1:24" ht="20.100000000000001" customHeight="1">
      <c r="A920" s="540">
        <v>913</v>
      </c>
      <c r="B920" s="725" t="s">
        <v>713</v>
      </c>
      <c r="C920" s="542" t="s">
        <v>712</v>
      </c>
      <c r="D920" s="543" t="s">
        <v>2678</v>
      </c>
      <c r="E920" s="728" t="s">
        <v>2679</v>
      </c>
      <c r="F920" s="729" t="s">
        <v>1362</v>
      </c>
      <c r="G920" s="546"/>
      <c r="H920" s="547"/>
      <c r="I920" s="547"/>
      <c r="J920" s="547"/>
      <c r="K920" s="547"/>
      <c r="L920" s="728" t="s">
        <v>1345</v>
      </c>
      <c r="M920" s="548">
        <v>14640</v>
      </c>
      <c r="N920" s="549"/>
      <c r="P920" s="48"/>
      <c r="Q920" s="48"/>
      <c r="R920" s="48"/>
      <c r="S920" s="48"/>
      <c r="T920" s="48"/>
      <c r="U920" s="48"/>
      <c r="V920" s="48"/>
      <c r="W920" s="48"/>
      <c r="X920" s="48"/>
    </row>
    <row r="921" spans="1:24" ht="20.100000000000001" customHeight="1">
      <c r="A921" s="540">
        <v>914</v>
      </c>
      <c r="B921" s="725" t="s">
        <v>713</v>
      </c>
      <c r="C921" s="542" t="s">
        <v>712</v>
      </c>
      <c r="D921" s="543" t="s">
        <v>2680</v>
      </c>
      <c r="E921" s="728" t="s">
        <v>2679</v>
      </c>
      <c r="F921" s="729" t="s">
        <v>1362</v>
      </c>
      <c r="G921" s="546"/>
      <c r="H921" s="547"/>
      <c r="I921" s="547"/>
      <c r="J921" s="547"/>
      <c r="K921" s="547"/>
      <c r="L921" s="728" t="s">
        <v>1345</v>
      </c>
      <c r="M921" s="548">
        <v>14640</v>
      </c>
      <c r="N921" s="549"/>
      <c r="P921" s="48"/>
      <c r="Q921" s="48"/>
      <c r="R921" s="48"/>
      <c r="S921" s="48"/>
      <c r="T921" s="48"/>
      <c r="U921" s="48"/>
      <c r="V921" s="48"/>
      <c r="W921" s="48"/>
      <c r="X921" s="48"/>
    </row>
    <row r="922" spans="1:24" ht="20.100000000000001" customHeight="1">
      <c r="A922" s="540">
        <v>915</v>
      </c>
      <c r="B922" s="725" t="s">
        <v>706</v>
      </c>
      <c r="C922" s="542" t="s">
        <v>705</v>
      </c>
      <c r="D922" s="543" t="s">
        <v>2681</v>
      </c>
      <c r="E922" s="728" t="s">
        <v>2682</v>
      </c>
      <c r="F922" s="729" t="s">
        <v>2527</v>
      </c>
      <c r="G922" s="546"/>
      <c r="H922" s="547"/>
      <c r="I922" s="547"/>
      <c r="J922" s="547"/>
      <c r="K922" s="547"/>
      <c r="L922" s="728" t="s">
        <v>1345</v>
      </c>
      <c r="M922" s="548">
        <v>16470</v>
      </c>
      <c r="N922" s="549"/>
      <c r="P922" s="48"/>
      <c r="Q922" s="48"/>
      <c r="R922" s="48"/>
      <c r="S922" s="48"/>
      <c r="T922" s="48"/>
      <c r="U922" s="48"/>
      <c r="V922" s="48"/>
      <c r="W922" s="48"/>
      <c r="X922" s="48"/>
    </row>
    <row r="923" spans="1:24" ht="20.100000000000001" customHeight="1">
      <c r="A923" s="540">
        <v>916</v>
      </c>
      <c r="B923" s="725" t="s">
        <v>706</v>
      </c>
      <c r="C923" s="542" t="s">
        <v>705</v>
      </c>
      <c r="D923" s="543" t="s">
        <v>2683</v>
      </c>
      <c r="E923" s="728" t="s">
        <v>2682</v>
      </c>
      <c r="F923" s="729" t="s">
        <v>2527</v>
      </c>
      <c r="G923" s="546"/>
      <c r="H923" s="547"/>
      <c r="I923" s="547"/>
      <c r="J923" s="547"/>
      <c r="K923" s="547"/>
      <c r="L923" s="728" t="s">
        <v>1345</v>
      </c>
      <c r="M923" s="548">
        <v>16470</v>
      </c>
      <c r="N923" s="549"/>
      <c r="P923" s="48"/>
      <c r="Q923" s="48"/>
      <c r="R923" s="48"/>
      <c r="S923" s="48"/>
      <c r="T923" s="48"/>
      <c r="U923" s="48"/>
      <c r="V923" s="48"/>
      <c r="W923" s="48"/>
      <c r="X923" s="48"/>
    </row>
    <row r="924" spans="1:24" ht="20.100000000000001" customHeight="1">
      <c r="A924" s="540">
        <v>917</v>
      </c>
      <c r="B924" s="725" t="s">
        <v>706</v>
      </c>
      <c r="C924" s="542" t="s">
        <v>705</v>
      </c>
      <c r="D924" s="543" t="s">
        <v>2684</v>
      </c>
      <c r="E924" s="728" t="s">
        <v>2685</v>
      </c>
      <c r="F924" s="729" t="s">
        <v>1527</v>
      </c>
      <c r="G924" s="546"/>
      <c r="H924" s="547"/>
      <c r="I924" s="547"/>
      <c r="J924" s="547"/>
      <c r="K924" s="547"/>
      <c r="L924" s="728" t="s">
        <v>1345</v>
      </c>
      <c r="M924" s="548">
        <v>18300</v>
      </c>
      <c r="N924" s="549"/>
      <c r="P924" s="48"/>
      <c r="Q924" s="48"/>
      <c r="R924" s="48"/>
      <c r="S924" s="48"/>
      <c r="T924" s="48"/>
      <c r="U924" s="48"/>
      <c r="V924" s="48"/>
      <c r="W924" s="48"/>
      <c r="X924" s="48"/>
    </row>
    <row r="925" spans="1:24" ht="20.100000000000001" customHeight="1">
      <c r="A925" s="540">
        <v>918</v>
      </c>
      <c r="B925" s="725" t="s">
        <v>706</v>
      </c>
      <c r="C925" s="542" t="s">
        <v>705</v>
      </c>
      <c r="D925" s="543" t="s">
        <v>2686</v>
      </c>
      <c r="E925" s="728" t="s">
        <v>2685</v>
      </c>
      <c r="F925" s="729" t="s">
        <v>1527</v>
      </c>
      <c r="G925" s="546"/>
      <c r="H925" s="547"/>
      <c r="I925" s="547"/>
      <c r="J925" s="547"/>
      <c r="K925" s="547"/>
      <c r="L925" s="728" t="s">
        <v>1345</v>
      </c>
      <c r="M925" s="548">
        <v>18300</v>
      </c>
      <c r="N925" s="549"/>
      <c r="P925" s="48"/>
      <c r="Q925" s="48"/>
      <c r="R925" s="48"/>
      <c r="S925" s="48"/>
      <c r="T925" s="48"/>
      <c r="U925" s="48"/>
      <c r="V925" s="48"/>
      <c r="W925" s="48"/>
      <c r="X925" s="48"/>
    </row>
    <row r="926" spans="1:24" ht="20.100000000000001" customHeight="1">
      <c r="A926" s="540">
        <v>919</v>
      </c>
      <c r="B926" s="725" t="s">
        <v>706</v>
      </c>
      <c r="C926" s="542" t="s">
        <v>705</v>
      </c>
      <c r="D926" s="543" t="s">
        <v>2687</v>
      </c>
      <c r="E926" s="728" t="s">
        <v>2688</v>
      </c>
      <c r="F926" s="729" t="s">
        <v>2689</v>
      </c>
      <c r="G926" s="546"/>
      <c r="H926" s="547"/>
      <c r="I926" s="547"/>
      <c r="J926" s="547"/>
      <c r="K926" s="547"/>
      <c r="L926" s="728" t="s">
        <v>1345</v>
      </c>
      <c r="M926" s="548">
        <v>14274</v>
      </c>
      <c r="N926" s="549"/>
      <c r="P926" s="48"/>
      <c r="Q926" s="48"/>
      <c r="R926" s="48"/>
      <c r="S926" s="48"/>
      <c r="T926" s="48"/>
      <c r="U926" s="48"/>
      <c r="V926" s="48"/>
      <c r="W926" s="48"/>
      <c r="X926" s="48"/>
    </row>
    <row r="927" spans="1:24" ht="20.100000000000001" customHeight="1">
      <c r="A927" s="540">
        <v>920</v>
      </c>
      <c r="B927" s="725" t="s">
        <v>706</v>
      </c>
      <c r="C927" s="542" t="s">
        <v>705</v>
      </c>
      <c r="D927" s="543" t="s">
        <v>2690</v>
      </c>
      <c r="E927" s="728" t="s">
        <v>2688</v>
      </c>
      <c r="F927" s="729" t="s">
        <v>2689</v>
      </c>
      <c r="G927" s="546"/>
      <c r="H927" s="547"/>
      <c r="I927" s="547"/>
      <c r="J927" s="547"/>
      <c r="K927" s="547"/>
      <c r="L927" s="728" t="s">
        <v>1345</v>
      </c>
      <c r="M927" s="548">
        <v>14274</v>
      </c>
      <c r="N927" s="549"/>
      <c r="P927" s="48"/>
      <c r="Q927" s="48"/>
      <c r="R927" s="48"/>
      <c r="S927" s="48"/>
      <c r="T927" s="48"/>
      <c r="U927" s="48"/>
      <c r="V927" s="48"/>
      <c r="W927" s="48"/>
      <c r="X927" s="48"/>
    </row>
    <row r="928" spans="1:24" ht="20.100000000000001" customHeight="1">
      <c r="A928" s="540">
        <v>921</v>
      </c>
      <c r="B928" s="725" t="s">
        <v>706</v>
      </c>
      <c r="C928" s="542" t="s">
        <v>705</v>
      </c>
      <c r="D928" s="543" t="s">
        <v>2691</v>
      </c>
      <c r="E928" s="728" t="s">
        <v>2692</v>
      </c>
      <c r="F928" s="729" t="s">
        <v>1605</v>
      </c>
      <c r="G928" s="546"/>
      <c r="H928" s="547"/>
      <c r="I928" s="547"/>
      <c r="J928" s="547"/>
      <c r="K928" s="547"/>
      <c r="L928" s="728" t="s">
        <v>1345</v>
      </c>
      <c r="M928" s="548">
        <v>10980</v>
      </c>
      <c r="N928" s="549"/>
      <c r="P928" s="48"/>
      <c r="Q928" s="48"/>
      <c r="R928" s="48"/>
      <c r="S928" s="48"/>
      <c r="T928" s="48"/>
      <c r="U928" s="48"/>
      <c r="V928" s="48"/>
      <c r="W928" s="48"/>
      <c r="X928" s="48"/>
    </row>
    <row r="929" spans="1:24" ht="20.100000000000001" customHeight="1">
      <c r="A929" s="540">
        <v>922</v>
      </c>
      <c r="B929" s="725" t="s">
        <v>706</v>
      </c>
      <c r="C929" s="542" t="s">
        <v>705</v>
      </c>
      <c r="D929" s="543" t="s">
        <v>2693</v>
      </c>
      <c r="E929" s="728" t="s">
        <v>2692</v>
      </c>
      <c r="F929" s="729" t="s">
        <v>1605</v>
      </c>
      <c r="G929" s="546"/>
      <c r="H929" s="547"/>
      <c r="I929" s="547"/>
      <c r="J929" s="547"/>
      <c r="K929" s="547"/>
      <c r="L929" s="728" t="s">
        <v>1345</v>
      </c>
      <c r="M929" s="548">
        <v>10980</v>
      </c>
      <c r="N929" s="549"/>
      <c r="P929" s="48"/>
      <c r="Q929" s="48"/>
      <c r="R929" s="48"/>
      <c r="S929" s="48"/>
      <c r="T929" s="48"/>
      <c r="U929" s="48"/>
      <c r="V929" s="48"/>
      <c r="W929" s="48"/>
      <c r="X929" s="48"/>
    </row>
    <row r="930" spans="1:24" ht="20.100000000000001" customHeight="1">
      <c r="A930" s="540">
        <v>923</v>
      </c>
      <c r="B930" s="725" t="s">
        <v>706</v>
      </c>
      <c r="C930" s="542" t="s">
        <v>705</v>
      </c>
      <c r="D930" s="543" t="s">
        <v>2694</v>
      </c>
      <c r="E930" s="728" t="s">
        <v>2695</v>
      </c>
      <c r="F930" s="729" t="s">
        <v>1362</v>
      </c>
      <c r="G930" s="546"/>
      <c r="H930" s="547"/>
      <c r="I930" s="547"/>
      <c r="J930" s="547"/>
      <c r="K930" s="547"/>
      <c r="L930" s="728" t="s">
        <v>1345</v>
      </c>
      <c r="M930" s="548">
        <v>14640</v>
      </c>
      <c r="N930" s="549"/>
      <c r="P930" s="48"/>
      <c r="Q930" s="48"/>
      <c r="R930" s="48"/>
      <c r="S930" s="48"/>
      <c r="T930" s="48"/>
      <c r="U930" s="48"/>
      <c r="V930" s="48"/>
      <c r="W930" s="48"/>
      <c r="X930" s="48"/>
    </row>
    <row r="931" spans="1:24" ht="20.100000000000001" customHeight="1">
      <c r="A931" s="540">
        <v>924</v>
      </c>
      <c r="B931" s="725" t="s">
        <v>706</v>
      </c>
      <c r="C931" s="542" t="s">
        <v>705</v>
      </c>
      <c r="D931" s="543" t="s">
        <v>2696</v>
      </c>
      <c r="E931" s="728" t="s">
        <v>2695</v>
      </c>
      <c r="F931" s="729" t="s">
        <v>1362</v>
      </c>
      <c r="G931" s="546"/>
      <c r="H931" s="547"/>
      <c r="I931" s="547"/>
      <c r="J931" s="547"/>
      <c r="K931" s="547"/>
      <c r="L931" s="728" t="s">
        <v>1345</v>
      </c>
      <c r="M931" s="548">
        <v>14640</v>
      </c>
      <c r="N931" s="549"/>
      <c r="P931" s="48"/>
      <c r="Q931" s="48"/>
      <c r="R931" s="48"/>
      <c r="S931" s="48"/>
      <c r="T931" s="48"/>
      <c r="U931" s="48"/>
      <c r="V931" s="48"/>
      <c r="W931" s="48"/>
      <c r="X931" s="48"/>
    </row>
    <row r="932" spans="1:24" ht="20.100000000000001" customHeight="1">
      <c r="A932" s="540">
        <v>925</v>
      </c>
      <c r="B932" s="725" t="s">
        <v>706</v>
      </c>
      <c r="C932" s="542" t="s">
        <v>705</v>
      </c>
      <c r="D932" s="543" t="s">
        <v>2697</v>
      </c>
      <c r="E932" s="728" t="s">
        <v>2698</v>
      </c>
      <c r="F932" s="729" t="s">
        <v>2699</v>
      </c>
      <c r="G932" s="546"/>
      <c r="H932" s="547"/>
      <c r="I932" s="547"/>
      <c r="J932" s="547"/>
      <c r="K932" s="547"/>
      <c r="L932" s="728" t="s">
        <v>1345</v>
      </c>
      <c r="M932" s="548">
        <v>14640</v>
      </c>
      <c r="N932" s="549"/>
      <c r="P932" s="48"/>
      <c r="Q932" s="48"/>
      <c r="R932" s="48"/>
      <c r="S932" s="48"/>
      <c r="T932" s="48"/>
      <c r="U932" s="48"/>
      <c r="V932" s="48"/>
      <c r="W932" s="48"/>
      <c r="X932" s="48"/>
    </row>
    <row r="933" spans="1:24" ht="20.100000000000001" customHeight="1">
      <c r="A933" s="540">
        <v>926</v>
      </c>
      <c r="B933" s="725" t="s">
        <v>706</v>
      </c>
      <c r="C933" s="542" t="s">
        <v>705</v>
      </c>
      <c r="D933" s="543" t="s">
        <v>2700</v>
      </c>
      <c r="E933" s="728" t="s">
        <v>2698</v>
      </c>
      <c r="F933" s="729" t="s">
        <v>2699</v>
      </c>
      <c r="G933" s="546"/>
      <c r="H933" s="547"/>
      <c r="I933" s="547"/>
      <c r="J933" s="547"/>
      <c r="K933" s="547"/>
      <c r="L933" s="728" t="s">
        <v>1345</v>
      </c>
      <c r="M933" s="548">
        <v>14640</v>
      </c>
      <c r="N933" s="549"/>
      <c r="P933" s="48"/>
      <c r="Q933" s="48"/>
      <c r="R933" s="48"/>
      <c r="S933" s="48"/>
      <c r="T933" s="48"/>
      <c r="U933" s="48"/>
      <c r="V933" s="48"/>
      <c r="W933" s="48"/>
      <c r="X933" s="48"/>
    </row>
    <row r="934" spans="1:24" ht="20.100000000000001" customHeight="1">
      <c r="A934" s="540">
        <v>927</v>
      </c>
      <c r="B934" s="725" t="s">
        <v>706</v>
      </c>
      <c r="C934" s="542" t="s">
        <v>705</v>
      </c>
      <c r="D934" s="543" t="s">
        <v>2701</v>
      </c>
      <c r="E934" s="728" t="s">
        <v>2702</v>
      </c>
      <c r="F934" s="729" t="s">
        <v>1490</v>
      </c>
      <c r="G934" s="546"/>
      <c r="H934" s="547"/>
      <c r="I934" s="547"/>
      <c r="J934" s="547"/>
      <c r="K934" s="547"/>
      <c r="L934" s="728" t="s">
        <v>1345</v>
      </c>
      <c r="M934" s="548">
        <v>14274</v>
      </c>
      <c r="N934" s="549"/>
      <c r="P934" s="48"/>
      <c r="Q934" s="48"/>
      <c r="R934" s="48"/>
      <c r="S934" s="48"/>
      <c r="T934" s="48"/>
      <c r="U934" s="48"/>
      <c r="V934" s="48"/>
      <c r="W934" s="48"/>
      <c r="X934" s="48"/>
    </row>
    <row r="935" spans="1:24" ht="20.100000000000001" customHeight="1">
      <c r="A935" s="540">
        <v>928</v>
      </c>
      <c r="B935" s="725" t="s">
        <v>706</v>
      </c>
      <c r="C935" s="542" t="s">
        <v>705</v>
      </c>
      <c r="D935" s="543" t="s">
        <v>2703</v>
      </c>
      <c r="E935" s="728" t="s">
        <v>2702</v>
      </c>
      <c r="F935" s="729" t="s">
        <v>1490</v>
      </c>
      <c r="G935" s="546"/>
      <c r="H935" s="547"/>
      <c r="I935" s="547"/>
      <c r="J935" s="547"/>
      <c r="K935" s="547"/>
      <c r="L935" s="728" t="s">
        <v>1345</v>
      </c>
      <c r="M935" s="548">
        <v>14274</v>
      </c>
      <c r="N935" s="549"/>
      <c r="P935" s="48"/>
      <c r="Q935" s="48"/>
      <c r="R935" s="48"/>
      <c r="S935" s="48"/>
      <c r="T935" s="48"/>
      <c r="U935" s="48"/>
      <c r="V935" s="48"/>
      <c r="W935" s="48"/>
      <c r="X935" s="48"/>
    </row>
    <row r="936" spans="1:24" ht="20.100000000000001" customHeight="1">
      <c r="A936" s="540">
        <v>929</v>
      </c>
      <c r="B936" s="725" t="s">
        <v>706</v>
      </c>
      <c r="C936" s="542" t="s">
        <v>705</v>
      </c>
      <c r="D936" s="543" t="s">
        <v>2704</v>
      </c>
      <c r="E936" s="728" t="s">
        <v>2705</v>
      </c>
      <c r="F936" s="729" t="s">
        <v>1354</v>
      </c>
      <c r="G936" s="546"/>
      <c r="H936" s="547"/>
      <c r="I936" s="547"/>
      <c r="J936" s="547"/>
      <c r="K936" s="547"/>
      <c r="L936" s="728" t="s">
        <v>1345</v>
      </c>
      <c r="M936" s="548">
        <v>13542</v>
      </c>
      <c r="N936" s="549"/>
      <c r="P936" s="48"/>
      <c r="Q936" s="48"/>
      <c r="R936" s="48"/>
      <c r="S936" s="48"/>
      <c r="T936" s="48"/>
      <c r="U936" s="48"/>
      <c r="V936" s="48"/>
      <c r="W936" s="48"/>
      <c r="X936" s="48"/>
    </row>
    <row r="937" spans="1:24" ht="20.100000000000001" customHeight="1">
      <c r="A937" s="540">
        <v>930</v>
      </c>
      <c r="B937" s="725" t="s">
        <v>706</v>
      </c>
      <c r="C937" s="542" t="s">
        <v>705</v>
      </c>
      <c r="D937" s="543" t="s">
        <v>2706</v>
      </c>
      <c r="E937" s="728" t="s">
        <v>2705</v>
      </c>
      <c r="F937" s="729" t="s">
        <v>1354</v>
      </c>
      <c r="G937" s="546"/>
      <c r="H937" s="547"/>
      <c r="I937" s="547"/>
      <c r="J937" s="547"/>
      <c r="K937" s="547"/>
      <c r="L937" s="728" t="s">
        <v>1345</v>
      </c>
      <c r="M937" s="548">
        <v>13542</v>
      </c>
      <c r="N937" s="549"/>
      <c r="P937" s="48"/>
      <c r="Q937" s="48"/>
      <c r="R937" s="48"/>
      <c r="S937" s="48"/>
      <c r="T937" s="48"/>
      <c r="U937" s="48"/>
      <c r="V937" s="48"/>
      <c r="W937" s="48"/>
      <c r="X937" s="48"/>
    </row>
    <row r="938" spans="1:24" ht="20.100000000000001" customHeight="1">
      <c r="A938" s="540">
        <v>931</v>
      </c>
      <c r="B938" s="725" t="s">
        <v>713</v>
      </c>
      <c r="C938" s="542" t="s">
        <v>712</v>
      </c>
      <c r="D938" s="543" t="s">
        <v>2707</v>
      </c>
      <c r="E938" s="728" t="s">
        <v>2708</v>
      </c>
      <c r="F938" s="729" t="s">
        <v>1887</v>
      </c>
      <c r="G938" s="546"/>
      <c r="H938" s="547"/>
      <c r="I938" s="547"/>
      <c r="J938" s="547"/>
      <c r="K938" s="547"/>
      <c r="L938" s="728" t="s">
        <v>1345</v>
      </c>
      <c r="M938" s="548">
        <v>18300</v>
      </c>
      <c r="N938" s="549"/>
      <c r="P938" s="48"/>
      <c r="Q938" s="48"/>
      <c r="R938" s="48"/>
      <c r="S938" s="48"/>
      <c r="T938" s="48"/>
      <c r="U938" s="48"/>
      <c r="V938" s="48"/>
      <c r="W938" s="48"/>
      <c r="X938" s="48"/>
    </row>
    <row r="939" spans="1:24" ht="20.100000000000001" customHeight="1">
      <c r="A939" s="540">
        <v>932</v>
      </c>
      <c r="B939" s="725" t="s">
        <v>713</v>
      </c>
      <c r="C939" s="542" t="s">
        <v>712</v>
      </c>
      <c r="D939" s="543" t="s">
        <v>2709</v>
      </c>
      <c r="E939" s="728" t="s">
        <v>2708</v>
      </c>
      <c r="F939" s="729" t="s">
        <v>1887</v>
      </c>
      <c r="G939" s="546"/>
      <c r="H939" s="547"/>
      <c r="I939" s="547"/>
      <c r="J939" s="547"/>
      <c r="K939" s="547"/>
      <c r="L939" s="728" t="s">
        <v>1345</v>
      </c>
      <c r="M939" s="548">
        <v>18300</v>
      </c>
      <c r="N939" s="549"/>
      <c r="P939" s="48"/>
      <c r="Q939" s="48"/>
      <c r="R939" s="48"/>
      <c r="S939" s="48"/>
      <c r="T939" s="48"/>
      <c r="U939" s="48"/>
      <c r="V939" s="48"/>
      <c r="W939" s="48"/>
      <c r="X939" s="48"/>
    </row>
    <row r="940" spans="1:24" ht="20.100000000000001" customHeight="1">
      <c r="A940" s="540">
        <v>933</v>
      </c>
      <c r="B940" s="725" t="s">
        <v>713</v>
      </c>
      <c r="C940" s="542" t="s">
        <v>712</v>
      </c>
      <c r="D940" s="543" t="s">
        <v>2710</v>
      </c>
      <c r="E940" s="728" t="s">
        <v>2711</v>
      </c>
      <c r="F940" s="729" t="s">
        <v>1404</v>
      </c>
      <c r="G940" s="546"/>
      <c r="H940" s="547"/>
      <c r="I940" s="547"/>
      <c r="J940" s="547"/>
      <c r="K940" s="547"/>
      <c r="L940" s="728" t="s">
        <v>1345</v>
      </c>
      <c r="M940" s="548">
        <v>16470</v>
      </c>
      <c r="N940" s="549"/>
      <c r="P940" s="48"/>
      <c r="Q940" s="48"/>
      <c r="R940" s="48"/>
      <c r="S940" s="48"/>
      <c r="T940" s="48"/>
      <c r="U940" s="48"/>
      <c r="V940" s="48"/>
      <c r="W940" s="48"/>
      <c r="X940" s="48"/>
    </row>
    <row r="941" spans="1:24" ht="20.100000000000001" customHeight="1">
      <c r="A941" s="540">
        <v>934</v>
      </c>
      <c r="B941" s="725" t="s">
        <v>713</v>
      </c>
      <c r="C941" s="542" t="s">
        <v>712</v>
      </c>
      <c r="D941" s="543" t="s">
        <v>2712</v>
      </c>
      <c r="E941" s="728" t="s">
        <v>2711</v>
      </c>
      <c r="F941" s="729" t="s">
        <v>1404</v>
      </c>
      <c r="G941" s="546"/>
      <c r="H941" s="547"/>
      <c r="I941" s="547"/>
      <c r="J941" s="547"/>
      <c r="K941" s="547"/>
      <c r="L941" s="728" t="s">
        <v>1345</v>
      </c>
      <c r="M941" s="548">
        <v>16470</v>
      </c>
      <c r="N941" s="549"/>
      <c r="P941" s="48"/>
      <c r="Q941" s="48"/>
      <c r="R941" s="48"/>
      <c r="S941" s="48"/>
      <c r="T941" s="48"/>
      <c r="U941" s="48"/>
      <c r="V941" s="48"/>
      <c r="W941" s="48"/>
      <c r="X941" s="48"/>
    </row>
    <row r="942" spans="1:24" ht="20.100000000000001" customHeight="1">
      <c r="A942" s="540">
        <v>935</v>
      </c>
      <c r="B942" s="725" t="s">
        <v>710</v>
      </c>
      <c r="C942" s="542" t="s">
        <v>709</v>
      </c>
      <c r="D942" s="543" t="s">
        <v>2713</v>
      </c>
      <c r="E942" s="728" t="s">
        <v>2714</v>
      </c>
      <c r="F942" s="729" t="s">
        <v>1490</v>
      </c>
      <c r="G942" s="546"/>
      <c r="H942" s="547"/>
      <c r="I942" s="547"/>
      <c r="J942" s="547"/>
      <c r="K942" s="547"/>
      <c r="L942" s="728" t="s">
        <v>1345</v>
      </c>
      <c r="M942" s="548">
        <v>13908</v>
      </c>
      <c r="N942" s="549"/>
      <c r="P942" s="48"/>
      <c r="Q942" s="48"/>
      <c r="R942" s="48"/>
      <c r="S942" s="48"/>
      <c r="T942" s="48"/>
      <c r="U942" s="48"/>
      <c r="V942" s="48"/>
      <c r="W942" s="48"/>
      <c r="X942" s="48"/>
    </row>
    <row r="943" spans="1:24" ht="20.100000000000001" customHeight="1">
      <c r="A943" s="540">
        <v>936</v>
      </c>
      <c r="B943" s="725" t="s">
        <v>710</v>
      </c>
      <c r="C943" s="542" t="s">
        <v>709</v>
      </c>
      <c r="D943" s="543" t="s">
        <v>2715</v>
      </c>
      <c r="E943" s="728" t="s">
        <v>2714</v>
      </c>
      <c r="F943" s="729" t="s">
        <v>1490</v>
      </c>
      <c r="G943" s="546"/>
      <c r="H943" s="547"/>
      <c r="I943" s="547"/>
      <c r="J943" s="547"/>
      <c r="K943" s="547"/>
      <c r="L943" s="728" t="s">
        <v>1345</v>
      </c>
      <c r="M943" s="548">
        <v>13908</v>
      </c>
      <c r="N943" s="549"/>
      <c r="P943" s="48"/>
      <c r="Q943" s="48"/>
      <c r="R943" s="48"/>
      <c r="S943" s="48"/>
      <c r="T943" s="48"/>
      <c r="U943" s="48"/>
      <c r="V943" s="48"/>
      <c r="W943" s="48"/>
      <c r="X943" s="48"/>
    </row>
    <row r="944" spans="1:24" ht="20.100000000000001" customHeight="1">
      <c r="A944" s="540">
        <v>937</v>
      </c>
      <c r="B944" s="725" t="s">
        <v>713</v>
      </c>
      <c r="C944" s="542" t="s">
        <v>712</v>
      </c>
      <c r="D944" s="543" t="s">
        <v>2716</v>
      </c>
      <c r="E944" s="728" t="s">
        <v>2717</v>
      </c>
      <c r="F944" s="729" t="s">
        <v>1605</v>
      </c>
      <c r="G944" s="546"/>
      <c r="H944" s="547"/>
      <c r="I944" s="547"/>
      <c r="J944" s="547"/>
      <c r="K944" s="547"/>
      <c r="L944" s="728" t="s">
        <v>1345</v>
      </c>
      <c r="M944" s="548">
        <v>10980</v>
      </c>
      <c r="N944" s="549"/>
      <c r="P944" s="48"/>
      <c r="Q944" s="48"/>
      <c r="R944" s="48"/>
      <c r="S944" s="48"/>
      <c r="T944" s="48"/>
      <c r="U944" s="48"/>
      <c r="V944" s="48"/>
      <c r="W944" s="48"/>
      <c r="X944" s="48"/>
    </row>
    <row r="945" spans="1:24" ht="20.100000000000001" customHeight="1">
      <c r="A945" s="540">
        <v>938</v>
      </c>
      <c r="B945" s="725" t="s">
        <v>713</v>
      </c>
      <c r="C945" s="542" t="s">
        <v>712</v>
      </c>
      <c r="D945" s="543" t="s">
        <v>2718</v>
      </c>
      <c r="E945" s="728" t="s">
        <v>2717</v>
      </c>
      <c r="F945" s="729" t="s">
        <v>1605</v>
      </c>
      <c r="G945" s="546"/>
      <c r="H945" s="547"/>
      <c r="I945" s="547"/>
      <c r="J945" s="547"/>
      <c r="K945" s="547"/>
      <c r="L945" s="728" t="s">
        <v>1345</v>
      </c>
      <c r="M945" s="548">
        <v>10980</v>
      </c>
      <c r="N945" s="549"/>
      <c r="P945" s="48"/>
      <c r="Q945" s="48"/>
      <c r="R945" s="48"/>
      <c r="S945" s="48"/>
      <c r="T945" s="48"/>
      <c r="U945" s="48"/>
      <c r="V945" s="48"/>
      <c r="W945" s="48"/>
      <c r="X945" s="48"/>
    </row>
    <row r="946" spans="1:24" ht="20.100000000000001" customHeight="1">
      <c r="A946" s="540">
        <v>939</v>
      </c>
      <c r="B946" s="725" t="s">
        <v>710</v>
      </c>
      <c r="C946" s="542" t="s">
        <v>709</v>
      </c>
      <c r="D946" s="543" t="s">
        <v>2719</v>
      </c>
      <c r="E946" s="728" t="s">
        <v>2720</v>
      </c>
      <c r="F946" s="729" t="s">
        <v>1527</v>
      </c>
      <c r="G946" s="546"/>
      <c r="H946" s="547"/>
      <c r="I946" s="547"/>
      <c r="J946" s="547"/>
      <c r="K946" s="547"/>
      <c r="L946" s="728" t="s">
        <v>1345</v>
      </c>
      <c r="M946" s="548">
        <f>M947</f>
        <v>18446.400000000001</v>
      </c>
      <c r="N946" s="549"/>
      <c r="P946" s="48"/>
      <c r="Q946" s="48"/>
      <c r="R946" s="48"/>
      <c r="S946" s="48"/>
      <c r="T946" s="48"/>
      <c r="U946" s="48"/>
      <c r="V946" s="48"/>
      <c r="W946" s="48"/>
      <c r="X946" s="48"/>
    </row>
    <row r="947" spans="1:24" ht="20.100000000000001" customHeight="1">
      <c r="A947" s="540">
        <v>940</v>
      </c>
      <c r="B947" s="725" t="s">
        <v>710</v>
      </c>
      <c r="C947" s="542" t="s">
        <v>709</v>
      </c>
      <c r="D947" s="543" t="s">
        <v>2721</v>
      </c>
      <c r="E947" s="728" t="s">
        <v>2720</v>
      </c>
      <c r="F947" s="729" t="s">
        <v>1527</v>
      </c>
      <c r="G947" s="546"/>
      <c r="H947" s="547"/>
      <c r="I947" s="547"/>
      <c r="J947" s="547"/>
      <c r="K947" s="547"/>
      <c r="L947" s="728" t="s">
        <v>1345</v>
      </c>
      <c r="M947" s="548">
        <v>18446.400000000001</v>
      </c>
      <c r="N947" s="549"/>
      <c r="P947" s="48"/>
      <c r="Q947" s="48"/>
      <c r="R947" s="48"/>
      <c r="S947" s="48"/>
      <c r="T947" s="48"/>
      <c r="U947" s="48"/>
      <c r="V947" s="48"/>
      <c r="W947" s="48"/>
      <c r="X947" s="48"/>
    </row>
    <row r="948" spans="1:24" ht="20.100000000000001" customHeight="1">
      <c r="A948" s="540">
        <v>941</v>
      </c>
      <c r="B948" s="725" t="s">
        <v>713</v>
      </c>
      <c r="C948" s="542" t="s">
        <v>712</v>
      </c>
      <c r="D948" s="543" t="s">
        <v>2722</v>
      </c>
      <c r="E948" s="728" t="s">
        <v>2723</v>
      </c>
      <c r="F948" s="729" t="s">
        <v>1605</v>
      </c>
      <c r="G948" s="546"/>
      <c r="H948" s="547"/>
      <c r="I948" s="547"/>
      <c r="J948" s="547"/>
      <c r="K948" s="547"/>
      <c r="L948" s="728" t="s">
        <v>1345</v>
      </c>
      <c r="M948" s="548">
        <v>10980</v>
      </c>
      <c r="N948" s="549"/>
      <c r="P948" s="48"/>
      <c r="Q948" s="48"/>
      <c r="R948" s="48"/>
      <c r="S948" s="48"/>
      <c r="T948" s="48"/>
      <c r="U948" s="48"/>
      <c r="V948" s="48"/>
      <c r="W948" s="48"/>
      <c r="X948" s="48"/>
    </row>
    <row r="949" spans="1:24" ht="20.100000000000001" customHeight="1">
      <c r="A949" s="540">
        <v>942</v>
      </c>
      <c r="B949" s="725" t="s">
        <v>713</v>
      </c>
      <c r="C949" s="542" t="s">
        <v>712</v>
      </c>
      <c r="D949" s="543" t="s">
        <v>2724</v>
      </c>
      <c r="E949" s="728" t="s">
        <v>2723</v>
      </c>
      <c r="F949" s="729" t="s">
        <v>1605</v>
      </c>
      <c r="G949" s="546"/>
      <c r="H949" s="547"/>
      <c r="I949" s="547"/>
      <c r="J949" s="547"/>
      <c r="K949" s="547"/>
      <c r="L949" s="728" t="s">
        <v>1345</v>
      </c>
      <c r="M949" s="548">
        <v>10980</v>
      </c>
      <c r="N949" s="549"/>
      <c r="P949" s="48"/>
      <c r="Q949" s="48"/>
      <c r="R949" s="48"/>
      <c r="S949" s="48"/>
      <c r="T949" s="48"/>
      <c r="U949" s="48"/>
      <c r="V949" s="48"/>
      <c r="W949" s="48"/>
      <c r="X949" s="48"/>
    </row>
    <row r="950" spans="1:24" ht="20.100000000000001" customHeight="1">
      <c r="A950" s="540">
        <v>943</v>
      </c>
      <c r="B950" s="725" t="s">
        <v>713</v>
      </c>
      <c r="C950" s="542" t="s">
        <v>712</v>
      </c>
      <c r="D950" s="543" t="s">
        <v>2725</v>
      </c>
      <c r="E950" s="728" t="s">
        <v>2726</v>
      </c>
      <c r="F950" s="729" t="s">
        <v>1822</v>
      </c>
      <c r="G950" s="546"/>
      <c r="H950" s="547"/>
      <c r="I950" s="547"/>
      <c r="J950" s="547"/>
      <c r="K950" s="547"/>
      <c r="L950" s="728" t="s">
        <v>1345</v>
      </c>
      <c r="M950" s="548">
        <v>12444</v>
      </c>
      <c r="N950" s="549"/>
      <c r="P950" s="48"/>
      <c r="Q950" s="48"/>
      <c r="R950" s="48"/>
      <c r="S950" s="48"/>
      <c r="T950" s="48"/>
      <c r="U950" s="48"/>
      <c r="V950" s="48"/>
      <c r="W950" s="48"/>
      <c r="X950" s="48"/>
    </row>
    <row r="951" spans="1:24" ht="20.100000000000001" customHeight="1">
      <c r="A951" s="540">
        <v>944</v>
      </c>
      <c r="B951" s="725" t="s">
        <v>713</v>
      </c>
      <c r="C951" s="542" t="s">
        <v>712</v>
      </c>
      <c r="D951" s="543" t="s">
        <v>2727</v>
      </c>
      <c r="E951" s="728" t="s">
        <v>2726</v>
      </c>
      <c r="F951" s="729" t="s">
        <v>1822</v>
      </c>
      <c r="G951" s="546"/>
      <c r="H951" s="547"/>
      <c r="I951" s="547"/>
      <c r="J951" s="547"/>
      <c r="K951" s="547"/>
      <c r="L951" s="728" t="s">
        <v>1345</v>
      </c>
      <c r="M951" s="548">
        <v>12444</v>
      </c>
      <c r="N951" s="549"/>
      <c r="P951" s="48"/>
      <c r="Q951" s="48"/>
      <c r="R951" s="48"/>
      <c r="S951" s="48"/>
      <c r="T951" s="48"/>
      <c r="U951" s="48"/>
      <c r="V951" s="48"/>
      <c r="W951" s="48"/>
      <c r="X951" s="48"/>
    </row>
    <row r="952" spans="1:24" ht="20.100000000000001" customHeight="1">
      <c r="A952" s="540">
        <v>945</v>
      </c>
      <c r="B952" s="725" t="s">
        <v>706</v>
      </c>
      <c r="C952" s="542" t="s">
        <v>705</v>
      </c>
      <c r="D952" s="543" t="s">
        <v>2728</v>
      </c>
      <c r="E952" s="728" t="s">
        <v>2729</v>
      </c>
      <c r="F952" s="729" t="s">
        <v>2111</v>
      </c>
      <c r="G952" s="546"/>
      <c r="H952" s="547"/>
      <c r="I952" s="547"/>
      <c r="J952" s="547"/>
      <c r="K952" s="547"/>
      <c r="L952" s="728" t="s">
        <v>1345</v>
      </c>
      <c r="M952" s="548">
        <v>30012</v>
      </c>
      <c r="N952" s="549"/>
      <c r="P952" s="48"/>
      <c r="Q952" s="48"/>
      <c r="R952" s="48"/>
      <c r="S952" s="48"/>
      <c r="T952" s="48"/>
      <c r="U952" s="48"/>
      <c r="V952" s="48"/>
      <c r="W952" s="48"/>
      <c r="X952" s="48"/>
    </row>
    <row r="953" spans="1:24" ht="20.100000000000001" customHeight="1">
      <c r="A953" s="540">
        <v>946</v>
      </c>
      <c r="B953" s="725" t="s">
        <v>706</v>
      </c>
      <c r="C953" s="542" t="s">
        <v>705</v>
      </c>
      <c r="D953" s="543" t="s">
        <v>2730</v>
      </c>
      <c r="E953" s="728" t="s">
        <v>2729</v>
      </c>
      <c r="F953" s="729" t="s">
        <v>2111</v>
      </c>
      <c r="G953" s="546"/>
      <c r="H953" s="547"/>
      <c r="I953" s="547"/>
      <c r="J953" s="547"/>
      <c r="K953" s="547"/>
      <c r="L953" s="728" t="s">
        <v>1345</v>
      </c>
      <c r="M953" s="548">
        <v>30012</v>
      </c>
      <c r="N953" s="549"/>
      <c r="P953" s="48"/>
      <c r="Q953" s="48"/>
      <c r="R953" s="48"/>
      <c r="S953" s="48"/>
      <c r="T953" s="48"/>
      <c r="U953" s="48"/>
      <c r="V953" s="48"/>
      <c r="W953" s="48"/>
      <c r="X953" s="48"/>
    </row>
    <row r="954" spans="1:24" ht="20.100000000000001" customHeight="1">
      <c r="A954" s="540">
        <v>947</v>
      </c>
      <c r="B954" s="725" t="s">
        <v>713</v>
      </c>
      <c r="C954" s="542" t="s">
        <v>712</v>
      </c>
      <c r="D954" s="543" t="s">
        <v>2731</v>
      </c>
      <c r="E954" s="728" t="s">
        <v>2732</v>
      </c>
      <c r="F954" s="729" t="s">
        <v>2689</v>
      </c>
      <c r="G954" s="546"/>
      <c r="H954" s="547"/>
      <c r="I954" s="547"/>
      <c r="J954" s="547"/>
      <c r="K954" s="547"/>
      <c r="L954" s="728" t="s">
        <v>1345</v>
      </c>
      <c r="M954" s="548">
        <v>16470</v>
      </c>
      <c r="N954" s="549"/>
      <c r="P954" s="48"/>
      <c r="Q954" s="48"/>
      <c r="R954" s="48"/>
      <c r="S954" s="48"/>
      <c r="T954" s="48"/>
      <c r="U954" s="48"/>
      <c r="V954" s="48"/>
      <c r="W954" s="48"/>
      <c r="X954" s="48"/>
    </row>
    <row r="955" spans="1:24" ht="20.100000000000001" customHeight="1">
      <c r="A955" s="540">
        <v>948</v>
      </c>
      <c r="B955" s="725" t="s">
        <v>713</v>
      </c>
      <c r="C955" s="542" t="s">
        <v>712</v>
      </c>
      <c r="D955" s="543" t="s">
        <v>2733</v>
      </c>
      <c r="E955" s="728" t="s">
        <v>2732</v>
      </c>
      <c r="F955" s="729" t="s">
        <v>2689</v>
      </c>
      <c r="G955" s="546"/>
      <c r="H955" s="547"/>
      <c r="I955" s="547"/>
      <c r="J955" s="547"/>
      <c r="K955" s="547"/>
      <c r="L955" s="728" t="s">
        <v>1345</v>
      </c>
      <c r="M955" s="548">
        <v>16470</v>
      </c>
      <c r="N955" s="549"/>
      <c r="P955" s="48"/>
      <c r="Q955" s="48"/>
      <c r="R955" s="48"/>
      <c r="S955" s="48"/>
      <c r="T955" s="48"/>
      <c r="U955" s="48"/>
      <c r="V955" s="48"/>
      <c r="W955" s="48"/>
      <c r="X955" s="48"/>
    </row>
    <row r="956" spans="1:24" ht="20.100000000000001" customHeight="1">
      <c r="A956" s="540">
        <v>949</v>
      </c>
      <c r="B956" s="725" t="s">
        <v>713</v>
      </c>
      <c r="C956" s="542" t="s">
        <v>712</v>
      </c>
      <c r="D956" s="543" t="s">
        <v>2734</v>
      </c>
      <c r="E956" s="728" t="s">
        <v>2735</v>
      </c>
      <c r="F956" s="729" t="s">
        <v>1887</v>
      </c>
      <c r="G956" s="546"/>
      <c r="H956" s="547"/>
      <c r="I956" s="547"/>
      <c r="J956" s="547"/>
      <c r="K956" s="547"/>
      <c r="L956" s="728" t="s">
        <v>1345</v>
      </c>
      <c r="M956" s="548">
        <v>17568</v>
      </c>
      <c r="N956" s="549"/>
      <c r="P956" s="48"/>
      <c r="Q956" s="48"/>
      <c r="R956" s="48"/>
      <c r="S956" s="48"/>
      <c r="T956" s="48"/>
      <c r="U956" s="48"/>
      <c r="V956" s="48"/>
      <c r="W956" s="48"/>
      <c r="X956" s="48"/>
    </row>
    <row r="957" spans="1:24" ht="20.100000000000001" customHeight="1">
      <c r="A957" s="540">
        <v>950</v>
      </c>
      <c r="B957" s="725" t="s">
        <v>713</v>
      </c>
      <c r="C957" s="542" t="s">
        <v>712</v>
      </c>
      <c r="D957" s="543" t="s">
        <v>2736</v>
      </c>
      <c r="E957" s="728" t="s">
        <v>2735</v>
      </c>
      <c r="F957" s="729" t="s">
        <v>1887</v>
      </c>
      <c r="G957" s="546"/>
      <c r="H957" s="547"/>
      <c r="I957" s="547"/>
      <c r="J957" s="547"/>
      <c r="K957" s="547"/>
      <c r="L957" s="728" t="s">
        <v>1345</v>
      </c>
      <c r="M957" s="548">
        <v>17568</v>
      </c>
      <c r="N957" s="549"/>
      <c r="P957" s="48"/>
      <c r="Q957" s="48"/>
      <c r="R957" s="48"/>
      <c r="S957" s="48"/>
      <c r="T957" s="48"/>
      <c r="U957" s="48"/>
      <c r="V957" s="48"/>
      <c r="W957" s="48"/>
      <c r="X957" s="48"/>
    </row>
    <row r="958" spans="1:24" ht="20.100000000000001" customHeight="1">
      <c r="A958" s="540">
        <v>951</v>
      </c>
      <c r="B958" s="725" t="s">
        <v>713</v>
      </c>
      <c r="C958" s="542" t="s">
        <v>712</v>
      </c>
      <c r="D958" s="543" t="s">
        <v>2737</v>
      </c>
      <c r="E958" s="728" t="s">
        <v>2738</v>
      </c>
      <c r="F958" s="729" t="s">
        <v>2699</v>
      </c>
      <c r="G958" s="546"/>
      <c r="H958" s="547"/>
      <c r="I958" s="547"/>
      <c r="J958" s="547"/>
      <c r="K958" s="547"/>
      <c r="L958" s="728" t="s">
        <v>1345</v>
      </c>
      <c r="M958" s="548">
        <v>16836</v>
      </c>
      <c r="N958" s="549"/>
      <c r="P958" s="48"/>
      <c r="Q958" s="48"/>
      <c r="R958" s="48"/>
      <c r="S958" s="48"/>
      <c r="T958" s="48"/>
      <c r="U958" s="48"/>
      <c r="V958" s="48"/>
      <c r="W958" s="48"/>
      <c r="X958" s="48"/>
    </row>
    <row r="959" spans="1:24" ht="20.100000000000001" customHeight="1">
      <c r="A959" s="540">
        <v>952</v>
      </c>
      <c r="B959" s="725" t="s">
        <v>713</v>
      </c>
      <c r="C959" s="542" t="s">
        <v>712</v>
      </c>
      <c r="D959" s="543" t="s">
        <v>2739</v>
      </c>
      <c r="E959" s="728" t="s">
        <v>2738</v>
      </c>
      <c r="F959" s="729" t="s">
        <v>2699</v>
      </c>
      <c r="G959" s="546"/>
      <c r="H959" s="547"/>
      <c r="I959" s="547"/>
      <c r="J959" s="547"/>
      <c r="K959" s="547"/>
      <c r="L959" s="728" t="s">
        <v>1345</v>
      </c>
      <c r="M959" s="548">
        <v>16836</v>
      </c>
      <c r="N959" s="549"/>
      <c r="P959" s="48"/>
      <c r="Q959" s="48"/>
      <c r="R959" s="48"/>
      <c r="S959" s="48"/>
      <c r="T959" s="48"/>
      <c r="U959" s="48"/>
      <c r="V959" s="48"/>
      <c r="W959" s="48"/>
      <c r="X959" s="48"/>
    </row>
    <row r="960" spans="1:24" ht="20.100000000000001" customHeight="1">
      <c r="A960" s="540">
        <v>953</v>
      </c>
      <c r="B960" s="725" t="s">
        <v>713</v>
      </c>
      <c r="C960" s="542" t="s">
        <v>712</v>
      </c>
      <c r="D960" s="543" t="s">
        <v>2740</v>
      </c>
      <c r="E960" s="728" t="s">
        <v>2741</v>
      </c>
      <c r="F960" s="729" t="s">
        <v>1605</v>
      </c>
      <c r="G960" s="546"/>
      <c r="H960" s="547"/>
      <c r="I960" s="547"/>
      <c r="J960" s="547"/>
      <c r="K960" s="547"/>
      <c r="L960" s="728" t="s">
        <v>1345</v>
      </c>
      <c r="M960" s="548">
        <v>10980</v>
      </c>
      <c r="N960" s="549"/>
      <c r="P960" s="48"/>
      <c r="Q960" s="48"/>
      <c r="R960" s="48"/>
      <c r="S960" s="48"/>
      <c r="T960" s="48"/>
      <c r="U960" s="48"/>
      <c r="V960" s="48"/>
      <c r="W960" s="48"/>
      <c r="X960" s="48"/>
    </row>
    <row r="961" spans="1:24" ht="20.100000000000001" customHeight="1">
      <c r="A961" s="540">
        <v>954</v>
      </c>
      <c r="B961" s="725" t="s">
        <v>713</v>
      </c>
      <c r="C961" s="542" t="s">
        <v>712</v>
      </c>
      <c r="D961" s="543" t="s">
        <v>2742</v>
      </c>
      <c r="E961" s="728" t="s">
        <v>2741</v>
      </c>
      <c r="F961" s="729" t="s">
        <v>1605</v>
      </c>
      <c r="G961" s="546"/>
      <c r="H961" s="547"/>
      <c r="I961" s="547"/>
      <c r="J961" s="547"/>
      <c r="K961" s="547"/>
      <c r="L961" s="728" t="s">
        <v>1345</v>
      </c>
      <c r="M961" s="548">
        <v>10980</v>
      </c>
      <c r="N961" s="549"/>
      <c r="P961" s="48"/>
      <c r="Q961" s="48"/>
      <c r="R961" s="48"/>
      <c r="S961" s="48"/>
      <c r="T961" s="48"/>
      <c r="U961" s="48"/>
      <c r="V961" s="48"/>
      <c r="W961" s="48"/>
      <c r="X961" s="48"/>
    </row>
    <row r="962" spans="1:24" ht="20.100000000000001" customHeight="1">
      <c r="A962" s="540">
        <v>955</v>
      </c>
      <c r="B962" s="725" t="s">
        <v>706</v>
      </c>
      <c r="C962" s="542" t="s">
        <v>705</v>
      </c>
      <c r="D962" s="543" t="s">
        <v>2743</v>
      </c>
      <c r="E962" s="728" t="s">
        <v>2744</v>
      </c>
      <c r="F962" s="729" t="s">
        <v>1490</v>
      </c>
      <c r="G962" s="546"/>
      <c r="H962" s="547"/>
      <c r="I962" s="547"/>
      <c r="J962" s="547"/>
      <c r="K962" s="547"/>
      <c r="L962" s="728" t="s">
        <v>1345</v>
      </c>
      <c r="M962" s="548">
        <v>13908</v>
      </c>
      <c r="N962" s="549"/>
      <c r="P962" s="48"/>
      <c r="Q962" s="48"/>
      <c r="R962" s="48"/>
      <c r="S962" s="48"/>
      <c r="T962" s="48"/>
      <c r="U962" s="48"/>
      <c r="V962" s="48"/>
      <c r="W962" s="48"/>
      <c r="X962" s="48"/>
    </row>
    <row r="963" spans="1:24" ht="20.100000000000001" customHeight="1">
      <c r="A963" s="540">
        <v>956</v>
      </c>
      <c r="B963" s="725" t="s">
        <v>706</v>
      </c>
      <c r="C963" s="542" t="s">
        <v>705</v>
      </c>
      <c r="D963" s="543" t="s">
        <v>2745</v>
      </c>
      <c r="E963" s="728" t="s">
        <v>2744</v>
      </c>
      <c r="F963" s="729" t="s">
        <v>1490</v>
      </c>
      <c r="G963" s="546"/>
      <c r="H963" s="547"/>
      <c r="I963" s="547"/>
      <c r="J963" s="547"/>
      <c r="K963" s="547"/>
      <c r="L963" s="728" t="s">
        <v>1345</v>
      </c>
      <c r="M963" s="548">
        <v>13908</v>
      </c>
      <c r="N963" s="549"/>
      <c r="P963" s="48"/>
      <c r="Q963" s="48"/>
      <c r="R963" s="48"/>
      <c r="S963" s="48"/>
      <c r="T963" s="48"/>
      <c r="U963" s="48"/>
      <c r="V963" s="48"/>
      <c r="W963" s="48"/>
      <c r="X963" s="48"/>
    </row>
    <row r="964" spans="1:24" ht="20.100000000000001" customHeight="1">
      <c r="A964" s="540">
        <v>957</v>
      </c>
      <c r="B964" s="725" t="s">
        <v>713</v>
      </c>
      <c r="C964" s="542" t="s">
        <v>712</v>
      </c>
      <c r="D964" s="543" t="s">
        <v>2746</v>
      </c>
      <c r="E964" s="728" t="s">
        <v>2747</v>
      </c>
      <c r="F964" s="729" t="s">
        <v>1605</v>
      </c>
      <c r="G964" s="546"/>
      <c r="H964" s="547"/>
      <c r="I964" s="547"/>
      <c r="J964" s="547"/>
      <c r="K964" s="547"/>
      <c r="L964" s="728" t="s">
        <v>1345</v>
      </c>
      <c r="M964" s="548">
        <v>10980</v>
      </c>
      <c r="N964" s="549"/>
      <c r="P964" s="48"/>
      <c r="Q964" s="48"/>
      <c r="R964" s="48"/>
      <c r="S964" s="48"/>
      <c r="T964" s="48"/>
      <c r="U964" s="48"/>
      <c r="V964" s="48"/>
      <c r="W964" s="48"/>
      <c r="X964" s="48"/>
    </row>
    <row r="965" spans="1:24" ht="20.100000000000001" customHeight="1">
      <c r="A965" s="540">
        <v>958</v>
      </c>
      <c r="B965" s="725" t="s">
        <v>713</v>
      </c>
      <c r="C965" s="542" t="s">
        <v>712</v>
      </c>
      <c r="D965" s="543" t="s">
        <v>2748</v>
      </c>
      <c r="E965" s="728" t="s">
        <v>2747</v>
      </c>
      <c r="F965" s="729" t="s">
        <v>1605</v>
      </c>
      <c r="G965" s="546"/>
      <c r="H965" s="547"/>
      <c r="I965" s="547"/>
      <c r="J965" s="547"/>
      <c r="K965" s="547"/>
      <c r="L965" s="728" t="s">
        <v>1345</v>
      </c>
      <c r="M965" s="548">
        <v>10980</v>
      </c>
      <c r="N965" s="549"/>
      <c r="P965" s="48"/>
      <c r="Q965" s="48"/>
      <c r="R965" s="48"/>
      <c r="S965" s="48"/>
      <c r="T965" s="48"/>
      <c r="U965" s="48"/>
      <c r="V965" s="48"/>
      <c r="W965" s="48"/>
      <c r="X965" s="48"/>
    </row>
    <row r="966" spans="1:24" ht="20.100000000000001" customHeight="1">
      <c r="A966" s="540">
        <v>959</v>
      </c>
      <c r="B966" s="725" t="s">
        <v>713</v>
      </c>
      <c r="C966" s="542" t="s">
        <v>712</v>
      </c>
      <c r="D966" s="543" t="s">
        <v>2749</v>
      </c>
      <c r="E966" s="728" t="s">
        <v>2750</v>
      </c>
      <c r="F966" s="729" t="s">
        <v>1490</v>
      </c>
      <c r="G966" s="546"/>
      <c r="H966" s="547"/>
      <c r="I966" s="547"/>
      <c r="J966" s="547"/>
      <c r="K966" s="547"/>
      <c r="L966" s="728" t="s">
        <v>1345</v>
      </c>
      <c r="M966" s="548">
        <v>13908</v>
      </c>
      <c r="N966" s="549"/>
      <c r="P966" s="48"/>
      <c r="Q966" s="48"/>
      <c r="R966" s="48"/>
      <c r="S966" s="48"/>
      <c r="T966" s="48"/>
      <c r="U966" s="48"/>
      <c r="V966" s="48"/>
      <c r="W966" s="48"/>
      <c r="X966" s="48"/>
    </row>
    <row r="967" spans="1:24" ht="20.100000000000001" customHeight="1">
      <c r="A967" s="540">
        <v>960</v>
      </c>
      <c r="B967" s="725" t="s">
        <v>713</v>
      </c>
      <c r="C967" s="542" t="s">
        <v>712</v>
      </c>
      <c r="D967" s="543" t="s">
        <v>2751</v>
      </c>
      <c r="E967" s="728" t="s">
        <v>2750</v>
      </c>
      <c r="F967" s="729" t="s">
        <v>1490</v>
      </c>
      <c r="G967" s="546"/>
      <c r="H967" s="547"/>
      <c r="I967" s="547"/>
      <c r="J967" s="547"/>
      <c r="K967" s="547"/>
      <c r="L967" s="728" t="s">
        <v>1345</v>
      </c>
      <c r="M967" s="548">
        <v>13908</v>
      </c>
      <c r="N967" s="549"/>
      <c r="P967" s="48"/>
      <c r="Q967" s="48"/>
      <c r="R967" s="48"/>
      <c r="S967" s="48"/>
      <c r="T967" s="48"/>
      <c r="U967" s="48"/>
      <c r="V967" s="48"/>
      <c r="W967" s="48"/>
      <c r="X967" s="48"/>
    </row>
    <row r="968" spans="1:24" ht="20.100000000000001" customHeight="1">
      <c r="A968" s="540">
        <v>961</v>
      </c>
      <c r="B968" s="725" t="s">
        <v>713</v>
      </c>
      <c r="C968" s="542" t="s">
        <v>712</v>
      </c>
      <c r="D968" s="543" t="s">
        <v>2752</v>
      </c>
      <c r="E968" s="728" t="s">
        <v>2753</v>
      </c>
      <c r="F968" s="729" t="s">
        <v>1605</v>
      </c>
      <c r="G968" s="546"/>
      <c r="H968" s="547"/>
      <c r="I968" s="547"/>
      <c r="J968" s="547"/>
      <c r="K968" s="547"/>
      <c r="L968" s="728" t="s">
        <v>1345</v>
      </c>
      <c r="M968" s="548">
        <v>10980</v>
      </c>
      <c r="N968" s="549"/>
      <c r="P968" s="48"/>
      <c r="Q968" s="48"/>
      <c r="R968" s="48"/>
      <c r="S968" s="48"/>
      <c r="T968" s="48"/>
      <c r="U968" s="48"/>
      <c r="V968" s="48"/>
      <c r="W968" s="48"/>
      <c r="X968" s="48"/>
    </row>
    <row r="969" spans="1:24" ht="20.100000000000001" customHeight="1">
      <c r="A969" s="540">
        <v>962</v>
      </c>
      <c r="B969" s="725" t="s">
        <v>713</v>
      </c>
      <c r="C969" s="542" t="s">
        <v>712</v>
      </c>
      <c r="D969" s="543" t="s">
        <v>2754</v>
      </c>
      <c r="E969" s="728" t="s">
        <v>2753</v>
      </c>
      <c r="F969" s="729" t="s">
        <v>1605</v>
      </c>
      <c r="G969" s="546"/>
      <c r="H969" s="547"/>
      <c r="I969" s="547"/>
      <c r="J969" s="547"/>
      <c r="K969" s="547"/>
      <c r="L969" s="728" t="s">
        <v>1345</v>
      </c>
      <c r="M969" s="548">
        <v>10980</v>
      </c>
      <c r="N969" s="549"/>
      <c r="P969" s="48"/>
      <c r="Q969" s="48"/>
      <c r="R969" s="48"/>
      <c r="S969" s="48"/>
      <c r="T969" s="48"/>
      <c r="U969" s="48"/>
      <c r="V969" s="48"/>
      <c r="W969" s="48"/>
      <c r="X969" s="48"/>
    </row>
    <row r="970" spans="1:24" ht="20.100000000000001" customHeight="1">
      <c r="A970" s="540">
        <v>963</v>
      </c>
      <c r="B970" s="725" t="s">
        <v>706</v>
      </c>
      <c r="C970" s="542" t="s">
        <v>705</v>
      </c>
      <c r="D970" s="543" t="s">
        <v>2755</v>
      </c>
      <c r="E970" s="728" t="s">
        <v>2756</v>
      </c>
      <c r="F970" s="729" t="s">
        <v>1527</v>
      </c>
      <c r="G970" s="546"/>
      <c r="H970" s="547"/>
      <c r="I970" s="547"/>
      <c r="J970" s="547"/>
      <c r="K970" s="547"/>
      <c r="L970" s="728" t="s">
        <v>1345</v>
      </c>
      <c r="M970" s="548">
        <v>18300</v>
      </c>
      <c r="N970" s="549"/>
      <c r="P970" s="48"/>
      <c r="Q970" s="48"/>
      <c r="R970" s="48"/>
      <c r="S970" s="48"/>
      <c r="T970" s="48"/>
      <c r="U970" s="48"/>
      <c r="V970" s="48"/>
      <c r="W970" s="48"/>
      <c r="X970" s="48"/>
    </row>
    <row r="971" spans="1:24" ht="20.100000000000001" customHeight="1">
      <c r="A971" s="540">
        <v>964</v>
      </c>
      <c r="B971" s="725" t="s">
        <v>706</v>
      </c>
      <c r="C971" s="542" t="s">
        <v>705</v>
      </c>
      <c r="D971" s="543" t="s">
        <v>2757</v>
      </c>
      <c r="E971" s="728" t="s">
        <v>2756</v>
      </c>
      <c r="F971" s="729" t="s">
        <v>1527</v>
      </c>
      <c r="G971" s="546"/>
      <c r="H971" s="547"/>
      <c r="I971" s="547"/>
      <c r="J971" s="547"/>
      <c r="K971" s="547"/>
      <c r="L971" s="728" t="s">
        <v>1345</v>
      </c>
      <c r="M971" s="548">
        <v>18300</v>
      </c>
      <c r="N971" s="549"/>
      <c r="P971" s="48"/>
      <c r="Q971" s="48"/>
      <c r="R971" s="48"/>
      <c r="S971" s="48"/>
      <c r="T971" s="48"/>
      <c r="U971" s="48"/>
      <c r="V971" s="48"/>
      <c r="W971" s="48"/>
      <c r="X971" s="48"/>
    </row>
    <row r="972" spans="1:24" ht="20.100000000000001" customHeight="1">
      <c r="A972" s="540">
        <v>965</v>
      </c>
      <c r="B972" s="725" t="s">
        <v>706</v>
      </c>
      <c r="C972" s="542" t="s">
        <v>705</v>
      </c>
      <c r="D972" s="543" t="s">
        <v>2758</v>
      </c>
      <c r="E972" s="728" t="s">
        <v>2759</v>
      </c>
      <c r="F972" s="729" t="s">
        <v>1404</v>
      </c>
      <c r="G972" s="546"/>
      <c r="H972" s="547"/>
      <c r="I972" s="547"/>
      <c r="J972" s="547"/>
      <c r="K972" s="547"/>
      <c r="L972" s="728" t="s">
        <v>1345</v>
      </c>
      <c r="M972" s="548">
        <v>16470</v>
      </c>
      <c r="N972" s="549"/>
      <c r="P972" s="48"/>
      <c r="Q972" s="48"/>
      <c r="R972" s="48"/>
      <c r="S972" s="48"/>
      <c r="T972" s="48"/>
      <c r="U972" s="48"/>
      <c r="V972" s="48"/>
      <c r="W972" s="48"/>
      <c r="X972" s="48"/>
    </row>
    <row r="973" spans="1:24" ht="20.100000000000001" customHeight="1">
      <c r="A973" s="540">
        <v>966</v>
      </c>
      <c r="B973" s="725" t="s">
        <v>706</v>
      </c>
      <c r="C973" s="542" t="s">
        <v>705</v>
      </c>
      <c r="D973" s="543" t="s">
        <v>2760</v>
      </c>
      <c r="E973" s="728" t="s">
        <v>2759</v>
      </c>
      <c r="F973" s="729" t="s">
        <v>1404</v>
      </c>
      <c r="G973" s="546"/>
      <c r="H973" s="547"/>
      <c r="I973" s="547"/>
      <c r="J973" s="547"/>
      <c r="K973" s="547"/>
      <c r="L973" s="728" t="s">
        <v>1345</v>
      </c>
      <c r="M973" s="548">
        <v>16470</v>
      </c>
      <c r="N973" s="549"/>
      <c r="P973" s="48"/>
      <c r="Q973" s="48"/>
      <c r="R973" s="48"/>
      <c r="S973" s="48"/>
      <c r="T973" s="48"/>
      <c r="U973" s="48"/>
      <c r="V973" s="48"/>
      <c r="W973" s="48"/>
      <c r="X973" s="48"/>
    </row>
    <row r="974" spans="1:24" ht="20.100000000000001" customHeight="1">
      <c r="A974" s="540">
        <v>967</v>
      </c>
      <c r="B974" s="725" t="s">
        <v>706</v>
      </c>
      <c r="C974" s="542" t="s">
        <v>705</v>
      </c>
      <c r="D974" s="543" t="s">
        <v>2761</v>
      </c>
      <c r="E974" s="728" t="s">
        <v>2762</v>
      </c>
      <c r="F974" s="729" t="s">
        <v>1404</v>
      </c>
      <c r="G974" s="546"/>
      <c r="H974" s="547"/>
      <c r="I974" s="547"/>
      <c r="J974" s="547"/>
      <c r="K974" s="547"/>
      <c r="L974" s="728" t="s">
        <v>1345</v>
      </c>
      <c r="M974" s="548">
        <v>16470</v>
      </c>
      <c r="N974" s="549"/>
      <c r="P974" s="48"/>
      <c r="Q974" s="48"/>
      <c r="R974" s="48"/>
      <c r="S974" s="48"/>
      <c r="T974" s="48"/>
      <c r="U974" s="48"/>
      <c r="V974" s="48"/>
      <c r="W974" s="48"/>
      <c r="X974" s="48"/>
    </row>
    <row r="975" spans="1:24" ht="20.100000000000001" customHeight="1">
      <c r="A975" s="540">
        <v>968</v>
      </c>
      <c r="B975" s="725" t="s">
        <v>706</v>
      </c>
      <c r="C975" s="542" t="s">
        <v>705</v>
      </c>
      <c r="D975" s="543" t="s">
        <v>2763</v>
      </c>
      <c r="E975" s="728" t="s">
        <v>2762</v>
      </c>
      <c r="F975" s="729" t="s">
        <v>1404</v>
      </c>
      <c r="G975" s="546"/>
      <c r="H975" s="547"/>
      <c r="I975" s="547"/>
      <c r="J975" s="547"/>
      <c r="K975" s="547"/>
      <c r="L975" s="728" t="s">
        <v>1345</v>
      </c>
      <c r="M975" s="548">
        <v>16470</v>
      </c>
      <c r="N975" s="549"/>
      <c r="P975" s="48"/>
      <c r="Q975" s="48"/>
      <c r="R975" s="48"/>
      <c r="S975" s="48"/>
      <c r="T975" s="48"/>
      <c r="U975" s="48"/>
      <c r="V975" s="48"/>
      <c r="W975" s="48"/>
      <c r="X975" s="48"/>
    </row>
    <row r="976" spans="1:24" ht="20.100000000000001" customHeight="1">
      <c r="A976" s="540">
        <v>969</v>
      </c>
      <c r="B976" s="725" t="s">
        <v>706</v>
      </c>
      <c r="C976" s="542" t="s">
        <v>705</v>
      </c>
      <c r="D976" s="543" t="s">
        <v>2764</v>
      </c>
      <c r="E976" s="728" t="s">
        <v>2765</v>
      </c>
      <c r="F976" s="729" t="s">
        <v>1404</v>
      </c>
      <c r="G976" s="546"/>
      <c r="H976" s="547"/>
      <c r="I976" s="547"/>
      <c r="J976" s="547"/>
      <c r="K976" s="547"/>
      <c r="L976" s="728" t="s">
        <v>1345</v>
      </c>
      <c r="M976" s="548">
        <v>16470</v>
      </c>
      <c r="N976" s="549"/>
      <c r="P976" s="48"/>
      <c r="Q976" s="48"/>
      <c r="R976" s="48"/>
      <c r="S976" s="48"/>
      <c r="T976" s="48"/>
      <c r="U976" s="48"/>
      <c r="V976" s="48"/>
      <c r="W976" s="48"/>
      <c r="X976" s="48"/>
    </row>
    <row r="977" spans="1:24" ht="20.100000000000001" customHeight="1">
      <c r="A977" s="540">
        <v>970</v>
      </c>
      <c r="B977" s="725" t="s">
        <v>706</v>
      </c>
      <c r="C977" s="542" t="s">
        <v>705</v>
      </c>
      <c r="D977" s="543" t="s">
        <v>2766</v>
      </c>
      <c r="E977" s="728" t="s">
        <v>2765</v>
      </c>
      <c r="F977" s="729" t="s">
        <v>1404</v>
      </c>
      <c r="G977" s="546"/>
      <c r="H977" s="547"/>
      <c r="I977" s="547"/>
      <c r="J977" s="547"/>
      <c r="K977" s="547"/>
      <c r="L977" s="728" t="s">
        <v>1345</v>
      </c>
      <c r="M977" s="548">
        <v>16470</v>
      </c>
      <c r="N977" s="549"/>
      <c r="P977" s="48"/>
      <c r="Q977" s="48"/>
      <c r="R977" s="48"/>
      <c r="S977" s="48"/>
      <c r="T977" s="48"/>
      <c r="U977" s="48"/>
      <c r="V977" s="48"/>
      <c r="W977" s="48"/>
      <c r="X977" s="48"/>
    </row>
    <row r="978" spans="1:24" ht="20.100000000000001" customHeight="1">
      <c r="A978" s="540">
        <v>971</v>
      </c>
      <c r="B978" s="725" t="s">
        <v>706</v>
      </c>
      <c r="C978" s="542" t="s">
        <v>705</v>
      </c>
      <c r="D978" s="543" t="s">
        <v>2767</v>
      </c>
      <c r="E978" s="728" t="s">
        <v>2768</v>
      </c>
      <c r="F978" s="729" t="s">
        <v>2286</v>
      </c>
      <c r="G978" s="546"/>
      <c r="H978" s="547"/>
      <c r="I978" s="547"/>
      <c r="J978" s="547"/>
      <c r="K978" s="547"/>
      <c r="L978" s="728" t="s">
        <v>1345</v>
      </c>
      <c r="M978" s="548">
        <v>11712</v>
      </c>
      <c r="N978" s="549"/>
      <c r="P978" s="48"/>
      <c r="Q978" s="48"/>
      <c r="R978" s="48"/>
      <c r="S978" s="48"/>
      <c r="T978" s="48"/>
      <c r="U978" s="48"/>
      <c r="V978" s="48"/>
      <c r="W978" s="48"/>
      <c r="X978" s="48"/>
    </row>
    <row r="979" spans="1:24" ht="20.100000000000001" customHeight="1">
      <c r="A979" s="540">
        <v>972</v>
      </c>
      <c r="B979" s="725" t="s">
        <v>706</v>
      </c>
      <c r="C979" s="542" t="s">
        <v>705</v>
      </c>
      <c r="D979" s="543" t="s">
        <v>2769</v>
      </c>
      <c r="E979" s="728" t="s">
        <v>2768</v>
      </c>
      <c r="F979" s="729" t="s">
        <v>2286</v>
      </c>
      <c r="G979" s="546"/>
      <c r="H979" s="547"/>
      <c r="I979" s="547"/>
      <c r="J979" s="547"/>
      <c r="K979" s="547"/>
      <c r="L979" s="728" t="s">
        <v>1345</v>
      </c>
      <c r="M979" s="548">
        <v>11712</v>
      </c>
      <c r="N979" s="549"/>
      <c r="P979" s="48"/>
      <c r="Q979" s="48"/>
      <c r="R979" s="48"/>
      <c r="S979" s="48"/>
      <c r="T979" s="48"/>
      <c r="U979" s="48"/>
      <c r="V979" s="48"/>
      <c r="W979" s="48"/>
      <c r="X979" s="48"/>
    </row>
    <row r="980" spans="1:24" ht="20.100000000000001" customHeight="1">
      <c r="A980" s="540">
        <v>973</v>
      </c>
      <c r="B980" s="725" t="s">
        <v>713</v>
      </c>
      <c r="C980" s="542" t="s">
        <v>712</v>
      </c>
      <c r="D980" s="543" t="s">
        <v>2770</v>
      </c>
      <c r="E980" s="728" t="s">
        <v>2771</v>
      </c>
      <c r="F980" s="729" t="s">
        <v>2772</v>
      </c>
      <c r="G980" s="546"/>
      <c r="H980" s="547"/>
      <c r="I980" s="547"/>
      <c r="J980" s="547"/>
      <c r="K980" s="547"/>
      <c r="L980" s="728" t="s">
        <v>1345</v>
      </c>
      <c r="M980" s="548">
        <v>22218.799999999999</v>
      </c>
      <c r="N980" s="549"/>
      <c r="P980" s="48"/>
      <c r="Q980" s="48"/>
      <c r="R980" s="48"/>
      <c r="S980" s="48"/>
      <c r="T980" s="48"/>
      <c r="U980" s="48"/>
      <c r="V980" s="48"/>
      <c r="W980" s="48"/>
      <c r="X980" s="48"/>
    </row>
    <row r="981" spans="1:24" ht="20.100000000000001" customHeight="1">
      <c r="A981" s="540">
        <v>974</v>
      </c>
      <c r="B981" s="725" t="s">
        <v>713</v>
      </c>
      <c r="C981" s="542" t="s">
        <v>712</v>
      </c>
      <c r="D981" s="543" t="s">
        <v>2773</v>
      </c>
      <c r="E981" s="728" t="s">
        <v>2771</v>
      </c>
      <c r="F981" s="729" t="s">
        <v>2772</v>
      </c>
      <c r="G981" s="546"/>
      <c r="H981" s="547"/>
      <c r="I981" s="547"/>
      <c r="J981" s="547"/>
      <c r="K981" s="547"/>
      <c r="L981" s="728" t="s">
        <v>1345</v>
      </c>
      <c r="M981" s="548">
        <f>M980</f>
        <v>22218.799999999999</v>
      </c>
      <c r="N981" s="549"/>
      <c r="P981" s="48"/>
      <c r="Q981" s="48"/>
      <c r="R981" s="48"/>
      <c r="S981" s="48"/>
      <c r="T981" s="48"/>
      <c r="U981" s="48"/>
      <c r="V981" s="48"/>
      <c r="W981" s="48"/>
      <c r="X981" s="48"/>
    </row>
    <row r="982" spans="1:24" ht="20.100000000000001" customHeight="1">
      <c r="A982" s="540">
        <v>975</v>
      </c>
      <c r="B982" s="725" t="s">
        <v>713</v>
      </c>
      <c r="C982" s="542" t="s">
        <v>712</v>
      </c>
      <c r="D982" s="543" t="s">
        <v>2774</v>
      </c>
      <c r="E982" s="728" t="s">
        <v>2775</v>
      </c>
      <c r="F982" s="729" t="s">
        <v>1352</v>
      </c>
      <c r="G982" s="546"/>
      <c r="H982" s="547"/>
      <c r="I982" s="547"/>
      <c r="J982" s="547"/>
      <c r="K982" s="547"/>
      <c r="L982" s="728" t="s">
        <v>1345</v>
      </c>
      <c r="M982" s="548">
        <v>14640</v>
      </c>
      <c r="N982" s="549"/>
      <c r="P982" s="48"/>
      <c r="Q982" s="48"/>
      <c r="R982" s="48"/>
      <c r="S982" s="48"/>
      <c r="T982" s="48"/>
      <c r="U982" s="48"/>
      <c r="V982" s="48"/>
      <c r="W982" s="48"/>
      <c r="X982" s="48"/>
    </row>
    <row r="983" spans="1:24" ht="20.100000000000001" customHeight="1">
      <c r="A983" s="540">
        <v>976</v>
      </c>
      <c r="B983" s="725" t="s">
        <v>713</v>
      </c>
      <c r="C983" s="542" t="s">
        <v>712</v>
      </c>
      <c r="D983" s="543" t="s">
        <v>2776</v>
      </c>
      <c r="E983" s="728" t="s">
        <v>2775</v>
      </c>
      <c r="F983" s="729" t="s">
        <v>1352</v>
      </c>
      <c r="G983" s="546"/>
      <c r="H983" s="547"/>
      <c r="I983" s="547"/>
      <c r="J983" s="547"/>
      <c r="K983" s="547"/>
      <c r="L983" s="728" t="s">
        <v>1345</v>
      </c>
      <c r="M983" s="548">
        <v>14640</v>
      </c>
      <c r="N983" s="549"/>
      <c r="P983" s="48"/>
      <c r="Q983" s="48"/>
      <c r="R983" s="48"/>
      <c r="S983" s="48"/>
      <c r="T983" s="48"/>
      <c r="U983" s="48"/>
      <c r="V983" s="48"/>
      <c r="W983" s="48"/>
      <c r="X983" s="48"/>
    </row>
    <row r="984" spans="1:24" ht="20.100000000000001" customHeight="1">
      <c r="A984" s="540">
        <v>977</v>
      </c>
      <c r="B984" s="725" t="s">
        <v>706</v>
      </c>
      <c r="C984" s="542" t="s">
        <v>705</v>
      </c>
      <c r="D984" s="543" t="s">
        <v>2777</v>
      </c>
      <c r="E984" s="728" t="s">
        <v>2778</v>
      </c>
      <c r="F984" s="729" t="s">
        <v>2352</v>
      </c>
      <c r="G984" s="546"/>
      <c r="H984" s="547"/>
      <c r="I984" s="547"/>
      <c r="J984" s="547"/>
      <c r="K984" s="547"/>
      <c r="L984" s="728" t="s">
        <v>1345</v>
      </c>
      <c r="M984" s="548">
        <v>13176</v>
      </c>
      <c r="N984" s="549"/>
      <c r="P984" s="48"/>
      <c r="Q984" s="48"/>
      <c r="R984" s="48"/>
      <c r="S984" s="48"/>
      <c r="T984" s="48"/>
      <c r="U984" s="48"/>
      <c r="V984" s="48"/>
      <c r="W984" s="48"/>
      <c r="X984" s="48"/>
    </row>
    <row r="985" spans="1:24" ht="20.100000000000001" customHeight="1">
      <c r="A985" s="540">
        <v>978</v>
      </c>
      <c r="B985" s="725" t="s">
        <v>706</v>
      </c>
      <c r="C985" s="542" t="s">
        <v>705</v>
      </c>
      <c r="D985" s="543" t="s">
        <v>2779</v>
      </c>
      <c r="E985" s="728" t="s">
        <v>2778</v>
      </c>
      <c r="F985" s="729" t="s">
        <v>2352</v>
      </c>
      <c r="G985" s="546"/>
      <c r="H985" s="547"/>
      <c r="I985" s="547"/>
      <c r="J985" s="547"/>
      <c r="K985" s="547"/>
      <c r="L985" s="728" t="s">
        <v>1345</v>
      </c>
      <c r="M985" s="548">
        <v>13176</v>
      </c>
      <c r="N985" s="549"/>
      <c r="P985" s="48"/>
      <c r="Q985" s="48"/>
      <c r="R985" s="48"/>
      <c r="S985" s="48"/>
      <c r="T985" s="48"/>
      <c r="U985" s="48"/>
      <c r="V985" s="48"/>
      <c r="W985" s="48"/>
      <c r="X985" s="48"/>
    </row>
    <row r="986" spans="1:24" ht="20.100000000000001" customHeight="1">
      <c r="A986" s="540">
        <v>979</v>
      </c>
      <c r="B986" s="725" t="s">
        <v>706</v>
      </c>
      <c r="C986" s="542" t="s">
        <v>705</v>
      </c>
      <c r="D986" s="543" t="s">
        <v>2780</v>
      </c>
      <c r="E986" s="728" t="s">
        <v>2781</v>
      </c>
      <c r="F986" s="729" t="s">
        <v>1352</v>
      </c>
      <c r="G986" s="546"/>
      <c r="H986" s="547"/>
      <c r="I986" s="547"/>
      <c r="J986" s="547"/>
      <c r="K986" s="547"/>
      <c r="L986" s="728" t="s">
        <v>1345</v>
      </c>
      <c r="M986" s="548">
        <v>14640</v>
      </c>
      <c r="N986" s="549"/>
      <c r="P986" s="48"/>
      <c r="Q986" s="48"/>
      <c r="R986" s="48"/>
      <c r="S986" s="48"/>
      <c r="T986" s="48"/>
      <c r="U986" s="48"/>
      <c r="V986" s="48"/>
      <c r="W986" s="48"/>
      <c r="X986" s="48"/>
    </row>
    <row r="987" spans="1:24" ht="20.100000000000001" customHeight="1">
      <c r="A987" s="540">
        <v>980</v>
      </c>
      <c r="B987" s="725" t="s">
        <v>706</v>
      </c>
      <c r="C987" s="542" t="s">
        <v>705</v>
      </c>
      <c r="D987" s="543" t="s">
        <v>2782</v>
      </c>
      <c r="E987" s="728" t="s">
        <v>2781</v>
      </c>
      <c r="F987" s="729" t="s">
        <v>1352</v>
      </c>
      <c r="G987" s="546"/>
      <c r="H987" s="547"/>
      <c r="I987" s="547"/>
      <c r="J987" s="547"/>
      <c r="K987" s="547"/>
      <c r="L987" s="728" t="s">
        <v>1345</v>
      </c>
      <c r="M987" s="548">
        <v>14640</v>
      </c>
      <c r="N987" s="549"/>
      <c r="P987" s="48"/>
      <c r="Q987" s="48"/>
      <c r="R987" s="48"/>
      <c r="S987" s="48"/>
      <c r="T987" s="48"/>
      <c r="U987" s="48"/>
      <c r="V987" s="48"/>
      <c r="W987" s="48"/>
      <c r="X987" s="48"/>
    </row>
    <row r="988" spans="1:24" ht="20.100000000000001" customHeight="1">
      <c r="A988" s="540">
        <v>981</v>
      </c>
      <c r="B988" s="725" t="s">
        <v>706</v>
      </c>
      <c r="C988" s="542" t="s">
        <v>705</v>
      </c>
      <c r="D988" s="543" t="s">
        <v>2783</v>
      </c>
      <c r="E988" s="728" t="s">
        <v>2784</v>
      </c>
      <c r="F988" s="729" t="s">
        <v>1352</v>
      </c>
      <c r="G988" s="546"/>
      <c r="H988" s="547"/>
      <c r="I988" s="547"/>
      <c r="J988" s="547"/>
      <c r="K988" s="547"/>
      <c r="L988" s="728" t="s">
        <v>1345</v>
      </c>
      <c r="M988" s="548">
        <v>14640</v>
      </c>
      <c r="N988" s="549"/>
      <c r="P988" s="48"/>
      <c r="Q988" s="48"/>
      <c r="R988" s="48"/>
      <c r="S988" s="48"/>
      <c r="T988" s="48"/>
      <c r="U988" s="48"/>
      <c r="V988" s="48"/>
      <c r="W988" s="48"/>
      <c r="X988" s="48"/>
    </row>
    <row r="989" spans="1:24" ht="20.100000000000001" customHeight="1">
      <c r="A989" s="540">
        <v>982</v>
      </c>
      <c r="B989" s="725" t="s">
        <v>706</v>
      </c>
      <c r="C989" s="542" t="s">
        <v>705</v>
      </c>
      <c r="D989" s="543" t="s">
        <v>2785</v>
      </c>
      <c r="E989" s="728" t="s">
        <v>2784</v>
      </c>
      <c r="F989" s="729" t="s">
        <v>1352</v>
      </c>
      <c r="G989" s="546"/>
      <c r="H989" s="547"/>
      <c r="I989" s="547"/>
      <c r="J989" s="547"/>
      <c r="K989" s="547"/>
      <c r="L989" s="728" t="s">
        <v>1345</v>
      </c>
      <c r="M989" s="548">
        <v>14640</v>
      </c>
      <c r="N989" s="549"/>
      <c r="P989" s="48"/>
      <c r="Q989" s="48"/>
      <c r="R989" s="48"/>
      <c r="S989" s="48"/>
      <c r="T989" s="48"/>
      <c r="U989" s="48"/>
      <c r="V989" s="48"/>
      <c r="W989" s="48"/>
      <c r="X989" s="48"/>
    </row>
    <row r="990" spans="1:24" ht="20.100000000000001" customHeight="1">
      <c r="A990" s="540">
        <v>983</v>
      </c>
      <c r="B990" s="725" t="s">
        <v>713</v>
      </c>
      <c r="C990" s="542" t="s">
        <v>712</v>
      </c>
      <c r="D990" s="543" t="s">
        <v>2786</v>
      </c>
      <c r="E990" s="728" t="s">
        <v>2787</v>
      </c>
      <c r="F990" s="729" t="s">
        <v>1352</v>
      </c>
      <c r="G990" s="546"/>
      <c r="H990" s="547"/>
      <c r="I990" s="547"/>
      <c r="J990" s="547"/>
      <c r="K990" s="547"/>
      <c r="L990" s="728" t="s">
        <v>1345</v>
      </c>
      <c r="M990" s="548">
        <v>14640</v>
      </c>
      <c r="N990" s="549"/>
      <c r="P990" s="48"/>
      <c r="Q990" s="48"/>
      <c r="R990" s="48"/>
      <c r="S990" s="48"/>
      <c r="T990" s="48"/>
      <c r="U990" s="48"/>
      <c r="V990" s="48"/>
      <c r="W990" s="48"/>
      <c r="X990" s="48"/>
    </row>
    <row r="991" spans="1:24" ht="20.100000000000001" customHeight="1">
      <c r="A991" s="540">
        <v>984</v>
      </c>
      <c r="B991" s="725" t="s">
        <v>713</v>
      </c>
      <c r="C991" s="542" t="s">
        <v>712</v>
      </c>
      <c r="D991" s="543" t="s">
        <v>2788</v>
      </c>
      <c r="E991" s="728" t="s">
        <v>2787</v>
      </c>
      <c r="F991" s="729" t="s">
        <v>1352</v>
      </c>
      <c r="G991" s="546"/>
      <c r="H991" s="547"/>
      <c r="I991" s="547"/>
      <c r="J991" s="547"/>
      <c r="K991" s="547"/>
      <c r="L991" s="728" t="s">
        <v>1345</v>
      </c>
      <c r="M991" s="548">
        <v>14640</v>
      </c>
      <c r="N991" s="549"/>
      <c r="P991" s="48"/>
      <c r="Q991" s="48"/>
      <c r="R991" s="48"/>
      <c r="S991" s="48"/>
      <c r="T991" s="48"/>
      <c r="U991" s="48"/>
      <c r="V991" s="48"/>
      <c r="W991" s="48"/>
      <c r="X991" s="48"/>
    </row>
    <row r="992" spans="1:24" ht="20.100000000000001" customHeight="1">
      <c r="A992" s="540">
        <v>985</v>
      </c>
      <c r="B992" s="725" t="s">
        <v>706</v>
      </c>
      <c r="C992" s="542" t="s">
        <v>705</v>
      </c>
      <c r="D992" s="543" t="s">
        <v>2789</v>
      </c>
      <c r="E992" s="728" t="s">
        <v>2790</v>
      </c>
      <c r="F992" s="729" t="s">
        <v>1887</v>
      </c>
      <c r="G992" s="546"/>
      <c r="H992" s="547"/>
      <c r="I992" s="547"/>
      <c r="J992" s="547"/>
      <c r="K992" s="547"/>
      <c r="L992" s="728" t="s">
        <v>1345</v>
      </c>
      <c r="M992" s="548">
        <v>16470</v>
      </c>
      <c r="N992" s="549"/>
      <c r="P992" s="48"/>
      <c r="Q992" s="48"/>
      <c r="R992" s="48"/>
      <c r="S992" s="48"/>
      <c r="T992" s="48"/>
      <c r="U992" s="48"/>
      <c r="V992" s="48"/>
      <c r="W992" s="48"/>
      <c r="X992" s="48"/>
    </row>
    <row r="993" spans="1:24" ht="20.100000000000001" customHeight="1">
      <c r="A993" s="540">
        <v>986</v>
      </c>
      <c r="B993" s="725" t="s">
        <v>706</v>
      </c>
      <c r="C993" s="542" t="s">
        <v>705</v>
      </c>
      <c r="D993" s="543" t="s">
        <v>2791</v>
      </c>
      <c r="E993" s="728" t="s">
        <v>2790</v>
      </c>
      <c r="F993" s="729" t="s">
        <v>1887</v>
      </c>
      <c r="G993" s="546"/>
      <c r="H993" s="547"/>
      <c r="I993" s="547"/>
      <c r="J993" s="547"/>
      <c r="K993" s="547"/>
      <c r="L993" s="728" t="s">
        <v>1345</v>
      </c>
      <c r="M993" s="548">
        <v>16470</v>
      </c>
      <c r="N993" s="549"/>
      <c r="P993" s="48"/>
      <c r="Q993" s="48"/>
      <c r="R993" s="48"/>
      <c r="S993" s="48"/>
      <c r="T993" s="48"/>
      <c r="U993" s="48"/>
      <c r="V993" s="48"/>
      <c r="W993" s="48"/>
      <c r="X993" s="48"/>
    </row>
    <row r="994" spans="1:24" ht="20.100000000000001" customHeight="1">
      <c r="A994" s="540">
        <v>987</v>
      </c>
      <c r="B994" s="725" t="s">
        <v>706</v>
      </c>
      <c r="C994" s="542" t="s">
        <v>705</v>
      </c>
      <c r="D994" s="543" t="s">
        <v>2792</v>
      </c>
      <c r="E994" s="728" t="s">
        <v>2793</v>
      </c>
      <c r="F994" s="729" t="s">
        <v>1887</v>
      </c>
      <c r="G994" s="546"/>
      <c r="H994" s="547"/>
      <c r="I994" s="547"/>
      <c r="J994" s="547"/>
      <c r="K994" s="547"/>
      <c r="L994" s="728" t="s">
        <v>1345</v>
      </c>
      <c r="M994" s="548">
        <v>16470</v>
      </c>
      <c r="N994" s="549"/>
      <c r="P994" s="48"/>
      <c r="Q994" s="48"/>
      <c r="R994" s="48"/>
      <c r="S994" s="48"/>
      <c r="T994" s="48"/>
      <c r="U994" s="48"/>
      <c r="V994" s="48"/>
      <c r="W994" s="48"/>
      <c r="X994" s="48"/>
    </row>
    <row r="995" spans="1:24" ht="20.100000000000001" customHeight="1">
      <c r="A995" s="540">
        <v>988</v>
      </c>
      <c r="B995" s="725" t="s">
        <v>706</v>
      </c>
      <c r="C995" s="542" t="s">
        <v>705</v>
      </c>
      <c r="D995" s="543" t="s">
        <v>2794</v>
      </c>
      <c r="E995" s="728" t="s">
        <v>2793</v>
      </c>
      <c r="F995" s="729" t="s">
        <v>1887</v>
      </c>
      <c r="G995" s="546"/>
      <c r="H995" s="547"/>
      <c r="I995" s="547"/>
      <c r="J995" s="547"/>
      <c r="K995" s="547"/>
      <c r="L995" s="728" t="s">
        <v>1345</v>
      </c>
      <c r="M995" s="548">
        <v>16470</v>
      </c>
      <c r="N995" s="549"/>
      <c r="P995" s="48"/>
      <c r="Q995" s="48"/>
      <c r="R995" s="48"/>
      <c r="S995" s="48"/>
      <c r="T995" s="48"/>
      <c r="U995" s="48"/>
      <c r="V995" s="48"/>
      <c r="W995" s="48"/>
      <c r="X995" s="48"/>
    </row>
    <row r="996" spans="1:24" ht="20.100000000000001" customHeight="1">
      <c r="A996" s="540">
        <v>989</v>
      </c>
      <c r="B996" s="725" t="s">
        <v>713</v>
      </c>
      <c r="C996" s="542" t="s">
        <v>712</v>
      </c>
      <c r="D996" s="543" t="s">
        <v>2795</v>
      </c>
      <c r="E996" s="728" t="s">
        <v>2796</v>
      </c>
      <c r="F996" s="729" t="s">
        <v>1352</v>
      </c>
      <c r="G996" s="546"/>
      <c r="H996" s="547"/>
      <c r="I996" s="547"/>
      <c r="J996" s="547"/>
      <c r="K996" s="547"/>
      <c r="L996" s="728" t="s">
        <v>1345</v>
      </c>
      <c r="M996" s="548">
        <v>14640</v>
      </c>
      <c r="N996" s="549"/>
      <c r="P996" s="48"/>
      <c r="Q996" s="48"/>
      <c r="R996" s="48"/>
      <c r="S996" s="48"/>
      <c r="T996" s="48"/>
      <c r="U996" s="48"/>
      <c r="V996" s="48"/>
      <c r="W996" s="48"/>
      <c r="X996" s="48"/>
    </row>
    <row r="997" spans="1:24" ht="20.100000000000001" customHeight="1">
      <c r="A997" s="540">
        <v>990</v>
      </c>
      <c r="B997" s="725" t="s">
        <v>713</v>
      </c>
      <c r="C997" s="542" t="s">
        <v>712</v>
      </c>
      <c r="D997" s="543" t="s">
        <v>2797</v>
      </c>
      <c r="E997" s="728" t="s">
        <v>2796</v>
      </c>
      <c r="F997" s="729" t="s">
        <v>1352</v>
      </c>
      <c r="G997" s="546"/>
      <c r="H997" s="547"/>
      <c r="I997" s="547"/>
      <c r="J997" s="547"/>
      <c r="K997" s="547"/>
      <c r="L997" s="728" t="s">
        <v>1345</v>
      </c>
      <c r="M997" s="548">
        <v>14640</v>
      </c>
      <c r="N997" s="549"/>
      <c r="P997" s="48"/>
      <c r="Q997" s="48"/>
      <c r="R997" s="48"/>
      <c r="S997" s="48"/>
      <c r="T997" s="48"/>
      <c r="U997" s="48"/>
      <c r="V997" s="48"/>
      <c r="W997" s="48"/>
      <c r="X997" s="48"/>
    </row>
    <row r="998" spans="1:24" ht="20.100000000000001" customHeight="1">
      <c r="A998" s="540">
        <v>991</v>
      </c>
      <c r="B998" s="725" t="str">
        <f>B995</f>
        <v>Referensi</v>
      </c>
      <c r="C998" s="542" t="str">
        <f>C995</f>
        <v>6.01.01.01.002</v>
      </c>
      <c r="D998" s="543" t="s">
        <v>2798</v>
      </c>
      <c r="E998" s="728" t="s">
        <v>2799</v>
      </c>
      <c r="F998" s="729" t="s">
        <v>1490</v>
      </c>
      <c r="G998" s="546"/>
      <c r="H998" s="547"/>
      <c r="I998" s="547"/>
      <c r="J998" s="547"/>
      <c r="K998" s="547"/>
      <c r="L998" s="728" t="s">
        <v>1345</v>
      </c>
      <c r="M998" s="548">
        <v>15372</v>
      </c>
      <c r="N998" s="549"/>
      <c r="P998" s="48"/>
      <c r="Q998" s="48"/>
      <c r="R998" s="48"/>
      <c r="S998" s="48"/>
      <c r="T998" s="48"/>
      <c r="U998" s="48"/>
      <c r="V998" s="48"/>
      <c r="W998" s="48"/>
      <c r="X998" s="48"/>
    </row>
    <row r="999" spans="1:24" ht="20.100000000000001" customHeight="1">
      <c r="A999" s="540">
        <v>992</v>
      </c>
      <c r="B999" s="725" t="str">
        <f t="shared" ref="B999:C1003" si="2">B996</f>
        <v>Buku Lainnya</v>
      </c>
      <c r="C999" s="542" t="s">
        <v>705</v>
      </c>
      <c r="D999" s="543" t="s">
        <v>2800</v>
      </c>
      <c r="E999" s="728" t="s">
        <v>2799</v>
      </c>
      <c r="F999" s="729" t="s">
        <v>1490</v>
      </c>
      <c r="G999" s="546"/>
      <c r="H999" s="547"/>
      <c r="I999" s="547"/>
      <c r="J999" s="547"/>
      <c r="K999" s="547"/>
      <c r="L999" s="728" t="s">
        <v>1345</v>
      </c>
      <c r="M999" s="548">
        <v>15372</v>
      </c>
      <c r="N999" s="549"/>
      <c r="P999" s="48"/>
      <c r="Q999" s="48"/>
      <c r="R999" s="48"/>
      <c r="S999" s="48"/>
      <c r="T999" s="48"/>
      <c r="U999" s="48"/>
      <c r="V999" s="48"/>
      <c r="W999" s="48"/>
      <c r="X999" s="48"/>
    </row>
    <row r="1000" spans="1:24" ht="20.100000000000001" customHeight="1">
      <c r="A1000" s="540">
        <v>993</v>
      </c>
      <c r="B1000" s="725" t="str">
        <f t="shared" si="2"/>
        <v>Buku Lainnya</v>
      </c>
      <c r="C1000" s="542" t="str">
        <f>C999</f>
        <v>6.01.01.01.002</v>
      </c>
      <c r="D1000" s="543" t="s">
        <v>2801</v>
      </c>
      <c r="E1000" s="728" t="s">
        <v>2802</v>
      </c>
      <c r="F1000" s="729" t="s">
        <v>1527</v>
      </c>
      <c r="G1000" s="546"/>
      <c r="H1000" s="547"/>
      <c r="I1000" s="547"/>
      <c r="J1000" s="547"/>
      <c r="K1000" s="547"/>
      <c r="L1000" s="728" t="s">
        <v>1345</v>
      </c>
      <c r="M1000" s="548">
        <v>18300</v>
      </c>
      <c r="N1000" s="549"/>
      <c r="P1000" s="48"/>
      <c r="Q1000" s="48"/>
      <c r="R1000" s="48"/>
      <c r="S1000" s="48"/>
      <c r="T1000" s="48"/>
      <c r="U1000" s="48"/>
      <c r="V1000" s="48"/>
      <c r="W1000" s="48"/>
      <c r="X1000" s="48"/>
    </row>
    <row r="1001" spans="1:24" ht="20.100000000000001" customHeight="1">
      <c r="A1001" s="540">
        <v>994</v>
      </c>
      <c r="B1001" s="725" t="str">
        <f t="shared" si="2"/>
        <v>Referensi</v>
      </c>
      <c r="C1001" s="542" t="str">
        <f>C1000</f>
        <v>6.01.01.01.002</v>
      </c>
      <c r="D1001" s="543" t="s">
        <v>2803</v>
      </c>
      <c r="E1001" s="728" t="s">
        <v>2802</v>
      </c>
      <c r="F1001" s="729" t="s">
        <v>1527</v>
      </c>
      <c r="G1001" s="546"/>
      <c r="H1001" s="547"/>
      <c r="I1001" s="547"/>
      <c r="J1001" s="547"/>
      <c r="K1001" s="547"/>
      <c r="L1001" s="728" t="s">
        <v>1345</v>
      </c>
      <c r="M1001" s="548">
        <v>18300</v>
      </c>
      <c r="N1001" s="549"/>
    </row>
    <row r="1002" spans="1:24" ht="20.100000000000001" customHeight="1">
      <c r="A1002" s="540">
        <v>995</v>
      </c>
      <c r="B1002" s="725" t="str">
        <f t="shared" si="2"/>
        <v>Buku Lainnya</v>
      </c>
      <c r="C1002" s="542" t="str">
        <f t="shared" si="2"/>
        <v>6.01.01.01.002</v>
      </c>
      <c r="D1002" s="543" t="s">
        <v>2804</v>
      </c>
      <c r="E1002" s="728" t="s">
        <v>2805</v>
      </c>
      <c r="F1002" s="729" t="s">
        <v>1387</v>
      </c>
      <c r="G1002" s="546"/>
      <c r="H1002" s="547"/>
      <c r="I1002" s="547"/>
      <c r="J1002" s="547"/>
      <c r="K1002" s="547"/>
      <c r="L1002" s="728" t="s">
        <v>1345</v>
      </c>
      <c r="M1002" s="548">
        <v>14640</v>
      </c>
      <c r="N1002" s="549"/>
    </row>
    <row r="1003" spans="1:24" ht="20.100000000000001" customHeight="1">
      <c r="A1003" s="540">
        <v>996</v>
      </c>
      <c r="B1003" s="725" t="str">
        <f t="shared" si="2"/>
        <v>Buku Lainnya</v>
      </c>
      <c r="C1003" s="542" t="s">
        <v>712</v>
      </c>
      <c r="D1003" s="543" t="s">
        <v>2806</v>
      </c>
      <c r="E1003" s="728" t="s">
        <v>2805</v>
      </c>
      <c r="F1003" s="729" t="s">
        <v>1387</v>
      </c>
      <c r="G1003" s="546"/>
      <c r="H1003" s="547"/>
      <c r="I1003" s="547"/>
      <c r="J1003" s="547"/>
      <c r="K1003" s="547"/>
      <c r="L1003" s="728" t="s">
        <v>1345</v>
      </c>
      <c r="M1003" s="548">
        <v>14640</v>
      </c>
      <c r="N1003" s="549"/>
    </row>
    <row r="1004" spans="1:24" ht="20.100000000000001" customHeight="1">
      <c r="A1004" s="540">
        <v>997</v>
      </c>
      <c r="B1004" s="725" t="s">
        <v>706</v>
      </c>
      <c r="C1004" s="542" t="s">
        <v>705</v>
      </c>
      <c r="D1004" s="543" t="s">
        <v>2807</v>
      </c>
      <c r="E1004" s="728" t="s">
        <v>2808</v>
      </c>
      <c r="F1004" s="729" t="s">
        <v>2809</v>
      </c>
      <c r="G1004" s="546"/>
      <c r="H1004" s="547"/>
      <c r="I1004" s="547"/>
      <c r="J1004" s="547"/>
      <c r="K1004" s="547"/>
      <c r="L1004" s="728" t="s">
        <v>1345</v>
      </c>
      <c r="M1004" s="548">
        <v>14640</v>
      </c>
      <c r="N1004" s="549"/>
    </row>
    <row r="1005" spans="1:24" ht="20.100000000000001" customHeight="1">
      <c r="A1005" s="540">
        <v>998</v>
      </c>
      <c r="B1005" s="725" t="s">
        <v>706</v>
      </c>
      <c r="C1005" s="542" t="s">
        <v>705</v>
      </c>
      <c r="D1005" s="543" t="s">
        <v>2810</v>
      </c>
      <c r="E1005" s="728" t="s">
        <v>2808</v>
      </c>
      <c r="F1005" s="729" t="s">
        <v>2809</v>
      </c>
      <c r="G1005" s="546"/>
      <c r="H1005" s="547"/>
      <c r="I1005" s="547"/>
      <c r="J1005" s="547"/>
      <c r="K1005" s="547"/>
      <c r="L1005" s="728" t="s">
        <v>1345</v>
      </c>
      <c r="M1005" s="548">
        <v>14640</v>
      </c>
      <c r="N1005" s="549"/>
    </row>
    <row r="1006" spans="1:24" ht="20.100000000000001" customHeight="1">
      <c r="A1006" s="540">
        <v>999</v>
      </c>
      <c r="B1006" s="725" t="s">
        <v>713</v>
      </c>
      <c r="C1006" s="542" t="s">
        <v>712</v>
      </c>
      <c r="D1006" s="543" t="s">
        <v>714</v>
      </c>
      <c r="E1006" s="728" t="s">
        <v>2811</v>
      </c>
      <c r="F1006" s="729" t="s">
        <v>1527</v>
      </c>
      <c r="G1006" s="546"/>
      <c r="H1006" s="547"/>
      <c r="I1006" s="547"/>
      <c r="J1006" s="547"/>
      <c r="K1006" s="547"/>
      <c r="L1006" s="728" t="s">
        <v>1345</v>
      </c>
      <c r="M1006" s="548">
        <v>18300</v>
      </c>
      <c r="N1006" s="549"/>
    </row>
    <row r="1007" spans="1:24" ht="20.100000000000001" customHeight="1">
      <c r="A1007" s="540">
        <v>1000</v>
      </c>
      <c r="B1007" s="725" t="s">
        <v>713</v>
      </c>
      <c r="C1007" s="542" t="s">
        <v>712</v>
      </c>
      <c r="D1007" s="543" t="s">
        <v>2812</v>
      </c>
      <c r="E1007" s="728" t="s">
        <v>2811</v>
      </c>
      <c r="F1007" s="729" t="s">
        <v>1527</v>
      </c>
      <c r="G1007" s="546"/>
      <c r="H1007" s="547"/>
      <c r="I1007" s="547"/>
      <c r="J1007" s="547"/>
      <c r="K1007" s="547"/>
      <c r="L1007" s="728" t="s">
        <v>1345</v>
      </c>
      <c r="M1007" s="548">
        <v>18300</v>
      </c>
      <c r="N1007" s="549"/>
    </row>
    <row r="1008" spans="1:24" ht="20.100000000000001" customHeight="1">
      <c r="A1008" s="540">
        <v>1001</v>
      </c>
      <c r="B1008" s="725" t="s">
        <v>2813</v>
      </c>
      <c r="C1008" s="542" t="s">
        <v>715</v>
      </c>
      <c r="D1008" s="543" t="s">
        <v>308</v>
      </c>
      <c r="E1008" s="728"/>
      <c r="F1008" s="729"/>
      <c r="G1008" s="738" t="s">
        <v>259</v>
      </c>
      <c r="H1008" s="738" t="s">
        <v>717</v>
      </c>
      <c r="I1008" s="738" t="s">
        <v>718</v>
      </c>
      <c r="J1008" s="544"/>
      <c r="K1008" s="544"/>
      <c r="L1008" s="728" t="s">
        <v>2814</v>
      </c>
      <c r="M1008" s="552">
        <v>175000000</v>
      </c>
      <c r="N1008" s="553"/>
      <c r="O1008" s="554" t="s">
        <v>2815</v>
      </c>
    </row>
    <row r="1009" spans="1:15" ht="15" customHeight="1">
      <c r="A1009" s="540">
        <v>1002</v>
      </c>
      <c r="B1009" s="725" t="s">
        <v>706</v>
      </c>
      <c r="C1009" s="542" t="s">
        <v>705</v>
      </c>
      <c r="D1009" s="543" t="s">
        <v>308</v>
      </c>
      <c r="E1009" s="728" t="s">
        <v>2816</v>
      </c>
      <c r="F1009" s="729" t="s">
        <v>2817</v>
      </c>
      <c r="G1009" s="544"/>
      <c r="H1009" s="544"/>
      <c r="I1009" s="544"/>
      <c r="J1009" s="544"/>
      <c r="K1009" s="544"/>
      <c r="L1009" s="728" t="s">
        <v>2818</v>
      </c>
      <c r="M1009" s="552">
        <v>35000</v>
      </c>
      <c r="N1009" s="555"/>
      <c r="O1009" s="512"/>
    </row>
    <row r="1010" spans="1:15" ht="15" customHeight="1">
      <c r="A1010" s="540">
        <v>1003</v>
      </c>
      <c r="B1010" s="725" t="s">
        <v>706</v>
      </c>
      <c r="C1010" s="542" t="s">
        <v>705</v>
      </c>
      <c r="D1010" s="543" t="s">
        <v>310</v>
      </c>
      <c r="E1010" s="728" t="s">
        <v>2819</v>
      </c>
      <c r="F1010" s="729" t="s">
        <v>2820</v>
      </c>
      <c r="G1010" s="544"/>
      <c r="H1010" s="544"/>
      <c r="I1010" s="544"/>
      <c r="J1010" s="544"/>
      <c r="K1010" s="544"/>
      <c r="L1010" s="728" t="s">
        <v>2818</v>
      </c>
      <c r="M1010" s="552">
        <v>15000</v>
      </c>
      <c r="N1010" s="555"/>
      <c r="O1010" s="512"/>
    </row>
    <row r="1011" spans="1:15" ht="15" customHeight="1">
      <c r="A1011" s="540">
        <v>1004</v>
      </c>
      <c r="B1011" s="725" t="s">
        <v>706</v>
      </c>
      <c r="C1011" s="542" t="str">
        <f>C1010</f>
        <v>6.01.01.01.002</v>
      </c>
      <c r="D1011" s="543" t="s">
        <v>332</v>
      </c>
      <c r="E1011" s="728" t="s">
        <v>2821</v>
      </c>
      <c r="F1011" s="729" t="s">
        <v>2820</v>
      </c>
      <c r="G1011" s="544"/>
      <c r="H1011" s="544"/>
      <c r="I1011" s="544"/>
      <c r="J1011" s="544"/>
      <c r="K1011" s="544"/>
      <c r="L1011" s="728" t="s">
        <v>2818</v>
      </c>
      <c r="M1011" s="552">
        <v>15000</v>
      </c>
      <c r="N1011" s="555"/>
      <c r="O1011" s="512"/>
    </row>
    <row r="1012" spans="1:15" ht="15" customHeight="1">
      <c r="A1012" s="540">
        <v>1005</v>
      </c>
      <c r="B1012" s="725" t="s">
        <v>706</v>
      </c>
      <c r="C1012" s="542" t="str">
        <f>C1011</f>
        <v>6.01.01.01.002</v>
      </c>
      <c r="D1012" s="543" t="s">
        <v>393</v>
      </c>
      <c r="E1012" s="728" t="s">
        <v>2822</v>
      </c>
      <c r="F1012" s="729" t="s">
        <v>2820</v>
      </c>
      <c r="G1012" s="544"/>
      <c r="H1012" s="544"/>
      <c r="I1012" s="544"/>
      <c r="J1012" s="544"/>
      <c r="K1012" s="544"/>
      <c r="L1012" s="728" t="s">
        <v>2818</v>
      </c>
      <c r="M1012" s="552">
        <v>15000</v>
      </c>
      <c r="N1012" s="555"/>
      <c r="O1012" s="512"/>
    </row>
    <row r="1013" spans="1:15" ht="15" customHeight="1">
      <c r="A1013" s="540">
        <v>1006</v>
      </c>
      <c r="B1013" s="725" t="s">
        <v>706</v>
      </c>
      <c r="C1013" s="542" t="str">
        <f t="shared" ref="C1013:C1036" si="3">C1009</f>
        <v>6.01.01.01.002</v>
      </c>
      <c r="D1013" s="543" t="s">
        <v>490</v>
      </c>
      <c r="E1013" s="728" t="s">
        <v>2823</v>
      </c>
      <c r="F1013" s="729" t="s">
        <v>2824</v>
      </c>
      <c r="G1013" s="544"/>
      <c r="H1013" s="544"/>
      <c r="I1013" s="544"/>
      <c r="J1013" s="544"/>
      <c r="K1013" s="544"/>
      <c r="L1013" s="728" t="s">
        <v>2818</v>
      </c>
      <c r="M1013" s="552">
        <v>10000</v>
      </c>
      <c r="N1013" s="555"/>
      <c r="O1013" s="512"/>
    </row>
    <row r="1014" spans="1:15" ht="15" customHeight="1">
      <c r="A1014" s="540">
        <v>1007</v>
      </c>
      <c r="B1014" s="725" t="s">
        <v>706</v>
      </c>
      <c r="C1014" s="542" t="str">
        <f t="shared" si="3"/>
        <v>6.01.01.01.002</v>
      </c>
      <c r="D1014" s="543" t="s">
        <v>404</v>
      </c>
      <c r="E1014" s="728" t="s">
        <v>2825</v>
      </c>
      <c r="F1014" s="729" t="s">
        <v>2826</v>
      </c>
      <c r="G1014" s="544"/>
      <c r="H1014" s="544"/>
      <c r="I1014" s="544"/>
      <c r="J1014" s="544"/>
      <c r="K1014" s="544"/>
      <c r="L1014" s="728" t="s">
        <v>2818</v>
      </c>
      <c r="M1014" s="552">
        <v>10000</v>
      </c>
      <c r="N1014" s="555"/>
      <c r="O1014" s="512"/>
    </row>
    <row r="1015" spans="1:15" ht="15" customHeight="1">
      <c r="A1015" s="540">
        <v>1008</v>
      </c>
      <c r="B1015" s="725" t="s">
        <v>706</v>
      </c>
      <c r="C1015" s="542" t="str">
        <f t="shared" si="3"/>
        <v>6.01.01.01.002</v>
      </c>
      <c r="D1015" s="543" t="s">
        <v>608</v>
      </c>
      <c r="E1015" s="728" t="s">
        <v>2827</v>
      </c>
      <c r="F1015" s="729" t="s">
        <v>2828</v>
      </c>
      <c r="G1015" s="544"/>
      <c r="H1015" s="544"/>
      <c r="I1015" s="544"/>
      <c r="J1015" s="544"/>
      <c r="K1015" s="544"/>
      <c r="L1015" s="728" t="s">
        <v>2818</v>
      </c>
      <c r="M1015" s="552">
        <v>5000</v>
      </c>
      <c r="N1015" s="555"/>
      <c r="O1015" s="512"/>
    </row>
    <row r="1016" spans="1:15" ht="15" customHeight="1">
      <c r="A1016" s="540">
        <v>1009</v>
      </c>
      <c r="B1016" s="725" t="s">
        <v>706</v>
      </c>
      <c r="C1016" s="542" t="str">
        <f t="shared" si="3"/>
        <v>6.01.01.01.002</v>
      </c>
      <c r="D1016" s="543" t="s">
        <v>609</v>
      </c>
      <c r="E1016" s="728" t="s">
        <v>2829</v>
      </c>
      <c r="F1016" s="729" t="s">
        <v>2830</v>
      </c>
      <c r="G1016" s="544"/>
      <c r="H1016" s="544"/>
      <c r="I1016" s="544"/>
      <c r="J1016" s="544"/>
      <c r="K1016" s="544"/>
      <c r="L1016" s="728" t="s">
        <v>2818</v>
      </c>
      <c r="M1016" s="552">
        <v>3000</v>
      </c>
      <c r="N1016" s="555"/>
      <c r="O1016" s="512"/>
    </row>
    <row r="1017" spans="1:15" ht="15" customHeight="1">
      <c r="A1017" s="540">
        <v>1010</v>
      </c>
      <c r="B1017" s="725" t="s">
        <v>706</v>
      </c>
      <c r="C1017" s="542" t="str">
        <f t="shared" si="3"/>
        <v>6.01.01.01.002</v>
      </c>
      <c r="D1017" s="543" t="s">
        <v>408</v>
      </c>
      <c r="E1017" s="728" t="s">
        <v>2831</v>
      </c>
      <c r="F1017" s="729" t="s">
        <v>2832</v>
      </c>
      <c r="G1017" s="544"/>
      <c r="H1017" s="544"/>
      <c r="I1017" s="544"/>
      <c r="J1017" s="544"/>
      <c r="K1017" s="544"/>
      <c r="L1017" s="728" t="s">
        <v>2818</v>
      </c>
      <c r="M1017" s="552">
        <v>3000</v>
      </c>
      <c r="N1017" s="555"/>
      <c r="O1017" s="512"/>
    </row>
    <row r="1018" spans="1:15" ht="15" customHeight="1">
      <c r="A1018" s="540">
        <v>1011</v>
      </c>
      <c r="B1018" s="725" t="s">
        <v>706</v>
      </c>
      <c r="C1018" s="542" t="str">
        <f t="shared" si="3"/>
        <v>6.01.01.01.002</v>
      </c>
      <c r="D1018" s="543" t="s">
        <v>413</v>
      </c>
      <c r="E1018" s="728" t="s">
        <v>2833</v>
      </c>
      <c r="F1018" s="729" t="s">
        <v>2832</v>
      </c>
      <c r="G1018" s="544"/>
      <c r="H1018" s="544"/>
      <c r="I1018" s="544"/>
      <c r="J1018" s="544"/>
      <c r="K1018" s="544"/>
      <c r="L1018" s="728" t="s">
        <v>2818</v>
      </c>
      <c r="M1018" s="552">
        <v>3000</v>
      </c>
      <c r="N1018" s="555"/>
      <c r="O1018" s="512"/>
    </row>
    <row r="1019" spans="1:15" ht="15" customHeight="1">
      <c r="A1019" s="540">
        <v>1012</v>
      </c>
      <c r="B1019" s="725" t="s">
        <v>706</v>
      </c>
      <c r="C1019" s="542" t="str">
        <f t="shared" si="3"/>
        <v>6.01.01.01.002</v>
      </c>
      <c r="D1019" s="543" t="s">
        <v>596</v>
      </c>
      <c r="E1019" s="728" t="s">
        <v>2834</v>
      </c>
      <c r="F1019" s="729" t="s">
        <v>1887</v>
      </c>
      <c r="G1019" s="544"/>
      <c r="H1019" s="544"/>
      <c r="I1019" s="544"/>
      <c r="J1019" s="544"/>
      <c r="K1019" s="544"/>
      <c r="L1019" s="728" t="s">
        <v>2818</v>
      </c>
      <c r="M1019" s="552">
        <v>15000</v>
      </c>
      <c r="N1019" s="555"/>
      <c r="O1019" s="512"/>
    </row>
    <row r="1020" spans="1:15" ht="15" customHeight="1">
      <c r="A1020" s="540">
        <v>1013</v>
      </c>
      <c r="B1020" s="725" t="s">
        <v>706</v>
      </c>
      <c r="C1020" s="542" t="str">
        <f t="shared" si="3"/>
        <v>6.01.01.01.002</v>
      </c>
      <c r="D1020" s="543" t="s">
        <v>720</v>
      </c>
      <c r="E1020" s="728" t="s">
        <v>2835</v>
      </c>
      <c r="F1020" s="729" t="s">
        <v>2541</v>
      </c>
      <c r="G1020" s="544"/>
      <c r="H1020" s="544"/>
      <c r="I1020" s="544"/>
      <c r="J1020" s="544"/>
      <c r="K1020" s="544"/>
      <c r="L1020" s="728" t="s">
        <v>2818</v>
      </c>
      <c r="M1020" s="552">
        <v>10000</v>
      </c>
      <c r="N1020" s="555"/>
      <c r="O1020" s="512"/>
    </row>
    <row r="1021" spans="1:15" ht="15" customHeight="1">
      <c r="A1021" s="540">
        <v>1014</v>
      </c>
      <c r="B1021" s="725" t="s">
        <v>706</v>
      </c>
      <c r="C1021" s="542" t="str">
        <f t="shared" si="3"/>
        <v>6.01.01.01.002</v>
      </c>
      <c r="D1021" s="543" t="s">
        <v>598</v>
      </c>
      <c r="E1021" s="728" t="s">
        <v>2836</v>
      </c>
      <c r="F1021" s="729" t="s">
        <v>1887</v>
      </c>
      <c r="G1021" s="544"/>
      <c r="H1021" s="544"/>
      <c r="I1021" s="544"/>
      <c r="J1021" s="544"/>
      <c r="K1021" s="544"/>
      <c r="L1021" s="728" t="s">
        <v>2818</v>
      </c>
      <c r="M1021" s="552">
        <v>30000</v>
      </c>
      <c r="N1021" s="555"/>
      <c r="O1021" s="512"/>
    </row>
    <row r="1022" spans="1:15" ht="15" customHeight="1">
      <c r="A1022" s="540">
        <v>1015</v>
      </c>
      <c r="B1022" s="725" t="s">
        <v>706</v>
      </c>
      <c r="C1022" s="542" t="str">
        <f t="shared" si="3"/>
        <v>6.01.01.01.002</v>
      </c>
      <c r="D1022" s="543" t="s">
        <v>599</v>
      </c>
      <c r="E1022" s="728" t="s">
        <v>2837</v>
      </c>
      <c r="F1022" s="729" t="s">
        <v>2832</v>
      </c>
      <c r="G1022" s="544"/>
      <c r="H1022" s="544"/>
      <c r="I1022" s="544"/>
      <c r="J1022" s="544"/>
      <c r="K1022" s="544"/>
      <c r="L1022" s="728" t="s">
        <v>2818</v>
      </c>
      <c r="M1022" s="552">
        <v>7000</v>
      </c>
      <c r="N1022" s="555"/>
      <c r="O1022" s="512"/>
    </row>
    <row r="1023" spans="1:15" ht="15" customHeight="1">
      <c r="A1023" s="540">
        <v>1016</v>
      </c>
      <c r="B1023" s="725" t="s">
        <v>706</v>
      </c>
      <c r="C1023" s="542" t="str">
        <f t="shared" si="3"/>
        <v>6.01.01.01.002</v>
      </c>
      <c r="D1023" s="543" t="s">
        <v>601</v>
      </c>
      <c r="E1023" s="728" t="s">
        <v>2838</v>
      </c>
      <c r="F1023" s="729" t="s">
        <v>2839</v>
      </c>
      <c r="G1023" s="544"/>
      <c r="H1023" s="544"/>
      <c r="I1023" s="544"/>
      <c r="J1023" s="544"/>
      <c r="K1023" s="544"/>
      <c r="L1023" s="728" t="s">
        <v>2818</v>
      </c>
      <c r="M1023" s="552">
        <v>7500</v>
      </c>
      <c r="N1023" s="555"/>
      <c r="O1023" s="512"/>
    </row>
    <row r="1024" spans="1:15" ht="15" customHeight="1">
      <c r="A1024" s="540">
        <v>1017</v>
      </c>
      <c r="B1024" s="725" t="s">
        <v>706</v>
      </c>
      <c r="C1024" s="542" t="str">
        <f t="shared" si="3"/>
        <v>6.01.01.01.002</v>
      </c>
      <c r="D1024" s="543" t="s">
        <v>761</v>
      </c>
      <c r="E1024" s="728" t="s">
        <v>2840</v>
      </c>
      <c r="F1024" s="729" t="s">
        <v>2841</v>
      </c>
      <c r="G1024" s="544"/>
      <c r="H1024" s="544"/>
      <c r="I1024" s="544"/>
      <c r="J1024" s="544"/>
      <c r="K1024" s="544"/>
      <c r="L1024" s="728" t="s">
        <v>2818</v>
      </c>
      <c r="M1024" s="552">
        <v>7500</v>
      </c>
      <c r="N1024" s="555"/>
      <c r="O1024" s="512"/>
    </row>
    <row r="1025" spans="1:15" ht="15" customHeight="1">
      <c r="A1025" s="540">
        <v>1018</v>
      </c>
      <c r="B1025" s="725" t="s">
        <v>706</v>
      </c>
      <c r="C1025" s="542" t="str">
        <f t="shared" si="3"/>
        <v>6.01.01.01.002</v>
      </c>
      <c r="D1025" s="543" t="s">
        <v>762</v>
      </c>
      <c r="E1025" s="728" t="s">
        <v>2842</v>
      </c>
      <c r="F1025" s="729" t="s">
        <v>2832</v>
      </c>
      <c r="G1025" s="544"/>
      <c r="H1025" s="544"/>
      <c r="I1025" s="544"/>
      <c r="J1025" s="544"/>
      <c r="K1025" s="544"/>
      <c r="L1025" s="728" t="s">
        <v>2818</v>
      </c>
      <c r="M1025" s="552">
        <v>5000</v>
      </c>
      <c r="N1025" s="555"/>
      <c r="O1025" s="512"/>
    </row>
    <row r="1026" spans="1:15" ht="15" customHeight="1">
      <c r="A1026" s="540">
        <v>1019</v>
      </c>
      <c r="B1026" s="725" t="s">
        <v>706</v>
      </c>
      <c r="C1026" s="542" t="str">
        <f t="shared" si="3"/>
        <v>6.01.01.01.002</v>
      </c>
      <c r="D1026" s="543" t="s">
        <v>763</v>
      </c>
      <c r="E1026" s="728" t="s">
        <v>2843</v>
      </c>
      <c r="F1026" s="729" t="s">
        <v>2832</v>
      </c>
      <c r="G1026" s="544"/>
      <c r="H1026" s="544"/>
      <c r="I1026" s="544"/>
      <c r="J1026" s="544"/>
      <c r="K1026" s="544"/>
      <c r="L1026" s="728" t="s">
        <v>2818</v>
      </c>
      <c r="M1026" s="552">
        <v>3000</v>
      </c>
      <c r="N1026" s="555"/>
      <c r="O1026" s="512"/>
    </row>
    <row r="1027" spans="1:15" ht="15" customHeight="1">
      <c r="A1027" s="540">
        <v>1020</v>
      </c>
      <c r="B1027" s="725" t="s">
        <v>706</v>
      </c>
      <c r="C1027" s="542" t="str">
        <f t="shared" si="3"/>
        <v>6.01.01.01.002</v>
      </c>
      <c r="D1027" s="543" t="s">
        <v>764</v>
      </c>
      <c r="E1027" s="728" t="s">
        <v>2844</v>
      </c>
      <c r="F1027" s="729" t="s">
        <v>2832</v>
      </c>
      <c r="G1027" s="544"/>
      <c r="H1027" s="544"/>
      <c r="I1027" s="544"/>
      <c r="J1027" s="544"/>
      <c r="K1027" s="544"/>
      <c r="L1027" s="728" t="s">
        <v>2818</v>
      </c>
      <c r="M1027" s="552">
        <v>3000</v>
      </c>
      <c r="N1027" s="555"/>
      <c r="O1027" s="512"/>
    </row>
    <row r="1028" spans="1:15" ht="15" customHeight="1">
      <c r="A1028" s="540">
        <v>1021</v>
      </c>
      <c r="B1028" s="725" t="s">
        <v>706</v>
      </c>
      <c r="C1028" s="542" t="str">
        <f t="shared" si="3"/>
        <v>6.01.01.01.002</v>
      </c>
      <c r="D1028" s="543" t="s">
        <v>765</v>
      </c>
      <c r="E1028" s="728" t="s">
        <v>2845</v>
      </c>
      <c r="F1028" s="729" t="s">
        <v>2830</v>
      </c>
      <c r="G1028" s="544"/>
      <c r="H1028" s="544"/>
      <c r="I1028" s="544"/>
      <c r="J1028" s="544"/>
      <c r="K1028" s="544"/>
      <c r="L1028" s="728" t="s">
        <v>2818</v>
      </c>
      <c r="M1028" s="552">
        <v>3000</v>
      </c>
      <c r="N1028" s="555"/>
      <c r="O1028" s="512"/>
    </row>
    <row r="1029" spans="1:15" ht="15" customHeight="1">
      <c r="A1029" s="540">
        <v>1022</v>
      </c>
      <c r="B1029" s="725" t="s">
        <v>706</v>
      </c>
      <c r="C1029" s="542" t="str">
        <f t="shared" si="3"/>
        <v>6.01.01.01.002</v>
      </c>
      <c r="D1029" s="543" t="s">
        <v>345</v>
      </c>
      <c r="E1029" s="728" t="s">
        <v>2846</v>
      </c>
      <c r="F1029" s="729" t="s">
        <v>2830</v>
      </c>
      <c r="G1029" s="544"/>
      <c r="H1029" s="544"/>
      <c r="I1029" s="544"/>
      <c r="J1029" s="544"/>
      <c r="K1029" s="544"/>
      <c r="L1029" s="728" t="s">
        <v>2818</v>
      </c>
      <c r="M1029" s="552">
        <v>3000</v>
      </c>
      <c r="N1029" s="555"/>
      <c r="O1029" s="512"/>
    </row>
    <row r="1030" spans="1:15" ht="15" customHeight="1">
      <c r="A1030" s="540">
        <v>1023</v>
      </c>
      <c r="B1030" s="725" t="s">
        <v>706</v>
      </c>
      <c r="C1030" s="542" t="str">
        <f t="shared" si="3"/>
        <v>6.01.01.01.002</v>
      </c>
      <c r="D1030" s="543" t="s">
        <v>766</v>
      </c>
      <c r="E1030" s="728" t="s">
        <v>2847</v>
      </c>
      <c r="F1030" s="729" t="s">
        <v>2828</v>
      </c>
      <c r="G1030" s="544"/>
      <c r="H1030" s="544"/>
      <c r="I1030" s="544"/>
      <c r="J1030" s="544"/>
      <c r="K1030" s="544"/>
      <c r="L1030" s="728" t="s">
        <v>2818</v>
      </c>
      <c r="M1030" s="552">
        <v>3000</v>
      </c>
      <c r="N1030" s="555"/>
      <c r="O1030" s="512"/>
    </row>
    <row r="1031" spans="1:15" ht="15" customHeight="1">
      <c r="A1031" s="540">
        <v>1024</v>
      </c>
      <c r="B1031" s="725" t="s">
        <v>706</v>
      </c>
      <c r="C1031" s="542" t="str">
        <f t="shared" si="3"/>
        <v>6.01.01.01.002</v>
      </c>
      <c r="D1031" s="543" t="s">
        <v>767</v>
      </c>
      <c r="E1031" s="728" t="s">
        <v>2848</v>
      </c>
      <c r="F1031" s="729" t="s">
        <v>2830</v>
      </c>
      <c r="G1031" s="544"/>
      <c r="H1031" s="544"/>
      <c r="I1031" s="544"/>
      <c r="J1031" s="544"/>
      <c r="K1031" s="544"/>
      <c r="L1031" s="728" t="s">
        <v>2818</v>
      </c>
      <c r="M1031" s="552">
        <v>3000</v>
      </c>
      <c r="N1031" s="555"/>
      <c r="O1031" s="512"/>
    </row>
    <row r="1032" spans="1:15" ht="15" customHeight="1">
      <c r="A1032" s="540">
        <v>1025</v>
      </c>
      <c r="B1032" s="725" t="s">
        <v>706</v>
      </c>
      <c r="C1032" s="542" t="str">
        <f t="shared" si="3"/>
        <v>6.01.01.01.002</v>
      </c>
      <c r="D1032" s="543" t="s">
        <v>462</v>
      </c>
      <c r="E1032" s="728" t="s">
        <v>2849</v>
      </c>
      <c r="F1032" s="729" t="s">
        <v>2832</v>
      </c>
      <c r="G1032" s="544"/>
      <c r="H1032" s="544"/>
      <c r="I1032" s="544"/>
      <c r="J1032" s="544"/>
      <c r="K1032" s="544"/>
      <c r="L1032" s="728" t="s">
        <v>2818</v>
      </c>
      <c r="M1032" s="552">
        <v>20000</v>
      </c>
      <c r="N1032" s="555"/>
      <c r="O1032" s="512"/>
    </row>
    <row r="1033" spans="1:15" ht="15" customHeight="1">
      <c r="A1033" s="540">
        <v>1026</v>
      </c>
      <c r="B1033" s="725" t="s">
        <v>706</v>
      </c>
      <c r="C1033" s="542" t="str">
        <f t="shared" si="3"/>
        <v>6.01.01.01.002</v>
      </c>
      <c r="D1033" s="543" t="s">
        <v>768</v>
      </c>
      <c r="E1033" s="728" t="s">
        <v>2850</v>
      </c>
      <c r="F1033" s="729" t="s">
        <v>2851</v>
      </c>
      <c r="G1033" s="544"/>
      <c r="H1033" s="544"/>
      <c r="I1033" s="544"/>
      <c r="J1033" s="544"/>
      <c r="K1033" s="544"/>
      <c r="L1033" s="728" t="s">
        <v>2818</v>
      </c>
      <c r="M1033" s="552">
        <v>20000</v>
      </c>
      <c r="N1033" s="555"/>
      <c r="O1033" s="512"/>
    </row>
    <row r="1034" spans="1:15" ht="15" customHeight="1">
      <c r="A1034" s="540">
        <v>1027</v>
      </c>
      <c r="B1034" s="725" t="s">
        <v>706</v>
      </c>
      <c r="C1034" s="542" t="str">
        <f t="shared" si="3"/>
        <v>6.01.01.01.002</v>
      </c>
      <c r="D1034" s="543" t="s">
        <v>769</v>
      </c>
      <c r="E1034" s="728" t="s">
        <v>2852</v>
      </c>
      <c r="F1034" s="729" t="s">
        <v>2851</v>
      </c>
      <c r="G1034" s="544"/>
      <c r="H1034" s="544"/>
      <c r="I1034" s="544"/>
      <c r="J1034" s="544"/>
      <c r="K1034" s="544"/>
      <c r="L1034" s="728" t="s">
        <v>2818</v>
      </c>
      <c r="M1034" s="552">
        <v>20000</v>
      </c>
      <c r="N1034" s="555"/>
      <c r="O1034" s="512"/>
    </row>
    <row r="1035" spans="1:15" ht="15" customHeight="1">
      <c r="A1035" s="540">
        <v>1028</v>
      </c>
      <c r="B1035" s="725" t="s">
        <v>706</v>
      </c>
      <c r="C1035" s="542" t="str">
        <f t="shared" si="3"/>
        <v>6.01.01.01.002</v>
      </c>
      <c r="D1035" s="543" t="s">
        <v>770</v>
      </c>
      <c r="E1035" s="728" t="s">
        <v>2853</v>
      </c>
      <c r="F1035" s="729" t="s">
        <v>2854</v>
      </c>
      <c r="G1035" s="544"/>
      <c r="H1035" s="544"/>
      <c r="I1035" s="544"/>
      <c r="J1035" s="544"/>
      <c r="K1035" s="544"/>
      <c r="L1035" s="728" t="s">
        <v>2818</v>
      </c>
      <c r="M1035" s="552">
        <v>25000</v>
      </c>
      <c r="N1035" s="555"/>
      <c r="O1035" s="512"/>
    </row>
    <row r="1036" spans="1:15" ht="15" customHeight="1">
      <c r="A1036" s="540">
        <v>1029</v>
      </c>
      <c r="B1036" s="725" t="s">
        <v>706</v>
      </c>
      <c r="C1036" s="542" t="str">
        <f t="shared" si="3"/>
        <v>6.01.01.01.002</v>
      </c>
      <c r="D1036" s="543" t="s">
        <v>771</v>
      </c>
      <c r="E1036" s="728" t="s">
        <v>2855</v>
      </c>
      <c r="F1036" s="729" t="s">
        <v>2851</v>
      </c>
      <c r="G1036" s="544"/>
      <c r="H1036" s="544"/>
      <c r="I1036" s="544"/>
      <c r="J1036" s="544"/>
      <c r="K1036" s="544"/>
      <c r="L1036" s="728" t="s">
        <v>2818</v>
      </c>
      <c r="M1036" s="552">
        <v>25000</v>
      </c>
      <c r="N1036" s="555"/>
      <c r="O1036" s="512"/>
    </row>
    <row r="1037" spans="1:15" ht="15" customHeight="1">
      <c r="A1037" s="540">
        <v>1030</v>
      </c>
      <c r="B1037" s="725" t="s">
        <v>706</v>
      </c>
      <c r="C1037" s="542" t="str">
        <f t="shared" ref="C1037:C1049" si="4">C1028</f>
        <v>6.01.01.01.002</v>
      </c>
      <c r="D1037" s="543" t="s">
        <v>374</v>
      </c>
      <c r="E1037" s="728" t="s">
        <v>2856</v>
      </c>
      <c r="F1037" s="729" t="s">
        <v>2832</v>
      </c>
      <c r="G1037" s="544"/>
      <c r="H1037" s="544"/>
      <c r="I1037" s="544"/>
      <c r="J1037" s="544"/>
      <c r="K1037" s="544"/>
      <c r="L1037" s="728" t="s">
        <v>2818</v>
      </c>
      <c r="M1037" s="552">
        <v>10000</v>
      </c>
      <c r="N1037" s="555"/>
      <c r="O1037" s="512"/>
    </row>
    <row r="1038" spans="1:15" ht="15" customHeight="1">
      <c r="A1038" s="540">
        <v>1031</v>
      </c>
      <c r="B1038" s="725" t="s">
        <v>706</v>
      </c>
      <c r="C1038" s="542" t="str">
        <f t="shared" si="4"/>
        <v>6.01.01.01.002</v>
      </c>
      <c r="D1038" s="543" t="s">
        <v>416</v>
      </c>
      <c r="E1038" s="728" t="s">
        <v>2857</v>
      </c>
      <c r="F1038" s="729" t="s">
        <v>2832</v>
      </c>
      <c r="G1038" s="544"/>
      <c r="H1038" s="544"/>
      <c r="I1038" s="544"/>
      <c r="J1038" s="544"/>
      <c r="K1038" s="544"/>
      <c r="L1038" s="728" t="s">
        <v>2818</v>
      </c>
      <c r="M1038" s="552">
        <v>10000</v>
      </c>
      <c r="N1038" s="555"/>
      <c r="O1038" s="512"/>
    </row>
    <row r="1039" spans="1:15" ht="15" customHeight="1">
      <c r="A1039" s="540">
        <v>1032</v>
      </c>
      <c r="B1039" s="725" t="s">
        <v>706</v>
      </c>
      <c r="C1039" s="542" t="str">
        <f t="shared" si="4"/>
        <v>6.01.01.01.002</v>
      </c>
      <c r="D1039" s="543" t="s">
        <v>772</v>
      </c>
      <c r="E1039" s="728" t="s">
        <v>2858</v>
      </c>
      <c r="F1039" s="729" t="s">
        <v>2832</v>
      </c>
      <c r="G1039" s="544"/>
      <c r="H1039" s="544"/>
      <c r="I1039" s="544"/>
      <c r="J1039" s="544"/>
      <c r="K1039" s="544"/>
      <c r="L1039" s="728" t="s">
        <v>2818</v>
      </c>
      <c r="M1039" s="552">
        <v>10000</v>
      </c>
      <c r="N1039" s="555"/>
      <c r="O1039" s="512"/>
    </row>
    <row r="1040" spans="1:15" ht="15" customHeight="1">
      <c r="A1040" s="540">
        <v>1033</v>
      </c>
      <c r="B1040" s="725" t="s">
        <v>706</v>
      </c>
      <c r="C1040" s="542" t="str">
        <f t="shared" si="4"/>
        <v>6.01.01.01.002</v>
      </c>
      <c r="D1040" s="543" t="s">
        <v>773</v>
      </c>
      <c r="E1040" s="728" t="s">
        <v>2859</v>
      </c>
      <c r="F1040" s="729" t="s">
        <v>2854</v>
      </c>
      <c r="G1040" s="544"/>
      <c r="H1040" s="544"/>
      <c r="I1040" s="544"/>
      <c r="J1040" s="544"/>
      <c r="K1040" s="544"/>
      <c r="L1040" s="728" t="s">
        <v>2818</v>
      </c>
      <c r="M1040" s="552">
        <v>10000</v>
      </c>
      <c r="N1040" s="555"/>
      <c r="O1040" s="512"/>
    </row>
    <row r="1041" spans="1:15" ht="15" customHeight="1">
      <c r="A1041" s="540">
        <v>1034</v>
      </c>
      <c r="B1041" s="725" t="s">
        <v>706</v>
      </c>
      <c r="C1041" s="542" t="str">
        <f t="shared" si="4"/>
        <v>6.01.01.01.002</v>
      </c>
      <c r="D1041" s="543" t="s">
        <v>774</v>
      </c>
      <c r="E1041" s="728" t="s">
        <v>2860</v>
      </c>
      <c r="F1041" s="729" t="s">
        <v>2861</v>
      </c>
      <c r="G1041" s="544"/>
      <c r="H1041" s="544"/>
      <c r="I1041" s="544"/>
      <c r="J1041" s="544"/>
      <c r="K1041" s="544"/>
      <c r="L1041" s="728" t="s">
        <v>2818</v>
      </c>
      <c r="M1041" s="552">
        <v>10000</v>
      </c>
      <c r="N1041" s="555"/>
      <c r="O1041" s="512"/>
    </row>
    <row r="1042" spans="1:15" ht="15" customHeight="1">
      <c r="A1042" s="540">
        <v>1035</v>
      </c>
      <c r="B1042" s="725" t="s">
        <v>706</v>
      </c>
      <c r="C1042" s="542" t="str">
        <f t="shared" si="4"/>
        <v>6.01.01.01.002</v>
      </c>
      <c r="D1042" s="543" t="s">
        <v>775</v>
      </c>
      <c r="E1042" s="728" t="s">
        <v>2862</v>
      </c>
      <c r="F1042" s="729" t="s">
        <v>2854</v>
      </c>
      <c r="G1042" s="544"/>
      <c r="H1042" s="544"/>
      <c r="I1042" s="544"/>
      <c r="J1042" s="544"/>
      <c r="K1042" s="544"/>
      <c r="L1042" s="728" t="s">
        <v>2818</v>
      </c>
      <c r="M1042" s="552">
        <v>10000</v>
      </c>
      <c r="N1042" s="555"/>
      <c r="O1042" s="512"/>
    </row>
    <row r="1043" spans="1:15" ht="15" customHeight="1">
      <c r="A1043" s="540">
        <v>1036</v>
      </c>
      <c r="B1043" s="725" t="s">
        <v>706</v>
      </c>
      <c r="C1043" s="542" t="str">
        <f t="shared" si="4"/>
        <v>6.01.01.01.002</v>
      </c>
      <c r="D1043" s="543" t="s">
        <v>776</v>
      </c>
      <c r="E1043" s="728" t="s">
        <v>2863</v>
      </c>
      <c r="F1043" s="729" t="s">
        <v>2832</v>
      </c>
      <c r="G1043" s="544"/>
      <c r="H1043" s="544"/>
      <c r="I1043" s="544"/>
      <c r="J1043" s="544"/>
      <c r="K1043" s="544"/>
      <c r="L1043" s="728" t="s">
        <v>2818</v>
      </c>
      <c r="M1043" s="552">
        <v>10000</v>
      </c>
      <c r="N1043" s="555"/>
      <c r="O1043" s="512"/>
    </row>
    <row r="1044" spans="1:15" ht="15" customHeight="1">
      <c r="A1044" s="540">
        <v>1037</v>
      </c>
      <c r="B1044" s="725" t="s">
        <v>706</v>
      </c>
      <c r="C1044" s="542" t="str">
        <f t="shared" si="4"/>
        <v>6.01.01.01.002</v>
      </c>
      <c r="D1044" s="543" t="s">
        <v>777</v>
      </c>
      <c r="E1044" s="728" t="s">
        <v>2864</v>
      </c>
      <c r="F1044" s="729" t="s">
        <v>2839</v>
      </c>
      <c r="G1044" s="544"/>
      <c r="H1044" s="544"/>
      <c r="I1044" s="544"/>
      <c r="J1044" s="544"/>
      <c r="K1044" s="544"/>
      <c r="L1044" s="728" t="s">
        <v>2818</v>
      </c>
      <c r="M1044" s="552">
        <v>10000</v>
      </c>
      <c r="N1044" s="555"/>
      <c r="O1044" s="512"/>
    </row>
    <row r="1045" spans="1:15" ht="15" customHeight="1">
      <c r="A1045" s="540">
        <v>1038</v>
      </c>
      <c r="B1045" s="725" t="s">
        <v>706</v>
      </c>
      <c r="C1045" s="542" t="str">
        <f t="shared" si="4"/>
        <v>6.01.01.01.002</v>
      </c>
      <c r="D1045" s="543" t="s">
        <v>778</v>
      </c>
      <c r="E1045" s="728" t="s">
        <v>2865</v>
      </c>
      <c r="F1045" s="729" t="s">
        <v>2851</v>
      </c>
      <c r="G1045" s="544"/>
      <c r="H1045" s="544"/>
      <c r="I1045" s="544"/>
      <c r="J1045" s="544"/>
      <c r="K1045" s="544"/>
      <c r="L1045" s="728" t="s">
        <v>2818</v>
      </c>
      <c r="M1045" s="552">
        <v>10000</v>
      </c>
      <c r="N1045" s="555"/>
      <c r="O1045" s="512"/>
    </row>
    <row r="1046" spans="1:15" ht="15" customHeight="1">
      <c r="A1046" s="540">
        <v>1039</v>
      </c>
      <c r="B1046" s="725" t="s">
        <v>706</v>
      </c>
      <c r="C1046" s="542" t="str">
        <f t="shared" si="4"/>
        <v>6.01.01.01.002</v>
      </c>
      <c r="D1046" s="543" t="s">
        <v>779</v>
      </c>
      <c r="E1046" s="728" t="s">
        <v>2866</v>
      </c>
      <c r="F1046" s="729" t="s">
        <v>2867</v>
      </c>
      <c r="G1046" s="544"/>
      <c r="H1046" s="544"/>
      <c r="I1046" s="544"/>
      <c r="J1046" s="544"/>
      <c r="K1046" s="544"/>
      <c r="L1046" s="728" t="s">
        <v>2818</v>
      </c>
      <c r="M1046" s="552">
        <v>10000</v>
      </c>
      <c r="N1046" s="555"/>
      <c r="O1046" s="512"/>
    </row>
    <row r="1047" spans="1:15" ht="15" customHeight="1">
      <c r="A1047" s="540">
        <v>1040</v>
      </c>
      <c r="B1047" s="725" t="s">
        <v>706</v>
      </c>
      <c r="C1047" s="542" t="str">
        <f t="shared" si="4"/>
        <v>6.01.01.01.002</v>
      </c>
      <c r="D1047" s="543" t="s">
        <v>780</v>
      </c>
      <c r="E1047" s="728" t="s">
        <v>2868</v>
      </c>
      <c r="F1047" s="729" t="s">
        <v>2851</v>
      </c>
      <c r="G1047" s="544"/>
      <c r="H1047" s="544"/>
      <c r="I1047" s="544"/>
      <c r="J1047" s="544"/>
      <c r="K1047" s="544"/>
      <c r="L1047" s="728" t="s">
        <v>2818</v>
      </c>
      <c r="M1047" s="552">
        <v>10000</v>
      </c>
      <c r="N1047" s="555"/>
      <c r="O1047" s="512"/>
    </row>
    <row r="1048" spans="1:15" ht="15" customHeight="1">
      <c r="A1048" s="540">
        <v>1041</v>
      </c>
      <c r="B1048" s="725" t="s">
        <v>706</v>
      </c>
      <c r="C1048" s="542" t="str">
        <f t="shared" si="4"/>
        <v>6.01.01.01.002</v>
      </c>
      <c r="D1048" s="543" t="s">
        <v>781</v>
      </c>
      <c r="E1048" s="728" t="s">
        <v>2869</v>
      </c>
      <c r="F1048" s="729" t="s">
        <v>2870</v>
      </c>
      <c r="G1048" s="544"/>
      <c r="H1048" s="544"/>
      <c r="I1048" s="544"/>
      <c r="J1048" s="544"/>
      <c r="K1048" s="544"/>
      <c r="L1048" s="728" t="s">
        <v>2818</v>
      </c>
      <c r="M1048" s="552">
        <v>10000</v>
      </c>
      <c r="N1048" s="555"/>
      <c r="O1048" s="512"/>
    </row>
    <row r="1049" spans="1:15" ht="15" customHeight="1">
      <c r="A1049" s="540">
        <v>1042</v>
      </c>
      <c r="B1049" s="725" t="s">
        <v>706</v>
      </c>
      <c r="C1049" s="542" t="str">
        <f t="shared" si="4"/>
        <v>6.01.01.01.002</v>
      </c>
      <c r="D1049" s="543" t="s">
        <v>782</v>
      </c>
      <c r="E1049" s="728" t="s">
        <v>2871</v>
      </c>
      <c r="F1049" s="729" t="s">
        <v>2851</v>
      </c>
      <c r="G1049" s="544"/>
      <c r="H1049" s="544"/>
      <c r="I1049" s="544"/>
      <c r="J1049" s="544"/>
      <c r="K1049" s="544"/>
      <c r="L1049" s="728" t="s">
        <v>2818</v>
      </c>
      <c r="M1049" s="552">
        <v>10000</v>
      </c>
      <c r="N1049" s="555"/>
      <c r="O1049" s="512"/>
    </row>
    <row r="1050" spans="1:15" ht="15" customHeight="1">
      <c r="A1050" s="540">
        <v>1043</v>
      </c>
      <c r="B1050" s="725" t="s">
        <v>706</v>
      </c>
      <c r="C1050" s="542" t="str">
        <f t="shared" ref="C1050:C1051" si="5">C1035</f>
        <v>6.01.01.01.002</v>
      </c>
      <c r="D1050" s="543" t="s">
        <v>783</v>
      </c>
      <c r="E1050" s="728" t="s">
        <v>2872</v>
      </c>
      <c r="F1050" s="729" t="s">
        <v>2873</v>
      </c>
      <c r="G1050" s="544"/>
      <c r="H1050" s="544"/>
      <c r="I1050" s="544"/>
      <c r="J1050" s="544"/>
      <c r="K1050" s="544"/>
      <c r="L1050" s="728" t="s">
        <v>2818</v>
      </c>
      <c r="M1050" s="552">
        <v>38000</v>
      </c>
      <c r="N1050" s="555"/>
      <c r="O1050" s="512"/>
    </row>
    <row r="1051" spans="1:15" ht="15" customHeight="1">
      <c r="A1051" s="540">
        <v>1044</v>
      </c>
      <c r="B1051" s="725" t="s">
        <v>706</v>
      </c>
      <c r="C1051" s="542" t="str">
        <f t="shared" si="5"/>
        <v>6.01.01.01.002</v>
      </c>
      <c r="D1051" s="543" t="s">
        <v>784</v>
      </c>
      <c r="E1051" s="728" t="s">
        <v>2874</v>
      </c>
      <c r="F1051" s="729" t="s">
        <v>2541</v>
      </c>
      <c r="G1051" s="544"/>
      <c r="H1051" s="544"/>
      <c r="I1051" s="544"/>
      <c r="J1051" s="544"/>
      <c r="K1051" s="544"/>
      <c r="L1051" s="728" t="s">
        <v>2818</v>
      </c>
      <c r="M1051" s="552">
        <v>30000</v>
      </c>
      <c r="N1051" s="555"/>
      <c r="O1051" s="512"/>
    </row>
    <row r="1052" spans="1:15" ht="15" customHeight="1">
      <c r="A1052" s="540">
        <v>1045</v>
      </c>
      <c r="B1052" s="725" t="s">
        <v>706</v>
      </c>
      <c r="C1052" s="542" t="str">
        <f t="shared" ref="C1052:C1057" si="6">C1050</f>
        <v>6.01.01.01.002</v>
      </c>
      <c r="D1052" s="543" t="s">
        <v>785</v>
      </c>
      <c r="E1052" s="728" t="s">
        <v>2875</v>
      </c>
      <c r="F1052" s="729" t="s">
        <v>2541</v>
      </c>
      <c r="G1052" s="544"/>
      <c r="H1052" s="544"/>
      <c r="I1052" s="544"/>
      <c r="J1052" s="544"/>
      <c r="K1052" s="544"/>
      <c r="L1052" s="728" t="s">
        <v>2818</v>
      </c>
      <c r="M1052" s="552">
        <v>30000</v>
      </c>
      <c r="N1052" s="555"/>
      <c r="O1052" s="512"/>
    </row>
    <row r="1053" spans="1:15" ht="15" customHeight="1">
      <c r="A1053" s="540">
        <v>1046</v>
      </c>
      <c r="B1053" s="725" t="s">
        <v>706</v>
      </c>
      <c r="C1053" s="542" t="str">
        <f t="shared" si="6"/>
        <v>6.01.01.01.002</v>
      </c>
      <c r="D1053" s="543" t="s">
        <v>786</v>
      </c>
      <c r="E1053" s="728" t="s">
        <v>2876</v>
      </c>
      <c r="F1053" s="729" t="s">
        <v>2541</v>
      </c>
      <c r="G1053" s="544"/>
      <c r="H1053" s="544"/>
      <c r="I1053" s="544"/>
      <c r="J1053" s="544"/>
      <c r="K1053" s="544"/>
      <c r="L1053" s="728" t="s">
        <v>2818</v>
      </c>
      <c r="M1053" s="552">
        <v>30000</v>
      </c>
      <c r="N1053" s="555"/>
      <c r="O1053" s="512"/>
    </row>
    <row r="1054" spans="1:15" ht="15" customHeight="1">
      <c r="A1054" s="540">
        <v>1047</v>
      </c>
      <c r="B1054" s="725" t="s">
        <v>706</v>
      </c>
      <c r="C1054" s="542" t="str">
        <f t="shared" si="6"/>
        <v>6.01.01.01.002</v>
      </c>
      <c r="D1054" s="543" t="s">
        <v>787</v>
      </c>
      <c r="E1054" s="728" t="s">
        <v>2877</v>
      </c>
      <c r="F1054" s="729" t="s">
        <v>2541</v>
      </c>
      <c r="G1054" s="544"/>
      <c r="H1054" s="544"/>
      <c r="I1054" s="544"/>
      <c r="J1054" s="544"/>
      <c r="K1054" s="544"/>
      <c r="L1054" s="728" t="s">
        <v>2818</v>
      </c>
      <c r="M1054" s="552">
        <v>35000</v>
      </c>
      <c r="N1054" s="555"/>
      <c r="O1054" s="512"/>
    </row>
    <row r="1055" spans="1:15" ht="15" customHeight="1">
      <c r="A1055" s="540">
        <v>1048</v>
      </c>
      <c r="B1055" s="725" t="s">
        <v>706</v>
      </c>
      <c r="C1055" s="542" t="str">
        <f t="shared" si="6"/>
        <v>6.01.01.01.002</v>
      </c>
      <c r="D1055" s="543" t="s">
        <v>788</v>
      </c>
      <c r="E1055" s="728" t="s">
        <v>2878</v>
      </c>
      <c r="F1055" s="729" t="s">
        <v>2541</v>
      </c>
      <c r="G1055" s="544"/>
      <c r="H1055" s="544"/>
      <c r="I1055" s="544"/>
      <c r="J1055" s="544"/>
      <c r="K1055" s="544"/>
      <c r="L1055" s="728" t="s">
        <v>2818</v>
      </c>
      <c r="M1055" s="552">
        <v>35000</v>
      </c>
      <c r="N1055" s="555"/>
      <c r="O1055" s="512"/>
    </row>
    <row r="1056" spans="1:15" ht="15" customHeight="1">
      <c r="A1056" s="540">
        <v>1049</v>
      </c>
      <c r="B1056" s="725" t="s">
        <v>706</v>
      </c>
      <c r="C1056" s="542" t="str">
        <f t="shared" si="6"/>
        <v>6.01.01.01.002</v>
      </c>
      <c r="D1056" s="543" t="s">
        <v>789</v>
      </c>
      <c r="E1056" s="728" t="s">
        <v>2879</v>
      </c>
      <c r="F1056" s="729" t="s">
        <v>2541</v>
      </c>
      <c r="G1056" s="544"/>
      <c r="H1056" s="544"/>
      <c r="I1056" s="544"/>
      <c r="J1056" s="544"/>
      <c r="K1056" s="544"/>
      <c r="L1056" s="728" t="s">
        <v>2818</v>
      </c>
      <c r="M1056" s="552">
        <v>40000</v>
      </c>
      <c r="N1056" s="555"/>
      <c r="O1056" s="512"/>
    </row>
    <row r="1057" spans="1:15" ht="15" customHeight="1">
      <c r="A1057" s="540">
        <v>1050</v>
      </c>
      <c r="B1057" s="725" t="s">
        <v>706</v>
      </c>
      <c r="C1057" s="542" t="str">
        <f t="shared" si="6"/>
        <v>6.01.01.01.002</v>
      </c>
      <c r="D1057" s="543" t="s">
        <v>790</v>
      </c>
      <c r="E1057" s="728" t="s">
        <v>2880</v>
      </c>
      <c r="F1057" s="729" t="s">
        <v>2541</v>
      </c>
      <c r="G1057" s="544"/>
      <c r="H1057" s="544"/>
      <c r="I1057" s="544"/>
      <c r="J1057" s="544"/>
      <c r="K1057" s="544"/>
      <c r="L1057" s="728" t="s">
        <v>2818</v>
      </c>
      <c r="M1057" s="552">
        <v>35000</v>
      </c>
      <c r="N1057" s="555"/>
      <c r="O1057" s="512"/>
    </row>
    <row r="1058" spans="1:15" ht="15" customHeight="1">
      <c r="A1058" s="540">
        <v>1051</v>
      </c>
      <c r="B1058" s="725" t="s">
        <v>710</v>
      </c>
      <c r="C1058" s="542" t="s">
        <v>709</v>
      </c>
      <c r="D1058" s="543" t="s">
        <v>418</v>
      </c>
      <c r="E1058" s="728" t="s">
        <v>2881</v>
      </c>
      <c r="F1058" s="729" t="s">
        <v>2541</v>
      </c>
      <c r="G1058" s="544"/>
      <c r="H1058" s="544"/>
      <c r="I1058" s="544"/>
      <c r="J1058" s="544"/>
      <c r="K1058" s="544"/>
      <c r="L1058" s="728" t="s">
        <v>2818</v>
      </c>
      <c r="M1058" s="552">
        <v>80000</v>
      </c>
      <c r="N1058" s="555"/>
      <c r="O1058" s="512"/>
    </row>
    <row r="1059" spans="1:15" ht="15" customHeight="1">
      <c r="A1059" s="540">
        <v>1052</v>
      </c>
      <c r="B1059" s="725" t="s">
        <v>710</v>
      </c>
      <c r="C1059" s="542" t="str">
        <f>C1058</f>
        <v>6.01.01.01.001</v>
      </c>
      <c r="D1059" s="543" t="s">
        <v>791</v>
      </c>
      <c r="E1059" s="728" t="s">
        <v>2881</v>
      </c>
      <c r="F1059" s="729" t="s">
        <v>2541</v>
      </c>
      <c r="G1059" s="544"/>
      <c r="H1059" s="544"/>
      <c r="I1059" s="544"/>
      <c r="J1059" s="544"/>
      <c r="K1059" s="544"/>
      <c r="L1059" s="728" t="s">
        <v>2818</v>
      </c>
      <c r="M1059" s="552">
        <v>80000</v>
      </c>
      <c r="N1059" s="555"/>
      <c r="O1059" s="512"/>
    </row>
    <row r="1060" spans="1:15" ht="15" customHeight="1">
      <c r="A1060" s="540">
        <v>1053</v>
      </c>
      <c r="B1060" s="725" t="s">
        <v>710</v>
      </c>
      <c r="C1060" s="542" t="s">
        <v>709</v>
      </c>
      <c r="D1060" s="543" t="s">
        <v>792</v>
      </c>
      <c r="E1060" s="728" t="s">
        <v>2882</v>
      </c>
      <c r="F1060" s="729" t="s">
        <v>1887</v>
      </c>
      <c r="G1060" s="544"/>
      <c r="H1060" s="544"/>
      <c r="I1060" s="544"/>
      <c r="J1060" s="544"/>
      <c r="K1060" s="544"/>
      <c r="L1060" s="728" t="s">
        <v>2818</v>
      </c>
      <c r="M1060" s="552">
        <v>30000</v>
      </c>
      <c r="N1060" s="555"/>
      <c r="O1060" s="512"/>
    </row>
    <row r="1061" spans="1:15" ht="15" customHeight="1">
      <c r="A1061" s="540">
        <v>1054</v>
      </c>
      <c r="B1061" s="725" t="s">
        <v>710</v>
      </c>
      <c r="C1061" s="542" t="str">
        <f>C1060</f>
        <v>6.01.01.01.001</v>
      </c>
      <c r="D1061" s="543" t="s">
        <v>421</v>
      </c>
      <c r="E1061" s="728" t="s">
        <v>2882</v>
      </c>
      <c r="F1061" s="729" t="s">
        <v>2541</v>
      </c>
      <c r="G1061" s="544"/>
      <c r="H1061" s="544"/>
      <c r="I1061" s="544"/>
      <c r="J1061" s="544"/>
      <c r="K1061" s="544"/>
      <c r="L1061" s="728" t="s">
        <v>2818</v>
      </c>
      <c r="M1061" s="552">
        <v>30000</v>
      </c>
      <c r="N1061" s="555"/>
      <c r="O1061" s="512"/>
    </row>
    <row r="1062" spans="1:15" ht="15" customHeight="1">
      <c r="A1062" s="540">
        <v>1055</v>
      </c>
      <c r="B1062" s="725" t="s">
        <v>710</v>
      </c>
      <c r="C1062" s="542" t="s">
        <v>709</v>
      </c>
      <c r="D1062" s="543" t="s">
        <v>793</v>
      </c>
      <c r="E1062" s="728" t="s">
        <v>2882</v>
      </c>
      <c r="F1062" s="729" t="s">
        <v>2541</v>
      </c>
      <c r="G1062" s="544"/>
      <c r="H1062" s="544"/>
      <c r="I1062" s="544"/>
      <c r="J1062" s="544"/>
      <c r="K1062" s="544"/>
      <c r="L1062" s="728" t="s">
        <v>2818</v>
      </c>
      <c r="M1062" s="552">
        <v>30000</v>
      </c>
      <c r="N1062" s="555"/>
      <c r="O1062" s="512"/>
    </row>
    <row r="1063" spans="1:15" ht="15" customHeight="1">
      <c r="A1063" s="540">
        <v>1056</v>
      </c>
      <c r="B1063" s="725" t="s">
        <v>706</v>
      </c>
      <c r="C1063" s="542" t="s">
        <v>705</v>
      </c>
      <c r="D1063" s="543" t="s">
        <v>794</v>
      </c>
      <c r="E1063" s="728" t="s">
        <v>2883</v>
      </c>
      <c r="F1063" s="729" t="s">
        <v>2541</v>
      </c>
      <c r="G1063" s="544"/>
      <c r="H1063" s="544"/>
      <c r="I1063" s="544"/>
      <c r="J1063" s="544"/>
      <c r="K1063" s="544"/>
      <c r="L1063" s="728" t="s">
        <v>2818</v>
      </c>
      <c r="M1063" s="552">
        <v>33000</v>
      </c>
      <c r="N1063" s="555"/>
      <c r="O1063" s="512"/>
    </row>
    <row r="1064" spans="1:15" ht="15" customHeight="1">
      <c r="A1064" s="540">
        <v>1057</v>
      </c>
      <c r="B1064" s="725" t="s">
        <v>706</v>
      </c>
      <c r="C1064" s="542" t="s">
        <v>705</v>
      </c>
      <c r="D1064" s="543" t="s">
        <v>795</v>
      </c>
      <c r="E1064" s="728" t="s">
        <v>2884</v>
      </c>
      <c r="F1064" s="729" t="s">
        <v>2541</v>
      </c>
      <c r="G1064" s="544"/>
      <c r="H1064" s="544"/>
      <c r="I1064" s="544"/>
      <c r="J1064" s="544"/>
      <c r="K1064" s="544"/>
      <c r="L1064" s="728" t="s">
        <v>2818</v>
      </c>
      <c r="M1064" s="552">
        <v>35000</v>
      </c>
      <c r="N1064" s="555"/>
      <c r="O1064" s="512"/>
    </row>
    <row r="1065" spans="1:15" ht="15" customHeight="1">
      <c r="A1065" s="540">
        <v>1058</v>
      </c>
      <c r="B1065" s="725" t="s">
        <v>706</v>
      </c>
      <c r="C1065" s="542" t="s">
        <v>705</v>
      </c>
      <c r="D1065" s="543" t="s">
        <v>423</v>
      </c>
      <c r="E1065" s="728" t="s">
        <v>2884</v>
      </c>
      <c r="F1065" s="729" t="s">
        <v>2541</v>
      </c>
      <c r="G1065" s="544"/>
      <c r="H1065" s="544"/>
      <c r="I1065" s="544"/>
      <c r="J1065" s="544"/>
      <c r="K1065" s="544"/>
      <c r="L1065" s="728" t="s">
        <v>2818</v>
      </c>
      <c r="M1065" s="552">
        <v>35000</v>
      </c>
      <c r="N1065" s="555"/>
      <c r="O1065" s="512"/>
    </row>
    <row r="1066" spans="1:15" ht="15" customHeight="1">
      <c r="A1066" s="540">
        <v>1059</v>
      </c>
      <c r="B1066" s="725" t="s">
        <v>706</v>
      </c>
      <c r="C1066" s="542" t="s">
        <v>705</v>
      </c>
      <c r="D1066" s="543" t="s">
        <v>471</v>
      </c>
      <c r="E1066" s="728" t="s">
        <v>2884</v>
      </c>
      <c r="F1066" s="729" t="s">
        <v>2541</v>
      </c>
      <c r="G1066" s="544"/>
      <c r="H1066" s="544"/>
      <c r="I1066" s="544"/>
      <c r="J1066" s="544"/>
      <c r="K1066" s="544"/>
      <c r="L1066" s="728" t="s">
        <v>2818</v>
      </c>
      <c r="M1066" s="552">
        <v>35000</v>
      </c>
      <c r="N1066" s="555"/>
      <c r="O1066" s="512"/>
    </row>
    <row r="1067" spans="1:15" ht="15" customHeight="1">
      <c r="A1067" s="540">
        <v>1060</v>
      </c>
      <c r="B1067" s="725" t="s">
        <v>706</v>
      </c>
      <c r="C1067" s="542" t="s">
        <v>705</v>
      </c>
      <c r="D1067" s="543" t="s">
        <v>796</v>
      </c>
      <c r="E1067" s="728" t="s">
        <v>2884</v>
      </c>
      <c r="F1067" s="729" t="s">
        <v>2541</v>
      </c>
      <c r="G1067" s="544"/>
      <c r="H1067" s="544"/>
      <c r="I1067" s="544"/>
      <c r="J1067" s="544"/>
      <c r="K1067" s="544"/>
      <c r="L1067" s="728" t="s">
        <v>2818</v>
      </c>
      <c r="M1067" s="552">
        <v>35000</v>
      </c>
      <c r="N1067" s="555"/>
      <c r="O1067" s="512"/>
    </row>
    <row r="1068" spans="1:15" ht="15" customHeight="1">
      <c r="A1068" s="540">
        <v>1061</v>
      </c>
      <c r="B1068" s="725" t="s">
        <v>706</v>
      </c>
      <c r="C1068" s="542" t="s">
        <v>705</v>
      </c>
      <c r="D1068" s="543" t="s">
        <v>474</v>
      </c>
      <c r="E1068" s="728" t="s">
        <v>2885</v>
      </c>
      <c r="F1068" s="729" t="s">
        <v>2886</v>
      </c>
      <c r="G1068" s="544"/>
      <c r="H1068" s="544"/>
      <c r="I1068" s="544"/>
      <c r="J1068" s="544"/>
      <c r="K1068" s="544"/>
      <c r="L1068" s="728" t="s">
        <v>2818</v>
      </c>
      <c r="M1068" s="552">
        <v>59000</v>
      </c>
      <c r="N1068" s="555"/>
      <c r="O1068" s="512"/>
    </row>
    <row r="1069" spans="1:15" ht="15" customHeight="1">
      <c r="A1069" s="540">
        <v>1062</v>
      </c>
      <c r="B1069" s="725" t="s">
        <v>706</v>
      </c>
      <c r="C1069" s="542" t="s">
        <v>705</v>
      </c>
      <c r="D1069" s="543" t="s">
        <v>425</v>
      </c>
      <c r="E1069" s="728" t="s">
        <v>2887</v>
      </c>
      <c r="F1069" s="729" t="s">
        <v>2886</v>
      </c>
      <c r="G1069" s="544"/>
      <c r="H1069" s="544"/>
      <c r="I1069" s="544"/>
      <c r="J1069" s="544"/>
      <c r="K1069" s="544"/>
      <c r="L1069" s="728" t="s">
        <v>2818</v>
      </c>
      <c r="M1069" s="552">
        <v>64000</v>
      </c>
      <c r="N1069" s="555"/>
      <c r="O1069" s="512"/>
    </row>
    <row r="1070" spans="1:15" ht="15" customHeight="1">
      <c r="A1070" s="540">
        <v>1063</v>
      </c>
      <c r="B1070" s="725" t="s">
        <v>706</v>
      </c>
      <c r="C1070" s="542" t="s">
        <v>705</v>
      </c>
      <c r="D1070" s="543" t="s">
        <v>428</v>
      </c>
      <c r="E1070" s="728" t="s">
        <v>2888</v>
      </c>
      <c r="F1070" s="729" t="s">
        <v>1887</v>
      </c>
      <c r="G1070" s="544"/>
      <c r="H1070" s="544"/>
      <c r="I1070" s="544"/>
      <c r="J1070" s="544"/>
      <c r="K1070" s="544"/>
      <c r="L1070" s="728" t="s">
        <v>2818</v>
      </c>
      <c r="M1070" s="552">
        <v>35000</v>
      </c>
      <c r="N1070" s="555"/>
      <c r="O1070" s="512"/>
    </row>
    <row r="1071" spans="1:15" ht="15" customHeight="1">
      <c r="A1071" s="540">
        <v>1064</v>
      </c>
      <c r="B1071" s="725" t="s">
        <v>706</v>
      </c>
      <c r="C1071" s="542" t="s">
        <v>705</v>
      </c>
      <c r="D1071" s="543" t="s">
        <v>431</v>
      </c>
      <c r="E1071" s="728" t="s">
        <v>2889</v>
      </c>
      <c r="F1071" s="729" t="s">
        <v>1887</v>
      </c>
      <c r="G1071" s="544"/>
      <c r="H1071" s="544"/>
      <c r="I1071" s="544"/>
      <c r="J1071" s="544"/>
      <c r="K1071" s="544"/>
      <c r="L1071" s="728" t="s">
        <v>2818</v>
      </c>
      <c r="M1071" s="552">
        <v>30000</v>
      </c>
      <c r="N1071" s="555"/>
      <c r="O1071" s="512"/>
    </row>
    <row r="1072" spans="1:15" ht="15" customHeight="1">
      <c r="A1072" s="540">
        <v>1065</v>
      </c>
      <c r="B1072" s="725" t="s">
        <v>710</v>
      </c>
      <c r="C1072" s="542" t="s">
        <v>709</v>
      </c>
      <c r="D1072" s="543" t="s">
        <v>434</v>
      </c>
      <c r="E1072" s="728" t="s">
        <v>2890</v>
      </c>
      <c r="F1072" s="729" t="s">
        <v>2891</v>
      </c>
      <c r="G1072" s="544"/>
      <c r="H1072" s="544"/>
      <c r="I1072" s="544"/>
      <c r="J1072" s="544"/>
      <c r="K1072" s="544"/>
      <c r="L1072" s="728" t="s">
        <v>2818</v>
      </c>
      <c r="M1072" s="552">
        <v>55000</v>
      </c>
      <c r="N1072" s="555"/>
      <c r="O1072" s="512"/>
    </row>
    <row r="1073" spans="1:15" ht="15" customHeight="1">
      <c r="A1073" s="540">
        <v>1066</v>
      </c>
      <c r="B1073" s="725" t="s">
        <v>710</v>
      </c>
      <c r="C1073" s="542" t="str">
        <f>C1072</f>
        <v>6.01.01.01.001</v>
      </c>
      <c r="D1073" s="543" t="s">
        <v>797</v>
      </c>
      <c r="E1073" s="728" t="s">
        <v>2890</v>
      </c>
      <c r="F1073" s="729" t="str">
        <f>F1072</f>
        <v>Pustaka setia</v>
      </c>
      <c r="G1073" s="544"/>
      <c r="H1073" s="544"/>
      <c r="I1073" s="544"/>
      <c r="J1073" s="544"/>
      <c r="K1073" s="544"/>
      <c r="L1073" s="728" t="s">
        <v>2818</v>
      </c>
      <c r="M1073" s="552">
        <v>55000</v>
      </c>
      <c r="N1073" s="555"/>
      <c r="O1073" s="512"/>
    </row>
    <row r="1074" spans="1:15" ht="15" customHeight="1">
      <c r="A1074" s="540">
        <v>1067</v>
      </c>
      <c r="B1074" s="725" t="s">
        <v>706</v>
      </c>
      <c r="C1074" s="542" t="str">
        <f t="shared" ref="C1074" si="7">C1071</f>
        <v>6.01.01.01.002</v>
      </c>
      <c r="D1074" s="543" t="s">
        <v>798</v>
      </c>
      <c r="E1074" s="728" t="s">
        <v>2892</v>
      </c>
      <c r="F1074" s="729" t="s">
        <v>2893</v>
      </c>
      <c r="G1074" s="544"/>
      <c r="H1074" s="544"/>
      <c r="I1074" s="544"/>
      <c r="J1074" s="544"/>
      <c r="K1074" s="544"/>
      <c r="L1074" s="728" t="s">
        <v>2818</v>
      </c>
      <c r="M1074" s="552">
        <v>63000</v>
      </c>
      <c r="N1074" s="555"/>
      <c r="O1074" s="512"/>
    </row>
    <row r="1075" spans="1:15" ht="15" customHeight="1">
      <c r="A1075" s="540">
        <v>1068</v>
      </c>
      <c r="B1075" s="725" t="s">
        <v>706</v>
      </c>
      <c r="C1075" s="542" t="s">
        <v>705</v>
      </c>
      <c r="D1075" s="543" t="s">
        <v>799</v>
      </c>
      <c r="E1075" s="728" t="s">
        <v>2892</v>
      </c>
      <c r="F1075" s="729" t="s">
        <v>2893</v>
      </c>
      <c r="G1075" s="544"/>
      <c r="H1075" s="544"/>
      <c r="I1075" s="544"/>
      <c r="J1075" s="544"/>
      <c r="K1075" s="544"/>
      <c r="L1075" s="728" t="s">
        <v>2818</v>
      </c>
      <c r="M1075" s="552">
        <v>63000</v>
      </c>
      <c r="N1075" s="555"/>
      <c r="O1075" s="512"/>
    </row>
    <row r="1076" spans="1:15" ht="15" customHeight="1">
      <c r="A1076" s="540">
        <v>1069</v>
      </c>
      <c r="B1076" s="725" t="s">
        <v>706</v>
      </c>
      <c r="C1076" s="542" t="str">
        <f>C1075</f>
        <v>6.01.01.01.002</v>
      </c>
      <c r="D1076" s="543" t="s">
        <v>800</v>
      </c>
      <c r="E1076" s="728" t="s">
        <v>2894</v>
      </c>
      <c r="F1076" s="729" t="s">
        <v>2895</v>
      </c>
      <c r="G1076" s="544"/>
      <c r="H1076" s="544"/>
      <c r="I1076" s="544"/>
      <c r="J1076" s="544"/>
      <c r="K1076" s="544"/>
      <c r="L1076" s="728" t="s">
        <v>2818</v>
      </c>
      <c r="M1076" s="552">
        <v>60000</v>
      </c>
      <c r="N1076" s="555"/>
      <c r="O1076" s="512"/>
    </row>
    <row r="1077" spans="1:15" ht="15" customHeight="1">
      <c r="A1077" s="540">
        <v>1070</v>
      </c>
      <c r="B1077" s="725" t="s">
        <v>706</v>
      </c>
      <c r="C1077" s="542" t="s">
        <v>705</v>
      </c>
      <c r="D1077" s="543" t="s">
        <v>801</v>
      </c>
      <c r="E1077" s="728" t="s">
        <v>2894</v>
      </c>
      <c r="F1077" s="729" t="s">
        <v>2895</v>
      </c>
      <c r="G1077" s="544"/>
      <c r="H1077" s="544"/>
      <c r="I1077" s="544"/>
      <c r="J1077" s="544"/>
      <c r="K1077" s="544"/>
      <c r="L1077" s="728" t="s">
        <v>2818</v>
      </c>
      <c r="M1077" s="552">
        <v>60000</v>
      </c>
      <c r="N1077" s="555"/>
      <c r="O1077" s="512"/>
    </row>
    <row r="1078" spans="1:15" ht="15" customHeight="1">
      <c r="A1078" s="540">
        <v>1071</v>
      </c>
      <c r="B1078" s="725" t="s">
        <v>706</v>
      </c>
      <c r="C1078" s="542" t="str">
        <f>C1077</f>
        <v>6.01.01.01.002</v>
      </c>
      <c r="D1078" s="543" t="s">
        <v>802</v>
      </c>
      <c r="E1078" s="728" t="s">
        <v>2896</v>
      </c>
      <c r="F1078" s="729" t="s">
        <v>2541</v>
      </c>
      <c r="G1078" s="544"/>
      <c r="H1078" s="544"/>
      <c r="I1078" s="544"/>
      <c r="J1078" s="544"/>
      <c r="K1078" s="544"/>
      <c r="L1078" s="728" t="s">
        <v>2818</v>
      </c>
      <c r="M1078" s="552">
        <v>45000</v>
      </c>
      <c r="N1078" s="555"/>
      <c r="O1078" s="512"/>
    </row>
    <row r="1079" spans="1:15" ht="15" customHeight="1">
      <c r="A1079" s="540">
        <v>1072</v>
      </c>
      <c r="B1079" s="725" t="s">
        <v>706</v>
      </c>
      <c r="C1079" s="542" t="s">
        <v>705</v>
      </c>
      <c r="D1079" s="543" t="s">
        <v>803</v>
      </c>
      <c r="E1079" s="728" t="s">
        <v>2896</v>
      </c>
      <c r="F1079" s="729" t="s">
        <v>2541</v>
      </c>
      <c r="G1079" s="544"/>
      <c r="H1079" s="544"/>
      <c r="I1079" s="544"/>
      <c r="J1079" s="544"/>
      <c r="K1079" s="544"/>
      <c r="L1079" s="728" t="s">
        <v>2818</v>
      </c>
      <c r="M1079" s="552">
        <v>45000</v>
      </c>
      <c r="N1079" s="555"/>
      <c r="O1079" s="512"/>
    </row>
    <row r="1080" spans="1:15" ht="15" customHeight="1">
      <c r="A1080" s="540">
        <v>1073</v>
      </c>
      <c r="B1080" s="725" t="s">
        <v>706</v>
      </c>
      <c r="C1080" s="542" t="str">
        <f>C1079</f>
        <v>6.01.01.01.002</v>
      </c>
      <c r="D1080" s="543" t="s">
        <v>804</v>
      </c>
      <c r="E1080" s="728" t="s">
        <v>2897</v>
      </c>
      <c r="F1080" s="729" t="s">
        <v>2541</v>
      </c>
      <c r="G1080" s="544"/>
      <c r="H1080" s="544"/>
      <c r="I1080" s="544"/>
      <c r="J1080" s="544"/>
      <c r="K1080" s="544"/>
      <c r="L1080" s="728" t="s">
        <v>2818</v>
      </c>
      <c r="M1080" s="552">
        <v>25000</v>
      </c>
      <c r="N1080" s="555"/>
      <c r="O1080" s="512"/>
    </row>
    <row r="1081" spans="1:15" ht="15" customHeight="1">
      <c r="A1081" s="540">
        <v>1074</v>
      </c>
      <c r="B1081" s="725" t="s">
        <v>706</v>
      </c>
      <c r="C1081" s="542" t="s">
        <v>705</v>
      </c>
      <c r="D1081" s="543" t="s">
        <v>805</v>
      </c>
      <c r="E1081" s="728" t="s">
        <v>2897</v>
      </c>
      <c r="F1081" s="729" t="s">
        <v>2541</v>
      </c>
      <c r="G1081" s="544"/>
      <c r="H1081" s="544"/>
      <c r="I1081" s="544"/>
      <c r="J1081" s="544"/>
      <c r="K1081" s="544"/>
      <c r="L1081" s="728" t="s">
        <v>2818</v>
      </c>
      <c r="M1081" s="552">
        <v>25000</v>
      </c>
      <c r="N1081" s="555"/>
      <c r="O1081" s="512"/>
    </row>
    <row r="1082" spans="1:15" ht="15" customHeight="1">
      <c r="A1082" s="540">
        <v>1075</v>
      </c>
      <c r="B1082" s="725" t="s">
        <v>706</v>
      </c>
      <c r="C1082" s="542" t="str">
        <f t="shared" ref="C1082" si="8">C1081</f>
        <v>6.01.01.01.002</v>
      </c>
      <c r="D1082" s="543" t="s">
        <v>806</v>
      </c>
      <c r="E1082" s="728" t="s">
        <v>2897</v>
      </c>
      <c r="F1082" s="729" t="s">
        <v>2541</v>
      </c>
      <c r="G1082" s="544"/>
      <c r="H1082" s="544"/>
      <c r="I1082" s="544"/>
      <c r="J1082" s="544"/>
      <c r="K1082" s="544"/>
      <c r="L1082" s="728" t="s">
        <v>2818</v>
      </c>
      <c r="M1082" s="552">
        <v>25000</v>
      </c>
      <c r="N1082" s="555"/>
      <c r="O1082" s="512"/>
    </row>
    <row r="1083" spans="1:15" ht="15" customHeight="1">
      <c r="A1083" s="540">
        <v>1076</v>
      </c>
      <c r="B1083" s="725" t="s">
        <v>706</v>
      </c>
      <c r="C1083" s="542" t="s">
        <v>2898</v>
      </c>
      <c r="D1083" s="543" t="s">
        <v>807</v>
      </c>
      <c r="E1083" s="728" t="s">
        <v>2899</v>
      </c>
      <c r="F1083" s="729" t="s">
        <v>2541</v>
      </c>
      <c r="G1083" s="544"/>
      <c r="H1083" s="544"/>
      <c r="I1083" s="544"/>
      <c r="J1083" s="544"/>
      <c r="K1083" s="544"/>
      <c r="L1083" s="728" t="s">
        <v>2818</v>
      </c>
      <c r="M1083" s="552">
        <v>30000</v>
      </c>
      <c r="N1083" s="555"/>
      <c r="O1083" s="512"/>
    </row>
    <row r="1084" spans="1:15" ht="15" customHeight="1">
      <c r="A1084" s="540">
        <v>1077</v>
      </c>
      <c r="B1084" s="725" t="s">
        <v>706</v>
      </c>
      <c r="C1084" s="542" t="str">
        <f t="shared" ref="C1084" si="9">C1079</f>
        <v>6.01.01.01.002</v>
      </c>
      <c r="D1084" s="543" t="s">
        <v>808</v>
      </c>
      <c r="E1084" s="728" t="s">
        <v>2899</v>
      </c>
      <c r="F1084" s="729" t="s">
        <v>2541</v>
      </c>
      <c r="G1084" s="544"/>
      <c r="H1084" s="544"/>
      <c r="I1084" s="544"/>
      <c r="J1084" s="544"/>
      <c r="K1084" s="544"/>
      <c r="L1084" s="728" t="s">
        <v>2818</v>
      </c>
      <c r="M1084" s="552">
        <v>30000</v>
      </c>
      <c r="N1084" s="555"/>
      <c r="O1084" s="512"/>
    </row>
    <row r="1085" spans="1:15" ht="15" customHeight="1">
      <c r="A1085" s="540">
        <v>1078</v>
      </c>
      <c r="B1085" s="725" t="s">
        <v>706</v>
      </c>
      <c r="C1085" s="542" t="s">
        <v>705</v>
      </c>
      <c r="D1085" s="543" t="s">
        <v>809</v>
      </c>
      <c r="E1085" s="728" t="s">
        <v>2900</v>
      </c>
      <c r="F1085" s="729" t="s">
        <v>2901</v>
      </c>
      <c r="G1085" s="544"/>
      <c r="H1085" s="544"/>
      <c r="I1085" s="544"/>
      <c r="J1085" s="544"/>
      <c r="K1085" s="544"/>
      <c r="L1085" s="728" t="s">
        <v>2818</v>
      </c>
      <c r="M1085" s="552">
        <v>35500</v>
      </c>
      <c r="N1085" s="555"/>
      <c r="O1085" s="512"/>
    </row>
    <row r="1086" spans="1:15" ht="15" customHeight="1">
      <c r="A1086" s="540">
        <v>1079</v>
      </c>
      <c r="B1086" s="725" t="s">
        <v>706</v>
      </c>
      <c r="C1086" s="542" t="s">
        <v>705</v>
      </c>
      <c r="D1086" s="543" t="s">
        <v>810</v>
      </c>
      <c r="E1086" s="728" t="s">
        <v>2900</v>
      </c>
      <c r="F1086" s="729" t="str">
        <f>F1085</f>
        <v>Apolio Lestari</v>
      </c>
      <c r="G1086" s="544"/>
      <c r="H1086" s="544"/>
      <c r="I1086" s="544"/>
      <c r="J1086" s="544"/>
      <c r="K1086" s="544"/>
      <c r="L1086" s="728" t="s">
        <v>2818</v>
      </c>
      <c r="M1086" s="552">
        <v>35500</v>
      </c>
      <c r="N1086" s="555"/>
      <c r="O1086" s="512"/>
    </row>
    <row r="1087" spans="1:15" ht="15" customHeight="1">
      <c r="A1087" s="540">
        <v>1080</v>
      </c>
      <c r="B1087" s="725" t="s">
        <v>706</v>
      </c>
      <c r="C1087" s="542" t="s">
        <v>705</v>
      </c>
      <c r="D1087" s="543" t="s">
        <v>811</v>
      </c>
      <c r="E1087" s="728" t="s">
        <v>2902</v>
      </c>
      <c r="F1087" s="729" t="s">
        <v>2541</v>
      </c>
      <c r="G1087" s="544"/>
      <c r="H1087" s="544"/>
      <c r="I1087" s="544"/>
      <c r="J1087" s="544"/>
      <c r="K1087" s="544"/>
      <c r="L1087" s="728" t="s">
        <v>2818</v>
      </c>
      <c r="M1087" s="552">
        <v>55000</v>
      </c>
      <c r="N1087" s="555"/>
      <c r="O1087" s="512"/>
    </row>
    <row r="1088" spans="1:15" ht="15" customHeight="1">
      <c r="A1088" s="540">
        <v>1081</v>
      </c>
      <c r="B1088" s="725" t="s">
        <v>706</v>
      </c>
      <c r="C1088" s="542" t="s">
        <v>705</v>
      </c>
      <c r="D1088" s="543" t="s">
        <v>812</v>
      </c>
      <c r="E1088" s="728" t="s">
        <v>2902</v>
      </c>
      <c r="F1088" s="729" t="str">
        <f>F1087</f>
        <v>Pustaka Pelajar</v>
      </c>
      <c r="G1088" s="544"/>
      <c r="H1088" s="544"/>
      <c r="I1088" s="544"/>
      <c r="J1088" s="544"/>
      <c r="K1088" s="544"/>
      <c r="L1088" s="728" t="s">
        <v>2818</v>
      </c>
      <c r="M1088" s="552">
        <v>55000</v>
      </c>
      <c r="N1088" s="555"/>
      <c r="O1088" s="512"/>
    </row>
    <row r="1089" spans="1:15" ht="15" customHeight="1">
      <c r="A1089" s="540">
        <v>1082</v>
      </c>
      <c r="B1089" s="725" t="s">
        <v>706</v>
      </c>
      <c r="C1089" s="542" t="s">
        <v>705</v>
      </c>
      <c r="D1089" s="543" t="s">
        <v>308</v>
      </c>
      <c r="E1089" s="728" t="s">
        <v>2903</v>
      </c>
      <c r="F1089" s="729" t="s">
        <v>2904</v>
      </c>
      <c r="G1089" s="544"/>
      <c r="H1089" s="544"/>
      <c r="I1089" s="544"/>
      <c r="J1089" s="544"/>
      <c r="K1089" s="544"/>
      <c r="L1089" s="728" t="s">
        <v>2905</v>
      </c>
      <c r="M1089" s="556">
        <v>25000</v>
      </c>
      <c r="N1089" s="553"/>
      <c r="O1089" s="512"/>
    </row>
    <row r="1090" spans="1:15" ht="15" customHeight="1">
      <c r="A1090" s="540">
        <v>1083</v>
      </c>
      <c r="B1090" s="725" t="s">
        <v>706</v>
      </c>
      <c r="C1090" s="542" t="s">
        <v>705</v>
      </c>
      <c r="D1090" s="543" t="s">
        <v>310</v>
      </c>
      <c r="E1090" s="728" t="str">
        <f>E1089</f>
        <v>Keajaiban istri sholehah</v>
      </c>
      <c r="F1090" s="729" t="s">
        <v>2904</v>
      </c>
      <c r="G1090" s="544"/>
      <c r="H1090" s="544"/>
      <c r="I1090" s="544"/>
      <c r="J1090" s="544"/>
      <c r="K1090" s="544"/>
      <c r="L1090" s="728" t="s">
        <v>2905</v>
      </c>
      <c r="M1090" s="556">
        <v>25000</v>
      </c>
      <c r="N1090" s="553"/>
      <c r="O1090" s="512"/>
    </row>
    <row r="1091" spans="1:15" ht="15" customHeight="1">
      <c r="A1091" s="540">
        <v>1084</v>
      </c>
      <c r="B1091" s="725" t="s">
        <v>706</v>
      </c>
      <c r="C1091" s="542" t="s">
        <v>705</v>
      </c>
      <c r="D1091" s="543" t="s">
        <v>332</v>
      </c>
      <c r="E1091" s="728" t="s">
        <v>2906</v>
      </c>
      <c r="F1091" s="729" t="s">
        <v>2907</v>
      </c>
      <c r="G1091" s="544"/>
      <c r="H1091" s="544"/>
      <c r="I1091" s="544"/>
      <c r="J1091" s="544"/>
      <c r="K1091" s="544"/>
      <c r="L1091" s="728" t="s">
        <v>2905</v>
      </c>
      <c r="M1091" s="556">
        <v>75000</v>
      </c>
      <c r="N1091" s="553"/>
      <c r="O1091" s="512"/>
    </row>
    <row r="1092" spans="1:15" ht="15" customHeight="1">
      <c r="A1092" s="540">
        <v>1085</v>
      </c>
      <c r="B1092" s="725" t="s">
        <v>706</v>
      </c>
      <c r="C1092" s="542" t="s">
        <v>705</v>
      </c>
      <c r="D1092" s="543" t="s">
        <v>393</v>
      </c>
      <c r="E1092" s="728" t="str">
        <f>E1091</f>
        <v>aktifitas anak pintar</v>
      </c>
      <c r="F1092" s="729" t="s">
        <v>2907</v>
      </c>
      <c r="G1092" s="544"/>
      <c r="H1092" s="544"/>
      <c r="I1092" s="544"/>
      <c r="J1092" s="544"/>
      <c r="K1092" s="544"/>
      <c r="L1092" s="728" t="s">
        <v>2905</v>
      </c>
      <c r="M1092" s="556">
        <v>75000</v>
      </c>
      <c r="N1092" s="553"/>
      <c r="O1092" s="512"/>
    </row>
    <row r="1093" spans="1:15" ht="15" customHeight="1">
      <c r="A1093" s="540">
        <v>1086</v>
      </c>
      <c r="B1093" s="725" t="s">
        <v>706</v>
      </c>
      <c r="C1093" s="542" t="s">
        <v>705</v>
      </c>
      <c r="D1093" s="543" t="s">
        <v>490</v>
      </c>
      <c r="E1093" s="728" t="s">
        <v>2908</v>
      </c>
      <c r="F1093" s="729" t="s">
        <v>2907</v>
      </c>
      <c r="G1093" s="544"/>
      <c r="H1093" s="544"/>
      <c r="I1093" s="544"/>
      <c r="J1093" s="544"/>
      <c r="K1093" s="544"/>
      <c r="L1093" s="728" t="s">
        <v>2905</v>
      </c>
      <c r="M1093" s="556">
        <v>15000</v>
      </c>
      <c r="N1093" s="553"/>
      <c r="O1093" s="512"/>
    </row>
    <row r="1094" spans="1:15" ht="15" customHeight="1">
      <c r="A1094" s="540">
        <v>1087</v>
      </c>
      <c r="B1094" s="725" t="s">
        <v>706</v>
      </c>
      <c r="C1094" s="542" t="s">
        <v>705</v>
      </c>
      <c r="D1094" s="543" t="s">
        <v>404</v>
      </c>
      <c r="E1094" s="728" t="s">
        <v>2909</v>
      </c>
      <c r="F1094" s="729" t="s">
        <v>2907</v>
      </c>
      <c r="G1094" s="544"/>
      <c r="H1094" s="544"/>
      <c r="I1094" s="544"/>
      <c r="J1094" s="544"/>
      <c r="K1094" s="544"/>
      <c r="L1094" s="728" t="s">
        <v>2905</v>
      </c>
      <c r="M1094" s="556">
        <v>15000</v>
      </c>
      <c r="N1094" s="553"/>
      <c r="O1094" s="512"/>
    </row>
    <row r="1095" spans="1:15" ht="15" customHeight="1">
      <c r="A1095" s="540">
        <v>1088</v>
      </c>
      <c r="B1095" s="725" t="s">
        <v>706</v>
      </c>
      <c r="C1095" s="542" t="s">
        <v>705</v>
      </c>
      <c r="D1095" s="543" t="s">
        <v>608</v>
      </c>
      <c r="E1095" s="728" t="s">
        <v>2910</v>
      </c>
      <c r="F1095" s="729" t="s">
        <v>2907</v>
      </c>
      <c r="G1095" s="544"/>
      <c r="H1095" s="544"/>
      <c r="I1095" s="544"/>
      <c r="J1095" s="544"/>
      <c r="K1095" s="544"/>
      <c r="L1095" s="728" t="s">
        <v>2905</v>
      </c>
      <c r="M1095" s="556">
        <v>28000</v>
      </c>
      <c r="N1095" s="553"/>
      <c r="O1095" s="512"/>
    </row>
    <row r="1096" spans="1:15" ht="15" customHeight="1">
      <c r="A1096" s="540">
        <v>1089</v>
      </c>
      <c r="B1096" s="725" t="s">
        <v>710</v>
      </c>
      <c r="C1096" s="542" t="s">
        <v>709</v>
      </c>
      <c r="D1096" s="543" t="s">
        <v>609</v>
      </c>
      <c r="E1096" s="728" t="s">
        <v>2911</v>
      </c>
      <c r="F1096" s="729" t="s">
        <v>2912</v>
      </c>
      <c r="G1096" s="544"/>
      <c r="H1096" s="544"/>
      <c r="I1096" s="544"/>
      <c r="J1096" s="544"/>
      <c r="K1096" s="544"/>
      <c r="L1096" s="728" t="s">
        <v>2905</v>
      </c>
      <c r="M1096" s="556">
        <v>59000</v>
      </c>
      <c r="N1096" s="553"/>
      <c r="O1096" s="512"/>
    </row>
    <row r="1097" spans="1:15" ht="15" customHeight="1">
      <c r="A1097" s="540">
        <v>1090</v>
      </c>
      <c r="B1097" s="725" t="s">
        <v>710</v>
      </c>
      <c r="C1097" s="542" t="str">
        <f>C1096</f>
        <v>6.01.01.01.001</v>
      </c>
      <c r="D1097" s="543" t="s">
        <v>408</v>
      </c>
      <c r="E1097" s="728" t="str">
        <f>E1096</f>
        <v>Mikrojul Mukminin</v>
      </c>
      <c r="F1097" s="729" t="str">
        <f>F1096</f>
        <v>Ustad Hasan</v>
      </c>
      <c r="G1097" s="544"/>
      <c r="H1097" s="544"/>
      <c r="I1097" s="544"/>
      <c r="J1097" s="544"/>
      <c r="K1097" s="544"/>
      <c r="L1097" s="728" t="s">
        <v>2905</v>
      </c>
      <c r="M1097" s="556">
        <f>M1096</f>
        <v>59000</v>
      </c>
      <c r="N1097" s="553"/>
      <c r="O1097" s="512"/>
    </row>
    <row r="1098" spans="1:15" ht="15" customHeight="1">
      <c r="A1098" s="540">
        <v>1091</v>
      </c>
      <c r="B1098" s="725" t="s">
        <v>706</v>
      </c>
      <c r="C1098" s="542" t="s">
        <v>705</v>
      </c>
      <c r="D1098" s="543" t="s">
        <v>413</v>
      </c>
      <c r="E1098" s="728" t="s">
        <v>2913</v>
      </c>
      <c r="F1098" s="729" t="s">
        <v>2914</v>
      </c>
      <c r="G1098" s="544"/>
      <c r="H1098" s="544"/>
      <c r="I1098" s="544"/>
      <c r="J1098" s="544"/>
      <c r="K1098" s="544"/>
      <c r="L1098" s="728" t="s">
        <v>2905</v>
      </c>
      <c r="M1098" s="556">
        <v>75000</v>
      </c>
      <c r="N1098" s="553"/>
      <c r="O1098" s="512"/>
    </row>
    <row r="1099" spans="1:15" ht="15" customHeight="1">
      <c r="A1099" s="540">
        <v>1092</v>
      </c>
      <c r="B1099" s="725" t="s">
        <v>706</v>
      </c>
      <c r="C1099" s="542" t="str">
        <f t="shared" ref="C1099:C1132" si="10">C1098</f>
        <v>6.01.01.01.002</v>
      </c>
      <c r="D1099" s="543" t="s">
        <v>596</v>
      </c>
      <c r="E1099" s="728" t="str">
        <f>E1098</f>
        <v>Suami Idaman</v>
      </c>
      <c r="F1099" s="729" t="s">
        <v>2914</v>
      </c>
      <c r="G1099" s="544"/>
      <c r="H1099" s="544"/>
      <c r="I1099" s="544"/>
      <c r="J1099" s="544"/>
      <c r="K1099" s="544"/>
      <c r="L1099" s="728" t="s">
        <v>2905</v>
      </c>
      <c r="M1099" s="556">
        <v>75000</v>
      </c>
      <c r="N1099" s="553"/>
      <c r="O1099" s="512"/>
    </row>
    <row r="1100" spans="1:15" ht="15" customHeight="1">
      <c r="A1100" s="540">
        <v>1093</v>
      </c>
      <c r="B1100" s="725" t="s">
        <v>713</v>
      </c>
      <c r="C1100" s="542" t="s">
        <v>712</v>
      </c>
      <c r="D1100" s="543" t="s">
        <v>720</v>
      </c>
      <c r="E1100" s="728" t="s">
        <v>2915</v>
      </c>
      <c r="F1100" s="729" t="s">
        <v>2916</v>
      </c>
      <c r="G1100" s="544"/>
      <c r="H1100" s="544"/>
      <c r="I1100" s="544"/>
      <c r="J1100" s="544"/>
      <c r="K1100" s="544"/>
      <c r="L1100" s="728" t="s">
        <v>2905</v>
      </c>
      <c r="M1100" s="556">
        <v>65000</v>
      </c>
      <c r="N1100" s="553"/>
      <c r="O1100" s="512"/>
    </row>
    <row r="1101" spans="1:15" ht="15" customHeight="1">
      <c r="A1101" s="540">
        <v>1094</v>
      </c>
      <c r="B1101" s="725" t="s">
        <v>713</v>
      </c>
      <c r="C1101" s="542" t="str">
        <f t="shared" si="10"/>
        <v>6.01.01.01.999</v>
      </c>
      <c r="D1101" s="543" t="s">
        <v>598</v>
      </c>
      <c r="E1101" s="728" t="str">
        <f>E1100</f>
        <v>Berjumpa ilahi dimalam sunyi</v>
      </c>
      <c r="F1101" s="729" t="s">
        <v>2916</v>
      </c>
      <c r="G1101" s="544"/>
      <c r="H1101" s="544"/>
      <c r="I1101" s="544"/>
      <c r="J1101" s="544"/>
      <c r="K1101" s="544"/>
      <c r="L1101" s="728" t="s">
        <v>2905</v>
      </c>
      <c r="M1101" s="556">
        <v>65000</v>
      </c>
      <c r="N1101" s="553"/>
      <c r="O1101" s="512"/>
    </row>
    <row r="1102" spans="1:15" ht="15" customHeight="1">
      <c r="A1102" s="540">
        <v>1095</v>
      </c>
      <c r="B1102" s="725" t="s">
        <v>706</v>
      </c>
      <c r="C1102" s="542" t="s">
        <v>705</v>
      </c>
      <c r="D1102" s="543" t="s">
        <v>599</v>
      </c>
      <c r="E1102" s="728" t="s">
        <v>2917</v>
      </c>
      <c r="F1102" s="729" t="s">
        <v>2918</v>
      </c>
      <c r="G1102" s="544"/>
      <c r="H1102" s="544"/>
      <c r="I1102" s="544"/>
      <c r="J1102" s="544"/>
      <c r="K1102" s="544"/>
      <c r="L1102" s="728" t="s">
        <v>2905</v>
      </c>
      <c r="M1102" s="556">
        <v>50000</v>
      </c>
      <c r="N1102" s="553"/>
      <c r="O1102" s="512"/>
    </row>
    <row r="1103" spans="1:15" ht="15" customHeight="1">
      <c r="A1103" s="540">
        <v>1096</v>
      </c>
      <c r="B1103" s="725" t="s">
        <v>706</v>
      </c>
      <c r="C1103" s="542" t="str">
        <f t="shared" si="10"/>
        <v>6.01.01.01.002</v>
      </c>
      <c r="D1103" s="543" t="s">
        <v>601</v>
      </c>
      <c r="E1103" s="728" t="str">
        <f>E1102</f>
        <v>Panduan mendapat lailatul qodar</v>
      </c>
      <c r="F1103" s="729" t="s">
        <v>2918</v>
      </c>
      <c r="G1103" s="544"/>
      <c r="H1103" s="544"/>
      <c r="I1103" s="544"/>
      <c r="J1103" s="544"/>
      <c r="K1103" s="544"/>
      <c r="L1103" s="728" t="s">
        <v>2905</v>
      </c>
      <c r="M1103" s="556">
        <v>50000</v>
      </c>
      <c r="N1103" s="553"/>
      <c r="O1103" s="512"/>
    </row>
    <row r="1104" spans="1:15" ht="15" customHeight="1">
      <c r="A1104" s="540">
        <v>1097</v>
      </c>
      <c r="B1104" s="725" t="s">
        <v>706</v>
      </c>
      <c r="C1104" s="542" t="str">
        <f t="shared" si="10"/>
        <v>6.01.01.01.002</v>
      </c>
      <c r="D1104" s="543" t="s">
        <v>761</v>
      </c>
      <c r="E1104" s="728" t="s">
        <v>2919</v>
      </c>
      <c r="F1104" s="729" t="s">
        <v>2920</v>
      </c>
      <c r="G1104" s="544"/>
      <c r="H1104" s="544"/>
      <c r="I1104" s="544"/>
      <c r="J1104" s="544"/>
      <c r="K1104" s="544"/>
      <c r="L1104" s="728" t="s">
        <v>2905</v>
      </c>
      <c r="M1104" s="556">
        <v>120000</v>
      </c>
      <c r="N1104" s="553"/>
      <c r="O1104" s="512"/>
    </row>
    <row r="1105" spans="1:15" ht="15" customHeight="1">
      <c r="A1105" s="540">
        <v>1098</v>
      </c>
      <c r="B1105" s="725" t="s">
        <v>706</v>
      </c>
      <c r="C1105" s="542" t="str">
        <f t="shared" si="10"/>
        <v>6.01.01.01.002</v>
      </c>
      <c r="D1105" s="543" t="s">
        <v>762</v>
      </c>
      <c r="E1105" s="728" t="s">
        <v>2921</v>
      </c>
      <c r="F1105" s="729" t="str">
        <f>F1104</f>
        <v>Thariq Kamal</v>
      </c>
      <c r="G1105" s="544"/>
      <c r="H1105" s="544"/>
      <c r="I1105" s="544"/>
      <c r="J1105" s="544"/>
      <c r="K1105" s="544"/>
      <c r="L1105" s="728" t="s">
        <v>2905</v>
      </c>
      <c r="M1105" s="556">
        <v>120000</v>
      </c>
      <c r="N1105" s="553"/>
      <c r="O1105" s="512"/>
    </row>
    <row r="1106" spans="1:15" ht="15" customHeight="1">
      <c r="A1106" s="540">
        <v>1099</v>
      </c>
      <c r="B1106" s="725" t="s">
        <v>706</v>
      </c>
      <c r="C1106" s="542" t="str">
        <f t="shared" si="10"/>
        <v>6.01.01.01.002</v>
      </c>
      <c r="D1106" s="543" t="s">
        <v>763</v>
      </c>
      <c r="E1106" s="728" t="s">
        <v>2922</v>
      </c>
      <c r="F1106" s="729" t="s">
        <v>2923</v>
      </c>
      <c r="G1106" s="544"/>
      <c r="H1106" s="544"/>
      <c r="I1106" s="544"/>
      <c r="J1106" s="544"/>
      <c r="K1106" s="544"/>
      <c r="L1106" s="728" t="s">
        <v>2905</v>
      </c>
      <c r="M1106" s="556">
        <v>38000</v>
      </c>
      <c r="N1106" s="553"/>
      <c r="O1106" s="512"/>
    </row>
    <row r="1107" spans="1:15" ht="15" customHeight="1">
      <c r="A1107" s="540">
        <v>1100</v>
      </c>
      <c r="B1107" s="725" t="s">
        <v>706</v>
      </c>
      <c r="C1107" s="542" t="str">
        <f t="shared" si="10"/>
        <v>6.01.01.01.002</v>
      </c>
      <c r="D1107" s="543" t="s">
        <v>764</v>
      </c>
      <c r="E1107" s="728" t="str">
        <f>E1106</f>
        <v xml:space="preserve">Membangun pertanian </v>
      </c>
      <c r="F1107" s="729" t="s">
        <v>2923</v>
      </c>
      <c r="G1107" s="544"/>
      <c r="H1107" s="544"/>
      <c r="I1107" s="544"/>
      <c r="J1107" s="544"/>
      <c r="K1107" s="544"/>
      <c r="L1107" s="728" t="s">
        <v>2905</v>
      </c>
      <c r="M1107" s="556">
        <v>38000</v>
      </c>
      <c r="N1107" s="553"/>
      <c r="O1107" s="512"/>
    </row>
    <row r="1108" spans="1:15" ht="15" customHeight="1">
      <c r="A1108" s="540">
        <v>1101</v>
      </c>
      <c r="B1108" s="725" t="s">
        <v>706</v>
      </c>
      <c r="C1108" s="542" t="str">
        <f t="shared" si="10"/>
        <v>6.01.01.01.002</v>
      </c>
      <c r="D1108" s="543" t="s">
        <v>765</v>
      </c>
      <c r="E1108" s="728" t="s">
        <v>2924</v>
      </c>
      <c r="F1108" s="729" t="s">
        <v>2925</v>
      </c>
      <c r="G1108" s="544"/>
      <c r="H1108" s="544"/>
      <c r="I1108" s="544"/>
      <c r="J1108" s="544"/>
      <c r="K1108" s="544"/>
      <c r="L1108" s="728" t="s">
        <v>2905</v>
      </c>
      <c r="M1108" s="556">
        <v>55000</v>
      </c>
      <c r="N1108" s="553"/>
      <c r="O1108" s="512"/>
    </row>
    <row r="1109" spans="1:15" ht="15" customHeight="1">
      <c r="A1109" s="540">
        <v>1102</v>
      </c>
      <c r="B1109" s="725" t="s">
        <v>706</v>
      </c>
      <c r="C1109" s="542" t="str">
        <f t="shared" si="10"/>
        <v>6.01.01.01.002</v>
      </c>
      <c r="D1109" s="543" t="s">
        <v>345</v>
      </c>
      <c r="E1109" s="728" t="str">
        <f>E1108</f>
        <v>Betenak ayam tanpa bau</v>
      </c>
      <c r="F1109" s="729" t="s">
        <v>2925</v>
      </c>
      <c r="G1109" s="544"/>
      <c r="H1109" s="544"/>
      <c r="I1109" s="544"/>
      <c r="J1109" s="544"/>
      <c r="K1109" s="544"/>
      <c r="L1109" s="728" t="s">
        <v>2905</v>
      </c>
      <c r="M1109" s="556">
        <v>55000</v>
      </c>
      <c r="N1109" s="553"/>
      <c r="O1109" s="512"/>
    </row>
    <row r="1110" spans="1:15" ht="15" customHeight="1">
      <c r="A1110" s="540">
        <v>1103</v>
      </c>
      <c r="B1110" s="725" t="s">
        <v>706</v>
      </c>
      <c r="C1110" s="542" t="str">
        <f t="shared" si="10"/>
        <v>6.01.01.01.002</v>
      </c>
      <c r="D1110" s="543" t="s">
        <v>766</v>
      </c>
      <c r="E1110" s="728" t="s">
        <v>2926</v>
      </c>
      <c r="F1110" s="729" t="s">
        <v>2927</v>
      </c>
      <c r="G1110" s="544"/>
      <c r="H1110" s="544"/>
      <c r="I1110" s="544"/>
      <c r="J1110" s="544"/>
      <c r="K1110" s="544"/>
      <c r="L1110" s="728" t="s">
        <v>2905</v>
      </c>
      <c r="M1110" s="556">
        <v>55000</v>
      </c>
      <c r="N1110" s="553"/>
      <c r="O1110" s="512"/>
    </row>
    <row r="1111" spans="1:15" ht="15" customHeight="1">
      <c r="A1111" s="540">
        <v>1104</v>
      </c>
      <c r="B1111" s="725" t="s">
        <v>706</v>
      </c>
      <c r="C1111" s="542" t="str">
        <f t="shared" si="10"/>
        <v>6.01.01.01.002</v>
      </c>
      <c r="D1111" s="543" t="s">
        <v>767</v>
      </c>
      <c r="E1111" s="728" t="str">
        <f>E1110</f>
        <v>Separuh hati yang pergi</v>
      </c>
      <c r="F1111" s="729" t="s">
        <v>2927</v>
      </c>
      <c r="G1111" s="544"/>
      <c r="H1111" s="544"/>
      <c r="I1111" s="544"/>
      <c r="J1111" s="544"/>
      <c r="K1111" s="544"/>
      <c r="L1111" s="728" t="s">
        <v>2905</v>
      </c>
      <c r="M1111" s="556">
        <v>55000</v>
      </c>
      <c r="N1111" s="553"/>
      <c r="O1111" s="512"/>
    </row>
    <row r="1112" spans="1:15" ht="15" customHeight="1">
      <c r="A1112" s="540">
        <v>1105</v>
      </c>
      <c r="B1112" s="725" t="s">
        <v>706</v>
      </c>
      <c r="C1112" s="542" t="str">
        <f t="shared" si="10"/>
        <v>6.01.01.01.002</v>
      </c>
      <c r="D1112" s="543" t="s">
        <v>462</v>
      </c>
      <c r="E1112" s="728" t="s">
        <v>2928</v>
      </c>
      <c r="F1112" s="729" t="s">
        <v>2929</v>
      </c>
      <c r="G1112" s="544"/>
      <c r="H1112" s="544"/>
      <c r="I1112" s="544"/>
      <c r="J1112" s="544"/>
      <c r="K1112" s="544"/>
      <c r="L1112" s="728" t="s">
        <v>2905</v>
      </c>
      <c r="M1112" s="556">
        <v>46000</v>
      </c>
      <c r="N1112" s="553"/>
      <c r="O1112" s="512"/>
    </row>
    <row r="1113" spans="1:15" ht="15" customHeight="1">
      <c r="A1113" s="540">
        <v>1106</v>
      </c>
      <c r="B1113" s="725" t="s">
        <v>706</v>
      </c>
      <c r="C1113" s="542" t="str">
        <f t="shared" si="10"/>
        <v>6.01.01.01.002</v>
      </c>
      <c r="D1113" s="543" t="s">
        <v>768</v>
      </c>
      <c r="E1113" s="728" t="str">
        <f>E1112</f>
        <v>Tasbih dibawah langit</v>
      </c>
      <c r="F1113" s="729" t="s">
        <v>2929</v>
      </c>
      <c r="G1113" s="544"/>
      <c r="H1113" s="544"/>
      <c r="I1113" s="544"/>
      <c r="J1113" s="544"/>
      <c r="K1113" s="544"/>
      <c r="L1113" s="728" t="s">
        <v>2905</v>
      </c>
      <c r="M1113" s="556">
        <v>46000</v>
      </c>
      <c r="N1113" s="553"/>
      <c r="O1113" s="512"/>
    </row>
    <row r="1114" spans="1:15" ht="15" customHeight="1">
      <c r="A1114" s="540">
        <v>1107</v>
      </c>
      <c r="B1114" s="725" t="s">
        <v>710</v>
      </c>
      <c r="C1114" s="542" t="s">
        <v>709</v>
      </c>
      <c r="D1114" s="543" t="s">
        <v>769</v>
      </c>
      <c r="E1114" s="728" t="s">
        <v>278</v>
      </c>
      <c r="F1114" s="729" t="s">
        <v>2930</v>
      </c>
      <c r="G1114" s="544"/>
      <c r="H1114" s="544"/>
      <c r="I1114" s="544"/>
      <c r="J1114" s="544"/>
      <c r="K1114" s="544"/>
      <c r="L1114" s="728" t="s">
        <v>2905</v>
      </c>
      <c r="M1114" s="556">
        <v>50000</v>
      </c>
      <c r="N1114" s="553"/>
      <c r="O1114" s="512"/>
    </row>
    <row r="1115" spans="1:15" ht="15" customHeight="1">
      <c r="A1115" s="540">
        <v>1108</v>
      </c>
      <c r="B1115" s="725" t="s">
        <v>710</v>
      </c>
      <c r="C1115" s="542" t="str">
        <f>C1114</f>
        <v>6.01.01.01.001</v>
      </c>
      <c r="D1115" s="543" t="s">
        <v>770</v>
      </c>
      <c r="E1115" s="728" t="s">
        <v>278</v>
      </c>
      <c r="F1115" s="729" t="s">
        <v>2930</v>
      </c>
      <c r="G1115" s="544"/>
      <c r="H1115" s="544"/>
      <c r="I1115" s="544"/>
      <c r="J1115" s="544"/>
      <c r="K1115" s="544"/>
      <c r="L1115" s="728" t="s">
        <v>2905</v>
      </c>
      <c r="M1115" s="556">
        <v>50000</v>
      </c>
      <c r="N1115" s="553"/>
      <c r="O1115" s="512"/>
    </row>
    <row r="1116" spans="1:15" ht="15" customHeight="1">
      <c r="A1116" s="540">
        <v>1109</v>
      </c>
      <c r="B1116" s="725" t="s">
        <v>710</v>
      </c>
      <c r="C1116" s="542" t="str">
        <f t="shared" si="10"/>
        <v>6.01.01.01.001</v>
      </c>
      <c r="D1116" s="543" t="s">
        <v>771</v>
      </c>
      <c r="E1116" s="728" t="s">
        <v>2931</v>
      </c>
      <c r="F1116" s="729" t="s">
        <v>2932</v>
      </c>
      <c r="G1116" s="544"/>
      <c r="H1116" s="544"/>
      <c r="I1116" s="544"/>
      <c r="J1116" s="544"/>
      <c r="K1116" s="544"/>
      <c r="L1116" s="728" t="s">
        <v>2905</v>
      </c>
      <c r="M1116" s="556">
        <v>30000</v>
      </c>
      <c r="N1116" s="553"/>
      <c r="O1116" s="512"/>
    </row>
    <row r="1117" spans="1:15" ht="15" customHeight="1">
      <c r="A1117" s="540">
        <v>1110</v>
      </c>
      <c r="B1117" s="725" t="s">
        <v>710</v>
      </c>
      <c r="C1117" s="542" t="str">
        <f t="shared" si="10"/>
        <v>6.01.01.01.001</v>
      </c>
      <c r="D1117" s="543" t="s">
        <v>374</v>
      </c>
      <c r="E1117" s="728" t="str">
        <f>E1116</f>
        <v>Pendidikan berbasis masy</v>
      </c>
      <c r="F1117" s="729" t="s">
        <v>2932</v>
      </c>
      <c r="G1117" s="544"/>
      <c r="H1117" s="544"/>
      <c r="I1117" s="544"/>
      <c r="J1117" s="544"/>
      <c r="K1117" s="544"/>
      <c r="L1117" s="728" t="s">
        <v>2905</v>
      </c>
      <c r="M1117" s="556">
        <v>30000</v>
      </c>
      <c r="N1117" s="553"/>
      <c r="O1117" s="512"/>
    </row>
    <row r="1118" spans="1:15" ht="15" customHeight="1">
      <c r="A1118" s="540">
        <v>1111</v>
      </c>
      <c r="B1118" s="725" t="s">
        <v>713</v>
      </c>
      <c r="C1118" s="542" t="s">
        <v>712</v>
      </c>
      <c r="D1118" s="543" t="s">
        <v>416</v>
      </c>
      <c r="E1118" s="728" t="s">
        <v>2933</v>
      </c>
      <c r="F1118" s="729" t="s">
        <v>2934</v>
      </c>
      <c r="G1118" s="544"/>
      <c r="H1118" s="544"/>
      <c r="I1118" s="544"/>
      <c r="J1118" s="544"/>
      <c r="K1118" s="544"/>
      <c r="L1118" s="728" t="s">
        <v>2905</v>
      </c>
      <c r="M1118" s="556">
        <v>50000</v>
      </c>
      <c r="N1118" s="553"/>
      <c r="O1118" s="512"/>
    </row>
    <row r="1119" spans="1:15" ht="15" customHeight="1">
      <c r="A1119" s="540">
        <v>1112</v>
      </c>
      <c r="B1119" s="725" t="s">
        <v>713</v>
      </c>
      <c r="C1119" s="542" t="str">
        <f t="shared" si="10"/>
        <v>6.01.01.01.999</v>
      </c>
      <c r="D1119" s="543" t="s">
        <v>772</v>
      </c>
      <c r="E1119" s="728" t="str">
        <f>E1118</f>
        <v>Falling in love</v>
      </c>
      <c r="F1119" s="729" t="str">
        <f>F1118</f>
        <v>Ayala malach pines</v>
      </c>
      <c r="G1119" s="544"/>
      <c r="H1119" s="544"/>
      <c r="I1119" s="544"/>
      <c r="J1119" s="544"/>
      <c r="K1119" s="544"/>
      <c r="L1119" s="728" t="s">
        <v>2905</v>
      </c>
      <c r="M1119" s="556">
        <v>50000</v>
      </c>
      <c r="N1119" s="553"/>
      <c r="O1119" s="512"/>
    </row>
    <row r="1120" spans="1:15" ht="15" customHeight="1">
      <c r="A1120" s="540">
        <v>1113</v>
      </c>
      <c r="B1120" s="725" t="s">
        <v>713</v>
      </c>
      <c r="C1120" s="542" t="str">
        <f t="shared" si="10"/>
        <v>6.01.01.01.999</v>
      </c>
      <c r="D1120" s="543" t="s">
        <v>773</v>
      </c>
      <c r="E1120" s="728" t="s">
        <v>2935</v>
      </c>
      <c r="F1120" s="729" t="s">
        <v>2936</v>
      </c>
      <c r="G1120" s="544"/>
      <c r="H1120" s="544"/>
      <c r="I1120" s="544"/>
      <c r="J1120" s="544"/>
      <c r="K1120" s="544"/>
      <c r="L1120" s="728" t="s">
        <v>2905</v>
      </c>
      <c r="M1120" s="556">
        <v>15000</v>
      </c>
      <c r="N1120" s="553"/>
      <c r="O1120" s="512"/>
    </row>
    <row r="1121" spans="1:15" ht="15" customHeight="1">
      <c r="A1121" s="540">
        <v>1114</v>
      </c>
      <c r="B1121" s="725" t="s">
        <v>713</v>
      </c>
      <c r="C1121" s="542" t="str">
        <f t="shared" si="10"/>
        <v>6.01.01.01.999</v>
      </c>
      <c r="D1121" s="543" t="s">
        <v>774</v>
      </c>
      <c r="E1121" s="728" t="str">
        <f>E1120</f>
        <v>The story of diyah pitaloka</v>
      </c>
      <c r="F1121" s="729" t="str">
        <f>F1120</f>
        <v>slamet riyanto</v>
      </c>
      <c r="G1121" s="544"/>
      <c r="H1121" s="544"/>
      <c r="I1121" s="544"/>
      <c r="J1121" s="544"/>
      <c r="K1121" s="544"/>
      <c r="L1121" s="728" t="s">
        <v>2905</v>
      </c>
      <c r="M1121" s="556">
        <v>15000</v>
      </c>
      <c r="N1121" s="553"/>
      <c r="O1121" s="512"/>
    </row>
    <row r="1122" spans="1:15" ht="15" customHeight="1">
      <c r="A1122" s="540">
        <v>1115</v>
      </c>
      <c r="B1122" s="725" t="s">
        <v>713</v>
      </c>
      <c r="C1122" s="542" t="str">
        <f t="shared" si="10"/>
        <v>6.01.01.01.999</v>
      </c>
      <c r="D1122" s="543" t="s">
        <v>775</v>
      </c>
      <c r="E1122" s="728" t="s">
        <v>2937</v>
      </c>
      <c r="F1122" s="729" t="str">
        <f>F1121</f>
        <v>slamet riyanto</v>
      </c>
      <c r="G1122" s="544"/>
      <c r="H1122" s="544"/>
      <c r="I1122" s="544"/>
      <c r="J1122" s="544"/>
      <c r="K1122" s="544"/>
      <c r="L1122" s="728" t="s">
        <v>2905</v>
      </c>
      <c r="M1122" s="556">
        <v>15000</v>
      </c>
      <c r="N1122" s="553"/>
      <c r="O1122" s="512"/>
    </row>
    <row r="1123" spans="1:15" ht="15" customHeight="1">
      <c r="A1123" s="540">
        <v>1116</v>
      </c>
      <c r="B1123" s="725" t="s">
        <v>713</v>
      </c>
      <c r="C1123" s="542" t="str">
        <f t="shared" si="10"/>
        <v>6.01.01.01.999</v>
      </c>
      <c r="D1123" s="543" t="s">
        <v>776</v>
      </c>
      <c r="E1123" s="728" t="str">
        <f>E1122</f>
        <v>The story of Dsunan Muria</v>
      </c>
      <c r="F1123" s="729" t="str">
        <f>F1122</f>
        <v>slamet riyanto</v>
      </c>
      <c r="G1123" s="544"/>
      <c r="H1123" s="544"/>
      <c r="I1123" s="544"/>
      <c r="J1123" s="544"/>
      <c r="K1123" s="544"/>
      <c r="L1123" s="728" t="s">
        <v>2905</v>
      </c>
      <c r="M1123" s="556">
        <v>15000</v>
      </c>
      <c r="N1123" s="553"/>
      <c r="O1123" s="512"/>
    </row>
    <row r="1124" spans="1:15" ht="15" customHeight="1">
      <c r="A1124" s="540">
        <v>1117</v>
      </c>
      <c r="B1124" s="725" t="s">
        <v>713</v>
      </c>
      <c r="C1124" s="542" t="str">
        <f t="shared" si="10"/>
        <v>6.01.01.01.999</v>
      </c>
      <c r="D1124" s="543" t="s">
        <v>777</v>
      </c>
      <c r="E1124" s="728" t="s">
        <v>2938</v>
      </c>
      <c r="F1124" s="729" t="s">
        <v>2939</v>
      </c>
      <c r="G1124" s="544"/>
      <c r="H1124" s="544"/>
      <c r="I1124" s="544"/>
      <c r="J1124" s="544"/>
      <c r="K1124" s="544"/>
      <c r="L1124" s="728" t="s">
        <v>2905</v>
      </c>
      <c r="M1124" s="556">
        <v>15000</v>
      </c>
      <c r="N1124" s="553"/>
      <c r="O1124" s="512"/>
    </row>
    <row r="1125" spans="1:15" ht="15" customHeight="1">
      <c r="A1125" s="540">
        <v>1118</v>
      </c>
      <c r="B1125" s="725" t="s">
        <v>713</v>
      </c>
      <c r="C1125" s="542" t="str">
        <f t="shared" si="10"/>
        <v>6.01.01.01.999</v>
      </c>
      <c r="D1125" s="543" t="s">
        <v>778</v>
      </c>
      <c r="E1125" s="728" t="str">
        <f>E1124</f>
        <v>Detik detik penetuan</v>
      </c>
      <c r="F1125" s="729" t="str">
        <f>F1124</f>
        <v>zizausari</v>
      </c>
      <c r="G1125" s="544"/>
      <c r="H1125" s="544"/>
      <c r="I1125" s="544"/>
      <c r="J1125" s="544"/>
      <c r="K1125" s="544"/>
      <c r="L1125" s="728" t="s">
        <v>2905</v>
      </c>
      <c r="M1125" s="556">
        <v>15000</v>
      </c>
      <c r="N1125" s="553"/>
      <c r="O1125" s="512"/>
    </row>
    <row r="1126" spans="1:15" ht="15" customHeight="1">
      <c r="A1126" s="540">
        <v>1119</v>
      </c>
      <c r="B1126" s="725" t="s">
        <v>713</v>
      </c>
      <c r="C1126" s="542" t="str">
        <f t="shared" si="10"/>
        <v>6.01.01.01.999</v>
      </c>
      <c r="D1126" s="543" t="s">
        <v>779</v>
      </c>
      <c r="E1126" s="728" t="s">
        <v>2940</v>
      </c>
      <c r="F1126" s="729" t="s">
        <v>2941</v>
      </c>
      <c r="G1126" s="544"/>
      <c r="H1126" s="544"/>
      <c r="I1126" s="544"/>
      <c r="J1126" s="544"/>
      <c r="K1126" s="544"/>
      <c r="L1126" s="728" t="s">
        <v>2905</v>
      </c>
      <c r="M1126" s="556">
        <v>15000</v>
      </c>
      <c r="N1126" s="553"/>
      <c r="O1126" s="512"/>
    </row>
    <row r="1127" spans="1:15" ht="15" customHeight="1">
      <c r="A1127" s="540">
        <v>1120</v>
      </c>
      <c r="B1127" s="725" t="s">
        <v>713</v>
      </c>
      <c r="C1127" s="542" t="str">
        <f t="shared" si="10"/>
        <v>6.01.01.01.999</v>
      </c>
      <c r="D1127" s="543" t="s">
        <v>780</v>
      </c>
      <c r="E1127" s="728" t="str">
        <f>E1126</f>
        <v>Mengalah untuk menang</v>
      </c>
      <c r="F1127" s="729" t="str">
        <f>F1126</f>
        <v>Ali Antoni</v>
      </c>
      <c r="G1127" s="544"/>
      <c r="H1127" s="544"/>
      <c r="I1127" s="544"/>
      <c r="J1127" s="544"/>
      <c r="K1127" s="544"/>
      <c r="L1127" s="728" t="s">
        <v>2905</v>
      </c>
      <c r="M1127" s="556">
        <v>15000</v>
      </c>
      <c r="N1127" s="553"/>
      <c r="O1127" s="512"/>
    </row>
    <row r="1128" spans="1:15" ht="15" customHeight="1">
      <c r="A1128" s="540">
        <v>1121</v>
      </c>
      <c r="B1128" s="725" t="s">
        <v>706</v>
      </c>
      <c r="C1128" s="542" t="s">
        <v>705</v>
      </c>
      <c r="D1128" s="543" t="s">
        <v>781</v>
      </c>
      <c r="E1128" s="728" t="s">
        <v>2942</v>
      </c>
      <c r="F1128" s="729" t="s">
        <v>2943</v>
      </c>
      <c r="G1128" s="544"/>
      <c r="H1128" s="544"/>
      <c r="I1128" s="544"/>
      <c r="J1128" s="544"/>
      <c r="K1128" s="544"/>
      <c r="L1128" s="728" t="s">
        <v>2905</v>
      </c>
      <c r="M1128" s="556">
        <v>50000</v>
      </c>
      <c r="N1128" s="553"/>
      <c r="O1128" s="512"/>
    </row>
    <row r="1129" spans="1:15" ht="15" customHeight="1">
      <c r="A1129" s="540">
        <v>1122</v>
      </c>
      <c r="B1129" s="725" t="s">
        <v>706</v>
      </c>
      <c r="C1129" s="542" t="str">
        <f t="shared" si="10"/>
        <v>6.01.01.01.002</v>
      </c>
      <c r="D1129" s="543" t="s">
        <v>782</v>
      </c>
      <c r="E1129" s="728" t="s">
        <v>2942</v>
      </c>
      <c r="F1129" s="729" t="s">
        <v>2943</v>
      </c>
      <c r="G1129" s="544"/>
      <c r="H1129" s="544"/>
      <c r="I1129" s="544"/>
      <c r="J1129" s="544"/>
      <c r="K1129" s="544"/>
      <c r="L1129" s="728" t="s">
        <v>2905</v>
      </c>
      <c r="M1129" s="556">
        <v>50000</v>
      </c>
      <c r="N1129" s="553"/>
      <c r="O1129" s="512"/>
    </row>
    <row r="1130" spans="1:15" ht="15" customHeight="1">
      <c r="A1130" s="540">
        <v>1123</v>
      </c>
      <c r="B1130" s="725" t="s">
        <v>706</v>
      </c>
      <c r="C1130" s="542" t="str">
        <f t="shared" si="10"/>
        <v>6.01.01.01.002</v>
      </c>
      <c r="D1130" s="543" t="s">
        <v>783</v>
      </c>
      <c r="E1130" s="728" t="s">
        <v>2942</v>
      </c>
      <c r="F1130" s="729" t="s">
        <v>2943</v>
      </c>
      <c r="G1130" s="544"/>
      <c r="H1130" s="544"/>
      <c r="I1130" s="544"/>
      <c r="J1130" s="544"/>
      <c r="K1130" s="544"/>
      <c r="L1130" s="728" t="s">
        <v>2905</v>
      </c>
      <c r="M1130" s="556">
        <v>50000</v>
      </c>
      <c r="N1130" s="553"/>
      <c r="O1130" s="512"/>
    </row>
    <row r="1131" spans="1:15" ht="15" customHeight="1">
      <c r="A1131" s="540">
        <v>1124</v>
      </c>
      <c r="B1131" s="725" t="s">
        <v>713</v>
      </c>
      <c r="C1131" s="542" t="s">
        <v>712</v>
      </c>
      <c r="D1131" s="543" t="s">
        <v>784</v>
      </c>
      <c r="E1131" s="728" t="s">
        <v>2944</v>
      </c>
      <c r="F1131" s="729" t="s">
        <v>2945</v>
      </c>
      <c r="G1131" s="544"/>
      <c r="H1131" s="544"/>
      <c r="I1131" s="544"/>
      <c r="J1131" s="544"/>
      <c r="K1131" s="544"/>
      <c r="L1131" s="728" t="s">
        <v>2905</v>
      </c>
      <c r="M1131" s="556">
        <v>43000</v>
      </c>
      <c r="N1131" s="553"/>
      <c r="O1131" s="512"/>
    </row>
    <row r="1132" spans="1:15" ht="15" customHeight="1">
      <c r="A1132" s="540">
        <v>1125</v>
      </c>
      <c r="B1132" s="725" t="s">
        <v>713</v>
      </c>
      <c r="C1132" s="542" t="str">
        <f t="shared" si="10"/>
        <v>6.01.01.01.999</v>
      </c>
      <c r="D1132" s="543" t="s">
        <v>785</v>
      </c>
      <c r="E1132" s="728" t="s">
        <v>2944</v>
      </c>
      <c r="F1132" s="729" t="str">
        <f>F1131</f>
        <v>Leni herliana</v>
      </c>
      <c r="G1132" s="544"/>
      <c r="H1132" s="544"/>
      <c r="I1132" s="544"/>
      <c r="J1132" s="544"/>
      <c r="K1132" s="544"/>
      <c r="L1132" s="728" t="str">
        <f>L1131</f>
        <v>Dana Desa 2019</v>
      </c>
      <c r="M1132" s="556">
        <v>43000</v>
      </c>
      <c r="N1132" s="555"/>
      <c r="O1132" s="512"/>
    </row>
    <row r="1133" spans="1:15" ht="15" customHeight="1">
      <c r="A1133" s="540">
        <v>1126</v>
      </c>
      <c r="B1133" s="725" t="str">
        <f>'[3]LHI Aset Tetap Lainnya'!B1138</f>
        <v>Lukisan Lainnya</v>
      </c>
      <c r="C1133" s="542" t="str">
        <f>'[3]LHI Aset Tetap Lainnya'!C1138</f>
        <v>6.02.01.02.999</v>
      </c>
      <c r="D1133" s="543" t="s">
        <v>308</v>
      </c>
      <c r="E1133" s="728" t="s">
        <v>2946</v>
      </c>
      <c r="F1133" s="729"/>
      <c r="G1133" s="544" t="s">
        <v>259</v>
      </c>
      <c r="H1133" s="544"/>
      <c r="I1133" s="544" t="s">
        <v>2947</v>
      </c>
      <c r="J1133" s="544"/>
      <c r="K1133" s="544"/>
      <c r="L1133" s="728" t="s">
        <v>2948</v>
      </c>
      <c r="M1133" s="556">
        <f>'[3]LHI Aset Tetap Lainnya'!G1138</f>
        <v>7216000</v>
      </c>
      <c r="N1133" s="555"/>
      <c r="O1133" s="512"/>
    </row>
    <row r="1134" spans="1:15" ht="15" customHeight="1">
      <c r="A1134" s="540">
        <v>1127</v>
      </c>
      <c r="B1134" s="725" t="s">
        <v>706</v>
      </c>
      <c r="C1134" s="542" t="str">
        <f>C1110</f>
        <v>6.01.01.01.002</v>
      </c>
      <c r="D1134" s="543" t="s">
        <v>310</v>
      </c>
      <c r="E1134" s="728" t="s">
        <v>2949</v>
      </c>
      <c r="F1134" s="729" t="s">
        <v>2950</v>
      </c>
      <c r="G1134" s="544"/>
      <c r="H1134" s="544"/>
      <c r="I1134" s="544"/>
      <c r="J1134" s="544"/>
      <c r="K1134" s="544"/>
      <c r="L1134" s="728" t="s">
        <v>1280</v>
      </c>
      <c r="M1134" s="557">
        <v>75000</v>
      </c>
      <c r="N1134" s="555"/>
      <c r="O1134" s="554" t="s">
        <v>2951</v>
      </c>
    </row>
    <row r="1135" spans="1:15" ht="15" customHeight="1">
      <c r="A1135" s="540">
        <v>1128</v>
      </c>
      <c r="B1135" s="725" t="s">
        <v>706</v>
      </c>
      <c r="C1135" s="542" t="str">
        <f>C1111</f>
        <v>6.01.01.01.002</v>
      </c>
      <c r="D1135" s="543" t="s">
        <v>332</v>
      </c>
      <c r="E1135" s="728" t="s">
        <v>2952</v>
      </c>
      <c r="F1135" s="729" t="s">
        <v>2953</v>
      </c>
      <c r="G1135" s="544"/>
      <c r="H1135" s="544"/>
      <c r="I1135" s="544"/>
      <c r="J1135" s="544"/>
      <c r="K1135" s="544"/>
      <c r="L1135" s="728" t="s">
        <v>1280</v>
      </c>
      <c r="M1135" s="557">
        <v>95000</v>
      </c>
      <c r="N1135" s="555"/>
      <c r="O1135" s="554" t="s">
        <v>2954</v>
      </c>
    </row>
    <row r="1136" spans="1:15" ht="15" customHeight="1">
      <c r="A1136" s="540">
        <v>1129</v>
      </c>
      <c r="B1136" s="725" t="s">
        <v>713</v>
      </c>
      <c r="C1136" s="542" t="s">
        <v>712</v>
      </c>
      <c r="D1136" s="543" t="s">
        <v>393</v>
      </c>
      <c r="E1136" s="728" t="s">
        <v>2955</v>
      </c>
      <c r="F1136" s="729" t="s">
        <v>2956</v>
      </c>
      <c r="G1136" s="544"/>
      <c r="H1136" s="544"/>
      <c r="I1136" s="544"/>
      <c r="J1136" s="544"/>
      <c r="K1136" s="544"/>
      <c r="L1136" s="728" t="s">
        <v>1280</v>
      </c>
      <c r="M1136" s="557">
        <v>95000</v>
      </c>
      <c r="N1136" s="555"/>
      <c r="O1136" s="554" t="s">
        <v>2957</v>
      </c>
    </row>
    <row r="1137" spans="1:15" ht="15" customHeight="1">
      <c r="A1137" s="540">
        <v>1130</v>
      </c>
      <c r="B1137" s="725" t="s">
        <v>710</v>
      </c>
      <c r="C1137" s="542" t="s">
        <v>709</v>
      </c>
      <c r="D1137" s="543" t="s">
        <v>490</v>
      </c>
      <c r="E1137" s="728" t="s">
        <v>2958</v>
      </c>
      <c r="F1137" s="729" t="s">
        <v>2959</v>
      </c>
      <c r="G1137" s="544"/>
      <c r="H1137" s="544"/>
      <c r="I1137" s="544"/>
      <c r="J1137" s="544"/>
      <c r="K1137" s="544"/>
      <c r="L1137" s="728" t="s">
        <v>1280</v>
      </c>
      <c r="M1137" s="557">
        <v>60000</v>
      </c>
      <c r="N1137" s="555"/>
      <c r="O1137" s="554" t="s">
        <v>2960</v>
      </c>
    </row>
    <row r="1138" spans="1:15" ht="15" customHeight="1">
      <c r="A1138" s="540">
        <v>1131</v>
      </c>
      <c r="B1138" s="725" t="s">
        <v>710</v>
      </c>
      <c r="C1138" s="542" t="str">
        <f>C1114</f>
        <v>6.01.01.01.001</v>
      </c>
      <c r="D1138" s="543" t="s">
        <v>404</v>
      </c>
      <c r="E1138" s="728" t="s">
        <v>2961</v>
      </c>
      <c r="F1138" s="729" t="s">
        <v>2962</v>
      </c>
      <c r="G1138" s="544"/>
      <c r="H1138" s="544"/>
      <c r="I1138" s="544"/>
      <c r="J1138" s="544"/>
      <c r="K1138" s="544"/>
      <c r="L1138" s="728" t="s">
        <v>1280</v>
      </c>
      <c r="M1138" s="557">
        <v>62000</v>
      </c>
      <c r="N1138" s="555"/>
      <c r="O1138" s="554" t="s">
        <v>2963</v>
      </c>
    </row>
    <row r="1139" spans="1:15" ht="15" customHeight="1">
      <c r="A1139" s="540">
        <v>1132</v>
      </c>
      <c r="B1139" s="725" t="s">
        <v>710</v>
      </c>
      <c r="C1139" s="542" t="str">
        <f>C1115</f>
        <v>6.01.01.01.001</v>
      </c>
      <c r="D1139" s="543" t="s">
        <v>608</v>
      </c>
      <c r="E1139" s="728" t="s">
        <v>2964</v>
      </c>
      <c r="F1139" s="729" t="s">
        <v>2953</v>
      </c>
      <c r="G1139" s="544"/>
      <c r="H1139" s="544"/>
      <c r="I1139" s="544"/>
      <c r="J1139" s="544"/>
      <c r="K1139" s="544"/>
      <c r="L1139" s="728" t="s">
        <v>1280</v>
      </c>
      <c r="M1139" s="557">
        <v>105000</v>
      </c>
      <c r="N1139" s="555"/>
      <c r="O1139" s="554" t="s">
        <v>2965</v>
      </c>
    </row>
    <row r="1140" spans="1:15" ht="15" customHeight="1">
      <c r="A1140" s="540">
        <v>1133</v>
      </c>
      <c r="B1140" s="725" t="s">
        <v>710</v>
      </c>
      <c r="C1140" s="542" t="str">
        <f>C1116</f>
        <v>6.01.01.01.001</v>
      </c>
      <c r="D1140" s="543" t="s">
        <v>609</v>
      </c>
      <c r="E1140" s="728" t="s">
        <v>2966</v>
      </c>
      <c r="F1140" s="729" t="s">
        <v>2967</v>
      </c>
      <c r="G1140" s="544"/>
      <c r="H1140" s="544"/>
      <c r="I1140" s="544"/>
      <c r="J1140" s="544"/>
      <c r="K1140" s="544"/>
      <c r="L1140" s="728" t="s">
        <v>1280</v>
      </c>
      <c r="M1140" s="557">
        <v>45000</v>
      </c>
      <c r="N1140" s="555"/>
      <c r="O1140" s="554" t="s">
        <v>2968</v>
      </c>
    </row>
    <row r="1141" spans="1:15" ht="15" customHeight="1">
      <c r="A1141" s="540">
        <v>1134</v>
      </c>
      <c r="B1141" s="725" t="s">
        <v>706</v>
      </c>
      <c r="C1141" s="542" t="s">
        <v>705</v>
      </c>
      <c r="D1141" s="543" t="s">
        <v>408</v>
      </c>
      <c r="E1141" s="728" t="s">
        <v>2969</v>
      </c>
      <c r="F1141" s="729" t="s">
        <v>2970</v>
      </c>
      <c r="G1141" s="544"/>
      <c r="H1141" s="544"/>
      <c r="I1141" s="544"/>
      <c r="J1141" s="544"/>
      <c r="K1141" s="544"/>
      <c r="L1141" s="728" t="s">
        <v>1280</v>
      </c>
      <c r="M1141" s="557">
        <v>45000</v>
      </c>
      <c r="N1141" s="555"/>
      <c r="O1141" s="554" t="s">
        <v>2971</v>
      </c>
    </row>
    <row r="1142" spans="1:15" ht="15" customHeight="1">
      <c r="A1142" s="540">
        <v>1135</v>
      </c>
      <c r="B1142" s="725" t="s">
        <v>706</v>
      </c>
      <c r="C1142" s="542" t="s">
        <v>705</v>
      </c>
      <c r="D1142" s="543" t="s">
        <v>413</v>
      </c>
      <c r="E1142" s="728" t="s">
        <v>2972</v>
      </c>
      <c r="F1142" s="729" t="s">
        <v>2973</v>
      </c>
      <c r="G1142" s="544"/>
      <c r="H1142" s="544"/>
      <c r="I1142" s="544"/>
      <c r="J1142" s="544"/>
      <c r="K1142" s="544"/>
      <c r="L1142" s="728" t="s">
        <v>1280</v>
      </c>
      <c r="M1142" s="557">
        <v>45000</v>
      </c>
      <c r="N1142" s="555"/>
      <c r="O1142" s="554" t="s">
        <v>2974</v>
      </c>
    </row>
    <row r="1143" spans="1:15" ht="15" customHeight="1">
      <c r="A1143" s="540">
        <v>1136</v>
      </c>
      <c r="B1143" s="725" t="s">
        <v>706</v>
      </c>
      <c r="C1143" s="542" t="s">
        <v>705</v>
      </c>
      <c r="D1143" s="543" t="s">
        <v>596</v>
      </c>
      <c r="E1143" s="728" t="s">
        <v>2975</v>
      </c>
      <c r="F1143" s="729" t="s">
        <v>2976</v>
      </c>
      <c r="G1143" s="544"/>
      <c r="H1143" s="544"/>
      <c r="I1143" s="544"/>
      <c r="J1143" s="544"/>
      <c r="K1143" s="544"/>
      <c r="L1143" s="728" t="s">
        <v>1280</v>
      </c>
      <c r="M1143" s="557">
        <v>45000</v>
      </c>
      <c r="N1143" s="555"/>
      <c r="O1143" s="554" t="s">
        <v>2977</v>
      </c>
    </row>
    <row r="1144" spans="1:15" ht="15" customHeight="1">
      <c r="A1144" s="540">
        <v>1137</v>
      </c>
      <c r="B1144" s="725" t="s">
        <v>706</v>
      </c>
      <c r="C1144" s="542" t="s">
        <v>705</v>
      </c>
      <c r="D1144" s="543" t="s">
        <v>720</v>
      </c>
      <c r="E1144" s="728" t="s">
        <v>2978</v>
      </c>
      <c r="F1144" s="729" t="s">
        <v>2979</v>
      </c>
      <c r="G1144" s="544"/>
      <c r="H1144" s="544"/>
      <c r="I1144" s="544"/>
      <c r="J1144" s="544"/>
      <c r="K1144" s="544"/>
      <c r="L1144" s="728" t="s">
        <v>1280</v>
      </c>
      <c r="M1144" s="557">
        <v>135000</v>
      </c>
      <c r="N1144" s="555"/>
      <c r="O1144" s="554" t="s">
        <v>2980</v>
      </c>
    </row>
    <row r="1145" spans="1:15" ht="15" customHeight="1">
      <c r="A1145" s="540">
        <v>1138</v>
      </c>
      <c r="B1145" s="725" t="s">
        <v>706</v>
      </c>
      <c r="C1145" s="542" t="s">
        <v>705</v>
      </c>
      <c r="D1145" s="543" t="s">
        <v>598</v>
      </c>
      <c r="E1145" s="728" t="s">
        <v>2981</v>
      </c>
      <c r="F1145" s="729" t="s">
        <v>2982</v>
      </c>
      <c r="G1145" s="544"/>
      <c r="H1145" s="544"/>
      <c r="I1145" s="544"/>
      <c r="J1145" s="544"/>
      <c r="K1145" s="544"/>
      <c r="L1145" s="728" t="s">
        <v>1280</v>
      </c>
      <c r="M1145" s="557">
        <v>95000</v>
      </c>
      <c r="N1145" s="555"/>
      <c r="O1145" s="554" t="s">
        <v>2983</v>
      </c>
    </row>
    <row r="1146" spans="1:15" ht="15" customHeight="1">
      <c r="A1146" s="540">
        <v>1139</v>
      </c>
      <c r="B1146" s="725" t="s">
        <v>706</v>
      </c>
      <c r="C1146" s="542" t="s">
        <v>705</v>
      </c>
      <c r="D1146" s="543" t="s">
        <v>599</v>
      </c>
      <c r="E1146" s="728" t="s">
        <v>2984</v>
      </c>
      <c r="F1146" s="729" t="s">
        <v>2985</v>
      </c>
      <c r="G1146" s="544"/>
      <c r="H1146" s="544"/>
      <c r="I1146" s="544"/>
      <c r="J1146" s="544"/>
      <c r="K1146" s="544"/>
      <c r="L1146" s="728" t="s">
        <v>1280</v>
      </c>
      <c r="M1146" s="557">
        <v>95000</v>
      </c>
      <c r="N1146" s="555"/>
      <c r="O1146" s="554" t="s">
        <v>2986</v>
      </c>
    </row>
    <row r="1147" spans="1:15" ht="15" customHeight="1">
      <c r="A1147" s="540">
        <v>1140</v>
      </c>
      <c r="B1147" s="725" t="s">
        <v>706</v>
      </c>
      <c r="C1147" s="542" t="s">
        <v>705</v>
      </c>
      <c r="D1147" s="543" t="s">
        <v>601</v>
      </c>
      <c r="E1147" s="728" t="s">
        <v>2987</v>
      </c>
      <c r="F1147" s="729" t="s">
        <v>2982</v>
      </c>
      <c r="G1147" s="544"/>
      <c r="H1147" s="544"/>
      <c r="I1147" s="544"/>
      <c r="J1147" s="544"/>
      <c r="K1147" s="544"/>
      <c r="L1147" s="728" t="s">
        <v>1280</v>
      </c>
      <c r="M1147" s="557">
        <v>95000</v>
      </c>
      <c r="N1147" s="555"/>
      <c r="O1147" s="554" t="s">
        <v>2988</v>
      </c>
    </row>
    <row r="1148" spans="1:15" ht="15" customHeight="1">
      <c r="A1148" s="540">
        <v>1141</v>
      </c>
      <c r="B1148" s="725" t="s">
        <v>713</v>
      </c>
      <c r="C1148" s="542" t="str">
        <f>C1124</f>
        <v>6.01.01.01.999</v>
      </c>
      <c r="D1148" s="543" t="s">
        <v>761</v>
      </c>
      <c r="E1148" s="728" t="s">
        <v>2989</v>
      </c>
      <c r="F1148" s="729" t="s">
        <v>2990</v>
      </c>
      <c r="G1148" s="544"/>
      <c r="H1148" s="544"/>
      <c r="I1148" s="544"/>
      <c r="J1148" s="544"/>
      <c r="K1148" s="544"/>
      <c r="L1148" s="728" t="s">
        <v>1280</v>
      </c>
      <c r="M1148" s="557">
        <v>65000</v>
      </c>
      <c r="N1148" s="555"/>
      <c r="O1148" s="554" t="s">
        <v>2991</v>
      </c>
    </row>
    <row r="1149" spans="1:15" ht="15" customHeight="1">
      <c r="A1149" s="540">
        <v>1142</v>
      </c>
      <c r="B1149" s="725" t="s">
        <v>713</v>
      </c>
      <c r="C1149" s="542" t="str">
        <f>C1125</f>
        <v>6.01.01.01.999</v>
      </c>
      <c r="D1149" s="543" t="s">
        <v>762</v>
      </c>
      <c r="E1149" s="728" t="s">
        <v>2992</v>
      </c>
      <c r="F1149" s="729" t="s">
        <v>2990</v>
      </c>
      <c r="G1149" s="544"/>
      <c r="H1149" s="544"/>
      <c r="I1149" s="544"/>
      <c r="J1149" s="544"/>
      <c r="K1149" s="544"/>
      <c r="L1149" s="728" t="s">
        <v>1280</v>
      </c>
      <c r="M1149" s="557">
        <v>70000</v>
      </c>
      <c r="N1149" s="555"/>
      <c r="O1149" s="554" t="s">
        <v>2993</v>
      </c>
    </row>
    <row r="1150" spans="1:15" ht="15" customHeight="1">
      <c r="A1150" s="540">
        <v>1143</v>
      </c>
      <c r="B1150" s="739" t="s">
        <v>710</v>
      </c>
      <c r="C1150" s="542" t="s">
        <v>709</v>
      </c>
      <c r="D1150" s="543" t="s">
        <v>763</v>
      </c>
      <c r="E1150" s="728" t="s">
        <v>2994</v>
      </c>
      <c r="F1150" s="729" t="s">
        <v>2995</v>
      </c>
      <c r="G1150" s="544"/>
      <c r="H1150" s="544"/>
      <c r="I1150" s="544"/>
      <c r="J1150" s="544"/>
      <c r="K1150" s="544"/>
      <c r="L1150" s="728" t="s">
        <v>1280</v>
      </c>
      <c r="M1150" s="557">
        <v>70000</v>
      </c>
      <c r="N1150" s="555"/>
      <c r="O1150" s="554" t="s">
        <v>2996</v>
      </c>
    </row>
    <row r="1151" spans="1:15" ht="15" customHeight="1">
      <c r="A1151" s="540">
        <v>1144</v>
      </c>
      <c r="B1151" s="739" t="s">
        <v>710</v>
      </c>
      <c r="C1151" s="542" t="s">
        <v>709</v>
      </c>
      <c r="D1151" s="543" t="s">
        <v>764</v>
      </c>
      <c r="E1151" s="728" t="s">
        <v>2997</v>
      </c>
      <c r="F1151" s="729" t="s">
        <v>2998</v>
      </c>
      <c r="G1151" s="544"/>
      <c r="H1151" s="544"/>
      <c r="I1151" s="544"/>
      <c r="J1151" s="544"/>
      <c r="K1151" s="544"/>
      <c r="L1151" s="728" t="s">
        <v>1280</v>
      </c>
      <c r="M1151" s="557">
        <v>45000</v>
      </c>
      <c r="N1151" s="555"/>
      <c r="O1151" s="554" t="s">
        <v>2999</v>
      </c>
    </row>
    <row r="1152" spans="1:15" ht="15" customHeight="1">
      <c r="A1152" s="540">
        <v>1145</v>
      </c>
      <c r="B1152" s="739" t="s">
        <v>706</v>
      </c>
      <c r="C1152" s="542" t="str">
        <f>C1128</f>
        <v>6.01.01.01.002</v>
      </c>
      <c r="D1152" s="543" t="s">
        <v>765</v>
      </c>
      <c r="E1152" s="728" t="s">
        <v>3000</v>
      </c>
      <c r="F1152" s="729" t="s">
        <v>3001</v>
      </c>
      <c r="G1152" s="544"/>
      <c r="H1152" s="544"/>
      <c r="I1152" s="544"/>
      <c r="J1152" s="544"/>
      <c r="K1152" s="544"/>
      <c r="L1152" s="728" t="s">
        <v>1280</v>
      </c>
      <c r="M1152" s="557">
        <v>35000</v>
      </c>
      <c r="N1152" s="555"/>
      <c r="O1152" s="554" t="s">
        <v>3002</v>
      </c>
    </row>
    <row r="1153" spans="1:15" ht="15" customHeight="1">
      <c r="A1153" s="540">
        <v>1146</v>
      </c>
      <c r="B1153" s="739" t="s">
        <v>706</v>
      </c>
      <c r="C1153" s="542" t="str">
        <f>C1129</f>
        <v>6.01.01.01.002</v>
      </c>
      <c r="D1153" s="543" t="s">
        <v>345</v>
      </c>
      <c r="E1153" s="728" t="s">
        <v>3003</v>
      </c>
      <c r="F1153" s="729" t="str">
        <f>F1152</f>
        <v>CV Sinar Cemerlang abadi</v>
      </c>
      <c r="G1153" s="544"/>
      <c r="H1153" s="544"/>
      <c r="I1153" s="544"/>
      <c r="J1153" s="544"/>
      <c r="K1153" s="544"/>
      <c r="L1153" s="728" t="s">
        <v>1280</v>
      </c>
      <c r="M1153" s="557">
        <v>35000</v>
      </c>
      <c r="N1153" s="555"/>
      <c r="O1153" s="554" t="s">
        <v>3004</v>
      </c>
    </row>
    <row r="1154" spans="1:15" ht="15" customHeight="1">
      <c r="A1154" s="540">
        <v>1147</v>
      </c>
      <c r="B1154" s="739" t="s">
        <v>706</v>
      </c>
      <c r="C1154" s="542" t="str">
        <f>C1130</f>
        <v>6.01.01.01.002</v>
      </c>
      <c r="D1154" s="543" t="s">
        <v>766</v>
      </c>
      <c r="E1154" s="728" t="s">
        <v>3005</v>
      </c>
      <c r="F1154" s="729" t="s">
        <v>1490</v>
      </c>
      <c r="G1154" s="544"/>
      <c r="H1154" s="544"/>
      <c r="I1154" s="544"/>
      <c r="J1154" s="544"/>
      <c r="K1154" s="544"/>
      <c r="L1154" s="728" t="s">
        <v>1280</v>
      </c>
      <c r="M1154" s="557">
        <v>36500</v>
      </c>
      <c r="N1154" s="555"/>
      <c r="O1154" s="554" t="s">
        <v>3006</v>
      </c>
    </row>
    <row r="1155" spans="1:15" ht="15" customHeight="1">
      <c r="A1155" s="540">
        <v>1148</v>
      </c>
      <c r="B1155" s="739" t="s">
        <v>706</v>
      </c>
      <c r="C1155" s="542" t="str">
        <f>C1154</f>
        <v>6.01.01.01.002</v>
      </c>
      <c r="D1155" s="543" t="s">
        <v>767</v>
      </c>
      <c r="E1155" s="728" t="s">
        <v>3007</v>
      </c>
      <c r="F1155" s="729" t="s">
        <v>3008</v>
      </c>
      <c r="G1155" s="544"/>
      <c r="H1155" s="544"/>
      <c r="I1155" s="544"/>
      <c r="J1155" s="544"/>
      <c r="K1155" s="544"/>
      <c r="L1155" s="728" t="s">
        <v>1280</v>
      </c>
      <c r="M1155" s="557">
        <v>34000</v>
      </c>
      <c r="N1155" s="555"/>
      <c r="O1155" s="554" t="s">
        <v>3009</v>
      </c>
    </row>
    <row r="1156" spans="1:15" ht="15" customHeight="1">
      <c r="A1156" s="540">
        <v>1149</v>
      </c>
      <c r="B1156" s="739" t="s">
        <v>706</v>
      </c>
      <c r="C1156" s="542" t="str">
        <f>C1155</f>
        <v>6.01.01.01.002</v>
      </c>
      <c r="D1156" s="543" t="s">
        <v>462</v>
      </c>
      <c r="E1156" s="728" t="s">
        <v>3010</v>
      </c>
      <c r="F1156" s="729" t="s">
        <v>3011</v>
      </c>
      <c r="G1156" s="544"/>
      <c r="H1156" s="544"/>
      <c r="I1156" s="544"/>
      <c r="J1156" s="544"/>
      <c r="K1156" s="544"/>
      <c r="L1156" s="728" t="s">
        <v>1280</v>
      </c>
      <c r="M1156" s="557">
        <v>34000</v>
      </c>
      <c r="N1156" s="555"/>
      <c r="O1156" s="554" t="s">
        <v>3012</v>
      </c>
    </row>
    <row r="1157" spans="1:15" ht="15" customHeight="1">
      <c r="A1157" s="540">
        <v>1150</v>
      </c>
      <c r="B1157" s="739" t="s">
        <v>706</v>
      </c>
      <c r="C1157" s="542" t="str">
        <f t="shared" ref="C1157:C1158" si="11">C1134</f>
        <v>6.01.01.01.002</v>
      </c>
      <c r="D1157" s="543" t="s">
        <v>768</v>
      </c>
      <c r="E1157" s="728" t="s">
        <v>3013</v>
      </c>
      <c r="F1157" s="729" t="s">
        <v>3008</v>
      </c>
      <c r="G1157" s="544"/>
      <c r="H1157" s="544"/>
      <c r="I1157" s="544"/>
      <c r="J1157" s="544"/>
      <c r="K1157" s="544"/>
      <c r="L1157" s="728" t="s">
        <v>1280</v>
      </c>
      <c r="M1157" s="557">
        <v>34000</v>
      </c>
      <c r="N1157" s="555"/>
      <c r="O1157" s="554" t="s">
        <v>3014</v>
      </c>
    </row>
    <row r="1158" spans="1:15" ht="15" customHeight="1">
      <c r="A1158" s="540">
        <v>1151</v>
      </c>
      <c r="B1158" s="739" t="s">
        <v>706</v>
      </c>
      <c r="C1158" s="542" t="str">
        <f t="shared" si="11"/>
        <v>6.01.01.01.002</v>
      </c>
      <c r="D1158" s="543" t="s">
        <v>769</v>
      </c>
      <c r="E1158" s="728" t="s">
        <v>3015</v>
      </c>
      <c r="F1158" s="729" t="s">
        <v>3008</v>
      </c>
      <c r="G1158" s="544"/>
      <c r="H1158" s="544"/>
      <c r="I1158" s="544"/>
      <c r="J1158" s="544"/>
      <c r="K1158" s="544"/>
      <c r="L1158" s="728" t="s">
        <v>1280</v>
      </c>
      <c r="M1158" s="557">
        <v>34000</v>
      </c>
      <c r="N1158" s="555"/>
      <c r="O1158" s="554" t="s">
        <v>3016</v>
      </c>
    </row>
    <row r="1159" spans="1:15" ht="15" customHeight="1">
      <c r="A1159" s="540">
        <v>1152</v>
      </c>
      <c r="B1159" s="725" t="s">
        <v>713</v>
      </c>
      <c r="C1159" s="542" t="str">
        <f>C1161</f>
        <v>6.01.01.01.999</v>
      </c>
      <c r="D1159" s="543" t="s">
        <v>770</v>
      </c>
      <c r="E1159" s="728" t="s">
        <v>3017</v>
      </c>
      <c r="F1159" s="729" t="s">
        <v>3018</v>
      </c>
      <c r="G1159" s="544"/>
      <c r="H1159" s="544"/>
      <c r="I1159" s="544"/>
      <c r="J1159" s="544"/>
      <c r="K1159" s="544"/>
      <c r="L1159" s="728" t="s">
        <v>1280</v>
      </c>
      <c r="M1159" s="557">
        <v>36000</v>
      </c>
      <c r="N1159" s="555"/>
      <c r="O1159" s="554" t="s">
        <v>3019</v>
      </c>
    </row>
    <row r="1160" spans="1:15" ht="15" customHeight="1">
      <c r="A1160" s="540">
        <v>1153</v>
      </c>
      <c r="B1160" s="725" t="s">
        <v>713</v>
      </c>
      <c r="C1160" s="542" t="str">
        <f>C1161</f>
        <v>6.01.01.01.999</v>
      </c>
      <c r="D1160" s="543" t="s">
        <v>771</v>
      </c>
      <c r="E1160" s="728" t="s">
        <v>3020</v>
      </c>
      <c r="F1160" s="729" t="s">
        <v>3021</v>
      </c>
      <c r="G1160" s="544"/>
      <c r="H1160" s="544"/>
      <c r="I1160" s="544"/>
      <c r="J1160" s="544"/>
      <c r="K1160" s="544"/>
      <c r="L1160" s="728" t="s">
        <v>1280</v>
      </c>
      <c r="M1160" s="557">
        <v>36000</v>
      </c>
      <c r="N1160" s="555"/>
      <c r="O1160" s="554" t="s">
        <v>3022</v>
      </c>
    </row>
    <row r="1161" spans="1:15" ht="15" customHeight="1">
      <c r="A1161" s="540">
        <v>1154</v>
      </c>
      <c r="B1161" s="725" t="s">
        <v>713</v>
      </c>
      <c r="C1161" s="542" t="str">
        <f t="shared" ref="C1161:C1171" si="12">C1136</f>
        <v>6.01.01.01.999</v>
      </c>
      <c r="D1161" s="543" t="s">
        <v>374</v>
      </c>
      <c r="E1161" s="728" t="s">
        <v>3023</v>
      </c>
      <c r="F1161" s="729" t="s">
        <v>3024</v>
      </c>
      <c r="G1161" s="544"/>
      <c r="H1161" s="544"/>
      <c r="I1161" s="544"/>
      <c r="J1161" s="544"/>
      <c r="K1161" s="544"/>
      <c r="L1161" s="728" t="s">
        <v>1280</v>
      </c>
      <c r="M1161" s="557">
        <v>77000</v>
      </c>
      <c r="N1161" s="555"/>
      <c r="O1161" s="554" t="s">
        <v>3025</v>
      </c>
    </row>
    <row r="1162" spans="1:15" ht="15" customHeight="1">
      <c r="A1162" s="540">
        <v>1155</v>
      </c>
      <c r="B1162" s="725" t="s">
        <v>713</v>
      </c>
      <c r="C1162" s="542" t="str">
        <f>C1161</f>
        <v>6.01.01.01.999</v>
      </c>
      <c r="D1162" s="543" t="s">
        <v>416</v>
      </c>
      <c r="E1162" s="728" t="s">
        <v>3026</v>
      </c>
      <c r="F1162" s="729" t="s">
        <v>3027</v>
      </c>
      <c r="G1162" s="544"/>
      <c r="H1162" s="544"/>
      <c r="I1162" s="544"/>
      <c r="J1162" s="544"/>
      <c r="K1162" s="544"/>
      <c r="L1162" s="728" t="s">
        <v>1280</v>
      </c>
      <c r="M1162" s="557">
        <v>36000</v>
      </c>
      <c r="N1162" s="555"/>
      <c r="O1162" s="554" t="s">
        <v>3028</v>
      </c>
    </row>
    <row r="1163" spans="1:15" ht="15" customHeight="1">
      <c r="A1163" s="540">
        <v>1156</v>
      </c>
      <c r="B1163" s="725" t="s">
        <v>706</v>
      </c>
      <c r="C1163" s="542" t="s">
        <v>705</v>
      </c>
      <c r="D1163" s="543" t="s">
        <v>772</v>
      </c>
      <c r="E1163" s="728" t="s">
        <v>3029</v>
      </c>
      <c r="F1163" s="729" t="s">
        <v>3030</v>
      </c>
      <c r="G1163" s="544"/>
      <c r="H1163" s="544"/>
      <c r="I1163" s="544"/>
      <c r="J1163" s="544"/>
      <c r="K1163" s="544"/>
      <c r="L1163" s="728" t="s">
        <v>1280</v>
      </c>
      <c r="M1163" s="557">
        <v>36000</v>
      </c>
      <c r="N1163" s="555"/>
      <c r="O1163" s="554" t="s">
        <v>3031</v>
      </c>
    </row>
    <row r="1164" spans="1:15" ht="15" customHeight="1">
      <c r="A1164" s="540">
        <v>1157</v>
      </c>
      <c r="B1164" s="725" t="s">
        <v>706</v>
      </c>
      <c r="C1164" s="542" t="str">
        <f>C1163</f>
        <v>6.01.01.01.002</v>
      </c>
      <c r="D1164" s="543" t="s">
        <v>773</v>
      </c>
      <c r="E1164" s="728" t="s">
        <v>3032</v>
      </c>
      <c r="F1164" s="729" t="s">
        <v>3030</v>
      </c>
      <c r="G1164" s="544"/>
      <c r="H1164" s="544"/>
      <c r="I1164" s="544"/>
      <c r="J1164" s="544"/>
      <c r="K1164" s="544"/>
      <c r="L1164" s="728" t="s">
        <v>1280</v>
      </c>
      <c r="M1164" s="557">
        <v>36000</v>
      </c>
      <c r="N1164" s="555"/>
      <c r="O1164" s="554" t="s">
        <v>3033</v>
      </c>
    </row>
    <row r="1165" spans="1:15" ht="15" customHeight="1">
      <c r="A1165" s="540">
        <v>1158</v>
      </c>
      <c r="B1165" s="725" t="s">
        <v>706</v>
      </c>
      <c r="C1165" s="542" t="str">
        <f>C1163</f>
        <v>6.01.01.01.002</v>
      </c>
      <c r="D1165" s="543" t="s">
        <v>774</v>
      </c>
      <c r="E1165" s="728" t="s">
        <v>3034</v>
      </c>
      <c r="F1165" s="729" t="s">
        <v>3027</v>
      </c>
      <c r="G1165" s="544"/>
      <c r="H1165" s="544"/>
      <c r="I1165" s="544"/>
      <c r="J1165" s="544"/>
      <c r="K1165" s="544"/>
      <c r="L1165" s="728" t="s">
        <v>1280</v>
      </c>
      <c r="M1165" s="557">
        <v>36000</v>
      </c>
      <c r="N1165" s="555"/>
      <c r="O1165" s="554" t="s">
        <v>3035</v>
      </c>
    </row>
    <row r="1166" spans="1:15" ht="15" customHeight="1">
      <c r="A1166" s="540">
        <v>1159</v>
      </c>
      <c r="B1166" s="725" t="s">
        <v>706</v>
      </c>
      <c r="C1166" s="542" t="str">
        <f>C1165</f>
        <v>6.01.01.01.002</v>
      </c>
      <c r="D1166" s="543" t="s">
        <v>775</v>
      </c>
      <c r="E1166" s="728" t="s">
        <v>3036</v>
      </c>
      <c r="F1166" s="729" t="s">
        <v>3030</v>
      </c>
      <c r="G1166" s="544"/>
      <c r="H1166" s="544"/>
      <c r="I1166" s="544"/>
      <c r="J1166" s="544"/>
      <c r="K1166" s="544"/>
      <c r="L1166" s="728" t="s">
        <v>1280</v>
      </c>
      <c r="M1166" s="557">
        <v>36000</v>
      </c>
      <c r="N1166" s="555"/>
      <c r="O1166" s="554" t="s">
        <v>3037</v>
      </c>
    </row>
    <row r="1167" spans="1:15" ht="15" customHeight="1">
      <c r="A1167" s="540">
        <v>1160</v>
      </c>
      <c r="B1167" s="725" t="s">
        <v>706</v>
      </c>
      <c r="C1167" s="542" t="str">
        <f>C1141</f>
        <v>6.01.01.01.002</v>
      </c>
      <c r="D1167" s="543" t="s">
        <v>776</v>
      </c>
      <c r="E1167" s="728" t="s">
        <v>3038</v>
      </c>
      <c r="F1167" s="729" t="s">
        <v>3011</v>
      </c>
      <c r="G1167" s="544"/>
      <c r="H1167" s="544"/>
      <c r="I1167" s="544"/>
      <c r="J1167" s="544"/>
      <c r="K1167" s="544"/>
      <c r="L1167" s="728" t="s">
        <v>1280</v>
      </c>
      <c r="M1167" s="557">
        <v>28000</v>
      </c>
      <c r="N1167" s="555"/>
      <c r="O1167" s="554" t="s">
        <v>3039</v>
      </c>
    </row>
    <row r="1168" spans="1:15" ht="15" customHeight="1">
      <c r="A1168" s="540">
        <v>1161</v>
      </c>
      <c r="B1168" s="725" t="s">
        <v>713</v>
      </c>
      <c r="C1168" s="542" t="s">
        <v>712</v>
      </c>
      <c r="D1168" s="543" t="s">
        <v>777</v>
      </c>
      <c r="E1168" s="728" t="s">
        <v>3040</v>
      </c>
      <c r="F1168" s="729" t="s">
        <v>3041</v>
      </c>
      <c r="G1168" s="544"/>
      <c r="H1168" s="544"/>
      <c r="I1168" s="544"/>
      <c r="J1168" s="544"/>
      <c r="K1168" s="544"/>
      <c r="L1168" s="728" t="s">
        <v>1280</v>
      </c>
      <c r="M1168" s="557">
        <v>85000</v>
      </c>
      <c r="N1168" s="555"/>
      <c r="O1168" s="554" t="s">
        <v>3042</v>
      </c>
    </row>
    <row r="1169" spans="1:15" ht="15" customHeight="1">
      <c r="A1169" s="540">
        <v>1162</v>
      </c>
      <c r="B1169" s="725" t="s">
        <v>713</v>
      </c>
      <c r="C1169" s="542" t="str">
        <f>C1168</f>
        <v>6.01.01.01.999</v>
      </c>
      <c r="D1169" s="543" t="s">
        <v>778</v>
      </c>
      <c r="E1169" s="728" t="s">
        <v>3043</v>
      </c>
      <c r="F1169" s="729" t="s">
        <v>2950</v>
      </c>
      <c r="G1169" s="544"/>
      <c r="H1169" s="544"/>
      <c r="I1169" s="544"/>
      <c r="J1169" s="544"/>
      <c r="K1169" s="544"/>
      <c r="L1169" s="728" t="s">
        <v>1280</v>
      </c>
      <c r="M1169" s="557">
        <v>39000</v>
      </c>
      <c r="N1169" s="555"/>
      <c r="O1169" s="554" t="s">
        <v>3044</v>
      </c>
    </row>
    <row r="1170" spans="1:15" ht="15" customHeight="1">
      <c r="A1170" s="540">
        <v>1163</v>
      </c>
      <c r="B1170" s="725" t="s">
        <v>713</v>
      </c>
      <c r="C1170" s="542" t="str">
        <f>C1169</f>
        <v>6.01.01.01.999</v>
      </c>
      <c r="D1170" s="543" t="s">
        <v>779</v>
      </c>
      <c r="E1170" s="728" t="s">
        <v>3045</v>
      </c>
      <c r="F1170" s="729" t="s">
        <v>3046</v>
      </c>
      <c r="G1170" s="544"/>
      <c r="H1170" s="544"/>
      <c r="I1170" s="544"/>
      <c r="J1170" s="544"/>
      <c r="K1170" s="544"/>
      <c r="L1170" s="728" t="s">
        <v>1280</v>
      </c>
      <c r="M1170" s="557">
        <v>30000</v>
      </c>
      <c r="N1170" s="555"/>
      <c r="O1170" s="554" t="s">
        <v>3047</v>
      </c>
    </row>
    <row r="1171" spans="1:15" ht="15" customHeight="1">
      <c r="A1171" s="540">
        <v>1164</v>
      </c>
      <c r="B1171" s="725" t="s">
        <v>706</v>
      </c>
      <c r="C1171" s="542" t="str">
        <f t="shared" si="12"/>
        <v>6.01.01.01.002</v>
      </c>
      <c r="D1171" s="543" t="s">
        <v>780</v>
      </c>
      <c r="E1171" s="728" t="s">
        <v>3048</v>
      </c>
      <c r="F1171" s="729" t="s">
        <v>3049</v>
      </c>
      <c r="G1171" s="544"/>
      <c r="H1171" s="544"/>
      <c r="I1171" s="544"/>
      <c r="J1171" s="544"/>
      <c r="K1171" s="544"/>
      <c r="L1171" s="728" t="s">
        <v>1280</v>
      </c>
      <c r="M1171" s="557">
        <v>66000</v>
      </c>
      <c r="N1171" s="555"/>
      <c r="O1171" s="554" t="s">
        <v>3050</v>
      </c>
    </row>
    <row r="1172" spans="1:15" ht="15" customHeight="1">
      <c r="A1172" s="540">
        <v>1165</v>
      </c>
      <c r="B1172" s="725" t="s">
        <v>713</v>
      </c>
      <c r="C1172" s="542" t="str">
        <f>C1170</f>
        <v>6.01.01.01.999</v>
      </c>
      <c r="D1172" s="543" t="s">
        <v>781</v>
      </c>
      <c r="E1172" s="728" t="s">
        <v>3051</v>
      </c>
      <c r="F1172" s="729" t="s">
        <v>3052</v>
      </c>
      <c r="G1172" s="544"/>
      <c r="H1172" s="544"/>
      <c r="I1172" s="544"/>
      <c r="J1172" s="544"/>
      <c r="K1172" s="544"/>
      <c r="L1172" s="728" t="s">
        <v>1280</v>
      </c>
      <c r="M1172" s="557">
        <v>80000</v>
      </c>
      <c r="N1172" s="555"/>
      <c r="O1172" s="554" t="s">
        <v>3053</v>
      </c>
    </row>
    <row r="1173" spans="1:15" ht="15" customHeight="1">
      <c r="A1173" s="540">
        <v>1166</v>
      </c>
      <c r="B1173" s="725" t="s">
        <v>706</v>
      </c>
      <c r="C1173" s="542" t="s">
        <v>705</v>
      </c>
      <c r="D1173" s="543" t="s">
        <v>782</v>
      </c>
      <c r="E1173" s="730" t="s">
        <v>3054</v>
      </c>
      <c r="F1173" s="729" t="s">
        <v>2979</v>
      </c>
      <c r="G1173" s="544"/>
      <c r="H1173" s="544"/>
      <c r="I1173" s="544"/>
      <c r="J1173" s="544"/>
      <c r="K1173" s="544"/>
      <c r="L1173" s="728" t="s">
        <v>1280</v>
      </c>
      <c r="M1173" s="557">
        <v>77500</v>
      </c>
      <c r="N1173" s="555"/>
      <c r="O1173" s="554" t="s">
        <v>3055</v>
      </c>
    </row>
    <row r="1174" spans="1:15" ht="15" customHeight="1">
      <c r="A1174" s="540">
        <v>1167</v>
      </c>
      <c r="B1174" s="725" t="s">
        <v>713</v>
      </c>
      <c r="C1174" s="542" t="str">
        <f>C1148</f>
        <v>6.01.01.01.999</v>
      </c>
      <c r="D1174" s="734" t="s">
        <v>783</v>
      </c>
      <c r="E1174" s="737" t="s">
        <v>3056</v>
      </c>
      <c r="F1174" s="735" t="str">
        <f>F1171</f>
        <v>Psikilogi Cornner</v>
      </c>
      <c r="G1174" s="544"/>
      <c r="H1174" s="544"/>
      <c r="I1174" s="544"/>
      <c r="J1174" s="544"/>
      <c r="K1174" s="544"/>
      <c r="L1174" s="728" t="s">
        <v>1280</v>
      </c>
      <c r="M1174" s="559">
        <v>81000</v>
      </c>
      <c r="N1174" s="555"/>
      <c r="O1174" s="554" t="s">
        <v>3057</v>
      </c>
    </row>
    <row r="1175" spans="1:15" ht="20.100000000000001" customHeight="1">
      <c r="A1175" s="540">
        <v>1168</v>
      </c>
      <c r="B1175" s="725" t="s">
        <v>713</v>
      </c>
      <c r="C1175" s="542" t="s">
        <v>712</v>
      </c>
      <c r="D1175" s="543" t="s">
        <v>308</v>
      </c>
      <c r="E1175" s="736" t="s">
        <v>3060</v>
      </c>
      <c r="F1175" s="729" t="s">
        <v>3058</v>
      </c>
      <c r="G1175" s="544"/>
      <c r="H1175" s="544"/>
      <c r="I1175" s="544"/>
      <c r="J1175" s="544"/>
      <c r="K1175" s="544"/>
      <c r="L1175" s="728" t="s">
        <v>3059</v>
      </c>
      <c r="M1175" s="579">
        <v>5247</v>
      </c>
      <c r="N1175" s="555"/>
      <c r="O1175" s="554"/>
    </row>
    <row r="1176" spans="1:15" ht="20.100000000000001" customHeight="1">
      <c r="A1176" s="540">
        <v>1169</v>
      </c>
      <c r="B1176" s="725" t="s">
        <v>713</v>
      </c>
      <c r="C1176" s="542" t="s">
        <v>712</v>
      </c>
      <c r="D1176" s="543" t="s">
        <v>310</v>
      </c>
      <c r="E1176" s="731" t="s">
        <v>3061</v>
      </c>
      <c r="F1176" s="729" t="s">
        <v>3058</v>
      </c>
      <c r="G1176" s="544"/>
      <c r="H1176" s="544"/>
      <c r="I1176" s="544"/>
      <c r="J1176" s="544"/>
      <c r="K1176" s="544"/>
      <c r="L1176" s="728" t="s">
        <v>3059</v>
      </c>
      <c r="M1176" s="579">
        <v>4737</v>
      </c>
      <c r="N1176" s="555"/>
      <c r="O1176" s="554"/>
    </row>
    <row r="1177" spans="1:15" ht="20.100000000000001" customHeight="1">
      <c r="A1177" s="540">
        <v>1170</v>
      </c>
      <c r="B1177" s="725" t="s">
        <v>713</v>
      </c>
      <c r="C1177" s="542" t="s">
        <v>712</v>
      </c>
      <c r="D1177" s="543" t="s">
        <v>332</v>
      </c>
      <c r="E1177" s="731" t="s">
        <v>3062</v>
      </c>
      <c r="F1177" s="729" t="s">
        <v>3058</v>
      </c>
      <c r="G1177" s="544"/>
      <c r="H1177" s="544"/>
      <c r="I1177" s="544"/>
      <c r="J1177" s="544"/>
      <c r="K1177" s="544"/>
      <c r="L1177" s="728" t="s">
        <v>3059</v>
      </c>
      <c r="M1177" s="579">
        <v>5247</v>
      </c>
      <c r="N1177" s="555"/>
      <c r="O1177" s="554"/>
    </row>
    <row r="1178" spans="1:15" ht="20.100000000000001" customHeight="1">
      <c r="A1178" s="540">
        <v>1171</v>
      </c>
      <c r="B1178" s="725" t="s">
        <v>713</v>
      </c>
      <c r="C1178" s="542" t="s">
        <v>712</v>
      </c>
      <c r="D1178" s="543" t="s">
        <v>393</v>
      </c>
      <c r="E1178" s="731" t="s">
        <v>3063</v>
      </c>
      <c r="F1178" s="729" t="s">
        <v>3058</v>
      </c>
      <c r="G1178" s="544"/>
      <c r="H1178" s="544"/>
      <c r="I1178" s="544"/>
      <c r="J1178" s="544"/>
      <c r="K1178" s="544"/>
      <c r="L1178" s="728" t="s">
        <v>3059</v>
      </c>
      <c r="M1178" s="579">
        <v>4737</v>
      </c>
      <c r="N1178" s="555"/>
      <c r="O1178" s="554"/>
    </row>
    <row r="1179" spans="1:15" ht="20.100000000000001" customHeight="1">
      <c r="A1179" s="540">
        <v>1172</v>
      </c>
      <c r="B1179" s="725" t="s">
        <v>713</v>
      </c>
      <c r="C1179" s="542" t="s">
        <v>712</v>
      </c>
      <c r="D1179" s="543" t="s">
        <v>490</v>
      </c>
      <c r="E1179" s="731" t="s">
        <v>3064</v>
      </c>
      <c r="F1179" s="729" t="s">
        <v>3058</v>
      </c>
      <c r="G1179" s="544"/>
      <c r="H1179" s="544"/>
      <c r="I1179" s="544"/>
      <c r="J1179" s="544"/>
      <c r="K1179" s="544"/>
      <c r="L1179" s="728" t="s">
        <v>3059</v>
      </c>
      <c r="M1179" s="579">
        <v>5247</v>
      </c>
      <c r="N1179" s="555"/>
      <c r="O1179" s="554"/>
    </row>
    <row r="1180" spans="1:15" ht="20.100000000000001" customHeight="1">
      <c r="A1180" s="540">
        <v>1173</v>
      </c>
      <c r="B1180" s="725" t="s">
        <v>713</v>
      </c>
      <c r="C1180" s="542" t="s">
        <v>712</v>
      </c>
      <c r="D1180" s="543" t="s">
        <v>404</v>
      </c>
      <c r="E1180" s="731" t="s">
        <v>3065</v>
      </c>
      <c r="F1180" s="729" t="s">
        <v>3058</v>
      </c>
      <c r="G1180" s="544"/>
      <c r="H1180" s="544"/>
      <c r="I1180" s="544"/>
      <c r="J1180" s="544"/>
      <c r="K1180" s="544"/>
      <c r="L1180" s="728" t="s">
        <v>3059</v>
      </c>
      <c r="M1180" s="579">
        <v>4737</v>
      </c>
      <c r="N1180" s="555"/>
      <c r="O1180" s="554"/>
    </row>
    <row r="1181" spans="1:15" ht="20.100000000000001" customHeight="1">
      <c r="A1181" s="540">
        <v>1174</v>
      </c>
      <c r="B1181" s="725" t="s">
        <v>713</v>
      </c>
      <c r="C1181" s="542" t="s">
        <v>712</v>
      </c>
      <c r="D1181" s="543" t="s">
        <v>608</v>
      </c>
      <c r="E1181" s="731" t="s">
        <v>3066</v>
      </c>
      <c r="F1181" s="729" t="s">
        <v>3058</v>
      </c>
      <c r="G1181" s="544"/>
      <c r="H1181" s="544"/>
      <c r="I1181" s="544"/>
      <c r="J1181" s="544"/>
      <c r="K1181" s="544"/>
      <c r="L1181" s="728" t="s">
        <v>3059</v>
      </c>
      <c r="M1181" s="579">
        <v>4737</v>
      </c>
      <c r="N1181" s="555"/>
      <c r="O1181" s="554"/>
    </row>
    <row r="1182" spans="1:15" ht="20.100000000000001" customHeight="1">
      <c r="A1182" s="540">
        <v>1175</v>
      </c>
      <c r="B1182" s="725" t="s">
        <v>713</v>
      </c>
      <c r="C1182" s="542" t="s">
        <v>712</v>
      </c>
      <c r="D1182" s="543" t="s">
        <v>609</v>
      </c>
      <c r="E1182" s="731" t="s">
        <v>3067</v>
      </c>
      <c r="F1182" s="729" t="s">
        <v>3058</v>
      </c>
      <c r="G1182" s="544"/>
      <c r="H1182" s="544"/>
      <c r="I1182" s="544"/>
      <c r="J1182" s="544"/>
      <c r="K1182" s="544"/>
      <c r="L1182" s="728" t="s">
        <v>3059</v>
      </c>
      <c r="M1182" s="579">
        <v>5247</v>
      </c>
      <c r="N1182" s="555"/>
      <c r="O1182" s="554"/>
    </row>
    <row r="1183" spans="1:15" ht="20.100000000000001" customHeight="1">
      <c r="A1183" s="540">
        <v>1176</v>
      </c>
      <c r="B1183" s="725" t="s">
        <v>713</v>
      </c>
      <c r="C1183" s="542" t="s">
        <v>712</v>
      </c>
      <c r="D1183" s="543" t="s">
        <v>408</v>
      </c>
      <c r="E1183" s="731" t="s">
        <v>3068</v>
      </c>
      <c r="F1183" s="729" t="s">
        <v>3058</v>
      </c>
      <c r="G1183" s="544"/>
      <c r="H1183" s="544"/>
      <c r="I1183" s="544"/>
      <c r="J1183" s="544"/>
      <c r="K1183" s="544"/>
      <c r="L1183" s="728" t="s">
        <v>3059</v>
      </c>
      <c r="M1183" s="579">
        <v>6952</v>
      </c>
      <c r="N1183" s="555"/>
      <c r="O1183" s="554"/>
    </row>
    <row r="1184" spans="1:15" ht="20.100000000000001" customHeight="1">
      <c r="A1184" s="540">
        <v>1177</v>
      </c>
      <c r="B1184" s="725" t="s">
        <v>713</v>
      </c>
      <c r="C1184" s="542" t="s">
        <v>712</v>
      </c>
      <c r="D1184" s="543" t="s">
        <v>413</v>
      </c>
      <c r="E1184" s="731" t="s">
        <v>3069</v>
      </c>
      <c r="F1184" s="729" t="s">
        <v>3058</v>
      </c>
      <c r="G1184" s="544"/>
      <c r="H1184" s="544"/>
      <c r="I1184" s="544"/>
      <c r="J1184" s="544"/>
      <c r="K1184" s="544"/>
      <c r="L1184" s="728" t="s">
        <v>3059</v>
      </c>
      <c r="M1184" s="579">
        <v>5247</v>
      </c>
      <c r="N1184" s="555"/>
      <c r="O1184" s="554"/>
    </row>
    <row r="1185" spans="1:15" ht="20.100000000000001" customHeight="1">
      <c r="A1185" s="540">
        <v>1178</v>
      </c>
      <c r="B1185" s="725" t="s">
        <v>713</v>
      </c>
      <c r="C1185" s="542" t="s">
        <v>712</v>
      </c>
      <c r="D1185" s="543" t="s">
        <v>596</v>
      </c>
      <c r="E1185" s="731" t="s">
        <v>3070</v>
      </c>
      <c r="F1185" s="729" t="s">
        <v>3058</v>
      </c>
      <c r="G1185" s="544"/>
      <c r="H1185" s="544"/>
      <c r="I1185" s="544"/>
      <c r="J1185" s="544"/>
      <c r="K1185" s="544"/>
      <c r="L1185" s="728" t="s">
        <v>3059</v>
      </c>
      <c r="M1185" s="579">
        <v>5247</v>
      </c>
      <c r="N1185" s="555"/>
      <c r="O1185" s="554"/>
    </row>
    <row r="1186" spans="1:15" ht="20.100000000000001" customHeight="1">
      <c r="A1186" s="540">
        <v>1179</v>
      </c>
      <c r="B1186" s="725" t="s">
        <v>713</v>
      </c>
      <c r="C1186" s="542" t="s">
        <v>712</v>
      </c>
      <c r="D1186" s="543" t="s">
        <v>720</v>
      </c>
      <c r="E1186" s="731" t="s">
        <v>3071</v>
      </c>
      <c r="F1186" s="729" t="s">
        <v>3058</v>
      </c>
      <c r="G1186" s="544"/>
      <c r="H1186" s="544"/>
      <c r="I1186" s="544"/>
      <c r="J1186" s="544"/>
      <c r="K1186" s="544"/>
      <c r="L1186" s="728" t="s">
        <v>3059</v>
      </c>
      <c r="M1186" s="579">
        <v>5247</v>
      </c>
      <c r="N1186" s="555"/>
      <c r="O1186" s="554"/>
    </row>
    <row r="1187" spans="1:15" ht="20.100000000000001" customHeight="1">
      <c r="A1187" s="540">
        <v>1180</v>
      </c>
      <c r="B1187" s="725" t="s">
        <v>713</v>
      </c>
      <c r="C1187" s="542" t="s">
        <v>712</v>
      </c>
      <c r="D1187" s="543" t="s">
        <v>598</v>
      </c>
      <c r="E1187" s="731" t="s">
        <v>3072</v>
      </c>
      <c r="F1187" s="729" t="s">
        <v>3058</v>
      </c>
      <c r="G1187" s="544"/>
      <c r="H1187" s="544"/>
      <c r="I1187" s="544"/>
      <c r="J1187" s="544"/>
      <c r="K1187" s="544"/>
      <c r="L1187" s="728" t="s">
        <v>3059</v>
      </c>
      <c r="M1187" s="579">
        <v>5247</v>
      </c>
      <c r="N1187" s="555"/>
      <c r="O1187" s="554"/>
    </row>
    <row r="1188" spans="1:15" ht="20.100000000000001" customHeight="1">
      <c r="A1188" s="540">
        <v>1181</v>
      </c>
      <c r="B1188" s="725" t="s">
        <v>713</v>
      </c>
      <c r="C1188" s="542" t="s">
        <v>712</v>
      </c>
      <c r="D1188" s="543" t="s">
        <v>599</v>
      </c>
      <c r="E1188" s="731" t="s">
        <v>3073</v>
      </c>
      <c r="F1188" s="729" t="s">
        <v>3058</v>
      </c>
      <c r="G1188" s="544"/>
      <c r="H1188" s="544"/>
      <c r="I1188" s="544"/>
      <c r="J1188" s="544"/>
      <c r="K1188" s="544"/>
      <c r="L1188" s="728" t="s">
        <v>3059</v>
      </c>
      <c r="M1188" s="579">
        <v>5247</v>
      </c>
      <c r="N1188" s="555"/>
      <c r="O1188" s="554"/>
    </row>
    <row r="1189" spans="1:15" ht="20.100000000000001" customHeight="1">
      <c r="A1189" s="540">
        <v>1182</v>
      </c>
      <c r="B1189" s="725" t="s">
        <v>713</v>
      </c>
      <c r="C1189" s="542" t="s">
        <v>712</v>
      </c>
      <c r="D1189" s="543" t="s">
        <v>601</v>
      </c>
      <c r="E1189" s="731" t="s">
        <v>3074</v>
      </c>
      <c r="F1189" s="729" t="s">
        <v>3058</v>
      </c>
      <c r="G1189" s="544"/>
      <c r="H1189" s="544"/>
      <c r="I1189" s="544"/>
      <c r="J1189" s="544"/>
      <c r="K1189" s="544"/>
      <c r="L1189" s="728" t="s">
        <v>3059</v>
      </c>
      <c r="M1189" s="579">
        <v>5247</v>
      </c>
      <c r="N1189" s="555"/>
      <c r="O1189" s="554"/>
    </row>
    <row r="1190" spans="1:15" ht="20.100000000000001" customHeight="1">
      <c r="A1190" s="540">
        <v>1183</v>
      </c>
      <c r="B1190" s="725" t="s">
        <v>713</v>
      </c>
      <c r="C1190" s="542" t="s">
        <v>712</v>
      </c>
      <c r="D1190" s="543" t="s">
        <v>761</v>
      </c>
      <c r="E1190" s="731" t="s">
        <v>3075</v>
      </c>
      <c r="F1190" s="729" t="s">
        <v>3058</v>
      </c>
      <c r="G1190" s="544"/>
      <c r="H1190" s="544"/>
      <c r="I1190" s="544"/>
      <c r="J1190" s="544"/>
      <c r="K1190" s="544"/>
      <c r="L1190" s="728" t="s">
        <v>3059</v>
      </c>
      <c r="M1190" s="579">
        <v>5247</v>
      </c>
      <c r="N1190" s="555"/>
      <c r="O1190" s="554"/>
    </row>
    <row r="1191" spans="1:15" ht="20.100000000000001" customHeight="1">
      <c r="A1191" s="540">
        <v>1184</v>
      </c>
      <c r="B1191" s="725" t="s">
        <v>713</v>
      </c>
      <c r="C1191" s="542" t="s">
        <v>712</v>
      </c>
      <c r="D1191" s="543" t="s">
        <v>762</v>
      </c>
      <c r="E1191" s="731" t="s">
        <v>3076</v>
      </c>
      <c r="F1191" s="729" t="s">
        <v>3058</v>
      </c>
      <c r="G1191" s="544"/>
      <c r="H1191" s="544"/>
      <c r="I1191" s="544"/>
      <c r="J1191" s="544"/>
      <c r="K1191" s="544"/>
      <c r="L1191" s="728" t="s">
        <v>3059</v>
      </c>
      <c r="M1191" s="579">
        <v>4737</v>
      </c>
      <c r="N1191" s="555"/>
      <c r="O1191" s="554"/>
    </row>
    <row r="1192" spans="1:15" ht="20.100000000000001" customHeight="1">
      <c r="A1192" s="540">
        <v>1185</v>
      </c>
      <c r="B1192" s="725" t="s">
        <v>713</v>
      </c>
      <c r="C1192" s="542" t="s">
        <v>712</v>
      </c>
      <c r="D1192" s="543" t="s">
        <v>763</v>
      </c>
      <c r="E1192" s="731" t="s">
        <v>3077</v>
      </c>
      <c r="F1192" s="729" t="s">
        <v>3058</v>
      </c>
      <c r="G1192" s="544"/>
      <c r="H1192" s="544"/>
      <c r="I1192" s="544"/>
      <c r="J1192" s="544"/>
      <c r="K1192" s="544"/>
      <c r="L1192" s="728" t="s">
        <v>3059</v>
      </c>
      <c r="M1192" s="579">
        <v>4737</v>
      </c>
      <c r="N1192" s="555"/>
      <c r="O1192" s="554"/>
    </row>
    <row r="1193" spans="1:15" ht="20.100000000000001" customHeight="1">
      <c r="A1193" s="540">
        <v>1186</v>
      </c>
      <c r="B1193" s="725" t="s">
        <v>713</v>
      </c>
      <c r="C1193" s="542" t="s">
        <v>712</v>
      </c>
      <c r="D1193" s="543" t="s">
        <v>764</v>
      </c>
      <c r="E1193" s="731" t="s">
        <v>3078</v>
      </c>
      <c r="F1193" s="729" t="s">
        <v>3058</v>
      </c>
      <c r="G1193" s="544"/>
      <c r="H1193" s="544"/>
      <c r="I1193" s="544"/>
      <c r="J1193" s="544"/>
      <c r="K1193" s="544"/>
      <c r="L1193" s="728" t="s">
        <v>3059</v>
      </c>
      <c r="M1193" s="579">
        <v>6952</v>
      </c>
      <c r="N1193" s="555"/>
      <c r="O1193" s="554"/>
    </row>
    <row r="1194" spans="1:15" ht="20.100000000000001" customHeight="1">
      <c r="A1194" s="540">
        <v>1187</v>
      </c>
      <c r="B1194" s="725" t="s">
        <v>713</v>
      </c>
      <c r="C1194" s="542" t="s">
        <v>712</v>
      </c>
      <c r="D1194" s="543" t="s">
        <v>765</v>
      </c>
      <c r="E1194" s="731" t="s">
        <v>3079</v>
      </c>
      <c r="F1194" s="729" t="s">
        <v>3058</v>
      </c>
      <c r="G1194" s="544"/>
      <c r="H1194" s="544"/>
      <c r="I1194" s="544"/>
      <c r="J1194" s="544"/>
      <c r="K1194" s="544"/>
      <c r="L1194" s="728" t="s">
        <v>3059</v>
      </c>
      <c r="M1194" s="579">
        <v>4737</v>
      </c>
      <c r="N1194" s="555"/>
      <c r="O1194" s="554"/>
    </row>
    <row r="1195" spans="1:15" ht="20.100000000000001" customHeight="1">
      <c r="A1195" s="540">
        <v>1188</v>
      </c>
      <c r="B1195" s="725" t="s">
        <v>713</v>
      </c>
      <c r="C1195" s="542" t="s">
        <v>712</v>
      </c>
      <c r="D1195" s="543" t="s">
        <v>345</v>
      </c>
      <c r="E1195" s="731" t="s">
        <v>3080</v>
      </c>
      <c r="F1195" s="729" t="s">
        <v>3058</v>
      </c>
      <c r="G1195" s="544"/>
      <c r="H1195" s="544"/>
      <c r="I1195" s="544"/>
      <c r="J1195" s="544"/>
      <c r="K1195" s="544"/>
      <c r="L1195" s="728" t="s">
        <v>3059</v>
      </c>
      <c r="M1195" s="579">
        <v>5247</v>
      </c>
      <c r="N1195" s="555"/>
      <c r="O1195" s="554"/>
    </row>
    <row r="1196" spans="1:15" ht="20.100000000000001" customHeight="1">
      <c r="A1196" s="540">
        <v>1189</v>
      </c>
      <c r="B1196" s="725" t="s">
        <v>713</v>
      </c>
      <c r="C1196" s="542" t="s">
        <v>712</v>
      </c>
      <c r="D1196" s="543" t="s">
        <v>766</v>
      </c>
      <c r="E1196" s="731" t="s">
        <v>3081</v>
      </c>
      <c r="F1196" s="729" t="s">
        <v>3058</v>
      </c>
      <c r="G1196" s="544"/>
      <c r="H1196" s="544"/>
      <c r="I1196" s="544"/>
      <c r="J1196" s="544"/>
      <c r="K1196" s="544"/>
      <c r="L1196" s="728" t="s">
        <v>3059</v>
      </c>
      <c r="M1196" s="579">
        <v>5247</v>
      </c>
      <c r="N1196" s="555"/>
      <c r="O1196" s="554"/>
    </row>
    <row r="1197" spans="1:15" ht="20.100000000000001" customHeight="1">
      <c r="A1197" s="540">
        <v>1190</v>
      </c>
      <c r="B1197" s="725" t="s">
        <v>713</v>
      </c>
      <c r="C1197" s="542" t="s">
        <v>712</v>
      </c>
      <c r="D1197" s="543" t="s">
        <v>767</v>
      </c>
      <c r="E1197" s="731" t="s">
        <v>3082</v>
      </c>
      <c r="F1197" s="729" t="s">
        <v>3058</v>
      </c>
      <c r="G1197" s="544"/>
      <c r="H1197" s="544"/>
      <c r="I1197" s="544"/>
      <c r="J1197" s="544"/>
      <c r="K1197" s="544"/>
      <c r="L1197" s="728" t="s">
        <v>3059</v>
      </c>
      <c r="M1197" s="579">
        <v>5247</v>
      </c>
      <c r="N1197" s="555"/>
      <c r="O1197" s="554"/>
    </row>
    <row r="1198" spans="1:15" ht="20.100000000000001" customHeight="1">
      <c r="A1198" s="540">
        <v>1191</v>
      </c>
      <c r="B1198" s="725" t="s">
        <v>713</v>
      </c>
      <c r="C1198" s="542" t="s">
        <v>712</v>
      </c>
      <c r="D1198" s="543" t="s">
        <v>462</v>
      </c>
      <c r="E1198" s="731" t="s">
        <v>3083</v>
      </c>
      <c r="F1198" s="729" t="s">
        <v>3058</v>
      </c>
      <c r="G1198" s="544"/>
      <c r="H1198" s="544"/>
      <c r="I1198" s="544"/>
      <c r="J1198" s="544"/>
      <c r="K1198" s="544"/>
      <c r="L1198" s="728" t="s">
        <v>3059</v>
      </c>
      <c r="M1198" s="579">
        <v>5247</v>
      </c>
      <c r="N1198" s="555"/>
      <c r="O1198" s="554"/>
    </row>
    <row r="1199" spans="1:15" ht="20.100000000000001" customHeight="1">
      <c r="A1199" s="540">
        <v>1192</v>
      </c>
      <c r="B1199" s="725" t="s">
        <v>713</v>
      </c>
      <c r="C1199" s="542" t="s">
        <v>712</v>
      </c>
      <c r="D1199" s="543" t="s">
        <v>768</v>
      </c>
      <c r="E1199" s="731" t="s">
        <v>3084</v>
      </c>
      <c r="F1199" s="729" t="s">
        <v>3058</v>
      </c>
      <c r="G1199" s="544"/>
      <c r="H1199" s="544"/>
      <c r="I1199" s="544"/>
      <c r="J1199" s="544"/>
      <c r="K1199" s="544"/>
      <c r="L1199" s="728" t="s">
        <v>3059</v>
      </c>
      <c r="M1199" s="579">
        <v>4737</v>
      </c>
      <c r="N1199" s="555"/>
      <c r="O1199" s="554"/>
    </row>
    <row r="1200" spans="1:15" ht="20.100000000000001" customHeight="1">
      <c r="A1200" s="540">
        <v>1193</v>
      </c>
      <c r="B1200" s="725" t="s">
        <v>713</v>
      </c>
      <c r="C1200" s="542" t="s">
        <v>712</v>
      </c>
      <c r="D1200" s="543" t="s">
        <v>769</v>
      </c>
      <c r="E1200" s="731" t="s">
        <v>3085</v>
      </c>
      <c r="F1200" s="729" t="s">
        <v>3058</v>
      </c>
      <c r="G1200" s="544"/>
      <c r="H1200" s="544"/>
      <c r="I1200" s="544"/>
      <c r="J1200" s="544"/>
      <c r="K1200" s="544"/>
      <c r="L1200" s="728" t="s">
        <v>3059</v>
      </c>
      <c r="M1200" s="579">
        <v>6952</v>
      </c>
      <c r="N1200" s="555"/>
      <c r="O1200" s="554"/>
    </row>
    <row r="1201" spans="1:15" ht="20.100000000000001" customHeight="1">
      <c r="A1201" s="540">
        <v>1194</v>
      </c>
      <c r="B1201" s="725" t="s">
        <v>713</v>
      </c>
      <c r="C1201" s="542" t="s">
        <v>712</v>
      </c>
      <c r="D1201" s="543" t="s">
        <v>770</v>
      </c>
      <c r="E1201" s="731" t="s">
        <v>3086</v>
      </c>
      <c r="F1201" s="729" t="s">
        <v>3058</v>
      </c>
      <c r="G1201" s="544"/>
      <c r="H1201" s="544"/>
      <c r="I1201" s="544"/>
      <c r="J1201" s="544"/>
      <c r="K1201" s="544"/>
      <c r="L1201" s="728" t="s">
        <v>3059</v>
      </c>
      <c r="M1201" s="579">
        <v>5247</v>
      </c>
      <c r="N1201" s="555"/>
      <c r="O1201" s="554"/>
    </row>
    <row r="1202" spans="1:15" ht="20.100000000000001" customHeight="1">
      <c r="A1202" s="540">
        <v>1195</v>
      </c>
      <c r="B1202" s="725" t="s">
        <v>713</v>
      </c>
      <c r="C1202" s="542" t="s">
        <v>712</v>
      </c>
      <c r="D1202" s="543" t="s">
        <v>771</v>
      </c>
      <c r="E1202" s="731" t="s">
        <v>3087</v>
      </c>
      <c r="F1202" s="729" t="s">
        <v>3058</v>
      </c>
      <c r="G1202" s="544"/>
      <c r="H1202" s="544"/>
      <c r="I1202" s="544"/>
      <c r="J1202" s="544"/>
      <c r="K1202" s="544"/>
      <c r="L1202" s="728" t="s">
        <v>3059</v>
      </c>
      <c r="M1202" s="579">
        <v>6952</v>
      </c>
      <c r="N1202" s="555"/>
      <c r="O1202" s="554"/>
    </row>
    <row r="1203" spans="1:15" ht="20.100000000000001" customHeight="1">
      <c r="A1203" s="540">
        <v>1196</v>
      </c>
      <c r="B1203" s="725" t="s">
        <v>713</v>
      </c>
      <c r="C1203" s="542" t="s">
        <v>712</v>
      </c>
      <c r="D1203" s="543" t="s">
        <v>374</v>
      </c>
      <c r="E1203" s="731" t="s">
        <v>3088</v>
      </c>
      <c r="F1203" s="729" t="s">
        <v>3058</v>
      </c>
      <c r="G1203" s="544"/>
      <c r="H1203" s="544"/>
      <c r="I1203" s="544"/>
      <c r="J1203" s="544"/>
      <c r="K1203" s="544"/>
      <c r="L1203" s="728" t="s">
        <v>3059</v>
      </c>
      <c r="M1203" s="579">
        <v>6952</v>
      </c>
      <c r="N1203" s="555"/>
      <c r="O1203" s="554"/>
    </row>
    <row r="1204" spans="1:15" ht="20.100000000000001" customHeight="1">
      <c r="A1204" s="540">
        <v>1197</v>
      </c>
      <c r="B1204" s="725" t="s">
        <v>713</v>
      </c>
      <c r="C1204" s="542" t="s">
        <v>712</v>
      </c>
      <c r="D1204" s="543" t="s">
        <v>416</v>
      </c>
      <c r="E1204" s="731" t="s">
        <v>3089</v>
      </c>
      <c r="F1204" s="729" t="s">
        <v>3058</v>
      </c>
      <c r="G1204" s="544"/>
      <c r="H1204" s="544"/>
      <c r="I1204" s="544"/>
      <c r="J1204" s="544"/>
      <c r="K1204" s="544"/>
      <c r="L1204" s="728" t="s">
        <v>3059</v>
      </c>
      <c r="M1204" s="579">
        <v>4737</v>
      </c>
      <c r="N1204" s="555"/>
      <c r="O1204" s="554"/>
    </row>
    <row r="1205" spans="1:15" ht="20.100000000000001" customHeight="1">
      <c r="A1205" s="540">
        <v>1198</v>
      </c>
      <c r="B1205" s="725" t="s">
        <v>713</v>
      </c>
      <c r="C1205" s="542" t="s">
        <v>712</v>
      </c>
      <c r="D1205" s="543" t="s">
        <v>772</v>
      </c>
      <c r="E1205" s="731" t="s">
        <v>3090</v>
      </c>
      <c r="F1205" s="729" t="s">
        <v>3058</v>
      </c>
      <c r="G1205" s="544"/>
      <c r="H1205" s="544"/>
      <c r="I1205" s="544"/>
      <c r="J1205" s="544"/>
      <c r="K1205" s="544"/>
      <c r="L1205" s="728" t="s">
        <v>3059</v>
      </c>
      <c r="M1205" s="579">
        <v>5247</v>
      </c>
      <c r="N1205" s="555"/>
      <c r="O1205" s="554"/>
    </row>
    <row r="1206" spans="1:15" ht="20.100000000000001" customHeight="1">
      <c r="A1206" s="540">
        <v>1199</v>
      </c>
      <c r="B1206" s="725" t="s">
        <v>713</v>
      </c>
      <c r="C1206" s="542" t="s">
        <v>712</v>
      </c>
      <c r="D1206" s="543" t="s">
        <v>773</v>
      </c>
      <c r="E1206" s="731" t="s">
        <v>3091</v>
      </c>
      <c r="F1206" s="729" t="s">
        <v>3058</v>
      </c>
      <c r="G1206" s="544"/>
      <c r="H1206" s="544"/>
      <c r="I1206" s="544"/>
      <c r="J1206" s="544"/>
      <c r="K1206" s="544"/>
      <c r="L1206" s="728" t="s">
        <v>3059</v>
      </c>
      <c r="M1206" s="579">
        <v>5247</v>
      </c>
      <c r="N1206" s="555"/>
      <c r="O1206" s="554"/>
    </row>
    <row r="1207" spans="1:15" ht="20.100000000000001" customHeight="1">
      <c r="A1207" s="540">
        <v>1200</v>
      </c>
      <c r="B1207" s="725" t="s">
        <v>713</v>
      </c>
      <c r="C1207" s="542" t="s">
        <v>712</v>
      </c>
      <c r="D1207" s="543" t="s">
        <v>774</v>
      </c>
      <c r="E1207" s="731" t="s">
        <v>3092</v>
      </c>
      <c r="F1207" s="729" t="s">
        <v>3058</v>
      </c>
      <c r="G1207" s="544"/>
      <c r="H1207" s="544"/>
      <c r="I1207" s="544"/>
      <c r="J1207" s="544"/>
      <c r="K1207" s="544"/>
      <c r="L1207" s="728" t="s">
        <v>3059</v>
      </c>
      <c r="M1207" s="579">
        <v>6952</v>
      </c>
      <c r="N1207" s="555"/>
      <c r="O1207" s="554"/>
    </row>
    <row r="1208" spans="1:15" ht="20.100000000000001" customHeight="1">
      <c r="A1208" s="540">
        <v>1201</v>
      </c>
      <c r="B1208" s="725" t="s">
        <v>713</v>
      </c>
      <c r="C1208" s="542" t="s">
        <v>712</v>
      </c>
      <c r="D1208" s="543" t="s">
        <v>775</v>
      </c>
      <c r="E1208" s="731" t="s">
        <v>3093</v>
      </c>
      <c r="F1208" s="729" t="s">
        <v>3058</v>
      </c>
      <c r="G1208" s="544"/>
      <c r="H1208" s="544"/>
      <c r="I1208" s="544"/>
      <c r="J1208" s="544"/>
      <c r="K1208" s="544"/>
      <c r="L1208" s="728" t="s">
        <v>3059</v>
      </c>
      <c r="M1208" s="579">
        <v>5247</v>
      </c>
      <c r="N1208" s="555"/>
      <c r="O1208" s="554"/>
    </row>
    <row r="1209" spans="1:15" ht="20.100000000000001" customHeight="1">
      <c r="A1209" s="540">
        <v>1202</v>
      </c>
      <c r="B1209" s="725" t="s">
        <v>713</v>
      </c>
      <c r="C1209" s="542" t="s">
        <v>712</v>
      </c>
      <c r="D1209" s="543" t="s">
        <v>776</v>
      </c>
      <c r="E1209" s="731" t="s">
        <v>3094</v>
      </c>
      <c r="F1209" s="729" t="s">
        <v>3058</v>
      </c>
      <c r="G1209" s="544"/>
      <c r="H1209" s="544"/>
      <c r="I1209" s="544"/>
      <c r="J1209" s="544"/>
      <c r="K1209" s="544"/>
      <c r="L1209" s="728" t="s">
        <v>3059</v>
      </c>
      <c r="M1209" s="579">
        <v>4737</v>
      </c>
      <c r="N1209" s="555"/>
      <c r="O1209" s="554"/>
    </row>
    <row r="1210" spans="1:15" ht="20.100000000000001" customHeight="1">
      <c r="A1210" s="540">
        <v>1203</v>
      </c>
      <c r="B1210" s="725" t="s">
        <v>713</v>
      </c>
      <c r="C1210" s="542" t="s">
        <v>712</v>
      </c>
      <c r="D1210" s="543" t="s">
        <v>777</v>
      </c>
      <c r="E1210" s="731" t="s">
        <v>3095</v>
      </c>
      <c r="F1210" s="729" t="s">
        <v>3058</v>
      </c>
      <c r="G1210" s="544"/>
      <c r="H1210" s="544"/>
      <c r="I1210" s="544"/>
      <c r="J1210" s="544"/>
      <c r="K1210" s="544"/>
      <c r="L1210" s="728" t="s">
        <v>3059</v>
      </c>
      <c r="M1210" s="579">
        <v>5809</v>
      </c>
      <c r="N1210" s="555"/>
      <c r="O1210" s="554"/>
    </row>
    <row r="1211" spans="1:15" ht="20.100000000000001" customHeight="1">
      <c r="A1211" s="540">
        <v>1204</v>
      </c>
      <c r="B1211" s="725" t="s">
        <v>713</v>
      </c>
      <c r="C1211" s="542" t="s">
        <v>712</v>
      </c>
      <c r="D1211" s="543" t="s">
        <v>778</v>
      </c>
      <c r="E1211" s="731" t="s">
        <v>3096</v>
      </c>
      <c r="F1211" s="729" t="s">
        <v>3058</v>
      </c>
      <c r="G1211" s="544"/>
      <c r="H1211" s="544"/>
      <c r="I1211" s="544"/>
      <c r="J1211" s="544"/>
      <c r="K1211" s="544"/>
      <c r="L1211" s="728" t="s">
        <v>3059</v>
      </c>
      <c r="M1211" s="579">
        <v>6952</v>
      </c>
      <c r="N1211" s="555"/>
      <c r="O1211" s="554"/>
    </row>
    <row r="1212" spans="1:15" ht="20.100000000000001" customHeight="1">
      <c r="A1212" s="540">
        <v>1205</v>
      </c>
      <c r="B1212" s="725" t="s">
        <v>713</v>
      </c>
      <c r="C1212" s="542" t="s">
        <v>712</v>
      </c>
      <c r="D1212" s="543" t="s">
        <v>779</v>
      </c>
      <c r="E1212" s="731" t="s">
        <v>3097</v>
      </c>
      <c r="F1212" s="729" t="s">
        <v>3058</v>
      </c>
      <c r="G1212" s="544"/>
      <c r="H1212" s="544"/>
      <c r="I1212" s="544"/>
      <c r="J1212" s="544"/>
      <c r="K1212" s="544"/>
      <c r="L1212" s="728" t="s">
        <v>3059</v>
      </c>
      <c r="M1212" s="579">
        <v>5247</v>
      </c>
      <c r="N1212" s="555"/>
      <c r="O1212" s="554"/>
    </row>
    <row r="1213" spans="1:15" ht="20.100000000000001" customHeight="1">
      <c r="A1213" s="540">
        <v>1206</v>
      </c>
      <c r="B1213" s="725" t="s">
        <v>713</v>
      </c>
      <c r="C1213" s="542" t="s">
        <v>712</v>
      </c>
      <c r="D1213" s="543" t="s">
        <v>780</v>
      </c>
      <c r="E1213" s="731" t="s">
        <v>3098</v>
      </c>
      <c r="F1213" s="729" t="s">
        <v>3058</v>
      </c>
      <c r="G1213" s="544"/>
      <c r="H1213" s="544"/>
      <c r="I1213" s="544"/>
      <c r="J1213" s="544"/>
      <c r="K1213" s="544"/>
      <c r="L1213" s="728" t="s">
        <v>3059</v>
      </c>
      <c r="M1213" s="579">
        <v>4737</v>
      </c>
      <c r="N1213" s="555"/>
      <c r="O1213" s="554"/>
    </row>
    <row r="1214" spans="1:15" ht="20.100000000000001" customHeight="1">
      <c r="A1214" s="540">
        <v>1207</v>
      </c>
      <c r="B1214" s="725" t="s">
        <v>713</v>
      </c>
      <c r="C1214" s="542" t="s">
        <v>712</v>
      </c>
      <c r="D1214" s="543" t="s">
        <v>781</v>
      </c>
      <c r="E1214" s="731" t="s">
        <v>3099</v>
      </c>
      <c r="F1214" s="729" t="s">
        <v>3058</v>
      </c>
      <c r="G1214" s="544"/>
      <c r="H1214" s="544"/>
      <c r="I1214" s="544"/>
      <c r="J1214" s="544"/>
      <c r="K1214" s="544"/>
      <c r="L1214" s="728" t="s">
        <v>3059</v>
      </c>
      <c r="M1214" s="579">
        <v>4737</v>
      </c>
      <c r="N1214" s="555"/>
      <c r="O1214" s="554"/>
    </row>
    <row r="1215" spans="1:15" ht="20.100000000000001" customHeight="1">
      <c r="A1215" s="540">
        <v>1208</v>
      </c>
      <c r="B1215" s="725" t="s">
        <v>713</v>
      </c>
      <c r="C1215" s="542" t="s">
        <v>712</v>
      </c>
      <c r="D1215" s="543" t="s">
        <v>782</v>
      </c>
      <c r="E1215" s="731" t="s">
        <v>3100</v>
      </c>
      <c r="F1215" s="729" t="s">
        <v>3058</v>
      </c>
      <c r="G1215" s="544"/>
      <c r="H1215" s="544"/>
      <c r="I1215" s="544"/>
      <c r="J1215" s="544"/>
      <c r="K1215" s="544"/>
      <c r="L1215" s="728" t="s">
        <v>3059</v>
      </c>
      <c r="M1215" s="579">
        <v>5247</v>
      </c>
      <c r="N1215" s="555"/>
      <c r="O1215" s="554"/>
    </row>
    <row r="1216" spans="1:15" ht="20.100000000000001" customHeight="1">
      <c r="A1216" s="540">
        <v>1209</v>
      </c>
      <c r="B1216" s="725" t="s">
        <v>713</v>
      </c>
      <c r="C1216" s="542" t="s">
        <v>712</v>
      </c>
      <c r="D1216" s="543" t="s">
        <v>783</v>
      </c>
      <c r="E1216" s="731" t="s">
        <v>3101</v>
      </c>
      <c r="F1216" s="729" t="s">
        <v>3058</v>
      </c>
      <c r="G1216" s="544"/>
      <c r="H1216" s="544"/>
      <c r="I1216" s="544"/>
      <c r="J1216" s="544"/>
      <c r="K1216" s="544"/>
      <c r="L1216" s="728" t="s">
        <v>3059</v>
      </c>
      <c r="M1216" s="579">
        <v>4737</v>
      </c>
      <c r="N1216" s="555"/>
      <c r="O1216" s="554"/>
    </row>
    <row r="1217" spans="1:24" ht="20.100000000000001" customHeight="1">
      <c r="A1217" s="540">
        <v>1210</v>
      </c>
      <c r="B1217" s="725" t="s">
        <v>713</v>
      </c>
      <c r="C1217" s="542" t="s">
        <v>712</v>
      </c>
      <c r="D1217" s="543" t="s">
        <v>784</v>
      </c>
      <c r="E1217" s="731" t="s">
        <v>3102</v>
      </c>
      <c r="F1217" s="729" t="s">
        <v>3058</v>
      </c>
      <c r="G1217" s="544"/>
      <c r="H1217" s="544"/>
      <c r="I1217" s="544"/>
      <c r="J1217" s="544"/>
      <c r="K1217" s="544"/>
      <c r="L1217" s="728" t="s">
        <v>3059</v>
      </c>
      <c r="M1217" s="579">
        <v>5247</v>
      </c>
      <c r="N1217" s="555"/>
      <c r="O1217" s="554"/>
    </row>
    <row r="1218" spans="1:24" ht="20.100000000000001" customHeight="1">
      <c r="A1218" s="540">
        <v>1211</v>
      </c>
      <c r="B1218" s="725" t="s">
        <v>713</v>
      </c>
      <c r="C1218" s="542" t="s">
        <v>712</v>
      </c>
      <c r="D1218" s="543" t="s">
        <v>785</v>
      </c>
      <c r="E1218" s="731" t="s">
        <v>3103</v>
      </c>
      <c r="F1218" s="729" t="s">
        <v>3058</v>
      </c>
      <c r="G1218" s="544"/>
      <c r="H1218" s="544"/>
      <c r="I1218" s="544"/>
      <c r="J1218" s="544"/>
      <c r="K1218" s="544"/>
      <c r="L1218" s="728" t="s">
        <v>3059</v>
      </c>
      <c r="M1218" s="579">
        <v>5247</v>
      </c>
      <c r="N1218" s="555"/>
      <c r="O1218" s="554"/>
    </row>
    <row r="1219" spans="1:24" ht="20.100000000000001" customHeight="1">
      <c r="A1219" s="540">
        <v>1212</v>
      </c>
      <c r="B1219" s="725" t="s">
        <v>713</v>
      </c>
      <c r="C1219" s="542" t="s">
        <v>712</v>
      </c>
      <c r="D1219" s="543" t="s">
        <v>786</v>
      </c>
      <c r="E1219" s="731" t="s">
        <v>3104</v>
      </c>
      <c r="F1219" s="729" t="s">
        <v>3058</v>
      </c>
      <c r="G1219" s="544"/>
      <c r="H1219" s="544"/>
      <c r="I1219" s="544"/>
      <c r="J1219" s="544"/>
      <c r="K1219" s="544"/>
      <c r="L1219" s="728" t="s">
        <v>3059</v>
      </c>
      <c r="M1219" s="579">
        <v>5247</v>
      </c>
      <c r="N1219" s="555"/>
      <c r="O1219" s="554"/>
    </row>
    <row r="1220" spans="1:24" ht="20.100000000000001" customHeight="1">
      <c r="A1220" s="540">
        <v>1213</v>
      </c>
      <c r="B1220" s="725" t="s">
        <v>713</v>
      </c>
      <c r="C1220" s="542" t="s">
        <v>712</v>
      </c>
      <c r="D1220" s="543" t="s">
        <v>787</v>
      </c>
      <c r="E1220" s="731" t="s">
        <v>3105</v>
      </c>
      <c r="F1220" s="729" t="s">
        <v>3058</v>
      </c>
      <c r="G1220" s="544"/>
      <c r="H1220" s="544"/>
      <c r="I1220" s="544"/>
      <c r="J1220" s="544"/>
      <c r="K1220" s="544"/>
      <c r="L1220" s="728" t="s">
        <v>3059</v>
      </c>
      <c r="M1220" s="579">
        <v>6952</v>
      </c>
      <c r="N1220" s="555"/>
      <c r="O1220" s="554"/>
    </row>
    <row r="1221" spans="1:24" ht="20.100000000000001" customHeight="1">
      <c r="A1221" s="540">
        <v>1214</v>
      </c>
      <c r="B1221" s="725" t="s">
        <v>713</v>
      </c>
      <c r="C1221" s="542" t="s">
        <v>712</v>
      </c>
      <c r="D1221" s="543" t="s">
        <v>788</v>
      </c>
      <c r="E1221" s="731" t="s">
        <v>3106</v>
      </c>
      <c r="F1221" s="729" t="s">
        <v>3058</v>
      </c>
      <c r="G1221" s="544"/>
      <c r="H1221" s="544"/>
      <c r="I1221" s="544"/>
      <c r="J1221" s="544"/>
      <c r="K1221" s="544"/>
      <c r="L1221" s="728" t="s">
        <v>3059</v>
      </c>
      <c r="M1221" s="579">
        <v>5247</v>
      </c>
      <c r="N1221" s="555"/>
      <c r="O1221" s="554"/>
    </row>
    <row r="1222" spans="1:24" ht="20.100000000000001" customHeight="1">
      <c r="A1222" s="540">
        <v>1215</v>
      </c>
      <c r="B1222" s="725" t="s">
        <v>713</v>
      </c>
      <c r="C1222" s="542" t="s">
        <v>712</v>
      </c>
      <c r="D1222" s="543" t="s">
        <v>789</v>
      </c>
      <c r="E1222" s="731" t="s">
        <v>3107</v>
      </c>
      <c r="F1222" s="729" t="s">
        <v>3058</v>
      </c>
      <c r="G1222" s="544"/>
      <c r="H1222" s="544"/>
      <c r="I1222" s="544"/>
      <c r="J1222" s="544"/>
      <c r="K1222" s="544"/>
      <c r="L1222" s="728" t="s">
        <v>3059</v>
      </c>
      <c r="M1222" s="579">
        <v>6952</v>
      </c>
      <c r="N1222" s="555"/>
      <c r="O1222" s="554"/>
    </row>
    <row r="1223" spans="1:24" ht="20.100000000000001" customHeight="1">
      <c r="A1223" s="540">
        <v>1216</v>
      </c>
      <c r="B1223" s="725" t="s">
        <v>713</v>
      </c>
      <c r="C1223" s="542" t="s">
        <v>712</v>
      </c>
      <c r="D1223" s="543" t="s">
        <v>790</v>
      </c>
      <c r="E1223" s="731" t="s">
        <v>3108</v>
      </c>
      <c r="F1223" s="729" t="s">
        <v>3058</v>
      </c>
      <c r="G1223" s="558"/>
      <c r="H1223" s="558"/>
      <c r="I1223" s="558"/>
      <c r="J1223" s="558"/>
      <c r="K1223" s="558"/>
      <c r="L1223" s="728" t="s">
        <v>3059</v>
      </c>
      <c r="M1223" s="579">
        <v>4737</v>
      </c>
      <c r="N1223" s="578"/>
      <c r="O1223" s="554"/>
    </row>
    <row r="1224" spans="1:24" ht="20.100000000000001" customHeight="1">
      <c r="A1224" s="540">
        <v>1217</v>
      </c>
      <c r="B1224" s="725" t="s">
        <v>713</v>
      </c>
      <c r="C1224" s="542" t="s">
        <v>712</v>
      </c>
      <c r="D1224" s="543" t="s">
        <v>418</v>
      </c>
      <c r="E1224" s="731" t="s">
        <v>3109</v>
      </c>
      <c r="F1224" s="729" t="s">
        <v>3058</v>
      </c>
      <c r="G1224" s="546"/>
      <c r="H1224" s="547"/>
      <c r="I1224" s="547"/>
      <c r="J1224" s="547"/>
      <c r="K1224" s="547"/>
      <c r="L1224" s="728" t="s">
        <v>3059</v>
      </c>
      <c r="M1224" s="579">
        <v>4737</v>
      </c>
      <c r="N1224" s="549"/>
      <c r="P1224" s="49"/>
      <c r="Q1224" s="49"/>
      <c r="R1224" s="49"/>
      <c r="S1224" s="49"/>
      <c r="T1224" s="49"/>
      <c r="U1224" s="49"/>
      <c r="V1224" s="49"/>
      <c r="W1224" s="49"/>
      <c r="X1224" s="49"/>
    </row>
    <row r="1225" spans="1:24" ht="20.100000000000001" customHeight="1">
      <c r="A1225" s="540">
        <v>1218</v>
      </c>
      <c r="B1225" s="725" t="s">
        <v>713</v>
      </c>
      <c r="C1225" s="542" t="s">
        <v>712</v>
      </c>
      <c r="D1225" s="543" t="s">
        <v>791</v>
      </c>
      <c r="E1225" s="731" t="s">
        <v>3110</v>
      </c>
      <c r="F1225" s="729" t="s">
        <v>3058</v>
      </c>
      <c r="G1225" s="546"/>
      <c r="H1225" s="547"/>
      <c r="I1225" s="547"/>
      <c r="J1225" s="547"/>
      <c r="K1225" s="547"/>
      <c r="L1225" s="728" t="s">
        <v>3059</v>
      </c>
      <c r="M1225" s="579">
        <v>4737</v>
      </c>
      <c r="N1225" s="549"/>
      <c r="P1225" s="49"/>
      <c r="Q1225" s="49"/>
      <c r="R1225" s="49"/>
      <c r="S1225" s="49"/>
      <c r="T1225" s="49"/>
      <c r="U1225" s="49"/>
      <c r="V1225" s="49"/>
      <c r="W1225" s="49"/>
      <c r="X1225" s="49"/>
    </row>
    <row r="1226" spans="1:24" ht="20.100000000000001" customHeight="1">
      <c r="A1226" s="540">
        <v>1219</v>
      </c>
      <c r="B1226" s="725" t="s">
        <v>713</v>
      </c>
      <c r="C1226" s="542" t="s">
        <v>712</v>
      </c>
      <c r="D1226" s="543" t="s">
        <v>792</v>
      </c>
      <c r="E1226" s="731" t="s">
        <v>3111</v>
      </c>
      <c r="F1226" s="729" t="s">
        <v>3058</v>
      </c>
      <c r="G1226" s="546"/>
      <c r="H1226" s="547"/>
      <c r="I1226" s="547"/>
      <c r="J1226" s="547"/>
      <c r="K1226" s="547"/>
      <c r="L1226" s="728" t="s">
        <v>3059</v>
      </c>
      <c r="M1226" s="579">
        <v>6952</v>
      </c>
      <c r="N1226" s="549"/>
      <c r="P1226" s="49"/>
      <c r="Q1226" s="49"/>
      <c r="R1226" s="49"/>
      <c r="S1226" s="49"/>
      <c r="T1226" s="49"/>
      <c r="U1226" s="49"/>
      <c r="V1226" s="49"/>
      <c r="W1226" s="49"/>
      <c r="X1226" s="49"/>
    </row>
    <row r="1227" spans="1:24" ht="20.100000000000001" customHeight="1">
      <c r="A1227" s="540">
        <v>1220</v>
      </c>
      <c r="B1227" s="725" t="s">
        <v>713</v>
      </c>
      <c r="C1227" s="542" t="s">
        <v>712</v>
      </c>
      <c r="D1227" s="543" t="s">
        <v>421</v>
      </c>
      <c r="E1227" s="731" t="s">
        <v>3112</v>
      </c>
      <c r="F1227" s="729" t="s">
        <v>3058</v>
      </c>
      <c r="G1227" s="546"/>
      <c r="H1227" s="547"/>
      <c r="I1227" s="547"/>
      <c r="J1227" s="547"/>
      <c r="K1227" s="547"/>
      <c r="L1227" s="728" t="s">
        <v>3059</v>
      </c>
      <c r="M1227" s="579">
        <v>4737</v>
      </c>
      <c r="N1227" s="549"/>
      <c r="P1227" s="49"/>
      <c r="Q1227" s="49"/>
      <c r="R1227" s="49"/>
      <c r="S1227" s="49"/>
      <c r="T1227" s="49"/>
      <c r="U1227" s="49"/>
      <c r="V1227" s="49"/>
      <c r="W1227" s="49"/>
      <c r="X1227" s="49"/>
    </row>
    <row r="1228" spans="1:24" ht="20.100000000000001" customHeight="1">
      <c r="A1228" s="540">
        <v>1221</v>
      </c>
      <c r="B1228" s="725" t="s">
        <v>713</v>
      </c>
      <c r="C1228" s="542" t="s">
        <v>712</v>
      </c>
      <c r="D1228" s="543" t="s">
        <v>793</v>
      </c>
      <c r="E1228" s="731" t="s">
        <v>3113</v>
      </c>
      <c r="F1228" s="729" t="s">
        <v>3058</v>
      </c>
      <c r="G1228" s="546"/>
      <c r="H1228" s="547"/>
      <c r="I1228" s="547"/>
      <c r="J1228" s="547"/>
      <c r="K1228" s="547"/>
      <c r="L1228" s="728" t="s">
        <v>3059</v>
      </c>
      <c r="M1228" s="579">
        <v>5247</v>
      </c>
      <c r="N1228" s="549"/>
      <c r="P1228" s="64"/>
      <c r="Q1228" s="64"/>
      <c r="R1228" s="64"/>
      <c r="S1228" s="64"/>
      <c r="T1228" s="64"/>
      <c r="U1228" s="64"/>
      <c r="V1228" s="64"/>
      <c r="W1228" s="64"/>
      <c r="X1228" s="64"/>
    </row>
    <row r="1229" spans="1:24" ht="20.100000000000001" customHeight="1">
      <c r="A1229" s="540">
        <v>1222</v>
      </c>
      <c r="B1229" s="725" t="s">
        <v>713</v>
      </c>
      <c r="C1229" s="542" t="s">
        <v>712</v>
      </c>
      <c r="D1229" s="543" t="s">
        <v>794</v>
      </c>
      <c r="E1229" s="731" t="s">
        <v>3114</v>
      </c>
      <c r="F1229" s="729" t="s">
        <v>3058</v>
      </c>
      <c r="G1229" s="546"/>
      <c r="H1229" s="547"/>
      <c r="I1229" s="547"/>
      <c r="J1229" s="547"/>
      <c r="K1229" s="547"/>
      <c r="L1229" s="728" t="s">
        <v>3059</v>
      </c>
      <c r="M1229" s="579">
        <v>5247</v>
      </c>
      <c r="N1229" s="549"/>
      <c r="P1229" s="49"/>
      <c r="Q1229" s="49"/>
      <c r="R1229" s="49"/>
      <c r="S1229" s="49"/>
      <c r="T1229" s="49"/>
      <c r="U1229" s="49"/>
      <c r="V1229" s="49"/>
      <c r="W1229" s="49"/>
      <c r="X1229" s="49"/>
    </row>
    <row r="1230" spans="1:24" ht="20.100000000000001" customHeight="1">
      <c r="A1230" s="540">
        <v>1223</v>
      </c>
      <c r="B1230" s="725" t="s">
        <v>713</v>
      </c>
      <c r="C1230" s="542" t="s">
        <v>712</v>
      </c>
      <c r="D1230" s="543" t="s">
        <v>795</v>
      </c>
      <c r="E1230" s="731" t="s">
        <v>3115</v>
      </c>
      <c r="F1230" s="729" t="s">
        <v>3058</v>
      </c>
      <c r="G1230" s="546"/>
      <c r="H1230" s="547"/>
      <c r="I1230" s="547"/>
      <c r="J1230" s="547"/>
      <c r="K1230" s="547"/>
      <c r="L1230" s="728" t="s">
        <v>3059</v>
      </c>
      <c r="M1230" s="579">
        <v>5247</v>
      </c>
      <c r="N1230" s="549"/>
      <c r="P1230" s="49"/>
      <c r="Q1230" s="49"/>
      <c r="R1230" s="49"/>
      <c r="S1230" s="76"/>
      <c r="T1230" s="49"/>
      <c r="U1230" s="49"/>
      <c r="V1230" s="49"/>
      <c r="W1230" s="49"/>
      <c r="X1230" s="49"/>
    </row>
    <row r="1231" spans="1:24" ht="20.100000000000001" customHeight="1">
      <c r="A1231" s="540">
        <v>1224</v>
      </c>
      <c r="B1231" s="725" t="s">
        <v>713</v>
      </c>
      <c r="C1231" s="542" t="s">
        <v>712</v>
      </c>
      <c r="D1231" s="543" t="s">
        <v>423</v>
      </c>
      <c r="E1231" s="731" t="s">
        <v>3116</v>
      </c>
      <c r="F1231" s="729" t="s">
        <v>3058</v>
      </c>
      <c r="G1231" s="546"/>
      <c r="H1231" s="547"/>
      <c r="I1231" s="547"/>
      <c r="J1231" s="547"/>
      <c r="K1231" s="547"/>
      <c r="L1231" s="728" t="s">
        <v>3059</v>
      </c>
      <c r="M1231" s="579">
        <v>5247</v>
      </c>
      <c r="N1231" s="549"/>
      <c r="P1231" s="49"/>
      <c r="Q1231" s="49"/>
      <c r="R1231" s="49"/>
      <c r="S1231" s="76"/>
      <c r="T1231" s="49"/>
      <c r="U1231" s="49"/>
      <c r="V1231" s="49"/>
      <c r="W1231" s="49"/>
      <c r="X1231" s="49"/>
    </row>
    <row r="1232" spans="1:24" ht="20.100000000000001" customHeight="1">
      <c r="A1232" s="540">
        <v>1225</v>
      </c>
      <c r="B1232" s="725" t="s">
        <v>713</v>
      </c>
      <c r="C1232" s="542" t="s">
        <v>712</v>
      </c>
      <c r="D1232" s="543" t="s">
        <v>471</v>
      </c>
      <c r="E1232" s="731" t="s">
        <v>3117</v>
      </c>
      <c r="F1232" s="729" t="s">
        <v>3058</v>
      </c>
      <c r="G1232" s="546"/>
      <c r="H1232" s="547"/>
      <c r="I1232" s="547"/>
      <c r="J1232" s="547"/>
      <c r="K1232" s="547"/>
      <c r="L1232" s="728" t="s">
        <v>3059</v>
      </c>
      <c r="M1232" s="579">
        <v>5247</v>
      </c>
      <c r="N1232" s="549"/>
      <c r="P1232" s="49"/>
      <c r="Q1232" s="49"/>
      <c r="R1232" s="49"/>
      <c r="S1232" s="76"/>
      <c r="T1232" s="49"/>
      <c r="U1232" s="49"/>
      <c r="V1232" s="49"/>
      <c r="W1232" s="49"/>
      <c r="X1232" s="49"/>
    </row>
    <row r="1233" spans="1:24" ht="20.100000000000001" customHeight="1">
      <c r="A1233" s="540">
        <v>1226</v>
      </c>
      <c r="B1233" s="725" t="s">
        <v>713</v>
      </c>
      <c r="C1233" s="542" t="s">
        <v>712</v>
      </c>
      <c r="D1233" s="543" t="s">
        <v>796</v>
      </c>
      <c r="E1233" s="731" t="s">
        <v>3118</v>
      </c>
      <c r="F1233" s="729" t="s">
        <v>3058</v>
      </c>
      <c r="G1233" s="546"/>
      <c r="H1233" s="547"/>
      <c r="I1233" s="547"/>
      <c r="J1233" s="547"/>
      <c r="K1233" s="547"/>
      <c r="L1233" s="728" t="s">
        <v>3059</v>
      </c>
      <c r="M1233" s="579">
        <v>6952</v>
      </c>
      <c r="N1233" s="549"/>
      <c r="P1233" s="49"/>
      <c r="Q1233" s="49"/>
      <c r="R1233" s="49"/>
      <c r="S1233" s="76"/>
      <c r="T1233" s="49"/>
      <c r="U1233" s="49"/>
      <c r="V1233" s="49"/>
      <c r="W1233" s="49"/>
      <c r="X1233" s="49"/>
    </row>
    <row r="1234" spans="1:24" ht="20.100000000000001" customHeight="1">
      <c r="A1234" s="540">
        <v>1227</v>
      </c>
      <c r="B1234" s="725" t="s">
        <v>713</v>
      </c>
      <c r="C1234" s="542" t="s">
        <v>712</v>
      </c>
      <c r="D1234" s="543" t="s">
        <v>474</v>
      </c>
      <c r="E1234" s="731" t="s">
        <v>3119</v>
      </c>
      <c r="F1234" s="729" t="s">
        <v>3058</v>
      </c>
      <c r="G1234" s="546"/>
      <c r="H1234" s="547"/>
      <c r="I1234" s="547"/>
      <c r="J1234" s="547"/>
      <c r="K1234" s="547"/>
      <c r="L1234" s="728" t="s">
        <v>3059</v>
      </c>
      <c r="M1234" s="579">
        <v>4737</v>
      </c>
      <c r="N1234" s="549"/>
      <c r="P1234" s="49"/>
      <c r="Q1234" s="49"/>
      <c r="R1234" s="49"/>
      <c r="S1234" s="76"/>
      <c r="T1234" s="49"/>
      <c r="U1234" s="49"/>
      <c r="V1234" s="49"/>
      <c r="W1234" s="49"/>
      <c r="X1234" s="49"/>
    </row>
    <row r="1235" spans="1:24" ht="20.100000000000001" customHeight="1">
      <c r="A1235" s="540">
        <v>1228</v>
      </c>
      <c r="B1235" s="725" t="s">
        <v>713</v>
      </c>
      <c r="C1235" s="542" t="s">
        <v>712</v>
      </c>
      <c r="D1235" s="543" t="s">
        <v>425</v>
      </c>
      <c r="E1235" s="731" t="s">
        <v>3120</v>
      </c>
      <c r="F1235" s="729" t="s">
        <v>3058</v>
      </c>
      <c r="G1235" s="546"/>
      <c r="H1235" s="547"/>
      <c r="I1235" s="547"/>
      <c r="J1235" s="547"/>
      <c r="K1235" s="547"/>
      <c r="L1235" s="728" t="s">
        <v>3059</v>
      </c>
      <c r="M1235" s="579">
        <v>6952</v>
      </c>
      <c r="N1235" s="549"/>
      <c r="P1235" s="49"/>
      <c r="Q1235" s="49"/>
      <c r="R1235" s="49"/>
      <c r="S1235" s="76"/>
      <c r="T1235" s="49"/>
      <c r="U1235" s="49"/>
      <c r="V1235" s="49"/>
      <c r="W1235" s="49"/>
      <c r="X1235" s="49"/>
    </row>
    <row r="1236" spans="1:24" ht="20.100000000000001" customHeight="1">
      <c r="A1236" s="540">
        <v>1229</v>
      </c>
      <c r="B1236" s="725" t="s">
        <v>713</v>
      </c>
      <c r="C1236" s="542" t="s">
        <v>712</v>
      </c>
      <c r="D1236" s="543" t="s">
        <v>428</v>
      </c>
      <c r="E1236" s="731" t="s">
        <v>3121</v>
      </c>
      <c r="F1236" s="729" t="s">
        <v>3058</v>
      </c>
      <c r="G1236" s="546"/>
      <c r="H1236" s="547"/>
      <c r="I1236" s="547"/>
      <c r="J1236" s="547"/>
      <c r="K1236" s="547"/>
      <c r="L1236" s="728" t="s">
        <v>3059</v>
      </c>
      <c r="M1236" s="579">
        <v>6952</v>
      </c>
      <c r="N1236" s="549"/>
      <c r="P1236" s="49"/>
      <c r="Q1236" s="49"/>
      <c r="R1236" s="49"/>
      <c r="S1236" s="76"/>
      <c r="T1236" s="49"/>
      <c r="U1236" s="49"/>
      <c r="V1236" s="49"/>
      <c r="W1236" s="49"/>
      <c r="X1236" s="49"/>
    </row>
    <row r="1237" spans="1:24" ht="20.100000000000001" customHeight="1">
      <c r="A1237" s="540">
        <v>1230</v>
      </c>
      <c r="B1237" s="725" t="s">
        <v>713</v>
      </c>
      <c r="C1237" s="542" t="s">
        <v>712</v>
      </c>
      <c r="D1237" s="543" t="s">
        <v>431</v>
      </c>
      <c r="E1237" s="731" t="s">
        <v>3122</v>
      </c>
      <c r="F1237" s="729" t="s">
        <v>3058</v>
      </c>
      <c r="G1237" s="546"/>
      <c r="H1237" s="547"/>
      <c r="I1237" s="547"/>
      <c r="J1237" s="547"/>
      <c r="K1237" s="547"/>
      <c r="L1237" s="728" t="s">
        <v>3059</v>
      </c>
      <c r="M1237" s="579">
        <v>4737</v>
      </c>
      <c r="N1237" s="549"/>
      <c r="P1237" s="80"/>
      <c r="Q1237" s="49"/>
      <c r="R1237" s="49"/>
      <c r="S1237" s="56"/>
      <c r="T1237" s="49"/>
      <c r="U1237" s="49"/>
      <c r="V1237" s="49"/>
      <c r="W1237" s="49"/>
      <c r="X1237" s="49"/>
    </row>
    <row r="1238" spans="1:24" ht="20.100000000000001" customHeight="1">
      <c r="A1238" s="540">
        <v>1231</v>
      </c>
      <c r="B1238" s="725" t="s">
        <v>713</v>
      </c>
      <c r="C1238" s="542" t="s">
        <v>712</v>
      </c>
      <c r="D1238" s="543" t="s">
        <v>434</v>
      </c>
      <c r="E1238" s="731" t="s">
        <v>3123</v>
      </c>
      <c r="F1238" s="729" t="s">
        <v>3058</v>
      </c>
      <c r="G1238" s="546"/>
      <c r="H1238" s="547"/>
      <c r="I1238" s="547"/>
      <c r="J1238" s="547"/>
      <c r="K1238" s="547"/>
      <c r="L1238" s="728" t="s">
        <v>3059</v>
      </c>
      <c r="M1238" s="579">
        <v>4737</v>
      </c>
      <c r="N1238" s="549"/>
      <c r="P1238" s="80"/>
      <c r="Q1238" s="49"/>
      <c r="R1238" s="49"/>
      <c r="S1238" s="76"/>
      <c r="T1238" s="49"/>
      <c r="U1238" s="49"/>
      <c r="V1238" s="49"/>
      <c r="W1238" s="49"/>
      <c r="X1238" s="49"/>
    </row>
    <row r="1239" spans="1:24" ht="20.100000000000001" customHeight="1">
      <c r="A1239" s="540">
        <v>1232</v>
      </c>
      <c r="B1239" s="725" t="s">
        <v>713</v>
      </c>
      <c r="C1239" s="542" t="s">
        <v>712</v>
      </c>
      <c r="D1239" s="543" t="s">
        <v>797</v>
      </c>
      <c r="E1239" s="731" t="s">
        <v>3124</v>
      </c>
      <c r="F1239" s="729" t="s">
        <v>3058</v>
      </c>
      <c r="G1239" s="546"/>
      <c r="H1239" s="547"/>
      <c r="I1239" s="547"/>
      <c r="J1239" s="547"/>
      <c r="K1239" s="547"/>
      <c r="L1239" s="728" t="s">
        <v>3059</v>
      </c>
      <c r="M1239" s="579">
        <v>6952</v>
      </c>
      <c r="N1239" s="549"/>
      <c r="P1239" s="81"/>
      <c r="Q1239" s="81"/>
      <c r="R1239" s="81"/>
      <c r="S1239" s="81"/>
      <c r="T1239" s="81"/>
      <c r="U1239" s="81"/>
      <c r="V1239" s="81"/>
      <c r="W1239" s="81"/>
      <c r="X1239" s="81"/>
    </row>
    <row r="1240" spans="1:24" ht="20.100000000000001" customHeight="1">
      <c r="A1240" s="540">
        <v>1233</v>
      </c>
      <c r="B1240" s="725" t="s">
        <v>713</v>
      </c>
      <c r="C1240" s="542" t="s">
        <v>712</v>
      </c>
      <c r="D1240" s="543" t="s">
        <v>798</v>
      </c>
      <c r="E1240" s="731" t="s">
        <v>3125</v>
      </c>
      <c r="F1240" s="729" t="s">
        <v>3058</v>
      </c>
      <c r="G1240" s="546"/>
      <c r="H1240" s="547"/>
      <c r="I1240" s="547"/>
      <c r="J1240" s="547"/>
      <c r="K1240" s="547"/>
      <c r="L1240" s="728" t="s">
        <v>3059</v>
      </c>
      <c r="M1240" s="579">
        <v>4737</v>
      </c>
      <c r="N1240" s="549"/>
      <c r="P1240" s="49"/>
      <c r="Q1240" s="49"/>
      <c r="R1240" s="49"/>
      <c r="S1240" s="49"/>
      <c r="T1240" s="49"/>
      <c r="U1240" s="49"/>
      <c r="V1240" s="49"/>
      <c r="W1240" s="49"/>
      <c r="X1240" s="49"/>
    </row>
    <row r="1241" spans="1:24" ht="20.100000000000001" customHeight="1">
      <c r="A1241" s="540">
        <v>1234</v>
      </c>
      <c r="B1241" s="725" t="s">
        <v>713</v>
      </c>
      <c r="C1241" s="542" t="s">
        <v>712</v>
      </c>
      <c r="D1241" s="543" t="s">
        <v>799</v>
      </c>
      <c r="E1241" s="731" t="s">
        <v>3126</v>
      </c>
      <c r="F1241" s="729" t="s">
        <v>3058</v>
      </c>
      <c r="G1241" s="546"/>
      <c r="H1241" s="547"/>
      <c r="I1241" s="547"/>
      <c r="J1241" s="547"/>
      <c r="K1241" s="547"/>
      <c r="L1241" s="728" t="s">
        <v>3059</v>
      </c>
      <c r="M1241" s="579">
        <v>4737</v>
      </c>
      <c r="N1241" s="549"/>
      <c r="P1241" s="49"/>
      <c r="Q1241" s="49"/>
      <c r="R1241" s="49"/>
      <c r="S1241" s="49"/>
      <c r="T1241" s="49"/>
      <c r="U1241" s="49"/>
      <c r="V1241" s="49"/>
      <c r="W1241" s="49"/>
      <c r="X1241" s="49"/>
    </row>
    <row r="1242" spans="1:24" ht="20.100000000000001" customHeight="1">
      <c r="A1242" s="540">
        <v>1235</v>
      </c>
      <c r="B1242" s="725" t="s">
        <v>713</v>
      </c>
      <c r="C1242" s="542" t="s">
        <v>712</v>
      </c>
      <c r="D1242" s="543" t="s">
        <v>800</v>
      </c>
      <c r="E1242" s="731" t="s">
        <v>3127</v>
      </c>
      <c r="F1242" s="729" t="s">
        <v>3058</v>
      </c>
      <c r="G1242" s="546"/>
      <c r="H1242" s="547"/>
      <c r="I1242" s="547"/>
      <c r="J1242" s="547"/>
      <c r="K1242" s="547"/>
      <c r="L1242" s="728" t="s">
        <v>3059</v>
      </c>
      <c r="M1242" s="579">
        <v>4737</v>
      </c>
      <c r="N1242" s="549"/>
      <c r="P1242" s="82"/>
      <c r="Q1242" s="83"/>
      <c r="R1242" s="49"/>
      <c r="S1242" s="49"/>
      <c r="T1242" s="49"/>
      <c r="U1242" s="49"/>
      <c r="V1242" s="49"/>
      <c r="W1242" s="49"/>
      <c r="X1242" s="49"/>
    </row>
    <row r="1243" spans="1:24" ht="20.100000000000001" customHeight="1">
      <c r="A1243" s="540">
        <v>1236</v>
      </c>
      <c r="B1243" s="725" t="s">
        <v>713</v>
      </c>
      <c r="C1243" s="542" t="s">
        <v>712</v>
      </c>
      <c r="D1243" s="543" t="s">
        <v>801</v>
      </c>
      <c r="E1243" s="731" t="s">
        <v>3128</v>
      </c>
      <c r="F1243" s="729" t="s">
        <v>3058</v>
      </c>
      <c r="G1243" s="546"/>
      <c r="H1243" s="547"/>
      <c r="I1243" s="547"/>
      <c r="J1243" s="547"/>
      <c r="K1243" s="547"/>
      <c r="L1243" s="728" t="s">
        <v>3059</v>
      </c>
      <c r="M1243" s="579">
        <v>4737</v>
      </c>
      <c r="N1243" s="549"/>
      <c r="P1243" s="49"/>
      <c r="Q1243" s="49"/>
      <c r="R1243" s="49"/>
      <c r="S1243" s="49"/>
      <c r="T1243" s="49"/>
      <c r="U1243" s="49"/>
      <c r="V1243" s="49"/>
      <c r="W1243" s="49"/>
      <c r="X1243" s="49"/>
    </row>
    <row r="1244" spans="1:24" ht="20.100000000000001" customHeight="1">
      <c r="A1244" s="540">
        <v>1237</v>
      </c>
      <c r="B1244" s="725" t="s">
        <v>713</v>
      </c>
      <c r="C1244" s="542" t="s">
        <v>712</v>
      </c>
      <c r="D1244" s="543" t="s">
        <v>802</v>
      </c>
      <c r="E1244" s="732" t="s">
        <v>4428</v>
      </c>
      <c r="F1244" s="729" t="s">
        <v>3058</v>
      </c>
      <c r="G1244" s="546"/>
      <c r="H1244" s="547"/>
      <c r="I1244" s="547"/>
      <c r="J1244" s="547"/>
      <c r="K1244" s="547"/>
      <c r="L1244" s="728" t="s">
        <v>3059</v>
      </c>
      <c r="M1244" s="579">
        <v>6952</v>
      </c>
      <c r="N1244" s="549"/>
      <c r="P1244" s="49"/>
      <c r="Q1244" s="49"/>
      <c r="R1244" s="49"/>
      <c r="S1244" s="49"/>
      <c r="T1244" s="49"/>
      <c r="U1244" s="49"/>
      <c r="V1244" s="49"/>
      <c r="W1244" s="49"/>
      <c r="X1244" s="49"/>
    </row>
    <row r="1245" spans="1:24" ht="20.100000000000001" customHeight="1">
      <c r="A1245" s="540">
        <v>1238</v>
      </c>
      <c r="B1245" s="725" t="s">
        <v>713</v>
      </c>
      <c r="C1245" s="542" t="s">
        <v>712</v>
      </c>
      <c r="D1245" s="543" t="s">
        <v>803</v>
      </c>
      <c r="E1245" s="731" t="s">
        <v>3129</v>
      </c>
      <c r="F1245" s="729" t="s">
        <v>3058</v>
      </c>
      <c r="G1245" s="546"/>
      <c r="H1245" s="547"/>
      <c r="I1245" s="547"/>
      <c r="J1245" s="547"/>
      <c r="K1245" s="547"/>
      <c r="L1245" s="728" t="s">
        <v>3059</v>
      </c>
      <c r="M1245" s="579">
        <v>8790</v>
      </c>
      <c r="N1245" s="549"/>
      <c r="P1245" s="49"/>
      <c r="Q1245" s="49"/>
      <c r="R1245" s="49"/>
      <c r="S1245" s="49"/>
      <c r="T1245" s="49"/>
      <c r="U1245" s="49"/>
      <c r="V1245" s="49"/>
      <c r="W1245" s="49"/>
      <c r="X1245" s="49"/>
    </row>
    <row r="1246" spans="1:24" ht="20.100000000000001" customHeight="1">
      <c r="A1246" s="540">
        <v>1239</v>
      </c>
      <c r="B1246" s="725" t="s">
        <v>713</v>
      </c>
      <c r="C1246" s="542" t="s">
        <v>712</v>
      </c>
      <c r="D1246" s="543" t="s">
        <v>804</v>
      </c>
      <c r="E1246" s="731" t="s">
        <v>3130</v>
      </c>
      <c r="F1246" s="729" t="s">
        <v>3058</v>
      </c>
      <c r="G1246" s="546"/>
      <c r="H1246" s="547"/>
      <c r="I1246" s="547"/>
      <c r="J1246" s="547"/>
      <c r="K1246" s="547"/>
      <c r="L1246" s="728" t="s">
        <v>3059</v>
      </c>
      <c r="M1246" s="579">
        <v>5247</v>
      </c>
      <c r="N1246" s="549"/>
      <c r="P1246" s="49"/>
      <c r="Q1246" s="49"/>
      <c r="R1246" s="49"/>
      <c r="S1246" s="49"/>
      <c r="T1246" s="49"/>
      <c r="U1246" s="49"/>
      <c r="V1246" s="49"/>
      <c r="W1246" s="49"/>
      <c r="X1246" s="49"/>
    </row>
    <row r="1247" spans="1:24" ht="20.100000000000001" customHeight="1">
      <c r="A1247" s="540">
        <v>1240</v>
      </c>
      <c r="B1247" s="725" t="s">
        <v>713</v>
      </c>
      <c r="C1247" s="542" t="s">
        <v>712</v>
      </c>
      <c r="D1247" s="543" t="s">
        <v>805</v>
      </c>
      <c r="E1247" s="731" t="s">
        <v>3131</v>
      </c>
      <c r="F1247" s="729" t="s">
        <v>3058</v>
      </c>
      <c r="G1247" s="546"/>
      <c r="H1247" s="547"/>
      <c r="I1247" s="547"/>
      <c r="J1247" s="547"/>
      <c r="K1247" s="547"/>
      <c r="L1247" s="728" t="s">
        <v>3059</v>
      </c>
      <c r="M1247" s="579">
        <v>4737</v>
      </c>
      <c r="N1247" s="549"/>
      <c r="P1247" s="49"/>
      <c r="Q1247" s="49"/>
      <c r="R1247" s="49"/>
      <c r="S1247" s="49"/>
      <c r="T1247" s="49"/>
      <c r="U1247" s="49"/>
      <c r="V1247" s="49"/>
      <c r="W1247" s="49"/>
      <c r="X1247" s="49"/>
    </row>
    <row r="1248" spans="1:24" ht="20.100000000000001" customHeight="1">
      <c r="A1248" s="540">
        <v>1241</v>
      </c>
      <c r="B1248" s="725" t="s">
        <v>713</v>
      </c>
      <c r="C1248" s="542" t="s">
        <v>712</v>
      </c>
      <c r="D1248" s="543" t="s">
        <v>806</v>
      </c>
      <c r="E1248" s="731" t="s">
        <v>3132</v>
      </c>
      <c r="F1248" s="729" t="s">
        <v>3058</v>
      </c>
      <c r="G1248" s="546"/>
      <c r="H1248" s="547"/>
      <c r="I1248" s="547"/>
      <c r="J1248" s="547"/>
      <c r="K1248" s="547"/>
      <c r="L1248" s="728" t="s">
        <v>3059</v>
      </c>
      <c r="M1248" s="579">
        <v>5247</v>
      </c>
      <c r="N1248" s="549"/>
      <c r="P1248" s="49"/>
      <c r="Q1248" s="49"/>
      <c r="R1248" s="49"/>
      <c r="S1248" s="49"/>
      <c r="T1248" s="49"/>
      <c r="U1248" s="49"/>
      <c r="V1248" s="49"/>
      <c r="W1248" s="49"/>
      <c r="X1248" s="49"/>
    </row>
    <row r="1249" spans="1:24" ht="20.100000000000001" customHeight="1">
      <c r="A1249" s="540">
        <v>1242</v>
      </c>
      <c r="B1249" s="725" t="s">
        <v>713</v>
      </c>
      <c r="C1249" s="542" t="s">
        <v>712</v>
      </c>
      <c r="D1249" s="543" t="s">
        <v>807</v>
      </c>
      <c r="E1249" s="731" t="s">
        <v>3133</v>
      </c>
      <c r="F1249" s="729" t="s">
        <v>3058</v>
      </c>
      <c r="G1249" s="546"/>
      <c r="H1249" s="547"/>
      <c r="I1249" s="547"/>
      <c r="J1249" s="547"/>
      <c r="K1249" s="547"/>
      <c r="L1249" s="728" t="s">
        <v>3059</v>
      </c>
      <c r="M1249" s="579">
        <v>5247</v>
      </c>
      <c r="N1249" s="549"/>
      <c r="P1249" s="49"/>
      <c r="Q1249" s="49"/>
      <c r="R1249" s="49"/>
      <c r="S1249" s="49"/>
      <c r="T1249" s="49"/>
      <c r="U1249" s="49"/>
      <c r="V1249" s="49"/>
      <c r="W1249" s="49"/>
      <c r="X1249" s="49"/>
    </row>
    <row r="1250" spans="1:24" ht="20.100000000000001" customHeight="1">
      <c r="A1250" s="540">
        <v>1243</v>
      </c>
      <c r="B1250" s="725" t="s">
        <v>713</v>
      </c>
      <c r="C1250" s="542" t="s">
        <v>712</v>
      </c>
      <c r="D1250" s="543" t="s">
        <v>808</v>
      </c>
      <c r="E1250" s="731" t="s">
        <v>3134</v>
      </c>
      <c r="F1250" s="729" t="s">
        <v>3058</v>
      </c>
      <c r="G1250" s="546"/>
      <c r="H1250" s="547"/>
      <c r="I1250" s="547"/>
      <c r="J1250" s="547"/>
      <c r="K1250" s="547"/>
      <c r="L1250" s="728" t="s">
        <v>3059</v>
      </c>
      <c r="M1250" s="579">
        <v>6952</v>
      </c>
      <c r="N1250" s="549"/>
      <c r="P1250" s="48"/>
      <c r="Q1250" s="48"/>
      <c r="R1250" s="48"/>
      <c r="S1250" s="48"/>
      <c r="T1250" s="48"/>
      <c r="U1250" s="48"/>
      <c r="V1250" s="48"/>
      <c r="W1250" s="48"/>
      <c r="X1250" s="48"/>
    </row>
    <row r="1251" spans="1:24" ht="20.100000000000001" customHeight="1">
      <c r="A1251" s="540">
        <v>1244</v>
      </c>
      <c r="B1251" s="725" t="s">
        <v>713</v>
      </c>
      <c r="C1251" s="542" t="s">
        <v>712</v>
      </c>
      <c r="D1251" s="543" t="s">
        <v>809</v>
      </c>
      <c r="E1251" s="731" t="s">
        <v>3135</v>
      </c>
      <c r="F1251" s="729" t="s">
        <v>3058</v>
      </c>
      <c r="G1251" s="546"/>
      <c r="H1251" s="547"/>
      <c r="I1251" s="547"/>
      <c r="J1251" s="547"/>
      <c r="K1251" s="547"/>
      <c r="L1251" s="728" t="s">
        <v>3059</v>
      </c>
      <c r="M1251" s="579">
        <v>6952</v>
      </c>
      <c r="N1251" s="549"/>
      <c r="P1251" s="48"/>
      <c r="Q1251" s="48"/>
      <c r="R1251" s="48"/>
      <c r="S1251" s="48"/>
      <c r="T1251" s="48"/>
      <c r="U1251" s="48"/>
      <c r="V1251" s="48"/>
      <c r="W1251" s="48"/>
      <c r="X1251" s="48"/>
    </row>
    <row r="1252" spans="1:24" ht="20.100000000000001" customHeight="1">
      <c r="A1252" s="540">
        <v>1245</v>
      </c>
      <c r="B1252" s="725" t="s">
        <v>713</v>
      </c>
      <c r="C1252" s="542" t="s">
        <v>712</v>
      </c>
      <c r="D1252" s="543" t="s">
        <v>810</v>
      </c>
      <c r="E1252" s="731" t="s">
        <v>3136</v>
      </c>
      <c r="F1252" s="729" t="s">
        <v>3058</v>
      </c>
      <c r="G1252" s="546"/>
      <c r="H1252" s="547"/>
      <c r="I1252" s="547"/>
      <c r="J1252" s="547"/>
      <c r="K1252" s="547"/>
      <c r="L1252" s="728" t="s">
        <v>3059</v>
      </c>
      <c r="M1252" s="579">
        <v>4737</v>
      </c>
      <c r="N1252" s="549"/>
      <c r="P1252" s="48"/>
      <c r="Q1252" s="48"/>
      <c r="R1252" s="48"/>
      <c r="S1252" s="48"/>
      <c r="T1252" s="48"/>
      <c r="U1252" s="48"/>
      <c r="V1252" s="48"/>
      <c r="W1252" s="48"/>
      <c r="X1252" s="48"/>
    </row>
    <row r="1253" spans="1:24" ht="20.100000000000001" customHeight="1">
      <c r="A1253" s="540">
        <v>1246</v>
      </c>
      <c r="B1253" s="725" t="s">
        <v>713</v>
      </c>
      <c r="C1253" s="542" t="s">
        <v>712</v>
      </c>
      <c r="D1253" s="543" t="s">
        <v>811</v>
      </c>
      <c r="E1253" s="731" t="s">
        <v>3137</v>
      </c>
      <c r="F1253" s="729" t="s">
        <v>3058</v>
      </c>
      <c r="G1253" s="546"/>
      <c r="H1253" s="547"/>
      <c r="I1253" s="547"/>
      <c r="J1253" s="547"/>
      <c r="K1253" s="547"/>
      <c r="L1253" s="728" t="s">
        <v>3059</v>
      </c>
      <c r="M1253" s="579">
        <v>6952</v>
      </c>
      <c r="N1253" s="549"/>
      <c r="P1253" s="48"/>
      <c r="Q1253" s="48"/>
      <c r="R1253" s="48"/>
      <c r="S1253" s="48"/>
      <c r="T1253" s="48"/>
      <c r="U1253" s="48"/>
      <c r="V1253" s="48"/>
      <c r="W1253" s="48"/>
      <c r="X1253" s="48"/>
    </row>
    <row r="1254" spans="1:24" ht="20.100000000000001" customHeight="1">
      <c r="A1254" s="540">
        <v>1247</v>
      </c>
      <c r="B1254" s="725" t="s">
        <v>713</v>
      </c>
      <c r="C1254" s="542" t="s">
        <v>712</v>
      </c>
      <c r="D1254" s="543" t="s">
        <v>812</v>
      </c>
      <c r="E1254" s="731" t="s">
        <v>3138</v>
      </c>
      <c r="F1254" s="729" t="s">
        <v>3058</v>
      </c>
      <c r="G1254" s="546"/>
      <c r="H1254" s="547"/>
      <c r="I1254" s="547"/>
      <c r="J1254" s="547"/>
      <c r="K1254" s="547"/>
      <c r="L1254" s="728" t="s">
        <v>3059</v>
      </c>
      <c r="M1254" s="579">
        <v>6952</v>
      </c>
      <c r="N1254" s="549"/>
      <c r="P1254" s="48"/>
      <c r="Q1254" s="48"/>
      <c r="R1254" s="48"/>
      <c r="S1254" s="48"/>
      <c r="T1254" s="48"/>
      <c r="U1254" s="48"/>
      <c r="V1254" s="48"/>
      <c r="W1254" s="48"/>
      <c r="X1254" s="48"/>
    </row>
    <row r="1255" spans="1:24" ht="20.100000000000001" customHeight="1">
      <c r="A1255" s="540">
        <v>1248</v>
      </c>
      <c r="B1255" s="725" t="s">
        <v>713</v>
      </c>
      <c r="C1255" s="542" t="s">
        <v>712</v>
      </c>
      <c r="D1255" s="543" t="s">
        <v>813</v>
      </c>
      <c r="E1255" s="731" t="s">
        <v>3139</v>
      </c>
      <c r="F1255" s="729" t="s">
        <v>3058</v>
      </c>
      <c r="G1255" s="546"/>
      <c r="H1255" s="547"/>
      <c r="I1255" s="547"/>
      <c r="J1255" s="547"/>
      <c r="K1255" s="547"/>
      <c r="L1255" s="728" t="s">
        <v>3059</v>
      </c>
      <c r="M1255" s="579">
        <v>6952</v>
      </c>
      <c r="N1255" s="549"/>
      <c r="P1255" s="48"/>
      <c r="Q1255" s="48"/>
      <c r="R1255" s="48"/>
      <c r="S1255" s="48"/>
      <c r="T1255" s="48"/>
      <c r="U1255" s="48"/>
      <c r="V1255" s="48"/>
      <c r="W1255" s="48"/>
      <c r="X1255" s="48"/>
    </row>
    <row r="1256" spans="1:24" ht="20.100000000000001" customHeight="1">
      <c r="A1256" s="540">
        <v>1249</v>
      </c>
      <c r="B1256" s="725" t="s">
        <v>713</v>
      </c>
      <c r="C1256" s="542" t="s">
        <v>712</v>
      </c>
      <c r="D1256" s="543" t="s">
        <v>814</v>
      </c>
      <c r="E1256" s="731" t="s">
        <v>3140</v>
      </c>
      <c r="F1256" s="729" t="s">
        <v>3058</v>
      </c>
      <c r="G1256" s="546"/>
      <c r="H1256" s="547"/>
      <c r="I1256" s="547"/>
      <c r="J1256" s="547"/>
      <c r="K1256" s="547"/>
      <c r="L1256" s="728" t="s">
        <v>3059</v>
      </c>
      <c r="M1256" s="579">
        <v>4737</v>
      </c>
      <c r="N1256" s="549"/>
      <c r="P1256" s="48"/>
      <c r="Q1256" s="48"/>
      <c r="R1256" s="48"/>
      <c r="S1256" s="48"/>
      <c r="T1256" s="48"/>
      <c r="U1256" s="48"/>
      <c r="V1256" s="48"/>
      <c r="W1256" s="48"/>
      <c r="X1256" s="48"/>
    </row>
    <row r="1257" spans="1:24" ht="20.100000000000001" customHeight="1">
      <c r="A1257" s="540">
        <v>1250</v>
      </c>
      <c r="B1257" s="725" t="s">
        <v>713</v>
      </c>
      <c r="C1257" s="542" t="s">
        <v>712</v>
      </c>
      <c r="D1257" s="543" t="s">
        <v>815</v>
      </c>
      <c r="E1257" s="731" t="s">
        <v>3141</v>
      </c>
      <c r="F1257" s="729" t="s">
        <v>3058</v>
      </c>
      <c r="G1257" s="546"/>
      <c r="H1257" s="547"/>
      <c r="I1257" s="547"/>
      <c r="J1257" s="547"/>
      <c r="K1257" s="547"/>
      <c r="L1257" s="728" t="s">
        <v>3059</v>
      </c>
      <c r="M1257" s="579">
        <v>6952</v>
      </c>
      <c r="N1257" s="549"/>
      <c r="P1257" s="48"/>
      <c r="Q1257" s="48"/>
      <c r="R1257" s="48"/>
      <c r="S1257" s="48"/>
      <c r="T1257" s="48"/>
      <c r="U1257" s="48"/>
      <c r="V1257" s="48"/>
      <c r="W1257" s="48"/>
      <c r="X1257" s="48"/>
    </row>
    <row r="1258" spans="1:24" ht="20.100000000000001" customHeight="1">
      <c r="A1258" s="540">
        <v>1251</v>
      </c>
      <c r="B1258" s="725" t="s">
        <v>713</v>
      </c>
      <c r="C1258" s="542" t="s">
        <v>712</v>
      </c>
      <c r="D1258" s="543" t="s">
        <v>816</v>
      </c>
      <c r="E1258" s="731" t="s">
        <v>3142</v>
      </c>
      <c r="F1258" s="729" t="s">
        <v>3058</v>
      </c>
      <c r="G1258" s="546"/>
      <c r="H1258" s="547"/>
      <c r="I1258" s="547"/>
      <c r="J1258" s="547"/>
      <c r="K1258" s="547"/>
      <c r="L1258" s="728" t="s">
        <v>3059</v>
      </c>
      <c r="M1258" s="579">
        <v>5247</v>
      </c>
      <c r="N1258" s="549"/>
      <c r="P1258" s="48"/>
      <c r="Q1258" s="48"/>
      <c r="R1258" s="48"/>
      <c r="S1258" s="48"/>
      <c r="T1258" s="48"/>
      <c r="U1258" s="48"/>
      <c r="V1258" s="48"/>
      <c r="W1258" s="48"/>
      <c r="X1258" s="48"/>
    </row>
    <row r="1259" spans="1:24" ht="20.100000000000001" customHeight="1">
      <c r="A1259" s="540">
        <v>1252</v>
      </c>
      <c r="B1259" s="725" t="s">
        <v>713</v>
      </c>
      <c r="C1259" s="542" t="s">
        <v>712</v>
      </c>
      <c r="D1259" s="543" t="s">
        <v>817</v>
      </c>
      <c r="E1259" s="731" t="s">
        <v>3143</v>
      </c>
      <c r="F1259" s="729" t="s">
        <v>3058</v>
      </c>
      <c r="G1259" s="546"/>
      <c r="H1259" s="547"/>
      <c r="I1259" s="547"/>
      <c r="J1259" s="547"/>
      <c r="K1259" s="547"/>
      <c r="L1259" s="728" t="s">
        <v>3059</v>
      </c>
      <c r="M1259" s="579">
        <v>4737</v>
      </c>
      <c r="N1259" s="549"/>
      <c r="P1259" s="48"/>
      <c r="Q1259" s="48"/>
      <c r="R1259" s="48"/>
      <c r="S1259" s="48"/>
      <c r="T1259" s="48"/>
      <c r="U1259" s="48"/>
      <c r="V1259" s="48"/>
      <c r="W1259" s="48"/>
      <c r="X1259" s="48"/>
    </row>
    <row r="1260" spans="1:24" ht="20.100000000000001" customHeight="1">
      <c r="A1260" s="540">
        <v>1253</v>
      </c>
      <c r="B1260" s="725" t="s">
        <v>713</v>
      </c>
      <c r="C1260" s="542" t="s">
        <v>712</v>
      </c>
      <c r="D1260" s="543" t="s">
        <v>818</v>
      </c>
      <c r="E1260" s="731" t="s">
        <v>3144</v>
      </c>
      <c r="F1260" s="729" t="s">
        <v>3058</v>
      </c>
      <c r="G1260" s="546"/>
      <c r="H1260" s="547"/>
      <c r="I1260" s="547"/>
      <c r="J1260" s="547"/>
      <c r="K1260" s="547"/>
      <c r="L1260" s="728" t="s">
        <v>3059</v>
      </c>
      <c r="M1260" s="579">
        <v>4737</v>
      </c>
      <c r="N1260" s="549"/>
      <c r="P1260" s="48"/>
      <c r="Q1260" s="48"/>
      <c r="R1260" s="48"/>
      <c r="S1260" s="48"/>
      <c r="T1260" s="48"/>
      <c r="U1260" s="48"/>
      <c r="V1260" s="48"/>
      <c r="W1260" s="48"/>
      <c r="X1260" s="48"/>
    </row>
    <row r="1261" spans="1:24" ht="20.100000000000001" customHeight="1">
      <c r="A1261" s="540">
        <v>1254</v>
      </c>
      <c r="B1261" s="725" t="s">
        <v>713</v>
      </c>
      <c r="C1261" s="542" t="s">
        <v>712</v>
      </c>
      <c r="D1261" s="543" t="s">
        <v>819</v>
      </c>
      <c r="E1261" s="731" t="s">
        <v>3145</v>
      </c>
      <c r="F1261" s="729" t="s">
        <v>3058</v>
      </c>
      <c r="G1261" s="546"/>
      <c r="H1261" s="547"/>
      <c r="I1261" s="547"/>
      <c r="J1261" s="547"/>
      <c r="K1261" s="547"/>
      <c r="L1261" s="728" t="s">
        <v>3059</v>
      </c>
      <c r="M1261" s="579">
        <v>6952</v>
      </c>
      <c r="N1261" s="549"/>
      <c r="P1261" s="48"/>
      <c r="Q1261" s="48"/>
      <c r="R1261" s="48"/>
      <c r="S1261" s="48"/>
      <c r="T1261" s="48"/>
      <c r="U1261" s="48"/>
      <c r="V1261" s="48"/>
      <c r="W1261" s="48"/>
      <c r="X1261" s="48"/>
    </row>
    <row r="1262" spans="1:24" ht="20.100000000000001" customHeight="1">
      <c r="A1262" s="540">
        <v>1255</v>
      </c>
      <c r="B1262" s="725" t="s">
        <v>713</v>
      </c>
      <c r="C1262" s="542" t="s">
        <v>712</v>
      </c>
      <c r="D1262" s="543" t="s">
        <v>820</v>
      </c>
      <c r="E1262" s="731" t="s">
        <v>3146</v>
      </c>
      <c r="F1262" s="729" t="s">
        <v>3058</v>
      </c>
      <c r="G1262" s="546"/>
      <c r="H1262" s="547"/>
      <c r="I1262" s="547"/>
      <c r="J1262" s="547"/>
      <c r="K1262" s="547"/>
      <c r="L1262" s="728" t="s">
        <v>3059</v>
      </c>
      <c r="M1262" s="579">
        <v>5247</v>
      </c>
      <c r="N1262" s="549"/>
      <c r="P1262" s="48"/>
      <c r="Q1262" s="48"/>
      <c r="R1262" s="48"/>
      <c r="S1262" s="48"/>
      <c r="T1262" s="48"/>
      <c r="U1262" s="48"/>
      <c r="V1262" s="48"/>
      <c r="W1262" s="48"/>
      <c r="X1262" s="48"/>
    </row>
    <row r="1263" spans="1:24" ht="20.100000000000001" customHeight="1">
      <c r="A1263" s="540">
        <v>1256</v>
      </c>
      <c r="B1263" s="725" t="s">
        <v>713</v>
      </c>
      <c r="C1263" s="542" t="s">
        <v>712</v>
      </c>
      <c r="D1263" s="543" t="s">
        <v>821</v>
      </c>
      <c r="E1263" s="731" t="s">
        <v>3147</v>
      </c>
      <c r="F1263" s="729" t="s">
        <v>3058</v>
      </c>
      <c r="G1263" s="546"/>
      <c r="H1263" s="547"/>
      <c r="I1263" s="547"/>
      <c r="J1263" s="547"/>
      <c r="K1263" s="547"/>
      <c r="L1263" s="728" t="s">
        <v>3059</v>
      </c>
      <c r="M1263" s="579">
        <v>6952</v>
      </c>
      <c r="N1263" s="549"/>
      <c r="P1263" s="48"/>
      <c r="Q1263" s="48"/>
      <c r="R1263" s="48"/>
      <c r="S1263" s="48"/>
      <c r="T1263" s="48"/>
      <c r="U1263" s="48"/>
      <c r="V1263" s="48"/>
      <c r="W1263" s="48"/>
      <c r="X1263" s="48"/>
    </row>
    <row r="1264" spans="1:24" ht="20.100000000000001" customHeight="1">
      <c r="A1264" s="540">
        <v>1257</v>
      </c>
      <c r="B1264" s="725" t="s">
        <v>713</v>
      </c>
      <c r="C1264" s="542" t="s">
        <v>712</v>
      </c>
      <c r="D1264" s="543" t="s">
        <v>822</v>
      </c>
      <c r="E1264" s="731" t="s">
        <v>3148</v>
      </c>
      <c r="F1264" s="729" t="s">
        <v>3058</v>
      </c>
      <c r="G1264" s="546"/>
      <c r="H1264" s="547"/>
      <c r="I1264" s="547"/>
      <c r="J1264" s="547"/>
      <c r="K1264" s="547"/>
      <c r="L1264" s="728" t="s">
        <v>3059</v>
      </c>
      <c r="M1264" s="579">
        <v>6952</v>
      </c>
      <c r="N1264" s="549"/>
      <c r="P1264" s="48"/>
      <c r="Q1264" s="48"/>
      <c r="R1264" s="48"/>
      <c r="S1264" s="48"/>
      <c r="T1264" s="48"/>
      <c r="U1264" s="48"/>
      <c r="V1264" s="48"/>
      <c r="W1264" s="48"/>
      <c r="X1264" s="48"/>
    </row>
    <row r="1265" spans="1:24" ht="20.100000000000001" customHeight="1">
      <c r="A1265" s="540">
        <v>1258</v>
      </c>
      <c r="B1265" s="725" t="s">
        <v>713</v>
      </c>
      <c r="C1265" s="542" t="s">
        <v>712</v>
      </c>
      <c r="D1265" s="543" t="s">
        <v>823</v>
      </c>
      <c r="E1265" s="731" t="s">
        <v>3149</v>
      </c>
      <c r="F1265" s="729" t="s">
        <v>3058</v>
      </c>
      <c r="G1265" s="546"/>
      <c r="H1265" s="547"/>
      <c r="I1265" s="547"/>
      <c r="J1265" s="547"/>
      <c r="K1265" s="547"/>
      <c r="L1265" s="728" t="s">
        <v>3059</v>
      </c>
      <c r="M1265" s="579">
        <v>6952</v>
      </c>
      <c r="N1265" s="549"/>
      <c r="P1265" s="48"/>
      <c r="Q1265" s="48"/>
      <c r="R1265" s="48"/>
      <c r="S1265" s="48"/>
      <c r="T1265" s="48"/>
      <c r="U1265" s="48"/>
      <c r="V1265" s="48"/>
      <c r="W1265" s="48"/>
      <c r="X1265" s="48"/>
    </row>
    <row r="1266" spans="1:24" ht="20.100000000000001" customHeight="1">
      <c r="A1266" s="540">
        <v>1259</v>
      </c>
      <c r="B1266" s="725" t="s">
        <v>713</v>
      </c>
      <c r="C1266" s="542" t="s">
        <v>712</v>
      </c>
      <c r="D1266" s="543" t="s">
        <v>824</v>
      </c>
      <c r="E1266" s="731" t="s">
        <v>3150</v>
      </c>
      <c r="F1266" s="729" t="s">
        <v>3058</v>
      </c>
      <c r="G1266" s="546"/>
      <c r="H1266" s="547"/>
      <c r="I1266" s="547"/>
      <c r="J1266" s="547"/>
      <c r="K1266" s="547"/>
      <c r="L1266" s="728" t="s">
        <v>3059</v>
      </c>
      <c r="M1266" s="579">
        <v>4737</v>
      </c>
      <c r="N1266" s="549"/>
      <c r="P1266" s="48"/>
      <c r="Q1266" s="48"/>
      <c r="R1266" s="48"/>
      <c r="S1266" s="48"/>
      <c r="T1266" s="48"/>
      <c r="U1266" s="48"/>
      <c r="V1266" s="48"/>
      <c r="W1266" s="48"/>
      <c r="X1266" s="48"/>
    </row>
    <row r="1267" spans="1:24" ht="20.100000000000001" customHeight="1">
      <c r="A1267" s="540">
        <v>1260</v>
      </c>
      <c r="B1267" s="725" t="s">
        <v>713</v>
      </c>
      <c r="C1267" s="542" t="s">
        <v>712</v>
      </c>
      <c r="D1267" s="543" t="s">
        <v>825</v>
      </c>
      <c r="E1267" s="731" t="s">
        <v>3151</v>
      </c>
      <c r="F1267" s="729" t="s">
        <v>3058</v>
      </c>
      <c r="G1267" s="546"/>
      <c r="H1267" s="547"/>
      <c r="I1267" s="547"/>
      <c r="J1267" s="547"/>
      <c r="K1267" s="547"/>
      <c r="L1267" s="728" t="s">
        <v>3059</v>
      </c>
      <c r="M1267" s="579">
        <v>4737</v>
      </c>
      <c r="N1267" s="549"/>
      <c r="P1267" s="48"/>
      <c r="Q1267" s="48"/>
      <c r="R1267" s="48"/>
      <c r="S1267" s="48"/>
      <c r="T1267" s="48"/>
      <c r="U1267" s="48"/>
      <c r="V1267" s="48"/>
      <c r="W1267" s="48"/>
      <c r="X1267" s="48"/>
    </row>
    <row r="1268" spans="1:24" ht="20.100000000000001" customHeight="1">
      <c r="A1268" s="540">
        <v>1261</v>
      </c>
      <c r="B1268" s="725" t="s">
        <v>713</v>
      </c>
      <c r="C1268" s="542" t="s">
        <v>712</v>
      </c>
      <c r="D1268" s="543" t="s">
        <v>826</v>
      </c>
      <c r="E1268" s="731" t="s">
        <v>3152</v>
      </c>
      <c r="F1268" s="729" t="s">
        <v>3058</v>
      </c>
      <c r="G1268" s="546"/>
      <c r="H1268" s="547"/>
      <c r="I1268" s="547"/>
      <c r="J1268" s="547"/>
      <c r="K1268" s="547"/>
      <c r="L1268" s="728" t="s">
        <v>3059</v>
      </c>
      <c r="M1268" s="579">
        <v>4737</v>
      </c>
      <c r="N1268" s="549"/>
      <c r="P1268" s="48"/>
      <c r="Q1268" s="48"/>
      <c r="R1268" s="48"/>
      <c r="S1268" s="48"/>
      <c r="T1268" s="48"/>
      <c r="U1268" s="48"/>
      <c r="V1268" s="48"/>
      <c r="W1268" s="48"/>
      <c r="X1268" s="48"/>
    </row>
    <row r="1269" spans="1:24" ht="20.100000000000001" customHeight="1">
      <c r="A1269" s="540">
        <v>1262</v>
      </c>
      <c r="B1269" s="725" t="s">
        <v>713</v>
      </c>
      <c r="C1269" s="542" t="s">
        <v>712</v>
      </c>
      <c r="D1269" s="543" t="s">
        <v>827</v>
      </c>
      <c r="E1269" s="731" t="s">
        <v>3153</v>
      </c>
      <c r="F1269" s="729" t="s">
        <v>3058</v>
      </c>
      <c r="G1269" s="546"/>
      <c r="H1269" s="547"/>
      <c r="I1269" s="547"/>
      <c r="J1269" s="547"/>
      <c r="K1269" s="547"/>
      <c r="L1269" s="728" t="s">
        <v>3059</v>
      </c>
      <c r="M1269" s="579">
        <v>4737</v>
      </c>
      <c r="N1269" s="549"/>
      <c r="P1269" s="48"/>
      <c r="Q1269" s="48"/>
      <c r="R1269" s="48"/>
      <c r="S1269" s="48"/>
      <c r="T1269" s="48"/>
      <c r="U1269" s="48"/>
      <c r="V1269" s="48"/>
      <c r="W1269" s="48"/>
      <c r="X1269" s="48"/>
    </row>
    <row r="1270" spans="1:24" ht="20.100000000000001" customHeight="1">
      <c r="A1270" s="540">
        <v>1263</v>
      </c>
      <c r="B1270" s="725" t="s">
        <v>713</v>
      </c>
      <c r="C1270" s="542" t="s">
        <v>712</v>
      </c>
      <c r="D1270" s="543" t="s">
        <v>828</v>
      </c>
      <c r="E1270" s="731" t="s">
        <v>3154</v>
      </c>
      <c r="F1270" s="729" t="s">
        <v>3058</v>
      </c>
      <c r="G1270" s="546"/>
      <c r="H1270" s="547"/>
      <c r="I1270" s="547"/>
      <c r="J1270" s="547"/>
      <c r="K1270" s="547"/>
      <c r="L1270" s="728" t="s">
        <v>3059</v>
      </c>
      <c r="M1270" s="579">
        <v>4737</v>
      </c>
      <c r="N1270" s="549"/>
      <c r="P1270" s="48"/>
      <c r="Q1270" s="48"/>
      <c r="R1270" s="48"/>
      <c r="S1270" s="48"/>
      <c r="T1270" s="48"/>
      <c r="U1270" s="48"/>
      <c r="V1270" s="48"/>
      <c r="W1270" s="48"/>
      <c r="X1270" s="48"/>
    </row>
    <row r="1271" spans="1:24" ht="20.100000000000001" customHeight="1">
      <c r="A1271" s="540">
        <v>1264</v>
      </c>
      <c r="B1271" s="725" t="s">
        <v>713</v>
      </c>
      <c r="C1271" s="542" t="s">
        <v>712</v>
      </c>
      <c r="D1271" s="543" t="s">
        <v>829</v>
      </c>
      <c r="E1271" s="731" t="s">
        <v>3155</v>
      </c>
      <c r="F1271" s="729" t="s">
        <v>3058</v>
      </c>
      <c r="G1271" s="546"/>
      <c r="H1271" s="547"/>
      <c r="I1271" s="547"/>
      <c r="J1271" s="547"/>
      <c r="K1271" s="547"/>
      <c r="L1271" s="728" t="s">
        <v>3059</v>
      </c>
      <c r="M1271" s="579">
        <v>5247</v>
      </c>
      <c r="N1271" s="549"/>
      <c r="P1271" s="48"/>
      <c r="Q1271" s="48"/>
      <c r="R1271" s="48"/>
      <c r="S1271" s="48"/>
      <c r="T1271" s="48"/>
      <c r="U1271" s="48"/>
      <c r="V1271" s="48"/>
      <c r="W1271" s="48"/>
      <c r="X1271" s="48"/>
    </row>
    <row r="1272" spans="1:24" ht="20.100000000000001" customHeight="1">
      <c r="A1272" s="540">
        <v>1265</v>
      </c>
      <c r="B1272" s="725" t="s">
        <v>713</v>
      </c>
      <c r="C1272" s="542" t="s">
        <v>712</v>
      </c>
      <c r="D1272" s="543" t="s">
        <v>830</v>
      </c>
      <c r="E1272" s="731" t="s">
        <v>3156</v>
      </c>
      <c r="F1272" s="729" t="s">
        <v>3058</v>
      </c>
      <c r="G1272" s="546"/>
      <c r="H1272" s="547"/>
      <c r="I1272" s="547"/>
      <c r="J1272" s="547"/>
      <c r="K1272" s="547"/>
      <c r="L1272" s="728" t="s">
        <v>3059</v>
      </c>
      <c r="M1272" s="579">
        <v>4737</v>
      </c>
      <c r="N1272" s="549"/>
      <c r="P1272" s="48"/>
      <c r="Q1272" s="48"/>
      <c r="R1272" s="48"/>
      <c r="S1272" s="48"/>
      <c r="T1272" s="48"/>
      <c r="U1272" s="48"/>
      <c r="V1272" s="48"/>
      <c r="W1272" s="48"/>
      <c r="X1272" s="48"/>
    </row>
    <row r="1273" spans="1:24" ht="20.100000000000001" customHeight="1">
      <c r="A1273" s="540">
        <v>1266</v>
      </c>
      <c r="B1273" s="725" t="s">
        <v>713</v>
      </c>
      <c r="C1273" s="542" t="s">
        <v>712</v>
      </c>
      <c r="D1273" s="543" t="s">
        <v>831</v>
      </c>
      <c r="E1273" s="731" t="s">
        <v>3157</v>
      </c>
      <c r="F1273" s="729" t="s">
        <v>3058</v>
      </c>
      <c r="G1273" s="546"/>
      <c r="H1273" s="547"/>
      <c r="I1273" s="547"/>
      <c r="J1273" s="547"/>
      <c r="K1273" s="547"/>
      <c r="L1273" s="728" t="s">
        <v>3059</v>
      </c>
      <c r="M1273" s="579">
        <v>6952</v>
      </c>
      <c r="N1273" s="549"/>
      <c r="P1273" s="48"/>
      <c r="Q1273" s="48"/>
      <c r="R1273" s="48"/>
      <c r="S1273" s="48"/>
      <c r="T1273" s="48"/>
      <c r="U1273" s="48"/>
      <c r="V1273" s="48"/>
      <c r="W1273" s="48"/>
      <c r="X1273" s="48"/>
    </row>
    <row r="1274" spans="1:24" ht="20.100000000000001" customHeight="1">
      <c r="A1274" s="540">
        <v>1267</v>
      </c>
      <c r="B1274" s="725" t="s">
        <v>713</v>
      </c>
      <c r="C1274" s="542" t="s">
        <v>712</v>
      </c>
      <c r="D1274" s="543" t="s">
        <v>832</v>
      </c>
      <c r="E1274" s="731" t="s">
        <v>3158</v>
      </c>
      <c r="F1274" s="729" t="s">
        <v>3058</v>
      </c>
      <c r="G1274" s="546"/>
      <c r="H1274" s="547"/>
      <c r="I1274" s="547"/>
      <c r="J1274" s="547"/>
      <c r="K1274" s="547"/>
      <c r="L1274" s="728" t="s">
        <v>3059</v>
      </c>
      <c r="M1274" s="579">
        <v>6952</v>
      </c>
      <c r="N1274" s="549"/>
      <c r="P1274" s="48"/>
      <c r="Q1274" s="48"/>
      <c r="R1274" s="48"/>
      <c r="S1274" s="48"/>
      <c r="T1274" s="48"/>
      <c r="U1274" s="48"/>
      <c r="V1274" s="48"/>
      <c r="W1274" s="48"/>
      <c r="X1274" s="48"/>
    </row>
    <row r="1275" spans="1:24" ht="20.100000000000001" customHeight="1">
      <c r="A1275" s="540">
        <v>1268</v>
      </c>
      <c r="B1275" s="725" t="s">
        <v>713</v>
      </c>
      <c r="C1275" s="542" t="s">
        <v>712</v>
      </c>
      <c r="D1275" s="543" t="s">
        <v>833</v>
      </c>
      <c r="E1275" s="731" t="s">
        <v>3159</v>
      </c>
      <c r="F1275" s="729" t="s">
        <v>3058</v>
      </c>
      <c r="G1275" s="546"/>
      <c r="H1275" s="547"/>
      <c r="I1275" s="547"/>
      <c r="J1275" s="547"/>
      <c r="K1275" s="547"/>
      <c r="L1275" s="728" t="s">
        <v>3059</v>
      </c>
      <c r="M1275" s="579">
        <v>5247</v>
      </c>
      <c r="N1275" s="549"/>
      <c r="P1275" s="48"/>
      <c r="Q1275" s="48"/>
      <c r="R1275" s="48"/>
      <c r="S1275" s="48"/>
      <c r="T1275" s="48"/>
      <c r="U1275" s="48"/>
      <c r="V1275" s="48"/>
      <c r="W1275" s="48"/>
      <c r="X1275" s="48"/>
    </row>
    <row r="1276" spans="1:24" ht="20.100000000000001" customHeight="1">
      <c r="A1276" s="540">
        <v>1269</v>
      </c>
      <c r="B1276" s="725" t="s">
        <v>713</v>
      </c>
      <c r="C1276" s="542" t="s">
        <v>712</v>
      </c>
      <c r="D1276" s="543" t="s">
        <v>834</v>
      </c>
      <c r="E1276" s="731" t="s">
        <v>3160</v>
      </c>
      <c r="F1276" s="729" t="s">
        <v>3058</v>
      </c>
      <c r="G1276" s="546"/>
      <c r="H1276" s="547"/>
      <c r="I1276" s="547"/>
      <c r="J1276" s="547"/>
      <c r="K1276" s="547"/>
      <c r="L1276" s="728" t="s">
        <v>3059</v>
      </c>
      <c r="M1276" s="579">
        <v>6952</v>
      </c>
      <c r="N1276" s="549"/>
      <c r="P1276" s="48"/>
      <c r="Q1276" s="48"/>
      <c r="R1276" s="48"/>
      <c r="S1276" s="48"/>
      <c r="T1276" s="48"/>
      <c r="U1276" s="48"/>
      <c r="V1276" s="48"/>
      <c r="W1276" s="48"/>
      <c r="X1276" s="48"/>
    </row>
    <row r="1277" spans="1:24" ht="20.100000000000001" customHeight="1">
      <c r="A1277" s="540">
        <v>1270</v>
      </c>
      <c r="B1277" s="725" t="s">
        <v>713</v>
      </c>
      <c r="C1277" s="542" t="s">
        <v>712</v>
      </c>
      <c r="D1277" s="543" t="s">
        <v>835</v>
      </c>
      <c r="E1277" s="731" t="s">
        <v>3161</v>
      </c>
      <c r="F1277" s="729" t="s">
        <v>3058</v>
      </c>
      <c r="G1277" s="546"/>
      <c r="H1277" s="547"/>
      <c r="I1277" s="547"/>
      <c r="J1277" s="547"/>
      <c r="K1277" s="547"/>
      <c r="L1277" s="728" t="s">
        <v>3059</v>
      </c>
      <c r="M1277" s="579">
        <v>5247</v>
      </c>
      <c r="N1277" s="549"/>
      <c r="P1277" s="48"/>
      <c r="Q1277" s="48"/>
      <c r="R1277" s="48"/>
      <c r="S1277" s="48"/>
      <c r="T1277" s="48"/>
      <c r="U1277" s="48"/>
      <c r="V1277" s="48"/>
      <c r="W1277" s="48"/>
      <c r="X1277" s="48"/>
    </row>
    <row r="1278" spans="1:24" ht="20.100000000000001" customHeight="1">
      <c r="A1278" s="540">
        <v>1271</v>
      </c>
      <c r="B1278" s="725" t="s">
        <v>713</v>
      </c>
      <c r="C1278" s="542" t="s">
        <v>712</v>
      </c>
      <c r="D1278" s="543" t="s">
        <v>836</v>
      </c>
      <c r="E1278" s="731" t="s">
        <v>3162</v>
      </c>
      <c r="F1278" s="729" t="s">
        <v>3058</v>
      </c>
      <c r="G1278" s="546"/>
      <c r="H1278" s="547"/>
      <c r="I1278" s="547"/>
      <c r="J1278" s="547"/>
      <c r="K1278" s="547"/>
      <c r="L1278" s="728" t="s">
        <v>3059</v>
      </c>
      <c r="M1278" s="579">
        <v>6952</v>
      </c>
      <c r="N1278" s="549"/>
      <c r="P1278" s="48"/>
      <c r="Q1278" s="48"/>
      <c r="R1278" s="48"/>
      <c r="S1278" s="48"/>
      <c r="T1278" s="48"/>
      <c r="U1278" s="48"/>
      <c r="V1278" s="48"/>
      <c r="W1278" s="48"/>
      <c r="X1278" s="48"/>
    </row>
    <row r="1279" spans="1:24" ht="20.100000000000001" customHeight="1">
      <c r="A1279" s="540">
        <v>1272</v>
      </c>
      <c r="B1279" s="725" t="s">
        <v>713</v>
      </c>
      <c r="C1279" s="542" t="s">
        <v>712</v>
      </c>
      <c r="D1279" s="543" t="s">
        <v>837</v>
      </c>
      <c r="E1279" s="731" t="s">
        <v>3163</v>
      </c>
      <c r="F1279" s="729" t="s">
        <v>3058</v>
      </c>
      <c r="G1279" s="546"/>
      <c r="H1279" s="547"/>
      <c r="I1279" s="547"/>
      <c r="J1279" s="547"/>
      <c r="K1279" s="547"/>
      <c r="L1279" s="728" t="s">
        <v>3059</v>
      </c>
      <c r="M1279" s="579">
        <v>4737</v>
      </c>
      <c r="N1279" s="549"/>
      <c r="P1279" s="48"/>
      <c r="Q1279" s="48"/>
      <c r="R1279" s="48"/>
      <c r="S1279" s="48"/>
      <c r="T1279" s="48"/>
      <c r="U1279" s="48"/>
      <c r="V1279" s="48"/>
      <c r="W1279" s="48"/>
      <c r="X1279" s="48"/>
    </row>
    <row r="1280" spans="1:24" ht="20.100000000000001" customHeight="1">
      <c r="A1280" s="540">
        <v>1273</v>
      </c>
      <c r="B1280" s="725" t="s">
        <v>713</v>
      </c>
      <c r="C1280" s="542" t="s">
        <v>712</v>
      </c>
      <c r="D1280" s="543" t="s">
        <v>838</v>
      </c>
      <c r="E1280" s="731" t="s">
        <v>3164</v>
      </c>
      <c r="F1280" s="729" t="s">
        <v>3058</v>
      </c>
      <c r="G1280" s="546"/>
      <c r="H1280" s="547"/>
      <c r="I1280" s="547"/>
      <c r="J1280" s="547"/>
      <c r="K1280" s="547"/>
      <c r="L1280" s="728" t="s">
        <v>3059</v>
      </c>
      <c r="M1280" s="579">
        <v>6952</v>
      </c>
      <c r="N1280" s="549"/>
      <c r="P1280" s="48"/>
      <c r="Q1280" s="48"/>
      <c r="R1280" s="48"/>
      <c r="S1280" s="48"/>
      <c r="T1280" s="48"/>
      <c r="U1280" s="48"/>
      <c r="V1280" s="48"/>
      <c r="W1280" s="48"/>
      <c r="X1280" s="48"/>
    </row>
    <row r="1281" spans="1:24" ht="20.100000000000001" customHeight="1">
      <c r="A1281" s="540">
        <v>1274</v>
      </c>
      <c r="B1281" s="725" t="s">
        <v>713</v>
      </c>
      <c r="C1281" s="542" t="s">
        <v>712</v>
      </c>
      <c r="D1281" s="543" t="s">
        <v>839</v>
      </c>
      <c r="E1281" s="731" t="s">
        <v>3165</v>
      </c>
      <c r="F1281" s="729" t="s">
        <v>3058</v>
      </c>
      <c r="G1281" s="546"/>
      <c r="H1281" s="547"/>
      <c r="I1281" s="547"/>
      <c r="J1281" s="547"/>
      <c r="K1281" s="547"/>
      <c r="L1281" s="728" t="s">
        <v>3059</v>
      </c>
      <c r="M1281" s="579">
        <v>5247</v>
      </c>
      <c r="N1281" s="549"/>
      <c r="P1281" s="48"/>
      <c r="Q1281" s="48"/>
      <c r="R1281" s="48"/>
      <c r="S1281" s="48"/>
      <c r="T1281" s="48"/>
      <c r="U1281" s="48"/>
      <c r="V1281" s="48"/>
      <c r="W1281" s="48"/>
      <c r="X1281" s="48"/>
    </row>
    <row r="1282" spans="1:24" ht="20.100000000000001" customHeight="1">
      <c r="A1282" s="540">
        <v>1275</v>
      </c>
      <c r="B1282" s="725" t="s">
        <v>713</v>
      </c>
      <c r="C1282" s="542" t="s">
        <v>712</v>
      </c>
      <c r="D1282" s="543" t="s">
        <v>840</v>
      </c>
      <c r="E1282" s="731" t="s">
        <v>3166</v>
      </c>
      <c r="F1282" s="729" t="s">
        <v>3058</v>
      </c>
      <c r="G1282" s="546"/>
      <c r="H1282" s="547"/>
      <c r="I1282" s="547"/>
      <c r="J1282" s="547"/>
      <c r="K1282" s="547"/>
      <c r="L1282" s="728" t="s">
        <v>3059</v>
      </c>
      <c r="M1282" s="579">
        <v>5247</v>
      </c>
      <c r="N1282" s="549"/>
      <c r="P1282" s="48"/>
      <c r="Q1282" s="48"/>
      <c r="R1282" s="48"/>
      <c r="S1282" s="48"/>
      <c r="T1282" s="48"/>
      <c r="U1282" s="48"/>
      <c r="V1282" s="48"/>
      <c r="W1282" s="48"/>
      <c r="X1282" s="48"/>
    </row>
    <row r="1283" spans="1:24" ht="20.100000000000001" customHeight="1">
      <c r="A1283" s="540">
        <v>1276</v>
      </c>
      <c r="B1283" s="725" t="s">
        <v>713</v>
      </c>
      <c r="C1283" s="542" t="s">
        <v>712</v>
      </c>
      <c r="D1283" s="543" t="s">
        <v>841</v>
      </c>
      <c r="E1283" s="731" t="s">
        <v>3167</v>
      </c>
      <c r="F1283" s="729" t="s">
        <v>3058</v>
      </c>
      <c r="G1283" s="546"/>
      <c r="H1283" s="547"/>
      <c r="I1283" s="547"/>
      <c r="J1283" s="547"/>
      <c r="K1283" s="547"/>
      <c r="L1283" s="728" t="s">
        <v>3059</v>
      </c>
      <c r="M1283" s="579">
        <v>5247</v>
      </c>
      <c r="N1283" s="549"/>
      <c r="P1283" s="48"/>
      <c r="Q1283" s="48"/>
      <c r="R1283" s="48"/>
      <c r="S1283" s="48"/>
      <c r="T1283" s="48"/>
      <c r="U1283" s="48"/>
      <c r="V1283" s="48"/>
      <c r="W1283" s="48"/>
      <c r="X1283" s="48"/>
    </row>
    <row r="1284" spans="1:24" ht="20.100000000000001" customHeight="1">
      <c r="A1284" s="540">
        <v>1277</v>
      </c>
      <c r="B1284" s="725" t="s">
        <v>713</v>
      </c>
      <c r="C1284" s="542" t="s">
        <v>712</v>
      </c>
      <c r="D1284" s="543" t="s">
        <v>842</v>
      </c>
      <c r="E1284" s="731" t="s">
        <v>3168</v>
      </c>
      <c r="F1284" s="729" t="s">
        <v>3058</v>
      </c>
      <c r="G1284" s="546"/>
      <c r="H1284" s="547"/>
      <c r="I1284" s="547"/>
      <c r="J1284" s="547"/>
      <c r="K1284" s="547"/>
      <c r="L1284" s="728" t="s">
        <v>3059</v>
      </c>
      <c r="M1284" s="579">
        <v>5247</v>
      </c>
      <c r="N1284" s="549"/>
      <c r="P1284" s="48"/>
      <c r="Q1284" s="48"/>
      <c r="R1284" s="48"/>
      <c r="S1284" s="48"/>
      <c r="T1284" s="48"/>
      <c r="U1284" s="48"/>
      <c r="V1284" s="48"/>
      <c r="W1284" s="48"/>
      <c r="X1284" s="48"/>
    </row>
    <row r="1285" spans="1:24" ht="20.100000000000001" customHeight="1">
      <c r="A1285" s="540">
        <v>1278</v>
      </c>
      <c r="B1285" s="725" t="s">
        <v>713</v>
      </c>
      <c r="C1285" s="542" t="s">
        <v>712</v>
      </c>
      <c r="D1285" s="543" t="s">
        <v>843</v>
      </c>
      <c r="E1285" s="731" t="s">
        <v>3169</v>
      </c>
      <c r="F1285" s="729" t="s">
        <v>3058</v>
      </c>
      <c r="G1285" s="546"/>
      <c r="H1285" s="547"/>
      <c r="I1285" s="547"/>
      <c r="J1285" s="547"/>
      <c r="K1285" s="547"/>
      <c r="L1285" s="728" t="s">
        <v>3059</v>
      </c>
      <c r="M1285" s="579">
        <v>5247</v>
      </c>
      <c r="N1285" s="549"/>
      <c r="P1285" s="48"/>
      <c r="Q1285" s="48"/>
      <c r="R1285" s="48"/>
      <c r="S1285" s="48"/>
      <c r="T1285" s="48"/>
      <c r="U1285" s="48"/>
      <c r="V1285" s="48"/>
      <c r="W1285" s="48"/>
      <c r="X1285" s="48"/>
    </row>
    <row r="1286" spans="1:24" ht="20.100000000000001" customHeight="1">
      <c r="A1286" s="540">
        <v>1279</v>
      </c>
      <c r="B1286" s="725" t="s">
        <v>713</v>
      </c>
      <c r="C1286" s="542" t="s">
        <v>712</v>
      </c>
      <c r="D1286" s="543" t="s">
        <v>844</v>
      </c>
      <c r="E1286" s="731" t="s">
        <v>3170</v>
      </c>
      <c r="F1286" s="729" t="s">
        <v>3058</v>
      </c>
      <c r="G1286" s="546"/>
      <c r="H1286" s="547"/>
      <c r="I1286" s="547"/>
      <c r="J1286" s="547"/>
      <c r="K1286" s="547"/>
      <c r="L1286" s="728" t="s">
        <v>3059</v>
      </c>
      <c r="M1286" s="579">
        <v>5247</v>
      </c>
      <c r="N1286" s="549"/>
      <c r="P1286" s="48"/>
      <c r="Q1286" s="48"/>
      <c r="R1286" s="48"/>
      <c r="S1286" s="48"/>
      <c r="T1286" s="48"/>
      <c r="U1286" s="48"/>
      <c r="V1286" s="48"/>
      <c r="W1286" s="48"/>
      <c r="X1286" s="48"/>
    </row>
    <row r="1287" spans="1:24" ht="20.100000000000001" customHeight="1">
      <c r="A1287" s="540">
        <v>1280</v>
      </c>
      <c r="B1287" s="725" t="s">
        <v>713</v>
      </c>
      <c r="C1287" s="542" t="s">
        <v>712</v>
      </c>
      <c r="D1287" s="543" t="s">
        <v>845</v>
      </c>
      <c r="E1287" s="731" t="s">
        <v>3171</v>
      </c>
      <c r="F1287" s="729" t="s">
        <v>3058</v>
      </c>
      <c r="G1287" s="546"/>
      <c r="H1287" s="547"/>
      <c r="I1287" s="547"/>
      <c r="J1287" s="547"/>
      <c r="K1287" s="547"/>
      <c r="L1287" s="728" t="s">
        <v>3059</v>
      </c>
      <c r="M1287" s="579">
        <v>5247</v>
      </c>
      <c r="N1287" s="549"/>
      <c r="P1287" s="48"/>
      <c r="Q1287" s="48"/>
      <c r="R1287" s="48"/>
      <c r="S1287" s="48"/>
      <c r="T1287" s="48"/>
      <c r="U1287" s="48"/>
      <c r="V1287" s="48"/>
      <c r="W1287" s="48"/>
      <c r="X1287" s="48"/>
    </row>
    <row r="1288" spans="1:24" ht="20.100000000000001" customHeight="1">
      <c r="A1288" s="540">
        <v>1281</v>
      </c>
      <c r="B1288" s="725" t="s">
        <v>713</v>
      </c>
      <c r="C1288" s="542" t="s">
        <v>712</v>
      </c>
      <c r="D1288" s="543" t="s">
        <v>846</v>
      </c>
      <c r="E1288" s="731" t="s">
        <v>3172</v>
      </c>
      <c r="F1288" s="729" t="s">
        <v>3058</v>
      </c>
      <c r="G1288" s="546"/>
      <c r="H1288" s="547"/>
      <c r="I1288" s="547"/>
      <c r="J1288" s="547"/>
      <c r="K1288" s="547"/>
      <c r="L1288" s="728" t="s">
        <v>3059</v>
      </c>
      <c r="M1288" s="579">
        <v>4737</v>
      </c>
      <c r="N1288" s="549"/>
      <c r="P1288" s="48"/>
      <c r="Q1288" s="48"/>
      <c r="R1288" s="48"/>
      <c r="S1288" s="48"/>
      <c r="T1288" s="48"/>
      <c r="U1288" s="48"/>
      <c r="V1288" s="48"/>
      <c r="W1288" s="48"/>
      <c r="X1288" s="48"/>
    </row>
    <row r="1289" spans="1:24" ht="20.100000000000001" customHeight="1">
      <c r="A1289" s="540">
        <v>1282</v>
      </c>
      <c r="B1289" s="725" t="s">
        <v>713</v>
      </c>
      <c r="C1289" s="542" t="s">
        <v>712</v>
      </c>
      <c r="D1289" s="543" t="s">
        <v>847</v>
      </c>
      <c r="E1289" s="731" t="s">
        <v>3173</v>
      </c>
      <c r="F1289" s="729" t="s">
        <v>3058</v>
      </c>
      <c r="G1289" s="546"/>
      <c r="H1289" s="547"/>
      <c r="I1289" s="547"/>
      <c r="J1289" s="547"/>
      <c r="K1289" s="547"/>
      <c r="L1289" s="728" t="s">
        <v>3059</v>
      </c>
      <c r="M1289" s="580" t="s">
        <v>4049</v>
      </c>
      <c r="N1289" s="549"/>
      <c r="P1289" s="48"/>
      <c r="Q1289" s="48"/>
      <c r="R1289" s="48"/>
      <c r="S1289" s="48"/>
      <c r="T1289" s="48"/>
      <c r="U1289" s="48"/>
      <c r="V1289" s="48"/>
      <c r="W1289" s="48"/>
      <c r="X1289" s="48"/>
    </row>
    <row r="1290" spans="1:24" ht="20.100000000000001" customHeight="1">
      <c r="A1290" s="540">
        <v>1283</v>
      </c>
      <c r="B1290" s="725" t="s">
        <v>713</v>
      </c>
      <c r="C1290" s="542" t="s">
        <v>712</v>
      </c>
      <c r="D1290" s="543" t="s">
        <v>848</v>
      </c>
      <c r="E1290" s="731" t="s">
        <v>3174</v>
      </c>
      <c r="F1290" s="729" t="s">
        <v>3058</v>
      </c>
      <c r="G1290" s="546"/>
      <c r="H1290" s="547"/>
      <c r="I1290" s="547"/>
      <c r="J1290" s="547"/>
      <c r="K1290" s="547"/>
      <c r="L1290" s="728" t="s">
        <v>3059</v>
      </c>
      <c r="M1290" s="579">
        <v>4737</v>
      </c>
      <c r="N1290" s="549"/>
      <c r="P1290" s="48"/>
      <c r="Q1290" s="48"/>
      <c r="R1290" s="48"/>
      <c r="S1290" s="48"/>
      <c r="T1290" s="48"/>
      <c r="U1290" s="48"/>
      <c r="V1290" s="48"/>
      <c r="W1290" s="48"/>
      <c r="X1290" s="48"/>
    </row>
    <row r="1291" spans="1:24" ht="20.100000000000001" customHeight="1">
      <c r="A1291" s="540">
        <v>1284</v>
      </c>
      <c r="B1291" s="725" t="s">
        <v>713</v>
      </c>
      <c r="C1291" s="542" t="s">
        <v>712</v>
      </c>
      <c r="D1291" s="543" t="s">
        <v>849</v>
      </c>
      <c r="E1291" s="731" t="s">
        <v>3175</v>
      </c>
      <c r="F1291" s="729" t="s">
        <v>3058</v>
      </c>
      <c r="G1291" s="546"/>
      <c r="H1291" s="547"/>
      <c r="I1291" s="547"/>
      <c r="J1291" s="547"/>
      <c r="K1291" s="547"/>
      <c r="L1291" s="728" t="s">
        <v>3059</v>
      </c>
      <c r="M1291" s="579">
        <v>5247</v>
      </c>
      <c r="N1291" s="549"/>
      <c r="P1291" s="48"/>
      <c r="Q1291" s="48"/>
      <c r="R1291" s="48"/>
      <c r="S1291" s="48"/>
      <c r="T1291" s="48"/>
      <c r="U1291" s="48"/>
      <c r="V1291" s="48"/>
      <c r="W1291" s="48"/>
      <c r="X1291" s="48"/>
    </row>
    <row r="1292" spans="1:24" ht="20.100000000000001" customHeight="1">
      <c r="A1292" s="540">
        <v>1285</v>
      </c>
      <c r="B1292" s="725" t="s">
        <v>713</v>
      </c>
      <c r="C1292" s="542" t="s">
        <v>712</v>
      </c>
      <c r="D1292" s="543" t="s">
        <v>850</v>
      </c>
      <c r="E1292" s="731" t="s">
        <v>3176</v>
      </c>
      <c r="F1292" s="729" t="s">
        <v>3058</v>
      </c>
      <c r="G1292" s="546"/>
      <c r="H1292" s="547"/>
      <c r="I1292" s="547"/>
      <c r="J1292" s="547"/>
      <c r="K1292" s="547"/>
      <c r="L1292" s="728" t="s">
        <v>3059</v>
      </c>
      <c r="M1292" s="579">
        <v>4737</v>
      </c>
      <c r="N1292" s="549"/>
      <c r="P1292" s="48"/>
      <c r="Q1292" s="48"/>
      <c r="R1292" s="48"/>
      <c r="S1292" s="48"/>
      <c r="T1292" s="48"/>
      <c r="U1292" s="48"/>
      <c r="V1292" s="48"/>
      <c r="W1292" s="48"/>
      <c r="X1292" s="48"/>
    </row>
    <row r="1293" spans="1:24" ht="20.100000000000001" customHeight="1">
      <c r="A1293" s="540">
        <v>1286</v>
      </c>
      <c r="B1293" s="725" t="s">
        <v>713</v>
      </c>
      <c r="C1293" s="542" t="s">
        <v>712</v>
      </c>
      <c r="D1293" s="543" t="s">
        <v>851</v>
      </c>
      <c r="E1293" s="731" t="s">
        <v>3177</v>
      </c>
      <c r="F1293" s="729" t="s">
        <v>3058</v>
      </c>
      <c r="G1293" s="546"/>
      <c r="H1293" s="547"/>
      <c r="I1293" s="547"/>
      <c r="J1293" s="547"/>
      <c r="K1293" s="547"/>
      <c r="L1293" s="728" t="s">
        <v>3059</v>
      </c>
      <c r="M1293" s="579">
        <v>4737</v>
      </c>
      <c r="N1293" s="549"/>
      <c r="P1293" s="48"/>
      <c r="Q1293" s="48"/>
      <c r="R1293" s="48"/>
      <c r="S1293" s="48"/>
      <c r="T1293" s="48"/>
      <c r="U1293" s="48"/>
      <c r="V1293" s="48"/>
      <c r="W1293" s="48"/>
      <c r="X1293" s="48"/>
    </row>
    <row r="1294" spans="1:24" ht="20.100000000000001" customHeight="1">
      <c r="A1294" s="540">
        <v>1287</v>
      </c>
      <c r="B1294" s="725" t="s">
        <v>713</v>
      </c>
      <c r="C1294" s="542" t="s">
        <v>712</v>
      </c>
      <c r="D1294" s="543" t="s">
        <v>852</v>
      </c>
      <c r="E1294" s="731" t="s">
        <v>3178</v>
      </c>
      <c r="F1294" s="729" t="s">
        <v>3058</v>
      </c>
      <c r="G1294" s="546"/>
      <c r="H1294" s="547"/>
      <c r="I1294" s="547"/>
      <c r="J1294" s="547"/>
      <c r="K1294" s="547"/>
      <c r="L1294" s="728" t="s">
        <v>3059</v>
      </c>
      <c r="M1294" s="579">
        <v>5247</v>
      </c>
      <c r="N1294" s="549"/>
      <c r="P1294" s="48"/>
      <c r="Q1294" s="48"/>
      <c r="R1294" s="48"/>
      <c r="S1294" s="48"/>
      <c r="T1294" s="48"/>
      <c r="U1294" s="48"/>
      <c r="V1294" s="48"/>
      <c r="W1294" s="48"/>
      <c r="X1294" s="48"/>
    </row>
    <row r="1295" spans="1:24" ht="20.100000000000001" customHeight="1">
      <c r="A1295" s="540">
        <v>1288</v>
      </c>
      <c r="B1295" s="725" t="s">
        <v>713</v>
      </c>
      <c r="C1295" s="542" t="s">
        <v>712</v>
      </c>
      <c r="D1295" s="543" t="s">
        <v>379</v>
      </c>
      <c r="E1295" s="731" t="s">
        <v>3179</v>
      </c>
      <c r="F1295" s="729" t="s">
        <v>3058</v>
      </c>
      <c r="G1295" s="546"/>
      <c r="H1295" s="547"/>
      <c r="I1295" s="547"/>
      <c r="J1295" s="547"/>
      <c r="K1295" s="547"/>
      <c r="L1295" s="728" t="s">
        <v>3059</v>
      </c>
      <c r="M1295" s="579">
        <v>5156</v>
      </c>
      <c r="N1295" s="549"/>
      <c r="P1295" s="48"/>
      <c r="Q1295" s="48"/>
      <c r="R1295" s="48"/>
      <c r="S1295" s="48"/>
      <c r="T1295" s="48"/>
      <c r="U1295" s="48"/>
      <c r="V1295" s="48"/>
      <c r="W1295" s="48"/>
      <c r="X1295" s="48"/>
    </row>
    <row r="1296" spans="1:24" ht="20.100000000000001" customHeight="1">
      <c r="A1296" s="540">
        <v>1289</v>
      </c>
      <c r="B1296" s="725" t="s">
        <v>713</v>
      </c>
      <c r="C1296" s="542" t="s">
        <v>712</v>
      </c>
      <c r="D1296" s="543" t="s">
        <v>853</v>
      </c>
      <c r="E1296" s="731" t="s">
        <v>3180</v>
      </c>
      <c r="F1296" s="729" t="s">
        <v>3058</v>
      </c>
      <c r="G1296" s="546"/>
      <c r="H1296" s="547"/>
      <c r="I1296" s="547"/>
      <c r="J1296" s="547"/>
      <c r="K1296" s="547"/>
      <c r="L1296" s="728" t="s">
        <v>3059</v>
      </c>
      <c r="M1296" s="579">
        <v>4737</v>
      </c>
      <c r="N1296" s="549"/>
      <c r="P1296" s="48"/>
      <c r="Q1296" s="48"/>
      <c r="R1296" s="48"/>
      <c r="S1296" s="48"/>
      <c r="T1296" s="48"/>
      <c r="U1296" s="48"/>
      <c r="V1296" s="48"/>
      <c r="W1296" s="48"/>
      <c r="X1296" s="48"/>
    </row>
    <row r="1297" spans="1:24" ht="20.100000000000001" customHeight="1">
      <c r="A1297" s="540">
        <v>1290</v>
      </c>
      <c r="B1297" s="725" t="s">
        <v>713</v>
      </c>
      <c r="C1297" s="542" t="s">
        <v>712</v>
      </c>
      <c r="D1297" s="543" t="s">
        <v>854</v>
      </c>
      <c r="E1297" s="731" t="s">
        <v>3181</v>
      </c>
      <c r="F1297" s="729" t="s">
        <v>3058</v>
      </c>
      <c r="G1297" s="546"/>
      <c r="H1297" s="547"/>
      <c r="I1297" s="547"/>
      <c r="J1297" s="547"/>
      <c r="K1297" s="547"/>
      <c r="L1297" s="728" t="s">
        <v>3059</v>
      </c>
      <c r="M1297" s="579">
        <v>5247</v>
      </c>
      <c r="N1297" s="549"/>
      <c r="P1297" s="48"/>
      <c r="Q1297" s="48"/>
      <c r="R1297" s="48"/>
      <c r="S1297" s="48"/>
      <c r="T1297" s="48"/>
      <c r="U1297" s="48"/>
      <c r="V1297" s="48"/>
      <c r="W1297" s="48"/>
      <c r="X1297" s="48"/>
    </row>
    <row r="1298" spans="1:24" ht="20.100000000000001" customHeight="1">
      <c r="A1298" s="540">
        <v>1291</v>
      </c>
      <c r="B1298" s="725" t="s">
        <v>713</v>
      </c>
      <c r="C1298" s="542" t="s">
        <v>712</v>
      </c>
      <c r="D1298" s="543" t="s">
        <v>855</v>
      </c>
      <c r="E1298" s="731" t="s">
        <v>3182</v>
      </c>
      <c r="F1298" s="729" t="s">
        <v>3058</v>
      </c>
      <c r="G1298" s="546"/>
      <c r="H1298" s="547"/>
      <c r="I1298" s="547"/>
      <c r="J1298" s="547"/>
      <c r="K1298" s="547"/>
      <c r="L1298" s="728" t="s">
        <v>3059</v>
      </c>
      <c r="M1298" s="579">
        <v>5247</v>
      </c>
      <c r="N1298" s="549"/>
      <c r="P1298" s="48"/>
      <c r="Q1298" s="48"/>
      <c r="R1298" s="48"/>
      <c r="S1298" s="48"/>
      <c r="T1298" s="48"/>
      <c r="U1298" s="48"/>
      <c r="V1298" s="48"/>
      <c r="W1298" s="48"/>
      <c r="X1298" s="48"/>
    </row>
    <row r="1299" spans="1:24" ht="20.100000000000001" customHeight="1">
      <c r="A1299" s="540">
        <v>1292</v>
      </c>
      <c r="B1299" s="725" t="s">
        <v>713</v>
      </c>
      <c r="C1299" s="542" t="s">
        <v>712</v>
      </c>
      <c r="D1299" s="543" t="s">
        <v>856</v>
      </c>
      <c r="E1299" s="731" t="s">
        <v>3183</v>
      </c>
      <c r="F1299" s="729" t="s">
        <v>3058</v>
      </c>
      <c r="G1299" s="546"/>
      <c r="H1299" s="547"/>
      <c r="I1299" s="547"/>
      <c r="J1299" s="547"/>
      <c r="K1299" s="547"/>
      <c r="L1299" s="728" t="s">
        <v>3059</v>
      </c>
      <c r="M1299" s="579">
        <v>4737</v>
      </c>
      <c r="N1299" s="549"/>
      <c r="P1299" s="48"/>
      <c r="Q1299" s="48"/>
      <c r="R1299" s="48"/>
      <c r="S1299" s="48"/>
      <c r="T1299" s="48"/>
      <c r="U1299" s="48"/>
      <c r="V1299" s="48"/>
      <c r="W1299" s="48"/>
      <c r="X1299" s="48"/>
    </row>
    <row r="1300" spans="1:24" ht="20.100000000000001" customHeight="1">
      <c r="A1300" s="540">
        <v>1293</v>
      </c>
      <c r="B1300" s="725" t="s">
        <v>713</v>
      </c>
      <c r="C1300" s="542" t="s">
        <v>712</v>
      </c>
      <c r="D1300" s="543" t="s">
        <v>1437</v>
      </c>
      <c r="E1300" s="731" t="s">
        <v>3184</v>
      </c>
      <c r="F1300" s="729" t="s">
        <v>3058</v>
      </c>
      <c r="G1300" s="546"/>
      <c r="H1300" s="547"/>
      <c r="I1300" s="547"/>
      <c r="J1300" s="547"/>
      <c r="K1300" s="547"/>
      <c r="L1300" s="728" t="s">
        <v>3059</v>
      </c>
      <c r="M1300" s="579">
        <v>5247</v>
      </c>
      <c r="N1300" s="549"/>
      <c r="P1300" s="48"/>
      <c r="Q1300" s="48"/>
      <c r="R1300" s="48"/>
      <c r="S1300" s="48"/>
      <c r="T1300" s="48"/>
      <c r="U1300" s="48"/>
      <c r="V1300" s="48"/>
      <c r="W1300" s="48"/>
      <c r="X1300" s="48"/>
    </row>
    <row r="1301" spans="1:24" ht="20.100000000000001" customHeight="1">
      <c r="A1301" s="540">
        <v>1294</v>
      </c>
      <c r="B1301" s="725" t="s">
        <v>713</v>
      </c>
      <c r="C1301" s="542" t="s">
        <v>712</v>
      </c>
      <c r="D1301" s="543" t="s">
        <v>1438</v>
      </c>
      <c r="E1301" s="731" t="s">
        <v>3185</v>
      </c>
      <c r="F1301" s="729" t="s">
        <v>3058</v>
      </c>
      <c r="G1301" s="546"/>
      <c r="H1301" s="547"/>
      <c r="I1301" s="547"/>
      <c r="J1301" s="547"/>
      <c r="K1301" s="547"/>
      <c r="L1301" s="728" t="s">
        <v>3059</v>
      </c>
      <c r="M1301" s="579">
        <v>4737</v>
      </c>
      <c r="N1301" s="549"/>
      <c r="P1301" s="48"/>
      <c r="Q1301" s="48"/>
      <c r="R1301" s="48"/>
      <c r="S1301" s="48"/>
      <c r="T1301" s="48"/>
      <c r="U1301" s="48"/>
      <c r="V1301" s="48"/>
      <c r="W1301" s="48"/>
      <c r="X1301" s="48"/>
    </row>
    <row r="1302" spans="1:24" ht="20.100000000000001" customHeight="1">
      <c r="A1302" s="540">
        <v>1295</v>
      </c>
      <c r="B1302" s="725" t="s">
        <v>713</v>
      </c>
      <c r="C1302" s="542" t="s">
        <v>712</v>
      </c>
      <c r="D1302" s="543" t="s">
        <v>1440</v>
      </c>
      <c r="E1302" s="731" t="s">
        <v>3186</v>
      </c>
      <c r="F1302" s="729" t="s">
        <v>3058</v>
      </c>
      <c r="G1302" s="546"/>
      <c r="H1302" s="547"/>
      <c r="I1302" s="547"/>
      <c r="J1302" s="547"/>
      <c r="K1302" s="547"/>
      <c r="L1302" s="728" t="s">
        <v>3059</v>
      </c>
      <c r="M1302" s="579">
        <v>5247</v>
      </c>
      <c r="N1302" s="549"/>
      <c r="P1302" s="48"/>
      <c r="Q1302" s="48"/>
      <c r="R1302" s="48"/>
      <c r="S1302" s="48"/>
      <c r="T1302" s="48"/>
      <c r="U1302" s="48"/>
      <c r="V1302" s="48"/>
      <c r="W1302" s="48"/>
      <c r="X1302" s="48"/>
    </row>
    <row r="1303" spans="1:24" ht="20.100000000000001" customHeight="1">
      <c r="A1303" s="540">
        <v>1296</v>
      </c>
      <c r="B1303" s="725" t="s">
        <v>713</v>
      </c>
      <c r="C1303" s="542" t="s">
        <v>712</v>
      </c>
      <c r="D1303" s="543" t="s">
        <v>1441</v>
      </c>
      <c r="E1303" s="731" t="s">
        <v>3187</v>
      </c>
      <c r="F1303" s="729" t="s">
        <v>3058</v>
      </c>
      <c r="G1303" s="546"/>
      <c r="H1303" s="547"/>
      <c r="I1303" s="547"/>
      <c r="J1303" s="547"/>
      <c r="K1303" s="547"/>
      <c r="L1303" s="728" t="s">
        <v>3059</v>
      </c>
      <c r="M1303" s="579">
        <v>5247</v>
      </c>
      <c r="N1303" s="549"/>
      <c r="P1303" s="48"/>
      <c r="Q1303" s="48"/>
      <c r="R1303" s="48"/>
      <c r="S1303" s="48"/>
      <c r="T1303" s="48"/>
      <c r="U1303" s="48"/>
      <c r="V1303" s="48"/>
      <c r="W1303" s="48"/>
      <c r="X1303" s="48"/>
    </row>
    <row r="1304" spans="1:24" ht="20.100000000000001" customHeight="1">
      <c r="A1304" s="540">
        <v>1297</v>
      </c>
      <c r="B1304" s="725" t="s">
        <v>713</v>
      </c>
      <c r="C1304" s="542" t="s">
        <v>712</v>
      </c>
      <c r="D1304" s="543" t="s">
        <v>1444</v>
      </c>
      <c r="E1304" s="731" t="s">
        <v>3188</v>
      </c>
      <c r="F1304" s="729" t="s">
        <v>3058</v>
      </c>
      <c r="G1304" s="546"/>
      <c r="H1304" s="547"/>
      <c r="I1304" s="547"/>
      <c r="J1304" s="547"/>
      <c r="K1304" s="547"/>
      <c r="L1304" s="728" t="s">
        <v>3059</v>
      </c>
      <c r="M1304" s="579">
        <v>4737</v>
      </c>
      <c r="N1304" s="549"/>
      <c r="P1304" s="48"/>
      <c r="Q1304" s="48"/>
      <c r="R1304" s="48"/>
      <c r="S1304" s="48"/>
      <c r="T1304" s="48"/>
      <c r="U1304" s="48"/>
      <c r="V1304" s="48"/>
      <c r="W1304" s="48"/>
      <c r="X1304" s="48"/>
    </row>
    <row r="1305" spans="1:24" ht="20.100000000000001" customHeight="1">
      <c r="A1305" s="540">
        <v>1298</v>
      </c>
      <c r="B1305" s="725" t="s">
        <v>713</v>
      </c>
      <c r="C1305" s="542" t="s">
        <v>712</v>
      </c>
      <c r="D1305" s="543" t="s">
        <v>1445</v>
      </c>
      <c r="E1305" s="731" t="s">
        <v>3189</v>
      </c>
      <c r="F1305" s="729" t="s">
        <v>3058</v>
      </c>
      <c r="G1305" s="546"/>
      <c r="H1305" s="547"/>
      <c r="I1305" s="547"/>
      <c r="J1305" s="547"/>
      <c r="K1305" s="547"/>
      <c r="L1305" s="728" t="s">
        <v>3059</v>
      </c>
      <c r="M1305" s="579">
        <v>6952</v>
      </c>
      <c r="N1305" s="549"/>
      <c r="P1305" s="48"/>
      <c r="Q1305" s="48"/>
      <c r="R1305" s="48"/>
      <c r="S1305" s="48"/>
      <c r="T1305" s="48"/>
      <c r="U1305" s="48"/>
      <c r="V1305" s="48"/>
      <c r="W1305" s="48"/>
      <c r="X1305" s="48"/>
    </row>
    <row r="1306" spans="1:24" ht="20.100000000000001" customHeight="1">
      <c r="A1306" s="540">
        <v>1299</v>
      </c>
      <c r="B1306" s="725" t="s">
        <v>713</v>
      </c>
      <c r="C1306" s="542" t="s">
        <v>712</v>
      </c>
      <c r="D1306" s="543" t="s">
        <v>1447</v>
      </c>
      <c r="E1306" s="731" t="s">
        <v>3190</v>
      </c>
      <c r="F1306" s="729" t="s">
        <v>3058</v>
      </c>
      <c r="G1306" s="546"/>
      <c r="H1306" s="547"/>
      <c r="I1306" s="547"/>
      <c r="J1306" s="547"/>
      <c r="K1306" s="547"/>
      <c r="L1306" s="728" t="s">
        <v>3059</v>
      </c>
      <c r="M1306" s="579">
        <v>4737</v>
      </c>
      <c r="N1306" s="549"/>
      <c r="P1306" s="48"/>
      <c r="Q1306" s="48"/>
      <c r="R1306" s="48"/>
      <c r="S1306" s="48"/>
      <c r="T1306" s="48"/>
      <c r="U1306" s="48"/>
      <c r="V1306" s="48"/>
      <c r="W1306" s="48"/>
      <c r="X1306" s="48"/>
    </row>
    <row r="1307" spans="1:24" ht="20.100000000000001" customHeight="1">
      <c r="A1307" s="540">
        <v>1300</v>
      </c>
      <c r="B1307" s="725" t="s">
        <v>713</v>
      </c>
      <c r="C1307" s="542" t="s">
        <v>712</v>
      </c>
      <c r="D1307" s="543" t="s">
        <v>1448</v>
      </c>
      <c r="E1307" s="731" t="s">
        <v>3191</v>
      </c>
      <c r="F1307" s="729" t="s">
        <v>3058</v>
      </c>
      <c r="G1307" s="546"/>
      <c r="H1307" s="547"/>
      <c r="I1307" s="547"/>
      <c r="J1307" s="547"/>
      <c r="K1307" s="547"/>
      <c r="L1307" s="728" t="s">
        <v>3059</v>
      </c>
      <c r="M1307" s="579">
        <v>4737</v>
      </c>
      <c r="N1307" s="549"/>
      <c r="P1307" s="48"/>
      <c r="Q1307" s="48"/>
      <c r="R1307" s="48"/>
      <c r="S1307" s="48"/>
      <c r="T1307" s="48"/>
      <c r="U1307" s="48"/>
      <c r="V1307" s="48"/>
      <c r="W1307" s="48"/>
      <c r="X1307" s="48"/>
    </row>
    <row r="1308" spans="1:24" ht="20.100000000000001" customHeight="1">
      <c r="A1308" s="540">
        <v>1301</v>
      </c>
      <c r="B1308" s="725" t="s">
        <v>713</v>
      </c>
      <c r="C1308" s="542" t="s">
        <v>712</v>
      </c>
      <c r="D1308" s="543" t="s">
        <v>1450</v>
      </c>
      <c r="E1308" s="731" t="s">
        <v>3192</v>
      </c>
      <c r="F1308" s="729" t="s">
        <v>3058</v>
      </c>
      <c r="G1308" s="546"/>
      <c r="H1308" s="547"/>
      <c r="I1308" s="547"/>
      <c r="J1308" s="547"/>
      <c r="K1308" s="547"/>
      <c r="L1308" s="728" t="s">
        <v>3059</v>
      </c>
      <c r="M1308" s="579">
        <v>5247</v>
      </c>
      <c r="N1308" s="549"/>
      <c r="P1308" s="48"/>
      <c r="Q1308" s="48"/>
      <c r="R1308" s="48"/>
      <c r="S1308" s="48"/>
      <c r="T1308" s="48"/>
      <c r="U1308" s="48"/>
      <c r="V1308" s="48"/>
      <c r="W1308" s="48"/>
      <c r="X1308" s="48"/>
    </row>
    <row r="1309" spans="1:24" ht="20.100000000000001" customHeight="1">
      <c r="A1309" s="540">
        <v>1302</v>
      </c>
      <c r="B1309" s="725" t="s">
        <v>713</v>
      </c>
      <c r="C1309" s="542" t="s">
        <v>712</v>
      </c>
      <c r="D1309" s="543" t="s">
        <v>1451</v>
      </c>
      <c r="E1309" s="731" t="s">
        <v>3193</v>
      </c>
      <c r="F1309" s="729" t="s">
        <v>3058</v>
      </c>
      <c r="G1309" s="546"/>
      <c r="H1309" s="547"/>
      <c r="I1309" s="547"/>
      <c r="J1309" s="547"/>
      <c r="K1309" s="547"/>
      <c r="L1309" s="728" t="s">
        <v>3059</v>
      </c>
      <c r="M1309" s="579">
        <v>5247</v>
      </c>
      <c r="N1309" s="549"/>
      <c r="P1309" s="48"/>
      <c r="Q1309" s="48"/>
      <c r="R1309" s="48"/>
      <c r="S1309" s="48"/>
      <c r="T1309" s="48"/>
      <c r="U1309" s="48"/>
      <c r="V1309" s="48"/>
      <c r="W1309" s="48"/>
      <c r="X1309" s="48"/>
    </row>
    <row r="1310" spans="1:24" ht="20.100000000000001" customHeight="1">
      <c r="A1310" s="540">
        <v>1303</v>
      </c>
      <c r="B1310" s="725" t="s">
        <v>713</v>
      </c>
      <c r="C1310" s="542" t="s">
        <v>712</v>
      </c>
      <c r="D1310" s="543" t="s">
        <v>1453</v>
      </c>
      <c r="E1310" s="731" t="s">
        <v>3194</v>
      </c>
      <c r="F1310" s="729" t="s">
        <v>3058</v>
      </c>
      <c r="G1310" s="546"/>
      <c r="H1310" s="547"/>
      <c r="I1310" s="547"/>
      <c r="J1310" s="547"/>
      <c r="K1310" s="547"/>
      <c r="L1310" s="728" t="s">
        <v>3059</v>
      </c>
      <c r="M1310" s="579">
        <v>6952</v>
      </c>
      <c r="N1310" s="549"/>
      <c r="P1310" s="48"/>
      <c r="Q1310" s="48"/>
      <c r="R1310" s="48"/>
      <c r="S1310" s="48"/>
      <c r="T1310" s="48"/>
      <c r="U1310" s="48"/>
      <c r="V1310" s="48"/>
      <c r="W1310" s="48"/>
      <c r="X1310" s="48"/>
    </row>
    <row r="1311" spans="1:24" ht="20.100000000000001" customHeight="1">
      <c r="A1311" s="540">
        <v>1304</v>
      </c>
      <c r="B1311" s="725" t="s">
        <v>713</v>
      </c>
      <c r="C1311" s="542" t="s">
        <v>712</v>
      </c>
      <c r="D1311" s="543" t="s">
        <v>1454</v>
      </c>
      <c r="E1311" s="731" t="s">
        <v>3195</v>
      </c>
      <c r="F1311" s="729" t="s">
        <v>3058</v>
      </c>
      <c r="G1311" s="546"/>
      <c r="H1311" s="547"/>
      <c r="I1311" s="547"/>
      <c r="J1311" s="547"/>
      <c r="K1311" s="547"/>
      <c r="L1311" s="728" t="s">
        <v>3059</v>
      </c>
      <c r="M1311" s="579">
        <v>6952</v>
      </c>
      <c r="N1311" s="549"/>
      <c r="P1311" s="48"/>
      <c r="Q1311" s="48"/>
      <c r="R1311" s="48"/>
      <c r="S1311" s="48"/>
      <c r="T1311" s="48"/>
      <c r="U1311" s="48"/>
      <c r="V1311" s="48"/>
      <c r="W1311" s="48"/>
      <c r="X1311" s="48"/>
    </row>
    <row r="1312" spans="1:24" ht="20.100000000000001" customHeight="1">
      <c r="A1312" s="540">
        <v>1305</v>
      </c>
      <c r="B1312" s="725" t="s">
        <v>713</v>
      </c>
      <c r="C1312" s="542" t="s">
        <v>712</v>
      </c>
      <c r="D1312" s="543" t="s">
        <v>1456</v>
      </c>
      <c r="E1312" s="731" t="s">
        <v>3196</v>
      </c>
      <c r="F1312" s="729" t="s">
        <v>3058</v>
      </c>
      <c r="G1312" s="546"/>
      <c r="H1312" s="547"/>
      <c r="I1312" s="547"/>
      <c r="J1312" s="547"/>
      <c r="K1312" s="547"/>
      <c r="L1312" s="728" t="s">
        <v>3059</v>
      </c>
      <c r="M1312" s="579">
        <v>6952</v>
      </c>
      <c r="N1312" s="549"/>
      <c r="P1312" s="48"/>
      <c r="Q1312" s="48"/>
      <c r="R1312" s="48"/>
      <c r="S1312" s="48"/>
      <c r="T1312" s="48"/>
      <c r="U1312" s="48"/>
      <c r="V1312" s="48"/>
      <c r="W1312" s="48"/>
      <c r="X1312" s="48"/>
    </row>
    <row r="1313" spans="1:24" ht="20.100000000000001" customHeight="1">
      <c r="A1313" s="540">
        <v>1306</v>
      </c>
      <c r="B1313" s="725" t="s">
        <v>713</v>
      </c>
      <c r="C1313" s="542" t="s">
        <v>712</v>
      </c>
      <c r="D1313" s="543" t="s">
        <v>1457</v>
      </c>
      <c r="E1313" s="731" t="s">
        <v>3197</v>
      </c>
      <c r="F1313" s="729" t="s">
        <v>3058</v>
      </c>
      <c r="G1313" s="546"/>
      <c r="H1313" s="547"/>
      <c r="I1313" s="547"/>
      <c r="J1313" s="547"/>
      <c r="K1313" s="547"/>
      <c r="L1313" s="728" t="s">
        <v>3059</v>
      </c>
      <c r="M1313" s="579">
        <v>5247</v>
      </c>
      <c r="N1313" s="549"/>
      <c r="P1313" s="48"/>
      <c r="Q1313" s="48"/>
      <c r="R1313" s="48"/>
      <c r="S1313" s="48"/>
      <c r="T1313" s="48"/>
      <c r="U1313" s="48"/>
      <c r="V1313" s="48"/>
      <c r="W1313" s="48"/>
      <c r="X1313" s="48"/>
    </row>
    <row r="1314" spans="1:24" ht="20.100000000000001" customHeight="1">
      <c r="A1314" s="540">
        <v>1307</v>
      </c>
      <c r="B1314" s="725" t="s">
        <v>713</v>
      </c>
      <c r="C1314" s="542" t="s">
        <v>712</v>
      </c>
      <c r="D1314" s="543" t="s">
        <v>1458</v>
      </c>
      <c r="E1314" s="731" t="s">
        <v>3198</v>
      </c>
      <c r="F1314" s="729" t="s">
        <v>3058</v>
      </c>
      <c r="G1314" s="546"/>
      <c r="H1314" s="547"/>
      <c r="I1314" s="547"/>
      <c r="J1314" s="547"/>
      <c r="K1314" s="547"/>
      <c r="L1314" s="728" t="s">
        <v>3059</v>
      </c>
      <c r="M1314" s="579">
        <v>4737</v>
      </c>
      <c r="N1314" s="549"/>
      <c r="P1314" s="48"/>
      <c r="Q1314" s="48"/>
      <c r="R1314" s="48"/>
      <c r="S1314" s="48"/>
      <c r="T1314" s="48"/>
      <c r="U1314" s="48"/>
      <c r="V1314" s="48"/>
      <c r="W1314" s="48"/>
      <c r="X1314" s="48"/>
    </row>
    <row r="1315" spans="1:24" ht="20.100000000000001" customHeight="1">
      <c r="A1315" s="540">
        <v>1308</v>
      </c>
      <c r="B1315" s="725" t="s">
        <v>713</v>
      </c>
      <c r="C1315" s="542" t="s">
        <v>712</v>
      </c>
      <c r="D1315" s="543" t="s">
        <v>1460</v>
      </c>
      <c r="E1315" s="731" t="s">
        <v>3199</v>
      </c>
      <c r="F1315" s="729" t="s">
        <v>3058</v>
      </c>
      <c r="G1315" s="546"/>
      <c r="H1315" s="547"/>
      <c r="I1315" s="547"/>
      <c r="J1315" s="547"/>
      <c r="K1315" s="547"/>
      <c r="L1315" s="728" t="s">
        <v>3059</v>
      </c>
      <c r="M1315" s="579">
        <v>6952</v>
      </c>
      <c r="N1315" s="549"/>
      <c r="P1315" s="48"/>
      <c r="Q1315" s="48"/>
      <c r="R1315" s="48"/>
      <c r="S1315" s="48"/>
      <c r="T1315" s="48"/>
      <c r="U1315" s="48"/>
      <c r="V1315" s="48"/>
      <c r="W1315" s="48"/>
      <c r="X1315" s="48"/>
    </row>
    <row r="1316" spans="1:24" ht="20.100000000000001" customHeight="1">
      <c r="A1316" s="540">
        <v>1309</v>
      </c>
      <c r="B1316" s="725" t="s">
        <v>713</v>
      </c>
      <c r="C1316" s="542" t="s">
        <v>712</v>
      </c>
      <c r="D1316" s="543" t="s">
        <v>1463</v>
      </c>
      <c r="E1316" s="731" t="s">
        <v>3200</v>
      </c>
      <c r="F1316" s="729" t="s">
        <v>3058</v>
      </c>
      <c r="G1316" s="546"/>
      <c r="H1316" s="547"/>
      <c r="I1316" s="547"/>
      <c r="J1316" s="547"/>
      <c r="K1316" s="547"/>
      <c r="L1316" s="728" t="s">
        <v>3059</v>
      </c>
      <c r="M1316" s="579">
        <v>4737</v>
      </c>
      <c r="N1316" s="549"/>
      <c r="P1316" s="48"/>
      <c r="Q1316" s="48"/>
      <c r="R1316" s="48"/>
      <c r="S1316" s="48"/>
      <c r="T1316" s="48"/>
      <c r="U1316" s="48"/>
      <c r="V1316" s="48"/>
      <c r="W1316" s="48"/>
      <c r="X1316" s="48"/>
    </row>
    <row r="1317" spans="1:24" ht="20.100000000000001" customHeight="1">
      <c r="A1317" s="540">
        <v>1310</v>
      </c>
      <c r="B1317" s="725" t="s">
        <v>713</v>
      </c>
      <c r="C1317" s="542" t="s">
        <v>712</v>
      </c>
      <c r="D1317" s="543" t="s">
        <v>1464</v>
      </c>
      <c r="E1317" s="731" t="s">
        <v>3201</v>
      </c>
      <c r="F1317" s="729" t="s">
        <v>3058</v>
      </c>
      <c r="G1317" s="546"/>
      <c r="H1317" s="547"/>
      <c r="I1317" s="547"/>
      <c r="J1317" s="547"/>
      <c r="K1317" s="547"/>
      <c r="L1317" s="728" t="s">
        <v>3059</v>
      </c>
      <c r="M1317" s="579">
        <v>5247</v>
      </c>
      <c r="N1317" s="549"/>
      <c r="P1317" s="48"/>
      <c r="Q1317" s="48"/>
      <c r="R1317" s="48"/>
      <c r="S1317" s="48"/>
      <c r="T1317" s="48"/>
      <c r="U1317" s="48"/>
      <c r="V1317" s="48"/>
      <c r="W1317" s="48"/>
      <c r="X1317" s="48"/>
    </row>
    <row r="1318" spans="1:24" ht="20.100000000000001" customHeight="1">
      <c r="A1318" s="540">
        <v>1311</v>
      </c>
      <c r="B1318" s="725" t="s">
        <v>713</v>
      </c>
      <c r="C1318" s="542" t="s">
        <v>712</v>
      </c>
      <c r="D1318" s="543" t="s">
        <v>1466</v>
      </c>
      <c r="E1318" s="731" t="s">
        <v>3202</v>
      </c>
      <c r="F1318" s="729" t="s">
        <v>3058</v>
      </c>
      <c r="G1318" s="546"/>
      <c r="H1318" s="547"/>
      <c r="I1318" s="547"/>
      <c r="J1318" s="547"/>
      <c r="K1318" s="547"/>
      <c r="L1318" s="728" t="s">
        <v>3059</v>
      </c>
      <c r="M1318" s="579">
        <v>6952</v>
      </c>
      <c r="N1318" s="549"/>
      <c r="P1318" s="48"/>
      <c r="Q1318" s="48"/>
      <c r="R1318" s="48"/>
      <c r="S1318" s="48"/>
      <c r="T1318" s="48"/>
      <c r="U1318" s="48"/>
      <c r="V1318" s="48"/>
      <c r="W1318" s="48"/>
      <c r="X1318" s="48"/>
    </row>
    <row r="1319" spans="1:24" ht="20.100000000000001" customHeight="1">
      <c r="A1319" s="540">
        <v>1312</v>
      </c>
      <c r="B1319" s="725" t="s">
        <v>713</v>
      </c>
      <c r="C1319" s="542" t="s">
        <v>712</v>
      </c>
      <c r="D1319" s="543" t="s">
        <v>1467</v>
      </c>
      <c r="E1319" s="731" t="s">
        <v>3203</v>
      </c>
      <c r="F1319" s="729" t="s">
        <v>3058</v>
      </c>
      <c r="G1319" s="546"/>
      <c r="H1319" s="547"/>
      <c r="I1319" s="547"/>
      <c r="J1319" s="547"/>
      <c r="K1319" s="547"/>
      <c r="L1319" s="728" t="s">
        <v>3059</v>
      </c>
      <c r="M1319" s="579">
        <v>4737</v>
      </c>
      <c r="N1319" s="549"/>
      <c r="P1319" s="48"/>
      <c r="Q1319" s="48"/>
      <c r="R1319" s="48"/>
      <c r="S1319" s="48"/>
      <c r="T1319" s="48"/>
      <c r="U1319" s="48"/>
      <c r="V1319" s="48"/>
      <c r="W1319" s="48"/>
      <c r="X1319" s="48"/>
    </row>
    <row r="1320" spans="1:24" ht="20.100000000000001" customHeight="1">
      <c r="A1320" s="540">
        <v>1313</v>
      </c>
      <c r="B1320" s="725" t="s">
        <v>713</v>
      </c>
      <c r="C1320" s="542" t="s">
        <v>712</v>
      </c>
      <c r="D1320" s="543" t="s">
        <v>1469</v>
      </c>
      <c r="E1320" s="731" t="s">
        <v>3204</v>
      </c>
      <c r="F1320" s="729" t="s">
        <v>3058</v>
      </c>
      <c r="G1320" s="546"/>
      <c r="H1320" s="547"/>
      <c r="I1320" s="547"/>
      <c r="J1320" s="547"/>
      <c r="K1320" s="547"/>
      <c r="L1320" s="728" t="s">
        <v>3059</v>
      </c>
      <c r="M1320" s="579">
        <v>5247</v>
      </c>
      <c r="N1320" s="549"/>
      <c r="P1320" s="48"/>
      <c r="Q1320" s="48"/>
      <c r="R1320" s="48"/>
      <c r="S1320" s="48"/>
      <c r="T1320" s="48"/>
      <c r="U1320" s="48"/>
      <c r="V1320" s="48"/>
      <c r="W1320" s="48"/>
      <c r="X1320" s="48"/>
    </row>
    <row r="1321" spans="1:24" ht="20.100000000000001" customHeight="1">
      <c r="A1321" s="540">
        <v>1314</v>
      </c>
      <c r="B1321" s="725" t="s">
        <v>713</v>
      </c>
      <c r="C1321" s="542" t="s">
        <v>712</v>
      </c>
      <c r="D1321" s="543" t="s">
        <v>1470</v>
      </c>
      <c r="E1321" s="731" t="s">
        <v>3205</v>
      </c>
      <c r="F1321" s="729" t="s">
        <v>3058</v>
      </c>
      <c r="G1321" s="546"/>
      <c r="H1321" s="547"/>
      <c r="I1321" s="547"/>
      <c r="J1321" s="547"/>
      <c r="K1321" s="547"/>
      <c r="L1321" s="728" t="s">
        <v>3059</v>
      </c>
      <c r="M1321" s="579">
        <v>4737</v>
      </c>
      <c r="N1321" s="549"/>
      <c r="P1321" s="48"/>
      <c r="Q1321" s="48"/>
      <c r="R1321" s="48"/>
      <c r="S1321" s="48"/>
      <c r="T1321" s="48"/>
      <c r="U1321" s="48"/>
      <c r="V1321" s="48"/>
      <c r="W1321" s="48"/>
      <c r="X1321" s="48"/>
    </row>
    <row r="1322" spans="1:24" ht="20.100000000000001" customHeight="1">
      <c r="A1322" s="540">
        <v>1315</v>
      </c>
      <c r="B1322" s="725" t="s">
        <v>713</v>
      </c>
      <c r="C1322" s="542" t="s">
        <v>712</v>
      </c>
      <c r="D1322" s="543" t="s">
        <v>1472</v>
      </c>
      <c r="E1322" s="731" t="s">
        <v>3206</v>
      </c>
      <c r="F1322" s="729" t="s">
        <v>3058</v>
      </c>
      <c r="G1322" s="546"/>
      <c r="H1322" s="547"/>
      <c r="I1322" s="547"/>
      <c r="J1322" s="547"/>
      <c r="K1322" s="547"/>
      <c r="L1322" s="728" t="s">
        <v>3059</v>
      </c>
      <c r="M1322" s="579">
        <v>4737</v>
      </c>
      <c r="N1322" s="549"/>
      <c r="P1322" s="48"/>
      <c r="Q1322" s="48"/>
      <c r="R1322" s="48"/>
      <c r="S1322" s="48"/>
      <c r="T1322" s="48"/>
      <c r="U1322" s="48"/>
      <c r="V1322" s="48"/>
      <c r="W1322" s="48"/>
      <c r="X1322" s="48"/>
    </row>
    <row r="1323" spans="1:24" ht="20.100000000000001" customHeight="1">
      <c r="A1323" s="540">
        <v>1316</v>
      </c>
      <c r="B1323" s="725" t="s">
        <v>713</v>
      </c>
      <c r="C1323" s="542" t="s">
        <v>712</v>
      </c>
      <c r="D1323" s="543" t="s">
        <v>1473</v>
      </c>
      <c r="E1323" s="731" t="s">
        <v>3207</v>
      </c>
      <c r="F1323" s="729" t="s">
        <v>3058</v>
      </c>
      <c r="G1323" s="546"/>
      <c r="H1323" s="547"/>
      <c r="I1323" s="547"/>
      <c r="J1323" s="547"/>
      <c r="K1323" s="547"/>
      <c r="L1323" s="728" t="s">
        <v>3059</v>
      </c>
      <c r="M1323" s="579">
        <v>4737</v>
      </c>
      <c r="N1323" s="549"/>
      <c r="P1323" s="48"/>
      <c r="Q1323" s="48"/>
      <c r="R1323" s="48"/>
      <c r="S1323" s="48"/>
      <c r="T1323" s="48"/>
      <c r="U1323" s="48"/>
      <c r="V1323" s="48"/>
      <c r="W1323" s="48"/>
      <c r="X1323" s="48"/>
    </row>
    <row r="1324" spans="1:24" ht="20.100000000000001" customHeight="1">
      <c r="A1324" s="540">
        <v>1317</v>
      </c>
      <c r="B1324" s="725" t="s">
        <v>713</v>
      </c>
      <c r="C1324" s="542" t="s">
        <v>712</v>
      </c>
      <c r="D1324" s="543" t="s">
        <v>1475</v>
      </c>
      <c r="E1324" s="732" t="s">
        <v>4429</v>
      </c>
      <c r="F1324" s="729" t="s">
        <v>3058</v>
      </c>
      <c r="G1324" s="546"/>
      <c r="H1324" s="547"/>
      <c r="I1324" s="547"/>
      <c r="J1324" s="547"/>
      <c r="K1324" s="547"/>
      <c r="L1324" s="728" t="s">
        <v>3059</v>
      </c>
      <c r="M1324" s="579">
        <v>8174</v>
      </c>
      <c r="N1324" s="549"/>
      <c r="P1324" s="48"/>
      <c r="Q1324" s="48"/>
      <c r="R1324" s="48"/>
      <c r="S1324" s="48"/>
      <c r="T1324" s="48"/>
      <c r="U1324" s="48"/>
      <c r="V1324" s="48"/>
      <c r="W1324" s="48"/>
      <c r="X1324" s="48"/>
    </row>
    <row r="1325" spans="1:24" ht="20.100000000000001" customHeight="1">
      <c r="A1325" s="540">
        <v>1318</v>
      </c>
      <c r="B1325" s="725" t="s">
        <v>713</v>
      </c>
      <c r="C1325" s="542" t="s">
        <v>712</v>
      </c>
      <c r="D1325" s="543" t="s">
        <v>1477</v>
      </c>
      <c r="E1325" s="731" t="s">
        <v>3208</v>
      </c>
      <c r="F1325" s="729" t="s">
        <v>3058</v>
      </c>
      <c r="G1325" s="546"/>
      <c r="H1325" s="547"/>
      <c r="I1325" s="547"/>
      <c r="J1325" s="547"/>
      <c r="K1325" s="547"/>
      <c r="L1325" s="728" t="s">
        <v>3059</v>
      </c>
      <c r="M1325" s="579">
        <v>4737</v>
      </c>
      <c r="N1325" s="549"/>
      <c r="P1325" s="48"/>
      <c r="Q1325" s="48"/>
      <c r="R1325" s="48"/>
      <c r="S1325" s="48"/>
      <c r="T1325" s="48"/>
      <c r="U1325" s="48"/>
      <c r="V1325" s="48"/>
      <c r="W1325" s="48"/>
      <c r="X1325" s="48"/>
    </row>
    <row r="1326" spans="1:24" ht="20.100000000000001" customHeight="1">
      <c r="A1326" s="540">
        <v>1319</v>
      </c>
      <c r="B1326" s="725" t="s">
        <v>713</v>
      </c>
      <c r="C1326" s="542" t="s">
        <v>712</v>
      </c>
      <c r="D1326" s="543" t="s">
        <v>1480</v>
      </c>
      <c r="E1326" s="731" t="s">
        <v>3209</v>
      </c>
      <c r="F1326" s="729" t="s">
        <v>3058</v>
      </c>
      <c r="G1326" s="546"/>
      <c r="H1326" s="547"/>
      <c r="I1326" s="547"/>
      <c r="J1326" s="547"/>
      <c r="K1326" s="547"/>
      <c r="L1326" s="728" t="s">
        <v>3059</v>
      </c>
      <c r="M1326" s="579">
        <v>6952</v>
      </c>
      <c r="N1326" s="549"/>
      <c r="P1326" s="48"/>
      <c r="Q1326" s="48"/>
      <c r="R1326" s="48"/>
      <c r="S1326" s="48"/>
      <c r="T1326" s="48"/>
      <c r="U1326" s="48"/>
      <c r="V1326" s="48"/>
      <c r="W1326" s="48"/>
      <c r="X1326" s="48"/>
    </row>
    <row r="1327" spans="1:24" ht="20.100000000000001" customHeight="1">
      <c r="A1327" s="540">
        <v>1320</v>
      </c>
      <c r="B1327" s="725" t="s">
        <v>713</v>
      </c>
      <c r="C1327" s="542" t="s">
        <v>712</v>
      </c>
      <c r="D1327" s="543" t="s">
        <v>1481</v>
      </c>
      <c r="E1327" s="731" t="s">
        <v>3210</v>
      </c>
      <c r="F1327" s="729" t="s">
        <v>3058</v>
      </c>
      <c r="G1327" s="546"/>
      <c r="H1327" s="547"/>
      <c r="I1327" s="547"/>
      <c r="J1327" s="547"/>
      <c r="K1327" s="547"/>
      <c r="L1327" s="728" t="s">
        <v>3059</v>
      </c>
      <c r="M1327" s="579">
        <v>4737</v>
      </c>
      <c r="N1327" s="549"/>
      <c r="P1327" s="48"/>
      <c r="Q1327" s="48"/>
      <c r="R1327" s="48"/>
      <c r="S1327" s="48"/>
      <c r="T1327" s="48"/>
      <c r="U1327" s="48"/>
      <c r="V1327" s="48"/>
      <c r="W1327" s="48"/>
      <c r="X1327" s="48"/>
    </row>
    <row r="1328" spans="1:24" ht="20.100000000000001" customHeight="1">
      <c r="A1328" s="540">
        <v>1321</v>
      </c>
      <c r="B1328" s="725" t="s">
        <v>713</v>
      </c>
      <c r="C1328" s="542" t="s">
        <v>712</v>
      </c>
      <c r="D1328" s="543" t="s">
        <v>1483</v>
      </c>
      <c r="E1328" s="731" t="s">
        <v>3211</v>
      </c>
      <c r="F1328" s="729" t="s">
        <v>3058</v>
      </c>
      <c r="G1328" s="546"/>
      <c r="H1328" s="547"/>
      <c r="I1328" s="547"/>
      <c r="J1328" s="547"/>
      <c r="K1328" s="547"/>
      <c r="L1328" s="728" t="s">
        <v>3059</v>
      </c>
      <c r="M1328" s="579">
        <v>5247</v>
      </c>
      <c r="N1328" s="549"/>
      <c r="P1328" s="48"/>
      <c r="Q1328" s="48"/>
      <c r="R1328" s="48"/>
      <c r="S1328" s="48"/>
      <c r="T1328" s="48"/>
      <c r="U1328" s="48"/>
      <c r="V1328" s="48"/>
      <c r="W1328" s="48"/>
      <c r="X1328" s="48"/>
    </row>
    <row r="1329" spans="1:24" ht="20.100000000000001" customHeight="1">
      <c r="A1329" s="540">
        <v>1322</v>
      </c>
      <c r="B1329" s="725" t="s">
        <v>713</v>
      </c>
      <c r="C1329" s="542" t="s">
        <v>712</v>
      </c>
      <c r="D1329" s="543" t="s">
        <v>1484</v>
      </c>
      <c r="E1329" s="731" t="s">
        <v>3212</v>
      </c>
      <c r="F1329" s="729" t="s">
        <v>3058</v>
      </c>
      <c r="G1329" s="546"/>
      <c r="H1329" s="547"/>
      <c r="I1329" s="547"/>
      <c r="J1329" s="547"/>
      <c r="K1329" s="547"/>
      <c r="L1329" s="728" t="s">
        <v>3059</v>
      </c>
      <c r="M1329" s="579">
        <v>5247</v>
      </c>
      <c r="N1329" s="549"/>
      <c r="P1329" s="48"/>
      <c r="Q1329" s="48"/>
      <c r="R1329" s="48"/>
      <c r="S1329" s="48"/>
      <c r="T1329" s="48"/>
      <c r="U1329" s="48"/>
      <c r="V1329" s="48"/>
      <c r="W1329" s="48"/>
      <c r="X1329" s="48"/>
    </row>
    <row r="1330" spans="1:24" ht="20.100000000000001" customHeight="1">
      <c r="A1330" s="540">
        <v>1323</v>
      </c>
      <c r="B1330" s="725" t="s">
        <v>713</v>
      </c>
      <c r="C1330" s="542" t="s">
        <v>712</v>
      </c>
      <c r="D1330" s="543" t="s">
        <v>1487</v>
      </c>
      <c r="E1330" s="731" t="s">
        <v>3213</v>
      </c>
      <c r="F1330" s="729" t="s">
        <v>3058</v>
      </c>
      <c r="G1330" s="546"/>
      <c r="H1330" s="547"/>
      <c r="I1330" s="547"/>
      <c r="J1330" s="547"/>
      <c r="K1330" s="547"/>
      <c r="L1330" s="728" t="s">
        <v>3059</v>
      </c>
      <c r="M1330" s="579">
        <v>6952</v>
      </c>
      <c r="N1330" s="549"/>
      <c r="P1330" s="48"/>
      <c r="Q1330" s="48"/>
      <c r="R1330" s="48"/>
      <c r="S1330" s="48"/>
      <c r="T1330" s="48"/>
      <c r="U1330" s="48"/>
      <c r="V1330" s="48"/>
      <c r="W1330" s="48"/>
      <c r="X1330" s="48"/>
    </row>
    <row r="1331" spans="1:24" ht="20.100000000000001" customHeight="1">
      <c r="A1331" s="540">
        <v>1324</v>
      </c>
      <c r="B1331" s="725" t="s">
        <v>713</v>
      </c>
      <c r="C1331" s="542" t="s">
        <v>712</v>
      </c>
      <c r="D1331" s="543" t="s">
        <v>1488</v>
      </c>
      <c r="E1331" s="731" t="s">
        <v>3214</v>
      </c>
      <c r="F1331" s="729" t="s">
        <v>3058</v>
      </c>
      <c r="G1331" s="546"/>
      <c r="H1331" s="547"/>
      <c r="I1331" s="547"/>
      <c r="J1331" s="547"/>
      <c r="K1331" s="547"/>
      <c r="L1331" s="728" t="s">
        <v>3059</v>
      </c>
      <c r="M1331" s="579">
        <v>4637</v>
      </c>
      <c r="N1331" s="549"/>
      <c r="P1331" s="48"/>
      <c r="Q1331" s="48"/>
      <c r="R1331" s="48"/>
      <c r="S1331" s="48"/>
      <c r="T1331" s="48"/>
      <c r="U1331" s="48"/>
      <c r="V1331" s="48"/>
      <c r="W1331" s="48"/>
      <c r="X1331" s="48"/>
    </row>
    <row r="1332" spans="1:24" ht="20.100000000000001" customHeight="1">
      <c r="A1332" s="540">
        <v>1325</v>
      </c>
      <c r="B1332" s="725" t="s">
        <v>713</v>
      </c>
      <c r="C1332" s="542" t="s">
        <v>712</v>
      </c>
      <c r="D1332" s="543" t="s">
        <v>1491</v>
      </c>
      <c r="E1332" s="731" t="s">
        <v>3215</v>
      </c>
      <c r="F1332" s="729" t="s">
        <v>3058</v>
      </c>
      <c r="G1332" s="546"/>
      <c r="H1332" s="547"/>
      <c r="I1332" s="547"/>
      <c r="J1332" s="547"/>
      <c r="K1332" s="547"/>
      <c r="L1332" s="728" t="s">
        <v>3059</v>
      </c>
      <c r="M1332" s="579">
        <v>5247</v>
      </c>
      <c r="N1332" s="549"/>
      <c r="P1332" s="48"/>
      <c r="Q1332" s="48"/>
      <c r="R1332" s="48"/>
      <c r="S1332" s="48"/>
      <c r="T1332" s="48"/>
      <c r="U1332" s="48"/>
      <c r="V1332" s="48"/>
      <c r="W1332" s="48"/>
      <c r="X1332" s="48"/>
    </row>
    <row r="1333" spans="1:24" ht="20.100000000000001" customHeight="1">
      <c r="A1333" s="540">
        <v>1326</v>
      </c>
      <c r="B1333" s="725" t="s">
        <v>713</v>
      </c>
      <c r="C1333" s="542" t="s">
        <v>712</v>
      </c>
      <c r="D1333" s="543" t="s">
        <v>1492</v>
      </c>
      <c r="E1333" s="731" t="s">
        <v>3216</v>
      </c>
      <c r="F1333" s="729" t="s">
        <v>3058</v>
      </c>
      <c r="G1333" s="546"/>
      <c r="H1333" s="547"/>
      <c r="I1333" s="547"/>
      <c r="J1333" s="547"/>
      <c r="K1333" s="547"/>
      <c r="L1333" s="728" t="s">
        <v>3059</v>
      </c>
      <c r="M1333" s="579">
        <v>5247</v>
      </c>
      <c r="N1333" s="549"/>
      <c r="P1333" s="48"/>
      <c r="Q1333" s="48"/>
      <c r="R1333" s="48"/>
      <c r="S1333" s="48"/>
      <c r="T1333" s="48"/>
      <c r="U1333" s="48"/>
      <c r="V1333" s="48"/>
      <c r="W1333" s="48"/>
      <c r="X1333" s="48"/>
    </row>
    <row r="1334" spans="1:24" ht="20.100000000000001" customHeight="1">
      <c r="A1334" s="540">
        <v>1327</v>
      </c>
      <c r="B1334" s="725" t="s">
        <v>713</v>
      </c>
      <c r="C1334" s="542" t="s">
        <v>712</v>
      </c>
      <c r="D1334" s="543" t="s">
        <v>1495</v>
      </c>
      <c r="E1334" s="731" t="s">
        <v>3217</v>
      </c>
      <c r="F1334" s="729" t="s">
        <v>3058</v>
      </c>
      <c r="G1334" s="546"/>
      <c r="H1334" s="547"/>
      <c r="I1334" s="547"/>
      <c r="J1334" s="547"/>
      <c r="K1334" s="547"/>
      <c r="L1334" s="728" t="s">
        <v>3059</v>
      </c>
      <c r="M1334" s="579">
        <v>5247</v>
      </c>
      <c r="N1334" s="549"/>
      <c r="P1334" s="48"/>
      <c r="Q1334" s="48"/>
      <c r="R1334" s="48"/>
      <c r="S1334" s="48"/>
      <c r="T1334" s="48"/>
      <c r="U1334" s="48"/>
      <c r="V1334" s="48"/>
      <c r="W1334" s="48"/>
      <c r="X1334" s="48"/>
    </row>
    <row r="1335" spans="1:24" ht="20.100000000000001" customHeight="1">
      <c r="A1335" s="540">
        <v>1328</v>
      </c>
      <c r="B1335" s="725" t="s">
        <v>713</v>
      </c>
      <c r="C1335" s="542" t="s">
        <v>712</v>
      </c>
      <c r="D1335" s="543" t="s">
        <v>1496</v>
      </c>
      <c r="E1335" s="731" t="s">
        <v>3218</v>
      </c>
      <c r="F1335" s="729" t="s">
        <v>3058</v>
      </c>
      <c r="G1335" s="546"/>
      <c r="H1335" s="547"/>
      <c r="I1335" s="547"/>
      <c r="J1335" s="547"/>
      <c r="K1335" s="547"/>
      <c r="L1335" s="728" t="s">
        <v>3059</v>
      </c>
      <c r="M1335" s="579">
        <v>5247</v>
      </c>
      <c r="N1335" s="549"/>
      <c r="P1335" s="48"/>
      <c r="Q1335" s="48"/>
      <c r="R1335" s="48"/>
      <c r="S1335" s="48"/>
      <c r="T1335" s="48"/>
      <c r="U1335" s="48"/>
      <c r="V1335" s="48"/>
      <c r="W1335" s="48"/>
      <c r="X1335" s="48"/>
    </row>
    <row r="1336" spans="1:24" ht="20.100000000000001" customHeight="1">
      <c r="A1336" s="540">
        <v>1329</v>
      </c>
      <c r="B1336" s="725" t="s">
        <v>713</v>
      </c>
      <c r="C1336" s="542" t="s">
        <v>712</v>
      </c>
      <c r="D1336" s="543" t="s">
        <v>1498</v>
      </c>
      <c r="E1336" s="731" t="s">
        <v>3219</v>
      </c>
      <c r="F1336" s="729" t="s">
        <v>3058</v>
      </c>
      <c r="G1336" s="546"/>
      <c r="H1336" s="547"/>
      <c r="I1336" s="547"/>
      <c r="J1336" s="547"/>
      <c r="K1336" s="547"/>
      <c r="L1336" s="728" t="s">
        <v>3059</v>
      </c>
      <c r="M1336" s="579">
        <v>5247</v>
      </c>
      <c r="N1336" s="549"/>
      <c r="P1336" s="48"/>
      <c r="Q1336" s="48"/>
      <c r="R1336" s="48"/>
      <c r="S1336" s="48"/>
      <c r="T1336" s="48"/>
      <c r="U1336" s="48"/>
      <c r="V1336" s="48"/>
      <c r="W1336" s="48"/>
      <c r="X1336" s="48"/>
    </row>
    <row r="1337" spans="1:24" ht="20.100000000000001" customHeight="1">
      <c r="A1337" s="540">
        <v>1330</v>
      </c>
      <c r="B1337" s="725" t="s">
        <v>713</v>
      </c>
      <c r="C1337" s="542" t="s">
        <v>712</v>
      </c>
      <c r="D1337" s="543" t="s">
        <v>1499</v>
      </c>
      <c r="E1337" s="731" t="s">
        <v>3220</v>
      </c>
      <c r="F1337" s="729" t="s">
        <v>3058</v>
      </c>
      <c r="G1337" s="546"/>
      <c r="H1337" s="547"/>
      <c r="I1337" s="547"/>
      <c r="J1337" s="547"/>
      <c r="K1337" s="547"/>
      <c r="L1337" s="728" t="s">
        <v>3059</v>
      </c>
      <c r="M1337" s="579">
        <v>6952</v>
      </c>
      <c r="N1337" s="549"/>
      <c r="P1337" s="48"/>
      <c r="Q1337" s="48"/>
      <c r="R1337" s="48"/>
      <c r="S1337" s="48"/>
      <c r="T1337" s="48"/>
      <c r="U1337" s="48"/>
      <c r="V1337" s="48"/>
      <c r="W1337" s="48"/>
      <c r="X1337" s="48"/>
    </row>
    <row r="1338" spans="1:24" ht="20.100000000000001" customHeight="1">
      <c r="A1338" s="540">
        <v>1331</v>
      </c>
      <c r="B1338" s="725" t="s">
        <v>713</v>
      </c>
      <c r="C1338" s="542" t="s">
        <v>712</v>
      </c>
      <c r="D1338" s="543" t="s">
        <v>1501</v>
      </c>
      <c r="E1338" s="731" t="s">
        <v>3221</v>
      </c>
      <c r="F1338" s="729" t="s">
        <v>3058</v>
      </c>
      <c r="G1338" s="546"/>
      <c r="H1338" s="547"/>
      <c r="I1338" s="547"/>
      <c r="J1338" s="547"/>
      <c r="K1338" s="547"/>
      <c r="L1338" s="728" t="s">
        <v>3059</v>
      </c>
      <c r="M1338" s="579">
        <v>4737</v>
      </c>
      <c r="N1338" s="549"/>
      <c r="P1338" s="48"/>
      <c r="Q1338" s="48"/>
      <c r="R1338" s="48"/>
      <c r="S1338" s="48"/>
      <c r="T1338" s="48"/>
      <c r="U1338" s="48"/>
      <c r="V1338" s="48"/>
      <c r="W1338" s="48"/>
      <c r="X1338" s="48"/>
    </row>
    <row r="1339" spans="1:24" ht="20.100000000000001" customHeight="1">
      <c r="A1339" s="540">
        <v>1332</v>
      </c>
      <c r="B1339" s="725" t="s">
        <v>713</v>
      </c>
      <c r="C1339" s="542" t="s">
        <v>712</v>
      </c>
      <c r="D1339" s="543" t="s">
        <v>1502</v>
      </c>
      <c r="E1339" s="731" t="s">
        <v>3222</v>
      </c>
      <c r="F1339" s="729" t="s">
        <v>3058</v>
      </c>
      <c r="G1339" s="546"/>
      <c r="H1339" s="547"/>
      <c r="I1339" s="547"/>
      <c r="J1339" s="547"/>
      <c r="K1339" s="547"/>
      <c r="L1339" s="728" t="s">
        <v>3059</v>
      </c>
      <c r="M1339" s="579">
        <v>4737</v>
      </c>
      <c r="N1339" s="549"/>
      <c r="P1339" s="48"/>
      <c r="Q1339" s="48"/>
      <c r="R1339" s="48"/>
      <c r="S1339" s="48"/>
      <c r="T1339" s="48"/>
      <c r="U1339" s="48"/>
      <c r="V1339" s="48"/>
      <c r="W1339" s="48"/>
      <c r="X1339" s="48"/>
    </row>
    <row r="1340" spans="1:24" ht="20.100000000000001" customHeight="1">
      <c r="A1340" s="540">
        <v>1333</v>
      </c>
      <c r="B1340" s="725" t="s">
        <v>713</v>
      </c>
      <c r="C1340" s="542" t="s">
        <v>712</v>
      </c>
      <c r="D1340" s="543" t="s">
        <v>1504</v>
      </c>
      <c r="E1340" s="731" t="s">
        <v>3223</v>
      </c>
      <c r="F1340" s="729" t="s">
        <v>3058</v>
      </c>
      <c r="G1340" s="546"/>
      <c r="H1340" s="547"/>
      <c r="I1340" s="547"/>
      <c r="J1340" s="547"/>
      <c r="K1340" s="547"/>
      <c r="L1340" s="728" t="s">
        <v>3059</v>
      </c>
      <c r="M1340" s="579">
        <v>9396</v>
      </c>
      <c r="N1340" s="549"/>
      <c r="P1340" s="48"/>
      <c r="Q1340" s="48"/>
      <c r="R1340" s="48"/>
      <c r="S1340" s="48"/>
      <c r="T1340" s="48"/>
      <c r="U1340" s="48"/>
      <c r="V1340" s="48"/>
      <c r="W1340" s="48"/>
      <c r="X1340" s="48"/>
    </row>
    <row r="1341" spans="1:24" ht="20.100000000000001" customHeight="1">
      <c r="A1341" s="540">
        <v>1334</v>
      </c>
      <c r="B1341" s="725" t="s">
        <v>713</v>
      </c>
      <c r="C1341" s="542" t="s">
        <v>712</v>
      </c>
      <c r="D1341" s="543" t="s">
        <v>1505</v>
      </c>
      <c r="E1341" s="731" t="s">
        <v>3224</v>
      </c>
      <c r="F1341" s="729" t="s">
        <v>3058</v>
      </c>
      <c r="G1341" s="546"/>
      <c r="H1341" s="547"/>
      <c r="I1341" s="547"/>
      <c r="J1341" s="547"/>
      <c r="K1341" s="547"/>
      <c r="L1341" s="728" t="s">
        <v>3059</v>
      </c>
      <c r="M1341" s="579">
        <v>6952</v>
      </c>
      <c r="N1341" s="549"/>
      <c r="P1341" s="48"/>
      <c r="Q1341" s="48"/>
      <c r="R1341" s="48"/>
      <c r="S1341" s="48"/>
      <c r="T1341" s="48"/>
      <c r="U1341" s="48"/>
      <c r="V1341" s="48"/>
      <c r="W1341" s="48"/>
      <c r="X1341" s="48"/>
    </row>
    <row r="1342" spans="1:24" ht="20.100000000000001" customHeight="1">
      <c r="A1342" s="540">
        <v>1335</v>
      </c>
      <c r="B1342" s="725" t="s">
        <v>713</v>
      </c>
      <c r="C1342" s="542" t="s">
        <v>712</v>
      </c>
      <c r="D1342" s="543" t="s">
        <v>1508</v>
      </c>
      <c r="E1342" s="731" t="s">
        <v>3225</v>
      </c>
      <c r="F1342" s="729" t="s">
        <v>3058</v>
      </c>
      <c r="G1342" s="546"/>
      <c r="H1342" s="547"/>
      <c r="I1342" s="547"/>
      <c r="J1342" s="547"/>
      <c r="K1342" s="547"/>
      <c r="L1342" s="728" t="s">
        <v>3059</v>
      </c>
      <c r="M1342" s="579">
        <v>5247</v>
      </c>
      <c r="N1342" s="549"/>
      <c r="P1342" s="48"/>
      <c r="Q1342" s="48"/>
      <c r="R1342" s="48"/>
      <c r="S1342" s="48"/>
      <c r="T1342" s="48"/>
      <c r="U1342" s="48"/>
      <c r="V1342" s="48"/>
      <c r="W1342" s="48"/>
      <c r="X1342" s="48"/>
    </row>
    <row r="1343" spans="1:24" ht="20.100000000000001" customHeight="1">
      <c r="A1343" s="540">
        <v>1336</v>
      </c>
      <c r="B1343" s="725" t="s">
        <v>713</v>
      </c>
      <c r="C1343" s="542" t="s">
        <v>712</v>
      </c>
      <c r="D1343" s="543" t="s">
        <v>1509</v>
      </c>
      <c r="E1343" s="732" t="s">
        <v>4430</v>
      </c>
      <c r="F1343" s="729" t="s">
        <v>3058</v>
      </c>
      <c r="G1343" s="546"/>
      <c r="H1343" s="547"/>
      <c r="I1343" s="547"/>
      <c r="J1343" s="547"/>
      <c r="K1343" s="547"/>
      <c r="L1343" s="728" t="s">
        <v>3059</v>
      </c>
      <c r="M1343" s="579">
        <v>7568</v>
      </c>
      <c r="N1343" s="549"/>
      <c r="P1343" s="48"/>
      <c r="Q1343" s="48"/>
      <c r="R1343" s="48"/>
      <c r="S1343" s="48"/>
      <c r="T1343" s="48"/>
      <c r="U1343" s="48"/>
      <c r="V1343" s="48"/>
      <c r="W1343" s="48"/>
      <c r="X1343" s="48"/>
    </row>
    <row r="1344" spans="1:24" ht="20.100000000000001" customHeight="1">
      <c r="A1344" s="540">
        <v>1337</v>
      </c>
      <c r="B1344" s="725" t="s">
        <v>713</v>
      </c>
      <c r="C1344" s="542" t="s">
        <v>712</v>
      </c>
      <c r="D1344" s="543" t="s">
        <v>1512</v>
      </c>
      <c r="E1344" s="731" t="s">
        <v>3226</v>
      </c>
      <c r="F1344" s="729" t="s">
        <v>3058</v>
      </c>
      <c r="G1344" s="546"/>
      <c r="H1344" s="547"/>
      <c r="I1344" s="547"/>
      <c r="J1344" s="547"/>
      <c r="K1344" s="547"/>
      <c r="L1344" s="728" t="s">
        <v>3059</v>
      </c>
      <c r="M1344" s="579">
        <v>6952</v>
      </c>
      <c r="N1344" s="549"/>
      <c r="P1344" s="48"/>
      <c r="Q1344" s="48"/>
      <c r="R1344" s="48"/>
      <c r="S1344" s="48"/>
      <c r="T1344" s="48"/>
      <c r="U1344" s="48"/>
      <c r="V1344" s="48"/>
      <c r="W1344" s="48"/>
      <c r="X1344" s="48"/>
    </row>
    <row r="1345" spans="1:24" ht="20.100000000000001" customHeight="1">
      <c r="A1345" s="540">
        <v>1338</v>
      </c>
      <c r="B1345" s="725" t="s">
        <v>713</v>
      </c>
      <c r="C1345" s="542" t="s">
        <v>712</v>
      </c>
      <c r="D1345" s="543" t="s">
        <v>1513</v>
      </c>
      <c r="E1345" s="731" t="s">
        <v>3227</v>
      </c>
      <c r="F1345" s="729" t="s">
        <v>3058</v>
      </c>
      <c r="G1345" s="546"/>
      <c r="H1345" s="547"/>
      <c r="I1345" s="547"/>
      <c r="J1345" s="547"/>
      <c r="K1345" s="547"/>
      <c r="L1345" s="728" t="s">
        <v>3059</v>
      </c>
      <c r="M1345" s="579">
        <v>5247</v>
      </c>
      <c r="N1345" s="549"/>
      <c r="P1345" s="48"/>
      <c r="Q1345" s="48"/>
      <c r="R1345" s="48"/>
      <c r="S1345" s="48"/>
      <c r="T1345" s="48"/>
      <c r="U1345" s="48"/>
      <c r="V1345" s="48"/>
      <c r="W1345" s="48"/>
      <c r="X1345" s="48"/>
    </row>
    <row r="1346" spans="1:24" ht="20.100000000000001" customHeight="1">
      <c r="A1346" s="540">
        <v>1339</v>
      </c>
      <c r="B1346" s="725" t="s">
        <v>713</v>
      </c>
      <c r="C1346" s="542" t="s">
        <v>712</v>
      </c>
      <c r="D1346" s="543" t="s">
        <v>1515</v>
      </c>
      <c r="E1346" s="731" t="s">
        <v>3228</v>
      </c>
      <c r="F1346" s="729" t="s">
        <v>3058</v>
      </c>
      <c r="G1346" s="546"/>
      <c r="H1346" s="547"/>
      <c r="I1346" s="547"/>
      <c r="J1346" s="547"/>
      <c r="K1346" s="547"/>
      <c r="L1346" s="728" t="s">
        <v>3059</v>
      </c>
      <c r="M1346" s="579">
        <v>6952</v>
      </c>
      <c r="N1346" s="549"/>
      <c r="P1346" s="48"/>
      <c r="Q1346" s="48"/>
      <c r="R1346" s="48"/>
      <c r="S1346" s="48"/>
      <c r="T1346" s="48"/>
      <c r="U1346" s="48"/>
      <c r="V1346" s="48"/>
      <c r="W1346" s="48"/>
      <c r="X1346" s="48"/>
    </row>
    <row r="1347" spans="1:24" ht="20.100000000000001" customHeight="1">
      <c r="A1347" s="540">
        <v>1340</v>
      </c>
      <c r="B1347" s="725" t="s">
        <v>713</v>
      </c>
      <c r="C1347" s="542" t="s">
        <v>712</v>
      </c>
      <c r="D1347" s="543" t="s">
        <v>1516</v>
      </c>
      <c r="E1347" s="731" t="s">
        <v>3229</v>
      </c>
      <c r="F1347" s="729" t="s">
        <v>3058</v>
      </c>
      <c r="G1347" s="546"/>
      <c r="H1347" s="547"/>
      <c r="I1347" s="547"/>
      <c r="J1347" s="547"/>
      <c r="K1347" s="547"/>
      <c r="L1347" s="728" t="s">
        <v>3059</v>
      </c>
      <c r="M1347" s="579">
        <v>5247</v>
      </c>
      <c r="N1347" s="549"/>
      <c r="P1347" s="48"/>
      <c r="Q1347" s="48"/>
      <c r="R1347" s="48"/>
      <c r="S1347" s="48"/>
      <c r="T1347" s="48"/>
      <c r="U1347" s="48"/>
      <c r="V1347" s="48"/>
      <c r="W1347" s="48"/>
      <c r="X1347" s="48"/>
    </row>
    <row r="1348" spans="1:24" ht="20.100000000000001" customHeight="1">
      <c r="A1348" s="540">
        <v>1341</v>
      </c>
      <c r="B1348" s="725" t="s">
        <v>713</v>
      </c>
      <c r="C1348" s="542" t="s">
        <v>712</v>
      </c>
      <c r="D1348" s="543" t="s">
        <v>1518</v>
      </c>
      <c r="E1348" s="731" t="s">
        <v>3230</v>
      </c>
      <c r="F1348" s="729" t="s">
        <v>3058</v>
      </c>
      <c r="G1348" s="546"/>
      <c r="H1348" s="547"/>
      <c r="I1348" s="547"/>
      <c r="J1348" s="547"/>
      <c r="K1348" s="547"/>
      <c r="L1348" s="728" t="s">
        <v>3059</v>
      </c>
      <c r="M1348" s="579">
        <v>6952</v>
      </c>
      <c r="N1348" s="549"/>
      <c r="P1348" s="48"/>
      <c r="Q1348" s="48"/>
      <c r="R1348" s="48"/>
      <c r="S1348" s="48"/>
      <c r="T1348" s="48"/>
      <c r="U1348" s="48"/>
      <c r="V1348" s="48"/>
      <c r="W1348" s="48"/>
      <c r="X1348" s="48"/>
    </row>
    <row r="1349" spans="1:24" ht="20.100000000000001" customHeight="1">
      <c r="A1349" s="540">
        <v>1342</v>
      </c>
      <c r="B1349" s="725" t="s">
        <v>713</v>
      </c>
      <c r="C1349" s="542" t="s">
        <v>712</v>
      </c>
      <c r="D1349" s="543" t="s">
        <v>1519</v>
      </c>
      <c r="E1349" s="731" t="s">
        <v>3231</v>
      </c>
      <c r="F1349" s="729" t="s">
        <v>3058</v>
      </c>
      <c r="G1349" s="546"/>
      <c r="H1349" s="547"/>
      <c r="I1349" s="547"/>
      <c r="J1349" s="547"/>
      <c r="K1349" s="547"/>
      <c r="L1349" s="728" t="s">
        <v>3059</v>
      </c>
      <c r="M1349" s="579">
        <v>4737</v>
      </c>
      <c r="N1349" s="549"/>
      <c r="P1349" s="48"/>
      <c r="Q1349" s="48"/>
      <c r="R1349" s="48"/>
      <c r="S1349" s="48"/>
      <c r="T1349" s="48"/>
      <c r="U1349" s="48"/>
      <c r="V1349" s="48"/>
      <c r="W1349" s="48"/>
      <c r="X1349" s="48"/>
    </row>
    <row r="1350" spans="1:24" ht="20.100000000000001" customHeight="1">
      <c r="A1350" s="540">
        <v>1343</v>
      </c>
      <c r="B1350" s="725" t="s">
        <v>713</v>
      </c>
      <c r="C1350" s="542" t="s">
        <v>712</v>
      </c>
      <c r="D1350" s="543" t="s">
        <v>1521</v>
      </c>
      <c r="E1350" s="731" t="s">
        <v>3232</v>
      </c>
      <c r="F1350" s="729" t="s">
        <v>3058</v>
      </c>
      <c r="G1350" s="546"/>
      <c r="H1350" s="547"/>
      <c r="I1350" s="547"/>
      <c r="J1350" s="547"/>
      <c r="K1350" s="547"/>
      <c r="L1350" s="728" t="s">
        <v>3059</v>
      </c>
      <c r="M1350" s="579">
        <v>5247</v>
      </c>
      <c r="N1350" s="549"/>
      <c r="P1350" s="48"/>
      <c r="Q1350" s="48"/>
      <c r="R1350" s="48"/>
      <c r="S1350" s="48"/>
      <c r="T1350" s="48"/>
      <c r="U1350" s="48"/>
      <c r="V1350" s="48"/>
      <c r="W1350" s="48"/>
      <c r="X1350" s="48"/>
    </row>
    <row r="1351" spans="1:24" ht="20.100000000000001" customHeight="1">
      <c r="A1351" s="540">
        <v>1344</v>
      </c>
      <c r="B1351" s="725" t="s">
        <v>713</v>
      </c>
      <c r="C1351" s="542" t="s">
        <v>712</v>
      </c>
      <c r="D1351" s="543" t="s">
        <v>1522</v>
      </c>
      <c r="E1351" s="731" t="s">
        <v>3233</v>
      </c>
      <c r="F1351" s="729" t="s">
        <v>3058</v>
      </c>
      <c r="G1351" s="546"/>
      <c r="H1351" s="547"/>
      <c r="I1351" s="547"/>
      <c r="J1351" s="547"/>
      <c r="K1351" s="547"/>
      <c r="L1351" s="728" t="s">
        <v>3059</v>
      </c>
      <c r="M1351" s="579">
        <v>5247</v>
      </c>
      <c r="N1351" s="549"/>
      <c r="P1351" s="48"/>
      <c r="Q1351" s="48"/>
      <c r="R1351" s="48"/>
      <c r="S1351" s="48"/>
      <c r="T1351" s="48"/>
      <c r="U1351" s="48"/>
      <c r="V1351" s="48"/>
      <c r="W1351" s="48"/>
      <c r="X1351" s="48"/>
    </row>
    <row r="1352" spans="1:24" ht="20.100000000000001" customHeight="1">
      <c r="A1352" s="540">
        <v>1345</v>
      </c>
      <c r="B1352" s="725" t="s">
        <v>713</v>
      </c>
      <c r="C1352" s="542" t="s">
        <v>712</v>
      </c>
      <c r="D1352" s="543" t="s">
        <v>1524</v>
      </c>
      <c r="E1352" s="731" t="s">
        <v>3234</v>
      </c>
      <c r="F1352" s="729" t="s">
        <v>3058</v>
      </c>
      <c r="G1352" s="546"/>
      <c r="H1352" s="547"/>
      <c r="I1352" s="547"/>
      <c r="J1352" s="547"/>
      <c r="K1352" s="547"/>
      <c r="L1352" s="728" t="s">
        <v>3059</v>
      </c>
      <c r="M1352" s="579">
        <v>5247</v>
      </c>
      <c r="N1352" s="549"/>
      <c r="P1352" s="48"/>
      <c r="Q1352" s="48"/>
      <c r="R1352" s="48"/>
      <c r="S1352" s="48"/>
      <c r="T1352" s="48"/>
      <c r="U1352" s="48"/>
      <c r="V1352" s="48"/>
      <c r="W1352" s="48"/>
      <c r="X1352" s="48"/>
    </row>
    <row r="1353" spans="1:24" ht="20.100000000000001" customHeight="1">
      <c r="A1353" s="540">
        <v>1346</v>
      </c>
      <c r="B1353" s="725" t="s">
        <v>713</v>
      </c>
      <c r="C1353" s="542" t="s">
        <v>712</v>
      </c>
      <c r="D1353" s="543" t="s">
        <v>1525</v>
      </c>
      <c r="E1353" s="731" t="s">
        <v>3235</v>
      </c>
      <c r="F1353" s="729" t="s">
        <v>3058</v>
      </c>
      <c r="G1353" s="546"/>
      <c r="H1353" s="547"/>
      <c r="I1353" s="547"/>
      <c r="J1353" s="547"/>
      <c r="K1353" s="547"/>
      <c r="L1353" s="728" t="s">
        <v>3059</v>
      </c>
      <c r="M1353" s="579">
        <v>5247</v>
      </c>
      <c r="N1353" s="549"/>
      <c r="P1353" s="48"/>
      <c r="Q1353" s="48"/>
      <c r="R1353" s="48"/>
      <c r="S1353" s="48"/>
      <c r="T1353" s="48"/>
      <c r="U1353" s="48"/>
      <c r="V1353" s="48"/>
      <c r="W1353" s="48"/>
      <c r="X1353" s="48"/>
    </row>
    <row r="1354" spans="1:24" ht="20.100000000000001" customHeight="1">
      <c r="A1354" s="540">
        <v>1347</v>
      </c>
      <c r="B1354" s="725" t="s">
        <v>713</v>
      </c>
      <c r="C1354" s="542" t="s">
        <v>712</v>
      </c>
      <c r="D1354" s="543" t="s">
        <v>1528</v>
      </c>
      <c r="E1354" s="731" t="s">
        <v>3236</v>
      </c>
      <c r="F1354" s="729" t="s">
        <v>3058</v>
      </c>
      <c r="G1354" s="546"/>
      <c r="H1354" s="547"/>
      <c r="I1354" s="547"/>
      <c r="J1354" s="547"/>
      <c r="K1354" s="547"/>
      <c r="L1354" s="728" t="s">
        <v>3059</v>
      </c>
      <c r="M1354" s="579">
        <v>5156</v>
      </c>
      <c r="N1354" s="549"/>
      <c r="P1354" s="48"/>
      <c r="Q1354" s="48"/>
      <c r="R1354" s="48"/>
      <c r="S1354" s="48"/>
      <c r="T1354" s="48"/>
      <c r="U1354" s="48"/>
      <c r="V1354" s="48"/>
      <c r="W1354" s="48"/>
      <c r="X1354" s="48"/>
    </row>
    <row r="1355" spans="1:24" ht="20.100000000000001" customHeight="1">
      <c r="A1355" s="540">
        <v>1348</v>
      </c>
      <c r="B1355" s="725" t="s">
        <v>713</v>
      </c>
      <c r="C1355" s="542" t="s">
        <v>712</v>
      </c>
      <c r="D1355" s="543" t="s">
        <v>1529</v>
      </c>
      <c r="E1355" s="731" t="s">
        <v>3237</v>
      </c>
      <c r="F1355" s="729" t="s">
        <v>3058</v>
      </c>
      <c r="G1355" s="546"/>
      <c r="H1355" s="547"/>
      <c r="I1355" s="547"/>
      <c r="J1355" s="547"/>
      <c r="K1355" s="547"/>
      <c r="L1355" s="728" t="s">
        <v>3059</v>
      </c>
      <c r="M1355" s="579">
        <v>4200</v>
      </c>
      <c r="N1355" s="549"/>
      <c r="P1355" s="48"/>
      <c r="Q1355" s="48"/>
      <c r="R1355" s="48"/>
      <c r="S1355" s="48"/>
      <c r="T1355" s="48"/>
      <c r="U1355" s="48"/>
      <c r="V1355" s="48"/>
      <c r="W1355" s="48"/>
      <c r="X1355" s="48"/>
    </row>
    <row r="1356" spans="1:24" ht="20.100000000000001" customHeight="1">
      <c r="A1356" s="540">
        <v>1349</v>
      </c>
      <c r="B1356" s="725" t="s">
        <v>713</v>
      </c>
      <c r="C1356" s="542" t="s">
        <v>712</v>
      </c>
      <c r="D1356" s="543" t="s">
        <v>1531</v>
      </c>
      <c r="E1356" s="731" t="s">
        <v>3238</v>
      </c>
      <c r="F1356" s="729" t="s">
        <v>3058</v>
      </c>
      <c r="G1356" s="546"/>
      <c r="H1356" s="547"/>
      <c r="I1356" s="547"/>
      <c r="J1356" s="547"/>
      <c r="K1356" s="547"/>
      <c r="L1356" s="728" t="s">
        <v>3059</v>
      </c>
      <c r="M1356" s="579">
        <v>5247</v>
      </c>
      <c r="N1356" s="549"/>
      <c r="P1356" s="48"/>
      <c r="Q1356" s="48"/>
      <c r="R1356" s="48"/>
      <c r="S1356" s="48"/>
      <c r="T1356" s="48"/>
      <c r="U1356" s="48"/>
      <c r="V1356" s="48"/>
      <c r="W1356" s="48"/>
      <c r="X1356" s="48"/>
    </row>
    <row r="1357" spans="1:24" ht="20.100000000000001" customHeight="1">
      <c r="A1357" s="540">
        <v>1350</v>
      </c>
      <c r="B1357" s="725" t="s">
        <v>713</v>
      </c>
      <c r="C1357" s="542" t="s">
        <v>712</v>
      </c>
      <c r="D1357" s="543" t="s">
        <v>1532</v>
      </c>
      <c r="E1357" s="731" t="s">
        <v>3239</v>
      </c>
      <c r="F1357" s="729" t="s">
        <v>3058</v>
      </c>
      <c r="G1357" s="546"/>
      <c r="H1357" s="547"/>
      <c r="I1357" s="547"/>
      <c r="J1357" s="547"/>
      <c r="K1357" s="547"/>
      <c r="L1357" s="728" t="s">
        <v>3059</v>
      </c>
      <c r="M1357" s="579">
        <v>6952</v>
      </c>
      <c r="N1357" s="549"/>
      <c r="P1357" s="48"/>
      <c r="Q1357" s="48"/>
      <c r="R1357" s="48"/>
      <c r="S1357" s="48"/>
      <c r="T1357" s="48"/>
      <c r="U1357" s="48"/>
      <c r="V1357" s="48"/>
      <c r="W1357" s="48"/>
      <c r="X1357" s="48"/>
    </row>
    <row r="1358" spans="1:24" ht="20.100000000000001" customHeight="1">
      <c r="A1358" s="540">
        <v>1351</v>
      </c>
      <c r="B1358" s="725" t="s">
        <v>713</v>
      </c>
      <c r="C1358" s="542" t="s">
        <v>712</v>
      </c>
      <c r="D1358" s="543" t="s">
        <v>1534</v>
      </c>
      <c r="E1358" s="731" t="s">
        <v>3240</v>
      </c>
      <c r="F1358" s="729" t="s">
        <v>3058</v>
      </c>
      <c r="G1358" s="546"/>
      <c r="H1358" s="547"/>
      <c r="I1358" s="547"/>
      <c r="J1358" s="547"/>
      <c r="K1358" s="547"/>
      <c r="L1358" s="728" t="s">
        <v>3059</v>
      </c>
      <c r="M1358" s="579">
        <v>5247</v>
      </c>
      <c r="N1358" s="549"/>
      <c r="P1358" s="48"/>
      <c r="Q1358" s="48"/>
      <c r="R1358" s="48"/>
      <c r="S1358" s="48"/>
      <c r="T1358" s="48"/>
      <c r="U1358" s="48"/>
      <c r="V1358" s="48"/>
      <c r="W1358" s="48"/>
      <c r="X1358" s="48"/>
    </row>
    <row r="1359" spans="1:24" ht="20.100000000000001" customHeight="1">
      <c r="A1359" s="540">
        <v>1352</v>
      </c>
      <c r="B1359" s="725" t="s">
        <v>713</v>
      </c>
      <c r="C1359" s="542" t="s">
        <v>712</v>
      </c>
      <c r="D1359" s="543" t="s">
        <v>1535</v>
      </c>
      <c r="E1359" s="731" t="s">
        <v>3241</v>
      </c>
      <c r="F1359" s="729" t="s">
        <v>3058</v>
      </c>
      <c r="G1359" s="546"/>
      <c r="H1359" s="547"/>
      <c r="I1359" s="547"/>
      <c r="J1359" s="547"/>
      <c r="K1359" s="547"/>
      <c r="L1359" s="728" t="s">
        <v>3059</v>
      </c>
      <c r="M1359" s="579">
        <v>5247</v>
      </c>
      <c r="N1359" s="549"/>
      <c r="P1359" s="48"/>
      <c r="Q1359" s="48"/>
      <c r="R1359" s="48"/>
      <c r="S1359" s="48"/>
      <c r="T1359" s="48"/>
      <c r="U1359" s="48"/>
      <c r="V1359" s="48"/>
      <c r="W1359" s="48"/>
      <c r="X1359" s="48"/>
    </row>
    <row r="1360" spans="1:24" ht="20.100000000000001" customHeight="1">
      <c r="A1360" s="540">
        <v>1353</v>
      </c>
      <c r="B1360" s="725" t="s">
        <v>713</v>
      </c>
      <c r="C1360" s="542" t="s">
        <v>712</v>
      </c>
      <c r="D1360" s="543" t="s">
        <v>1537</v>
      </c>
      <c r="E1360" s="731" t="s">
        <v>3242</v>
      </c>
      <c r="F1360" s="729" t="s">
        <v>3058</v>
      </c>
      <c r="G1360" s="546"/>
      <c r="H1360" s="547"/>
      <c r="I1360" s="547"/>
      <c r="J1360" s="547"/>
      <c r="K1360" s="547"/>
      <c r="L1360" s="728" t="s">
        <v>3059</v>
      </c>
      <c r="M1360" s="579">
        <v>5247</v>
      </c>
      <c r="N1360" s="549"/>
      <c r="P1360" s="48"/>
      <c r="Q1360" s="48"/>
      <c r="R1360" s="48"/>
      <c r="S1360" s="48"/>
      <c r="T1360" s="48"/>
      <c r="U1360" s="48"/>
      <c r="V1360" s="48"/>
      <c r="W1360" s="48"/>
      <c r="X1360" s="48"/>
    </row>
    <row r="1361" spans="1:24" ht="20.100000000000001" customHeight="1">
      <c r="A1361" s="540">
        <v>1354</v>
      </c>
      <c r="B1361" s="725" t="s">
        <v>713</v>
      </c>
      <c r="C1361" s="542" t="s">
        <v>712</v>
      </c>
      <c r="D1361" s="543" t="s">
        <v>1538</v>
      </c>
      <c r="E1361" s="731" t="s">
        <v>3243</v>
      </c>
      <c r="F1361" s="729" t="s">
        <v>3058</v>
      </c>
      <c r="G1361" s="546"/>
      <c r="H1361" s="547"/>
      <c r="I1361" s="547"/>
      <c r="J1361" s="547"/>
      <c r="K1361" s="547"/>
      <c r="L1361" s="728" t="s">
        <v>3059</v>
      </c>
      <c r="M1361" s="579">
        <v>5247</v>
      </c>
      <c r="N1361" s="549"/>
      <c r="P1361" s="48"/>
      <c r="Q1361" s="48"/>
      <c r="R1361" s="48"/>
      <c r="S1361" s="48"/>
      <c r="T1361" s="48"/>
      <c r="U1361" s="48"/>
      <c r="V1361" s="48"/>
      <c r="W1361" s="48"/>
      <c r="X1361" s="48"/>
    </row>
    <row r="1362" spans="1:24" ht="20.100000000000001" customHeight="1">
      <c r="A1362" s="540">
        <v>1355</v>
      </c>
      <c r="B1362" s="725" t="s">
        <v>713</v>
      </c>
      <c r="C1362" s="542" t="s">
        <v>712</v>
      </c>
      <c r="D1362" s="543" t="s">
        <v>1540</v>
      </c>
      <c r="E1362" s="731" t="s">
        <v>3244</v>
      </c>
      <c r="F1362" s="729" t="s">
        <v>3058</v>
      </c>
      <c r="G1362" s="546"/>
      <c r="H1362" s="547"/>
      <c r="I1362" s="547"/>
      <c r="J1362" s="547"/>
      <c r="K1362" s="547"/>
      <c r="L1362" s="728" t="s">
        <v>3059</v>
      </c>
      <c r="M1362" s="579">
        <v>4737</v>
      </c>
      <c r="N1362" s="549"/>
      <c r="P1362" s="48"/>
      <c r="Q1362" s="48"/>
      <c r="R1362" s="48"/>
      <c r="S1362" s="48"/>
      <c r="T1362" s="48"/>
      <c r="U1362" s="48"/>
      <c r="V1362" s="48"/>
      <c r="W1362" s="48"/>
      <c r="X1362" s="48"/>
    </row>
    <row r="1363" spans="1:24" ht="20.100000000000001" customHeight="1">
      <c r="A1363" s="540">
        <v>1356</v>
      </c>
      <c r="B1363" s="725" t="s">
        <v>713</v>
      </c>
      <c r="C1363" s="542" t="s">
        <v>712</v>
      </c>
      <c r="D1363" s="543" t="s">
        <v>1541</v>
      </c>
      <c r="E1363" s="731" t="s">
        <v>3245</v>
      </c>
      <c r="F1363" s="729" t="s">
        <v>3058</v>
      </c>
      <c r="G1363" s="546"/>
      <c r="H1363" s="547"/>
      <c r="I1363" s="547"/>
      <c r="J1363" s="547"/>
      <c r="K1363" s="547"/>
      <c r="L1363" s="728" t="s">
        <v>3059</v>
      </c>
      <c r="M1363" s="579">
        <v>5247</v>
      </c>
      <c r="N1363" s="549"/>
      <c r="P1363" s="48"/>
      <c r="Q1363" s="48"/>
      <c r="R1363" s="48"/>
      <c r="S1363" s="48"/>
      <c r="T1363" s="48"/>
      <c r="U1363" s="48"/>
      <c r="V1363" s="48"/>
      <c r="W1363" s="48"/>
      <c r="X1363" s="48"/>
    </row>
    <row r="1364" spans="1:24" ht="20.100000000000001" customHeight="1">
      <c r="A1364" s="540">
        <v>1357</v>
      </c>
      <c r="B1364" s="725" t="s">
        <v>713</v>
      </c>
      <c r="C1364" s="542" t="s">
        <v>712</v>
      </c>
      <c r="D1364" s="543" t="s">
        <v>1543</v>
      </c>
      <c r="E1364" s="731" t="s">
        <v>3246</v>
      </c>
      <c r="F1364" s="729" t="s">
        <v>3058</v>
      </c>
      <c r="G1364" s="546"/>
      <c r="H1364" s="547"/>
      <c r="I1364" s="547"/>
      <c r="J1364" s="547"/>
      <c r="K1364" s="547"/>
      <c r="L1364" s="728" t="s">
        <v>3059</v>
      </c>
      <c r="M1364" s="579">
        <v>4737</v>
      </c>
      <c r="N1364" s="549"/>
      <c r="P1364" s="48"/>
      <c r="Q1364" s="48"/>
      <c r="R1364" s="48"/>
      <c r="S1364" s="48"/>
      <c r="T1364" s="48"/>
      <c r="U1364" s="48"/>
      <c r="V1364" s="48"/>
      <c r="W1364" s="48"/>
      <c r="X1364" s="48"/>
    </row>
    <row r="1365" spans="1:24" ht="20.100000000000001" customHeight="1">
      <c r="A1365" s="540">
        <v>1358</v>
      </c>
      <c r="B1365" s="725" t="s">
        <v>713</v>
      </c>
      <c r="C1365" s="542" t="s">
        <v>712</v>
      </c>
      <c r="D1365" s="543" t="s">
        <v>1544</v>
      </c>
      <c r="E1365" s="731" t="s">
        <v>3247</v>
      </c>
      <c r="F1365" s="729" t="s">
        <v>3058</v>
      </c>
      <c r="G1365" s="546"/>
      <c r="H1365" s="547"/>
      <c r="I1365" s="547"/>
      <c r="J1365" s="547"/>
      <c r="K1365" s="547"/>
      <c r="L1365" s="728" t="s">
        <v>3059</v>
      </c>
      <c r="M1365" s="579">
        <v>6952</v>
      </c>
      <c r="N1365" s="549"/>
      <c r="P1365" s="48"/>
      <c r="Q1365" s="48"/>
      <c r="R1365" s="48"/>
      <c r="S1365" s="48"/>
      <c r="T1365" s="48"/>
      <c r="U1365" s="48"/>
      <c r="V1365" s="48"/>
      <c r="W1365" s="48"/>
      <c r="X1365" s="48"/>
    </row>
    <row r="1366" spans="1:24" ht="20.100000000000001" customHeight="1">
      <c r="A1366" s="540">
        <v>1359</v>
      </c>
      <c r="B1366" s="725" t="s">
        <v>713</v>
      </c>
      <c r="C1366" s="542" t="s">
        <v>712</v>
      </c>
      <c r="D1366" s="543" t="s">
        <v>1547</v>
      </c>
      <c r="E1366" s="731" t="s">
        <v>3248</v>
      </c>
      <c r="F1366" s="729" t="s">
        <v>3058</v>
      </c>
      <c r="G1366" s="546"/>
      <c r="H1366" s="547"/>
      <c r="I1366" s="547"/>
      <c r="J1366" s="547"/>
      <c r="K1366" s="547"/>
      <c r="L1366" s="728" t="s">
        <v>3059</v>
      </c>
      <c r="M1366" s="579">
        <v>5247</v>
      </c>
      <c r="N1366" s="549"/>
      <c r="P1366" s="48"/>
      <c r="Q1366" s="48"/>
      <c r="R1366" s="48"/>
      <c r="S1366" s="48"/>
      <c r="T1366" s="48"/>
      <c r="U1366" s="48"/>
      <c r="V1366" s="48"/>
      <c r="W1366" s="48"/>
      <c r="X1366" s="48"/>
    </row>
    <row r="1367" spans="1:24" ht="20.100000000000001" customHeight="1">
      <c r="A1367" s="540">
        <v>1360</v>
      </c>
      <c r="B1367" s="725" t="s">
        <v>713</v>
      </c>
      <c r="C1367" s="542" t="s">
        <v>712</v>
      </c>
      <c r="D1367" s="543" t="s">
        <v>1548</v>
      </c>
      <c r="E1367" s="731" t="s">
        <v>3249</v>
      </c>
      <c r="F1367" s="729" t="s">
        <v>3058</v>
      </c>
      <c r="G1367" s="546"/>
      <c r="H1367" s="547"/>
      <c r="I1367" s="547"/>
      <c r="J1367" s="547"/>
      <c r="K1367" s="547"/>
      <c r="L1367" s="728" t="s">
        <v>3059</v>
      </c>
      <c r="M1367" s="579">
        <v>6952</v>
      </c>
      <c r="N1367" s="549"/>
      <c r="P1367" s="48"/>
      <c r="Q1367" s="48"/>
      <c r="R1367" s="48"/>
      <c r="S1367" s="48"/>
      <c r="T1367" s="48"/>
      <c r="U1367" s="48"/>
      <c r="V1367" s="48"/>
      <c r="W1367" s="48"/>
      <c r="X1367" s="48"/>
    </row>
    <row r="1368" spans="1:24" ht="20.100000000000001" customHeight="1">
      <c r="A1368" s="540">
        <v>1361</v>
      </c>
      <c r="B1368" s="725" t="s">
        <v>713</v>
      </c>
      <c r="C1368" s="542" t="s">
        <v>712</v>
      </c>
      <c r="D1368" s="543" t="s">
        <v>1551</v>
      </c>
      <c r="E1368" s="731" t="s">
        <v>3250</v>
      </c>
      <c r="F1368" s="729" t="s">
        <v>3058</v>
      </c>
      <c r="G1368" s="546"/>
      <c r="H1368" s="547"/>
      <c r="I1368" s="547"/>
      <c r="J1368" s="547"/>
      <c r="K1368" s="547"/>
      <c r="L1368" s="728" t="s">
        <v>3059</v>
      </c>
      <c r="M1368" s="579">
        <v>5247</v>
      </c>
      <c r="N1368" s="549"/>
      <c r="P1368" s="48"/>
      <c r="Q1368" s="48"/>
      <c r="R1368" s="48"/>
      <c r="S1368" s="48"/>
      <c r="T1368" s="48"/>
      <c r="U1368" s="48"/>
      <c r="V1368" s="48"/>
      <c r="W1368" s="48"/>
      <c r="X1368" s="48"/>
    </row>
    <row r="1369" spans="1:24" ht="20.100000000000001" customHeight="1">
      <c r="A1369" s="540">
        <v>1362</v>
      </c>
      <c r="B1369" s="725" t="s">
        <v>713</v>
      </c>
      <c r="C1369" s="542" t="s">
        <v>712</v>
      </c>
      <c r="D1369" s="543" t="s">
        <v>1552</v>
      </c>
      <c r="E1369" s="731" t="s">
        <v>3251</v>
      </c>
      <c r="F1369" s="729" t="s">
        <v>3058</v>
      </c>
      <c r="G1369" s="546"/>
      <c r="H1369" s="547"/>
      <c r="I1369" s="547"/>
      <c r="J1369" s="547"/>
      <c r="K1369" s="547"/>
      <c r="L1369" s="728" t="s">
        <v>3059</v>
      </c>
      <c r="M1369" s="579">
        <v>6952</v>
      </c>
      <c r="N1369" s="549"/>
      <c r="P1369" s="48"/>
      <c r="Q1369" s="48"/>
      <c r="R1369" s="48"/>
      <c r="S1369" s="48"/>
      <c r="T1369" s="48"/>
      <c r="U1369" s="48"/>
      <c r="V1369" s="48"/>
      <c r="W1369" s="48"/>
      <c r="X1369" s="48"/>
    </row>
    <row r="1370" spans="1:24" ht="20.100000000000001" customHeight="1">
      <c r="A1370" s="540">
        <v>1363</v>
      </c>
      <c r="B1370" s="725" t="s">
        <v>713</v>
      </c>
      <c r="C1370" s="542" t="s">
        <v>712</v>
      </c>
      <c r="D1370" s="543" t="s">
        <v>1554</v>
      </c>
      <c r="E1370" s="731" t="s">
        <v>3252</v>
      </c>
      <c r="F1370" s="729" t="s">
        <v>3058</v>
      </c>
      <c r="G1370" s="546"/>
      <c r="H1370" s="547"/>
      <c r="I1370" s="547"/>
      <c r="J1370" s="547"/>
      <c r="K1370" s="547"/>
      <c r="L1370" s="728" t="s">
        <v>3059</v>
      </c>
      <c r="M1370" s="579">
        <v>4737</v>
      </c>
      <c r="N1370" s="549"/>
      <c r="P1370" s="48"/>
      <c r="Q1370" s="48"/>
      <c r="R1370" s="48"/>
      <c r="S1370" s="48"/>
      <c r="T1370" s="48"/>
      <c r="U1370" s="48"/>
      <c r="V1370" s="48"/>
      <c r="W1370" s="48"/>
      <c r="X1370" s="48"/>
    </row>
    <row r="1371" spans="1:24" ht="20.100000000000001" customHeight="1">
      <c r="A1371" s="540">
        <v>1364</v>
      </c>
      <c r="B1371" s="725" t="s">
        <v>713</v>
      </c>
      <c r="C1371" s="542" t="s">
        <v>712</v>
      </c>
      <c r="D1371" s="543" t="s">
        <v>1555</v>
      </c>
      <c r="E1371" s="731" t="s">
        <v>3253</v>
      </c>
      <c r="F1371" s="729" t="s">
        <v>3058</v>
      </c>
      <c r="G1371" s="546"/>
      <c r="H1371" s="547"/>
      <c r="I1371" s="547"/>
      <c r="J1371" s="547"/>
      <c r="K1371" s="547"/>
      <c r="L1371" s="728" t="s">
        <v>3059</v>
      </c>
      <c r="M1371" s="579">
        <v>4737</v>
      </c>
      <c r="N1371" s="549"/>
      <c r="P1371" s="48"/>
      <c r="Q1371" s="48"/>
      <c r="R1371" s="48"/>
      <c r="S1371" s="48"/>
      <c r="T1371" s="48"/>
      <c r="U1371" s="48"/>
      <c r="V1371" s="48"/>
      <c r="W1371" s="48"/>
      <c r="X1371" s="48"/>
    </row>
    <row r="1372" spans="1:24" ht="20.100000000000001" customHeight="1">
      <c r="A1372" s="540">
        <v>1365</v>
      </c>
      <c r="B1372" s="725" t="s">
        <v>713</v>
      </c>
      <c r="C1372" s="542" t="s">
        <v>712</v>
      </c>
      <c r="D1372" s="543" t="s">
        <v>1557</v>
      </c>
      <c r="E1372" s="731" t="s">
        <v>3254</v>
      </c>
      <c r="F1372" s="729" t="s">
        <v>3058</v>
      </c>
      <c r="G1372" s="546"/>
      <c r="H1372" s="547"/>
      <c r="I1372" s="547"/>
      <c r="J1372" s="547"/>
      <c r="K1372" s="547"/>
      <c r="L1372" s="728" t="s">
        <v>3059</v>
      </c>
      <c r="M1372" s="579">
        <v>4737</v>
      </c>
      <c r="N1372" s="549"/>
      <c r="P1372" s="48"/>
      <c r="Q1372" s="48"/>
      <c r="R1372" s="48"/>
      <c r="S1372" s="48"/>
      <c r="T1372" s="48"/>
      <c r="U1372" s="48"/>
      <c r="V1372" s="48"/>
      <c r="W1372" s="48"/>
      <c r="X1372" s="48"/>
    </row>
    <row r="1373" spans="1:24" ht="20.100000000000001" customHeight="1">
      <c r="A1373" s="540">
        <v>1366</v>
      </c>
      <c r="B1373" s="725" t="s">
        <v>713</v>
      </c>
      <c r="C1373" s="542" t="s">
        <v>712</v>
      </c>
      <c r="D1373" s="543" t="s">
        <v>1558</v>
      </c>
      <c r="E1373" s="731" t="s">
        <v>3255</v>
      </c>
      <c r="F1373" s="729" t="s">
        <v>3058</v>
      </c>
      <c r="G1373" s="546"/>
      <c r="H1373" s="547"/>
      <c r="I1373" s="547"/>
      <c r="J1373" s="547"/>
      <c r="K1373" s="547"/>
      <c r="L1373" s="728" t="s">
        <v>3059</v>
      </c>
      <c r="M1373" s="579">
        <v>4737</v>
      </c>
      <c r="N1373" s="549"/>
      <c r="P1373" s="48"/>
      <c r="Q1373" s="48"/>
      <c r="R1373" s="48"/>
      <c r="S1373" s="48"/>
      <c r="T1373" s="48"/>
      <c r="U1373" s="48"/>
      <c r="V1373" s="48"/>
      <c r="W1373" s="48"/>
      <c r="X1373" s="48"/>
    </row>
    <row r="1374" spans="1:24" ht="20.100000000000001" customHeight="1">
      <c r="A1374" s="540">
        <v>1367</v>
      </c>
      <c r="B1374" s="725" t="s">
        <v>713</v>
      </c>
      <c r="C1374" s="542" t="s">
        <v>712</v>
      </c>
      <c r="D1374" s="543" t="s">
        <v>1561</v>
      </c>
      <c r="E1374" s="731" t="s">
        <v>3256</v>
      </c>
      <c r="F1374" s="729" t="s">
        <v>3058</v>
      </c>
      <c r="G1374" s="546"/>
      <c r="H1374" s="547"/>
      <c r="I1374" s="547"/>
      <c r="J1374" s="547"/>
      <c r="K1374" s="547"/>
      <c r="L1374" s="728" t="s">
        <v>3059</v>
      </c>
      <c r="M1374" s="579">
        <v>4737</v>
      </c>
      <c r="N1374" s="549"/>
      <c r="P1374" s="48"/>
      <c r="Q1374" s="48"/>
      <c r="R1374" s="48"/>
      <c r="S1374" s="48"/>
      <c r="T1374" s="48"/>
      <c r="U1374" s="48"/>
      <c r="V1374" s="48"/>
      <c r="W1374" s="48"/>
      <c r="X1374" s="48"/>
    </row>
    <row r="1375" spans="1:24" ht="20.100000000000001" customHeight="1">
      <c r="A1375" s="540">
        <v>1368</v>
      </c>
      <c r="B1375" s="725" t="s">
        <v>713</v>
      </c>
      <c r="C1375" s="542" t="s">
        <v>712</v>
      </c>
      <c r="D1375" s="543" t="s">
        <v>1562</v>
      </c>
      <c r="E1375" s="731" t="s">
        <v>3257</v>
      </c>
      <c r="F1375" s="729" t="s">
        <v>3058</v>
      </c>
      <c r="G1375" s="546"/>
      <c r="H1375" s="547"/>
      <c r="I1375" s="547"/>
      <c r="J1375" s="547"/>
      <c r="K1375" s="547"/>
      <c r="L1375" s="728" t="s">
        <v>3059</v>
      </c>
      <c r="M1375" s="579">
        <v>7568</v>
      </c>
      <c r="N1375" s="549"/>
      <c r="P1375" s="48"/>
      <c r="Q1375" s="48"/>
      <c r="R1375" s="48"/>
      <c r="S1375" s="48"/>
      <c r="T1375" s="48"/>
      <c r="U1375" s="48"/>
      <c r="V1375" s="48"/>
      <c r="W1375" s="48"/>
      <c r="X1375" s="48"/>
    </row>
    <row r="1376" spans="1:24" ht="20.100000000000001" customHeight="1">
      <c r="A1376" s="540">
        <v>1369</v>
      </c>
      <c r="B1376" s="725" t="s">
        <v>713</v>
      </c>
      <c r="C1376" s="542" t="s">
        <v>712</v>
      </c>
      <c r="D1376" s="543" t="s">
        <v>1565</v>
      </c>
      <c r="E1376" s="731" t="s">
        <v>3258</v>
      </c>
      <c r="F1376" s="729" t="s">
        <v>3058</v>
      </c>
      <c r="G1376" s="546"/>
      <c r="H1376" s="547"/>
      <c r="I1376" s="547"/>
      <c r="J1376" s="547"/>
      <c r="K1376" s="547"/>
      <c r="L1376" s="728" t="s">
        <v>3059</v>
      </c>
      <c r="M1376" s="579">
        <v>4737</v>
      </c>
      <c r="N1376" s="549"/>
      <c r="P1376" s="48"/>
      <c r="Q1376" s="48"/>
      <c r="R1376" s="48"/>
      <c r="S1376" s="48"/>
      <c r="T1376" s="48"/>
      <c r="U1376" s="48"/>
      <c r="V1376" s="48"/>
      <c r="W1376" s="48"/>
      <c r="X1376" s="48"/>
    </row>
    <row r="1377" spans="1:24" ht="20.100000000000001" customHeight="1">
      <c r="A1377" s="540">
        <v>1370</v>
      </c>
      <c r="B1377" s="725" t="s">
        <v>713</v>
      </c>
      <c r="C1377" s="542" t="s">
        <v>712</v>
      </c>
      <c r="D1377" s="543" t="s">
        <v>1566</v>
      </c>
      <c r="E1377" s="731" t="s">
        <v>3259</v>
      </c>
      <c r="F1377" s="729" t="s">
        <v>3058</v>
      </c>
      <c r="G1377" s="546"/>
      <c r="H1377" s="547"/>
      <c r="I1377" s="547"/>
      <c r="J1377" s="547"/>
      <c r="K1377" s="547"/>
      <c r="L1377" s="728" t="s">
        <v>3059</v>
      </c>
      <c r="M1377" s="579">
        <v>6952</v>
      </c>
      <c r="N1377" s="549"/>
      <c r="P1377" s="48"/>
      <c r="Q1377" s="48"/>
      <c r="R1377" s="48"/>
      <c r="S1377" s="48"/>
      <c r="T1377" s="48"/>
      <c r="U1377" s="48"/>
      <c r="V1377" s="48"/>
      <c r="W1377" s="48"/>
      <c r="X1377" s="48"/>
    </row>
    <row r="1378" spans="1:24" ht="20.100000000000001" customHeight="1">
      <c r="A1378" s="540">
        <v>1371</v>
      </c>
      <c r="B1378" s="725" t="s">
        <v>713</v>
      </c>
      <c r="C1378" s="542" t="s">
        <v>712</v>
      </c>
      <c r="D1378" s="543" t="s">
        <v>1568</v>
      </c>
      <c r="E1378" s="731" t="s">
        <v>3260</v>
      </c>
      <c r="F1378" s="729" t="s">
        <v>3058</v>
      </c>
      <c r="G1378" s="546"/>
      <c r="H1378" s="547"/>
      <c r="I1378" s="547"/>
      <c r="J1378" s="547"/>
      <c r="K1378" s="547"/>
      <c r="L1378" s="728" t="s">
        <v>3059</v>
      </c>
      <c r="M1378" s="579">
        <v>4737</v>
      </c>
      <c r="N1378" s="549"/>
      <c r="P1378" s="48"/>
      <c r="Q1378" s="48"/>
      <c r="R1378" s="48"/>
      <c r="S1378" s="48"/>
      <c r="T1378" s="48"/>
      <c r="U1378" s="48"/>
      <c r="V1378" s="48"/>
      <c r="W1378" s="48"/>
      <c r="X1378" s="48"/>
    </row>
    <row r="1379" spans="1:24" ht="20.100000000000001" customHeight="1">
      <c r="A1379" s="540">
        <v>1372</v>
      </c>
      <c r="B1379" s="725" t="s">
        <v>713</v>
      </c>
      <c r="C1379" s="542" t="s">
        <v>712</v>
      </c>
      <c r="D1379" s="543" t="s">
        <v>1569</v>
      </c>
      <c r="E1379" s="731" t="s">
        <v>3261</v>
      </c>
      <c r="F1379" s="729" t="s">
        <v>3058</v>
      </c>
      <c r="G1379" s="546"/>
      <c r="H1379" s="547"/>
      <c r="I1379" s="547"/>
      <c r="J1379" s="547"/>
      <c r="K1379" s="547"/>
      <c r="L1379" s="728" t="s">
        <v>3059</v>
      </c>
      <c r="M1379" s="579">
        <v>4737</v>
      </c>
      <c r="N1379" s="549"/>
      <c r="P1379" s="48"/>
      <c r="Q1379" s="48"/>
      <c r="R1379" s="48"/>
      <c r="S1379" s="48"/>
      <c r="T1379" s="48"/>
      <c r="U1379" s="48"/>
      <c r="V1379" s="48"/>
      <c r="W1379" s="48"/>
      <c r="X1379" s="48"/>
    </row>
    <row r="1380" spans="1:24" ht="20.100000000000001" customHeight="1">
      <c r="A1380" s="540">
        <v>1373</v>
      </c>
      <c r="B1380" s="725" t="s">
        <v>713</v>
      </c>
      <c r="C1380" s="542" t="s">
        <v>712</v>
      </c>
      <c r="D1380" s="543" t="s">
        <v>1571</v>
      </c>
      <c r="E1380" s="731" t="s">
        <v>3262</v>
      </c>
      <c r="F1380" s="729" t="s">
        <v>3058</v>
      </c>
      <c r="G1380" s="546"/>
      <c r="H1380" s="547"/>
      <c r="I1380" s="547"/>
      <c r="J1380" s="547"/>
      <c r="K1380" s="547"/>
      <c r="L1380" s="728" t="s">
        <v>3059</v>
      </c>
      <c r="M1380" s="579">
        <v>5247</v>
      </c>
      <c r="N1380" s="549"/>
      <c r="P1380" s="48"/>
      <c r="Q1380" s="48"/>
      <c r="R1380" s="48"/>
      <c r="S1380" s="48"/>
      <c r="T1380" s="48"/>
      <c r="U1380" s="48"/>
      <c r="V1380" s="48"/>
      <c r="W1380" s="48"/>
      <c r="X1380" s="48"/>
    </row>
    <row r="1381" spans="1:24" ht="20.100000000000001" customHeight="1">
      <c r="A1381" s="540">
        <v>1374</v>
      </c>
      <c r="B1381" s="725" t="s">
        <v>713</v>
      </c>
      <c r="C1381" s="542" t="s">
        <v>712</v>
      </c>
      <c r="D1381" s="543" t="s">
        <v>1572</v>
      </c>
      <c r="E1381" s="731" t="s">
        <v>3263</v>
      </c>
      <c r="F1381" s="729" t="s">
        <v>3058</v>
      </c>
      <c r="G1381" s="546"/>
      <c r="H1381" s="547"/>
      <c r="I1381" s="547"/>
      <c r="J1381" s="547"/>
      <c r="K1381" s="547"/>
      <c r="L1381" s="728" t="s">
        <v>3059</v>
      </c>
      <c r="M1381" s="579">
        <v>6952</v>
      </c>
      <c r="N1381" s="549"/>
      <c r="P1381" s="48"/>
      <c r="Q1381" s="48"/>
      <c r="R1381" s="48"/>
      <c r="S1381" s="48"/>
      <c r="T1381" s="48"/>
      <c r="U1381" s="48"/>
      <c r="V1381" s="48"/>
      <c r="W1381" s="48"/>
      <c r="X1381" s="48"/>
    </row>
    <row r="1382" spans="1:24" ht="20.100000000000001" customHeight="1">
      <c r="A1382" s="540">
        <v>1375</v>
      </c>
      <c r="B1382" s="725" t="s">
        <v>713</v>
      </c>
      <c r="C1382" s="542" t="s">
        <v>712</v>
      </c>
      <c r="D1382" s="543" t="s">
        <v>1574</v>
      </c>
      <c r="E1382" s="731" t="s">
        <v>3264</v>
      </c>
      <c r="F1382" s="729" t="s">
        <v>3058</v>
      </c>
      <c r="G1382" s="546"/>
      <c r="H1382" s="547"/>
      <c r="I1382" s="547"/>
      <c r="J1382" s="547"/>
      <c r="K1382" s="547"/>
      <c r="L1382" s="728" t="s">
        <v>3059</v>
      </c>
      <c r="M1382" s="579">
        <v>5247</v>
      </c>
      <c r="N1382" s="549"/>
      <c r="P1382" s="48"/>
      <c r="Q1382" s="48"/>
      <c r="R1382" s="48"/>
      <c r="S1382" s="48"/>
      <c r="T1382" s="48"/>
      <c r="U1382" s="48"/>
      <c r="V1382" s="48"/>
      <c r="W1382" s="48"/>
      <c r="X1382" s="48"/>
    </row>
    <row r="1383" spans="1:24" ht="20.100000000000001" customHeight="1">
      <c r="A1383" s="540">
        <v>1376</v>
      </c>
      <c r="B1383" s="725" t="s">
        <v>713</v>
      </c>
      <c r="C1383" s="542" t="s">
        <v>712</v>
      </c>
      <c r="D1383" s="543" t="s">
        <v>1575</v>
      </c>
      <c r="E1383" s="731" t="s">
        <v>3265</v>
      </c>
      <c r="F1383" s="729" t="s">
        <v>3058</v>
      </c>
      <c r="G1383" s="546"/>
      <c r="H1383" s="547"/>
      <c r="I1383" s="547"/>
      <c r="J1383" s="547"/>
      <c r="K1383" s="547"/>
      <c r="L1383" s="728" t="s">
        <v>3059</v>
      </c>
      <c r="M1383" s="579">
        <v>4737</v>
      </c>
      <c r="N1383" s="549"/>
      <c r="P1383" s="48"/>
      <c r="Q1383" s="48"/>
      <c r="R1383" s="48"/>
      <c r="S1383" s="48"/>
      <c r="T1383" s="48"/>
      <c r="U1383" s="48"/>
      <c r="V1383" s="48"/>
      <c r="W1383" s="48"/>
      <c r="X1383" s="48"/>
    </row>
    <row r="1384" spans="1:24" ht="20.100000000000001" customHeight="1">
      <c r="A1384" s="540">
        <v>1377</v>
      </c>
      <c r="B1384" s="725" t="s">
        <v>713</v>
      </c>
      <c r="C1384" s="542" t="s">
        <v>712</v>
      </c>
      <c r="D1384" s="543" t="s">
        <v>1577</v>
      </c>
      <c r="E1384" s="731" t="s">
        <v>3266</v>
      </c>
      <c r="F1384" s="729" t="s">
        <v>3058</v>
      </c>
      <c r="G1384" s="546"/>
      <c r="H1384" s="547"/>
      <c r="I1384" s="547"/>
      <c r="J1384" s="547"/>
      <c r="K1384" s="547"/>
      <c r="L1384" s="728" t="s">
        <v>3059</v>
      </c>
      <c r="M1384" s="579">
        <v>5247</v>
      </c>
      <c r="N1384" s="549"/>
      <c r="P1384" s="48"/>
      <c r="Q1384" s="48"/>
      <c r="R1384" s="48"/>
      <c r="S1384" s="48"/>
      <c r="T1384" s="48"/>
      <c r="U1384" s="48"/>
      <c r="V1384" s="48"/>
      <c r="W1384" s="48"/>
      <c r="X1384" s="48"/>
    </row>
    <row r="1385" spans="1:24" ht="20.100000000000001" customHeight="1">
      <c r="A1385" s="540">
        <v>1378</v>
      </c>
      <c r="B1385" s="725" t="s">
        <v>713</v>
      </c>
      <c r="C1385" s="542" t="s">
        <v>712</v>
      </c>
      <c r="D1385" s="543" t="s">
        <v>1578</v>
      </c>
      <c r="E1385" s="731" t="s">
        <v>3267</v>
      </c>
      <c r="F1385" s="729" t="s">
        <v>3058</v>
      </c>
      <c r="G1385" s="546"/>
      <c r="H1385" s="547"/>
      <c r="I1385" s="547"/>
      <c r="J1385" s="547"/>
      <c r="K1385" s="547"/>
      <c r="L1385" s="728" t="s">
        <v>3059</v>
      </c>
      <c r="M1385" s="579">
        <v>4737</v>
      </c>
      <c r="N1385" s="549"/>
      <c r="P1385" s="48"/>
      <c r="Q1385" s="48"/>
      <c r="R1385" s="48"/>
      <c r="S1385" s="48"/>
      <c r="T1385" s="48"/>
      <c r="U1385" s="48"/>
      <c r="V1385" s="48"/>
      <c r="W1385" s="48"/>
      <c r="X1385" s="48"/>
    </row>
    <row r="1386" spans="1:24" ht="20.100000000000001" customHeight="1">
      <c r="A1386" s="540">
        <v>1379</v>
      </c>
      <c r="B1386" s="725" t="s">
        <v>713</v>
      </c>
      <c r="C1386" s="542" t="s">
        <v>712</v>
      </c>
      <c r="D1386" s="543" t="s">
        <v>1581</v>
      </c>
      <c r="E1386" s="731" t="s">
        <v>3268</v>
      </c>
      <c r="F1386" s="729" t="s">
        <v>3058</v>
      </c>
      <c r="G1386" s="546"/>
      <c r="H1386" s="547"/>
      <c r="I1386" s="547"/>
      <c r="J1386" s="547"/>
      <c r="K1386" s="547"/>
      <c r="L1386" s="728" t="s">
        <v>3059</v>
      </c>
      <c r="M1386" s="579">
        <v>5809</v>
      </c>
      <c r="N1386" s="549"/>
      <c r="P1386" s="48"/>
      <c r="Q1386" s="48"/>
      <c r="R1386" s="48"/>
      <c r="S1386" s="48"/>
      <c r="T1386" s="48"/>
      <c r="U1386" s="48"/>
      <c r="V1386" s="48"/>
      <c r="W1386" s="48"/>
      <c r="X1386" s="48"/>
    </row>
    <row r="1387" spans="1:24" ht="20.100000000000001" customHeight="1">
      <c r="A1387" s="540">
        <v>1380</v>
      </c>
      <c r="B1387" s="725" t="s">
        <v>713</v>
      </c>
      <c r="C1387" s="542" t="s">
        <v>712</v>
      </c>
      <c r="D1387" s="543" t="s">
        <v>1582</v>
      </c>
      <c r="E1387" s="731" t="s">
        <v>3269</v>
      </c>
      <c r="F1387" s="729" t="s">
        <v>3058</v>
      </c>
      <c r="G1387" s="546"/>
      <c r="H1387" s="547"/>
      <c r="I1387" s="547"/>
      <c r="J1387" s="547"/>
      <c r="K1387" s="547"/>
      <c r="L1387" s="728" t="s">
        <v>3059</v>
      </c>
      <c r="M1387" s="579">
        <v>5247</v>
      </c>
      <c r="N1387" s="549"/>
      <c r="P1387" s="48"/>
      <c r="Q1387" s="48"/>
      <c r="R1387" s="48"/>
      <c r="S1387" s="48"/>
      <c r="T1387" s="48"/>
      <c r="U1387" s="48"/>
      <c r="V1387" s="48"/>
      <c r="W1387" s="48"/>
      <c r="X1387" s="48"/>
    </row>
    <row r="1388" spans="1:24" ht="20.100000000000001" customHeight="1">
      <c r="A1388" s="540">
        <v>1381</v>
      </c>
      <c r="B1388" s="725" t="s">
        <v>713</v>
      </c>
      <c r="C1388" s="542" t="s">
        <v>712</v>
      </c>
      <c r="D1388" s="543" t="s">
        <v>1584</v>
      </c>
      <c r="E1388" s="731" t="s">
        <v>3270</v>
      </c>
      <c r="F1388" s="729" t="s">
        <v>3058</v>
      </c>
      <c r="G1388" s="546"/>
      <c r="H1388" s="547"/>
      <c r="I1388" s="547"/>
      <c r="J1388" s="547"/>
      <c r="K1388" s="547"/>
      <c r="L1388" s="728" t="s">
        <v>3059</v>
      </c>
      <c r="M1388" s="579">
        <v>4737</v>
      </c>
      <c r="N1388" s="549"/>
      <c r="P1388" s="48"/>
      <c r="Q1388" s="48"/>
      <c r="R1388" s="48"/>
      <c r="S1388" s="48"/>
      <c r="T1388" s="48"/>
      <c r="U1388" s="48"/>
      <c r="V1388" s="48"/>
      <c r="W1388" s="48"/>
      <c r="X1388" s="48"/>
    </row>
    <row r="1389" spans="1:24" ht="20.100000000000001" customHeight="1">
      <c r="A1389" s="540">
        <v>1382</v>
      </c>
      <c r="B1389" s="725" t="s">
        <v>713</v>
      </c>
      <c r="C1389" s="542" t="s">
        <v>712</v>
      </c>
      <c r="D1389" s="543" t="s">
        <v>1585</v>
      </c>
      <c r="E1389" s="731" t="s">
        <v>3271</v>
      </c>
      <c r="F1389" s="729" t="s">
        <v>3058</v>
      </c>
      <c r="G1389" s="546"/>
      <c r="H1389" s="547"/>
      <c r="I1389" s="547"/>
      <c r="J1389" s="547"/>
      <c r="K1389" s="547"/>
      <c r="L1389" s="728" t="s">
        <v>3059</v>
      </c>
      <c r="M1389" s="579">
        <v>6952</v>
      </c>
      <c r="N1389" s="549"/>
      <c r="P1389" s="48"/>
      <c r="Q1389" s="48"/>
      <c r="R1389" s="48"/>
      <c r="S1389" s="48"/>
      <c r="T1389" s="48"/>
      <c r="U1389" s="48"/>
      <c r="V1389" s="48"/>
      <c r="W1389" s="48"/>
      <c r="X1389" s="48"/>
    </row>
    <row r="1390" spans="1:24" ht="20.100000000000001" customHeight="1">
      <c r="A1390" s="540">
        <v>1383</v>
      </c>
      <c r="B1390" s="725" t="s">
        <v>713</v>
      </c>
      <c r="C1390" s="542" t="s">
        <v>712</v>
      </c>
      <c r="D1390" s="543" t="s">
        <v>1588</v>
      </c>
      <c r="E1390" s="731" t="s">
        <v>3272</v>
      </c>
      <c r="F1390" s="729" t="s">
        <v>3058</v>
      </c>
      <c r="G1390" s="546"/>
      <c r="H1390" s="547"/>
      <c r="I1390" s="547"/>
      <c r="J1390" s="547"/>
      <c r="K1390" s="547"/>
      <c r="L1390" s="728" t="s">
        <v>3059</v>
      </c>
      <c r="M1390" s="579">
        <v>5247</v>
      </c>
      <c r="N1390" s="549"/>
      <c r="P1390" s="48"/>
      <c r="Q1390" s="48"/>
      <c r="R1390" s="48"/>
      <c r="S1390" s="48"/>
      <c r="T1390" s="48"/>
      <c r="U1390" s="48"/>
      <c r="V1390" s="48"/>
      <c r="W1390" s="48"/>
      <c r="X1390" s="48"/>
    </row>
    <row r="1391" spans="1:24" ht="20.100000000000001" customHeight="1">
      <c r="A1391" s="540">
        <v>1384</v>
      </c>
      <c r="B1391" s="725" t="s">
        <v>713</v>
      </c>
      <c r="C1391" s="542" t="s">
        <v>712</v>
      </c>
      <c r="D1391" s="543" t="s">
        <v>1589</v>
      </c>
      <c r="E1391" s="731" t="s">
        <v>3273</v>
      </c>
      <c r="F1391" s="729" t="s">
        <v>3058</v>
      </c>
      <c r="G1391" s="546"/>
      <c r="H1391" s="547"/>
      <c r="I1391" s="547"/>
      <c r="J1391" s="547"/>
      <c r="K1391" s="547"/>
      <c r="L1391" s="728" t="s">
        <v>3059</v>
      </c>
      <c r="M1391" s="579">
        <v>4737</v>
      </c>
      <c r="N1391" s="549"/>
      <c r="P1391" s="48"/>
      <c r="Q1391" s="48"/>
      <c r="R1391" s="48"/>
      <c r="S1391" s="48"/>
      <c r="T1391" s="48"/>
      <c r="U1391" s="48"/>
      <c r="V1391" s="48"/>
      <c r="W1391" s="48"/>
      <c r="X1391" s="48"/>
    </row>
    <row r="1392" spans="1:24" ht="20.100000000000001" customHeight="1">
      <c r="A1392" s="540">
        <v>1385</v>
      </c>
      <c r="B1392" s="725" t="s">
        <v>713</v>
      </c>
      <c r="C1392" s="542" t="s">
        <v>712</v>
      </c>
      <c r="D1392" s="543" t="s">
        <v>1590</v>
      </c>
      <c r="E1392" s="731" t="s">
        <v>3274</v>
      </c>
      <c r="F1392" s="729" t="s">
        <v>3058</v>
      </c>
      <c r="G1392" s="546"/>
      <c r="H1392" s="547"/>
      <c r="I1392" s="547"/>
      <c r="J1392" s="547"/>
      <c r="K1392" s="547"/>
      <c r="L1392" s="728" t="s">
        <v>3059</v>
      </c>
      <c r="M1392" s="579">
        <v>5247</v>
      </c>
      <c r="N1392" s="549"/>
      <c r="P1392" s="48"/>
      <c r="Q1392" s="48"/>
      <c r="R1392" s="48"/>
      <c r="S1392" s="48"/>
      <c r="T1392" s="48"/>
      <c r="U1392" s="48"/>
      <c r="V1392" s="48"/>
      <c r="W1392" s="48"/>
      <c r="X1392" s="48"/>
    </row>
    <row r="1393" spans="1:24" ht="20.100000000000001" customHeight="1">
      <c r="A1393" s="540">
        <v>1386</v>
      </c>
      <c r="B1393" s="725" t="s">
        <v>713</v>
      </c>
      <c r="C1393" s="542" t="s">
        <v>712</v>
      </c>
      <c r="D1393" s="543" t="s">
        <v>1592</v>
      </c>
      <c r="E1393" s="731" t="s">
        <v>3275</v>
      </c>
      <c r="F1393" s="729" t="s">
        <v>3058</v>
      </c>
      <c r="G1393" s="546"/>
      <c r="H1393" s="547"/>
      <c r="I1393" s="547"/>
      <c r="J1393" s="547"/>
      <c r="K1393" s="547"/>
      <c r="L1393" s="728" t="s">
        <v>3059</v>
      </c>
      <c r="M1393" s="579">
        <v>4737</v>
      </c>
      <c r="N1393" s="549"/>
      <c r="P1393" s="48"/>
      <c r="Q1393" s="48"/>
      <c r="R1393" s="48"/>
      <c r="S1393" s="48"/>
      <c r="T1393" s="48"/>
      <c r="U1393" s="48"/>
      <c r="V1393" s="48"/>
      <c r="W1393" s="48"/>
      <c r="X1393" s="48"/>
    </row>
    <row r="1394" spans="1:24" ht="20.100000000000001" customHeight="1">
      <c r="A1394" s="540">
        <v>1387</v>
      </c>
      <c r="B1394" s="725" t="s">
        <v>713</v>
      </c>
      <c r="C1394" s="542" t="s">
        <v>712</v>
      </c>
      <c r="D1394" s="543" t="s">
        <v>1595</v>
      </c>
      <c r="E1394" s="731" t="s">
        <v>3276</v>
      </c>
      <c r="F1394" s="729" t="s">
        <v>3058</v>
      </c>
      <c r="G1394" s="546"/>
      <c r="H1394" s="547"/>
      <c r="I1394" s="547"/>
      <c r="J1394" s="547"/>
      <c r="K1394" s="547"/>
      <c r="L1394" s="728" t="s">
        <v>3059</v>
      </c>
      <c r="M1394" s="579">
        <v>4737</v>
      </c>
      <c r="N1394" s="549"/>
      <c r="P1394" s="48"/>
      <c r="Q1394" s="48"/>
      <c r="R1394" s="48"/>
      <c r="S1394" s="48"/>
      <c r="T1394" s="48"/>
      <c r="U1394" s="48"/>
      <c r="V1394" s="48"/>
      <c r="W1394" s="48"/>
      <c r="X1394" s="48"/>
    </row>
    <row r="1395" spans="1:24" ht="20.100000000000001" customHeight="1">
      <c r="A1395" s="540">
        <v>1388</v>
      </c>
      <c r="B1395" s="725" t="s">
        <v>713</v>
      </c>
      <c r="C1395" s="542" t="s">
        <v>712</v>
      </c>
      <c r="D1395" s="543" t="s">
        <v>1596</v>
      </c>
      <c r="E1395" s="731" t="s">
        <v>3277</v>
      </c>
      <c r="F1395" s="729" t="s">
        <v>3058</v>
      </c>
      <c r="G1395" s="546"/>
      <c r="H1395" s="547"/>
      <c r="I1395" s="547"/>
      <c r="J1395" s="547"/>
      <c r="K1395" s="547"/>
      <c r="L1395" s="728" t="s">
        <v>3059</v>
      </c>
      <c r="M1395" s="579">
        <v>5247</v>
      </c>
      <c r="N1395" s="549"/>
      <c r="P1395" s="48"/>
      <c r="Q1395" s="48"/>
      <c r="R1395" s="48"/>
      <c r="S1395" s="48"/>
      <c r="T1395" s="48"/>
      <c r="U1395" s="48"/>
      <c r="V1395" s="48"/>
      <c r="W1395" s="48"/>
      <c r="X1395" s="48"/>
    </row>
    <row r="1396" spans="1:24" ht="20.100000000000001" customHeight="1">
      <c r="A1396" s="540">
        <v>1389</v>
      </c>
      <c r="B1396" s="725" t="s">
        <v>713</v>
      </c>
      <c r="C1396" s="542" t="s">
        <v>712</v>
      </c>
      <c r="D1396" s="543" t="s">
        <v>1598</v>
      </c>
      <c r="E1396" s="731" t="s">
        <v>3278</v>
      </c>
      <c r="F1396" s="729" t="s">
        <v>3058</v>
      </c>
      <c r="G1396" s="546"/>
      <c r="H1396" s="547"/>
      <c r="I1396" s="547"/>
      <c r="J1396" s="547"/>
      <c r="K1396" s="547"/>
      <c r="L1396" s="728" t="s">
        <v>3059</v>
      </c>
      <c r="M1396" s="579">
        <v>5247</v>
      </c>
      <c r="N1396" s="549"/>
      <c r="P1396" s="48"/>
      <c r="Q1396" s="48"/>
      <c r="R1396" s="48"/>
      <c r="S1396" s="48"/>
      <c r="T1396" s="48"/>
      <c r="U1396" s="48"/>
      <c r="V1396" s="48"/>
      <c r="W1396" s="48"/>
      <c r="X1396" s="48"/>
    </row>
    <row r="1397" spans="1:24" ht="20.100000000000001" customHeight="1">
      <c r="A1397" s="540">
        <v>1390</v>
      </c>
      <c r="B1397" s="725" t="s">
        <v>713</v>
      </c>
      <c r="C1397" s="542" t="s">
        <v>712</v>
      </c>
      <c r="D1397" s="543" t="s">
        <v>1599</v>
      </c>
      <c r="E1397" s="731" t="s">
        <v>3279</v>
      </c>
      <c r="F1397" s="729" t="s">
        <v>3058</v>
      </c>
      <c r="G1397" s="546"/>
      <c r="H1397" s="547"/>
      <c r="I1397" s="547"/>
      <c r="J1397" s="547"/>
      <c r="K1397" s="547"/>
      <c r="L1397" s="728" t="s">
        <v>3059</v>
      </c>
      <c r="M1397" s="579">
        <v>5247</v>
      </c>
      <c r="N1397" s="549"/>
      <c r="P1397" s="48"/>
      <c r="Q1397" s="48"/>
      <c r="R1397" s="48"/>
      <c r="S1397" s="48"/>
      <c r="T1397" s="48"/>
      <c r="U1397" s="48"/>
      <c r="V1397" s="48"/>
      <c r="W1397" s="48"/>
      <c r="X1397" s="48"/>
    </row>
    <row r="1398" spans="1:24" ht="20.100000000000001" customHeight="1">
      <c r="A1398" s="540">
        <v>1391</v>
      </c>
      <c r="B1398" s="725" t="s">
        <v>713</v>
      </c>
      <c r="C1398" s="542" t="s">
        <v>712</v>
      </c>
      <c r="D1398" s="543" t="s">
        <v>1602</v>
      </c>
      <c r="E1398" s="731" t="s">
        <v>3280</v>
      </c>
      <c r="F1398" s="729" t="s">
        <v>3058</v>
      </c>
      <c r="G1398" s="546"/>
      <c r="H1398" s="547"/>
      <c r="I1398" s="547"/>
      <c r="J1398" s="547"/>
      <c r="K1398" s="547"/>
      <c r="L1398" s="728" t="s">
        <v>3059</v>
      </c>
      <c r="M1398" s="579">
        <v>5247</v>
      </c>
      <c r="N1398" s="549"/>
      <c r="P1398" s="48"/>
      <c r="Q1398" s="48"/>
      <c r="R1398" s="48"/>
      <c r="S1398" s="48"/>
      <c r="T1398" s="48"/>
      <c r="U1398" s="48"/>
      <c r="V1398" s="48"/>
      <c r="W1398" s="48"/>
      <c r="X1398" s="48"/>
    </row>
    <row r="1399" spans="1:24" ht="20.100000000000001" customHeight="1">
      <c r="A1399" s="540">
        <v>1392</v>
      </c>
      <c r="B1399" s="725" t="s">
        <v>713</v>
      </c>
      <c r="C1399" s="542" t="s">
        <v>712</v>
      </c>
      <c r="D1399" s="543" t="s">
        <v>1603</v>
      </c>
      <c r="E1399" s="731" t="s">
        <v>3281</v>
      </c>
      <c r="F1399" s="729" t="s">
        <v>3058</v>
      </c>
      <c r="G1399" s="546"/>
      <c r="H1399" s="547"/>
      <c r="I1399" s="547"/>
      <c r="J1399" s="547"/>
      <c r="K1399" s="547"/>
      <c r="L1399" s="728" t="s">
        <v>3059</v>
      </c>
      <c r="M1399" s="579">
        <v>4737</v>
      </c>
      <c r="N1399" s="549"/>
      <c r="P1399" s="48"/>
      <c r="Q1399" s="48"/>
      <c r="R1399" s="48"/>
      <c r="S1399" s="48"/>
      <c r="T1399" s="48"/>
      <c r="U1399" s="48"/>
      <c r="V1399" s="48"/>
      <c r="W1399" s="48"/>
      <c r="X1399" s="48"/>
    </row>
    <row r="1400" spans="1:24" ht="20.100000000000001" customHeight="1">
      <c r="A1400" s="540">
        <v>1393</v>
      </c>
      <c r="B1400" s="725" t="s">
        <v>713</v>
      </c>
      <c r="C1400" s="542" t="s">
        <v>712</v>
      </c>
      <c r="D1400" s="543" t="s">
        <v>1606</v>
      </c>
      <c r="E1400" s="731" t="s">
        <v>3282</v>
      </c>
      <c r="F1400" s="729" t="s">
        <v>3058</v>
      </c>
      <c r="G1400" s="546"/>
      <c r="H1400" s="547"/>
      <c r="I1400" s="547"/>
      <c r="J1400" s="547"/>
      <c r="K1400" s="547"/>
      <c r="L1400" s="728" t="s">
        <v>3059</v>
      </c>
      <c r="M1400" s="579">
        <v>4200</v>
      </c>
      <c r="N1400" s="549"/>
      <c r="P1400" s="48"/>
      <c r="Q1400" s="48"/>
      <c r="R1400" s="48"/>
      <c r="S1400" s="48"/>
      <c r="T1400" s="48"/>
      <c r="U1400" s="48"/>
      <c r="V1400" s="48"/>
      <c r="W1400" s="48"/>
      <c r="X1400" s="48"/>
    </row>
    <row r="1401" spans="1:24" ht="20.100000000000001" customHeight="1">
      <c r="A1401" s="540">
        <v>1394</v>
      </c>
      <c r="B1401" s="725" t="s">
        <v>713</v>
      </c>
      <c r="C1401" s="542" t="s">
        <v>712</v>
      </c>
      <c r="D1401" s="543" t="s">
        <v>1607</v>
      </c>
      <c r="E1401" s="731" t="s">
        <v>3283</v>
      </c>
      <c r="F1401" s="729" t="s">
        <v>3058</v>
      </c>
      <c r="G1401" s="546"/>
      <c r="H1401" s="547"/>
      <c r="I1401" s="547"/>
      <c r="J1401" s="547"/>
      <c r="K1401" s="547"/>
      <c r="L1401" s="728" t="s">
        <v>3059</v>
      </c>
      <c r="M1401" s="579">
        <v>4737</v>
      </c>
      <c r="N1401" s="549"/>
      <c r="P1401" s="48"/>
      <c r="Q1401" s="48"/>
      <c r="R1401" s="48"/>
      <c r="S1401" s="48"/>
      <c r="T1401" s="48"/>
      <c r="U1401" s="48"/>
      <c r="V1401" s="48"/>
      <c r="W1401" s="48"/>
      <c r="X1401" s="48"/>
    </row>
    <row r="1402" spans="1:24" ht="20.100000000000001" customHeight="1">
      <c r="A1402" s="540">
        <v>1395</v>
      </c>
      <c r="B1402" s="725" t="s">
        <v>713</v>
      </c>
      <c r="C1402" s="542" t="s">
        <v>712</v>
      </c>
      <c r="D1402" s="543" t="s">
        <v>1609</v>
      </c>
      <c r="E1402" s="731" t="s">
        <v>3284</v>
      </c>
      <c r="F1402" s="729" t="s">
        <v>3058</v>
      </c>
      <c r="G1402" s="546"/>
      <c r="H1402" s="547"/>
      <c r="I1402" s="547"/>
      <c r="J1402" s="547"/>
      <c r="K1402" s="547"/>
      <c r="L1402" s="728" t="s">
        <v>3059</v>
      </c>
      <c r="M1402" s="579">
        <v>5809</v>
      </c>
      <c r="N1402" s="549"/>
      <c r="P1402" s="48"/>
      <c r="Q1402" s="48"/>
      <c r="R1402" s="48"/>
      <c r="S1402" s="48"/>
      <c r="T1402" s="48"/>
      <c r="U1402" s="48"/>
      <c r="V1402" s="48"/>
      <c r="W1402" s="48"/>
      <c r="X1402" s="48"/>
    </row>
    <row r="1403" spans="1:24" ht="20.100000000000001" customHeight="1">
      <c r="A1403" s="540">
        <v>1396</v>
      </c>
      <c r="B1403" s="725" t="s">
        <v>713</v>
      </c>
      <c r="C1403" s="542" t="s">
        <v>712</v>
      </c>
      <c r="D1403" s="543" t="s">
        <v>1610</v>
      </c>
      <c r="E1403" s="731" t="s">
        <v>3285</v>
      </c>
      <c r="F1403" s="729" t="s">
        <v>3058</v>
      </c>
      <c r="G1403" s="546"/>
      <c r="H1403" s="547"/>
      <c r="I1403" s="547"/>
      <c r="J1403" s="547"/>
      <c r="K1403" s="547"/>
      <c r="L1403" s="728" t="s">
        <v>3059</v>
      </c>
      <c r="M1403" s="579">
        <v>4737</v>
      </c>
      <c r="N1403" s="549"/>
      <c r="P1403" s="48"/>
      <c r="Q1403" s="48"/>
      <c r="R1403" s="48"/>
      <c r="S1403" s="48"/>
      <c r="T1403" s="48"/>
      <c r="U1403" s="48"/>
      <c r="V1403" s="48"/>
      <c r="W1403" s="48"/>
      <c r="X1403" s="48"/>
    </row>
    <row r="1404" spans="1:24" ht="20.100000000000001" customHeight="1">
      <c r="A1404" s="540">
        <v>1397</v>
      </c>
      <c r="B1404" s="725" t="s">
        <v>713</v>
      </c>
      <c r="C1404" s="542" t="s">
        <v>712</v>
      </c>
      <c r="D1404" s="543" t="s">
        <v>1612</v>
      </c>
      <c r="E1404" s="731" t="s">
        <v>3286</v>
      </c>
      <c r="F1404" s="729" t="s">
        <v>3058</v>
      </c>
      <c r="G1404" s="546"/>
      <c r="H1404" s="547"/>
      <c r="I1404" s="547"/>
      <c r="J1404" s="547"/>
      <c r="K1404" s="547"/>
      <c r="L1404" s="728" t="s">
        <v>3059</v>
      </c>
      <c r="M1404" s="579">
        <v>5247</v>
      </c>
      <c r="N1404" s="549"/>
      <c r="P1404" s="48"/>
      <c r="Q1404" s="48"/>
      <c r="R1404" s="48"/>
      <c r="S1404" s="48"/>
      <c r="T1404" s="48"/>
      <c r="U1404" s="48"/>
      <c r="V1404" s="48"/>
      <c r="W1404" s="48"/>
      <c r="X1404" s="48"/>
    </row>
    <row r="1405" spans="1:24" ht="20.100000000000001" customHeight="1">
      <c r="A1405" s="540">
        <v>1398</v>
      </c>
      <c r="B1405" s="725" t="s">
        <v>713</v>
      </c>
      <c r="C1405" s="542" t="s">
        <v>712</v>
      </c>
      <c r="D1405" s="543" t="s">
        <v>1613</v>
      </c>
      <c r="E1405" s="731" t="s">
        <v>3287</v>
      </c>
      <c r="F1405" s="729" t="s">
        <v>3058</v>
      </c>
      <c r="G1405" s="546"/>
      <c r="H1405" s="547"/>
      <c r="I1405" s="547"/>
      <c r="J1405" s="547"/>
      <c r="K1405" s="547"/>
      <c r="L1405" s="728" t="s">
        <v>3059</v>
      </c>
      <c r="M1405" s="579">
        <v>4737</v>
      </c>
      <c r="N1405" s="549"/>
      <c r="P1405" s="48"/>
      <c r="Q1405" s="48"/>
      <c r="R1405" s="48"/>
      <c r="S1405" s="48"/>
      <c r="T1405" s="48"/>
      <c r="U1405" s="48"/>
      <c r="V1405" s="48"/>
      <c r="W1405" s="48"/>
      <c r="X1405" s="48"/>
    </row>
    <row r="1406" spans="1:24" ht="20.100000000000001" customHeight="1">
      <c r="A1406" s="540">
        <v>1399</v>
      </c>
      <c r="B1406" s="725" t="s">
        <v>713</v>
      </c>
      <c r="C1406" s="542" t="s">
        <v>712</v>
      </c>
      <c r="D1406" s="543" t="s">
        <v>1615</v>
      </c>
      <c r="E1406" s="731" t="s">
        <v>3288</v>
      </c>
      <c r="F1406" s="729" t="s">
        <v>3058</v>
      </c>
      <c r="G1406" s="546"/>
      <c r="H1406" s="547"/>
      <c r="I1406" s="547"/>
      <c r="J1406" s="547"/>
      <c r="K1406" s="547"/>
      <c r="L1406" s="728" t="s">
        <v>3059</v>
      </c>
      <c r="M1406" s="579">
        <v>4737</v>
      </c>
      <c r="N1406" s="549"/>
      <c r="P1406" s="48"/>
      <c r="Q1406" s="48"/>
      <c r="R1406" s="48"/>
      <c r="S1406" s="48"/>
      <c r="T1406" s="48"/>
      <c r="U1406" s="48"/>
      <c r="V1406" s="48"/>
      <c r="W1406" s="48"/>
      <c r="X1406" s="48"/>
    </row>
    <row r="1407" spans="1:24" ht="20.100000000000001" customHeight="1">
      <c r="A1407" s="540">
        <v>1400</v>
      </c>
      <c r="B1407" s="725" t="s">
        <v>713</v>
      </c>
      <c r="C1407" s="542" t="s">
        <v>712</v>
      </c>
      <c r="D1407" s="543" t="s">
        <v>1616</v>
      </c>
      <c r="E1407" s="731" t="s">
        <v>3289</v>
      </c>
      <c r="F1407" s="729" t="s">
        <v>3058</v>
      </c>
      <c r="G1407" s="546"/>
      <c r="H1407" s="547"/>
      <c r="I1407" s="547"/>
      <c r="J1407" s="547"/>
      <c r="K1407" s="547"/>
      <c r="L1407" s="728" t="s">
        <v>3059</v>
      </c>
      <c r="M1407" s="579">
        <v>6952</v>
      </c>
      <c r="N1407" s="549"/>
      <c r="P1407" s="48"/>
      <c r="Q1407" s="48"/>
      <c r="R1407" s="48"/>
      <c r="S1407" s="48"/>
      <c r="T1407" s="48"/>
      <c r="U1407" s="48"/>
      <c r="V1407" s="48"/>
      <c r="W1407" s="48"/>
      <c r="X1407" s="48"/>
    </row>
    <row r="1408" spans="1:24" ht="20.100000000000001" customHeight="1">
      <c r="A1408" s="540">
        <v>1401</v>
      </c>
      <c r="B1408" s="725" t="s">
        <v>713</v>
      </c>
      <c r="C1408" s="542" t="s">
        <v>712</v>
      </c>
      <c r="D1408" s="543" t="s">
        <v>1618</v>
      </c>
      <c r="E1408" s="731" t="s">
        <v>3290</v>
      </c>
      <c r="F1408" s="729" t="s">
        <v>3058</v>
      </c>
      <c r="G1408" s="546"/>
      <c r="H1408" s="547"/>
      <c r="I1408" s="547"/>
      <c r="J1408" s="547"/>
      <c r="K1408" s="547"/>
      <c r="L1408" s="728" t="s">
        <v>3059</v>
      </c>
      <c r="M1408" s="579">
        <v>4737</v>
      </c>
      <c r="N1408" s="549"/>
      <c r="P1408" s="48"/>
      <c r="Q1408" s="48"/>
      <c r="R1408" s="48"/>
      <c r="S1408" s="48"/>
      <c r="T1408" s="48"/>
      <c r="U1408" s="48"/>
      <c r="V1408" s="48"/>
      <c r="W1408" s="48"/>
      <c r="X1408" s="48"/>
    </row>
    <row r="1409" spans="1:24" ht="20.100000000000001" customHeight="1">
      <c r="A1409" s="540">
        <v>1402</v>
      </c>
      <c r="B1409" s="725" t="s">
        <v>713</v>
      </c>
      <c r="C1409" s="542" t="s">
        <v>712</v>
      </c>
      <c r="D1409" s="543" t="s">
        <v>1619</v>
      </c>
      <c r="E1409" s="731" t="s">
        <v>3291</v>
      </c>
      <c r="F1409" s="729" t="s">
        <v>3058</v>
      </c>
      <c r="G1409" s="546"/>
      <c r="H1409" s="547"/>
      <c r="I1409" s="547"/>
      <c r="J1409" s="547"/>
      <c r="K1409" s="547"/>
      <c r="L1409" s="728" t="s">
        <v>3059</v>
      </c>
      <c r="M1409" s="579">
        <v>4637</v>
      </c>
      <c r="N1409" s="549"/>
      <c r="P1409" s="48"/>
      <c r="Q1409" s="48"/>
      <c r="R1409" s="48"/>
      <c r="S1409" s="48"/>
      <c r="T1409" s="48"/>
      <c r="U1409" s="48"/>
      <c r="V1409" s="48"/>
      <c r="W1409" s="48"/>
      <c r="X1409" s="48"/>
    </row>
    <row r="1410" spans="1:24" ht="20.100000000000001" customHeight="1">
      <c r="A1410" s="540">
        <v>1403</v>
      </c>
      <c r="B1410" s="725" t="s">
        <v>713</v>
      </c>
      <c r="C1410" s="542" t="s">
        <v>712</v>
      </c>
      <c r="D1410" s="543" t="s">
        <v>1621</v>
      </c>
      <c r="E1410" s="731" t="s">
        <v>3292</v>
      </c>
      <c r="F1410" s="729" t="s">
        <v>3058</v>
      </c>
      <c r="G1410" s="546"/>
      <c r="H1410" s="547"/>
      <c r="I1410" s="547"/>
      <c r="J1410" s="547"/>
      <c r="K1410" s="547"/>
      <c r="L1410" s="728" t="s">
        <v>3059</v>
      </c>
      <c r="M1410" s="579">
        <v>4737</v>
      </c>
      <c r="N1410" s="549"/>
      <c r="P1410" s="48"/>
      <c r="Q1410" s="48"/>
      <c r="R1410" s="48"/>
      <c r="S1410" s="48"/>
      <c r="T1410" s="48"/>
      <c r="U1410" s="48"/>
      <c r="V1410" s="48"/>
      <c r="W1410" s="48"/>
      <c r="X1410" s="48"/>
    </row>
    <row r="1411" spans="1:24" ht="20.100000000000001" customHeight="1">
      <c r="A1411" s="540">
        <v>1404</v>
      </c>
      <c r="B1411" s="725" t="s">
        <v>713</v>
      </c>
      <c r="C1411" s="542" t="s">
        <v>712</v>
      </c>
      <c r="D1411" s="543" t="s">
        <v>1622</v>
      </c>
      <c r="E1411" s="731" t="s">
        <v>3293</v>
      </c>
      <c r="F1411" s="729" t="s">
        <v>3058</v>
      </c>
      <c r="G1411" s="546"/>
      <c r="H1411" s="547"/>
      <c r="I1411" s="547"/>
      <c r="J1411" s="547"/>
      <c r="K1411" s="547"/>
      <c r="L1411" s="728" t="s">
        <v>3059</v>
      </c>
      <c r="M1411" s="579">
        <v>4737</v>
      </c>
      <c r="N1411" s="549"/>
      <c r="P1411" s="48"/>
      <c r="Q1411" s="48"/>
      <c r="R1411" s="48"/>
      <c r="S1411" s="48"/>
      <c r="T1411" s="48"/>
      <c r="U1411" s="48"/>
      <c r="V1411" s="48"/>
      <c r="W1411" s="48"/>
      <c r="X1411" s="48"/>
    </row>
    <row r="1412" spans="1:24" ht="20.100000000000001" customHeight="1">
      <c r="A1412" s="540">
        <v>1405</v>
      </c>
      <c r="B1412" s="725" t="s">
        <v>713</v>
      </c>
      <c r="C1412" s="542" t="s">
        <v>712</v>
      </c>
      <c r="D1412" s="543" t="s">
        <v>1625</v>
      </c>
      <c r="E1412" s="731" t="s">
        <v>3294</v>
      </c>
      <c r="F1412" s="729" t="s">
        <v>3058</v>
      </c>
      <c r="G1412" s="546"/>
      <c r="H1412" s="547"/>
      <c r="I1412" s="547"/>
      <c r="J1412" s="547"/>
      <c r="K1412" s="547"/>
      <c r="L1412" s="728" t="s">
        <v>3059</v>
      </c>
      <c r="M1412" s="579">
        <v>4737</v>
      </c>
      <c r="N1412" s="549"/>
      <c r="P1412" s="48"/>
      <c r="Q1412" s="48"/>
      <c r="R1412" s="48"/>
      <c r="S1412" s="48"/>
      <c r="T1412" s="48"/>
      <c r="U1412" s="48"/>
      <c r="V1412" s="48"/>
      <c r="W1412" s="48"/>
      <c r="X1412" s="48"/>
    </row>
    <row r="1413" spans="1:24" ht="20.100000000000001" customHeight="1">
      <c r="A1413" s="540">
        <v>1406</v>
      </c>
      <c r="B1413" s="725" t="s">
        <v>713</v>
      </c>
      <c r="C1413" s="542" t="s">
        <v>712</v>
      </c>
      <c r="D1413" s="543" t="s">
        <v>1626</v>
      </c>
      <c r="E1413" s="731" t="s">
        <v>3295</v>
      </c>
      <c r="F1413" s="729" t="s">
        <v>3058</v>
      </c>
      <c r="G1413" s="546"/>
      <c r="H1413" s="547"/>
      <c r="I1413" s="547"/>
      <c r="J1413" s="547"/>
      <c r="K1413" s="547"/>
      <c r="L1413" s="728" t="s">
        <v>3059</v>
      </c>
      <c r="M1413" s="579">
        <v>6952</v>
      </c>
      <c r="N1413" s="549"/>
      <c r="P1413" s="48"/>
      <c r="Q1413" s="48"/>
      <c r="R1413" s="48"/>
      <c r="S1413" s="48"/>
      <c r="T1413" s="48"/>
      <c r="U1413" s="48"/>
      <c r="V1413" s="48"/>
      <c r="W1413" s="48"/>
      <c r="X1413" s="48"/>
    </row>
    <row r="1414" spans="1:24" ht="20.100000000000001" customHeight="1">
      <c r="A1414" s="540">
        <v>1407</v>
      </c>
      <c r="B1414" s="725" t="s">
        <v>713</v>
      </c>
      <c r="C1414" s="542" t="s">
        <v>712</v>
      </c>
      <c r="D1414" s="543" t="s">
        <v>1628</v>
      </c>
      <c r="E1414" s="731" t="s">
        <v>3296</v>
      </c>
      <c r="F1414" s="729" t="s">
        <v>3058</v>
      </c>
      <c r="G1414" s="546"/>
      <c r="H1414" s="547"/>
      <c r="I1414" s="547"/>
      <c r="J1414" s="547"/>
      <c r="K1414" s="547"/>
      <c r="L1414" s="728" t="s">
        <v>3059</v>
      </c>
      <c r="M1414" s="579">
        <v>5247</v>
      </c>
      <c r="N1414" s="549"/>
      <c r="P1414" s="48"/>
      <c r="Q1414" s="48"/>
      <c r="R1414" s="48"/>
      <c r="S1414" s="48"/>
      <c r="T1414" s="48"/>
      <c r="U1414" s="48"/>
      <c r="V1414" s="48"/>
      <c r="W1414" s="48"/>
      <c r="X1414" s="48"/>
    </row>
    <row r="1415" spans="1:24" ht="20.100000000000001" customHeight="1">
      <c r="A1415" s="540">
        <v>1408</v>
      </c>
      <c r="B1415" s="725" t="s">
        <v>713</v>
      </c>
      <c r="C1415" s="542" t="s">
        <v>712</v>
      </c>
      <c r="D1415" s="543" t="s">
        <v>1629</v>
      </c>
      <c r="E1415" s="731" t="s">
        <v>3297</v>
      </c>
      <c r="F1415" s="729" t="s">
        <v>3058</v>
      </c>
      <c r="G1415" s="546"/>
      <c r="H1415" s="547"/>
      <c r="I1415" s="547"/>
      <c r="J1415" s="547"/>
      <c r="K1415" s="547"/>
      <c r="L1415" s="728" t="s">
        <v>3059</v>
      </c>
      <c r="M1415" s="579">
        <v>5247</v>
      </c>
      <c r="N1415" s="549"/>
      <c r="P1415" s="48"/>
      <c r="Q1415" s="48"/>
      <c r="R1415" s="48"/>
      <c r="S1415" s="48"/>
      <c r="T1415" s="48"/>
      <c r="U1415" s="48"/>
      <c r="V1415" s="48"/>
      <c r="W1415" s="48"/>
      <c r="X1415" s="48"/>
    </row>
    <row r="1416" spans="1:24" ht="20.100000000000001" customHeight="1">
      <c r="A1416" s="540">
        <v>1409</v>
      </c>
      <c r="B1416" s="725" t="s">
        <v>713</v>
      </c>
      <c r="C1416" s="542" t="s">
        <v>712</v>
      </c>
      <c r="D1416" s="543" t="s">
        <v>1632</v>
      </c>
      <c r="E1416" s="731" t="s">
        <v>3298</v>
      </c>
      <c r="F1416" s="729" t="s">
        <v>3058</v>
      </c>
      <c r="G1416" s="546"/>
      <c r="H1416" s="547"/>
      <c r="I1416" s="547"/>
      <c r="J1416" s="547"/>
      <c r="K1416" s="547"/>
      <c r="L1416" s="728" t="s">
        <v>3059</v>
      </c>
      <c r="M1416" s="579">
        <v>5809</v>
      </c>
      <c r="N1416" s="549"/>
      <c r="P1416" s="48"/>
      <c r="Q1416" s="48"/>
      <c r="R1416" s="48"/>
      <c r="S1416" s="48"/>
      <c r="T1416" s="48"/>
      <c r="U1416" s="48"/>
      <c r="V1416" s="48"/>
      <c r="W1416" s="48"/>
      <c r="X1416" s="48"/>
    </row>
    <row r="1417" spans="1:24" ht="20.100000000000001" customHeight="1">
      <c r="A1417" s="540">
        <v>1410</v>
      </c>
      <c r="B1417" s="725" t="s">
        <v>713</v>
      </c>
      <c r="C1417" s="542" t="s">
        <v>712</v>
      </c>
      <c r="D1417" s="543" t="s">
        <v>1633</v>
      </c>
      <c r="E1417" s="731" t="s">
        <v>3299</v>
      </c>
      <c r="F1417" s="729" t="s">
        <v>3058</v>
      </c>
      <c r="G1417" s="546"/>
      <c r="H1417" s="547"/>
      <c r="I1417" s="547"/>
      <c r="J1417" s="547"/>
      <c r="K1417" s="547"/>
      <c r="L1417" s="728" t="s">
        <v>3059</v>
      </c>
      <c r="M1417" s="579">
        <v>3662</v>
      </c>
      <c r="N1417" s="549"/>
      <c r="P1417" s="48"/>
      <c r="Q1417" s="48"/>
      <c r="R1417" s="48"/>
      <c r="S1417" s="48"/>
      <c r="T1417" s="48"/>
      <c r="U1417" s="48"/>
      <c r="V1417" s="48"/>
      <c r="W1417" s="48"/>
      <c r="X1417" s="48"/>
    </row>
    <row r="1418" spans="1:24" ht="20.100000000000001" customHeight="1">
      <c r="A1418" s="540">
        <v>1411</v>
      </c>
      <c r="B1418" s="725" t="s">
        <v>713</v>
      </c>
      <c r="C1418" s="542" t="s">
        <v>712</v>
      </c>
      <c r="D1418" s="543" t="s">
        <v>1635</v>
      </c>
      <c r="E1418" s="731" t="s">
        <v>3300</v>
      </c>
      <c r="F1418" s="729" t="s">
        <v>3058</v>
      </c>
      <c r="G1418" s="546"/>
      <c r="H1418" s="547"/>
      <c r="I1418" s="547"/>
      <c r="J1418" s="547"/>
      <c r="K1418" s="547"/>
      <c r="L1418" s="728" t="s">
        <v>3059</v>
      </c>
      <c r="M1418" s="579">
        <v>3662</v>
      </c>
      <c r="N1418" s="549"/>
      <c r="P1418" s="48"/>
      <c r="Q1418" s="48"/>
      <c r="R1418" s="48"/>
      <c r="S1418" s="48"/>
      <c r="T1418" s="48"/>
      <c r="U1418" s="48"/>
      <c r="V1418" s="48"/>
      <c r="W1418" s="48"/>
      <c r="X1418" s="48"/>
    </row>
    <row r="1419" spans="1:24" ht="20.100000000000001" customHeight="1">
      <c r="A1419" s="540">
        <v>1412</v>
      </c>
      <c r="B1419" s="725" t="s">
        <v>713</v>
      </c>
      <c r="C1419" s="542" t="s">
        <v>712</v>
      </c>
      <c r="D1419" s="543" t="s">
        <v>1636</v>
      </c>
      <c r="E1419" s="731" t="s">
        <v>3301</v>
      </c>
      <c r="F1419" s="729" t="s">
        <v>3058</v>
      </c>
      <c r="G1419" s="546"/>
      <c r="H1419" s="547"/>
      <c r="I1419" s="547"/>
      <c r="J1419" s="547"/>
      <c r="K1419" s="547"/>
      <c r="L1419" s="728" t="s">
        <v>3059</v>
      </c>
      <c r="M1419" s="579">
        <v>4200</v>
      </c>
      <c r="N1419" s="549"/>
      <c r="P1419" s="48"/>
      <c r="Q1419" s="48"/>
      <c r="R1419" s="48"/>
      <c r="S1419" s="48"/>
      <c r="T1419" s="48"/>
      <c r="U1419" s="48"/>
      <c r="V1419" s="48"/>
      <c r="W1419" s="48"/>
      <c r="X1419" s="48"/>
    </row>
    <row r="1420" spans="1:24" ht="20.100000000000001" customHeight="1">
      <c r="A1420" s="540">
        <v>1413</v>
      </c>
      <c r="B1420" s="725" t="s">
        <v>713</v>
      </c>
      <c r="C1420" s="542" t="s">
        <v>712</v>
      </c>
      <c r="D1420" s="543" t="s">
        <v>1638</v>
      </c>
      <c r="E1420" s="731" t="s">
        <v>3302</v>
      </c>
      <c r="F1420" s="729" t="s">
        <v>3058</v>
      </c>
      <c r="G1420" s="546"/>
      <c r="H1420" s="547"/>
      <c r="I1420" s="547"/>
      <c r="J1420" s="547"/>
      <c r="K1420" s="547"/>
      <c r="L1420" s="728" t="s">
        <v>3059</v>
      </c>
      <c r="M1420" s="579">
        <v>3662</v>
      </c>
      <c r="N1420" s="549"/>
      <c r="P1420" s="48"/>
      <c r="Q1420" s="48"/>
      <c r="R1420" s="48"/>
      <c r="S1420" s="48"/>
      <c r="T1420" s="48"/>
      <c r="U1420" s="48"/>
      <c r="V1420" s="48"/>
      <c r="W1420" s="48"/>
      <c r="X1420" s="48"/>
    </row>
    <row r="1421" spans="1:24" ht="20.100000000000001" customHeight="1">
      <c r="A1421" s="540">
        <v>1414</v>
      </c>
      <c r="B1421" s="725" t="s">
        <v>713</v>
      </c>
      <c r="C1421" s="542" t="s">
        <v>712</v>
      </c>
      <c r="D1421" s="543" t="s">
        <v>1639</v>
      </c>
      <c r="E1421" s="731" t="s">
        <v>3303</v>
      </c>
      <c r="F1421" s="729" t="s">
        <v>3058</v>
      </c>
      <c r="G1421" s="546"/>
      <c r="H1421" s="547"/>
      <c r="I1421" s="547"/>
      <c r="J1421" s="547"/>
      <c r="K1421" s="547"/>
      <c r="L1421" s="728" t="s">
        <v>3059</v>
      </c>
      <c r="M1421" s="579">
        <v>3662</v>
      </c>
      <c r="N1421" s="549"/>
      <c r="P1421" s="48"/>
      <c r="Q1421" s="48"/>
      <c r="R1421" s="48"/>
      <c r="S1421" s="48"/>
      <c r="T1421" s="48"/>
      <c r="U1421" s="48"/>
      <c r="V1421" s="48"/>
      <c r="W1421" s="48"/>
      <c r="X1421" s="48"/>
    </row>
    <row r="1422" spans="1:24" ht="20.100000000000001" customHeight="1">
      <c r="A1422" s="540">
        <v>1415</v>
      </c>
      <c r="B1422" s="725" t="s">
        <v>713</v>
      </c>
      <c r="C1422" s="542" t="s">
        <v>712</v>
      </c>
      <c r="D1422" s="543" t="s">
        <v>1641</v>
      </c>
      <c r="E1422" s="731" t="s">
        <v>3304</v>
      </c>
      <c r="F1422" s="729" t="s">
        <v>3058</v>
      </c>
      <c r="G1422" s="546"/>
      <c r="H1422" s="547"/>
      <c r="I1422" s="547"/>
      <c r="J1422" s="547"/>
      <c r="K1422" s="547"/>
      <c r="L1422" s="728" t="s">
        <v>3059</v>
      </c>
      <c r="M1422" s="579">
        <v>3662</v>
      </c>
      <c r="N1422" s="549"/>
      <c r="P1422" s="48"/>
      <c r="Q1422" s="48"/>
      <c r="R1422" s="48"/>
      <c r="S1422" s="48"/>
      <c r="T1422" s="48"/>
      <c r="U1422" s="48"/>
      <c r="V1422" s="48"/>
      <c r="W1422" s="48"/>
      <c r="X1422" s="48"/>
    </row>
    <row r="1423" spans="1:24" ht="20.100000000000001" customHeight="1">
      <c r="A1423" s="540">
        <v>1416</v>
      </c>
      <c r="B1423" s="725" t="s">
        <v>713</v>
      </c>
      <c r="C1423" s="542" t="s">
        <v>712</v>
      </c>
      <c r="D1423" s="543" t="s">
        <v>1642</v>
      </c>
      <c r="E1423" s="731" t="s">
        <v>3305</v>
      </c>
      <c r="F1423" s="729" t="s">
        <v>3058</v>
      </c>
      <c r="G1423" s="546"/>
      <c r="H1423" s="547"/>
      <c r="I1423" s="547"/>
      <c r="J1423" s="547"/>
      <c r="K1423" s="547"/>
      <c r="L1423" s="728" t="s">
        <v>3059</v>
      </c>
      <c r="M1423" s="579">
        <v>3662</v>
      </c>
      <c r="N1423" s="549"/>
      <c r="P1423" s="48"/>
      <c r="Q1423" s="48"/>
      <c r="R1423" s="48"/>
      <c r="S1423" s="48"/>
      <c r="T1423" s="48"/>
      <c r="U1423" s="48"/>
      <c r="V1423" s="48"/>
      <c r="W1423" s="48"/>
      <c r="X1423" s="48"/>
    </row>
    <row r="1424" spans="1:24" ht="20.100000000000001" customHeight="1">
      <c r="A1424" s="540">
        <v>1417</v>
      </c>
      <c r="B1424" s="725" t="s">
        <v>713</v>
      </c>
      <c r="C1424" s="542" t="s">
        <v>712</v>
      </c>
      <c r="D1424" s="543" t="s">
        <v>1644</v>
      </c>
      <c r="E1424" s="731" t="s">
        <v>3306</v>
      </c>
      <c r="F1424" s="729" t="s">
        <v>3058</v>
      </c>
      <c r="G1424" s="546"/>
      <c r="H1424" s="547"/>
      <c r="I1424" s="547"/>
      <c r="J1424" s="547"/>
      <c r="K1424" s="547"/>
      <c r="L1424" s="728" t="s">
        <v>3059</v>
      </c>
      <c r="M1424" s="579">
        <v>3662</v>
      </c>
      <c r="N1424" s="549"/>
      <c r="P1424" s="48"/>
      <c r="Q1424" s="48"/>
      <c r="R1424" s="48"/>
      <c r="S1424" s="48"/>
      <c r="T1424" s="48"/>
      <c r="U1424" s="48"/>
      <c r="V1424" s="48"/>
      <c r="W1424" s="48"/>
      <c r="X1424" s="48"/>
    </row>
    <row r="1425" spans="1:24" ht="20.100000000000001" customHeight="1">
      <c r="A1425" s="540">
        <v>1418</v>
      </c>
      <c r="B1425" s="725" t="s">
        <v>713</v>
      </c>
      <c r="C1425" s="542" t="s">
        <v>712</v>
      </c>
      <c r="D1425" s="543" t="s">
        <v>1645</v>
      </c>
      <c r="E1425" s="731" t="s">
        <v>3307</v>
      </c>
      <c r="F1425" s="729" t="s">
        <v>3058</v>
      </c>
      <c r="G1425" s="546"/>
      <c r="H1425" s="547"/>
      <c r="I1425" s="547"/>
      <c r="J1425" s="547"/>
      <c r="K1425" s="547"/>
      <c r="L1425" s="728" t="s">
        <v>3059</v>
      </c>
      <c r="M1425" s="579">
        <v>3662</v>
      </c>
      <c r="N1425" s="549"/>
      <c r="P1425" s="48"/>
      <c r="Q1425" s="48"/>
      <c r="R1425" s="48"/>
      <c r="S1425" s="48"/>
      <c r="T1425" s="48"/>
      <c r="U1425" s="48"/>
      <c r="V1425" s="48"/>
      <c r="W1425" s="48"/>
      <c r="X1425" s="48"/>
    </row>
    <row r="1426" spans="1:24" ht="20.100000000000001" customHeight="1">
      <c r="A1426" s="540">
        <v>1419</v>
      </c>
      <c r="B1426" s="725" t="s">
        <v>713</v>
      </c>
      <c r="C1426" s="542" t="s">
        <v>712</v>
      </c>
      <c r="D1426" s="543" t="s">
        <v>1647</v>
      </c>
      <c r="E1426" s="731" t="s">
        <v>3308</v>
      </c>
      <c r="F1426" s="729" t="s">
        <v>3058</v>
      </c>
      <c r="G1426" s="546"/>
      <c r="H1426" s="547"/>
      <c r="I1426" s="547"/>
      <c r="J1426" s="547"/>
      <c r="K1426" s="547"/>
      <c r="L1426" s="728" t="s">
        <v>3059</v>
      </c>
      <c r="M1426" s="579">
        <v>3662</v>
      </c>
      <c r="N1426" s="549"/>
      <c r="P1426" s="48"/>
      <c r="Q1426" s="48"/>
      <c r="R1426" s="48"/>
      <c r="S1426" s="48"/>
      <c r="T1426" s="48"/>
      <c r="U1426" s="48"/>
      <c r="V1426" s="48"/>
      <c r="W1426" s="48"/>
      <c r="X1426" s="48"/>
    </row>
    <row r="1427" spans="1:24" ht="20.100000000000001" customHeight="1">
      <c r="A1427" s="540">
        <v>1420</v>
      </c>
      <c r="B1427" s="725" t="s">
        <v>713</v>
      </c>
      <c r="C1427" s="542" t="s">
        <v>712</v>
      </c>
      <c r="D1427" s="543" t="s">
        <v>1648</v>
      </c>
      <c r="E1427" s="731" t="s">
        <v>3309</v>
      </c>
      <c r="F1427" s="729" t="s">
        <v>3058</v>
      </c>
      <c r="G1427" s="546"/>
      <c r="H1427" s="547"/>
      <c r="I1427" s="547"/>
      <c r="J1427" s="547"/>
      <c r="K1427" s="547"/>
      <c r="L1427" s="728" t="s">
        <v>3059</v>
      </c>
      <c r="M1427" s="579">
        <v>3662</v>
      </c>
      <c r="N1427" s="549"/>
      <c r="P1427" s="48"/>
      <c r="Q1427" s="48"/>
      <c r="R1427" s="48"/>
      <c r="S1427" s="48"/>
      <c r="T1427" s="48"/>
      <c r="U1427" s="48"/>
      <c r="V1427" s="48"/>
      <c r="W1427" s="48"/>
      <c r="X1427" s="48"/>
    </row>
    <row r="1428" spans="1:24" ht="20.100000000000001" customHeight="1">
      <c r="A1428" s="540">
        <v>1421</v>
      </c>
      <c r="B1428" s="725" t="s">
        <v>713</v>
      </c>
      <c r="C1428" s="542" t="s">
        <v>712</v>
      </c>
      <c r="D1428" s="543" t="s">
        <v>1649</v>
      </c>
      <c r="E1428" s="731" t="s">
        <v>3310</v>
      </c>
      <c r="F1428" s="729" t="s">
        <v>3058</v>
      </c>
      <c r="G1428" s="546"/>
      <c r="H1428" s="547"/>
      <c r="I1428" s="547"/>
      <c r="J1428" s="547"/>
      <c r="K1428" s="547"/>
      <c r="L1428" s="728" t="s">
        <v>3059</v>
      </c>
      <c r="M1428" s="579">
        <v>4200</v>
      </c>
      <c r="N1428" s="549"/>
      <c r="P1428" s="48"/>
      <c r="Q1428" s="48"/>
      <c r="R1428" s="48"/>
      <c r="S1428" s="48"/>
      <c r="T1428" s="48"/>
      <c r="U1428" s="48"/>
      <c r="V1428" s="48"/>
      <c r="W1428" s="48"/>
      <c r="X1428" s="48"/>
    </row>
    <row r="1429" spans="1:24" ht="20.100000000000001" customHeight="1">
      <c r="A1429" s="540">
        <v>1422</v>
      </c>
      <c r="B1429" s="725" t="s">
        <v>713</v>
      </c>
      <c r="C1429" s="542" t="s">
        <v>712</v>
      </c>
      <c r="D1429" s="543" t="s">
        <v>1651</v>
      </c>
      <c r="E1429" s="731" t="s">
        <v>3311</v>
      </c>
      <c r="F1429" s="729" t="s">
        <v>3058</v>
      </c>
      <c r="G1429" s="546"/>
      <c r="H1429" s="547"/>
      <c r="I1429" s="547"/>
      <c r="J1429" s="547"/>
      <c r="K1429" s="547"/>
      <c r="L1429" s="728" t="s">
        <v>3059</v>
      </c>
      <c r="M1429" s="579">
        <v>3662</v>
      </c>
      <c r="N1429" s="549"/>
      <c r="P1429" s="48"/>
      <c r="Q1429" s="48"/>
      <c r="R1429" s="48"/>
      <c r="S1429" s="48"/>
      <c r="T1429" s="48"/>
      <c r="U1429" s="48"/>
      <c r="V1429" s="48"/>
      <c r="W1429" s="48"/>
      <c r="X1429" s="48"/>
    </row>
    <row r="1430" spans="1:24" ht="20.100000000000001" customHeight="1">
      <c r="A1430" s="540">
        <v>1423</v>
      </c>
      <c r="B1430" s="725" t="s">
        <v>713</v>
      </c>
      <c r="C1430" s="542" t="s">
        <v>712</v>
      </c>
      <c r="D1430" s="543" t="s">
        <v>1654</v>
      </c>
      <c r="E1430" s="731" t="s">
        <v>3312</v>
      </c>
      <c r="F1430" s="729" t="s">
        <v>3058</v>
      </c>
      <c r="G1430" s="546"/>
      <c r="H1430" s="547"/>
      <c r="I1430" s="547"/>
      <c r="J1430" s="547"/>
      <c r="K1430" s="547"/>
      <c r="L1430" s="728" t="s">
        <v>3059</v>
      </c>
      <c r="M1430" s="579">
        <v>3662</v>
      </c>
      <c r="N1430" s="549"/>
      <c r="P1430" s="48"/>
      <c r="Q1430" s="48"/>
      <c r="R1430" s="48"/>
      <c r="S1430" s="48"/>
      <c r="T1430" s="48"/>
      <c r="U1430" s="48"/>
      <c r="V1430" s="48"/>
      <c r="W1430" s="48"/>
      <c r="X1430" s="48"/>
    </row>
    <row r="1431" spans="1:24" ht="20.100000000000001" customHeight="1">
      <c r="A1431" s="540">
        <v>1424</v>
      </c>
      <c r="B1431" s="725" t="s">
        <v>713</v>
      </c>
      <c r="C1431" s="542" t="s">
        <v>712</v>
      </c>
      <c r="D1431" s="543" t="s">
        <v>1655</v>
      </c>
      <c r="E1431" s="731" t="s">
        <v>3313</v>
      </c>
      <c r="F1431" s="729" t="s">
        <v>3058</v>
      </c>
      <c r="G1431" s="546"/>
      <c r="H1431" s="547"/>
      <c r="I1431" s="547"/>
      <c r="J1431" s="547"/>
      <c r="K1431" s="547"/>
      <c r="L1431" s="728" t="s">
        <v>3059</v>
      </c>
      <c r="M1431" s="579">
        <v>4200</v>
      </c>
      <c r="N1431" s="549"/>
      <c r="P1431" s="48"/>
      <c r="Q1431" s="48"/>
      <c r="R1431" s="48"/>
      <c r="S1431" s="48"/>
      <c r="T1431" s="48"/>
      <c r="U1431" s="48"/>
      <c r="V1431" s="48"/>
      <c r="W1431" s="48"/>
      <c r="X1431" s="48"/>
    </row>
    <row r="1432" spans="1:24" ht="20.100000000000001" customHeight="1">
      <c r="A1432" s="540">
        <v>1425</v>
      </c>
      <c r="B1432" s="725" t="s">
        <v>713</v>
      </c>
      <c r="C1432" s="542" t="s">
        <v>712</v>
      </c>
      <c r="D1432" s="543" t="s">
        <v>1657</v>
      </c>
      <c r="E1432" s="731" t="s">
        <v>3314</v>
      </c>
      <c r="F1432" s="729" t="s">
        <v>3058</v>
      </c>
      <c r="G1432" s="546"/>
      <c r="H1432" s="547"/>
      <c r="I1432" s="547"/>
      <c r="J1432" s="547"/>
      <c r="K1432" s="547"/>
      <c r="L1432" s="728" t="s">
        <v>3059</v>
      </c>
      <c r="M1432" s="579">
        <v>3662</v>
      </c>
      <c r="N1432" s="549"/>
      <c r="P1432" s="48"/>
      <c r="Q1432" s="48"/>
      <c r="R1432" s="48"/>
      <c r="S1432" s="48"/>
      <c r="T1432" s="48"/>
      <c r="U1432" s="48"/>
      <c r="V1432" s="48"/>
      <c r="W1432" s="48"/>
      <c r="X1432" s="48"/>
    </row>
    <row r="1433" spans="1:24" ht="20.100000000000001" customHeight="1">
      <c r="A1433" s="540">
        <v>1426</v>
      </c>
      <c r="B1433" s="725" t="s">
        <v>713</v>
      </c>
      <c r="C1433" s="542" t="s">
        <v>712</v>
      </c>
      <c r="D1433" s="543" t="s">
        <v>1658</v>
      </c>
      <c r="E1433" s="731" t="s">
        <v>3315</v>
      </c>
      <c r="F1433" s="729" t="s">
        <v>3058</v>
      </c>
      <c r="G1433" s="546"/>
      <c r="H1433" s="547"/>
      <c r="I1433" s="547"/>
      <c r="J1433" s="547"/>
      <c r="K1433" s="547"/>
      <c r="L1433" s="728" t="s">
        <v>3059</v>
      </c>
      <c r="M1433" s="579">
        <v>3662</v>
      </c>
      <c r="N1433" s="549"/>
      <c r="P1433" s="48"/>
      <c r="Q1433" s="48"/>
      <c r="R1433" s="48"/>
      <c r="S1433" s="48"/>
      <c r="T1433" s="48"/>
      <c r="U1433" s="48"/>
      <c r="V1433" s="48"/>
      <c r="W1433" s="48"/>
      <c r="X1433" s="48"/>
    </row>
    <row r="1434" spans="1:24" ht="20.100000000000001" customHeight="1">
      <c r="A1434" s="540">
        <v>1427</v>
      </c>
      <c r="B1434" s="725" t="s">
        <v>713</v>
      </c>
      <c r="C1434" s="542" t="s">
        <v>712</v>
      </c>
      <c r="D1434" s="543" t="s">
        <v>1660</v>
      </c>
      <c r="E1434" s="731" t="s">
        <v>3316</v>
      </c>
      <c r="F1434" s="729" t="s">
        <v>3058</v>
      </c>
      <c r="G1434" s="546"/>
      <c r="H1434" s="547"/>
      <c r="I1434" s="547"/>
      <c r="J1434" s="547"/>
      <c r="K1434" s="547"/>
      <c r="L1434" s="728" t="s">
        <v>3059</v>
      </c>
      <c r="M1434" s="579">
        <v>3662</v>
      </c>
      <c r="N1434" s="549"/>
      <c r="P1434" s="48"/>
      <c r="Q1434" s="48"/>
      <c r="R1434" s="48"/>
      <c r="S1434" s="48"/>
      <c r="T1434" s="48"/>
      <c r="U1434" s="48"/>
      <c r="V1434" s="48"/>
      <c r="W1434" s="48"/>
      <c r="X1434" s="48"/>
    </row>
    <row r="1435" spans="1:24" ht="20.100000000000001" customHeight="1">
      <c r="A1435" s="540">
        <v>1428</v>
      </c>
      <c r="B1435" s="725" t="s">
        <v>713</v>
      </c>
      <c r="C1435" s="542" t="s">
        <v>712</v>
      </c>
      <c r="D1435" s="543" t="s">
        <v>1661</v>
      </c>
      <c r="E1435" s="731" t="s">
        <v>3317</v>
      </c>
      <c r="F1435" s="729" t="s">
        <v>3058</v>
      </c>
      <c r="G1435" s="546"/>
      <c r="H1435" s="547"/>
      <c r="I1435" s="547"/>
      <c r="J1435" s="547"/>
      <c r="K1435" s="547"/>
      <c r="L1435" s="728" t="s">
        <v>3059</v>
      </c>
      <c r="M1435" s="579">
        <v>3662</v>
      </c>
      <c r="N1435" s="549"/>
      <c r="P1435" s="48"/>
      <c r="Q1435" s="48"/>
      <c r="R1435" s="48"/>
      <c r="S1435" s="48"/>
      <c r="T1435" s="48"/>
      <c r="U1435" s="48"/>
      <c r="V1435" s="48"/>
      <c r="W1435" s="48"/>
      <c r="X1435" s="48"/>
    </row>
    <row r="1436" spans="1:24" ht="20.100000000000001" customHeight="1">
      <c r="A1436" s="540">
        <v>1429</v>
      </c>
      <c r="B1436" s="725" t="s">
        <v>713</v>
      </c>
      <c r="C1436" s="542" t="s">
        <v>712</v>
      </c>
      <c r="D1436" s="543" t="s">
        <v>1663</v>
      </c>
      <c r="E1436" s="731" t="s">
        <v>3318</v>
      </c>
      <c r="F1436" s="729" t="s">
        <v>3058</v>
      </c>
      <c r="G1436" s="546"/>
      <c r="H1436" s="547"/>
      <c r="I1436" s="547"/>
      <c r="J1436" s="547"/>
      <c r="K1436" s="547"/>
      <c r="L1436" s="728" t="s">
        <v>3059</v>
      </c>
      <c r="M1436" s="579">
        <v>5247</v>
      </c>
      <c r="N1436" s="549"/>
      <c r="P1436" s="48"/>
      <c r="Q1436" s="48"/>
      <c r="R1436" s="48"/>
      <c r="S1436" s="48"/>
      <c r="T1436" s="48"/>
      <c r="U1436" s="48"/>
      <c r="V1436" s="48"/>
      <c r="W1436" s="48"/>
      <c r="X1436" s="48"/>
    </row>
    <row r="1437" spans="1:24" ht="20.100000000000001" customHeight="1">
      <c r="A1437" s="540">
        <v>1430</v>
      </c>
      <c r="B1437" s="725" t="s">
        <v>713</v>
      </c>
      <c r="C1437" s="542" t="s">
        <v>712</v>
      </c>
      <c r="D1437" s="543" t="s">
        <v>1664</v>
      </c>
      <c r="E1437" s="731" t="s">
        <v>3319</v>
      </c>
      <c r="F1437" s="729" t="s">
        <v>3058</v>
      </c>
      <c r="G1437" s="546"/>
      <c r="H1437" s="547"/>
      <c r="I1437" s="547"/>
      <c r="J1437" s="547"/>
      <c r="K1437" s="547"/>
      <c r="L1437" s="728" t="s">
        <v>3059</v>
      </c>
      <c r="M1437" s="579">
        <v>5247</v>
      </c>
      <c r="N1437" s="549"/>
      <c r="P1437" s="48"/>
      <c r="Q1437" s="48"/>
      <c r="R1437" s="48"/>
      <c r="S1437" s="48"/>
      <c r="T1437" s="48"/>
      <c r="U1437" s="48"/>
      <c r="V1437" s="48"/>
      <c r="W1437" s="48"/>
      <c r="X1437" s="48"/>
    </row>
    <row r="1438" spans="1:24" ht="20.100000000000001" customHeight="1">
      <c r="A1438" s="540">
        <v>1431</v>
      </c>
      <c r="B1438" s="725" t="s">
        <v>713</v>
      </c>
      <c r="C1438" s="542" t="s">
        <v>712</v>
      </c>
      <c r="D1438" s="543" t="s">
        <v>1665</v>
      </c>
      <c r="E1438" s="731" t="s">
        <v>3320</v>
      </c>
      <c r="F1438" s="729" t="s">
        <v>3058</v>
      </c>
      <c r="G1438" s="546"/>
      <c r="H1438" s="547"/>
      <c r="I1438" s="547"/>
      <c r="J1438" s="547"/>
      <c r="K1438" s="547"/>
      <c r="L1438" s="728" t="s">
        <v>3059</v>
      </c>
      <c r="M1438" s="579">
        <v>3662</v>
      </c>
      <c r="N1438" s="549"/>
      <c r="P1438" s="48"/>
      <c r="Q1438" s="48"/>
      <c r="R1438" s="48"/>
      <c r="S1438" s="48"/>
      <c r="T1438" s="48"/>
      <c r="U1438" s="48"/>
      <c r="V1438" s="48"/>
      <c r="W1438" s="48"/>
      <c r="X1438" s="48"/>
    </row>
    <row r="1439" spans="1:24" ht="20.100000000000001" customHeight="1">
      <c r="A1439" s="540">
        <v>1432</v>
      </c>
      <c r="B1439" s="725" t="s">
        <v>713</v>
      </c>
      <c r="C1439" s="542" t="s">
        <v>712</v>
      </c>
      <c r="D1439" s="543" t="s">
        <v>1666</v>
      </c>
      <c r="E1439" s="731" t="s">
        <v>3321</v>
      </c>
      <c r="F1439" s="729" t="s">
        <v>3058</v>
      </c>
      <c r="G1439" s="546"/>
      <c r="H1439" s="547"/>
      <c r="I1439" s="547"/>
      <c r="J1439" s="547"/>
      <c r="K1439" s="547"/>
      <c r="L1439" s="728" t="s">
        <v>3059</v>
      </c>
      <c r="M1439" s="579">
        <v>3662</v>
      </c>
      <c r="N1439" s="549"/>
      <c r="P1439" s="48"/>
      <c r="Q1439" s="48"/>
      <c r="R1439" s="48"/>
      <c r="S1439" s="48"/>
      <c r="T1439" s="48"/>
      <c r="U1439" s="48"/>
      <c r="V1439" s="48"/>
      <c r="W1439" s="48"/>
      <c r="X1439" s="48"/>
    </row>
    <row r="1440" spans="1:24" ht="20.100000000000001" customHeight="1">
      <c r="A1440" s="540">
        <v>1433</v>
      </c>
      <c r="B1440" s="725" t="s">
        <v>713</v>
      </c>
      <c r="C1440" s="542" t="s">
        <v>712</v>
      </c>
      <c r="D1440" s="543" t="s">
        <v>1668</v>
      </c>
      <c r="E1440" s="731" t="s">
        <v>3322</v>
      </c>
      <c r="F1440" s="729" t="s">
        <v>3058</v>
      </c>
      <c r="G1440" s="546"/>
      <c r="H1440" s="547"/>
      <c r="I1440" s="547"/>
      <c r="J1440" s="547"/>
      <c r="K1440" s="547"/>
      <c r="L1440" s="728" t="s">
        <v>3059</v>
      </c>
      <c r="M1440" s="579">
        <v>4200</v>
      </c>
      <c r="N1440" s="549"/>
      <c r="P1440" s="48"/>
      <c r="Q1440" s="48"/>
      <c r="R1440" s="48"/>
      <c r="S1440" s="48"/>
      <c r="T1440" s="48"/>
      <c r="U1440" s="48"/>
      <c r="V1440" s="48"/>
      <c r="W1440" s="48"/>
      <c r="X1440" s="48"/>
    </row>
    <row r="1441" spans="1:24" ht="20.100000000000001" customHeight="1">
      <c r="A1441" s="540">
        <v>1434</v>
      </c>
      <c r="B1441" s="725" t="s">
        <v>713</v>
      </c>
      <c r="C1441" s="542" t="s">
        <v>712</v>
      </c>
      <c r="D1441" s="543" t="s">
        <v>1669</v>
      </c>
      <c r="E1441" s="731" t="s">
        <v>3323</v>
      </c>
      <c r="F1441" s="729" t="s">
        <v>3058</v>
      </c>
      <c r="G1441" s="546"/>
      <c r="H1441" s="547"/>
      <c r="I1441" s="547"/>
      <c r="J1441" s="547"/>
      <c r="K1441" s="547"/>
      <c r="L1441" s="728" t="s">
        <v>3059</v>
      </c>
      <c r="M1441" s="579">
        <v>3662</v>
      </c>
      <c r="N1441" s="549"/>
      <c r="P1441" s="48"/>
      <c r="Q1441" s="48"/>
      <c r="R1441" s="48"/>
      <c r="S1441" s="48"/>
      <c r="T1441" s="48"/>
      <c r="U1441" s="48"/>
      <c r="V1441" s="48"/>
      <c r="W1441" s="48"/>
      <c r="X1441" s="48"/>
    </row>
    <row r="1442" spans="1:24" ht="20.100000000000001" customHeight="1">
      <c r="A1442" s="540">
        <v>1435</v>
      </c>
      <c r="B1442" s="725" t="s">
        <v>713</v>
      </c>
      <c r="C1442" s="542" t="s">
        <v>712</v>
      </c>
      <c r="D1442" s="543" t="s">
        <v>1671</v>
      </c>
      <c r="E1442" s="731" t="s">
        <v>3324</v>
      </c>
      <c r="F1442" s="729" t="s">
        <v>3058</v>
      </c>
      <c r="G1442" s="546"/>
      <c r="H1442" s="547"/>
      <c r="I1442" s="547"/>
      <c r="J1442" s="547"/>
      <c r="K1442" s="547"/>
      <c r="L1442" s="728" t="s">
        <v>3059</v>
      </c>
      <c r="M1442" s="579">
        <v>3662</v>
      </c>
      <c r="N1442" s="549"/>
      <c r="P1442" s="48"/>
      <c r="Q1442" s="48"/>
      <c r="R1442" s="48"/>
      <c r="S1442" s="48"/>
      <c r="T1442" s="48"/>
      <c r="U1442" s="48"/>
      <c r="V1442" s="48"/>
      <c r="W1442" s="48"/>
      <c r="X1442" s="48"/>
    </row>
    <row r="1443" spans="1:24" ht="20.100000000000001" customHeight="1">
      <c r="A1443" s="540">
        <v>1436</v>
      </c>
      <c r="B1443" s="725" t="s">
        <v>713</v>
      </c>
      <c r="C1443" s="542" t="s">
        <v>712</v>
      </c>
      <c r="D1443" s="543" t="s">
        <v>1672</v>
      </c>
      <c r="E1443" s="731" t="s">
        <v>3325</v>
      </c>
      <c r="F1443" s="729" t="s">
        <v>3058</v>
      </c>
      <c r="G1443" s="546"/>
      <c r="H1443" s="547"/>
      <c r="I1443" s="547"/>
      <c r="J1443" s="547"/>
      <c r="K1443" s="547"/>
      <c r="L1443" s="728" t="s">
        <v>3059</v>
      </c>
      <c r="M1443" s="579">
        <v>4200</v>
      </c>
      <c r="N1443" s="549"/>
      <c r="P1443" s="48"/>
      <c r="Q1443" s="48"/>
      <c r="R1443" s="48"/>
      <c r="S1443" s="48"/>
      <c r="T1443" s="48"/>
      <c r="U1443" s="48"/>
      <c r="V1443" s="48"/>
      <c r="W1443" s="48"/>
      <c r="X1443" s="48"/>
    </row>
    <row r="1444" spans="1:24" ht="20.100000000000001" customHeight="1">
      <c r="A1444" s="540">
        <v>1437</v>
      </c>
      <c r="B1444" s="725" t="s">
        <v>713</v>
      </c>
      <c r="C1444" s="542" t="s">
        <v>712</v>
      </c>
      <c r="D1444" s="543" t="s">
        <v>1674</v>
      </c>
      <c r="E1444" s="731" t="s">
        <v>3326</v>
      </c>
      <c r="F1444" s="729" t="s">
        <v>3058</v>
      </c>
      <c r="G1444" s="546"/>
      <c r="H1444" s="547"/>
      <c r="I1444" s="547"/>
      <c r="J1444" s="547"/>
      <c r="K1444" s="547"/>
      <c r="L1444" s="728" t="s">
        <v>3059</v>
      </c>
      <c r="M1444" s="579">
        <v>3662</v>
      </c>
      <c r="N1444" s="549"/>
      <c r="P1444" s="48"/>
      <c r="Q1444" s="48"/>
      <c r="R1444" s="48"/>
      <c r="S1444" s="48"/>
      <c r="T1444" s="48"/>
      <c r="U1444" s="48"/>
      <c r="V1444" s="48"/>
      <c r="W1444" s="48"/>
      <c r="X1444" s="48"/>
    </row>
    <row r="1445" spans="1:24" ht="20.100000000000001" customHeight="1">
      <c r="A1445" s="540">
        <v>1438</v>
      </c>
      <c r="B1445" s="725" t="s">
        <v>713</v>
      </c>
      <c r="C1445" s="542" t="s">
        <v>712</v>
      </c>
      <c r="D1445" s="543" t="s">
        <v>1675</v>
      </c>
      <c r="E1445" s="731" t="s">
        <v>3327</v>
      </c>
      <c r="F1445" s="729" t="s">
        <v>3058</v>
      </c>
      <c r="G1445" s="546"/>
      <c r="H1445" s="547"/>
      <c r="I1445" s="547"/>
      <c r="J1445" s="547"/>
      <c r="K1445" s="547"/>
      <c r="L1445" s="728" t="s">
        <v>3059</v>
      </c>
      <c r="M1445" s="579">
        <v>3662</v>
      </c>
      <c r="N1445" s="549"/>
      <c r="P1445" s="48"/>
      <c r="Q1445" s="48"/>
      <c r="R1445" s="48"/>
      <c r="S1445" s="48"/>
      <c r="T1445" s="48"/>
      <c r="U1445" s="48"/>
      <c r="V1445" s="48"/>
      <c r="W1445" s="48"/>
      <c r="X1445" s="48"/>
    </row>
    <row r="1446" spans="1:24" ht="20.100000000000001" customHeight="1">
      <c r="A1446" s="540">
        <v>1439</v>
      </c>
      <c r="B1446" s="725" t="s">
        <v>713</v>
      </c>
      <c r="C1446" s="542" t="s">
        <v>712</v>
      </c>
      <c r="D1446" s="543" t="s">
        <v>1678</v>
      </c>
      <c r="E1446" s="731" t="s">
        <v>3328</v>
      </c>
      <c r="F1446" s="729" t="s">
        <v>3058</v>
      </c>
      <c r="G1446" s="546"/>
      <c r="H1446" s="547"/>
      <c r="I1446" s="547"/>
      <c r="J1446" s="547"/>
      <c r="K1446" s="547"/>
      <c r="L1446" s="728" t="s">
        <v>3059</v>
      </c>
      <c r="M1446" s="579">
        <v>3662</v>
      </c>
      <c r="N1446" s="549"/>
      <c r="P1446" s="48"/>
      <c r="Q1446" s="48"/>
      <c r="R1446" s="48"/>
      <c r="S1446" s="48"/>
      <c r="T1446" s="48"/>
      <c r="U1446" s="48"/>
      <c r="V1446" s="48"/>
      <c r="W1446" s="48"/>
      <c r="X1446" s="48"/>
    </row>
    <row r="1447" spans="1:24" ht="20.100000000000001" customHeight="1">
      <c r="A1447" s="540">
        <v>1440</v>
      </c>
      <c r="B1447" s="725" t="s">
        <v>713</v>
      </c>
      <c r="C1447" s="542" t="s">
        <v>712</v>
      </c>
      <c r="D1447" s="543" t="s">
        <v>1679</v>
      </c>
      <c r="E1447" s="731" t="s">
        <v>3329</v>
      </c>
      <c r="F1447" s="729" t="s">
        <v>3058</v>
      </c>
      <c r="G1447" s="546"/>
      <c r="H1447" s="547"/>
      <c r="I1447" s="547"/>
      <c r="J1447" s="547"/>
      <c r="K1447" s="547"/>
      <c r="L1447" s="728" t="s">
        <v>3059</v>
      </c>
      <c r="M1447" s="579">
        <v>5156</v>
      </c>
      <c r="N1447" s="549"/>
      <c r="P1447" s="48"/>
      <c r="Q1447" s="48"/>
      <c r="R1447" s="48"/>
      <c r="S1447" s="48"/>
      <c r="T1447" s="48"/>
      <c r="U1447" s="48"/>
      <c r="V1447" s="48"/>
      <c r="W1447" s="48"/>
      <c r="X1447" s="48"/>
    </row>
    <row r="1448" spans="1:24" ht="20.100000000000001" customHeight="1">
      <c r="A1448" s="540">
        <v>1441</v>
      </c>
      <c r="B1448" s="725" t="s">
        <v>713</v>
      </c>
      <c r="C1448" s="542" t="s">
        <v>712</v>
      </c>
      <c r="D1448" s="543" t="s">
        <v>1682</v>
      </c>
      <c r="E1448" s="731" t="s">
        <v>3330</v>
      </c>
      <c r="F1448" s="729" t="s">
        <v>3058</v>
      </c>
      <c r="G1448" s="546"/>
      <c r="H1448" s="547"/>
      <c r="I1448" s="547"/>
      <c r="J1448" s="547"/>
      <c r="K1448" s="547"/>
      <c r="L1448" s="728" t="s">
        <v>3059</v>
      </c>
      <c r="M1448" s="579">
        <v>4200</v>
      </c>
      <c r="N1448" s="549"/>
      <c r="P1448" s="48"/>
      <c r="Q1448" s="48"/>
      <c r="R1448" s="48"/>
      <c r="S1448" s="48"/>
      <c r="T1448" s="48"/>
      <c r="U1448" s="48"/>
      <c r="V1448" s="48"/>
      <c r="W1448" s="48"/>
      <c r="X1448" s="48"/>
    </row>
    <row r="1449" spans="1:24" ht="20.100000000000001" customHeight="1">
      <c r="A1449" s="540">
        <v>1442</v>
      </c>
      <c r="B1449" s="725" t="s">
        <v>713</v>
      </c>
      <c r="C1449" s="542" t="s">
        <v>712</v>
      </c>
      <c r="D1449" s="543" t="s">
        <v>1683</v>
      </c>
      <c r="E1449" s="731" t="s">
        <v>3331</v>
      </c>
      <c r="F1449" s="729" t="s">
        <v>3058</v>
      </c>
      <c r="G1449" s="546"/>
      <c r="H1449" s="547"/>
      <c r="I1449" s="547"/>
      <c r="J1449" s="547"/>
      <c r="K1449" s="547"/>
      <c r="L1449" s="728" t="s">
        <v>3059</v>
      </c>
      <c r="M1449" s="579">
        <v>3662</v>
      </c>
      <c r="N1449" s="549"/>
      <c r="P1449" s="48"/>
      <c r="Q1449" s="48"/>
      <c r="R1449" s="48"/>
      <c r="S1449" s="48"/>
      <c r="T1449" s="48"/>
      <c r="U1449" s="48"/>
      <c r="V1449" s="48"/>
      <c r="W1449" s="48"/>
      <c r="X1449" s="48"/>
    </row>
    <row r="1450" spans="1:24" ht="20.100000000000001" customHeight="1">
      <c r="A1450" s="540">
        <v>1443</v>
      </c>
      <c r="B1450" s="725" t="s">
        <v>713</v>
      </c>
      <c r="C1450" s="542" t="s">
        <v>712</v>
      </c>
      <c r="D1450" s="543" t="s">
        <v>1685</v>
      </c>
      <c r="E1450" s="731" t="s">
        <v>3332</v>
      </c>
      <c r="F1450" s="729" t="s">
        <v>3058</v>
      </c>
      <c r="G1450" s="546"/>
      <c r="H1450" s="547"/>
      <c r="I1450" s="547"/>
      <c r="J1450" s="547"/>
      <c r="K1450" s="547"/>
      <c r="L1450" s="728" t="s">
        <v>3059</v>
      </c>
      <c r="M1450" s="579">
        <v>3662</v>
      </c>
      <c r="N1450" s="549"/>
      <c r="P1450" s="48"/>
      <c r="Q1450" s="48"/>
      <c r="R1450" s="48"/>
      <c r="S1450" s="48"/>
      <c r="T1450" s="48"/>
      <c r="U1450" s="48"/>
      <c r="V1450" s="48"/>
      <c r="W1450" s="48"/>
      <c r="X1450" s="48"/>
    </row>
    <row r="1451" spans="1:24" ht="20.100000000000001" customHeight="1">
      <c r="A1451" s="540">
        <v>1444</v>
      </c>
      <c r="B1451" s="725" t="s">
        <v>713</v>
      </c>
      <c r="C1451" s="542" t="s">
        <v>712</v>
      </c>
      <c r="D1451" s="543" t="s">
        <v>1687</v>
      </c>
      <c r="E1451" s="731" t="s">
        <v>3333</v>
      </c>
      <c r="F1451" s="729" t="s">
        <v>3058</v>
      </c>
      <c r="G1451" s="546"/>
      <c r="H1451" s="547"/>
      <c r="I1451" s="547"/>
      <c r="J1451" s="547"/>
      <c r="K1451" s="547"/>
      <c r="L1451" s="728" t="s">
        <v>3059</v>
      </c>
      <c r="M1451" s="579">
        <v>3662</v>
      </c>
      <c r="N1451" s="549"/>
      <c r="P1451" s="48"/>
      <c r="Q1451" s="48"/>
      <c r="R1451" s="48"/>
      <c r="S1451" s="48"/>
      <c r="T1451" s="48"/>
      <c r="U1451" s="48"/>
      <c r="V1451" s="48"/>
      <c r="W1451" s="48"/>
      <c r="X1451" s="48"/>
    </row>
    <row r="1452" spans="1:24" ht="20.100000000000001" customHeight="1">
      <c r="A1452" s="540">
        <v>1445</v>
      </c>
      <c r="B1452" s="725" t="s">
        <v>713</v>
      </c>
      <c r="C1452" s="542" t="s">
        <v>712</v>
      </c>
      <c r="D1452" s="543" t="s">
        <v>1688</v>
      </c>
      <c r="E1452" s="731" t="s">
        <v>3334</v>
      </c>
      <c r="F1452" s="729" t="s">
        <v>3058</v>
      </c>
      <c r="G1452" s="546"/>
      <c r="H1452" s="547"/>
      <c r="I1452" s="547"/>
      <c r="J1452" s="547"/>
      <c r="K1452" s="547"/>
      <c r="L1452" s="728" t="s">
        <v>3059</v>
      </c>
      <c r="M1452" s="579">
        <v>4200</v>
      </c>
      <c r="N1452" s="549"/>
      <c r="P1452" s="48"/>
      <c r="Q1452" s="48"/>
      <c r="R1452" s="48"/>
      <c r="S1452" s="48"/>
      <c r="T1452" s="48"/>
      <c r="U1452" s="48"/>
      <c r="V1452" s="48"/>
      <c r="W1452" s="48"/>
      <c r="X1452" s="48"/>
    </row>
    <row r="1453" spans="1:24" ht="20.100000000000001" customHeight="1">
      <c r="A1453" s="540">
        <v>1446</v>
      </c>
      <c r="B1453" s="725" t="s">
        <v>713</v>
      </c>
      <c r="C1453" s="542" t="s">
        <v>712</v>
      </c>
      <c r="D1453" s="543" t="s">
        <v>1690</v>
      </c>
      <c r="E1453" s="731" t="s">
        <v>3335</v>
      </c>
      <c r="F1453" s="729" t="s">
        <v>3058</v>
      </c>
      <c r="G1453" s="546"/>
      <c r="H1453" s="547"/>
      <c r="I1453" s="547"/>
      <c r="J1453" s="547"/>
      <c r="K1453" s="547"/>
      <c r="L1453" s="728" t="s">
        <v>3059</v>
      </c>
      <c r="M1453" s="579">
        <v>3662</v>
      </c>
      <c r="N1453" s="549"/>
      <c r="P1453" s="48"/>
      <c r="Q1453" s="48"/>
      <c r="R1453" s="48"/>
      <c r="S1453" s="48"/>
      <c r="T1453" s="48"/>
      <c r="U1453" s="48"/>
      <c r="V1453" s="48"/>
      <c r="W1453" s="48"/>
      <c r="X1453" s="48"/>
    </row>
    <row r="1454" spans="1:24" ht="20.100000000000001" customHeight="1">
      <c r="A1454" s="540">
        <v>1447</v>
      </c>
      <c r="B1454" s="725" t="s">
        <v>713</v>
      </c>
      <c r="C1454" s="542" t="s">
        <v>712</v>
      </c>
      <c r="D1454" s="543" t="s">
        <v>1692</v>
      </c>
      <c r="E1454" s="731" t="s">
        <v>3336</v>
      </c>
      <c r="F1454" s="729" t="s">
        <v>3058</v>
      </c>
      <c r="G1454" s="546"/>
      <c r="H1454" s="547"/>
      <c r="I1454" s="547"/>
      <c r="J1454" s="547"/>
      <c r="K1454" s="547"/>
      <c r="L1454" s="728" t="s">
        <v>3059</v>
      </c>
      <c r="M1454" s="579">
        <v>4737</v>
      </c>
      <c r="N1454" s="549"/>
      <c r="P1454" s="48"/>
      <c r="Q1454" s="48"/>
      <c r="R1454" s="48"/>
      <c r="S1454" s="48"/>
      <c r="T1454" s="48"/>
      <c r="U1454" s="48"/>
      <c r="V1454" s="48"/>
      <c r="W1454" s="48"/>
      <c r="X1454" s="48"/>
    </row>
    <row r="1455" spans="1:24" ht="20.100000000000001" customHeight="1">
      <c r="A1455" s="540">
        <v>1448</v>
      </c>
      <c r="B1455" s="725" t="s">
        <v>713</v>
      </c>
      <c r="C1455" s="542" t="s">
        <v>712</v>
      </c>
      <c r="D1455" s="543" t="s">
        <v>1693</v>
      </c>
      <c r="E1455" s="731" t="s">
        <v>3337</v>
      </c>
      <c r="F1455" s="729" t="s">
        <v>3058</v>
      </c>
      <c r="G1455" s="546"/>
      <c r="H1455" s="547"/>
      <c r="I1455" s="547"/>
      <c r="J1455" s="547"/>
      <c r="K1455" s="547"/>
      <c r="L1455" s="728" t="s">
        <v>3059</v>
      </c>
      <c r="M1455" s="579">
        <v>3662</v>
      </c>
      <c r="N1455" s="549"/>
      <c r="P1455" s="48"/>
      <c r="Q1455" s="48"/>
      <c r="R1455" s="48"/>
      <c r="S1455" s="48"/>
      <c r="T1455" s="48"/>
      <c r="U1455" s="48"/>
      <c r="V1455" s="48"/>
      <c r="W1455" s="48"/>
      <c r="X1455" s="48"/>
    </row>
    <row r="1456" spans="1:24" ht="20.100000000000001" customHeight="1">
      <c r="A1456" s="540">
        <v>1449</v>
      </c>
      <c r="B1456" s="725" t="s">
        <v>713</v>
      </c>
      <c r="C1456" s="542" t="s">
        <v>712</v>
      </c>
      <c r="D1456" s="543" t="s">
        <v>1695</v>
      </c>
      <c r="E1456" s="731" t="s">
        <v>3338</v>
      </c>
      <c r="F1456" s="729" t="s">
        <v>3058</v>
      </c>
      <c r="G1456" s="546"/>
      <c r="H1456" s="547"/>
      <c r="I1456" s="547"/>
      <c r="J1456" s="547"/>
      <c r="K1456" s="547"/>
      <c r="L1456" s="728" t="s">
        <v>3059</v>
      </c>
      <c r="M1456" s="579">
        <v>3662</v>
      </c>
      <c r="N1456" s="549"/>
      <c r="P1456" s="48"/>
      <c r="Q1456" s="48"/>
      <c r="R1456" s="48"/>
      <c r="S1456" s="48"/>
      <c r="T1456" s="48"/>
      <c r="U1456" s="48"/>
      <c r="V1456" s="48"/>
      <c r="W1456" s="48"/>
      <c r="X1456" s="48"/>
    </row>
    <row r="1457" spans="1:24" ht="20.100000000000001" customHeight="1">
      <c r="A1457" s="540">
        <v>1450</v>
      </c>
      <c r="B1457" s="725" t="s">
        <v>713</v>
      </c>
      <c r="C1457" s="542" t="s">
        <v>712</v>
      </c>
      <c r="D1457" s="543" t="s">
        <v>1696</v>
      </c>
      <c r="E1457" s="731" t="s">
        <v>3339</v>
      </c>
      <c r="F1457" s="729" t="s">
        <v>3058</v>
      </c>
      <c r="G1457" s="546"/>
      <c r="H1457" s="547"/>
      <c r="I1457" s="547"/>
      <c r="J1457" s="547"/>
      <c r="K1457" s="547"/>
      <c r="L1457" s="728" t="s">
        <v>3059</v>
      </c>
      <c r="M1457" s="579">
        <v>4737</v>
      </c>
      <c r="N1457" s="549"/>
      <c r="P1457" s="48"/>
      <c r="Q1457" s="48"/>
      <c r="R1457" s="48"/>
      <c r="S1457" s="48"/>
      <c r="T1457" s="48"/>
      <c r="U1457" s="48"/>
      <c r="V1457" s="48"/>
      <c r="W1457" s="48"/>
      <c r="X1457" s="48"/>
    </row>
    <row r="1458" spans="1:24" ht="20.100000000000001" customHeight="1">
      <c r="A1458" s="540">
        <v>1451</v>
      </c>
      <c r="B1458" s="725" t="s">
        <v>713</v>
      </c>
      <c r="C1458" s="542" t="s">
        <v>712</v>
      </c>
      <c r="D1458" s="543" t="s">
        <v>1698</v>
      </c>
      <c r="E1458" s="731" t="s">
        <v>3340</v>
      </c>
      <c r="F1458" s="729" t="s">
        <v>3058</v>
      </c>
      <c r="G1458" s="546"/>
      <c r="H1458" s="547"/>
      <c r="I1458" s="547"/>
      <c r="J1458" s="547"/>
      <c r="K1458" s="547"/>
      <c r="L1458" s="728" t="s">
        <v>3059</v>
      </c>
      <c r="M1458" s="579">
        <v>3662</v>
      </c>
      <c r="N1458" s="549"/>
      <c r="P1458" s="48"/>
      <c r="Q1458" s="48"/>
      <c r="R1458" s="48"/>
      <c r="S1458" s="48"/>
      <c r="T1458" s="48"/>
      <c r="U1458" s="48"/>
      <c r="V1458" s="48"/>
      <c r="W1458" s="48"/>
      <c r="X1458" s="48"/>
    </row>
    <row r="1459" spans="1:24" ht="20.100000000000001" customHeight="1">
      <c r="A1459" s="540">
        <v>1452</v>
      </c>
      <c r="B1459" s="725" t="s">
        <v>713</v>
      </c>
      <c r="C1459" s="542" t="s">
        <v>712</v>
      </c>
      <c r="D1459" s="543" t="s">
        <v>1699</v>
      </c>
      <c r="E1459" s="731" t="s">
        <v>3341</v>
      </c>
      <c r="F1459" s="729" t="s">
        <v>3058</v>
      </c>
      <c r="G1459" s="546"/>
      <c r="H1459" s="547"/>
      <c r="I1459" s="547"/>
      <c r="J1459" s="547"/>
      <c r="K1459" s="547"/>
      <c r="L1459" s="728" t="s">
        <v>3059</v>
      </c>
      <c r="M1459" s="579">
        <v>3662</v>
      </c>
      <c r="N1459" s="549"/>
      <c r="P1459" s="48"/>
      <c r="Q1459" s="48"/>
      <c r="R1459" s="48"/>
      <c r="S1459" s="48"/>
      <c r="T1459" s="48"/>
      <c r="U1459" s="48"/>
      <c r="V1459" s="48"/>
      <c r="W1459" s="48"/>
      <c r="X1459" s="48"/>
    </row>
    <row r="1460" spans="1:24" ht="20.100000000000001" customHeight="1">
      <c r="A1460" s="540">
        <v>1453</v>
      </c>
      <c r="B1460" s="725" t="s">
        <v>713</v>
      </c>
      <c r="C1460" s="542" t="s">
        <v>712</v>
      </c>
      <c r="D1460" s="543" t="s">
        <v>1701</v>
      </c>
      <c r="E1460" s="731" t="s">
        <v>3342</v>
      </c>
      <c r="F1460" s="729" t="s">
        <v>3058</v>
      </c>
      <c r="G1460" s="546"/>
      <c r="H1460" s="547"/>
      <c r="I1460" s="547"/>
      <c r="J1460" s="547"/>
      <c r="K1460" s="547"/>
      <c r="L1460" s="728" t="s">
        <v>3059</v>
      </c>
      <c r="M1460" s="579">
        <v>3662</v>
      </c>
      <c r="N1460" s="549"/>
      <c r="P1460" s="48"/>
      <c r="Q1460" s="48"/>
      <c r="R1460" s="48"/>
      <c r="S1460" s="48"/>
      <c r="T1460" s="48"/>
      <c r="U1460" s="48"/>
      <c r="V1460" s="48"/>
      <c r="W1460" s="48"/>
      <c r="X1460" s="48"/>
    </row>
    <row r="1461" spans="1:24" ht="20.100000000000001" customHeight="1">
      <c r="A1461" s="540">
        <v>1454</v>
      </c>
      <c r="B1461" s="725" t="s">
        <v>713</v>
      </c>
      <c r="C1461" s="542" t="s">
        <v>712</v>
      </c>
      <c r="D1461" s="543" t="s">
        <v>1702</v>
      </c>
      <c r="E1461" s="731" t="s">
        <v>3343</v>
      </c>
      <c r="F1461" s="729" t="s">
        <v>3058</v>
      </c>
      <c r="G1461" s="546"/>
      <c r="H1461" s="547"/>
      <c r="I1461" s="547"/>
      <c r="J1461" s="547"/>
      <c r="K1461" s="547"/>
      <c r="L1461" s="728" t="s">
        <v>3059</v>
      </c>
      <c r="M1461" s="579">
        <v>3662</v>
      </c>
      <c r="N1461" s="549"/>
      <c r="P1461" s="48"/>
      <c r="Q1461" s="48"/>
      <c r="R1461" s="48"/>
      <c r="S1461" s="48"/>
      <c r="T1461" s="48"/>
      <c r="U1461" s="48"/>
      <c r="V1461" s="48"/>
      <c r="W1461" s="48"/>
      <c r="X1461" s="48"/>
    </row>
    <row r="1462" spans="1:24" ht="20.100000000000001" customHeight="1">
      <c r="A1462" s="540">
        <v>1455</v>
      </c>
      <c r="B1462" s="725" t="s">
        <v>713</v>
      </c>
      <c r="C1462" s="542" t="s">
        <v>712</v>
      </c>
      <c r="D1462" s="543" t="s">
        <v>1704</v>
      </c>
      <c r="E1462" s="731" t="s">
        <v>3344</v>
      </c>
      <c r="F1462" s="729" t="s">
        <v>3058</v>
      </c>
      <c r="G1462" s="546"/>
      <c r="H1462" s="547"/>
      <c r="I1462" s="547"/>
      <c r="J1462" s="547"/>
      <c r="K1462" s="547"/>
      <c r="L1462" s="728" t="s">
        <v>3059</v>
      </c>
      <c r="M1462" s="579">
        <v>5247</v>
      </c>
      <c r="N1462" s="549"/>
      <c r="P1462" s="48"/>
      <c r="Q1462" s="48"/>
      <c r="R1462" s="48"/>
      <c r="S1462" s="48"/>
      <c r="T1462" s="48"/>
      <c r="U1462" s="48"/>
      <c r="V1462" s="48"/>
      <c r="W1462" s="48"/>
      <c r="X1462" s="48"/>
    </row>
    <row r="1463" spans="1:24" ht="20.100000000000001" customHeight="1">
      <c r="A1463" s="540">
        <v>1456</v>
      </c>
      <c r="B1463" s="725" t="s">
        <v>713</v>
      </c>
      <c r="C1463" s="542" t="s">
        <v>712</v>
      </c>
      <c r="D1463" s="543" t="s">
        <v>1705</v>
      </c>
      <c r="E1463" s="731" t="s">
        <v>3345</v>
      </c>
      <c r="F1463" s="729" t="s">
        <v>3058</v>
      </c>
      <c r="G1463" s="546"/>
      <c r="H1463" s="547"/>
      <c r="I1463" s="547"/>
      <c r="J1463" s="547"/>
      <c r="K1463" s="547"/>
      <c r="L1463" s="728" t="s">
        <v>3059</v>
      </c>
      <c r="M1463" s="579">
        <v>3662</v>
      </c>
      <c r="N1463" s="549"/>
      <c r="P1463" s="48"/>
      <c r="Q1463" s="48"/>
      <c r="R1463" s="48"/>
      <c r="S1463" s="48"/>
      <c r="T1463" s="48"/>
      <c r="U1463" s="48"/>
      <c r="V1463" s="48"/>
      <c r="W1463" s="48"/>
      <c r="X1463" s="48"/>
    </row>
    <row r="1464" spans="1:24" ht="20.100000000000001" customHeight="1">
      <c r="A1464" s="540">
        <v>1457</v>
      </c>
      <c r="B1464" s="725" t="s">
        <v>713</v>
      </c>
      <c r="C1464" s="542" t="s">
        <v>712</v>
      </c>
      <c r="D1464" s="543" t="s">
        <v>1707</v>
      </c>
      <c r="E1464" s="731" t="s">
        <v>3346</v>
      </c>
      <c r="F1464" s="729" t="s">
        <v>3058</v>
      </c>
      <c r="G1464" s="546"/>
      <c r="H1464" s="547"/>
      <c r="I1464" s="547"/>
      <c r="J1464" s="547"/>
      <c r="K1464" s="547"/>
      <c r="L1464" s="728" t="s">
        <v>3059</v>
      </c>
      <c r="M1464" s="579">
        <v>3662</v>
      </c>
      <c r="N1464" s="549"/>
      <c r="P1464" s="48"/>
      <c r="Q1464" s="48"/>
      <c r="R1464" s="48"/>
      <c r="S1464" s="48"/>
      <c r="T1464" s="48"/>
      <c r="U1464" s="48"/>
      <c r="V1464" s="48"/>
      <c r="W1464" s="48"/>
      <c r="X1464" s="48"/>
    </row>
    <row r="1465" spans="1:24" ht="20.100000000000001" customHeight="1">
      <c r="A1465" s="540">
        <v>1458</v>
      </c>
      <c r="B1465" s="725" t="s">
        <v>713</v>
      </c>
      <c r="C1465" s="542" t="s">
        <v>712</v>
      </c>
      <c r="D1465" s="543" t="s">
        <v>1708</v>
      </c>
      <c r="E1465" s="731" t="s">
        <v>3347</v>
      </c>
      <c r="F1465" s="729" t="s">
        <v>3058</v>
      </c>
      <c r="G1465" s="546"/>
      <c r="H1465" s="547"/>
      <c r="I1465" s="547"/>
      <c r="J1465" s="547"/>
      <c r="K1465" s="547"/>
      <c r="L1465" s="728" t="s">
        <v>3059</v>
      </c>
      <c r="M1465" s="579">
        <v>4200</v>
      </c>
      <c r="N1465" s="549"/>
      <c r="P1465" s="48"/>
      <c r="Q1465" s="48"/>
      <c r="R1465" s="48"/>
      <c r="S1465" s="48"/>
      <c r="T1465" s="48"/>
      <c r="U1465" s="48"/>
      <c r="V1465" s="48"/>
      <c r="W1465" s="48"/>
      <c r="X1465" s="48"/>
    </row>
    <row r="1466" spans="1:24" ht="20.100000000000001" customHeight="1">
      <c r="A1466" s="540">
        <v>1459</v>
      </c>
      <c r="B1466" s="725" t="s">
        <v>713</v>
      </c>
      <c r="C1466" s="542" t="s">
        <v>712</v>
      </c>
      <c r="D1466" s="543" t="s">
        <v>1710</v>
      </c>
      <c r="E1466" s="731" t="s">
        <v>3348</v>
      </c>
      <c r="F1466" s="729" t="s">
        <v>3058</v>
      </c>
      <c r="G1466" s="546"/>
      <c r="H1466" s="547"/>
      <c r="I1466" s="547"/>
      <c r="J1466" s="547"/>
      <c r="K1466" s="547"/>
      <c r="L1466" s="728" t="s">
        <v>3059</v>
      </c>
      <c r="M1466" s="579">
        <v>3662</v>
      </c>
      <c r="N1466" s="549"/>
      <c r="P1466" s="48"/>
      <c r="Q1466" s="48"/>
      <c r="R1466" s="48"/>
      <c r="S1466" s="48"/>
      <c r="T1466" s="48"/>
      <c r="U1466" s="48"/>
      <c r="V1466" s="48"/>
      <c r="W1466" s="48"/>
      <c r="X1466" s="48"/>
    </row>
    <row r="1467" spans="1:24" ht="20.100000000000001" customHeight="1">
      <c r="A1467" s="540">
        <v>1460</v>
      </c>
      <c r="B1467" s="725" t="s">
        <v>713</v>
      </c>
      <c r="C1467" s="542" t="s">
        <v>712</v>
      </c>
      <c r="D1467" s="543" t="s">
        <v>1711</v>
      </c>
      <c r="E1467" s="731" t="s">
        <v>3349</v>
      </c>
      <c r="F1467" s="729" t="s">
        <v>3058</v>
      </c>
      <c r="G1467" s="546"/>
      <c r="H1467" s="547"/>
      <c r="I1467" s="547"/>
      <c r="J1467" s="547"/>
      <c r="K1467" s="547"/>
      <c r="L1467" s="728" t="s">
        <v>3059</v>
      </c>
      <c r="M1467" s="579">
        <v>3662</v>
      </c>
      <c r="N1467" s="549"/>
      <c r="P1467" s="48"/>
      <c r="Q1467" s="48"/>
      <c r="R1467" s="48"/>
      <c r="S1467" s="48"/>
      <c r="T1467" s="48"/>
      <c r="U1467" s="48"/>
      <c r="V1467" s="48"/>
      <c r="W1467" s="48"/>
      <c r="X1467" s="48"/>
    </row>
    <row r="1468" spans="1:24" ht="20.100000000000001" customHeight="1">
      <c r="A1468" s="540">
        <v>1461</v>
      </c>
      <c r="B1468" s="725" t="s">
        <v>713</v>
      </c>
      <c r="C1468" s="542" t="s">
        <v>712</v>
      </c>
      <c r="D1468" s="543" t="s">
        <v>1713</v>
      </c>
      <c r="E1468" s="731" t="s">
        <v>3350</v>
      </c>
      <c r="F1468" s="729" t="s">
        <v>3058</v>
      </c>
      <c r="G1468" s="546"/>
      <c r="H1468" s="547"/>
      <c r="I1468" s="547"/>
      <c r="J1468" s="547"/>
      <c r="K1468" s="547"/>
      <c r="L1468" s="728" t="s">
        <v>3059</v>
      </c>
      <c r="M1468" s="579">
        <v>4200</v>
      </c>
      <c r="N1468" s="549"/>
      <c r="P1468" s="48"/>
      <c r="Q1468" s="48"/>
      <c r="R1468" s="48"/>
      <c r="S1468" s="48"/>
      <c r="T1468" s="48"/>
      <c r="U1468" s="48"/>
      <c r="V1468" s="48"/>
      <c r="W1468" s="48"/>
      <c r="X1468" s="48"/>
    </row>
    <row r="1469" spans="1:24" ht="20.100000000000001" customHeight="1">
      <c r="A1469" s="540">
        <v>1462</v>
      </c>
      <c r="B1469" s="725" t="s">
        <v>713</v>
      </c>
      <c r="C1469" s="542" t="s">
        <v>712</v>
      </c>
      <c r="D1469" s="543" t="s">
        <v>1714</v>
      </c>
      <c r="E1469" s="731" t="s">
        <v>3351</v>
      </c>
      <c r="F1469" s="729" t="s">
        <v>3058</v>
      </c>
      <c r="G1469" s="546"/>
      <c r="H1469" s="547"/>
      <c r="I1469" s="547"/>
      <c r="J1469" s="547"/>
      <c r="K1469" s="547"/>
      <c r="L1469" s="728" t="s">
        <v>3059</v>
      </c>
      <c r="M1469" s="579">
        <v>3662</v>
      </c>
      <c r="N1469" s="549"/>
      <c r="P1469" s="48"/>
      <c r="Q1469" s="48"/>
      <c r="R1469" s="48"/>
      <c r="S1469" s="48"/>
      <c r="T1469" s="48"/>
      <c r="U1469" s="48"/>
      <c r="V1469" s="48"/>
      <c r="W1469" s="48"/>
      <c r="X1469" s="48"/>
    </row>
    <row r="1470" spans="1:24" ht="20.100000000000001" customHeight="1">
      <c r="A1470" s="540">
        <v>1463</v>
      </c>
      <c r="B1470" s="725" t="s">
        <v>713</v>
      </c>
      <c r="C1470" s="542" t="s">
        <v>712</v>
      </c>
      <c r="D1470" s="543" t="s">
        <v>1716</v>
      </c>
      <c r="E1470" s="731" t="s">
        <v>3352</v>
      </c>
      <c r="F1470" s="729" t="s">
        <v>3058</v>
      </c>
      <c r="G1470" s="546"/>
      <c r="H1470" s="547"/>
      <c r="I1470" s="547"/>
      <c r="J1470" s="547"/>
      <c r="K1470" s="547"/>
      <c r="L1470" s="728" t="s">
        <v>3059</v>
      </c>
      <c r="M1470" s="579">
        <v>3662</v>
      </c>
      <c r="N1470" s="549"/>
      <c r="P1470" s="48"/>
      <c r="Q1470" s="48"/>
      <c r="R1470" s="48"/>
      <c r="S1470" s="48"/>
      <c r="T1470" s="48"/>
      <c r="U1470" s="48"/>
      <c r="V1470" s="48"/>
      <c r="W1470" s="48"/>
      <c r="X1470" s="48"/>
    </row>
    <row r="1471" spans="1:24" ht="20.100000000000001" customHeight="1">
      <c r="A1471" s="540">
        <v>1464</v>
      </c>
      <c r="B1471" s="725" t="s">
        <v>713</v>
      </c>
      <c r="C1471" s="542" t="s">
        <v>712</v>
      </c>
      <c r="D1471" s="543" t="s">
        <v>1717</v>
      </c>
      <c r="E1471" s="731" t="s">
        <v>3353</v>
      </c>
      <c r="F1471" s="729" t="s">
        <v>3058</v>
      </c>
      <c r="G1471" s="546"/>
      <c r="H1471" s="547"/>
      <c r="I1471" s="547"/>
      <c r="J1471" s="547"/>
      <c r="K1471" s="547"/>
      <c r="L1471" s="728" t="s">
        <v>3059</v>
      </c>
      <c r="M1471" s="579">
        <v>3662</v>
      </c>
      <c r="N1471" s="549"/>
      <c r="P1471" s="48"/>
      <c r="Q1471" s="48"/>
      <c r="R1471" s="48"/>
      <c r="S1471" s="48"/>
      <c r="T1471" s="48"/>
      <c r="U1471" s="48"/>
      <c r="V1471" s="48"/>
      <c r="W1471" s="48"/>
      <c r="X1471" s="48"/>
    </row>
    <row r="1472" spans="1:24" ht="20.100000000000001" customHeight="1">
      <c r="A1472" s="540">
        <v>1465</v>
      </c>
      <c r="B1472" s="725" t="s">
        <v>713</v>
      </c>
      <c r="C1472" s="542" t="s">
        <v>712</v>
      </c>
      <c r="D1472" s="543" t="s">
        <v>1719</v>
      </c>
      <c r="E1472" s="731" t="s">
        <v>3354</v>
      </c>
      <c r="F1472" s="729" t="s">
        <v>3058</v>
      </c>
      <c r="G1472" s="546"/>
      <c r="H1472" s="547"/>
      <c r="I1472" s="547"/>
      <c r="J1472" s="547"/>
      <c r="K1472" s="547"/>
      <c r="L1472" s="728" t="s">
        <v>3059</v>
      </c>
      <c r="M1472" s="579">
        <v>4200</v>
      </c>
      <c r="N1472" s="549"/>
      <c r="P1472" s="48"/>
      <c r="Q1472" s="48"/>
      <c r="R1472" s="48"/>
      <c r="S1472" s="48"/>
      <c r="T1472" s="48"/>
      <c r="U1472" s="48"/>
      <c r="V1472" s="48"/>
      <c r="W1472" s="48"/>
      <c r="X1472" s="48"/>
    </row>
    <row r="1473" spans="1:24" ht="20.100000000000001" customHeight="1">
      <c r="A1473" s="540">
        <v>1466</v>
      </c>
      <c r="B1473" s="725" t="s">
        <v>713</v>
      </c>
      <c r="C1473" s="542" t="s">
        <v>712</v>
      </c>
      <c r="D1473" s="543" t="s">
        <v>1720</v>
      </c>
      <c r="E1473" s="731" t="s">
        <v>3355</v>
      </c>
      <c r="F1473" s="729" t="s">
        <v>3058</v>
      </c>
      <c r="G1473" s="546"/>
      <c r="H1473" s="547"/>
      <c r="I1473" s="547"/>
      <c r="J1473" s="547"/>
      <c r="K1473" s="547"/>
      <c r="L1473" s="728" t="s">
        <v>3059</v>
      </c>
      <c r="M1473" s="579">
        <v>3662</v>
      </c>
      <c r="N1473" s="549"/>
      <c r="P1473" s="48"/>
      <c r="Q1473" s="48"/>
      <c r="R1473" s="48"/>
      <c r="S1473" s="48"/>
      <c r="T1473" s="48"/>
      <c r="U1473" s="48"/>
      <c r="V1473" s="48"/>
      <c r="W1473" s="48"/>
      <c r="X1473" s="48"/>
    </row>
    <row r="1474" spans="1:24" ht="20.100000000000001" customHeight="1">
      <c r="A1474" s="540">
        <v>1467</v>
      </c>
      <c r="B1474" s="725" t="s">
        <v>713</v>
      </c>
      <c r="C1474" s="542" t="s">
        <v>712</v>
      </c>
      <c r="D1474" s="543" t="s">
        <v>1722</v>
      </c>
      <c r="E1474" s="731" t="s">
        <v>3356</v>
      </c>
      <c r="F1474" s="729" t="s">
        <v>3058</v>
      </c>
      <c r="G1474" s="546"/>
      <c r="H1474" s="547"/>
      <c r="I1474" s="547"/>
      <c r="J1474" s="547"/>
      <c r="K1474" s="547"/>
      <c r="L1474" s="728" t="s">
        <v>3059</v>
      </c>
      <c r="M1474" s="579">
        <v>3662</v>
      </c>
      <c r="N1474" s="549"/>
      <c r="P1474" s="48"/>
      <c r="Q1474" s="48"/>
      <c r="R1474" s="48"/>
      <c r="S1474" s="48"/>
      <c r="T1474" s="48"/>
      <c r="U1474" s="48"/>
      <c r="V1474" s="48"/>
      <c r="W1474" s="48"/>
      <c r="X1474" s="48"/>
    </row>
    <row r="1475" spans="1:24" ht="20.100000000000001" customHeight="1">
      <c r="A1475" s="540">
        <v>1468</v>
      </c>
      <c r="B1475" s="725" t="s">
        <v>713</v>
      </c>
      <c r="C1475" s="542" t="s">
        <v>712</v>
      </c>
      <c r="D1475" s="543" t="s">
        <v>1723</v>
      </c>
      <c r="E1475" s="731" t="s">
        <v>3357</v>
      </c>
      <c r="F1475" s="729" t="s">
        <v>3058</v>
      </c>
      <c r="G1475" s="546"/>
      <c r="H1475" s="547"/>
      <c r="I1475" s="547"/>
      <c r="J1475" s="547"/>
      <c r="K1475" s="547"/>
      <c r="L1475" s="728" t="s">
        <v>3059</v>
      </c>
      <c r="M1475" s="579">
        <v>3662</v>
      </c>
      <c r="N1475" s="549"/>
      <c r="P1475" s="48"/>
      <c r="Q1475" s="48"/>
      <c r="R1475" s="48"/>
      <c r="S1475" s="48"/>
      <c r="T1475" s="48"/>
      <c r="U1475" s="48"/>
      <c r="V1475" s="48"/>
      <c r="W1475" s="48"/>
      <c r="X1475" s="48"/>
    </row>
    <row r="1476" spans="1:24" ht="20.100000000000001" customHeight="1">
      <c r="A1476" s="540">
        <v>1469</v>
      </c>
      <c r="B1476" s="725" t="s">
        <v>713</v>
      </c>
      <c r="C1476" s="542" t="s">
        <v>712</v>
      </c>
      <c r="D1476" s="543" t="s">
        <v>1725</v>
      </c>
      <c r="E1476" s="731" t="s">
        <v>3358</v>
      </c>
      <c r="F1476" s="729" t="s">
        <v>3058</v>
      </c>
      <c r="G1476" s="546"/>
      <c r="H1476" s="547"/>
      <c r="I1476" s="547"/>
      <c r="J1476" s="547"/>
      <c r="K1476" s="547"/>
      <c r="L1476" s="728" t="s">
        <v>3059</v>
      </c>
      <c r="M1476" s="579">
        <v>3662</v>
      </c>
      <c r="N1476" s="549"/>
      <c r="P1476" s="48"/>
      <c r="Q1476" s="48"/>
      <c r="R1476" s="48"/>
      <c r="S1476" s="48"/>
      <c r="T1476" s="48"/>
      <c r="U1476" s="48"/>
      <c r="V1476" s="48"/>
      <c r="W1476" s="48"/>
      <c r="X1476" s="48"/>
    </row>
    <row r="1477" spans="1:24" ht="20.100000000000001" customHeight="1">
      <c r="A1477" s="540">
        <v>1470</v>
      </c>
      <c r="B1477" s="725" t="s">
        <v>713</v>
      </c>
      <c r="C1477" s="542" t="s">
        <v>712</v>
      </c>
      <c r="D1477" s="543" t="s">
        <v>1726</v>
      </c>
      <c r="E1477" s="731" t="s">
        <v>3359</v>
      </c>
      <c r="F1477" s="729" t="s">
        <v>3058</v>
      </c>
      <c r="G1477" s="546"/>
      <c r="H1477" s="547"/>
      <c r="I1477" s="547"/>
      <c r="J1477" s="547"/>
      <c r="K1477" s="547"/>
      <c r="L1477" s="728" t="s">
        <v>3059</v>
      </c>
      <c r="M1477" s="579">
        <v>3662</v>
      </c>
      <c r="N1477" s="549"/>
      <c r="P1477" s="48"/>
      <c r="Q1477" s="48"/>
      <c r="R1477" s="48"/>
      <c r="S1477" s="48"/>
      <c r="T1477" s="48"/>
      <c r="U1477" s="48"/>
      <c r="V1477" s="48"/>
      <c r="W1477" s="48"/>
      <c r="X1477" s="48"/>
    </row>
    <row r="1478" spans="1:24" ht="20.100000000000001" customHeight="1">
      <c r="A1478" s="540">
        <v>1471</v>
      </c>
      <c r="B1478" s="725" t="s">
        <v>713</v>
      </c>
      <c r="C1478" s="542" t="s">
        <v>712</v>
      </c>
      <c r="D1478" s="543" t="s">
        <v>1728</v>
      </c>
      <c r="E1478" s="731" t="s">
        <v>3360</v>
      </c>
      <c r="F1478" s="729" t="s">
        <v>3058</v>
      </c>
      <c r="G1478" s="546"/>
      <c r="H1478" s="547"/>
      <c r="I1478" s="547"/>
      <c r="J1478" s="547"/>
      <c r="K1478" s="547"/>
      <c r="L1478" s="728" t="s">
        <v>3059</v>
      </c>
      <c r="M1478" s="579">
        <v>4200</v>
      </c>
      <c r="N1478" s="549"/>
      <c r="P1478" s="48"/>
      <c r="Q1478" s="48"/>
      <c r="R1478" s="48"/>
      <c r="S1478" s="48"/>
      <c r="T1478" s="48"/>
      <c r="U1478" s="48"/>
      <c r="V1478" s="48"/>
      <c r="W1478" s="48"/>
      <c r="X1478" s="48"/>
    </row>
    <row r="1479" spans="1:24" ht="20.100000000000001" customHeight="1">
      <c r="A1479" s="540">
        <v>1472</v>
      </c>
      <c r="B1479" s="725" t="s">
        <v>713</v>
      </c>
      <c r="C1479" s="542" t="s">
        <v>712</v>
      </c>
      <c r="D1479" s="543" t="s">
        <v>1729</v>
      </c>
      <c r="E1479" s="731" t="s">
        <v>3361</v>
      </c>
      <c r="F1479" s="729" t="s">
        <v>3058</v>
      </c>
      <c r="G1479" s="546"/>
      <c r="H1479" s="547"/>
      <c r="I1479" s="547"/>
      <c r="J1479" s="547"/>
      <c r="K1479" s="547"/>
      <c r="L1479" s="728" t="s">
        <v>3059</v>
      </c>
      <c r="M1479" s="579">
        <v>3662</v>
      </c>
      <c r="N1479" s="549"/>
      <c r="P1479" s="48"/>
      <c r="Q1479" s="48"/>
      <c r="R1479" s="48"/>
      <c r="S1479" s="48"/>
      <c r="T1479" s="48"/>
      <c r="U1479" s="48"/>
      <c r="V1479" s="48"/>
      <c r="W1479" s="48"/>
      <c r="X1479" s="48"/>
    </row>
    <row r="1480" spans="1:24" ht="20.100000000000001" customHeight="1">
      <c r="A1480" s="540">
        <v>1473</v>
      </c>
      <c r="B1480" s="725" t="s">
        <v>713</v>
      </c>
      <c r="C1480" s="542" t="s">
        <v>712</v>
      </c>
      <c r="D1480" s="543" t="s">
        <v>1731</v>
      </c>
      <c r="E1480" s="731" t="s">
        <v>3362</v>
      </c>
      <c r="F1480" s="729" t="s">
        <v>3058</v>
      </c>
      <c r="G1480" s="546"/>
      <c r="H1480" s="547"/>
      <c r="I1480" s="547"/>
      <c r="J1480" s="547"/>
      <c r="K1480" s="547"/>
      <c r="L1480" s="728" t="s">
        <v>3059</v>
      </c>
      <c r="M1480" s="579">
        <v>3662</v>
      </c>
      <c r="N1480" s="549"/>
      <c r="P1480" s="48"/>
      <c r="Q1480" s="48"/>
      <c r="R1480" s="48"/>
      <c r="S1480" s="48"/>
      <c r="T1480" s="48"/>
      <c r="U1480" s="48"/>
      <c r="V1480" s="48"/>
      <c r="W1480" s="48"/>
      <c r="X1480" s="48"/>
    </row>
    <row r="1481" spans="1:24" ht="20.100000000000001" customHeight="1">
      <c r="A1481" s="540">
        <v>1474</v>
      </c>
      <c r="B1481" s="725" t="s">
        <v>713</v>
      </c>
      <c r="C1481" s="542" t="s">
        <v>712</v>
      </c>
      <c r="D1481" s="543" t="s">
        <v>1732</v>
      </c>
      <c r="E1481" s="731" t="s">
        <v>3363</v>
      </c>
      <c r="F1481" s="729" t="s">
        <v>3058</v>
      </c>
      <c r="G1481" s="546"/>
      <c r="H1481" s="547"/>
      <c r="I1481" s="547"/>
      <c r="J1481" s="547"/>
      <c r="K1481" s="547"/>
      <c r="L1481" s="728" t="s">
        <v>3059</v>
      </c>
      <c r="M1481" s="579">
        <v>4200</v>
      </c>
      <c r="N1481" s="549"/>
      <c r="P1481" s="48"/>
      <c r="Q1481" s="48"/>
      <c r="R1481" s="48"/>
      <c r="S1481" s="48"/>
      <c r="T1481" s="48"/>
      <c r="U1481" s="48"/>
      <c r="V1481" s="48"/>
      <c r="W1481" s="48"/>
      <c r="X1481" s="48"/>
    </row>
    <row r="1482" spans="1:24" ht="20.100000000000001" customHeight="1">
      <c r="A1482" s="540">
        <v>1475</v>
      </c>
      <c r="B1482" s="725" t="s">
        <v>713</v>
      </c>
      <c r="C1482" s="542" t="s">
        <v>712</v>
      </c>
      <c r="D1482" s="543" t="s">
        <v>1734</v>
      </c>
      <c r="E1482" s="731" t="s">
        <v>3364</v>
      </c>
      <c r="F1482" s="729" t="s">
        <v>3058</v>
      </c>
      <c r="G1482" s="546"/>
      <c r="H1482" s="547"/>
      <c r="I1482" s="547"/>
      <c r="J1482" s="547"/>
      <c r="K1482" s="547"/>
      <c r="L1482" s="728" t="s">
        <v>3059</v>
      </c>
      <c r="M1482" s="579">
        <v>3662</v>
      </c>
      <c r="N1482" s="549"/>
      <c r="P1482" s="48"/>
      <c r="Q1482" s="48"/>
      <c r="R1482" s="48"/>
      <c r="S1482" s="48"/>
      <c r="T1482" s="48"/>
      <c r="U1482" s="48"/>
      <c r="V1482" s="48"/>
      <c r="W1482" s="48"/>
      <c r="X1482" s="48"/>
    </row>
    <row r="1483" spans="1:24" ht="20.100000000000001" customHeight="1">
      <c r="A1483" s="540">
        <v>1476</v>
      </c>
      <c r="B1483" s="725" t="s">
        <v>713</v>
      </c>
      <c r="C1483" s="542" t="s">
        <v>712</v>
      </c>
      <c r="D1483" s="543" t="s">
        <v>1735</v>
      </c>
      <c r="E1483" s="731" t="s">
        <v>3365</v>
      </c>
      <c r="F1483" s="729" t="s">
        <v>3058</v>
      </c>
      <c r="G1483" s="546"/>
      <c r="H1483" s="547"/>
      <c r="I1483" s="547"/>
      <c r="J1483" s="547"/>
      <c r="K1483" s="547"/>
      <c r="L1483" s="728" t="s">
        <v>3059</v>
      </c>
      <c r="M1483" s="579">
        <v>3662</v>
      </c>
      <c r="N1483" s="549"/>
      <c r="P1483" s="48"/>
      <c r="Q1483" s="48"/>
      <c r="R1483" s="48"/>
      <c r="S1483" s="48"/>
      <c r="T1483" s="48"/>
      <c r="U1483" s="48"/>
      <c r="V1483" s="48"/>
      <c r="W1483" s="48"/>
      <c r="X1483" s="48"/>
    </row>
    <row r="1484" spans="1:24" ht="20.100000000000001" customHeight="1">
      <c r="A1484" s="540">
        <v>1477</v>
      </c>
      <c r="B1484" s="725" t="s">
        <v>713</v>
      </c>
      <c r="C1484" s="542" t="s">
        <v>712</v>
      </c>
      <c r="D1484" s="543" t="s">
        <v>1737</v>
      </c>
      <c r="E1484" s="731" t="s">
        <v>3366</v>
      </c>
      <c r="F1484" s="729" t="s">
        <v>3058</v>
      </c>
      <c r="G1484" s="546"/>
      <c r="H1484" s="547"/>
      <c r="I1484" s="547"/>
      <c r="J1484" s="547"/>
      <c r="K1484" s="547"/>
      <c r="L1484" s="728" t="s">
        <v>3059</v>
      </c>
      <c r="M1484" s="579">
        <v>3662</v>
      </c>
      <c r="N1484" s="549"/>
      <c r="P1484" s="48"/>
      <c r="Q1484" s="48"/>
      <c r="R1484" s="48"/>
      <c r="S1484" s="48"/>
      <c r="T1484" s="48"/>
      <c r="U1484" s="48"/>
      <c r="V1484" s="48"/>
      <c r="W1484" s="48"/>
      <c r="X1484" s="48"/>
    </row>
    <row r="1485" spans="1:24" ht="20.100000000000001" customHeight="1">
      <c r="A1485" s="540">
        <v>1478</v>
      </c>
      <c r="B1485" s="725" t="s">
        <v>713</v>
      </c>
      <c r="C1485" s="542" t="s">
        <v>712</v>
      </c>
      <c r="D1485" s="543" t="s">
        <v>1738</v>
      </c>
      <c r="E1485" s="731" t="s">
        <v>3367</v>
      </c>
      <c r="F1485" s="729" t="s">
        <v>3058</v>
      </c>
      <c r="G1485" s="546"/>
      <c r="H1485" s="547"/>
      <c r="I1485" s="547"/>
      <c r="J1485" s="547"/>
      <c r="K1485" s="547"/>
      <c r="L1485" s="728" t="s">
        <v>3059</v>
      </c>
      <c r="M1485" s="579">
        <v>3662</v>
      </c>
      <c r="N1485" s="549"/>
      <c r="P1485" s="48"/>
      <c r="Q1485" s="48"/>
      <c r="R1485" s="48"/>
      <c r="S1485" s="48"/>
      <c r="T1485" s="48"/>
      <c r="U1485" s="48"/>
      <c r="V1485" s="48"/>
      <c r="W1485" s="48"/>
      <c r="X1485" s="48"/>
    </row>
    <row r="1486" spans="1:24" ht="20.100000000000001" customHeight="1">
      <c r="A1486" s="540">
        <v>1479</v>
      </c>
      <c r="B1486" s="725" t="s">
        <v>713</v>
      </c>
      <c r="C1486" s="542" t="s">
        <v>712</v>
      </c>
      <c r="D1486" s="543" t="s">
        <v>1740</v>
      </c>
      <c r="E1486" s="731" t="s">
        <v>3368</v>
      </c>
      <c r="F1486" s="729" t="s">
        <v>3058</v>
      </c>
      <c r="G1486" s="546"/>
      <c r="H1486" s="547"/>
      <c r="I1486" s="547"/>
      <c r="J1486" s="547"/>
      <c r="K1486" s="547"/>
      <c r="L1486" s="728" t="s">
        <v>3059</v>
      </c>
      <c r="M1486" s="579">
        <v>3662</v>
      </c>
      <c r="N1486" s="549"/>
      <c r="P1486" s="48"/>
      <c r="Q1486" s="48"/>
      <c r="R1486" s="48"/>
      <c r="S1486" s="48"/>
      <c r="T1486" s="48"/>
      <c r="U1486" s="48"/>
      <c r="V1486" s="48"/>
      <c r="W1486" s="48"/>
      <c r="X1486" s="48"/>
    </row>
    <row r="1487" spans="1:24" ht="20.100000000000001" customHeight="1">
      <c r="A1487" s="540">
        <v>1480</v>
      </c>
      <c r="B1487" s="725" t="s">
        <v>713</v>
      </c>
      <c r="C1487" s="542" t="s">
        <v>712</v>
      </c>
      <c r="D1487" s="543" t="s">
        <v>1741</v>
      </c>
      <c r="E1487" s="731" t="s">
        <v>3369</v>
      </c>
      <c r="F1487" s="729" t="s">
        <v>3058</v>
      </c>
      <c r="G1487" s="546"/>
      <c r="H1487" s="547"/>
      <c r="I1487" s="547"/>
      <c r="J1487" s="547"/>
      <c r="K1487" s="547"/>
      <c r="L1487" s="728" t="s">
        <v>3059</v>
      </c>
      <c r="M1487" s="579">
        <v>3662</v>
      </c>
      <c r="N1487" s="549"/>
      <c r="P1487" s="48"/>
      <c r="Q1487" s="48"/>
      <c r="R1487" s="48"/>
      <c r="S1487" s="48"/>
      <c r="T1487" s="48"/>
      <c r="U1487" s="48"/>
      <c r="V1487" s="48"/>
      <c r="W1487" s="48"/>
      <c r="X1487" s="48"/>
    </row>
    <row r="1488" spans="1:24" ht="20.100000000000001" customHeight="1">
      <c r="A1488" s="540">
        <v>1481</v>
      </c>
      <c r="B1488" s="725" t="s">
        <v>713</v>
      </c>
      <c r="C1488" s="542" t="s">
        <v>712</v>
      </c>
      <c r="D1488" s="543" t="s">
        <v>1743</v>
      </c>
      <c r="E1488" s="731" t="s">
        <v>3370</v>
      </c>
      <c r="F1488" s="729" t="s">
        <v>3058</v>
      </c>
      <c r="G1488" s="546"/>
      <c r="H1488" s="547"/>
      <c r="I1488" s="547"/>
      <c r="J1488" s="547"/>
      <c r="K1488" s="547"/>
      <c r="L1488" s="728" t="s">
        <v>3059</v>
      </c>
      <c r="M1488" s="579">
        <v>4200</v>
      </c>
      <c r="N1488" s="549"/>
      <c r="P1488" s="48"/>
      <c r="Q1488" s="48"/>
      <c r="R1488" s="48"/>
      <c r="S1488" s="48"/>
      <c r="T1488" s="48"/>
      <c r="U1488" s="48"/>
      <c r="V1488" s="48"/>
      <c r="W1488" s="48"/>
      <c r="X1488" s="48"/>
    </row>
    <row r="1489" spans="1:24" ht="20.100000000000001" customHeight="1">
      <c r="A1489" s="540">
        <v>1482</v>
      </c>
      <c r="B1489" s="725" t="s">
        <v>713</v>
      </c>
      <c r="C1489" s="542" t="s">
        <v>712</v>
      </c>
      <c r="D1489" s="543" t="s">
        <v>1744</v>
      </c>
      <c r="E1489" s="731" t="s">
        <v>3371</v>
      </c>
      <c r="F1489" s="729" t="s">
        <v>3058</v>
      </c>
      <c r="G1489" s="546"/>
      <c r="H1489" s="547"/>
      <c r="I1489" s="547"/>
      <c r="J1489" s="547"/>
      <c r="K1489" s="547"/>
      <c r="L1489" s="728" t="s">
        <v>3059</v>
      </c>
      <c r="M1489" s="579">
        <v>3662</v>
      </c>
      <c r="N1489" s="549"/>
      <c r="P1489" s="48"/>
      <c r="Q1489" s="48"/>
      <c r="R1489" s="48"/>
      <c r="S1489" s="48"/>
      <c r="T1489" s="48"/>
      <c r="U1489" s="48"/>
      <c r="V1489" s="48"/>
      <c r="W1489" s="48"/>
      <c r="X1489" s="48"/>
    </row>
    <row r="1490" spans="1:24" ht="20.100000000000001" customHeight="1">
      <c r="A1490" s="540">
        <v>1483</v>
      </c>
      <c r="B1490" s="725" t="s">
        <v>713</v>
      </c>
      <c r="C1490" s="542" t="s">
        <v>712</v>
      </c>
      <c r="D1490" s="543" t="s">
        <v>1746</v>
      </c>
      <c r="E1490" s="731" t="s">
        <v>3372</v>
      </c>
      <c r="F1490" s="729" t="s">
        <v>3058</v>
      </c>
      <c r="G1490" s="546"/>
      <c r="H1490" s="547"/>
      <c r="I1490" s="547"/>
      <c r="J1490" s="547"/>
      <c r="K1490" s="547"/>
      <c r="L1490" s="728" t="s">
        <v>3059</v>
      </c>
      <c r="M1490" s="579">
        <v>3662</v>
      </c>
      <c r="N1490" s="549"/>
      <c r="P1490" s="48"/>
      <c r="Q1490" s="48"/>
      <c r="R1490" s="48"/>
      <c r="S1490" s="48"/>
      <c r="T1490" s="48"/>
      <c r="U1490" s="48"/>
      <c r="V1490" s="48"/>
      <c r="W1490" s="48"/>
      <c r="X1490" s="48"/>
    </row>
    <row r="1491" spans="1:24" ht="20.100000000000001" customHeight="1">
      <c r="A1491" s="540">
        <v>1484</v>
      </c>
      <c r="B1491" s="725" t="s">
        <v>713</v>
      </c>
      <c r="C1491" s="542" t="s">
        <v>712</v>
      </c>
      <c r="D1491" s="543" t="s">
        <v>1747</v>
      </c>
      <c r="E1491" s="731" t="s">
        <v>3373</v>
      </c>
      <c r="F1491" s="729" t="s">
        <v>3058</v>
      </c>
      <c r="G1491" s="546"/>
      <c r="H1491" s="547"/>
      <c r="I1491" s="547"/>
      <c r="J1491" s="547"/>
      <c r="K1491" s="547"/>
      <c r="L1491" s="728" t="s">
        <v>3059</v>
      </c>
      <c r="M1491" s="579">
        <v>4200</v>
      </c>
      <c r="N1491" s="549"/>
      <c r="P1491" s="48"/>
      <c r="Q1491" s="48"/>
      <c r="R1491" s="48"/>
      <c r="S1491" s="48"/>
      <c r="T1491" s="48"/>
      <c r="U1491" s="48"/>
      <c r="V1491" s="48"/>
      <c r="W1491" s="48"/>
      <c r="X1491" s="48"/>
    </row>
    <row r="1492" spans="1:24" ht="20.100000000000001" customHeight="1">
      <c r="A1492" s="540">
        <v>1485</v>
      </c>
      <c r="B1492" s="725" t="s">
        <v>713</v>
      </c>
      <c r="C1492" s="542" t="s">
        <v>712</v>
      </c>
      <c r="D1492" s="543" t="s">
        <v>1749</v>
      </c>
      <c r="E1492" s="731" t="s">
        <v>3374</v>
      </c>
      <c r="F1492" s="729" t="s">
        <v>3058</v>
      </c>
      <c r="G1492" s="546"/>
      <c r="H1492" s="547"/>
      <c r="I1492" s="547"/>
      <c r="J1492" s="547"/>
      <c r="K1492" s="547"/>
      <c r="L1492" s="728" t="s">
        <v>3059</v>
      </c>
      <c r="M1492" s="579">
        <v>3662</v>
      </c>
      <c r="N1492" s="549"/>
      <c r="P1492" s="48"/>
      <c r="Q1492" s="48"/>
      <c r="R1492" s="48"/>
      <c r="S1492" s="48"/>
      <c r="T1492" s="48"/>
      <c r="U1492" s="48"/>
      <c r="V1492" s="48"/>
      <c r="W1492" s="48"/>
      <c r="X1492" s="48"/>
    </row>
    <row r="1493" spans="1:24" ht="20.100000000000001" customHeight="1">
      <c r="A1493" s="540">
        <v>1486</v>
      </c>
      <c r="B1493" s="725" t="s">
        <v>713</v>
      </c>
      <c r="C1493" s="542" t="s">
        <v>712</v>
      </c>
      <c r="D1493" s="543" t="s">
        <v>1750</v>
      </c>
      <c r="E1493" s="731" t="s">
        <v>3375</v>
      </c>
      <c r="F1493" s="729" t="s">
        <v>3058</v>
      </c>
      <c r="G1493" s="546"/>
      <c r="H1493" s="547"/>
      <c r="I1493" s="547"/>
      <c r="J1493" s="547"/>
      <c r="K1493" s="547"/>
      <c r="L1493" s="728" t="s">
        <v>3059</v>
      </c>
      <c r="M1493" s="579">
        <v>3662</v>
      </c>
      <c r="N1493" s="549"/>
      <c r="P1493" s="48"/>
      <c r="Q1493" s="48"/>
      <c r="R1493" s="48"/>
      <c r="S1493" s="48"/>
      <c r="T1493" s="48"/>
      <c r="U1493" s="48"/>
      <c r="V1493" s="48"/>
      <c r="W1493" s="48"/>
      <c r="X1493" s="48"/>
    </row>
    <row r="1494" spans="1:24" ht="20.100000000000001" customHeight="1">
      <c r="A1494" s="540">
        <v>1487</v>
      </c>
      <c r="B1494" s="725" t="s">
        <v>713</v>
      </c>
      <c r="C1494" s="542" t="s">
        <v>712</v>
      </c>
      <c r="D1494" s="543" t="s">
        <v>1752</v>
      </c>
      <c r="E1494" s="731" t="s">
        <v>3376</v>
      </c>
      <c r="F1494" s="729" t="s">
        <v>3058</v>
      </c>
      <c r="G1494" s="546"/>
      <c r="H1494" s="547"/>
      <c r="I1494" s="547"/>
      <c r="J1494" s="547"/>
      <c r="K1494" s="547"/>
      <c r="L1494" s="728" t="s">
        <v>3059</v>
      </c>
      <c r="M1494" s="579">
        <v>4737</v>
      </c>
      <c r="N1494" s="549"/>
      <c r="P1494" s="48"/>
      <c r="Q1494" s="48"/>
      <c r="R1494" s="48"/>
      <c r="S1494" s="48"/>
      <c r="T1494" s="48"/>
      <c r="U1494" s="48"/>
      <c r="V1494" s="48"/>
      <c r="W1494" s="48"/>
      <c r="X1494" s="48"/>
    </row>
    <row r="1495" spans="1:24" ht="20.100000000000001" customHeight="1">
      <c r="A1495" s="540">
        <v>1488</v>
      </c>
      <c r="B1495" s="725" t="s">
        <v>713</v>
      </c>
      <c r="C1495" s="542" t="s">
        <v>712</v>
      </c>
      <c r="D1495" s="543" t="s">
        <v>1753</v>
      </c>
      <c r="E1495" s="731" t="s">
        <v>3377</v>
      </c>
      <c r="F1495" s="729" t="s">
        <v>3058</v>
      </c>
      <c r="G1495" s="546"/>
      <c r="H1495" s="547"/>
      <c r="I1495" s="547"/>
      <c r="J1495" s="547"/>
      <c r="K1495" s="547"/>
      <c r="L1495" s="728" t="s">
        <v>3059</v>
      </c>
      <c r="M1495" s="579">
        <v>3662</v>
      </c>
      <c r="N1495" s="549"/>
      <c r="P1495" s="48"/>
      <c r="Q1495" s="48"/>
      <c r="R1495" s="48"/>
      <c r="S1495" s="48"/>
      <c r="T1495" s="48"/>
      <c r="U1495" s="48"/>
      <c r="V1495" s="48"/>
      <c r="W1495" s="48"/>
      <c r="X1495" s="48"/>
    </row>
    <row r="1496" spans="1:24" ht="20.100000000000001" customHeight="1">
      <c r="A1496" s="540">
        <v>1489</v>
      </c>
      <c r="B1496" s="725" t="s">
        <v>713</v>
      </c>
      <c r="C1496" s="542" t="s">
        <v>712</v>
      </c>
      <c r="D1496" s="543" t="s">
        <v>1755</v>
      </c>
      <c r="E1496" s="731" t="s">
        <v>3378</v>
      </c>
      <c r="F1496" s="729" t="s">
        <v>3058</v>
      </c>
      <c r="G1496" s="546"/>
      <c r="H1496" s="547"/>
      <c r="I1496" s="547"/>
      <c r="J1496" s="547"/>
      <c r="K1496" s="547"/>
      <c r="L1496" s="728" t="s">
        <v>3059</v>
      </c>
      <c r="M1496" s="579">
        <v>3662</v>
      </c>
      <c r="N1496" s="549"/>
      <c r="P1496" s="48"/>
      <c r="Q1496" s="48"/>
      <c r="R1496" s="48"/>
      <c r="S1496" s="48"/>
      <c r="T1496" s="48"/>
      <c r="U1496" s="48"/>
      <c r="V1496" s="48"/>
      <c r="W1496" s="48"/>
      <c r="X1496" s="48"/>
    </row>
    <row r="1497" spans="1:24" ht="20.100000000000001" customHeight="1">
      <c r="A1497" s="540">
        <v>1490</v>
      </c>
      <c r="B1497" s="725" t="s">
        <v>713</v>
      </c>
      <c r="C1497" s="542" t="s">
        <v>712</v>
      </c>
      <c r="D1497" s="543" t="s">
        <v>1756</v>
      </c>
      <c r="E1497" s="731" t="s">
        <v>3379</v>
      </c>
      <c r="F1497" s="729" t="s">
        <v>3058</v>
      </c>
      <c r="G1497" s="546"/>
      <c r="H1497" s="547"/>
      <c r="I1497" s="547"/>
      <c r="J1497" s="547"/>
      <c r="K1497" s="547"/>
      <c r="L1497" s="728" t="s">
        <v>3059</v>
      </c>
      <c r="M1497" s="579">
        <v>3662</v>
      </c>
      <c r="N1497" s="549"/>
      <c r="P1497" s="48"/>
      <c r="Q1497" s="48"/>
      <c r="R1497" s="48"/>
      <c r="S1497" s="48"/>
      <c r="T1497" s="48"/>
      <c r="U1497" s="48"/>
      <c r="V1497" s="48"/>
      <c r="W1497" s="48"/>
      <c r="X1497" s="48"/>
    </row>
    <row r="1498" spans="1:24" ht="20.100000000000001" customHeight="1">
      <c r="A1498" s="540">
        <v>1491</v>
      </c>
      <c r="B1498" s="725" t="s">
        <v>713</v>
      </c>
      <c r="C1498" s="542" t="s">
        <v>712</v>
      </c>
      <c r="D1498" s="543" t="s">
        <v>1758</v>
      </c>
      <c r="E1498" s="731" t="s">
        <v>3380</v>
      </c>
      <c r="F1498" s="729" t="s">
        <v>3058</v>
      </c>
      <c r="G1498" s="546"/>
      <c r="H1498" s="547"/>
      <c r="I1498" s="547"/>
      <c r="J1498" s="547"/>
      <c r="K1498" s="547"/>
      <c r="L1498" s="728" t="s">
        <v>3059</v>
      </c>
      <c r="M1498" s="579">
        <v>3662</v>
      </c>
      <c r="N1498" s="549"/>
      <c r="P1498" s="48"/>
      <c r="Q1498" s="48"/>
      <c r="R1498" s="48"/>
      <c r="S1498" s="48"/>
      <c r="T1498" s="48"/>
      <c r="U1498" s="48"/>
      <c r="V1498" s="48"/>
      <c r="W1498" s="48"/>
      <c r="X1498" s="48"/>
    </row>
    <row r="1499" spans="1:24" ht="20.100000000000001" customHeight="1">
      <c r="A1499" s="540">
        <v>1492</v>
      </c>
      <c r="B1499" s="725" t="s">
        <v>713</v>
      </c>
      <c r="C1499" s="542" t="s">
        <v>712</v>
      </c>
      <c r="D1499" s="543" t="s">
        <v>1759</v>
      </c>
      <c r="E1499" s="731" t="s">
        <v>3381</v>
      </c>
      <c r="F1499" s="729" t="s">
        <v>3058</v>
      </c>
      <c r="G1499" s="546"/>
      <c r="H1499" s="547"/>
      <c r="I1499" s="547"/>
      <c r="J1499" s="547"/>
      <c r="K1499" s="547"/>
      <c r="L1499" s="728" t="s">
        <v>3059</v>
      </c>
      <c r="M1499" s="579">
        <v>5247</v>
      </c>
      <c r="N1499" s="549"/>
      <c r="P1499" s="48"/>
      <c r="Q1499" s="48"/>
      <c r="R1499" s="48"/>
      <c r="S1499" s="48"/>
      <c r="T1499" s="48"/>
      <c r="U1499" s="48"/>
      <c r="V1499" s="48"/>
      <c r="W1499" s="48"/>
      <c r="X1499" s="48"/>
    </row>
    <row r="1500" spans="1:24" ht="20.100000000000001" customHeight="1">
      <c r="A1500" s="540">
        <v>1493</v>
      </c>
      <c r="B1500" s="725" t="s">
        <v>713</v>
      </c>
      <c r="C1500" s="542" t="s">
        <v>712</v>
      </c>
      <c r="D1500" s="543" t="s">
        <v>1761</v>
      </c>
      <c r="E1500" s="731" t="s">
        <v>3382</v>
      </c>
      <c r="F1500" s="729" t="s">
        <v>3058</v>
      </c>
      <c r="G1500" s="546"/>
      <c r="H1500" s="547"/>
      <c r="I1500" s="547"/>
      <c r="J1500" s="547"/>
      <c r="K1500" s="547"/>
      <c r="L1500" s="728" t="s">
        <v>3059</v>
      </c>
      <c r="M1500" s="579">
        <v>5247</v>
      </c>
      <c r="N1500" s="549"/>
      <c r="P1500" s="48"/>
      <c r="Q1500" s="48"/>
      <c r="R1500" s="48"/>
      <c r="S1500" s="48"/>
      <c r="T1500" s="48"/>
      <c r="U1500" s="48"/>
      <c r="V1500" s="48"/>
      <c r="W1500" s="48"/>
      <c r="X1500" s="48"/>
    </row>
    <row r="1501" spans="1:24" ht="20.100000000000001" customHeight="1">
      <c r="A1501" s="540">
        <v>1494</v>
      </c>
      <c r="B1501" s="725" t="s">
        <v>713</v>
      </c>
      <c r="C1501" s="542" t="s">
        <v>712</v>
      </c>
      <c r="D1501" s="543" t="s">
        <v>1762</v>
      </c>
      <c r="E1501" s="731" t="s">
        <v>3383</v>
      </c>
      <c r="F1501" s="729" t="s">
        <v>3058</v>
      </c>
      <c r="G1501" s="546"/>
      <c r="H1501" s="547"/>
      <c r="I1501" s="547"/>
      <c r="J1501" s="547"/>
      <c r="K1501" s="547"/>
      <c r="L1501" s="728" t="s">
        <v>3059</v>
      </c>
      <c r="M1501" s="579">
        <v>3662</v>
      </c>
      <c r="N1501" s="549"/>
      <c r="P1501" s="48"/>
      <c r="Q1501" s="48"/>
      <c r="R1501" s="48"/>
      <c r="S1501" s="48"/>
      <c r="T1501" s="48"/>
      <c r="U1501" s="48"/>
      <c r="V1501" s="48"/>
      <c r="W1501" s="48"/>
      <c r="X1501" s="48"/>
    </row>
    <row r="1502" spans="1:24" ht="20.100000000000001" customHeight="1">
      <c r="A1502" s="540">
        <v>1495</v>
      </c>
      <c r="B1502" s="725" t="s">
        <v>713</v>
      </c>
      <c r="C1502" s="542" t="s">
        <v>712</v>
      </c>
      <c r="D1502" s="543" t="s">
        <v>1765</v>
      </c>
      <c r="E1502" s="731" t="s">
        <v>3384</v>
      </c>
      <c r="F1502" s="729" t="s">
        <v>3058</v>
      </c>
      <c r="G1502" s="546"/>
      <c r="H1502" s="547"/>
      <c r="I1502" s="547"/>
      <c r="J1502" s="547"/>
      <c r="K1502" s="547"/>
      <c r="L1502" s="728" t="s">
        <v>3059</v>
      </c>
      <c r="M1502" s="579">
        <v>4200</v>
      </c>
      <c r="N1502" s="549"/>
      <c r="P1502" s="48"/>
      <c r="Q1502" s="48"/>
      <c r="R1502" s="48"/>
      <c r="S1502" s="48"/>
      <c r="T1502" s="48"/>
      <c r="U1502" s="48"/>
      <c r="V1502" s="48"/>
      <c r="W1502" s="48"/>
      <c r="X1502" s="48"/>
    </row>
    <row r="1503" spans="1:24" ht="20.100000000000001" customHeight="1">
      <c r="A1503" s="540">
        <v>1496</v>
      </c>
      <c r="B1503" s="725" t="s">
        <v>713</v>
      </c>
      <c r="C1503" s="542" t="s">
        <v>712</v>
      </c>
      <c r="D1503" s="543" t="s">
        <v>1766</v>
      </c>
      <c r="E1503" s="731" t="s">
        <v>3385</v>
      </c>
      <c r="F1503" s="729" t="s">
        <v>3058</v>
      </c>
      <c r="G1503" s="546"/>
      <c r="H1503" s="547"/>
      <c r="I1503" s="547"/>
      <c r="J1503" s="547"/>
      <c r="K1503" s="547"/>
      <c r="L1503" s="728" t="s">
        <v>3059</v>
      </c>
      <c r="M1503" s="579">
        <v>3662</v>
      </c>
      <c r="N1503" s="549"/>
      <c r="P1503" s="48"/>
      <c r="Q1503" s="48"/>
      <c r="R1503" s="48"/>
      <c r="S1503" s="48"/>
      <c r="T1503" s="48"/>
      <c r="U1503" s="48"/>
      <c r="V1503" s="48"/>
      <c r="W1503" s="48"/>
      <c r="X1503" s="48"/>
    </row>
    <row r="1504" spans="1:24" ht="20.100000000000001" customHeight="1">
      <c r="A1504" s="540">
        <v>1497</v>
      </c>
      <c r="B1504" s="725" t="s">
        <v>713</v>
      </c>
      <c r="C1504" s="542" t="s">
        <v>712</v>
      </c>
      <c r="D1504" s="543" t="s">
        <v>1768</v>
      </c>
      <c r="E1504" s="731" t="s">
        <v>3386</v>
      </c>
      <c r="F1504" s="729" t="s">
        <v>3058</v>
      </c>
      <c r="G1504" s="546"/>
      <c r="H1504" s="547"/>
      <c r="I1504" s="547"/>
      <c r="J1504" s="547"/>
      <c r="K1504" s="547"/>
      <c r="L1504" s="728" t="s">
        <v>3059</v>
      </c>
      <c r="M1504" s="579">
        <v>3662</v>
      </c>
      <c r="N1504" s="549"/>
      <c r="P1504" s="48"/>
      <c r="Q1504" s="48"/>
      <c r="R1504" s="48"/>
      <c r="S1504" s="48"/>
      <c r="T1504" s="48"/>
      <c r="U1504" s="48"/>
      <c r="V1504" s="48"/>
      <c r="W1504" s="48"/>
      <c r="X1504" s="48"/>
    </row>
    <row r="1505" spans="1:24" ht="20.100000000000001" customHeight="1">
      <c r="A1505" s="540">
        <v>1498</v>
      </c>
      <c r="B1505" s="725" t="s">
        <v>713</v>
      </c>
      <c r="C1505" s="542" t="s">
        <v>712</v>
      </c>
      <c r="D1505" s="543" t="s">
        <v>1769</v>
      </c>
      <c r="E1505" s="731" t="s">
        <v>3387</v>
      </c>
      <c r="F1505" s="729" t="s">
        <v>3058</v>
      </c>
      <c r="G1505" s="546"/>
      <c r="H1505" s="547"/>
      <c r="I1505" s="547"/>
      <c r="J1505" s="547"/>
      <c r="K1505" s="547"/>
      <c r="L1505" s="728" t="s">
        <v>3059</v>
      </c>
      <c r="M1505" s="579">
        <v>4200</v>
      </c>
      <c r="N1505" s="549"/>
      <c r="P1505" s="48"/>
      <c r="Q1505" s="48"/>
      <c r="R1505" s="48"/>
      <c r="S1505" s="48"/>
      <c r="T1505" s="48"/>
      <c r="U1505" s="48"/>
      <c r="V1505" s="48"/>
      <c r="W1505" s="48"/>
      <c r="X1505" s="48"/>
    </row>
    <row r="1506" spans="1:24" ht="20.100000000000001" customHeight="1">
      <c r="A1506" s="540">
        <v>1499</v>
      </c>
      <c r="B1506" s="725" t="s">
        <v>713</v>
      </c>
      <c r="C1506" s="542" t="s">
        <v>712</v>
      </c>
      <c r="D1506" s="543" t="s">
        <v>1771</v>
      </c>
      <c r="E1506" s="731" t="s">
        <v>3388</v>
      </c>
      <c r="F1506" s="729" t="s">
        <v>3058</v>
      </c>
      <c r="G1506" s="546"/>
      <c r="H1506" s="547"/>
      <c r="I1506" s="547"/>
      <c r="J1506" s="547"/>
      <c r="K1506" s="547"/>
      <c r="L1506" s="728" t="s">
        <v>3059</v>
      </c>
      <c r="M1506" s="579">
        <v>3662</v>
      </c>
      <c r="N1506" s="549"/>
      <c r="P1506" s="48"/>
      <c r="Q1506" s="48"/>
      <c r="R1506" s="48"/>
      <c r="S1506" s="48"/>
      <c r="T1506" s="48"/>
      <c r="U1506" s="48"/>
      <c r="V1506" s="48"/>
      <c r="W1506" s="48"/>
      <c r="X1506" s="48"/>
    </row>
    <row r="1507" spans="1:24" ht="20.100000000000001" customHeight="1">
      <c r="A1507" s="540">
        <v>1500</v>
      </c>
      <c r="B1507" s="725" t="s">
        <v>713</v>
      </c>
      <c r="C1507" s="542" t="s">
        <v>712</v>
      </c>
      <c r="D1507" s="543" t="s">
        <v>1772</v>
      </c>
      <c r="E1507" s="731" t="s">
        <v>3389</v>
      </c>
      <c r="F1507" s="729" t="s">
        <v>3058</v>
      </c>
      <c r="G1507" s="546"/>
      <c r="H1507" s="547"/>
      <c r="I1507" s="547"/>
      <c r="J1507" s="547"/>
      <c r="K1507" s="547"/>
      <c r="L1507" s="728" t="s">
        <v>3059</v>
      </c>
      <c r="M1507" s="579">
        <v>3662</v>
      </c>
      <c r="N1507" s="549"/>
      <c r="P1507" s="48"/>
      <c r="Q1507" s="48"/>
      <c r="R1507" s="48"/>
      <c r="S1507" s="48"/>
      <c r="T1507" s="48"/>
      <c r="U1507" s="48"/>
      <c r="V1507" s="48"/>
      <c r="W1507" s="48"/>
      <c r="X1507" s="48"/>
    </row>
    <row r="1508" spans="1:24" ht="20.100000000000001" customHeight="1">
      <c r="A1508" s="540">
        <v>1501</v>
      </c>
      <c r="B1508" s="725" t="s">
        <v>713</v>
      </c>
      <c r="C1508" s="542" t="s">
        <v>712</v>
      </c>
      <c r="D1508" s="543" t="s">
        <v>1774</v>
      </c>
      <c r="E1508" s="731" t="s">
        <v>3390</v>
      </c>
      <c r="F1508" s="729" t="s">
        <v>3058</v>
      </c>
      <c r="G1508" s="546"/>
      <c r="H1508" s="547"/>
      <c r="I1508" s="547"/>
      <c r="J1508" s="547"/>
      <c r="K1508" s="547"/>
      <c r="L1508" s="728" t="s">
        <v>3059</v>
      </c>
      <c r="M1508" s="579">
        <v>3662</v>
      </c>
      <c r="N1508" s="549"/>
      <c r="P1508" s="48"/>
      <c r="Q1508" s="48"/>
      <c r="R1508" s="48"/>
      <c r="S1508" s="48"/>
      <c r="T1508" s="48"/>
      <c r="U1508" s="48"/>
      <c r="V1508" s="48"/>
      <c r="W1508" s="48"/>
      <c r="X1508" s="48"/>
    </row>
    <row r="1509" spans="1:24" ht="20.100000000000001" customHeight="1">
      <c r="A1509" s="540">
        <v>1502</v>
      </c>
      <c r="B1509" s="725" t="s">
        <v>713</v>
      </c>
      <c r="C1509" s="542" t="s">
        <v>712</v>
      </c>
      <c r="D1509" s="543" t="s">
        <v>1775</v>
      </c>
      <c r="E1509" s="731" t="s">
        <v>3391</v>
      </c>
      <c r="F1509" s="729" t="s">
        <v>3058</v>
      </c>
      <c r="G1509" s="546"/>
      <c r="H1509" s="547"/>
      <c r="I1509" s="547"/>
      <c r="J1509" s="547"/>
      <c r="K1509" s="547"/>
      <c r="L1509" s="728" t="s">
        <v>3059</v>
      </c>
      <c r="M1509" s="579">
        <v>3662</v>
      </c>
      <c r="N1509" s="549"/>
      <c r="P1509" s="48"/>
      <c r="Q1509" s="48"/>
      <c r="R1509" s="48"/>
      <c r="S1509" s="48"/>
      <c r="T1509" s="48"/>
      <c r="U1509" s="48"/>
      <c r="V1509" s="48"/>
      <c r="W1509" s="48"/>
      <c r="X1509" s="48"/>
    </row>
    <row r="1510" spans="1:24" ht="20.100000000000001" customHeight="1">
      <c r="A1510" s="540">
        <v>1503</v>
      </c>
      <c r="B1510" s="725" t="s">
        <v>713</v>
      </c>
      <c r="C1510" s="542" t="s">
        <v>712</v>
      </c>
      <c r="D1510" s="543" t="s">
        <v>1777</v>
      </c>
      <c r="E1510" s="731" t="s">
        <v>3392</v>
      </c>
      <c r="F1510" s="729" t="s">
        <v>3058</v>
      </c>
      <c r="G1510" s="546"/>
      <c r="H1510" s="547"/>
      <c r="I1510" s="547"/>
      <c r="J1510" s="547"/>
      <c r="K1510" s="547"/>
      <c r="L1510" s="728" t="s">
        <v>3059</v>
      </c>
      <c r="M1510" s="579">
        <v>3662</v>
      </c>
      <c r="N1510" s="549"/>
      <c r="P1510" s="48"/>
      <c r="Q1510" s="48"/>
      <c r="R1510" s="48"/>
      <c r="S1510" s="48"/>
      <c r="T1510" s="48"/>
      <c r="U1510" s="48"/>
      <c r="V1510" s="48"/>
      <c r="W1510" s="48"/>
      <c r="X1510" s="48"/>
    </row>
    <row r="1511" spans="1:24" ht="20.100000000000001" customHeight="1">
      <c r="A1511" s="540">
        <v>1504</v>
      </c>
      <c r="B1511" s="725" t="s">
        <v>713</v>
      </c>
      <c r="C1511" s="542" t="s">
        <v>712</v>
      </c>
      <c r="D1511" s="543" t="s">
        <v>1778</v>
      </c>
      <c r="E1511" s="731" t="s">
        <v>3393</v>
      </c>
      <c r="F1511" s="729" t="s">
        <v>3058</v>
      </c>
      <c r="G1511" s="546"/>
      <c r="H1511" s="547"/>
      <c r="I1511" s="547"/>
      <c r="J1511" s="547"/>
      <c r="K1511" s="547"/>
      <c r="L1511" s="728" t="s">
        <v>3059</v>
      </c>
      <c r="M1511" s="579">
        <v>3662</v>
      </c>
      <c r="N1511" s="549"/>
      <c r="P1511" s="48"/>
      <c r="Q1511" s="48"/>
      <c r="R1511" s="48"/>
      <c r="S1511" s="48"/>
      <c r="T1511" s="48"/>
      <c r="U1511" s="48"/>
      <c r="V1511" s="48"/>
      <c r="W1511" s="48"/>
      <c r="X1511" s="48"/>
    </row>
    <row r="1512" spans="1:24" ht="20.100000000000001" customHeight="1">
      <c r="A1512" s="540">
        <v>1505</v>
      </c>
      <c r="B1512" s="725" t="s">
        <v>713</v>
      </c>
      <c r="C1512" s="542" t="s">
        <v>712</v>
      </c>
      <c r="D1512" s="543" t="s">
        <v>1781</v>
      </c>
      <c r="E1512" s="731" t="s">
        <v>3394</v>
      </c>
      <c r="F1512" s="729" t="s">
        <v>3058</v>
      </c>
      <c r="G1512" s="546"/>
      <c r="H1512" s="547"/>
      <c r="I1512" s="547"/>
      <c r="J1512" s="547"/>
      <c r="K1512" s="547"/>
      <c r="L1512" s="728" t="s">
        <v>3059</v>
      </c>
      <c r="M1512" s="579">
        <v>3662</v>
      </c>
      <c r="N1512" s="549"/>
      <c r="P1512" s="48"/>
      <c r="Q1512" s="48"/>
      <c r="R1512" s="48"/>
      <c r="S1512" s="48"/>
      <c r="T1512" s="48"/>
      <c r="U1512" s="48"/>
      <c r="V1512" s="48"/>
      <c r="W1512" s="48"/>
      <c r="X1512" s="48"/>
    </row>
    <row r="1513" spans="1:24" ht="20.100000000000001" customHeight="1">
      <c r="A1513" s="540">
        <v>1506</v>
      </c>
      <c r="B1513" s="725" t="s">
        <v>713</v>
      </c>
      <c r="C1513" s="542" t="s">
        <v>712</v>
      </c>
      <c r="D1513" s="543" t="s">
        <v>1782</v>
      </c>
      <c r="E1513" s="731" t="s">
        <v>3395</v>
      </c>
      <c r="F1513" s="729" t="s">
        <v>3058</v>
      </c>
      <c r="G1513" s="546"/>
      <c r="H1513" s="547"/>
      <c r="I1513" s="547"/>
      <c r="J1513" s="547"/>
      <c r="K1513" s="547"/>
      <c r="L1513" s="728" t="s">
        <v>3059</v>
      </c>
      <c r="M1513" s="579">
        <v>3662</v>
      </c>
      <c r="N1513" s="549"/>
      <c r="P1513" s="48"/>
      <c r="Q1513" s="48"/>
      <c r="R1513" s="48"/>
      <c r="S1513" s="48"/>
      <c r="T1513" s="48"/>
      <c r="U1513" s="48"/>
      <c r="V1513" s="48"/>
      <c r="W1513" s="48"/>
      <c r="X1513" s="48"/>
    </row>
    <row r="1514" spans="1:24" ht="20.100000000000001" customHeight="1">
      <c r="A1514" s="540">
        <v>1507</v>
      </c>
      <c r="B1514" s="725" t="s">
        <v>713</v>
      </c>
      <c r="C1514" s="542" t="s">
        <v>712</v>
      </c>
      <c r="D1514" s="543" t="s">
        <v>1784</v>
      </c>
      <c r="E1514" s="731" t="s">
        <v>3396</v>
      </c>
      <c r="F1514" s="729" t="s">
        <v>3058</v>
      </c>
      <c r="G1514" s="546"/>
      <c r="H1514" s="547"/>
      <c r="I1514" s="547"/>
      <c r="J1514" s="547"/>
      <c r="K1514" s="547"/>
      <c r="L1514" s="728" t="s">
        <v>3059</v>
      </c>
      <c r="M1514" s="579">
        <v>3662</v>
      </c>
      <c r="N1514" s="549"/>
      <c r="P1514" s="48"/>
      <c r="Q1514" s="48"/>
      <c r="R1514" s="48"/>
      <c r="S1514" s="48"/>
      <c r="T1514" s="48"/>
      <c r="U1514" s="48"/>
      <c r="V1514" s="48"/>
      <c r="W1514" s="48"/>
      <c r="X1514" s="48"/>
    </row>
    <row r="1515" spans="1:24" ht="20.100000000000001" customHeight="1">
      <c r="A1515" s="540">
        <v>1508</v>
      </c>
      <c r="B1515" s="725" t="s">
        <v>713</v>
      </c>
      <c r="C1515" s="542" t="s">
        <v>712</v>
      </c>
      <c r="D1515" s="543" t="s">
        <v>1785</v>
      </c>
      <c r="E1515" s="731" t="s">
        <v>3397</v>
      </c>
      <c r="F1515" s="729" t="s">
        <v>3058</v>
      </c>
      <c r="G1515" s="546"/>
      <c r="H1515" s="547"/>
      <c r="I1515" s="547"/>
      <c r="J1515" s="547"/>
      <c r="K1515" s="547"/>
      <c r="L1515" s="728" t="s">
        <v>3059</v>
      </c>
      <c r="M1515" s="579">
        <v>4200</v>
      </c>
      <c r="N1515" s="549"/>
      <c r="P1515" s="48"/>
      <c r="Q1515" s="48"/>
      <c r="R1515" s="48"/>
      <c r="S1515" s="48"/>
      <c r="T1515" s="48"/>
      <c r="U1515" s="48"/>
      <c r="V1515" s="48"/>
      <c r="W1515" s="48"/>
      <c r="X1515" s="48"/>
    </row>
    <row r="1516" spans="1:24" ht="20.100000000000001" customHeight="1">
      <c r="A1516" s="540">
        <v>1509</v>
      </c>
      <c r="B1516" s="725" t="s">
        <v>713</v>
      </c>
      <c r="C1516" s="542" t="s">
        <v>712</v>
      </c>
      <c r="D1516" s="543" t="s">
        <v>1787</v>
      </c>
      <c r="E1516" s="731" t="s">
        <v>3398</v>
      </c>
      <c r="F1516" s="729" t="s">
        <v>3058</v>
      </c>
      <c r="G1516" s="546"/>
      <c r="H1516" s="547"/>
      <c r="I1516" s="547"/>
      <c r="J1516" s="547"/>
      <c r="K1516" s="547"/>
      <c r="L1516" s="728" t="s">
        <v>3059</v>
      </c>
      <c r="M1516" s="579">
        <v>3662</v>
      </c>
      <c r="N1516" s="549"/>
      <c r="P1516" s="48"/>
      <c r="Q1516" s="48"/>
      <c r="R1516" s="48"/>
      <c r="S1516" s="48"/>
      <c r="T1516" s="48"/>
      <c r="U1516" s="48"/>
      <c r="V1516" s="48"/>
      <c r="W1516" s="48"/>
      <c r="X1516" s="48"/>
    </row>
    <row r="1517" spans="1:24" ht="20.100000000000001" customHeight="1">
      <c r="A1517" s="540">
        <v>1510</v>
      </c>
      <c r="B1517" s="725" t="s">
        <v>713</v>
      </c>
      <c r="C1517" s="542" t="s">
        <v>712</v>
      </c>
      <c r="D1517" s="543" t="s">
        <v>1788</v>
      </c>
      <c r="E1517" s="731" t="s">
        <v>3399</v>
      </c>
      <c r="F1517" s="729" t="s">
        <v>3058</v>
      </c>
      <c r="G1517" s="546"/>
      <c r="H1517" s="547"/>
      <c r="I1517" s="547"/>
      <c r="J1517" s="547"/>
      <c r="K1517" s="547"/>
      <c r="L1517" s="728" t="s">
        <v>3059</v>
      </c>
      <c r="M1517" s="579">
        <v>3662</v>
      </c>
      <c r="N1517" s="549"/>
      <c r="P1517" s="48"/>
      <c r="Q1517" s="48"/>
      <c r="R1517" s="48"/>
      <c r="S1517" s="48"/>
      <c r="T1517" s="48"/>
      <c r="U1517" s="48"/>
      <c r="V1517" s="48"/>
      <c r="W1517" s="48"/>
      <c r="X1517" s="48"/>
    </row>
    <row r="1518" spans="1:24" ht="20.100000000000001" customHeight="1">
      <c r="A1518" s="540">
        <v>1511</v>
      </c>
      <c r="B1518" s="725" t="s">
        <v>713</v>
      </c>
      <c r="C1518" s="542" t="s">
        <v>712</v>
      </c>
      <c r="D1518" s="543" t="s">
        <v>1790</v>
      </c>
      <c r="E1518" s="731" t="s">
        <v>3400</v>
      </c>
      <c r="F1518" s="729" t="s">
        <v>3058</v>
      </c>
      <c r="G1518" s="546"/>
      <c r="H1518" s="547"/>
      <c r="I1518" s="547"/>
      <c r="J1518" s="547"/>
      <c r="K1518" s="547"/>
      <c r="L1518" s="728" t="s">
        <v>3059</v>
      </c>
      <c r="M1518" s="579">
        <v>3662</v>
      </c>
      <c r="N1518" s="549"/>
      <c r="P1518" s="48"/>
      <c r="Q1518" s="48"/>
      <c r="R1518" s="48"/>
      <c r="S1518" s="48"/>
      <c r="T1518" s="48"/>
      <c r="U1518" s="48"/>
      <c r="V1518" s="48"/>
      <c r="W1518" s="48"/>
      <c r="X1518" s="48"/>
    </row>
    <row r="1519" spans="1:24" ht="20.100000000000001" customHeight="1">
      <c r="A1519" s="540">
        <v>1512</v>
      </c>
      <c r="B1519" s="725" t="s">
        <v>713</v>
      </c>
      <c r="C1519" s="542" t="s">
        <v>712</v>
      </c>
      <c r="D1519" s="543" t="s">
        <v>1791</v>
      </c>
      <c r="E1519" s="731" t="s">
        <v>3401</v>
      </c>
      <c r="F1519" s="729" t="s">
        <v>3058</v>
      </c>
      <c r="G1519" s="546"/>
      <c r="H1519" s="547"/>
      <c r="I1519" s="547"/>
      <c r="J1519" s="547"/>
      <c r="K1519" s="547"/>
      <c r="L1519" s="728" t="s">
        <v>3059</v>
      </c>
      <c r="M1519" s="579">
        <v>3662</v>
      </c>
      <c r="N1519" s="549"/>
      <c r="P1519" s="48"/>
      <c r="Q1519" s="48"/>
      <c r="R1519" s="48"/>
      <c r="S1519" s="48"/>
      <c r="T1519" s="48"/>
      <c r="U1519" s="48"/>
      <c r="V1519" s="48"/>
      <c r="W1519" s="48"/>
      <c r="X1519" s="48"/>
    </row>
    <row r="1520" spans="1:24" ht="20.100000000000001" customHeight="1">
      <c r="A1520" s="540">
        <v>1513</v>
      </c>
      <c r="B1520" s="725" t="s">
        <v>713</v>
      </c>
      <c r="C1520" s="542" t="s">
        <v>712</v>
      </c>
      <c r="D1520" s="543" t="s">
        <v>1793</v>
      </c>
      <c r="E1520" s="731" t="s">
        <v>3402</v>
      </c>
      <c r="F1520" s="729" t="s">
        <v>3058</v>
      </c>
      <c r="G1520" s="546"/>
      <c r="H1520" s="547"/>
      <c r="I1520" s="547"/>
      <c r="J1520" s="547"/>
      <c r="K1520" s="547"/>
      <c r="L1520" s="728" t="s">
        <v>3059</v>
      </c>
      <c r="M1520" s="579">
        <v>5247</v>
      </c>
      <c r="N1520" s="549"/>
      <c r="P1520" s="48"/>
      <c r="Q1520" s="48"/>
      <c r="R1520" s="48"/>
      <c r="S1520" s="48"/>
      <c r="T1520" s="48"/>
      <c r="U1520" s="48"/>
      <c r="V1520" s="48"/>
      <c r="W1520" s="48"/>
      <c r="X1520" s="48"/>
    </row>
    <row r="1521" spans="1:24" ht="20.100000000000001" customHeight="1">
      <c r="A1521" s="540">
        <v>1514</v>
      </c>
      <c r="B1521" s="725" t="s">
        <v>713</v>
      </c>
      <c r="C1521" s="542" t="s">
        <v>712</v>
      </c>
      <c r="D1521" s="543" t="s">
        <v>1794</v>
      </c>
      <c r="E1521" s="731" t="s">
        <v>3403</v>
      </c>
      <c r="F1521" s="729" t="s">
        <v>3058</v>
      </c>
      <c r="G1521" s="546"/>
      <c r="H1521" s="547"/>
      <c r="I1521" s="547"/>
      <c r="J1521" s="547"/>
      <c r="K1521" s="547"/>
      <c r="L1521" s="728" t="s">
        <v>3059</v>
      </c>
      <c r="M1521" s="579">
        <v>3662</v>
      </c>
      <c r="N1521" s="549"/>
      <c r="P1521" s="48"/>
      <c r="Q1521" s="48"/>
      <c r="R1521" s="48"/>
      <c r="S1521" s="48"/>
      <c r="T1521" s="48"/>
      <c r="U1521" s="48"/>
      <c r="V1521" s="48"/>
      <c r="W1521" s="48"/>
      <c r="X1521" s="48"/>
    </row>
    <row r="1522" spans="1:24" ht="20.100000000000001" customHeight="1">
      <c r="A1522" s="540">
        <v>1515</v>
      </c>
      <c r="B1522" s="725" t="s">
        <v>713</v>
      </c>
      <c r="C1522" s="542" t="s">
        <v>712</v>
      </c>
      <c r="D1522" s="543" t="s">
        <v>1797</v>
      </c>
      <c r="E1522" s="731" t="s">
        <v>3404</v>
      </c>
      <c r="F1522" s="729" t="s">
        <v>3058</v>
      </c>
      <c r="G1522" s="546"/>
      <c r="H1522" s="547"/>
      <c r="I1522" s="547"/>
      <c r="J1522" s="547"/>
      <c r="K1522" s="547"/>
      <c r="L1522" s="728" t="s">
        <v>3059</v>
      </c>
      <c r="M1522" s="579">
        <v>3662</v>
      </c>
      <c r="N1522" s="549"/>
      <c r="P1522" s="48"/>
      <c r="Q1522" s="48"/>
      <c r="R1522" s="48"/>
      <c r="S1522" s="48"/>
      <c r="T1522" s="48"/>
      <c r="U1522" s="48"/>
      <c r="V1522" s="48"/>
      <c r="W1522" s="48"/>
      <c r="X1522" s="48"/>
    </row>
    <row r="1523" spans="1:24" ht="20.100000000000001" customHeight="1">
      <c r="A1523" s="540">
        <v>1516</v>
      </c>
      <c r="B1523" s="725" t="s">
        <v>713</v>
      </c>
      <c r="C1523" s="542" t="s">
        <v>712</v>
      </c>
      <c r="D1523" s="543" t="s">
        <v>1798</v>
      </c>
      <c r="E1523" s="731" t="s">
        <v>3405</v>
      </c>
      <c r="F1523" s="729" t="s">
        <v>3058</v>
      </c>
      <c r="G1523" s="546"/>
      <c r="H1523" s="547"/>
      <c r="I1523" s="547"/>
      <c r="J1523" s="547"/>
      <c r="K1523" s="547"/>
      <c r="L1523" s="728" t="s">
        <v>3059</v>
      </c>
      <c r="M1523" s="579">
        <v>3662</v>
      </c>
      <c r="N1523" s="549"/>
      <c r="P1523" s="48"/>
      <c r="Q1523" s="48"/>
      <c r="R1523" s="48"/>
      <c r="S1523" s="48"/>
      <c r="T1523" s="48"/>
      <c r="U1523" s="48"/>
      <c r="V1523" s="48"/>
      <c r="W1523" s="48"/>
      <c r="X1523" s="48"/>
    </row>
    <row r="1524" spans="1:24" ht="20.100000000000001" customHeight="1">
      <c r="A1524" s="540">
        <v>1517</v>
      </c>
      <c r="B1524" s="725" t="s">
        <v>713</v>
      </c>
      <c r="C1524" s="542" t="s">
        <v>712</v>
      </c>
      <c r="D1524" s="543" t="s">
        <v>1800</v>
      </c>
      <c r="E1524" s="731" t="s">
        <v>3406</v>
      </c>
      <c r="F1524" s="729" t="s">
        <v>3058</v>
      </c>
      <c r="G1524" s="546"/>
      <c r="H1524" s="547"/>
      <c r="I1524" s="547"/>
      <c r="J1524" s="547"/>
      <c r="K1524" s="547"/>
      <c r="L1524" s="728" t="s">
        <v>3059</v>
      </c>
      <c r="M1524" s="579">
        <v>3662</v>
      </c>
      <c r="N1524" s="549"/>
      <c r="P1524" s="48"/>
      <c r="Q1524" s="48"/>
      <c r="R1524" s="48"/>
      <c r="S1524" s="48"/>
      <c r="T1524" s="48"/>
      <c r="U1524" s="48"/>
      <c r="V1524" s="48"/>
      <c r="W1524" s="48"/>
      <c r="X1524" s="48"/>
    </row>
    <row r="1525" spans="1:24" ht="20.100000000000001" customHeight="1">
      <c r="A1525" s="540">
        <v>1518</v>
      </c>
      <c r="B1525" s="725" t="s">
        <v>713</v>
      </c>
      <c r="C1525" s="542" t="s">
        <v>712</v>
      </c>
      <c r="D1525" s="543" t="s">
        <v>1801</v>
      </c>
      <c r="E1525" s="731" t="s">
        <v>3407</v>
      </c>
      <c r="F1525" s="729" t="s">
        <v>3058</v>
      </c>
      <c r="G1525" s="546"/>
      <c r="H1525" s="547"/>
      <c r="I1525" s="547"/>
      <c r="J1525" s="547"/>
      <c r="K1525" s="547"/>
      <c r="L1525" s="728" t="s">
        <v>3059</v>
      </c>
      <c r="M1525" s="579">
        <v>3662</v>
      </c>
      <c r="N1525" s="549"/>
      <c r="P1525" s="48"/>
      <c r="Q1525" s="48"/>
      <c r="R1525" s="48"/>
      <c r="S1525" s="48"/>
      <c r="T1525" s="48"/>
      <c r="U1525" s="48"/>
      <c r="V1525" s="48"/>
      <c r="W1525" s="48"/>
      <c r="X1525" s="48"/>
    </row>
    <row r="1526" spans="1:24" ht="20.100000000000001" customHeight="1">
      <c r="A1526" s="540">
        <v>1519</v>
      </c>
      <c r="B1526" s="725" t="s">
        <v>713</v>
      </c>
      <c r="C1526" s="542" t="s">
        <v>712</v>
      </c>
      <c r="D1526" s="543" t="s">
        <v>1803</v>
      </c>
      <c r="E1526" s="731" t="s">
        <v>3408</v>
      </c>
      <c r="F1526" s="729" t="s">
        <v>3058</v>
      </c>
      <c r="G1526" s="546"/>
      <c r="H1526" s="547"/>
      <c r="I1526" s="547"/>
      <c r="J1526" s="547"/>
      <c r="K1526" s="547"/>
      <c r="L1526" s="728" t="s">
        <v>3059</v>
      </c>
      <c r="M1526" s="579">
        <v>3662</v>
      </c>
      <c r="N1526" s="549"/>
      <c r="P1526" s="48"/>
      <c r="Q1526" s="48"/>
      <c r="R1526" s="48"/>
      <c r="S1526" s="48"/>
      <c r="T1526" s="48"/>
      <c r="U1526" s="48"/>
      <c r="V1526" s="48"/>
      <c r="W1526" s="48"/>
      <c r="X1526" s="48"/>
    </row>
    <row r="1527" spans="1:24" ht="20.100000000000001" customHeight="1">
      <c r="A1527" s="540">
        <v>1520</v>
      </c>
      <c r="B1527" s="725" t="s">
        <v>713</v>
      </c>
      <c r="C1527" s="542" t="s">
        <v>712</v>
      </c>
      <c r="D1527" s="543" t="s">
        <v>1805</v>
      </c>
      <c r="E1527" s="731" t="s">
        <v>3409</v>
      </c>
      <c r="F1527" s="729" t="s">
        <v>3058</v>
      </c>
      <c r="G1527" s="546"/>
      <c r="H1527" s="547"/>
      <c r="I1527" s="547"/>
      <c r="J1527" s="547"/>
      <c r="K1527" s="547"/>
      <c r="L1527" s="728" t="s">
        <v>3059</v>
      </c>
      <c r="M1527" s="579">
        <v>3662</v>
      </c>
      <c r="N1527" s="549"/>
      <c r="P1527" s="48"/>
      <c r="Q1527" s="48"/>
      <c r="R1527" s="48"/>
      <c r="S1527" s="48"/>
      <c r="T1527" s="48"/>
      <c r="U1527" s="48"/>
      <c r="V1527" s="48"/>
      <c r="W1527" s="48"/>
      <c r="X1527" s="48"/>
    </row>
    <row r="1528" spans="1:24" ht="20.100000000000001" customHeight="1">
      <c r="A1528" s="540">
        <v>1521</v>
      </c>
      <c r="B1528" s="725" t="s">
        <v>713</v>
      </c>
      <c r="C1528" s="542" t="s">
        <v>712</v>
      </c>
      <c r="D1528" s="543" t="s">
        <v>1806</v>
      </c>
      <c r="E1528" s="731" t="s">
        <v>3410</v>
      </c>
      <c r="F1528" s="729" t="s">
        <v>3058</v>
      </c>
      <c r="G1528" s="546"/>
      <c r="H1528" s="547"/>
      <c r="I1528" s="547"/>
      <c r="J1528" s="547"/>
      <c r="K1528" s="547"/>
      <c r="L1528" s="728" t="s">
        <v>3059</v>
      </c>
      <c r="M1528" s="579">
        <v>4200</v>
      </c>
      <c r="N1528" s="549"/>
      <c r="P1528" s="48"/>
      <c r="Q1528" s="48"/>
      <c r="R1528" s="48"/>
      <c r="S1528" s="48"/>
      <c r="T1528" s="48"/>
      <c r="U1528" s="48"/>
      <c r="V1528" s="48"/>
      <c r="W1528" s="48"/>
      <c r="X1528" s="48"/>
    </row>
    <row r="1529" spans="1:24" ht="20.100000000000001" customHeight="1">
      <c r="A1529" s="540">
        <v>1522</v>
      </c>
      <c r="B1529" s="725" t="s">
        <v>713</v>
      </c>
      <c r="C1529" s="542" t="s">
        <v>712</v>
      </c>
      <c r="D1529" s="543" t="s">
        <v>1808</v>
      </c>
      <c r="E1529" s="731" t="s">
        <v>3411</v>
      </c>
      <c r="F1529" s="729" t="s">
        <v>3058</v>
      </c>
      <c r="G1529" s="546"/>
      <c r="H1529" s="547"/>
      <c r="I1529" s="547"/>
      <c r="J1529" s="547"/>
      <c r="K1529" s="547"/>
      <c r="L1529" s="728" t="s">
        <v>3059</v>
      </c>
      <c r="M1529" s="579">
        <v>3662</v>
      </c>
      <c r="N1529" s="549"/>
      <c r="P1529" s="48"/>
      <c r="Q1529" s="48"/>
      <c r="R1529" s="48"/>
      <c r="S1529" s="48"/>
      <c r="T1529" s="48"/>
      <c r="U1529" s="48"/>
      <c r="V1529" s="48"/>
      <c r="W1529" s="48"/>
      <c r="X1529" s="48"/>
    </row>
    <row r="1530" spans="1:24" ht="20.100000000000001" customHeight="1">
      <c r="A1530" s="540">
        <v>1523</v>
      </c>
      <c r="B1530" s="725" t="s">
        <v>713</v>
      </c>
      <c r="C1530" s="542" t="s">
        <v>712</v>
      </c>
      <c r="D1530" s="543" t="s">
        <v>1810</v>
      </c>
      <c r="E1530" s="731" t="s">
        <v>3412</v>
      </c>
      <c r="F1530" s="729" t="s">
        <v>3058</v>
      </c>
      <c r="G1530" s="546"/>
      <c r="H1530" s="547"/>
      <c r="I1530" s="547"/>
      <c r="J1530" s="547"/>
      <c r="K1530" s="547"/>
      <c r="L1530" s="728" t="s">
        <v>3059</v>
      </c>
      <c r="M1530" s="579">
        <v>4200</v>
      </c>
      <c r="N1530" s="549"/>
      <c r="P1530" s="48"/>
      <c r="Q1530" s="48"/>
      <c r="R1530" s="48"/>
      <c r="S1530" s="48"/>
      <c r="T1530" s="48"/>
      <c r="U1530" s="48"/>
      <c r="V1530" s="48"/>
      <c r="W1530" s="48"/>
      <c r="X1530" s="48"/>
    </row>
    <row r="1531" spans="1:24" ht="20.100000000000001" customHeight="1">
      <c r="A1531" s="540">
        <v>1524</v>
      </c>
      <c r="B1531" s="725" t="s">
        <v>713</v>
      </c>
      <c r="C1531" s="542" t="s">
        <v>712</v>
      </c>
      <c r="D1531" s="543" t="s">
        <v>1811</v>
      </c>
      <c r="E1531" s="731" t="s">
        <v>3128</v>
      </c>
      <c r="F1531" s="729" t="s">
        <v>3058</v>
      </c>
      <c r="G1531" s="546"/>
      <c r="H1531" s="547"/>
      <c r="I1531" s="547"/>
      <c r="J1531" s="547"/>
      <c r="K1531" s="547"/>
      <c r="L1531" s="728" t="s">
        <v>3059</v>
      </c>
      <c r="M1531" s="579">
        <v>3662</v>
      </c>
      <c r="N1531" s="549"/>
      <c r="P1531" s="48"/>
      <c r="Q1531" s="48"/>
      <c r="R1531" s="48"/>
      <c r="S1531" s="48"/>
      <c r="T1531" s="48"/>
      <c r="U1531" s="48"/>
      <c r="V1531" s="48"/>
      <c r="W1531" s="48"/>
      <c r="X1531" s="48"/>
    </row>
    <row r="1532" spans="1:24" ht="20.100000000000001" customHeight="1">
      <c r="A1532" s="540">
        <v>1525</v>
      </c>
      <c r="B1532" s="725" t="s">
        <v>713</v>
      </c>
      <c r="C1532" s="542" t="s">
        <v>712</v>
      </c>
      <c r="D1532" s="543" t="s">
        <v>1813</v>
      </c>
      <c r="E1532" s="731" t="s">
        <v>3413</v>
      </c>
      <c r="F1532" s="729" t="s">
        <v>3058</v>
      </c>
      <c r="G1532" s="546"/>
      <c r="H1532" s="547"/>
      <c r="I1532" s="547"/>
      <c r="J1532" s="547"/>
      <c r="K1532" s="547"/>
      <c r="L1532" s="728" t="s">
        <v>3059</v>
      </c>
      <c r="M1532" s="579">
        <v>3662</v>
      </c>
      <c r="N1532" s="549"/>
      <c r="P1532" s="48"/>
      <c r="Q1532" s="48"/>
      <c r="R1532" s="48"/>
      <c r="S1532" s="48"/>
      <c r="T1532" s="48"/>
      <c r="U1532" s="48"/>
      <c r="V1532" s="48"/>
      <c r="W1532" s="48"/>
      <c r="X1532" s="48"/>
    </row>
    <row r="1533" spans="1:24" ht="20.100000000000001" customHeight="1">
      <c r="A1533" s="540">
        <v>1526</v>
      </c>
      <c r="B1533" s="725" t="s">
        <v>713</v>
      </c>
      <c r="C1533" s="542" t="s">
        <v>712</v>
      </c>
      <c r="D1533" s="543" t="s">
        <v>1814</v>
      </c>
      <c r="E1533" s="731" t="s">
        <v>3414</v>
      </c>
      <c r="F1533" s="729" t="s">
        <v>3058</v>
      </c>
      <c r="G1533" s="546"/>
      <c r="H1533" s="547"/>
      <c r="I1533" s="547"/>
      <c r="J1533" s="547"/>
      <c r="K1533" s="547"/>
      <c r="L1533" s="728" t="s">
        <v>3059</v>
      </c>
      <c r="M1533" s="579">
        <v>4200</v>
      </c>
      <c r="N1533" s="549"/>
      <c r="P1533" s="48"/>
      <c r="Q1533" s="48"/>
      <c r="R1533" s="48"/>
      <c r="S1533" s="48"/>
      <c r="T1533" s="48"/>
      <c r="U1533" s="48"/>
      <c r="V1533" s="48"/>
      <c r="W1533" s="48"/>
      <c r="X1533" s="48"/>
    </row>
    <row r="1534" spans="1:24" ht="20.100000000000001" customHeight="1">
      <c r="A1534" s="540">
        <v>1527</v>
      </c>
      <c r="B1534" s="725" t="s">
        <v>713</v>
      </c>
      <c r="C1534" s="542" t="s">
        <v>712</v>
      </c>
      <c r="D1534" s="543" t="s">
        <v>1816</v>
      </c>
      <c r="E1534" s="731" t="s">
        <v>3415</v>
      </c>
      <c r="F1534" s="729" t="s">
        <v>3058</v>
      </c>
      <c r="G1534" s="546"/>
      <c r="H1534" s="547"/>
      <c r="I1534" s="547"/>
      <c r="J1534" s="547"/>
      <c r="K1534" s="547"/>
      <c r="L1534" s="728" t="s">
        <v>3059</v>
      </c>
      <c r="M1534" s="579">
        <v>5156</v>
      </c>
      <c r="N1534" s="549"/>
      <c r="P1534" s="48"/>
      <c r="Q1534" s="48"/>
      <c r="R1534" s="48"/>
      <c r="S1534" s="48"/>
      <c r="T1534" s="48"/>
      <c r="U1534" s="48"/>
      <c r="V1534" s="48"/>
      <c r="W1534" s="48"/>
      <c r="X1534" s="48"/>
    </row>
    <row r="1535" spans="1:24" ht="20.100000000000001" customHeight="1">
      <c r="A1535" s="540">
        <v>1528</v>
      </c>
      <c r="B1535" s="725" t="s">
        <v>713</v>
      </c>
      <c r="C1535" s="542" t="s">
        <v>712</v>
      </c>
      <c r="D1535" s="543" t="s">
        <v>1817</v>
      </c>
      <c r="E1535" s="731" t="s">
        <v>3416</v>
      </c>
      <c r="F1535" s="729" t="s">
        <v>3058</v>
      </c>
      <c r="G1535" s="546"/>
      <c r="H1535" s="547"/>
      <c r="I1535" s="547"/>
      <c r="J1535" s="547"/>
      <c r="K1535" s="547"/>
      <c r="L1535" s="728" t="s">
        <v>3059</v>
      </c>
      <c r="M1535" s="579">
        <v>3662</v>
      </c>
      <c r="N1535" s="549"/>
      <c r="P1535" s="48"/>
      <c r="Q1535" s="48"/>
      <c r="R1535" s="48"/>
      <c r="S1535" s="48"/>
      <c r="T1535" s="48"/>
      <c r="U1535" s="48"/>
      <c r="V1535" s="48"/>
      <c r="W1535" s="48"/>
      <c r="X1535" s="48"/>
    </row>
    <row r="1536" spans="1:24" ht="20.100000000000001" customHeight="1">
      <c r="A1536" s="540">
        <v>1529</v>
      </c>
      <c r="B1536" s="725" t="s">
        <v>713</v>
      </c>
      <c r="C1536" s="542" t="s">
        <v>712</v>
      </c>
      <c r="D1536" s="543" t="s">
        <v>1819</v>
      </c>
      <c r="E1536" s="731" t="s">
        <v>3417</v>
      </c>
      <c r="F1536" s="729" t="s">
        <v>3058</v>
      </c>
      <c r="G1536" s="546"/>
      <c r="H1536" s="547"/>
      <c r="I1536" s="547"/>
      <c r="J1536" s="547"/>
      <c r="K1536" s="547"/>
      <c r="L1536" s="728" t="s">
        <v>3059</v>
      </c>
      <c r="M1536" s="579">
        <v>4200</v>
      </c>
      <c r="N1536" s="549"/>
      <c r="P1536" s="48"/>
      <c r="Q1536" s="48"/>
      <c r="R1536" s="48"/>
      <c r="S1536" s="48"/>
      <c r="T1536" s="48"/>
      <c r="U1536" s="48"/>
      <c r="V1536" s="48"/>
      <c r="W1536" s="48"/>
      <c r="X1536" s="48"/>
    </row>
    <row r="1537" spans="1:24" ht="20.100000000000001" customHeight="1">
      <c r="A1537" s="540">
        <v>1530</v>
      </c>
      <c r="B1537" s="725" t="s">
        <v>713</v>
      </c>
      <c r="C1537" s="542" t="s">
        <v>712</v>
      </c>
      <c r="D1537" s="543" t="s">
        <v>1820</v>
      </c>
      <c r="E1537" s="731" t="s">
        <v>3418</v>
      </c>
      <c r="F1537" s="729" t="s">
        <v>3058</v>
      </c>
      <c r="G1537" s="546"/>
      <c r="H1537" s="547"/>
      <c r="I1537" s="547"/>
      <c r="J1537" s="547"/>
      <c r="K1537" s="547"/>
      <c r="L1537" s="728" t="s">
        <v>3059</v>
      </c>
      <c r="M1537" s="579">
        <v>4200</v>
      </c>
      <c r="N1537" s="549"/>
      <c r="P1537" s="48"/>
      <c r="Q1537" s="48"/>
      <c r="R1537" s="48"/>
      <c r="S1537" s="48"/>
      <c r="T1537" s="48"/>
      <c r="U1537" s="48"/>
      <c r="V1537" s="48"/>
      <c r="W1537" s="48"/>
      <c r="X1537" s="48"/>
    </row>
    <row r="1538" spans="1:24" ht="20.100000000000001" customHeight="1">
      <c r="A1538" s="540">
        <v>1531</v>
      </c>
      <c r="B1538" s="725" t="s">
        <v>713</v>
      </c>
      <c r="C1538" s="542" t="s">
        <v>712</v>
      </c>
      <c r="D1538" s="543" t="s">
        <v>1823</v>
      </c>
      <c r="E1538" s="731" t="s">
        <v>3419</v>
      </c>
      <c r="F1538" s="729" t="s">
        <v>3058</v>
      </c>
      <c r="G1538" s="546"/>
      <c r="H1538" s="547"/>
      <c r="I1538" s="547"/>
      <c r="J1538" s="547"/>
      <c r="K1538" s="547"/>
      <c r="L1538" s="728" t="s">
        <v>3059</v>
      </c>
      <c r="M1538" s="579">
        <v>3662</v>
      </c>
      <c r="N1538" s="549"/>
      <c r="P1538" s="48"/>
      <c r="Q1538" s="48"/>
      <c r="R1538" s="48"/>
      <c r="S1538" s="48"/>
      <c r="T1538" s="48"/>
      <c r="U1538" s="48"/>
      <c r="V1538" s="48"/>
      <c r="W1538" s="48"/>
      <c r="X1538" s="48"/>
    </row>
    <row r="1539" spans="1:24" ht="20.100000000000001" customHeight="1">
      <c r="A1539" s="540">
        <v>1532</v>
      </c>
      <c r="B1539" s="725" t="s">
        <v>713</v>
      </c>
      <c r="C1539" s="542" t="s">
        <v>712</v>
      </c>
      <c r="D1539" s="543" t="s">
        <v>1824</v>
      </c>
      <c r="E1539" s="731" t="s">
        <v>3420</v>
      </c>
      <c r="F1539" s="729" t="s">
        <v>3058</v>
      </c>
      <c r="G1539" s="546"/>
      <c r="H1539" s="547"/>
      <c r="I1539" s="547"/>
      <c r="J1539" s="547"/>
      <c r="K1539" s="547"/>
      <c r="L1539" s="728" t="s">
        <v>3059</v>
      </c>
      <c r="M1539" s="579">
        <v>4637</v>
      </c>
      <c r="N1539" s="549"/>
      <c r="P1539" s="48"/>
      <c r="Q1539" s="48"/>
      <c r="R1539" s="48"/>
      <c r="S1539" s="48"/>
      <c r="T1539" s="48"/>
      <c r="U1539" s="48"/>
      <c r="V1539" s="48"/>
      <c r="W1539" s="48"/>
      <c r="X1539" s="48"/>
    </row>
    <row r="1540" spans="1:24" ht="20.100000000000001" customHeight="1">
      <c r="A1540" s="540">
        <v>1533</v>
      </c>
      <c r="B1540" s="725" t="s">
        <v>713</v>
      </c>
      <c r="C1540" s="542" t="s">
        <v>712</v>
      </c>
      <c r="D1540" s="543" t="s">
        <v>1826</v>
      </c>
      <c r="E1540" s="731" t="s">
        <v>3421</v>
      </c>
      <c r="F1540" s="729" t="s">
        <v>3058</v>
      </c>
      <c r="G1540" s="546"/>
      <c r="H1540" s="547"/>
      <c r="I1540" s="547"/>
      <c r="J1540" s="547"/>
      <c r="K1540" s="547"/>
      <c r="L1540" s="728" t="s">
        <v>3059</v>
      </c>
      <c r="M1540" s="579">
        <v>3662</v>
      </c>
      <c r="N1540" s="549"/>
      <c r="P1540" s="48"/>
      <c r="Q1540" s="48"/>
      <c r="R1540" s="48"/>
      <c r="S1540" s="48"/>
      <c r="T1540" s="48"/>
      <c r="U1540" s="48"/>
      <c r="V1540" s="48"/>
      <c r="W1540" s="48"/>
      <c r="X1540" s="48"/>
    </row>
    <row r="1541" spans="1:24" ht="20.100000000000001" customHeight="1">
      <c r="A1541" s="540">
        <v>1534</v>
      </c>
      <c r="B1541" s="725" t="s">
        <v>713</v>
      </c>
      <c r="C1541" s="542" t="s">
        <v>712</v>
      </c>
      <c r="D1541" s="543" t="s">
        <v>1827</v>
      </c>
      <c r="E1541" s="731" t="s">
        <v>3422</v>
      </c>
      <c r="F1541" s="729" t="s">
        <v>3058</v>
      </c>
      <c r="G1541" s="546"/>
      <c r="H1541" s="547"/>
      <c r="I1541" s="547"/>
      <c r="J1541" s="547"/>
      <c r="K1541" s="547"/>
      <c r="L1541" s="728" t="s">
        <v>3059</v>
      </c>
      <c r="M1541" s="579">
        <v>3662</v>
      </c>
      <c r="N1541" s="549"/>
      <c r="P1541" s="48"/>
      <c r="Q1541" s="48"/>
      <c r="R1541" s="48"/>
      <c r="S1541" s="48"/>
      <c r="T1541" s="48"/>
      <c r="U1541" s="48"/>
      <c r="V1541" s="48"/>
      <c r="W1541" s="48"/>
      <c r="X1541" s="48"/>
    </row>
    <row r="1542" spans="1:24" ht="20.100000000000001" customHeight="1">
      <c r="A1542" s="540">
        <v>1535</v>
      </c>
      <c r="B1542" s="725" t="s">
        <v>713</v>
      </c>
      <c r="C1542" s="542" t="s">
        <v>712</v>
      </c>
      <c r="D1542" s="543" t="s">
        <v>1829</v>
      </c>
      <c r="E1542" s="731" t="s">
        <v>3423</v>
      </c>
      <c r="F1542" s="729" t="s">
        <v>3058</v>
      </c>
      <c r="G1542" s="546"/>
      <c r="H1542" s="547"/>
      <c r="I1542" s="547"/>
      <c r="J1542" s="547"/>
      <c r="K1542" s="547"/>
      <c r="L1542" s="728" t="s">
        <v>3059</v>
      </c>
      <c r="M1542" s="579">
        <v>4200</v>
      </c>
      <c r="N1542" s="549"/>
      <c r="P1542" s="48"/>
      <c r="Q1542" s="48"/>
      <c r="R1542" s="48"/>
      <c r="S1542" s="48"/>
      <c r="T1542" s="48"/>
      <c r="U1542" s="48"/>
      <c r="V1542" s="48"/>
      <c r="W1542" s="48"/>
      <c r="X1542" s="48"/>
    </row>
    <row r="1543" spans="1:24" ht="20.100000000000001" customHeight="1">
      <c r="A1543" s="540">
        <v>1536</v>
      </c>
      <c r="B1543" s="725" t="s">
        <v>713</v>
      </c>
      <c r="C1543" s="542" t="s">
        <v>712</v>
      </c>
      <c r="D1543" s="543" t="s">
        <v>1830</v>
      </c>
      <c r="E1543" s="731" t="s">
        <v>3424</v>
      </c>
      <c r="F1543" s="729" t="s">
        <v>3058</v>
      </c>
      <c r="G1543" s="546"/>
      <c r="H1543" s="547"/>
      <c r="I1543" s="547"/>
      <c r="J1543" s="547"/>
      <c r="K1543" s="547"/>
      <c r="L1543" s="728" t="s">
        <v>3059</v>
      </c>
      <c r="M1543" s="579">
        <v>4200</v>
      </c>
      <c r="N1543" s="549"/>
      <c r="P1543" s="48"/>
      <c r="Q1543" s="48"/>
      <c r="R1543" s="48"/>
      <c r="S1543" s="48"/>
      <c r="T1543" s="48"/>
      <c r="U1543" s="48"/>
      <c r="V1543" s="48"/>
      <c r="W1543" s="48"/>
      <c r="X1543" s="48"/>
    </row>
    <row r="1544" spans="1:24" ht="20.100000000000001" customHeight="1">
      <c r="A1544" s="540">
        <v>1537</v>
      </c>
      <c r="B1544" s="725" t="s">
        <v>713</v>
      </c>
      <c r="C1544" s="542" t="s">
        <v>712</v>
      </c>
      <c r="D1544" s="543" t="s">
        <v>1832</v>
      </c>
      <c r="E1544" s="731" t="s">
        <v>3425</v>
      </c>
      <c r="F1544" s="729" t="s">
        <v>3058</v>
      </c>
      <c r="G1544" s="546"/>
      <c r="H1544" s="547"/>
      <c r="I1544" s="547"/>
      <c r="J1544" s="547"/>
      <c r="K1544" s="547"/>
      <c r="L1544" s="728" t="s">
        <v>3059</v>
      </c>
      <c r="M1544" s="579">
        <v>3662</v>
      </c>
      <c r="N1544" s="549"/>
      <c r="P1544" s="48"/>
      <c r="Q1544" s="48"/>
      <c r="R1544" s="48"/>
      <c r="S1544" s="48"/>
      <c r="T1544" s="48"/>
      <c r="U1544" s="48"/>
      <c r="V1544" s="48"/>
      <c r="W1544" s="48"/>
      <c r="X1544" s="48"/>
    </row>
    <row r="1545" spans="1:24" ht="20.100000000000001" customHeight="1">
      <c r="A1545" s="540">
        <v>1538</v>
      </c>
      <c r="B1545" s="725" t="s">
        <v>713</v>
      </c>
      <c r="C1545" s="542" t="s">
        <v>712</v>
      </c>
      <c r="D1545" s="543" t="s">
        <v>1833</v>
      </c>
      <c r="E1545" s="731" t="s">
        <v>3426</v>
      </c>
      <c r="F1545" s="729" t="s">
        <v>3058</v>
      </c>
      <c r="G1545" s="546"/>
      <c r="H1545" s="547"/>
      <c r="I1545" s="547"/>
      <c r="J1545" s="547"/>
      <c r="K1545" s="547"/>
      <c r="L1545" s="728" t="s">
        <v>3059</v>
      </c>
      <c r="M1545" s="579">
        <v>4200</v>
      </c>
      <c r="N1545" s="549"/>
      <c r="P1545" s="48"/>
      <c r="Q1545" s="48"/>
      <c r="R1545" s="48"/>
      <c r="S1545" s="48"/>
      <c r="T1545" s="48"/>
      <c r="U1545" s="48"/>
      <c r="V1545" s="48"/>
      <c r="W1545" s="48"/>
      <c r="X1545" s="48"/>
    </row>
    <row r="1546" spans="1:24" ht="20.100000000000001" customHeight="1">
      <c r="A1546" s="540">
        <v>1539</v>
      </c>
      <c r="B1546" s="725" t="s">
        <v>713</v>
      </c>
      <c r="C1546" s="542" t="s">
        <v>712</v>
      </c>
      <c r="D1546" s="543" t="s">
        <v>1835</v>
      </c>
      <c r="E1546" s="731" t="s">
        <v>3427</v>
      </c>
      <c r="F1546" s="729" t="s">
        <v>3058</v>
      </c>
      <c r="G1546" s="546"/>
      <c r="H1546" s="547"/>
      <c r="I1546" s="547"/>
      <c r="J1546" s="547"/>
      <c r="K1546" s="547"/>
      <c r="L1546" s="728" t="s">
        <v>3059</v>
      </c>
      <c r="M1546" s="579">
        <v>3662</v>
      </c>
      <c r="N1546" s="549"/>
      <c r="P1546" s="48"/>
      <c r="Q1546" s="48"/>
      <c r="R1546" s="48"/>
      <c r="S1546" s="48"/>
      <c r="T1546" s="48"/>
      <c r="U1546" s="48"/>
      <c r="V1546" s="48"/>
      <c r="W1546" s="48"/>
      <c r="X1546" s="48"/>
    </row>
    <row r="1547" spans="1:24" ht="20.100000000000001" customHeight="1">
      <c r="A1547" s="540">
        <v>1540</v>
      </c>
      <c r="B1547" s="725" t="s">
        <v>713</v>
      </c>
      <c r="C1547" s="542" t="s">
        <v>712</v>
      </c>
      <c r="D1547" s="543" t="s">
        <v>1836</v>
      </c>
      <c r="E1547" s="731" t="s">
        <v>3428</v>
      </c>
      <c r="F1547" s="729" t="s">
        <v>3058</v>
      </c>
      <c r="G1547" s="546"/>
      <c r="H1547" s="547"/>
      <c r="I1547" s="547"/>
      <c r="J1547" s="547"/>
      <c r="K1547" s="547"/>
      <c r="L1547" s="728" t="s">
        <v>3059</v>
      </c>
      <c r="M1547" s="579">
        <v>4200</v>
      </c>
      <c r="N1547" s="549"/>
      <c r="P1547" s="48"/>
      <c r="Q1547" s="48"/>
      <c r="R1547" s="48"/>
      <c r="S1547" s="48"/>
      <c r="T1547" s="48"/>
      <c r="U1547" s="48"/>
      <c r="V1547" s="48"/>
      <c r="W1547" s="48"/>
      <c r="X1547" s="48"/>
    </row>
    <row r="1548" spans="1:24" ht="20.100000000000001" customHeight="1">
      <c r="A1548" s="540">
        <v>1541</v>
      </c>
      <c r="B1548" s="725" t="s">
        <v>713</v>
      </c>
      <c r="C1548" s="542" t="s">
        <v>712</v>
      </c>
      <c r="D1548" s="543" t="s">
        <v>1838</v>
      </c>
      <c r="E1548" s="731" t="s">
        <v>3429</v>
      </c>
      <c r="F1548" s="729" t="s">
        <v>3058</v>
      </c>
      <c r="G1548" s="546"/>
      <c r="H1548" s="547"/>
      <c r="I1548" s="547"/>
      <c r="J1548" s="547"/>
      <c r="K1548" s="547"/>
      <c r="L1548" s="728" t="s">
        <v>3059</v>
      </c>
      <c r="M1548" s="579">
        <v>3662</v>
      </c>
      <c r="N1548" s="549"/>
      <c r="P1548" s="48"/>
      <c r="Q1548" s="48"/>
      <c r="R1548" s="48"/>
      <c r="S1548" s="48"/>
      <c r="T1548" s="48"/>
      <c r="U1548" s="48"/>
      <c r="V1548" s="48"/>
      <c r="W1548" s="48"/>
      <c r="X1548" s="48"/>
    </row>
    <row r="1549" spans="1:24" ht="20.100000000000001" customHeight="1">
      <c r="A1549" s="540">
        <v>1542</v>
      </c>
      <c r="B1549" s="725" t="s">
        <v>713</v>
      </c>
      <c r="C1549" s="542" t="s">
        <v>712</v>
      </c>
      <c r="D1549" s="543" t="s">
        <v>1839</v>
      </c>
      <c r="E1549" s="731" t="s">
        <v>3430</v>
      </c>
      <c r="F1549" s="729" t="s">
        <v>3058</v>
      </c>
      <c r="G1549" s="546"/>
      <c r="H1549" s="547"/>
      <c r="I1549" s="547"/>
      <c r="J1549" s="547"/>
      <c r="K1549" s="547"/>
      <c r="L1549" s="728" t="s">
        <v>3059</v>
      </c>
      <c r="M1549" s="579">
        <v>3662</v>
      </c>
      <c r="N1549" s="549"/>
      <c r="P1549" s="48"/>
      <c r="Q1549" s="48"/>
      <c r="R1549" s="48"/>
      <c r="S1549" s="48"/>
      <c r="T1549" s="48"/>
      <c r="U1549" s="48"/>
      <c r="V1549" s="48"/>
      <c r="W1549" s="48"/>
      <c r="X1549" s="48"/>
    </row>
    <row r="1550" spans="1:24" ht="20.100000000000001" customHeight="1">
      <c r="A1550" s="540">
        <v>1543</v>
      </c>
      <c r="B1550" s="725" t="s">
        <v>713</v>
      </c>
      <c r="C1550" s="542" t="s">
        <v>712</v>
      </c>
      <c r="D1550" s="543" t="s">
        <v>1841</v>
      </c>
      <c r="E1550" s="731" t="s">
        <v>3431</v>
      </c>
      <c r="F1550" s="729" t="s">
        <v>3058</v>
      </c>
      <c r="G1550" s="546"/>
      <c r="H1550" s="547"/>
      <c r="I1550" s="547"/>
      <c r="J1550" s="547"/>
      <c r="K1550" s="547"/>
      <c r="L1550" s="728" t="s">
        <v>3059</v>
      </c>
      <c r="M1550" s="579">
        <v>3662</v>
      </c>
      <c r="N1550" s="549"/>
      <c r="P1550" s="48"/>
      <c r="Q1550" s="48"/>
      <c r="R1550" s="48"/>
      <c r="S1550" s="48"/>
      <c r="T1550" s="48"/>
      <c r="U1550" s="48"/>
      <c r="V1550" s="48"/>
      <c r="W1550" s="48"/>
      <c r="X1550" s="48"/>
    </row>
    <row r="1551" spans="1:24" ht="20.100000000000001" customHeight="1">
      <c r="A1551" s="540">
        <v>1544</v>
      </c>
      <c r="B1551" s="725" t="s">
        <v>713</v>
      </c>
      <c r="C1551" s="542" t="s">
        <v>712</v>
      </c>
      <c r="D1551" s="543" t="s">
        <v>1842</v>
      </c>
      <c r="E1551" s="731" t="s">
        <v>3432</v>
      </c>
      <c r="F1551" s="729" t="s">
        <v>3058</v>
      </c>
      <c r="G1551" s="546"/>
      <c r="H1551" s="547"/>
      <c r="I1551" s="547"/>
      <c r="J1551" s="547"/>
      <c r="K1551" s="547"/>
      <c r="L1551" s="728" t="s">
        <v>3059</v>
      </c>
      <c r="M1551" s="579">
        <v>4200</v>
      </c>
      <c r="N1551" s="549"/>
      <c r="P1551" s="48"/>
      <c r="Q1551" s="48"/>
      <c r="R1551" s="48"/>
      <c r="S1551" s="48"/>
      <c r="T1551" s="48"/>
      <c r="U1551" s="48"/>
      <c r="V1551" s="48"/>
      <c r="W1551" s="48"/>
      <c r="X1551" s="48"/>
    </row>
    <row r="1552" spans="1:24" ht="20.100000000000001" customHeight="1">
      <c r="A1552" s="540">
        <v>1545</v>
      </c>
      <c r="B1552" s="725" t="s">
        <v>713</v>
      </c>
      <c r="C1552" s="542" t="s">
        <v>712</v>
      </c>
      <c r="D1552" s="543" t="s">
        <v>1844</v>
      </c>
      <c r="E1552" s="731" t="s">
        <v>3433</v>
      </c>
      <c r="F1552" s="729" t="s">
        <v>3058</v>
      </c>
      <c r="G1552" s="546"/>
      <c r="H1552" s="547"/>
      <c r="I1552" s="547"/>
      <c r="J1552" s="547"/>
      <c r="K1552" s="547"/>
      <c r="L1552" s="728" t="s">
        <v>3059</v>
      </c>
      <c r="M1552" s="579">
        <v>4200</v>
      </c>
      <c r="N1552" s="549"/>
      <c r="P1552" s="48"/>
      <c r="Q1552" s="48"/>
      <c r="R1552" s="48"/>
      <c r="S1552" s="48"/>
      <c r="T1552" s="48"/>
      <c r="U1552" s="48"/>
      <c r="V1552" s="48"/>
      <c r="W1552" s="48"/>
      <c r="X1552" s="48"/>
    </row>
    <row r="1553" spans="1:24" ht="20.100000000000001" customHeight="1">
      <c r="A1553" s="540">
        <v>1546</v>
      </c>
      <c r="B1553" s="725" t="s">
        <v>713</v>
      </c>
      <c r="C1553" s="542" t="s">
        <v>712</v>
      </c>
      <c r="D1553" s="543" t="s">
        <v>1845</v>
      </c>
      <c r="E1553" s="731" t="s">
        <v>3434</v>
      </c>
      <c r="F1553" s="729" t="s">
        <v>3058</v>
      </c>
      <c r="G1553" s="546"/>
      <c r="H1553" s="547"/>
      <c r="I1553" s="547"/>
      <c r="J1553" s="547"/>
      <c r="K1553" s="547"/>
      <c r="L1553" s="728" t="s">
        <v>3059</v>
      </c>
      <c r="M1553" s="579">
        <v>3662</v>
      </c>
      <c r="N1553" s="549"/>
      <c r="P1553" s="48"/>
      <c r="Q1553" s="48"/>
      <c r="R1553" s="48"/>
      <c r="S1553" s="48"/>
      <c r="T1553" s="48"/>
      <c r="U1553" s="48"/>
      <c r="V1553" s="48"/>
      <c r="W1553" s="48"/>
      <c r="X1553" s="48"/>
    </row>
    <row r="1554" spans="1:24" ht="20.100000000000001" customHeight="1">
      <c r="A1554" s="540">
        <v>1547</v>
      </c>
      <c r="B1554" s="725" t="s">
        <v>713</v>
      </c>
      <c r="C1554" s="542" t="s">
        <v>712</v>
      </c>
      <c r="D1554" s="543" t="s">
        <v>1848</v>
      </c>
      <c r="E1554" s="731" t="s">
        <v>3435</v>
      </c>
      <c r="F1554" s="729" t="s">
        <v>3058</v>
      </c>
      <c r="G1554" s="546"/>
      <c r="H1554" s="547"/>
      <c r="I1554" s="547"/>
      <c r="J1554" s="547"/>
      <c r="K1554" s="547"/>
      <c r="L1554" s="728" t="s">
        <v>3059</v>
      </c>
      <c r="M1554" s="579">
        <v>3662</v>
      </c>
      <c r="N1554" s="549"/>
      <c r="P1554" s="48"/>
      <c r="Q1554" s="48"/>
      <c r="R1554" s="48"/>
      <c r="S1554" s="48"/>
      <c r="T1554" s="48"/>
      <c r="U1554" s="48"/>
      <c r="V1554" s="48"/>
      <c r="W1554" s="48"/>
      <c r="X1554" s="48"/>
    </row>
    <row r="1555" spans="1:24" ht="20.100000000000001" customHeight="1">
      <c r="A1555" s="540">
        <v>1548</v>
      </c>
      <c r="B1555" s="725" t="s">
        <v>713</v>
      </c>
      <c r="C1555" s="542" t="s">
        <v>712</v>
      </c>
      <c r="D1555" s="543" t="s">
        <v>1849</v>
      </c>
      <c r="E1555" s="731" t="s">
        <v>3436</v>
      </c>
      <c r="F1555" s="729" t="s">
        <v>3058</v>
      </c>
      <c r="G1555" s="546"/>
      <c r="H1555" s="547"/>
      <c r="I1555" s="547"/>
      <c r="J1555" s="547"/>
      <c r="K1555" s="547"/>
      <c r="L1555" s="728" t="s">
        <v>3059</v>
      </c>
      <c r="M1555" s="579">
        <v>3662</v>
      </c>
      <c r="N1555" s="549"/>
      <c r="P1555" s="48"/>
      <c r="Q1555" s="48"/>
      <c r="R1555" s="48"/>
      <c r="S1555" s="48"/>
      <c r="T1555" s="48"/>
      <c r="U1555" s="48"/>
      <c r="V1555" s="48"/>
      <c r="W1555" s="48"/>
      <c r="X1555" s="48"/>
    </row>
    <row r="1556" spans="1:24" ht="20.100000000000001" customHeight="1">
      <c r="A1556" s="540">
        <v>1549</v>
      </c>
      <c r="B1556" s="725" t="s">
        <v>713</v>
      </c>
      <c r="C1556" s="542" t="s">
        <v>712</v>
      </c>
      <c r="D1556" s="543" t="s">
        <v>1852</v>
      </c>
      <c r="E1556" s="731" t="s">
        <v>3437</v>
      </c>
      <c r="F1556" s="729" t="s">
        <v>3058</v>
      </c>
      <c r="G1556" s="546"/>
      <c r="H1556" s="547"/>
      <c r="I1556" s="547"/>
      <c r="J1556" s="547"/>
      <c r="K1556" s="547"/>
      <c r="L1556" s="728" t="s">
        <v>3059</v>
      </c>
      <c r="M1556" s="579">
        <v>3662</v>
      </c>
      <c r="N1556" s="549"/>
      <c r="P1556" s="48"/>
      <c r="Q1556" s="48"/>
      <c r="R1556" s="48"/>
      <c r="S1556" s="48"/>
      <c r="T1556" s="48"/>
      <c r="U1556" s="48"/>
      <c r="V1556" s="48"/>
      <c r="W1556" s="48"/>
      <c r="X1556" s="48"/>
    </row>
    <row r="1557" spans="1:24" ht="20.100000000000001" customHeight="1">
      <c r="A1557" s="540">
        <v>1550</v>
      </c>
      <c r="B1557" s="725" t="s">
        <v>713</v>
      </c>
      <c r="C1557" s="542" t="s">
        <v>712</v>
      </c>
      <c r="D1557" s="543" t="s">
        <v>1853</v>
      </c>
      <c r="E1557" s="731" t="s">
        <v>3438</v>
      </c>
      <c r="F1557" s="729" t="s">
        <v>3058</v>
      </c>
      <c r="G1557" s="546"/>
      <c r="H1557" s="547"/>
      <c r="I1557" s="547"/>
      <c r="J1557" s="547"/>
      <c r="K1557" s="547"/>
      <c r="L1557" s="728" t="s">
        <v>3059</v>
      </c>
      <c r="M1557" s="579">
        <v>5156</v>
      </c>
      <c r="N1557" s="549"/>
      <c r="P1557" s="48"/>
      <c r="Q1557" s="48"/>
      <c r="R1557" s="48"/>
      <c r="S1557" s="48"/>
      <c r="T1557" s="48"/>
      <c r="U1557" s="48"/>
      <c r="V1557" s="48"/>
      <c r="W1557" s="48"/>
      <c r="X1557" s="48"/>
    </row>
    <row r="1558" spans="1:24" ht="20.100000000000001" customHeight="1">
      <c r="A1558" s="540">
        <v>1551</v>
      </c>
      <c r="B1558" s="725" t="s">
        <v>713</v>
      </c>
      <c r="C1558" s="542" t="s">
        <v>712</v>
      </c>
      <c r="D1558" s="543" t="s">
        <v>1855</v>
      </c>
      <c r="E1558" s="731" t="s">
        <v>3439</v>
      </c>
      <c r="F1558" s="729" t="s">
        <v>3058</v>
      </c>
      <c r="G1558" s="546"/>
      <c r="H1558" s="547"/>
      <c r="I1558" s="547"/>
      <c r="J1558" s="547"/>
      <c r="K1558" s="547"/>
      <c r="L1558" s="728" t="s">
        <v>3059</v>
      </c>
      <c r="M1558" s="579">
        <v>4200</v>
      </c>
      <c r="N1558" s="549"/>
      <c r="P1558" s="48"/>
      <c r="Q1558" s="48"/>
      <c r="R1558" s="48"/>
      <c r="S1558" s="48"/>
      <c r="T1558" s="48"/>
      <c r="U1558" s="48"/>
      <c r="V1558" s="48"/>
      <c r="W1558" s="48"/>
      <c r="X1558" s="48"/>
    </row>
    <row r="1559" spans="1:24" ht="20.100000000000001" customHeight="1">
      <c r="A1559" s="540">
        <v>1552</v>
      </c>
      <c r="B1559" s="725" t="s">
        <v>713</v>
      </c>
      <c r="C1559" s="542" t="s">
        <v>712</v>
      </c>
      <c r="D1559" s="543" t="s">
        <v>1856</v>
      </c>
      <c r="E1559" s="731" t="s">
        <v>3440</v>
      </c>
      <c r="F1559" s="729" t="s">
        <v>3058</v>
      </c>
      <c r="G1559" s="546"/>
      <c r="H1559" s="547"/>
      <c r="I1559" s="547"/>
      <c r="J1559" s="547"/>
      <c r="K1559" s="547"/>
      <c r="L1559" s="728" t="s">
        <v>3059</v>
      </c>
      <c r="M1559" s="579">
        <v>4200</v>
      </c>
      <c r="N1559" s="549"/>
      <c r="P1559" s="48"/>
      <c r="Q1559" s="48"/>
      <c r="R1559" s="48"/>
      <c r="S1559" s="48"/>
      <c r="T1559" s="48"/>
      <c r="U1559" s="48"/>
      <c r="V1559" s="48"/>
      <c r="W1559" s="48"/>
      <c r="X1559" s="48"/>
    </row>
    <row r="1560" spans="1:24" ht="20.100000000000001" customHeight="1">
      <c r="A1560" s="540">
        <v>1553</v>
      </c>
      <c r="B1560" s="725" t="s">
        <v>713</v>
      </c>
      <c r="C1560" s="542" t="s">
        <v>712</v>
      </c>
      <c r="D1560" s="543" t="s">
        <v>1858</v>
      </c>
      <c r="E1560" s="731" t="s">
        <v>3441</v>
      </c>
      <c r="F1560" s="729" t="s">
        <v>3058</v>
      </c>
      <c r="G1560" s="546"/>
      <c r="H1560" s="547"/>
      <c r="I1560" s="547"/>
      <c r="J1560" s="547"/>
      <c r="K1560" s="547"/>
      <c r="L1560" s="728" t="s">
        <v>3059</v>
      </c>
      <c r="M1560" s="579">
        <v>3662</v>
      </c>
      <c r="N1560" s="549"/>
      <c r="P1560" s="48"/>
      <c r="Q1560" s="48"/>
      <c r="R1560" s="48"/>
      <c r="S1560" s="48"/>
      <c r="T1560" s="48"/>
      <c r="U1560" s="48"/>
      <c r="V1560" s="48"/>
      <c r="W1560" s="48"/>
      <c r="X1560" s="48"/>
    </row>
    <row r="1561" spans="1:24" ht="20.100000000000001" customHeight="1">
      <c r="A1561" s="540">
        <v>1554</v>
      </c>
      <c r="B1561" s="725" t="s">
        <v>713</v>
      </c>
      <c r="C1561" s="542" t="s">
        <v>712</v>
      </c>
      <c r="D1561" s="543" t="s">
        <v>1859</v>
      </c>
      <c r="E1561" s="731" t="s">
        <v>3442</v>
      </c>
      <c r="F1561" s="729" t="s">
        <v>3058</v>
      </c>
      <c r="G1561" s="546"/>
      <c r="H1561" s="547"/>
      <c r="I1561" s="547"/>
      <c r="J1561" s="547"/>
      <c r="K1561" s="547"/>
      <c r="L1561" s="728" t="s">
        <v>3059</v>
      </c>
      <c r="M1561" s="579">
        <v>4200</v>
      </c>
      <c r="N1561" s="549"/>
      <c r="P1561" s="48"/>
      <c r="Q1561" s="48"/>
      <c r="R1561" s="48"/>
      <c r="S1561" s="48"/>
      <c r="T1561" s="48"/>
      <c r="U1561" s="48"/>
      <c r="V1561" s="48"/>
      <c r="W1561" s="48"/>
      <c r="X1561" s="48"/>
    </row>
    <row r="1562" spans="1:24" ht="20.100000000000001" customHeight="1">
      <c r="A1562" s="540">
        <v>1555</v>
      </c>
      <c r="B1562" s="725" t="s">
        <v>713</v>
      </c>
      <c r="C1562" s="542" t="s">
        <v>712</v>
      </c>
      <c r="D1562" s="543" t="s">
        <v>1861</v>
      </c>
      <c r="E1562" s="731" t="s">
        <v>3443</v>
      </c>
      <c r="F1562" s="729" t="s">
        <v>3058</v>
      </c>
      <c r="G1562" s="546"/>
      <c r="H1562" s="547"/>
      <c r="I1562" s="547"/>
      <c r="J1562" s="547"/>
      <c r="K1562" s="547"/>
      <c r="L1562" s="728" t="s">
        <v>3059</v>
      </c>
      <c r="M1562" s="579">
        <v>4200</v>
      </c>
      <c r="N1562" s="549"/>
      <c r="P1562" s="48"/>
      <c r="Q1562" s="48"/>
      <c r="R1562" s="48"/>
      <c r="S1562" s="48"/>
      <c r="T1562" s="48"/>
      <c r="U1562" s="48"/>
      <c r="V1562" s="48"/>
      <c r="W1562" s="48"/>
      <c r="X1562" s="48"/>
    </row>
    <row r="1563" spans="1:24" ht="20.100000000000001" customHeight="1">
      <c r="A1563" s="540">
        <v>1556</v>
      </c>
      <c r="B1563" s="725" t="s">
        <v>713</v>
      </c>
      <c r="C1563" s="542" t="s">
        <v>712</v>
      </c>
      <c r="D1563" s="543" t="s">
        <v>1862</v>
      </c>
      <c r="E1563" s="731" t="s">
        <v>3444</v>
      </c>
      <c r="F1563" s="729" t="s">
        <v>3058</v>
      </c>
      <c r="G1563" s="546"/>
      <c r="H1563" s="547"/>
      <c r="I1563" s="547"/>
      <c r="J1563" s="547"/>
      <c r="K1563" s="547"/>
      <c r="L1563" s="728" t="s">
        <v>3059</v>
      </c>
      <c r="M1563" s="579">
        <v>3662</v>
      </c>
      <c r="N1563" s="549"/>
      <c r="P1563" s="48"/>
      <c r="Q1563" s="48"/>
      <c r="R1563" s="48"/>
      <c r="S1563" s="48"/>
      <c r="T1563" s="48"/>
      <c r="U1563" s="48"/>
      <c r="V1563" s="48"/>
      <c r="W1563" s="48"/>
      <c r="X1563" s="48"/>
    </row>
    <row r="1564" spans="1:24" ht="20.100000000000001" customHeight="1">
      <c r="A1564" s="540">
        <v>1557</v>
      </c>
      <c r="B1564" s="725" t="s">
        <v>713</v>
      </c>
      <c r="C1564" s="542" t="s">
        <v>712</v>
      </c>
      <c r="D1564" s="543" t="s">
        <v>1864</v>
      </c>
      <c r="E1564" s="731" t="s">
        <v>3445</v>
      </c>
      <c r="F1564" s="729" t="s">
        <v>3058</v>
      </c>
      <c r="G1564" s="546"/>
      <c r="H1564" s="547"/>
      <c r="I1564" s="547"/>
      <c r="J1564" s="547"/>
      <c r="K1564" s="547"/>
      <c r="L1564" s="728" t="s">
        <v>3059</v>
      </c>
      <c r="M1564" s="579">
        <v>4200</v>
      </c>
      <c r="N1564" s="549"/>
      <c r="P1564" s="48"/>
      <c r="Q1564" s="48"/>
      <c r="R1564" s="48"/>
      <c r="S1564" s="48"/>
      <c r="T1564" s="48"/>
      <c r="U1564" s="48"/>
      <c r="V1564" s="48"/>
      <c r="W1564" s="48"/>
      <c r="X1564" s="48"/>
    </row>
    <row r="1565" spans="1:24" ht="20.100000000000001" customHeight="1">
      <c r="A1565" s="540">
        <v>1558</v>
      </c>
      <c r="B1565" s="725" t="s">
        <v>713</v>
      </c>
      <c r="C1565" s="542" t="s">
        <v>712</v>
      </c>
      <c r="D1565" s="543" t="s">
        <v>1865</v>
      </c>
      <c r="E1565" s="731" t="s">
        <v>3446</v>
      </c>
      <c r="F1565" s="729" t="s">
        <v>3058</v>
      </c>
      <c r="G1565" s="546"/>
      <c r="H1565" s="547"/>
      <c r="I1565" s="547"/>
      <c r="J1565" s="547"/>
      <c r="K1565" s="547"/>
      <c r="L1565" s="728" t="s">
        <v>3059</v>
      </c>
      <c r="M1565" s="579">
        <v>3662</v>
      </c>
      <c r="N1565" s="549"/>
      <c r="P1565" s="48"/>
      <c r="Q1565" s="48"/>
      <c r="R1565" s="48"/>
      <c r="S1565" s="48"/>
      <c r="T1565" s="48"/>
      <c r="U1565" s="48"/>
      <c r="V1565" s="48"/>
      <c r="W1565" s="48"/>
      <c r="X1565" s="48"/>
    </row>
    <row r="1566" spans="1:24" ht="20.100000000000001" customHeight="1">
      <c r="A1566" s="540">
        <v>1559</v>
      </c>
      <c r="B1566" s="725" t="s">
        <v>713</v>
      </c>
      <c r="C1566" s="542" t="s">
        <v>712</v>
      </c>
      <c r="D1566" s="543" t="s">
        <v>1868</v>
      </c>
      <c r="E1566" s="731" t="s">
        <v>3447</v>
      </c>
      <c r="F1566" s="729" t="s">
        <v>3058</v>
      </c>
      <c r="G1566" s="546"/>
      <c r="H1566" s="547"/>
      <c r="I1566" s="547"/>
      <c r="J1566" s="547"/>
      <c r="K1566" s="547"/>
      <c r="L1566" s="728" t="s">
        <v>3059</v>
      </c>
      <c r="M1566" s="579">
        <v>4200</v>
      </c>
      <c r="N1566" s="549"/>
      <c r="P1566" s="48"/>
      <c r="Q1566" s="48"/>
      <c r="R1566" s="48"/>
      <c r="S1566" s="48"/>
      <c r="T1566" s="48"/>
      <c r="U1566" s="48"/>
      <c r="V1566" s="48"/>
      <c r="W1566" s="48"/>
      <c r="X1566" s="48"/>
    </row>
    <row r="1567" spans="1:24" ht="20.100000000000001" customHeight="1">
      <c r="A1567" s="540">
        <v>1560</v>
      </c>
      <c r="B1567" s="725" t="s">
        <v>713</v>
      </c>
      <c r="C1567" s="542" t="s">
        <v>712</v>
      </c>
      <c r="D1567" s="543" t="s">
        <v>1869</v>
      </c>
      <c r="E1567" s="731" t="s">
        <v>3448</v>
      </c>
      <c r="F1567" s="729" t="s">
        <v>3058</v>
      </c>
      <c r="G1567" s="546"/>
      <c r="H1567" s="547"/>
      <c r="I1567" s="547"/>
      <c r="J1567" s="547"/>
      <c r="K1567" s="547"/>
      <c r="L1567" s="728" t="s">
        <v>3059</v>
      </c>
      <c r="M1567" s="579">
        <v>3662</v>
      </c>
      <c r="N1567" s="549"/>
      <c r="P1567" s="48"/>
      <c r="Q1567" s="48"/>
      <c r="R1567" s="48"/>
      <c r="S1567" s="48"/>
      <c r="T1567" s="48"/>
      <c r="U1567" s="48"/>
      <c r="V1567" s="48"/>
      <c r="W1567" s="48"/>
      <c r="X1567" s="48"/>
    </row>
    <row r="1568" spans="1:24" ht="20.100000000000001" customHeight="1">
      <c r="A1568" s="540">
        <v>1561</v>
      </c>
      <c r="B1568" s="725" t="s">
        <v>713</v>
      </c>
      <c r="C1568" s="542" t="s">
        <v>712</v>
      </c>
      <c r="D1568" s="543" t="s">
        <v>1871</v>
      </c>
      <c r="E1568" s="731" t="s">
        <v>3449</v>
      </c>
      <c r="F1568" s="729" t="s">
        <v>3058</v>
      </c>
      <c r="G1568" s="546"/>
      <c r="H1568" s="547"/>
      <c r="I1568" s="547"/>
      <c r="J1568" s="547"/>
      <c r="K1568" s="547"/>
      <c r="L1568" s="728" t="s">
        <v>3059</v>
      </c>
      <c r="M1568" s="579">
        <v>3662</v>
      </c>
      <c r="N1568" s="549"/>
      <c r="P1568" s="48"/>
      <c r="Q1568" s="48"/>
      <c r="R1568" s="48"/>
      <c r="S1568" s="48"/>
      <c r="T1568" s="48"/>
      <c r="U1568" s="48"/>
      <c r="V1568" s="48"/>
      <c r="W1568" s="48"/>
      <c r="X1568" s="48"/>
    </row>
    <row r="1569" spans="1:24" ht="20.100000000000001" customHeight="1">
      <c r="A1569" s="540">
        <v>1562</v>
      </c>
      <c r="B1569" s="725" t="s">
        <v>713</v>
      </c>
      <c r="C1569" s="542" t="s">
        <v>712</v>
      </c>
      <c r="D1569" s="543" t="s">
        <v>1872</v>
      </c>
      <c r="E1569" s="731" t="s">
        <v>3450</v>
      </c>
      <c r="F1569" s="729" t="s">
        <v>3058</v>
      </c>
      <c r="G1569" s="546"/>
      <c r="H1569" s="547"/>
      <c r="I1569" s="547"/>
      <c r="J1569" s="547"/>
      <c r="K1569" s="547"/>
      <c r="L1569" s="728" t="s">
        <v>3059</v>
      </c>
      <c r="M1569" s="579">
        <v>4200</v>
      </c>
      <c r="N1569" s="549"/>
      <c r="P1569" s="48"/>
      <c r="Q1569" s="48"/>
      <c r="R1569" s="48"/>
      <c r="S1569" s="48"/>
      <c r="T1569" s="48"/>
      <c r="U1569" s="48"/>
      <c r="V1569" s="48"/>
      <c r="W1569" s="48"/>
      <c r="X1569" s="48"/>
    </row>
    <row r="1570" spans="1:24" ht="20.100000000000001" customHeight="1">
      <c r="A1570" s="540">
        <v>1563</v>
      </c>
      <c r="B1570" s="725" t="s">
        <v>713</v>
      </c>
      <c r="C1570" s="542" t="s">
        <v>712</v>
      </c>
      <c r="D1570" s="543" t="s">
        <v>1874</v>
      </c>
      <c r="E1570" s="731" t="s">
        <v>3451</v>
      </c>
      <c r="F1570" s="729" t="s">
        <v>3058</v>
      </c>
      <c r="G1570" s="546"/>
      <c r="H1570" s="547"/>
      <c r="I1570" s="547"/>
      <c r="J1570" s="547"/>
      <c r="K1570" s="547"/>
      <c r="L1570" s="728" t="s">
        <v>3059</v>
      </c>
      <c r="M1570" s="579">
        <v>3662</v>
      </c>
      <c r="N1570" s="549"/>
      <c r="P1570" s="48"/>
      <c r="Q1570" s="48"/>
      <c r="R1570" s="48"/>
      <c r="S1570" s="48"/>
      <c r="T1570" s="48"/>
      <c r="U1570" s="48"/>
      <c r="V1570" s="48"/>
      <c r="W1570" s="48"/>
      <c r="X1570" s="48"/>
    </row>
    <row r="1571" spans="1:24" ht="20.100000000000001" customHeight="1">
      <c r="A1571" s="540">
        <v>1564</v>
      </c>
      <c r="B1571" s="725" t="s">
        <v>713</v>
      </c>
      <c r="C1571" s="542" t="s">
        <v>712</v>
      </c>
      <c r="D1571" s="543" t="s">
        <v>1875</v>
      </c>
      <c r="E1571" s="731" t="s">
        <v>3452</v>
      </c>
      <c r="F1571" s="729" t="s">
        <v>3058</v>
      </c>
      <c r="G1571" s="546"/>
      <c r="H1571" s="547"/>
      <c r="I1571" s="547"/>
      <c r="J1571" s="547"/>
      <c r="K1571" s="547"/>
      <c r="L1571" s="728" t="s">
        <v>3059</v>
      </c>
      <c r="M1571" s="579">
        <v>3662</v>
      </c>
      <c r="N1571" s="549"/>
      <c r="P1571" s="48"/>
      <c r="Q1571" s="48"/>
      <c r="R1571" s="48"/>
      <c r="S1571" s="48"/>
      <c r="T1571" s="48"/>
      <c r="U1571" s="48"/>
      <c r="V1571" s="48"/>
      <c r="W1571" s="48"/>
      <c r="X1571" s="48"/>
    </row>
    <row r="1572" spans="1:24" ht="20.100000000000001" customHeight="1">
      <c r="A1572" s="540">
        <v>1565</v>
      </c>
      <c r="B1572" s="725" t="s">
        <v>713</v>
      </c>
      <c r="C1572" s="542" t="s">
        <v>712</v>
      </c>
      <c r="D1572" s="543" t="s">
        <v>1877</v>
      </c>
      <c r="E1572" s="731" t="s">
        <v>3453</v>
      </c>
      <c r="F1572" s="729" t="s">
        <v>3058</v>
      </c>
      <c r="G1572" s="546"/>
      <c r="H1572" s="547"/>
      <c r="I1572" s="547"/>
      <c r="J1572" s="547"/>
      <c r="K1572" s="547"/>
      <c r="L1572" s="728" t="s">
        <v>3059</v>
      </c>
      <c r="M1572" s="579">
        <v>3662</v>
      </c>
      <c r="N1572" s="549"/>
      <c r="P1572" s="48"/>
      <c r="Q1572" s="48"/>
      <c r="R1572" s="48"/>
      <c r="S1572" s="48"/>
      <c r="T1572" s="48"/>
      <c r="U1572" s="48"/>
      <c r="V1572" s="48"/>
      <c r="W1572" s="48"/>
      <c r="X1572" s="48"/>
    </row>
    <row r="1573" spans="1:24" ht="20.100000000000001" customHeight="1">
      <c r="A1573" s="540">
        <v>1566</v>
      </c>
      <c r="B1573" s="725" t="s">
        <v>713</v>
      </c>
      <c r="C1573" s="542" t="s">
        <v>712</v>
      </c>
      <c r="D1573" s="543" t="s">
        <v>1878</v>
      </c>
      <c r="E1573" s="731" t="s">
        <v>3454</v>
      </c>
      <c r="F1573" s="729" t="s">
        <v>3058</v>
      </c>
      <c r="G1573" s="548"/>
      <c r="H1573" s="550"/>
      <c r="I1573" s="550"/>
      <c r="J1573" s="550"/>
      <c r="K1573" s="550"/>
      <c r="L1573" s="728" t="s">
        <v>3059</v>
      </c>
      <c r="M1573" s="579">
        <v>3662</v>
      </c>
      <c r="N1573" s="551"/>
      <c r="O1573" s="512"/>
      <c r="P1573" s="48"/>
      <c r="Q1573" s="48"/>
      <c r="R1573" s="48"/>
      <c r="S1573" s="48"/>
      <c r="T1573" s="48"/>
      <c r="U1573" s="48"/>
      <c r="V1573" s="48"/>
      <c r="W1573" s="48"/>
      <c r="X1573" s="48"/>
    </row>
    <row r="1574" spans="1:24" ht="20.100000000000001" customHeight="1">
      <c r="A1574" s="540">
        <v>1567</v>
      </c>
      <c r="B1574" s="725" t="s">
        <v>713</v>
      </c>
      <c r="C1574" s="542" t="s">
        <v>712</v>
      </c>
      <c r="D1574" s="543" t="s">
        <v>1880</v>
      </c>
      <c r="E1574" s="731" t="s">
        <v>3455</v>
      </c>
      <c r="F1574" s="729" t="s">
        <v>3058</v>
      </c>
      <c r="G1574" s="548"/>
      <c r="H1574" s="550"/>
      <c r="I1574" s="550"/>
      <c r="J1574" s="550"/>
      <c r="K1574" s="550"/>
      <c r="L1574" s="728" t="s">
        <v>3059</v>
      </c>
      <c r="M1574" s="579">
        <v>3662</v>
      </c>
      <c r="N1574" s="551"/>
      <c r="O1574" s="512"/>
      <c r="P1574" s="48"/>
      <c r="Q1574" s="48"/>
      <c r="R1574" s="48"/>
      <c r="S1574" s="48"/>
      <c r="T1574" s="48"/>
      <c r="U1574" s="48"/>
      <c r="V1574" s="48"/>
      <c r="W1574" s="48"/>
      <c r="X1574" s="48"/>
    </row>
    <row r="1575" spans="1:24" ht="20.100000000000001" customHeight="1">
      <c r="A1575" s="540">
        <v>1568</v>
      </c>
      <c r="B1575" s="725" t="s">
        <v>713</v>
      </c>
      <c r="C1575" s="542" t="s">
        <v>712</v>
      </c>
      <c r="D1575" s="543" t="s">
        <v>1881</v>
      </c>
      <c r="E1575" s="731" t="s">
        <v>3456</v>
      </c>
      <c r="F1575" s="729" t="s">
        <v>3058</v>
      </c>
      <c r="G1575" s="546"/>
      <c r="H1575" s="547"/>
      <c r="I1575" s="547"/>
      <c r="J1575" s="547"/>
      <c r="K1575" s="547"/>
      <c r="L1575" s="728" t="s">
        <v>3059</v>
      </c>
      <c r="M1575" s="579">
        <v>3662</v>
      </c>
      <c r="N1575" s="549"/>
      <c r="P1575" s="48"/>
      <c r="Q1575" s="48"/>
      <c r="R1575" s="48"/>
      <c r="S1575" s="48"/>
      <c r="T1575" s="48"/>
      <c r="U1575" s="48"/>
      <c r="V1575" s="48"/>
      <c r="W1575" s="48"/>
      <c r="X1575" s="48"/>
    </row>
    <row r="1576" spans="1:24" ht="20.100000000000001" customHeight="1">
      <c r="A1576" s="540">
        <v>1569</v>
      </c>
      <c r="B1576" s="725" t="s">
        <v>713</v>
      </c>
      <c r="C1576" s="542" t="s">
        <v>712</v>
      </c>
      <c r="D1576" s="543" t="s">
        <v>1884</v>
      </c>
      <c r="E1576" s="731" t="s">
        <v>3457</v>
      </c>
      <c r="F1576" s="729" t="s">
        <v>3058</v>
      </c>
      <c r="G1576" s="546"/>
      <c r="H1576" s="547"/>
      <c r="I1576" s="547"/>
      <c r="J1576" s="547"/>
      <c r="K1576" s="547"/>
      <c r="L1576" s="728" t="s">
        <v>3059</v>
      </c>
      <c r="M1576" s="579">
        <v>4737</v>
      </c>
      <c r="N1576" s="549"/>
      <c r="P1576" s="48"/>
      <c r="Q1576" s="48"/>
      <c r="R1576" s="48"/>
      <c r="S1576" s="48"/>
      <c r="T1576" s="48"/>
      <c r="U1576" s="48"/>
      <c r="V1576" s="48"/>
      <c r="W1576" s="48"/>
      <c r="X1576" s="48"/>
    </row>
    <row r="1577" spans="1:24" ht="20.100000000000001" customHeight="1">
      <c r="A1577" s="540">
        <v>1570</v>
      </c>
      <c r="B1577" s="725" t="s">
        <v>713</v>
      </c>
      <c r="C1577" s="542" t="s">
        <v>712</v>
      </c>
      <c r="D1577" s="543" t="s">
        <v>1885</v>
      </c>
      <c r="E1577" s="731" t="s">
        <v>3458</v>
      </c>
      <c r="F1577" s="729" t="s">
        <v>3058</v>
      </c>
      <c r="G1577" s="546"/>
      <c r="H1577" s="547"/>
      <c r="I1577" s="547"/>
      <c r="J1577" s="547"/>
      <c r="K1577" s="547"/>
      <c r="L1577" s="728" t="s">
        <v>3059</v>
      </c>
      <c r="M1577" s="579">
        <v>4200</v>
      </c>
      <c r="N1577" s="549"/>
      <c r="P1577" s="48"/>
      <c r="Q1577" s="48"/>
      <c r="R1577" s="48"/>
      <c r="S1577" s="48"/>
      <c r="T1577" s="48"/>
      <c r="U1577" s="48"/>
      <c r="V1577" s="48"/>
      <c r="W1577" s="48"/>
      <c r="X1577" s="48"/>
    </row>
    <row r="1578" spans="1:24" ht="20.100000000000001" customHeight="1">
      <c r="A1578" s="540">
        <v>1571</v>
      </c>
      <c r="B1578" s="725" t="s">
        <v>713</v>
      </c>
      <c r="C1578" s="542" t="s">
        <v>712</v>
      </c>
      <c r="D1578" s="543" t="s">
        <v>1888</v>
      </c>
      <c r="E1578" s="731" t="s">
        <v>3459</v>
      </c>
      <c r="F1578" s="729" t="s">
        <v>3058</v>
      </c>
      <c r="G1578" s="546"/>
      <c r="H1578" s="547"/>
      <c r="I1578" s="547"/>
      <c r="J1578" s="547"/>
      <c r="K1578" s="547"/>
      <c r="L1578" s="728" t="s">
        <v>3059</v>
      </c>
      <c r="M1578" s="579">
        <v>3662</v>
      </c>
      <c r="N1578" s="549"/>
      <c r="P1578" s="48"/>
      <c r="Q1578" s="48"/>
      <c r="R1578" s="48"/>
      <c r="S1578" s="48"/>
      <c r="T1578" s="48"/>
      <c r="U1578" s="48"/>
      <c r="V1578" s="48"/>
      <c r="W1578" s="48"/>
      <c r="X1578" s="48"/>
    </row>
    <row r="1579" spans="1:24" ht="20.100000000000001" customHeight="1">
      <c r="A1579" s="540">
        <v>1572</v>
      </c>
      <c r="B1579" s="725" t="s">
        <v>713</v>
      </c>
      <c r="C1579" s="542" t="s">
        <v>712</v>
      </c>
      <c r="D1579" s="543" t="s">
        <v>1889</v>
      </c>
      <c r="E1579" s="731" t="s">
        <v>3460</v>
      </c>
      <c r="F1579" s="729" t="s">
        <v>3058</v>
      </c>
      <c r="G1579" s="546"/>
      <c r="H1579" s="547"/>
      <c r="I1579" s="547"/>
      <c r="J1579" s="547"/>
      <c r="K1579" s="547"/>
      <c r="L1579" s="728" t="s">
        <v>3059</v>
      </c>
      <c r="M1579" s="579">
        <v>3662</v>
      </c>
      <c r="N1579" s="549"/>
      <c r="P1579" s="48"/>
      <c r="Q1579" s="48"/>
      <c r="R1579" s="48"/>
      <c r="S1579" s="48"/>
      <c r="T1579" s="48"/>
      <c r="U1579" s="48"/>
      <c r="V1579" s="48"/>
      <c r="W1579" s="48"/>
      <c r="X1579" s="48"/>
    </row>
    <row r="1580" spans="1:24" ht="20.100000000000001" customHeight="1">
      <c r="A1580" s="540">
        <v>1573</v>
      </c>
      <c r="B1580" s="725" t="s">
        <v>713</v>
      </c>
      <c r="C1580" s="542" t="s">
        <v>712</v>
      </c>
      <c r="D1580" s="543" t="s">
        <v>1891</v>
      </c>
      <c r="E1580" s="731" t="s">
        <v>3461</v>
      </c>
      <c r="F1580" s="729" t="s">
        <v>3058</v>
      </c>
      <c r="G1580" s="546"/>
      <c r="H1580" s="547"/>
      <c r="I1580" s="547"/>
      <c r="J1580" s="547"/>
      <c r="K1580" s="547"/>
      <c r="L1580" s="728" t="s">
        <v>3059</v>
      </c>
      <c r="M1580" s="579">
        <v>3662</v>
      </c>
      <c r="N1580" s="549"/>
      <c r="P1580" s="48"/>
      <c r="Q1580" s="48"/>
      <c r="R1580" s="48"/>
      <c r="S1580" s="48"/>
      <c r="T1580" s="48"/>
      <c r="U1580" s="48"/>
      <c r="V1580" s="48"/>
      <c r="W1580" s="48"/>
      <c r="X1580" s="48"/>
    </row>
    <row r="1581" spans="1:24" ht="20.100000000000001" customHeight="1">
      <c r="A1581" s="540">
        <v>1574</v>
      </c>
      <c r="B1581" s="725" t="s">
        <v>713</v>
      </c>
      <c r="C1581" s="542" t="s">
        <v>712</v>
      </c>
      <c r="D1581" s="543" t="s">
        <v>1892</v>
      </c>
      <c r="E1581" s="731" t="s">
        <v>3462</v>
      </c>
      <c r="F1581" s="729" t="s">
        <v>3058</v>
      </c>
      <c r="G1581" s="546"/>
      <c r="H1581" s="547"/>
      <c r="I1581" s="547"/>
      <c r="J1581" s="547"/>
      <c r="K1581" s="547"/>
      <c r="L1581" s="728" t="s">
        <v>3059</v>
      </c>
      <c r="M1581" s="579">
        <v>4737</v>
      </c>
      <c r="N1581" s="549"/>
      <c r="P1581" s="48"/>
      <c r="Q1581" s="48"/>
      <c r="R1581" s="48"/>
      <c r="S1581" s="48"/>
      <c r="T1581" s="48"/>
      <c r="U1581" s="48"/>
      <c r="V1581" s="48"/>
      <c r="W1581" s="48"/>
      <c r="X1581" s="48"/>
    </row>
    <row r="1582" spans="1:24" ht="20.100000000000001" customHeight="1">
      <c r="A1582" s="540">
        <v>1575</v>
      </c>
      <c r="B1582" s="725" t="s">
        <v>713</v>
      </c>
      <c r="C1582" s="542" t="s">
        <v>712</v>
      </c>
      <c r="D1582" s="543" t="s">
        <v>1894</v>
      </c>
      <c r="E1582" s="731" t="s">
        <v>3463</v>
      </c>
      <c r="F1582" s="729" t="s">
        <v>3058</v>
      </c>
      <c r="G1582" s="546"/>
      <c r="H1582" s="547"/>
      <c r="I1582" s="547"/>
      <c r="J1582" s="547"/>
      <c r="K1582" s="547"/>
      <c r="L1582" s="728" t="s">
        <v>3059</v>
      </c>
      <c r="M1582" s="579">
        <v>3662</v>
      </c>
      <c r="N1582" s="549"/>
      <c r="P1582" s="48"/>
      <c r="Q1582" s="48"/>
      <c r="R1582" s="48"/>
      <c r="S1582" s="48"/>
      <c r="T1582" s="48"/>
      <c r="U1582" s="48"/>
      <c r="V1582" s="48"/>
      <c r="W1582" s="48"/>
      <c r="X1582" s="48"/>
    </row>
    <row r="1583" spans="1:24" ht="20.100000000000001" customHeight="1">
      <c r="A1583" s="540">
        <v>1576</v>
      </c>
      <c r="B1583" s="725" t="s">
        <v>713</v>
      </c>
      <c r="C1583" s="542" t="s">
        <v>712</v>
      </c>
      <c r="D1583" s="543" t="s">
        <v>1895</v>
      </c>
      <c r="E1583" s="731" t="s">
        <v>3464</v>
      </c>
      <c r="F1583" s="729" t="s">
        <v>3058</v>
      </c>
      <c r="G1583" s="546"/>
      <c r="H1583" s="547"/>
      <c r="I1583" s="547"/>
      <c r="J1583" s="547"/>
      <c r="K1583" s="547"/>
      <c r="L1583" s="728" t="s">
        <v>3059</v>
      </c>
      <c r="M1583" s="579">
        <v>3662</v>
      </c>
      <c r="N1583" s="549"/>
      <c r="P1583" s="48"/>
      <c r="Q1583" s="48"/>
      <c r="R1583" s="48"/>
      <c r="S1583" s="48"/>
      <c r="T1583" s="48"/>
      <c r="U1583" s="48"/>
      <c r="V1583" s="48"/>
      <c r="W1583" s="48"/>
      <c r="X1583" s="48"/>
    </row>
    <row r="1584" spans="1:24" ht="20.100000000000001" customHeight="1">
      <c r="A1584" s="540">
        <v>1577</v>
      </c>
      <c r="B1584" s="725" t="s">
        <v>713</v>
      </c>
      <c r="C1584" s="542" t="s">
        <v>712</v>
      </c>
      <c r="D1584" s="543" t="s">
        <v>1897</v>
      </c>
      <c r="E1584" s="731" t="s">
        <v>3465</v>
      </c>
      <c r="F1584" s="729" t="s">
        <v>3058</v>
      </c>
      <c r="G1584" s="546"/>
      <c r="H1584" s="547"/>
      <c r="I1584" s="547"/>
      <c r="J1584" s="547"/>
      <c r="K1584" s="547"/>
      <c r="L1584" s="728" t="s">
        <v>3059</v>
      </c>
      <c r="M1584" s="579">
        <v>3662</v>
      </c>
      <c r="N1584" s="549"/>
      <c r="P1584" s="48"/>
      <c r="Q1584" s="48"/>
      <c r="R1584" s="48"/>
      <c r="S1584" s="48"/>
      <c r="T1584" s="48"/>
      <c r="U1584" s="48"/>
      <c r="V1584" s="48"/>
      <c r="W1584" s="48"/>
      <c r="X1584" s="48"/>
    </row>
    <row r="1585" spans="1:24" ht="20.100000000000001" customHeight="1">
      <c r="A1585" s="540">
        <v>1578</v>
      </c>
      <c r="B1585" s="725" t="s">
        <v>713</v>
      </c>
      <c r="C1585" s="542" t="s">
        <v>712</v>
      </c>
      <c r="D1585" s="543" t="s">
        <v>1898</v>
      </c>
      <c r="E1585" s="731" t="s">
        <v>3466</v>
      </c>
      <c r="F1585" s="729" t="s">
        <v>3058</v>
      </c>
      <c r="G1585" s="546"/>
      <c r="H1585" s="547"/>
      <c r="I1585" s="547"/>
      <c r="J1585" s="547"/>
      <c r="K1585" s="547"/>
      <c r="L1585" s="728" t="s">
        <v>3059</v>
      </c>
      <c r="M1585" s="579">
        <v>4200</v>
      </c>
      <c r="N1585" s="549"/>
      <c r="P1585" s="48"/>
      <c r="Q1585" s="48"/>
      <c r="R1585" s="48"/>
      <c r="S1585" s="48"/>
      <c r="T1585" s="48"/>
      <c r="U1585" s="48"/>
      <c r="V1585" s="48"/>
      <c r="W1585" s="48"/>
      <c r="X1585" s="48"/>
    </row>
    <row r="1586" spans="1:24" ht="20.100000000000001" customHeight="1">
      <c r="A1586" s="540">
        <v>1579</v>
      </c>
      <c r="B1586" s="725" t="s">
        <v>713</v>
      </c>
      <c r="C1586" s="542" t="s">
        <v>712</v>
      </c>
      <c r="D1586" s="543" t="s">
        <v>1901</v>
      </c>
      <c r="E1586" s="731" t="s">
        <v>3467</v>
      </c>
      <c r="F1586" s="729" t="s">
        <v>3058</v>
      </c>
      <c r="G1586" s="546"/>
      <c r="H1586" s="547"/>
      <c r="I1586" s="547"/>
      <c r="J1586" s="547"/>
      <c r="K1586" s="547"/>
      <c r="L1586" s="728" t="s">
        <v>3059</v>
      </c>
      <c r="M1586" s="579">
        <v>3662</v>
      </c>
      <c r="N1586" s="549"/>
      <c r="P1586" s="48"/>
      <c r="Q1586" s="48"/>
      <c r="R1586" s="48"/>
      <c r="S1586" s="48"/>
      <c r="T1586" s="48"/>
      <c r="U1586" s="48"/>
      <c r="V1586" s="48"/>
      <c r="W1586" s="48"/>
      <c r="X1586" s="48"/>
    </row>
    <row r="1587" spans="1:24" ht="20.100000000000001" customHeight="1">
      <c r="A1587" s="540">
        <v>1580</v>
      </c>
      <c r="B1587" s="725" t="s">
        <v>713</v>
      </c>
      <c r="C1587" s="542" t="s">
        <v>712</v>
      </c>
      <c r="D1587" s="543" t="s">
        <v>1902</v>
      </c>
      <c r="E1587" s="731" t="s">
        <v>3468</v>
      </c>
      <c r="F1587" s="729" t="s">
        <v>3058</v>
      </c>
      <c r="G1587" s="546"/>
      <c r="H1587" s="547"/>
      <c r="I1587" s="547"/>
      <c r="J1587" s="547"/>
      <c r="K1587" s="547"/>
      <c r="L1587" s="728" t="s">
        <v>3059</v>
      </c>
      <c r="M1587" s="579">
        <v>3662</v>
      </c>
      <c r="N1587" s="549"/>
      <c r="P1587" s="48"/>
      <c r="Q1587" s="48"/>
      <c r="R1587" s="48"/>
      <c r="S1587" s="48"/>
      <c r="T1587" s="48"/>
      <c r="U1587" s="48"/>
      <c r="V1587" s="48"/>
      <c r="W1587" s="48"/>
      <c r="X1587" s="48"/>
    </row>
    <row r="1588" spans="1:24" ht="20.100000000000001" customHeight="1">
      <c r="A1588" s="540">
        <v>1581</v>
      </c>
      <c r="B1588" s="725" t="s">
        <v>713</v>
      </c>
      <c r="C1588" s="542" t="s">
        <v>712</v>
      </c>
      <c r="D1588" s="543" t="s">
        <v>1904</v>
      </c>
      <c r="E1588" s="731" t="s">
        <v>3469</v>
      </c>
      <c r="F1588" s="729" t="s">
        <v>3058</v>
      </c>
      <c r="G1588" s="546"/>
      <c r="H1588" s="547"/>
      <c r="I1588" s="547"/>
      <c r="J1588" s="547"/>
      <c r="K1588" s="547"/>
      <c r="L1588" s="728" t="s">
        <v>3059</v>
      </c>
      <c r="M1588" s="579">
        <v>3662</v>
      </c>
      <c r="N1588" s="549"/>
      <c r="P1588" s="48"/>
      <c r="Q1588" s="48"/>
      <c r="R1588" s="48"/>
      <c r="S1588" s="48"/>
      <c r="T1588" s="48"/>
      <c r="U1588" s="48"/>
      <c r="V1588" s="48"/>
      <c r="W1588" s="48"/>
      <c r="X1588" s="48"/>
    </row>
    <row r="1589" spans="1:24" ht="20.100000000000001" customHeight="1">
      <c r="A1589" s="540">
        <v>1582</v>
      </c>
      <c r="B1589" s="725" t="s">
        <v>713</v>
      </c>
      <c r="C1589" s="542" t="s">
        <v>712</v>
      </c>
      <c r="D1589" s="543" t="s">
        <v>1905</v>
      </c>
      <c r="E1589" s="731" t="s">
        <v>3470</v>
      </c>
      <c r="F1589" s="729" t="s">
        <v>3058</v>
      </c>
      <c r="G1589" s="546"/>
      <c r="H1589" s="547"/>
      <c r="I1589" s="547"/>
      <c r="J1589" s="547"/>
      <c r="K1589" s="547"/>
      <c r="L1589" s="728" t="s">
        <v>3059</v>
      </c>
      <c r="M1589" s="579">
        <v>3662</v>
      </c>
      <c r="N1589" s="549"/>
      <c r="P1589" s="48"/>
      <c r="Q1589" s="48"/>
      <c r="R1589" s="48"/>
      <c r="S1589" s="48"/>
      <c r="T1589" s="48"/>
      <c r="U1589" s="48"/>
      <c r="V1589" s="48"/>
      <c r="W1589" s="48"/>
      <c r="X1589" s="48"/>
    </row>
    <row r="1590" spans="1:24" ht="20.100000000000001" customHeight="1">
      <c r="A1590" s="540">
        <v>1583</v>
      </c>
      <c r="B1590" s="725" t="s">
        <v>713</v>
      </c>
      <c r="C1590" s="542" t="s">
        <v>712</v>
      </c>
      <c r="D1590" s="543" t="s">
        <v>1908</v>
      </c>
      <c r="E1590" s="731" t="s">
        <v>3471</v>
      </c>
      <c r="F1590" s="729" t="s">
        <v>3058</v>
      </c>
      <c r="G1590" s="546"/>
      <c r="H1590" s="547"/>
      <c r="I1590" s="547"/>
      <c r="J1590" s="547"/>
      <c r="K1590" s="547"/>
      <c r="L1590" s="728" t="s">
        <v>3059</v>
      </c>
      <c r="M1590" s="579">
        <v>3662</v>
      </c>
      <c r="N1590" s="549"/>
      <c r="P1590" s="48"/>
      <c r="Q1590" s="48"/>
      <c r="R1590" s="48"/>
      <c r="S1590" s="48"/>
      <c r="T1590" s="48"/>
      <c r="U1590" s="48"/>
      <c r="V1590" s="48"/>
      <c r="W1590" s="48"/>
      <c r="X1590" s="48"/>
    </row>
    <row r="1591" spans="1:24" ht="20.100000000000001" customHeight="1">
      <c r="A1591" s="540">
        <v>1584</v>
      </c>
      <c r="B1591" s="725" t="s">
        <v>713</v>
      </c>
      <c r="C1591" s="542" t="s">
        <v>712</v>
      </c>
      <c r="D1591" s="543" t="s">
        <v>1909</v>
      </c>
      <c r="E1591" s="731" t="s">
        <v>3472</v>
      </c>
      <c r="F1591" s="729" t="s">
        <v>3058</v>
      </c>
      <c r="G1591" s="546"/>
      <c r="H1591" s="547"/>
      <c r="I1591" s="547"/>
      <c r="J1591" s="547"/>
      <c r="K1591" s="547"/>
      <c r="L1591" s="728" t="s">
        <v>3059</v>
      </c>
      <c r="M1591" s="579">
        <v>3662</v>
      </c>
      <c r="N1591" s="549"/>
      <c r="P1591" s="48"/>
      <c r="Q1591" s="48"/>
      <c r="R1591" s="48"/>
      <c r="S1591" s="48"/>
      <c r="T1591" s="48"/>
      <c r="U1591" s="48"/>
      <c r="V1591" s="48"/>
      <c r="W1591" s="48"/>
      <c r="X1591" s="48"/>
    </row>
    <row r="1592" spans="1:24" ht="20.100000000000001" customHeight="1">
      <c r="A1592" s="540">
        <v>1585</v>
      </c>
      <c r="B1592" s="725" t="s">
        <v>713</v>
      </c>
      <c r="C1592" s="542" t="s">
        <v>712</v>
      </c>
      <c r="D1592" s="543" t="s">
        <v>1912</v>
      </c>
      <c r="E1592" s="731" t="s">
        <v>3473</v>
      </c>
      <c r="F1592" s="729" t="s">
        <v>3058</v>
      </c>
      <c r="G1592" s="546"/>
      <c r="H1592" s="547"/>
      <c r="I1592" s="547"/>
      <c r="J1592" s="547"/>
      <c r="K1592" s="547"/>
      <c r="L1592" s="728" t="s">
        <v>3059</v>
      </c>
      <c r="M1592" s="579">
        <v>3662</v>
      </c>
      <c r="N1592" s="549"/>
      <c r="P1592" s="48"/>
      <c r="Q1592" s="48"/>
      <c r="R1592" s="48"/>
      <c r="S1592" s="48"/>
      <c r="T1592" s="48"/>
      <c r="U1592" s="48"/>
      <c r="V1592" s="48"/>
      <c r="W1592" s="48"/>
      <c r="X1592" s="48"/>
    </row>
    <row r="1593" spans="1:24" ht="20.100000000000001" customHeight="1">
      <c r="A1593" s="540">
        <v>1586</v>
      </c>
      <c r="B1593" s="725" t="s">
        <v>713</v>
      </c>
      <c r="C1593" s="542" t="s">
        <v>712</v>
      </c>
      <c r="D1593" s="543" t="s">
        <v>1913</v>
      </c>
      <c r="E1593" s="731" t="s">
        <v>3474</v>
      </c>
      <c r="F1593" s="729" t="s">
        <v>3058</v>
      </c>
      <c r="G1593" s="546"/>
      <c r="H1593" s="547"/>
      <c r="I1593" s="547"/>
      <c r="J1593" s="547"/>
      <c r="K1593" s="547"/>
      <c r="L1593" s="728" t="s">
        <v>3059</v>
      </c>
      <c r="M1593" s="579">
        <v>3662</v>
      </c>
      <c r="N1593" s="549"/>
      <c r="P1593" s="48"/>
      <c r="Q1593" s="48"/>
      <c r="R1593" s="48"/>
      <c r="S1593" s="48"/>
      <c r="T1593" s="48"/>
      <c r="U1593" s="48"/>
      <c r="V1593" s="48"/>
      <c r="W1593" s="48"/>
      <c r="X1593" s="48"/>
    </row>
    <row r="1594" spans="1:24" ht="20.100000000000001" customHeight="1">
      <c r="A1594" s="540">
        <v>1587</v>
      </c>
      <c r="B1594" s="725" t="s">
        <v>713</v>
      </c>
      <c r="C1594" s="542" t="s">
        <v>712</v>
      </c>
      <c r="D1594" s="543" t="s">
        <v>1915</v>
      </c>
      <c r="E1594" s="731" t="s">
        <v>3475</v>
      </c>
      <c r="F1594" s="729" t="s">
        <v>3058</v>
      </c>
      <c r="G1594" s="546"/>
      <c r="H1594" s="547"/>
      <c r="I1594" s="547"/>
      <c r="J1594" s="547"/>
      <c r="K1594" s="547"/>
      <c r="L1594" s="728" t="s">
        <v>3059</v>
      </c>
      <c r="M1594" s="579">
        <v>3662</v>
      </c>
      <c r="N1594" s="549"/>
      <c r="P1594" s="48"/>
      <c r="Q1594" s="48"/>
      <c r="R1594" s="48"/>
      <c r="S1594" s="48"/>
      <c r="T1594" s="48"/>
      <c r="U1594" s="48"/>
      <c r="V1594" s="48"/>
      <c r="W1594" s="48"/>
      <c r="X1594" s="48"/>
    </row>
    <row r="1595" spans="1:24" ht="20.100000000000001" customHeight="1">
      <c r="A1595" s="540">
        <v>1588</v>
      </c>
      <c r="B1595" s="725" t="s">
        <v>713</v>
      </c>
      <c r="C1595" s="542" t="s">
        <v>712</v>
      </c>
      <c r="D1595" s="543" t="s">
        <v>1916</v>
      </c>
      <c r="E1595" s="731" t="s">
        <v>3476</v>
      </c>
      <c r="F1595" s="729" t="s">
        <v>3058</v>
      </c>
      <c r="G1595" s="546"/>
      <c r="H1595" s="547"/>
      <c r="I1595" s="547"/>
      <c r="J1595" s="547"/>
      <c r="K1595" s="547"/>
      <c r="L1595" s="728" t="s">
        <v>3059</v>
      </c>
      <c r="M1595" s="579">
        <v>3662</v>
      </c>
      <c r="N1595" s="549"/>
      <c r="P1595" s="48"/>
      <c r="Q1595" s="48"/>
      <c r="R1595" s="48"/>
      <c r="S1595" s="48"/>
      <c r="T1595" s="48"/>
      <c r="U1595" s="48"/>
      <c r="V1595" s="48"/>
      <c r="W1595" s="48"/>
      <c r="X1595" s="48"/>
    </row>
    <row r="1596" spans="1:24" ht="20.100000000000001" customHeight="1">
      <c r="A1596" s="540">
        <v>1589</v>
      </c>
      <c r="B1596" s="725" t="s">
        <v>713</v>
      </c>
      <c r="C1596" s="542" t="s">
        <v>712</v>
      </c>
      <c r="D1596" s="543" t="s">
        <v>1918</v>
      </c>
      <c r="E1596" s="731" t="s">
        <v>3477</v>
      </c>
      <c r="F1596" s="729" t="s">
        <v>3058</v>
      </c>
      <c r="G1596" s="546"/>
      <c r="H1596" s="547"/>
      <c r="I1596" s="547"/>
      <c r="J1596" s="547"/>
      <c r="K1596" s="547"/>
      <c r="L1596" s="728" t="s">
        <v>3059</v>
      </c>
      <c r="M1596" s="579">
        <v>5247</v>
      </c>
      <c r="N1596" s="549"/>
      <c r="P1596" s="48"/>
      <c r="Q1596" s="48"/>
      <c r="R1596" s="48"/>
      <c r="S1596" s="48"/>
      <c r="T1596" s="48"/>
      <c r="U1596" s="48"/>
      <c r="V1596" s="48"/>
      <c r="W1596" s="48"/>
      <c r="X1596" s="48"/>
    </row>
    <row r="1597" spans="1:24" ht="20.100000000000001" customHeight="1">
      <c r="A1597" s="540">
        <v>1590</v>
      </c>
      <c r="B1597" s="725" t="s">
        <v>713</v>
      </c>
      <c r="C1597" s="542" t="s">
        <v>712</v>
      </c>
      <c r="D1597" s="543" t="s">
        <v>1919</v>
      </c>
      <c r="E1597" s="731" t="s">
        <v>3478</v>
      </c>
      <c r="F1597" s="729" t="s">
        <v>3058</v>
      </c>
      <c r="G1597" s="546"/>
      <c r="H1597" s="547"/>
      <c r="I1597" s="547"/>
      <c r="J1597" s="547"/>
      <c r="K1597" s="547"/>
      <c r="L1597" s="728" t="s">
        <v>3059</v>
      </c>
      <c r="M1597" s="579">
        <v>3662</v>
      </c>
      <c r="N1597" s="549"/>
      <c r="P1597" s="48"/>
      <c r="Q1597" s="48"/>
      <c r="R1597" s="48"/>
      <c r="S1597" s="48"/>
      <c r="T1597" s="48"/>
      <c r="U1597" s="48"/>
      <c r="V1597" s="48"/>
      <c r="W1597" s="48"/>
      <c r="X1597" s="48"/>
    </row>
    <row r="1598" spans="1:24" ht="20.100000000000001" customHeight="1">
      <c r="A1598" s="540">
        <v>1591</v>
      </c>
      <c r="B1598" s="725" t="s">
        <v>713</v>
      </c>
      <c r="C1598" s="542" t="s">
        <v>712</v>
      </c>
      <c r="D1598" s="543" t="s">
        <v>1921</v>
      </c>
      <c r="E1598" s="731" t="s">
        <v>3479</v>
      </c>
      <c r="F1598" s="729" t="s">
        <v>3058</v>
      </c>
      <c r="G1598" s="546"/>
      <c r="H1598" s="547"/>
      <c r="I1598" s="547"/>
      <c r="J1598" s="547"/>
      <c r="K1598" s="547"/>
      <c r="L1598" s="728" t="s">
        <v>3059</v>
      </c>
      <c r="M1598" s="579">
        <v>4200</v>
      </c>
      <c r="N1598" s="549"/>
      <c r="P1598" s="48"/>
      <c r="Q1598" s="48"/>
      <c r="R1598" s="48"/>
      <c r="S1598" s="48"/>
      <c r="T1598" s="48"/>
      <c r="U1598" s="48"/>
      <c r="V1598" s="48"/>
      <c r="W1598" s="48"/>
      <c r="X1598" s="48"/>
    </row>
    <row r="1599" spans="1:24" ht="20.100000000000001" customHeight="1">
      <c r="A1599" s="540">
        <v>1592</v>
      </c>
      <c r="B1599" s="725" t="s">
        <v>713</v>
      </c>
      <c r="C1599" s="542" t="s">
        <v>712</v>
      </c>
      <c r="D1599" s="543" t="s">
        <v>1922</v>
      </c>
      <c r="E1599" s="731" t="s">
        <v>3480</v>
      </c>
      <c r="F1599" s="729" t="s">
        <v>3058</v>
      </c>
      <c r="G1599" s="546"/>
      <c r="H1599" s="547"/>
      <c r="I1599" s="547"/>
      <c r="J1599" s="547"/>
      <c r="K1599" s="547"/>
      <c r="L1599" s="728" t="s">
        <v>3059</v>
      </c>
      <c r="M1599" s="579">
        <v>3662</v>
      </c>
      <c r="N1599" s="549"/>
      <c r="P1599" s="48"/>
      <c r="Q1599" s="48"/>
      <c r="R1599" s="48"/>
      <c r="S1599" s="48"/>
      <c r="T1599" s="48"/>
      <c r="U1599" s="48"/>
      <c r="V1599" s="48"/>
      <c r="W1599" s="48"/>
      <c r="X1599" s="48"/>
    </row>
    <row r="1600" spans="1:24" ht="20.100000000000001" customHeight="1">
      <c r="A1600" s="540">
        <v>1593</v>
      </c>
      <c r="B1600" s="725" t="s">
        <v>713</v>
      </c>
      <c r="C1600" s="542" t="s">
        <v>712</v>
      </c>
      <c r="D1600" s="543" t="s">
        <v>1924</v>
      </c>
      <c r="E1600" s="731" t="s">
        <v>3481</v>
      </c>
      <c r="F1600" s="729" t="s">
        <v>3058</v>
      </c>
      <c r="G1600" s="546"/>
      <c r="H1600" s="547"/>
      <c r="I1600" s="547"/>
      <c r="J1600" s="547"/>
      <c r="K1600" s="547"/>
      <c r="L1600" s="728" t="s">
        <v>3059</v>
      </c>
      <c r="M1600" s="579">
        <v>4200</v>
      </c>
      <c r="N1600" s="549"/>
      <c r="P1600" s="48"/>
      <c r="Q1600" s="48"/>
      <c r="R1600" s="48"/>
      <c r="S1600" s="48"/>
      <c r="T1600" s="48"/>
      <c r="U1600" s="48"/>
      <c r="V1600" s="48"/>
      <c r="W1600" s="48"/>
      <c r="X1600" s="48"/>
    </row>
    <row r="1601" spans="1:24" ht="20.100000000000001" customHeight="1">
      <c r="A1601" s="540">
        <v>1594</v>
      </c>
      <c r="B1601" s="725" t="s">
        <v>713</v>
      </c>
      <c r="C1601" s="542" t="s">
        <v>712</v>
      </c>
      <c r="D1601" s="543" t="s">
        <v>1925</v>
      </c>
      <c r="E1601" s="731" t="s">
        <v>3482</v>
      </c>
      <c r="F1601" s="729" t="s">
        <v>3058</v>
      </c>
      <c r="G1601" s="546"/>
      <c r="H1601" s="547"/>
      <c r="I1601" s="547"/>
      <c r="J1601" s="547"/>
      <c r="K1601" s="547"/>
      <c r="L1601" s="728" t="s">
        <v>3059</v>
      </c>
      <c r="M1601" s="579">
        <v>3662</v>
      </c>
      <c r="N1601" s="549"/>
      <c r="P1601" s="48"/>
      <c r="Q1601" s="48"/>
      <c r="R1601" s="48"/>
      <c r="S1601" s="48"/>
      <c r="T1601" s="48"/>
      <c r="U1601" s="48"/>
      <c r="V1601" s="48"/>
      <c r="W1601" s="48"/>
      <c r="X1601" s="48"/>
    </row>
    <row r="1602" spans="1:24" ht="20.100000000000001" customHeight="1">
      <c r="A1602" s="540">
        <v>1595</v>
      </c>
      <c r="B1602" s="725" t="s">
        <v>713</v>
      </c>
      <c r="C1602" s="542" t="s">
        <v>712</v>
      </c>
      <c r="D1602" s="543" t="s">
        <v>1927</v>
      </c>
      <c r="E1602" s="731" t="s">
        <v>3483</v>
      </c>
      <c r="F1602" s="729" t="s">
        <v>3058</v>
      </c>
      <c r="G1602" s="546"/>
      <c r="H1602" s="547"/>
      <c r="I1602" s="547"/>
      <c r="J1602" s="547"/>
      <c r="K1602" s="547"/>
      <c r="L1602" s="728" t="s">
        <v>3059</v>
      </c>
      <c r="M1602" s="579">
        <v>3662</v>
      </c>
      <c r="N1602" s="549"/>
      <c r="P1602" s="48"/>
      <c r="Q1602" s="48"/>
      <c r="R1602" s="48"/>
      <c r="S1602" s="48"/>
      <c r="T1602" s="48"/>
      <c r="U1602" s="48"/>
      <c r="V1602" s="48"/>
      <c r="W1602" s="48"/>
      <c r="X1602" s="48"/>
    </row>
    <row r="1603" spans="1:24" ht="20.100000000000001" customHeight="1">
      <c r="A1603" s="540">
        <v>1596</v>
      </c>
      <c r="B1603" s="725" t="s">
        <v>713</v>
      </c>
      <c r="C1603" s="542" t="s">
        <v>712</v>
      </c>
      <c r="D1603" s="543" t="s">
        <v>1928</v>
      </c>
      <c r="E1603" s="731" t="s">
        <v>3484</v>
      </c>
      <c r="F1603" s="729" t="s">
        <v>3058</v>
      </c>
      <c r="G1603" s="546"/>
      <c r="H1603" s="547"/>
      <c r="I1603" s="547"/>
      <c r="J1603" s="547"/>
      <c r="K1603" s="547"/>
      <c r="L1603" s="728" t="s">
        <v>3059</v>
      </c>
      <c r="M1603" s="579">
        <v>3662</v>
      </c>
      <c r="N1603" s="549"/>
      <c r="P1603" s="48"/>
      <c r="Q1603" s="48"/>
      <c r="R1603" s="48"/>
      <c r="S1603" s="48"/>
      <c r="T1603" s="48"/>
      <c r="U1603" s="48"/>
      <c r="V1603" s="48"/>
      <c r="W1603" s="48"/>
      <c r="X1603" s="48"/>
    </row>
    <row r="1604" spans="1:24" ht="20.100000000000001" customHeight="1">
      <c r="A1604" s="540">
        <v>1597</v>
      </c>
      <c r="B1604" s="725" t="s">
        <v>713</v>
      </c>
      <c r="C1604" s="542" t="s">
        <v>712</v>
      </c>
      <c r="D1604" s="543" t="s">
        <v>1930</v>
      </c>
      <c r="E1604" s="731" t="s">
        <v>3485</v>
      </c>
      <c r="F1604" s="729" t="s">
        <v>3058</v>
      </c>
      <c r="G1604" s="546"/>
      <c r="H1604" s="547"/>
      <c r="I1604" s="547"/>
      <c r="J1604" s="547"/>
      <c r="K1604" s="547"/>
      <c r="L1604" s="728" t="s">
        <v>3059</v>
      </c>
      <c r="M1604" s="579">
        <v>4200</v>
      </c>
      <c r="N1604" s="549"/>
      <c r="P1604" s="48"/>
      <c r="Q1604" s="48"/>
      <c r="R1604" s="48"/>
      <c r="S1604" s="48"/>
      <c r="T1604" s="48"/>
      <c r="U1604" s="48"/>
      <c r="V1604" s="48"/>
      <c r="W1604" s="48"/>
      <c r="X1604" s="48"/>
    </row>
    <row r="1605" spans="1:24" ht="20.100000000000001" customHeight="1">
      <c r="A1605" s="540">
        <v>1598</v>
      </c>
      <c r="B1605" s="725" t="s">
        <v>713</v>
      </c>
      <c r="C1605" s="542" t="s">
        <v>712</v>
      </c>
      <c r="D1605" s="543" t="s">
        <v>1931</v>
      </c>
      <c r="E1605" s="731" t="s">
        <v>3486</v>
      </c>
      <c r="F1605" s="729" t="s">
        <v>3058</v>
      </c>
      <c r="G1605" s="546"/>
      <c r="H1605" s="547"/>
      <c r="I1605" s="547"/>
      <c r="J1605" s="547"/>
      <c r="K1605" s="547"/>
      <c r="L1605" s="728" t="s">
        <v>3059</v>
      </c>
      <c r="M1605" s="579">
        <v>4737</v>
      </c>
      <c r="N1605" s="549"/>
      <c r="P1605" s="48"/>
      <c r="Q1605" s="48"/>
      <c r="R1605" s="48"/>
      <c r="S1605" s="48"/>
      <c r="T1605" s="48"/>
      <c r="U1605" s="48"/>
      <c r="V1605" s="48"/>
      <c r="W1605" s="48"/>
      <c r="X1605" s="48"/>
    </row>
    <row r="1606" spans="1:24" ht="20.100000000000001" customHeight="1">
      <c r="A1606" s="540">
        <v>1599</v>
      </c>
      <c r="B1606" s="725" t="s">
        <v>713</v>
      </c>
      <c r="C1606" s="542" t="s">
        <v>712</v>
      </c>
      <c r="D1606" s="543" t="s">
        <v>1933</v>
      </c>
      <c r="E1606" s="731" t="s">
        <v>3487</v>
      </c>
      <c r="F1606" s="729" t="s">
        <v>3058</v>
      </c>
      <c r="G1606" s="546"/>
      <c r="H1606" s="547"/>
      <c r="I1606" s="547"/>
      <c r="J1606" s="547"/>
      <c r="K1606" s="547"/>
      <c r="L1606" s="728" t="s">
        <v>3059</v>
      </c>
      <c r="M1606" s="579">
        <v>3662</v>
      </c>
      <c r="N1606" s="549"/>
      <c r="P1606" s="48"/>
      <c r="Q1606" s="48"/>
      <c r="R1606" s="48"/>
      <c r="S1606" s="48"/>
      <c r="T1606" s="48"/>
      <c r="U1606" s="48"/>
      <c r="V1606" s="48"/>
      <c r="W1606" s="48"/>
      <c r="X1606" s="48"/>
    </row>
    <row r="1607" spans="1:24" ht="20.100000000000001" customHeight="1">
      <c r="A1607" s="540">
        <v>1600</v>
      </c>
      <c r="B1607" s="725" t="s">
        <v>713</v>
      </c>
      <c r="C1607" s="542" t="s">
        <v>712</v>
      </c>
      <c r="D1607" s="543" t="s">
        <v>1934</v>
      </c>
      <c r="E1607" s="731" t="s">
        <v>3488</v>
      </c>
      <c r="F1607" s="729" t="s">
        <v>3058</v>
      </c>
      <c r="G1607" s="546"/>
      <c r="H1607" s="547"/>
      <c r="I1607" s="547"/>
      <c r="J1607" s="547"/>
      <c r="K1607" s="547"/>
      <c r="L1607" s="728" t="s">
        <v>3059</v>
      </c>
      <c r="M1607" s="579">
        <v>3372</v>
      </c>
      <c r="N1607" s="549"/>
      <c r="P1607" s="48"/>
      <c r="Q1607" s="48"/>
      <c r="R1607" s="48"/>
      <c r="S1607" s="48"/>
      <c r="T1607" s="48"/>
      <c r="U1607" s="48"/>
      <c r="V1607" s="48"/>
      <c r="W1607" s="48"/>
      <c r="X1607" s="48"/>
    </row>
    <row r="1608" spans="1:24" ht="20.100000000000001" customHeight="1">
      <c r="A1608" s="540">
        <v>1601</v>
      </c>
      <c r="B1608" s="725" t="s">
        <v>713</v>
      </c>
      <c r="C1608" s="542" t="s">
        <v>712</v>
      </c>
      <c r="D1608" s="543" t="s">
        <v>1937</v>
      </c>
      <c r="E1608" s="731" t="s">
        <v>3489</v>
      </c>
      <c r="F1608" s="729" t="s">
        <v>3058</v>
      </c>
      <c r="G1608" s="546"/>
      <c r="H1608" s="547"/>
      <c r="I1608" s="547"/>
      <c r="J1608" s="547"/>
      <c r="K1608" s="547"/>
      <c r="L1608" s="728" t="s">
        <v>3059</v>
      </c>
      <c r="M1608" s="579">
        <v>4200</v>
      </c>
      <c r="N1608" s="549"/>
      <c r="P1608" s="48"/>
      <c r="Q1608" s="48"/>
      <c r="R1608" s="48"/>
      <c r="S1608" s="48"/>
      <c r="T1608" s="48"/>
      <c r="U1608" s="48"/>
      <c r="V1608" s="48"/>
      <c r="W1608" s="48"/>
      <c r="X1608" s="48"/>
    </row>
    <row r="1609" spans="1:24" ht="20.100000000000001" customHeight="1">
      <c r="A1609" s="540">
        <v>1602</v>
      </c>
      <c r="B1609" s="725" t="s">
        <v>713</v>
      </c>
      <c r="C1609" s="542" t="s">
        <v>712</v>
      </c>
      <c r="D1609" s="543" t="s">
        <v>1938</v>
      </c>
      <c r="E1609" s="731" t="s">
        <v>3490</v>
      </c>
      <c r="F1609" s="729" t="s">
        <v>3058</v>
      </c>
      <c r="G1609" s="546"/>
      <c r="H1609" s="547"/>
      <c r="I1609" s="547"/>
      <c r="J1609" s="547"/>
      <c r="K1609" s="547"/>
      <c r="L1609" s="728" t="s">
        <v>3059</v>
      </c>
      <c r="M1609" s="579">
        <v>3662</v>
      </c>
      <c r="N1609" s="549"/>
      <c r="P1609" s="48"/>
      <c r="Q1609" s="48"/>
      <c r="R1609" s="48"/>
      <c r="S1609" s="48"/>
      <c r="T1609" s="48"/>
      <c r="U1609" s="48"/>
      <c r="V1609" s="48"/>
      <c r="W1609" s="48"/>
      <c r="X1609" s="48"/>
    </row>
    <row r="1610" spans="1:24" ht="20.100000000000001" customHeight="1">
      <c r="A1610" s="540">
        <v>1603</v>
      </c>
      <c r="B1610" s="725" t="s">
        <v>713</v>
      </c>
      <c r="C1610" s="542" t="s">
        <v>712</v>
      </c>
      <c r="D1610" s="543" t="s">
        <v>1940</v>
      </c>
      <c r="E1610" s="731" t="s">
        <v>3491</v>
      </c>
      <c r="F1610" s="729" t="s">
        <v>3058</v>
      </c>
      <c r="G1610" s="546"/>
      <c r="H1610" s="547"/>
      <c r="I1610" s="547"/>
      <c r="J1610" s="547"/>
      <c r="K1610" s="547"/>
      <c r="L1610" s="728" t="s">
        <v>3059</v>
      </c>
      <c r="M1610" s="579">
        <v>3662</v>
      </c>
      <c r="N1610" s="549"/>
      <c r="P1610" s="48"/>
      <c r="Q1610" s="48"/>
      <c r="R1610" s="48"/>
      <c r="S1610" s="48"/>
      <c r="T1610" s="48"/>
      <c r="U1610" s="48"/>
      <c r="V1610" s="48"/>
      <c r="W1610" s="48"/>
      <c r="X1610" s="48"/>
    </row>
    <row r="1611" spans="1:24" ht="20.100000000000001" customHeight="1">
      <c r="A1611" s="540">
        <v>1604</v>
      </c>
      <c r="B1611" s="725" t="s">
        <v>713</v>
      </c>
      <c r="C1611" s="542" t="s">
        <v>712</v>
      </c>
      <c r="D1611" s="543" t="s">
        <v>1941</v>
      </c>
      <c r="E1611" s="731" t="s">
        <v>3492</v>
      </c>
      <c r="F1611" s="729" t="s">
        <v>3058</v>
      </c>
      <c r="G1611" s="546"/>
      <c r="H1611" s="547"/>
      <c r="I1611" s="547"/>
      <c r="J1611" s="547"/>
      <c r="K1611" s="547"/>
      <c r="L1611" s="728" t="s">
        <v>3059</v>
      </c>
      <c r="M1611" s="579">
        <v>3662</v>
      </c>
      <c r="N1611" s="549"/>
      <c r="P1611" s="48"/>
      <c r="Q1611" s="48"/>
      <c r="R1611" s="48"/>
      <c r="S1611" s="48"/>
      <c r="T1611" s="48"/>
      <c r="U1611" s="48"/>
      <c r="V1611" s="48"/>
      <c r="W1611" s="48"/>
      <c r="X1611" s="48"/>
    </row>
    <row r="1612" spans="1:24" ht="20.100000000000001" customHeight="1">
      <c r="A1612" s="540">
        <v>1605</v>
      </c>
      <c r="B1612" s="725" t="s">
        <v>713</v>
      </c>
      <c r="C1612" s="542" t="s">
        <v>712</v>
      </c>
      <c r="D1612" s="543" t="s">
        <v>1943</v>
      </c>
      <c r="E1612" s="731" t="s">
        <v>3493</v>
      </c>
      <c r="F1612" s="729" t="s">
        <v>3058</v>
      </c>
      <c r="G1612" s="546"/>
      <c r="H1612" s="547"/>
      <c r="I1612" s="547"/>
      <c r="J1612" s="547"/>
      <c r="K1612" s="547"/>
      <c r="L1612" s="728" t="s">
        <v>3059</v>
      </c>
      <c r="M1612" s="579">
        <v>3662</v>
      </c>
      <c r="N1612" s="549"/>
      <c r="P1612" s="48"/>
      <c r="Q1612" s="48"/>
      <c r="R1612" s="48"/>
      <c r="S1612" s="48"/>
      <c r="T1612" s="48"/>
      <c r="U1612" s="48"/>
      <c r="V1612" s="48"/>
      <c r="W1612" s="48"/>
      <c r="X1612" s="48"/>
    </row>
    <row r="1613" spans="1:24" ht="20.100000000000001" customHeight="1">
      <c r="A1613" s="540">
        <v>1606</v>
      </c>
      <c r="B1613" s="725" t="s">
        <v>713</v>
      </c>
      <c r="C1613" s="542" t="s">
        <v>712</v>
      </c>
      <c r="D1613" s="543" t="s">
        <v>1944</v>
      </c>
      <c r="E1613" s="731" t="s">
        <v>3494</v>
      </c>
      <c r="F1613" s="729" t="s">
        <v>3058</v>
      </c>
      <c r="G1613" s="546"/>
      <c r="H1613" s="547"/>
      <c r="I1613" s="547"/>
      <c r="J1613" s="547"/>
      <c r="K1613" s="547"/>
      <c r="L1613" s="728" t="s">
        <v>3059</v>
      </c>
      <c r="M1613" s="579">
        <v>3662</v>
      </c>
      <c r="N1613" s="549"/>
      <c r="P1613" s="48"/>
      <c r="Q1613" s="48"/>
      <c r="R1613" s="48"/>
      <c r="S1613" s="48"/>
      <c r="T1613" s="48"/>
      <c r="U1613" s="48"/>
      <c r="V1613" s="48"/>
      <c r="W1613" s="48"/>
      <c r="X1613" s="48"/>
    </row>
    <row r="1614" spans="1:24" ht="20.100000000000001" customHeight="1">
      <c r="A1614" s="540">
        <v>1607</v>
      </c>
      <c r="B1614" s="725" t="s">
        <v>713</v>
      </c>
      <c r="C1614" s="542" t="s">
        <v>712</v>
      </c>
      <c r="D1614" s="543" t="s">
        <v>1946</v>
      </c>
      <c r="E1614" s="731" t="s">
        <v>3495</v>
      </c>
      <c r="F1614" s="729" t="s">
        <v>3058</v>
      </c>
      <c r="G1614" s="546"/>
      <c r="H1614" s="547"/>
      <c r="I1614" s="547"/>
      <c r="J1614" s="547"/>
      <c r="K1614" s="547"/>
      <c r="L1614" s="728" t="s">
        <v>3059</v>
      </c>
      <c r="M1614" s="579">
        <v>3662</v>
      </c>
      <c r="N1614" s="549"/>
      <c r="P1614" s="48"/>
      <c r="Q1614" s="48"/>
      <c r="R1614" s="48"/>
      <c r="S1614" s="48"/>
      <c r="T1614" s="48"/>
      <c r="U1614" s="48"/>
      <c r="V1614" s="48"/>
      <c r="W1614" s="48"/>
      <c r="X1614" s="48"/>
    </row>
    <row r="1615" spans="1:24" ht="20.100000000000001" customHeight="1">
      <c r="A1615" s="540">
        <v>1608</v>
      </c>
      <c r="B1615" s="725" t="s">
        <v>713</v>
      </c>
      <c r="C1615" s="542" t="s">
        <v>712</v>
      </c>
      <c r="D1615" s="543" t="s">
        <v>1947</v>
      </c>
      <c r="E1615" s="731" t="s">
        <v>3496</v>
      </c>
      <c r="F1615" s="729" t="s">
        <v>3058</v>
      </c>
      <c r="G1615" s="546"/>
      <c r="H1615" s="547"/>
      <c r="I1615" s="547"/>
      <c r="J1615" s="547"/>
      <c r="K1615" s="547"/>
      <c r="L1615" s="728" t="s">
        <v>3059</v>
      </c>
      <c r="M1615" s="579">
        <v>4200</v>
      </c>
      <c r="N1615" s="549"/>
      <c r="P1615" s="48"/>
      <c r="Q1615" s="48"/>
      <c r="R1615" s="48"/>
      <c r="S1615" s="48"/>
      <c r="T1615" s="48"/>
      <c r="U1615" s="48"/>
      <c r="V1615" s="48"/>
      <c r="W1615" s="48"/>
      <c r="X1615" s="48"/>
    </row>
    <row r="1616" spans="1:24" ht="20.100000000000001" customHeight="1">
      <c r="A1616" s="540">
        <v>1609</v>
      </c>
      <c r="B1616" s="725" t="s">
        <v>713</v>
      </c>
      <c r="C1616" s="542" t="s">
        <v>712</v>
      </c>
      <c r="D1616" s="543" t="s">
        <v>1949</v>
      </c>
      <c r="E1616" s="731" t="s">
        <v>3497</v>
      </c>
      <c r="F1616" s="729" t="s">
        <v>3058</v>
      </c>
      <c r="G1616" s="546"/>
      <c r="H1616" s="547"/>
      <c r="I1616" s="547"/>
      <c r="J1616" s="547"/>
      <c r="K1616" s="547"/>
      <c r="L1616" s="728" t="s">
        <v>3059</v>
      </c>
      <c r="M1616" s="579">
        <v>3662</v>
      </c>
      <c r="N1616" s="549"/>
      <c r="P1616" s="48"/>
      <c r="Q1616" s="48"/>
      <c r="R1616" s="48"/>
      <c r="S1616" s="48"/>
      <c r="T1616" s="48"/>
      <c r="U1616" s="48"/>
      <c r="V1616" s="48"/>
      <c r="W1616" s="48"/>
      <c r="X1616" s="48"/>
    </row>
    <row r="1617" spans="1:24" ht="20.100000000000001" customHeight="1">
      <c r="A1617" s="540">
        <v>1610</v>
      </c>
      <c r="B1617" s="725" t="s">
        <v>713</v>
      </c>
      <c r="C1617" s="542" t="s">
        <v>712</v>
      </c>
      <c r="D1617" s="543" t="s">
        <v>1950</v>
      </c>
      <c r="E1617" s="731" t="s">
        <v>3498</v>
      </c>
      <c r="F1617" s="729" t="s">
        <v>3058</v>
      </c>
      <c r="G1617" s="546"/>
      <c r="H1617" s="547"/>
      <c r="I1617" s="547"/>
      <c r="J1617" s="547"/>
      <c r="K1617" s="547"/>
      <c r="L1617" s="728" t="s">
        <v>3059</v>
      </c>
      <c r="M1617" s="579">
        <v>3662</v>
      </c>
      <c r="N1617" s="549"/>
      <c r="P1617" s="48"/>
      <c r="Q1617" s="48"/>
      <c r="R1617" s="48"/>
      <c r="S1617" s="48"/>
      <c r="T1617" s="48"/>
      <c r="U1617" s="48"/>
      <c r="V1617" s="48"/>
      <c r="W1617" s="48"/>
      <c r="X1617" s="48"/>
    </row>
    <row r="1618" spans="1:24" ht="20.100000000000001" customHeight="1">
      <c r="A1618" s="540">
        <v>1611</v>
      </c>
      <c r="B1618" s="725" t="s">
        <v>713</v>
      </c>
      <c r="C1618" s="542" t="s">
        <v>712</v>
      </c>
      <c r="D1618" s="543" t="s">
        <v>1952</v>
      </c>
      <c r="E1618" s="731" t="s">
        <v>3499</v>
      </c>
      <c r="F1618" s="729" t="s">
        <v>3058</v>
      </c>
      <c r="G1618" s="546"/>
      <c r="H1618" s="547"/>
      <c r="I1618" s="547"/>
      <c r="J1618" s="547"/>
      <c r="K1618" s="547"/>
      <c r="L1618" s="728" t="s">
        <v>3059</v>
      </c>
      <c r="M1618" s="579">
        <v>4200</v>
      </c>
      <c r="N1618" s="549"/>
      <c r="P1618" s="48"/>
      <c r="Q1618" s="48"/>
      <c r="R1618" s="48"/>
      <c r="S1618" s="48"/>
      <c r="T1618" s="48"/>
      <c r="U1618" s="48"/>
      <c r="V1618" s="48"/>
      <c r="W1618" s="48"/>
      <c r="X1618" s="48"/>
    </row>
    <row r="1619" spans="1:24" ht="20.100000000000001" customHeight="1">
      <c r="A1619" s="540">
        <v>1612</v>
      </c>
      <c r="B1619" s="725" t="s">
        <v>713</v>
      </c>
      <c r="C1619" s="542" t="s">
        <v>712</v>
      </c>
      <c r="D1619" s="543" t="s">
        <v>1953</v>
      </c>
      <c r="E1619" s="731" t="s">
        <v>3500</v>
      </c>
      <c r="F1619" s="729" t="s">
        <v>3058</v>
      </c>
      <c r="G1619" s="546"/>
      <c r="H1619" s="547"/>
      <c r="I1619" s="547"/>
      <c r="J1619" s="547"/>
      <c r="K1619" s="547"/>
      <c r="L1619" s="728" t="s">
        <v>3059</v>
      </c>
      <c r="M1619" s="579">
        <v>3662</v>
      </c>
      <c r="N1619" s="549"/>
      <c r="P1619" s="48"/>
      <c r="Q1619" s="48"/>
      <c r="R1619" s="48"/>
      <c r="S1619" s="48"/>
      <c r="T1619" s="48"/>
      <c r="U1619" s="48"/>
      <c r="V1619" s="48"/>
      <c r="W1619" s="48"/>
      <c r="X1619" s="48"/>
    </row>
    <row r="1620" spans="1:24" ht="20.100000000000001" customHeight="1">
      <c r="A1620" s="540">
        <v>1613</v>
      </c>
      <c r="B1620" s="725" t="s">
        <v>713</v>
      </c>
      <c r="C1620" s="542" t="s">
        <v>712</v>
      </c>
      <c r="D1620" s="543" t="s">
        <v>1955</v>
      </c>
      <c r="E1620" s="731" t="s">
        <v>3501</v>
      </c>
      <c r="F1620" s="729" t="s">
        <v>3058</v>
      </c>
      <c r="G1620" s="546"/>
      <c r="H1620" s="547"/>
      <c r="I1620" s="547"/>
      <c r="J1620" s="547"/>
      <c r="K1620" s="547"/>
      <c r="L1620" s="728" t="s">
        <v>3059</v>
      </c>
      <c r="M1620" s="579">
        <v>4200</v>
      </c>
      <c r="N1620" s="549"/>
      <c r="P1620" s="48"/>
      <c r="Q1620" s="48"/>
      <c r="R1620" s="48"/>
      <c r="S1620" s="48"/>
      <c r="T1620" s="48"/>
      <c r="U1620" s="48"/>
      <c r="V1620" s="48"/>
      <c r="W1620" s="48"/>
      <c r="X1620" s="48"/>
    </row>
    <row r="1621" spans="1:24" ht="20.100000000000001" customHeight="1">
      <c r="A1621" s="540">
        <v>1614</v>
      </c>
      <c r="B1621" s="725" t="s">
        <v>713</v>
      </c>
      <c r="C1621" s="542" t="s">
        <v>712</v>
      </c>
      <c r="D1621" s="543" t="s">
        <v>1956</v>
      </c>
      <c r="E1621" s="731" t="s">
        <v>3502</v>
      </c>
      <c r="F1621" s="729" t="s">
        <v>3058</v>
      </c>
      <c r="G1621" s="546"/>
      <c r="H1621" s="547"/>
      <c r="I1621" s="547"/>
      <c r="J1621" s="547"/>
      <c r="K1621" s="547"/>
      <c r="L1621" s="728" t="s">
        <v>3059</v>
      </c>
      <c r="M1621" s="579">
        <v>3662</v>
      </c>
      <c r="N1621" s="549"/>
      <c r="P1621" s="48"/>
      <c r="Q1621" s="48"/>
      <c r="R1621" s="48"/>
      <c r="S1621" s="48"/>
      <c r="T1621" s="48"/>
      <c r="U1621" s="48"/>
      <c r="V1621" s="48"/>
      <c r="W1621" s="48"/>
      <c r="X1621" s="48"/>
    </row>
    <row r="1622" spans="1:24" ht="20.100000000000001" customHeight="1">
      <c r="A1622" s="540">
        <v>1615</v>
      </c>
      <c r="B1622" s="725" t="s">
        <v>713</v>
      </c>
      <c r="C1622" s="542" t="s">
        <v>712</v>
      </c>
      <c r="D1622" s="543" t="s">
        <v>1958</v>
      </c>
      <c r="E1622" s="731" t="s">
        <v>3503</v>
      </c>
      <c r="F1622" s="729" t="s">
        <v>3058</v>
      </c>
      <c r="G1622" s="546"/>
      <c r="H1622" s="547"/>
      <c r="I1622" s="547"/>
      <c r="J1622" s="547"/>
      <c r="K1622" s="547"/>
      <c r="L1622" s="728" t="s">
        <v>3059</v>
      </c>
      <c r="M1622" s="579">
        <v>3662</v>
      </c>
      <c r="N1622" s="549"/>
      <c r="P1622" s="48"/>
      <c r="Q1622" s="48"/>
      <c r="R1622" s="48"/>
      <c r="S1622" s="48"/>
      <c r="T1622" s="48"/>
      <c r="U1622" s="48"/>
      <c r="V1622" s="48"/>
      <c r="W1622" s="48"/>
      <c r="X1622" s="48"/>
    </row>
    <row r="1623" spans="1:24" ht="20.100000000000001" customHeight="1">
      <c r="A1623" s="540">
        <v>1616</v>
      </c>
      <c r="B1623" s="725" t="s">
        <v>713</v>
      </c>
      <c r="C1623" s="542" t="s">
        <v>712</v>
      </c>
      <c r="D1623" s="543" t="s">
        <v>1959</v>
      </c>
      <c r="E1623" s="731" t="s">
        <v>3504</v>
      </c>
      <c r="F1623" s="729" t="s">
        <v>3058</v>
      </c>
      <c r="G1623" s="546"/>
      <c r="H1623" s="547"/>
      <c r="I1623" s="547"/>
      <c r="J1623" s="547"/>
      <c r="K1623" s="547"/>
      <c r="L1623" s="728" t="s">
        <v>3059</v>
      </c>
      <c r="M1623" s="579">
        <v>3662</v>
      </c>
      <c r="N1623" s="549"/>
      <c r="P1623" s="48"/>
      <c r="Q1623" s="48"/>
      <c r="R1623" s="48"/>
      <c r="S1623" s="48"/>
      <c r="T1623" s="48"/>
      <c r="U1623" s="48"/>
      <c r="V1623" s="48"/>
      <c r="W1623" s="48"/>
      <c r="X1623" s="48"/>
    </row>
    <row r="1624" spans="1:24" ht="20.100000000000001" customHeight="1">
      <c r="A1624" s="540">
        <v>1617</v>
      </c>
      <c r="B1624" s="725" t="s">
        <v>713</v>
      </c>
      <c r="C1624" s="542" t="s">
        <v>712</v>
      </c>
      <c r="D1624" s="543" t="s">
        <v>1961</v>
      </c>
      <c r="E1624" s="731" t="s">
        <v>3505</v>
      </c>
      <c r="F1624" s="729" t="s">
        <v>3058</v>
      </c>
      <c r="G1624" s="546"/>
      <c r="H1624" s="547"/>
      <c r="I1624" s="547"/>
      <c r="J1624" s="547"/>
      <c r="K1624" s="547"/>
      <c r="L1624" s="728" t="s">
        <v>3059</v>
      </c>
      <c r="M1624" s="579">
        <v>3662</v>
      </c>
      <c r="N1624" s="549"/>
      <c r="P1624" s="48"/>
      <c r="Q1624" s="48"/>
      <c r="R1624" s="48"/>
      <c r="S1624" s="48"/>
      <c r="T1624" s="48"/>
      <c r="U1624" s="48"/>
      <c r="V1624" s="48"/>
      <c r="W1624" s="48"/>
      <c r="X1624" s="48"/>
    </row>
    <row r="1625" spans="1:24" ht="20.100000000000001" customHeight="1">
      <c r="A1625" s="540">
        <v>1618</v>
      </c>
      <c r="B1625" s="725" t="s">
        <v>713</v>
      </c>
      <c r="C1625" s="542" t="s">
        <v>712</v>
      </c>
      <c r="D1625" s="543" t="s">
        <v>1962</v>
      </c>
      <c r="E1625" s="731" t="s">
        <v>3506</v>
      </c>
      <c r="F1625" s="729" t="s">
        <v>3058</v>
      </c>
      <c r="G1625" s="546"/>
      <c r="H1625" s="547"/>
      <c r="I1625" s="547"/>
      <c r="J1625" s="547"/>
      <c r="K1625" s="547"/>
      <c r="L1625" s="728" t="s">
        <v>3059</v>
      </c>
      <c r="M1625" s="579">
        <v>5247</v>
      </c>
      <c r="N1625" s="549"/>
      <c r="P1625" s="48"/>
      <c r="Q1625" s="48"/>
      <c r="R1625" s="48"/>
      <c r="S1625" s="48"/>
      <c r="T1625" s="48"/>
      <c r="U1625" s="48"/>
      <c r="V1625" s="48"/>
      <c r="W1625" s="48"/>
      <c r="X1625" s="48"/>
    </row>
    <row r="1626" spans="1:24" ht="20.100000000000001" customHeight="1">
      <c r="A1626" s="540">
        <v>1619</v>
      </c>
      <c r="B1626" s="725" t="s">
        <v>713</v>
      </c>
      <c r="C1626" s="542" t="s">
        <v>712</v>
      </c>
      <c r="D1626" s="543" t="s">
        <v>1964</v>
      </c>
      <c r="E1626" s="731" t="s">
        <v>3507</v>
      </c>
      <c r="F1626" s="729" t="s">
        <v>3058</v>
      </c>
      <c r="G1626" s="546"/>
      <c r="H1626" s="547"/>
      <c r="I1626" s="547"/>
      <c r="J1626" s="547"/>
      <c r="K1626" s="547"/>
      <c r="L1626" s="728" t="s">
        <v>3059</v>
      </c>
      <c r="M1626" s="579">
        <v>5247</v>
      </c>
      <c r="N1626" s="549"/>
      <c r="P1626" s="48"/>
      <c r="Q1626" s="48"/>
      <c r="R1626" s="48"/>
      <c r="S1626" s="48"/>
      <c r="T1626" s="48"/>
      <c r="U1626" s="48"/>
      <c r="V1626" s="48"/>
      <c r="W1626" s="48"/>
      <c r="X1626" s="48"/>
    </row>
    <row r="1627" spans="1:24" ht="20.100000000000001" customHeight="1">
      <c r="A1627" s="540">
        <v>1620</v>
      </c>
      <c r="B1627" s="725" t="s">
        <v>713</v>
      </c>
      <c r="C1627" s="542" t="s">
        <v>712</v>
      </c>
      <c r="D1627" s="543" t="s">
        <v>1965</v>
      </c>
      <c r="E1627" s="731" t="s">
        <v>3508</v>
      </c>
      <c r="F1627" s="729" t="s">
        <v>3058</v>
      </c>
      <c r="G1627" s="546"/>
      <c r="H1627" s="547"/>
      <c r="I1627" s="547"/>
      <c r="J1627" s="547"/>
      <c r="K1627" s="547"/>
      <c r="L1627" s="728" t="s">
        <v>3059</v>
      </c>
      <c r="M1627" s="579">
        <v>3662</v>
      </c>
      <c r="N1627" s="549"/>
      <c r="P1627" s="48"/>
      <c r="Q1627" s="48"/>
      <c r="R1627" s="48"/>
      <c r="S1627" s="48"/>
      <c r="T1627" s="48"/>
      <c r="U1627" s="48"/>
      <c r="V1627" s="48"/>
      <c r="W1627" s="48"/>
      <c r="X1627" s="48"/>
    </row>
    <row r="1628" spans="1:24" ht="20.100000000000001" customHeight="1">
      <c r="A1628" s="540">
        <v>1621</v>
      </c>
      <c r="B1628" s="725" t="s">
        <v>713</v>
      </c>
      <c r="C1628" s="542" t="s">
        <v>712</v>
      </c>
      <c r="D1628" s="543" t="s">
        <v>1967</v>
      </c>
      <c r="E1628" s="731" t="s">
        <v>3509</v>
      </c>
      <c r="F1628" s="729" t="s">
        <v>3058</v>
      </c>
      <c r="G1628" s="546"/>
      <c r="H1628" s="547"/>
      <c r="I1628" s="547"/>
      <c r="J1628" s="547"/>
      <c r="K1628" s="547"/>
      <c r="L1628" s="728" t="s">
        <v>3059</v>
      </c>
      <c r="M1628" s="579">
        <v>3662</v>
      </c>
      <c r="N1628" s="549"/>
      <c r="P1628" s="48"/>
      <c r="Q1628" s="48"/>
      <c r="R1628" s="48"/>
      <c r="S1628" s="48"/>
      <c r="T1628" s="48"/>
      <c r="U1628" s="48"/>
      <c r="V1628" s="48"/>
      <c r="W1628" s="48"/>
      <c r="X1628" s="48"/>
    </row>
    <row r="1629" spans="1:24" ht="20.100000000000001" customHeight="1">
      <c r="A1629" s="540">
        <v>1622</v>
      </c>
      <c r="B1629" s="725" t="s">
        <v>713</v>
      </c>
      <c r="C1629" s="542" t="s">
        <v>712</v>
      </c>
      <c r="D1629" s="543" t="s">
        <v>1968</v>
      </c>
      <c r="E1629" s="731" t="s">
        <v>3510</v>
      </c>
      <c r="F1629" s="729" t="s">
        <v>3058</v>
      </c>
      <c r="G1629" s="546"/>
      <c r="H1629" s="547"/>
      <c r="I1629" s="547"/>
      <c r="J1629" s="547"/>
      <c r="K1629" s="547"/>
      <c r="L1629" s="728" t="s">
        <v>3059</v>
      </c>
      <c r="M1629" s="579">
        <v>3662</v>
      </c>
      <c r="N1629" s="549"/>
      <c r="P1629" s="48"/>
      <c r="Q1629" s="48"/>
      <c r="R1629" s="48"/>
      <c r="S1629" s="48"/>
      <c r="T1629" s="48"/>
      <c r="U1629" s="48"/>
      <c r="V1629" s="48"/>
      <c r="W1629" s="48"/>
      <c r="X1629" s="48"/>
    </row>
    <row r="1630" spans="1:24" ht="20.100000000000001" customHeight="1">
      <c r="A1630" s="540">
        <v>1623</v>
      </c>
      <c r="B1630" s="725" t="s">
        <v>713</v>
      </c>
      <c r="C1630" s="542" t="s">
        <v>712</v>
      </c>
      <c r="D1630" s="543" t="s">
        <v>1970</v>
      </c>
      <c r="E1630" s="731" t="s">
        <v>3511</v>
      </c>
      <c r="F1630" s="729" t="s">
        <v>3058</v>
      </c>
      <c r="G1630" s="546"/>
      <c r="H1630" s="547"/>
      <c r="I1630" s="547"/>
      <c r="J1630" s="547"/>
      <c r="K1630" s="547"/>
      <c r="L1630" s="728" t="s">
        <v>3059</v>
      </c>
      <c r="M1630" s="579">
        <v>3662</v>
      </c>
      <c r="N1630" s="549"/>
      <c r="P1630" s="48"/>
      <c r="Q1630" s="48"/>
      <c r="R1630" s="48"/>
      <c r="S1630" s="48"/>
      <c r="T1630" s="48"/>
      <c r="U1630" s="48"/>
      <c r="V1630" s="48"/>
      <c r="W1630" s="48"/>
      <c r="X1630" s="48"/>
    </row>
    <row r="1631" spans="1:24" ht="20.100000000000001" customHeight="1">
      <c r="A1631" s="540">
        <v>1624</v>
      </c>
      <c r="B1631" s="725" t="s">
        <v>713</v>
      </c>
      <c r="C1631" s="542" t="s">
        <v>712</v>
      </c>
      <c r="D1631" s="543" t="s">
        <v>1971</v>
      </c>
      <c r="E1631" s="731" t="s">
        <v>3512</v>
      </c>
      <c r="F1631" s="729" t="s">
        <v>3058</v>
      </c>
      <c r="G1631" s="546"/>
      <c r="H1631" s="547"/>
      <c r="I1631" s="547"/>
      <c r="J1631" s="547"/>
      <c r="K1631" s="547"/>
      <c r="L1631" s="728" t="s">
        <v>3059</v>
      </c>
      <c r="M1631" s="579">
        <v>3662</v>
      </c>
      <c r="N1631" s="549"/>
      <c r="P1631" s="48"/>
      <c r="Q1631" s="48"/>
      <c r="R1631" s="48"/>
      <c r="S1631" s="48"/>
      <c r="T1631" s="48"/>
      <c r="U1631" s="48"/>
      <c r="V1631" s="48"/>
      <c r="W1631" s="48"/>
      <c r="X1631" s="48"/>
    </row>
    <row r="1632" spans="1:24" ht="20.100000000000001" customHeight="1">
      <c r="A1632" s="540">
        <v>1625</v>
      </c>
      <c r="B1632" s="725" t="s">
        <v>713</v>
      </c>
      <c r="C1632" s="542" t="s">
        <v>712</v>
      </c>
      <c r="D1632" s="543" t="s">
        <v>1973</v>
      </c>
      <c r="E1632" s="731" t="s">
        <v>3513</v>
      </c>
      <c r="F1632" s="729" t="s">
        <v>3058</v>
      </c>
      <c r="G1632" s="546"/>
      <c r="H1632" s="547"/>
      <c r="I1632" s="547"/>
      <c r="J1632" s="547"/>
      <c r="K1632" s="547"/>
      <c r="L1632" s="728" t="s">
        <v>3059</v>
      </c>
      <c r="M1632" s="579">
        <v>3662</v>
      </c>
      <c r="N1632" s="549"/>
      <c r="P1632" s="48"/>
      <c r="Q1632" s="48"/>
      <c r="R1632" s="48"/>
      <c r="S1632" s="48"/>
      <c r="T1632" s="48"/>
      <c r="U1632" s="48"/>
      <c r="V1632" s="48"/>
      <c r="W1632" s="48"/>
      <c r="X1632" s="48"/>
    </row>
    <row r="1633" spans="1:24" ht="20.100000000000001" customHeight="1">
      <c r="A1633" s="540">
        <v>1626</v>
      </c>
      <c r="B1633" s="725" t="s">
        <v>713</v>
      </c>
      <c r="C1633" s="542" t="s">
        <v>712</v>
      </c>
      <c r="D1633" s="543" t="s">
        <v>1974</v>
      </c>
      <c r="E1633" s="731" t="s">
        <v>3514</v>
      </c>
      <c r="F1633" s="729" t="s">
        <v>3058</v>
      </c>
      <c r="G1633" s="546"/>
      <c r="H1633" s="547"/>
      <c r="I1633" s="547"/>
      <c r="J1633" s="547"/>
      <c r="K1633" s="547"/>
      <c r="L1633" s="728" t="s">
        <v>3059</v>
      </c>
      <c r="M1633" s="579">
        <v>5247</v>
      </c>
      <c r="N1633" s="549"/>
      <c r="P1633" s="48"/>
      <c r="Q1633" s="48"/>
      <c r="R1633" s="48"/>
      <c r="S1633" s="48"/>
      <c r="T1633" s="48"/>
      <c r="U1633" s="48"/>
      <c r="V1633" s="48"/>
      <c r="W1633" s="48"/>
      <c r="X1633" s="48"/>
    </row>
    <row r="1634" spans="1:24" ht="20.100000000000001" customHeight="1">
      <c r="A1634" s="540">
        <v>1627</v>
      </c>
      <c r="B1634" s="725" t="s">
        <v>713</v>
      </c>
      <c r="C1634" s="542" t="s">
        <v>712</v>
      </c>
      <c r="D1634" s="543" t="s">
        <v>1977</v>
      </c>
      <c r="E1634" s="731" t="s">
        <v>3515</v>
      </c>
      <c r="F1634" s="729" t="s">
        <v>3058</v>
      </c>
      <c r="G1634" s="546"/>
      <c r="H1634" s="547"/>
      <c r="I1634" s="547"/>
      <c r="J1634" s="547"/>
      <c r="K1634" s="547"/>
      <c r="L1634" s="728" t="s">
        <v>3059</v>
      </c>
      <c r="M1634" s="579">
        <v>3662</v>
      </c>
      <c r="N1634" s="549"/>
      <c r="P1634" s="48"/>
      <c r="Q1634" s="48"/>
      <c r="R1634" s="48"/>
      <c r="S1634" s="48"/>
      <c r="T1634" s="48"/>
      <c r="U1634" s="48"/>
      <c r="V1634" s="48"/>
      <c r="W1634" s="48"/>
      <c r="X1634" s="48"/>
    </row>
    <row r="1635" spans="1:24" ht="20.100000000000001" customHeight="1">
      <c r="A1635" s="540">
        <v>1628</v>
      </c>
      <c r="B1635" s="725" t="s">
        <v>713</v>
      </c>
      <c r="C1635" s="542" t="s">
        <v>712</v>
      </c>
      <c r="D1635" s="543" t="s">
        <v>1978</v>
      </c>
      <c r="E1635" s="731" t="s">
        <v>3516</v>
      </c>
      <c r="F1635" s="729" t="s">
        <v>3058</v>
      </c>
      <c r="G1635" s="546"/>
      <c r="H1635" s="547"/>
      <c r="I1635" s="547"/>
      <c r="J1635" s="547"/>
      <c r="K1635" s="547"/>
      <c r="L1635" s="728" t="s">
        <v>3059</v>
      </c>
      <c r="M1635" s="579">
        <v>4200</v>
      </c>
      <c r="N1635" s="549"/>
      <c r="P1635" s="48"/>
      <c r="Q1635" s="48"/>
      <c r="R1635" s="48"/>
      <c r="S1635" s="48"/>
      <c r="T1635" s="48"/>
      <c r="U1635" s="48"/>
      <c r="V1635" s="48"/>
      <c r="W1635" s="48"/>
      <c r="X1635" s="48"/>
    </row>
    <row r="1636" spans="1:24" ht="20.100000000000001" customHeight="1">
      <c r="A1636" s="540">
        <v>1629</v>
      </c>
      <c r="B1636" s="725" t="s">
        <v>713</v>
      </c>
      <c r="C1636" s="542" t="s">
        <v>712</v>
      </c>
      <c r="D1636" s="543" t="s">
        <v>1981</v>
      </c>
      <c r="E1636" s="731" t="s">
        <v>3517</v>
      </c>
      <c r="F1636" s="729" t="s">
        <v>3058</v>
      </c>
      <c r="G1636" s="546"/>
      <c r="H1636" s="547"/>
      <c r="I1636" s="547"/>
      <c r="J1636" s="547"/>
      <c r="K1636" s="547"/>
      <c r="L1636" s="728" t="s">
        <v>3059</v>
      </c>
      <c r="M1636" s="579">
        <v>3662</v>
      </c>
      <c r="N1636" s="549"/>
      <c r="P1636" s="48"/>
      <c r="Q1636" s="48"/>
      <c r="R1636" s="48"/>
      <c r="S1636" s="48"/>
      <c r="T1636" s="48"/>
      <c r="U1636" s="48"/>
      <c r="V1636" s="48"/>
      <c r="W1636" s="48"/>
      <c r="X1636" s="48"/>
    </row>
    <row r="1637" spans="1:24" ht="20.100000000000001" customHeight="1">
      <c r="A1637" s="540">
        <v>1630</v>
      </c>
      <c r="B1637" s="725" t="s">
        <v>713</v>
      </c>
      <c r="C1637" s="542" t="s">
        <v>712</v>
      </c>
      <c r="D1637" s="543" t="s">
        <v>1982</v>
      </c>
      <c r="E1637" s="731" t="s">
        <v>3518</v>
      </c>
      <c r="F1637" s="729" t="s">
        <v>3058</v>
      </c>
      <c r="G1637" s="546"/>
      <c r="H1637" s="547"/>
      <c r="I1637" s="547"/>
      <c r="J1637" s="547"/>
      <c r="K1637" s="547"/>
      <c r="L1637" s="728" t="s">
        <v>3059</v>
      </c>
      <c r="M1637" s="579">
        <v>3030</v>
      </c>
      <c r="N1637" s="549"/>
      <c r="P1637" s="48"/>
      <c r="Q1637" s="48"/>
      <c r="R1637" s="48"/>
      <c r="S1637" s="48"/>
      <c r="T1637" s="48"/>
      <c r="U1637" s="48"/>
      <c r="V1637" s="48"/>
      <c r="W1637" s="48"/>
      <c r="X1637" s="48"/>
    </row>
    <row r="1638" spans="1:24" ht="20.100000000000001" customHeight="1">
      <c r="A1638" s="540">
        <v>1631</v>
      </c>
      <c r="B1638" s="725" t="s">
        <v>713</v>
      </c>
      <c r="C1638" s="542" t="s">
        <v>712</v>
      </c>
      <c r="D1638" s="543" t="s">
        <v>1984</v>
      </c>
      <c r="E1638" s="731" t="s">
        <v>3519</v>
      </c>
      <c r="F1638" s="729" t="s">
        <v>3058</v>
      </c>
      <c r="G1638" s="546"/>
      <c r="H1638" s="547"/>
      <c r="I1638" s="547"/>
      <c r="J1638" s="547"/>
      <c r="K1638" s="547"/>
      <c r="L1638" s="728" t="s">
        <v>3059</v>
      </c>
      <c r="M1638" s="579">
        <v>3030</v>
      </c>
      <c r="N1638" s="549"/>
      <c r="P1638" s="48"/>
      <c r="Q1638" s="48"/>
      <c r="R1638" s="48"/>
      <c r="S1638" s="48"/>
      <c r="T1638" s="48"/>
      <c r="U1638" s="48"/>
      <c r="V1638" s="48"/>
      <c r="W1638" s="48"/>
      <c r="X1638" s="48"/>
    </row>
    <row r="1639" spans="1:24" ht="20.100000000000001" customHeight="1">
      <c r="A1639" s="540">
        <v>1632</v>
      </c>
      <c r="B1639" s="725" t="s">
        <v>713</v>
      </c>
      <c r="C1639" s="542" t="s">
        <v>712</v>
      </c>
      <c r="D1639" s="543" t="s">
        <v>1985</v>
      </c>
      <c r="E1639" s="731" t="s">
        <v>3520</v>
      </c>
      <c r="F1639" s="729" t="s">
        <v>3058</v>
      </c>
      <c r="G1639" s="546"/>
      <c r="H1639" s="547"/>
      <c r="I1639" s="547"/>
      <c r="J1639" s="547"/>
      <c r="K1639" s="547"/>
      <c r="L1639" s="728" t="s">
        <v>3059</v>
      </c>
      <c r="M1639" s="579">
        <v>3372</v>
      </c>
      <c r="N1639" s="549"/>
      <c r="P1639" s="48"/>
      <c r="Q1639" s="48"/>
      <c r="R1639" s="48"/>
      <c r="S1639" s="48"/>
      <c r="T1639" s="48"/>
      <c r="U1639" s="48"/>
      <c r="V1639" s="48"/>
      <c r="W1639" s="48"/>
      <c r="X1639" s="48"/>
    </row>
    <row r="1640" spans="1:24" ht="20.100000000000001" customHeight="1">
      <c r="A1640" s="540">
        <v>1633</v>
      </c>
      <c r="B1640" s="725" t="s">
        <v>713</v>
      </c>
      <c r="C1640" s="542" t="s">
        <v>712</v>
      </c>
      <c r="D1640" s="543" t="s">
        <v>1987</v>
      </c>
      <c r="E1640" s="731" t="s">
        <v>3521</v>
      </c>
      <c r="F1640" s="729" t="s">
        <v>3058</v>
      </c>
      <c r="G1640" s="546"/>
      <c r="H1640" s="547"/>
      <c r="I1640" s="547"/>
      <c r="J1640" s="547"/>
      <c r="K1640" s="547"/>
      <c r="L1640" s="728" t="s">
        <v>3059</v>
      </c>
      <c r="M1640" s="579">
        <v>3372</v>
      </c>
      <c r="N1640" s="549"/>
      <c r="P1640" s="48"/>
      <c r="Q1640" s="48"/>
      <c r="R1640" s="48"/>
      <c r="S1640" s="48"/>
      <c r="T1640" s="48"/>
      <c r="U1640" s="48"/>
      <c r="V1640" s="48"/>
      <c r="W1640" s="48"/>
      <c r="X1640" s="48"/>
    </row>
    <row r="1641" spans="1:24" ht="20.100000000000001" customHeight="1">
      <c r="A1641" s="540">
        <v>1634</v>
      </c>
      <c r="B1641" s="725" t="s">
        <v>713</v>
      </c>
      <c r="C1641" s="542" t="s">
        <v>712</v>
      </c>
      <c r="D1641" s="543" t="s">
        <v>1988</v>
      </c>
      <c r="E1641" s="731" t="s">
        <v>3522</v>
      </c>
      <c r="F1641" s="729" t="s">
        <v>3058</v>
      </c>
      <c r="G1641" s="546"/>
      <c r="H1641" s="547"/>
      <c r="I1641" s="547"/>
      <c r="J1641" s="547"/>
      <c r="K1641" s="547"/>
      <c r="L1641" s="728" t="s">
        <v>3059</v>
      </c>
      <c r="M1641" s="579">
        <v>3372</v>
      </c>
      <c r="N1641" s="549"/>
      <c r="P1641" s="48"/>
      <c r="Q1641" s="48"/>
      <c r="R1641" s="48"/>
      <c r="S1641" s="48"/>
      <c r="T1641" s="48"/>
      <c r="U1641" s="48"/>
      <c r="V1641" s="48"/>
      <c r="W1641" s="48"/>
      <c r="X1641" s="48"/>
    </row>
    <row r="1642" spans="1:24" ht="20.100000000000001" customHeight="1">
      <c r="A1642" s="540">
        <v>1635</v>
      </c>
      <c r="B1642" s="725" t="s">
        <v>713</v>
      </c>
      <c r="C1642" s="542" t="s">
        <v>712</v>
      </c>
      <c r="D1642" s="543" t="s">
        <v>1990</v>
      </c>
      <c r="E1642" s="731" t="s">
        <v>3523</v>
      </c>
      <c r="F1642" s="729" t="s">
        <v>3058</v>
      </c>
      <c r="G1642" s="546"/>
      <c r="H1642" s="547"/>
      <c r="I1642" s="547"/>
      <c r="J1642" s="547"/>
      <c r="K1642" s="547"/>
      <c r="L1642" s="728" t="s">
        <v>3059</v>
      </c>
      <c r="M1642" s="579">
        <v>3372</v>
      </c>
      <c r="N1642" s="549"/>
      <c r="P1642" s="48"/>
      <c r="Q1642" s="48"/>
      <c r="R1642" s="48"/>
      <c r="S1642" s="48"/>
      <c r="T1642" s="48"/>
      <c r="U1642" s="48"/>
      <c r="V1642" s="48"/>
      <c r="W1642" s="48"/>
      <c r="X1642" s="48"/>
    </row>
    <row r="1643" spans="1:24" ht="20.100000000000001" customHeight="1">
      <c r="A1643" s="540">
        <v>1636</v>
      </c>
      <c r="B1643" s="725" t="s">
        <v>713</v>
      </c>
      <c r="C1643" s="542" t="s">
        <v>712</v>
      </c>
      <c r="D1643" s="543" t="s">
        <v>1991</v>
      </c>
      <c r="E1643" s="731" t="s">
        <v>3524</v>
      </c>
      <c r="F1643" s="729" t="s">
        <v>3058</v>
      </c>
      <c r="G1643" s="546"/>
      <c r="H1643" s="547"/>
      <c r="I1643" s="547"/>
      <c r="J1643" s="547"/>
      <c r="K1643" s="547"/>
      <c r="L1643" s="728" t="s">
        <v>3059</v>
      </c>
      <c r="M1643" s="579">
        <v>3714</v>
      </c>
      <c r="N1643" s="549"/>
      <c r="P1643" s="48"/>
      <c r="Q1643" s="48"/>
      <c r="R1643" s="48"/>
      <c r="S1643" s="48"/>
      <c r="T1643" s="48"/>
      <c r="U1643" s="48"/>
      <c r="V1643" s="48"/>
      <c r="W1643" s="48"/>
      <c r="X1643" s="48"/>
    </row>
    <row r="1644" spans="1:24" ht="20.100000000000001" customHeight="1">
      <c r="A1644" s="540">
        <v>1637</v>
      </c>
      <c r="B1644" s="725" t="s">
        <v>713</v>
      </c>
      <c r="C1644" s="542" t="s">
        <v>712</v>
      </c>
      <c r="D1644" s="543" t="s">
        <v>1994</v>
      </c>
      <c r="E1644" s="731" t="s">
        <v>3525</v>
      </c>
      <c r="F1644" s="729" t="s">
        <v>3058</v>
      </c>
      <c r="G1644" s="546"/>
      <c r="H1644" s="547"/>
      <c r="I1644" s="547"/>
      <c r="J1644" s="547"/>
      <c r="K1644" s="547"/>
      <c r="L1644" s="728" t="s">
        <v>3059</v>
      </c>
      <c r="M1644" s="579">
        <v>3372</v>
      </c>
      <c r="N1644" s="549"/>
      <c r="P1644" s="48"/>
      <c r="Q1644" s="48"/>
      <c r="R1644" s="48"/>
      <c r="S1644" s="48"/>
      <c r="T1644" s="48"/>
      <c r="U1644" s="48"/>
      <c r="V1644" s="48"/>
      <c r="W1644" s="48"/>
      <c r="X1644" s="48"/>
    </row>
    <row r="1645" spans="1:24" ht="20.100000000000001" customHeight="1">
      <c r="A1645" s="540">
        <v>1638</v>
      </c>
      <c r="B1645" s="725" t="s">
        <v>713</v>
      </c>
      <c r="C1645" s="542" t="s">
        <v>712</v>
      </c>
      <c r="D1645" s="543" t="s">
        <v>1995</v>
      </c>
      <c r="E1645" s="731" t="s">
        <v>3526</v>
      </c>
      <c r="F1645" s="729" t="s">
        <v>3058</v>
      </c>
      <c r="G1645" s="546"/>
      <c r="H1645" s="547"/>
      <c r="I1645" s="547"/>
      <c r="J1645" s="547"/>
      <c r="K1645" s="547"/>
      <c r="L1645" s="728" t="s">
        <v>3059</v>
      </c>
      <c r="M1645" s="579">
        <v>3714</v>
      </c>
      <c r="N1645" s="549"/>
      <c r="P1645" s="48"/>
      <c r="Q1645" s="48"/>
      <c r="R1645" s="48"/>
      <c r="S1645" s="48"/>
      <c r="T1645" s="48"/>
      <c r="U1645" s="48"/>
      <c r="V1645" s="48"/>
      <c r="W1645" s="48"/>
      <c r="X1645" s="48"/>
    </row>
    <row r="1646" spans="1:24" ht="20.100000000000001" customHeight="1">
      <c r="A1646" s="540">
        <v>1639</v>
      </c>
      <c r="B1646" s="725" t="s">
        <v>713</v>
      </c>
      <c r="C1646" s="542" t="s">
        <v>712</v>
      </c>
      <c r="D1646" s="543" t="s">
        <v>1997</v>
      </c>
      <c r="E1646" s="731" t="s">
        <v>3527</v>
      </c>
      <c r="F1646" s="729" t="s">
        <v>3058</v>
      </c>
      <c r="G1646" s="546"/>
      <c r="H1646" s="547"/>
      <c r="I1646" s="547"/>
      <c r="J1646" s="547"/>
      <c r="K1646" s="547"/>
      <c r="L1646" s="728" t="s">
        <v>3059</v>
      </c>
      <c r="M1646" s="579">
        <v>3372</v>
      </c>
      <c r="N1646" s="549"/>
      <c r="P1646" s="48"/>
      <c r="Q1646" s="48"/>
      <c r="R1646" s="48"/>
      <c r="S1646" s="48"/>
      <c r="T1646" s="48"/>
      <c r="U1646" s="48"/>
      <c r="V1646" s="48"/>
      <c r="W1646" s="48"/>
      <c r="X1646" s="48"/>
    </row>
    <row r="1647" spans="1:24" ht="20.100000000000001" customHeight="1">
      <c r="A1647" s="540">
        <v>1640</v>
      </c>
      <c r="B1647" s="725" t="s">
        <v>713</v>
      </c>
      <c r="C1647" s="542" t="s">
        <v>712</v>
      </c>
      <c r="D1647" s="543" t="s">
        <v>1998</v>
      </c>
      <c r="E1647" s="731" t="s">
        <v>3528</v>
      </c>
      <c r="F1647" s="729" t="s">
        <v>3058</v>
      </c>
      <c r="G1647" s="546"/>
      <c r="H1647" s="547"/>
      <c r="I1647" s="547"/>
      <c r="J1647" s="547"/>
      <c r="K1647" s="547"/>
      <c r="L1647" s="728" t="s">
        <v>3059</v>
      </c>
      <c r="M1647" s="579">
        <v>3372</v>
      </c>
      <c r="N1647" s="549"/>
      <c r="P1647" s="48"/>
      <c r="Q1647" s="48"/>
      <c r="R1647" s="48"/>
      <c r="S1647" s="48"/>
      <c r="T1647" s="48"/>
      <c r="U1647" s="48"/>
      <c r="V1647" s="48"/>
      <c r="W1647" s="48"/>
      <c r="X1647" s="48"/>
    </row>
    <row r="1648" spans="1:24" ht="20.100000000000001" customHeight="1">
      <c r="A1648" s="540">
        <v>1641</v>
      </c>
      <c r="B1648" s="725" t="s">
        <v>713</v>
      </c>
      <c r="C1648" s="542" t="s">
        <v>712</v>
      </c>
      <c r="D1648" s="543" t="s">
        <v>2000</v>
      </c>
      <c r="E1648" s="731" t="s">
        <v>3529</v>
      </c>
      <c r="F1648" s="729" t="s">
        <v>3058</v>
      </c>
      <c r="G1648" s="546"/>
      <c r="H1648" s="547"/>
      <c r="I1648" s="547"/>
      <c r="J1648" s="547"/>
      <c r="K1648" s="547"/>
      <c r="L1648" s="728" t="s">
        <v>3059</v>
      </c>
      <c r="M1648" s="579">
        <v>3372</v>
      </c>
      <c r="N1648" s="549"/>
      <c r="P1648" s="48"/>
      <c r="Q1648" s="48"/>
      <c r="R1648" s="48"/>
      <c r="S1648" s="48"/>
      <c r="T1648" s="48"/>
      <c r="U1648" s="48"/>
      <c r="V1648" s="48"/>
      <c r="W1648" s="48"/>
      <c r="X1648" s="48"/>
    </row>
    <row r="1649" spans="1:24" ht="20.100000000000001" customHeight="1">
      <c r="A1649" s="540">
        <v>1642</v>
      </c>
      <c r="B1649" s="725" t="s">
        <v>713</v>
      </c>
      <c r="C1649" s="542" t="s">
        <v>712</v>
      </c>
      <c r="D1649" s="543" t="s">
        <v>2001</v>
      </c>
      <c r="E1649" s="731" t="s">
        <v>3530</v>
      </c>
      <c r="F1649" s="729" t="s">
        <v>3058</v>
      </c>
      <c r="G1649" s="546"/>
      <c r="H1649" s="547"/>
      <c r="I1649" s="547"/>
      <c r="J1649" s="547"/>
      <c r="K1649" s="547"/>
      <c r="L1649" s="728" t="s">
        <v>3059</v>
      </c>
      <c r="M1649" s="579">
        <v>3030</v>
      </c>
      <c r="N1649" s="549"/>
      <c r="P1649" s="48"/>
      <c r="Q1649" s="48"/>
      <c r="R1649" s="48"/>
      <c r="S1649" s="48"/>
      <c r="T1649" s="48"/>
      <c r="U1649" s="48"/>
      <c r="V1649" s="48"/>
      <c r="W1649" s="48"/>
      <c r="X1649" s="48"/>
    </row>
    <row r="1650" spans="1:24" ht="20.100000000000001" customHeight="1">
      <c r="A1650" s="540">
        <v>1643</v>
      </c>
      <c r="B1650" s="725" t="s">
        <v>713</v>
      </c>
      <c r="C1650" s="542" t="s">
        <v>712</v>
      </c>
      <c r="D1650" s="543" t="s">
        <v>2003</v>
      </c>
      <c r="E1650" s="731" t="s">
        <v>3531</v>
      </c>
      <c r="F1650" s="729" t="s">
        <v>3058</v>
      </c>
      <c r="G1650" s="546"/>
      <c r="H1650" s="547"/>
      <c r="I1650" s="547"/>
      <c r="J1650" s="547"/>
      <c r="K1650" s="547"/>
      <c r="L1650" s="728" t="s">
        <v>3059</v>
      </c>
      <c r="M1650" s="579">
        <v>3372</v>
      </c>
      <c r="N1650" s="549"/>
      <c r="P1650" s="48"/>
      <c r="Q1650" s="48"/>
      <c r="R1650" s="48"/>
      <c r="S1650" s="48"/>
      <c r="T1650" s="48"/>
      <c r="U1650" s="48"/>
      <c r="V1650" s="48"/>
      <c r="W1650" s="48"/>
      <c r="X1650" s="48"/>
    </row>
    <row r="1651" spans="1:24" ht="20.100000000000001" customHeight="1">
      <c r="A1651" s="540">
        <v>1644</v>
      </c>
      <c r="B1651" s="725" t="s">
        <v>713</v>
      </c>
      <c r="C1651" s="542" t="s">
        <v>712</v>
      </c>
      <c r="D1651" s="543" t="s">
        <v>2004</v>
      </c>
      <c r="E1651" s="731" t="s">
        <v>3532</v>
      </c>
      <c r="F1651" s="729" t="s">
        <v>3058</v>
      </c>
      <c r="G1651" s="546"/>
      <c r="H1651" s="547"/>
      <c r="I1651" s="547"/>
      <c r="J1651" s="547"/>
      <c r="K1651" s="547"/>
      <c r="L1651" s="728" t="s">
        <v>3059</v>
      </c>
      <c r="M1651" s="579">
        <v>2688</v>
      </c>
      <c r="N1651" s="549"/>
      <c r="P1651" s="48"/>
      <c r="Q1651" s="48"/>
      <c r="R1651" s="48"/>
      <c r="S1651" s="48"/>
      <c r="T1651" s="48"/>
      <c r="U1651" s="48"/>
      <c r="V1651" s="48"/>
      <c r="W1651" s="48"/>
      <c r="X1651" s="48"/>
    </row>
    <row r="1652" spans="1:24" ht="20.100000000000001" customHeight="1">
      <c r="A1652" s="540">
        <v>1645</v>
      </c>
      <c r="B1652" s="725" t="s">
        <v>713</v>
      </c>
      <c r="C1652" s="542" t="s">
        <v>712</v>
      </c>
      <c r="D1652" s="543" t="s">
        <v>2006</v>
      </c>
      <c r="E1652" s="731" t="s">
        <v>3533</v>
      </c>
      <c r="F1652" s="729" t="s">
        <v>3058</v>
      </c>
      <c r="G1652" s="546"/>
      <c r="H1652" s="547"/>
      <c r="I1652" s="547"/>
      <c r="J1652" s="547"/>
      <c r="K1652" s="547"/>
      <c r="L1652" s="728" t="s">
        <v>3059</v>
      </c>
      <c r="M1652" s="579">
        <v>4056</v>
      </c>
      <c r="N1652" s="549"/>
      <c r="P1652" s="48"/>
      <c r="Q1652" s="48"/>
      <c r="R1652" s="48"/>
      <c r="S1652" s="48"/>
      <c r="T1652" s="48"/>
      <c r="U1652" s="48"/>
      <c r="V1652" s="48"/>
      <c r="W1652" s="48"/>
      <c r="X1652" s="48"/>
    </row>
    <row r="1653" spans="1:24" ht="20.100000000000001" customHeight="1">
      <c r="A1653" s="540">
        <v>1646</v>
      </c>
      <c r="B1653" s="725" t="s">
        <v>713</v>
      </c>
      <c r="C1653" s="542" t="s">
        <v>712</v>
      </c>
      <c r="D1653" s="543" t="s">
        <v>2007</v>
      </c>
      <c r="E1653" s="731" t="s">
        <v>3534</v>
      </c>
      <c r="F1653" s="729" t="s">
        <v>3058</v>
      </c>
      <c r="G1653" s="546"/>
      <c r="H1653" s="547"/>
      <c r="I1653" s="547"/>
      <c r="J1653" s="547"/>
      <c r="K1653" s="547"/>
      <c r="L1653" s="728" t="s">
        <v>3059</v>
      </c>
      <c r="M1653" s="579">
        <v>3030</v>
      </c>
      <c r="N1653" s="549"/>
      <c r="P1653" s="48"/>
      <c r="Q1653" s="48"/>
      <c r="R1653" s="48"/>
      <c r="S1653" s="48"/>
      <c r="T1653" s="48"/>
      <c r="U1653" s="48"/>
      <c r="V1653" s="48"/>
      <c r="W1653" s="48"/>
      <c r="X1653" s="48"/>
    </row>
    <row r="1654" spans="1:24" ht="20.100000000000001" customHeight="1">
      <c r="A1654" s="540">
        <v>1647</v>
      </c>
      <c r="B1654" s="725" t="s">
        <v>713</v>
      </c>
      <c r="C1654" s="542" t="s">
        <v>712</v>
      </c>
      <c r="D1654" s="543" t="s">
        <v>2009</v>
      </c>
      <c r="E1654" s="731" t="s">
        <v>3535</v>
      </c>
      <c r="F1654" s="729" t="s">
        <v>3058</v>
      </c>
      <c r="G1654" s="546"/>
      <c r="H1654" s="547"/>
      <c r="I1654" s="547"/>
      <c r="J1654" s="547"/>
      <c r="K1654" s="547"/>
      <c r="L1654" s="728" t="s">
        <v>3059</v>
      </c>
      <c r="M1654" s="579">
        <v>3030</v>
      </c>
      <c r="N1654" s="549"/>
      <c r="P1654" s="48"/>
      <c r="Q1654" s="48"/>
      <c r="R1654" s="48"/>
      <c r="S1654" s="48"/>
      <c r="T1654" s="48"/>
      <c r="U1654" s="48"/>
      <c r="V1654" s="48"/>
      <c r="W1654" s="48"/>
      <c r="X1654" s="48"/>
    </row>
    <row r="1655" spans="1:24" ht="20.100000000000001" customHeight="1">
      <c r="A1655" s="540">
        <v>1648</v>
      </c>
      <c r="B1655" s="725" t="s">
        <v>713</v>
      </c>
      <c r="C1655" s="542" t="s">
        <v>712</v>
      </c>
      <c r="D1655" s="543" t="s">
        <v>2010</v>
      </c>
      <c r="E1655" s="731" t="s">
        <v>3536</v>
      </c>
      <c r="F1655" s="729" t="s">
        <v>3058</v>
      </c>
      <c r="G1655" s="546"/>
      <c r="H1655" s="547"/>
      <c r="I1655" s="547"/>
      <c r="J1655" s="547"/>
      <c r="K1655" s="547"/>
      <c r="L1655" s="728" t="s">
        <v>3059</v>
      </c>
      <c r="M1655" s="579">
        <v>3030</v>
      </c>
      <c r="N1655" s="549"/>
      <c r="P1655" s="48"/>
      <c r="Q1655" s="48"/>
      <c r="R1655" s="48"/>
      <c r="S1655" s="48"/>
      <c r="T1655" s="48"/>
      <c r="U1655" s="48"/>
      <c r="V1655" s="48"/>
      <c r="W1655" s="48"/>
      <c r="X1655" s="48"/>
    </row>
    <row r="1656" spans="1:24" ht="20.100000000000001" customHeight="1">
      <c r="A1656" s="540">
        <v>1649</v>
      </c>
      <c r="B1656" s="725" t="s">
        <v>713</v>
      </c>
      <c r="C1656" s="542" t="s">
        <v>712</v>
      </c>
      <c r="D1656" s="543" t="s">
        <v>2012</v>
      </c>
      <c r="E1656" s="731" t="s">
        <v>3537</v>
      </c>
      <c r="F1656" s="729" t="s">
        <v>3058</v>
      </c>
      <c r="G1656" s="546"/>
      <c r="H1656" s="547"/>
      <c r="I1656" s="547"/>
      <c r="J1656" s="547"/>
      <c r="K1656" s="547"/>
      <c r="L1656" s="728" t="s">
        <v>3059</v>
      </c>
      <c r="M1656" s="579">
        <v>3372</v>
      </c>
      <c r="N1656" s="549"/>
      <c r="P1656" s="48"/>
      <c r="Q1656" s="48"/>
      <c r="R1656" s="48"/>
      <c r="S1656" s="48"/>
      <c r="T1656" s="48"/>
      <c r="U1656" s="48"/>
      <c r="V1656" s="48"/>
      <c r="W1656" s="48"/>
      <c r="X1656" s="48"/>
    </row>
    <row r="1657" spans="1:24" ht="20.100000000000001" customHeight="1">
      <c r="A1657" s="540">
        <v>1650</v>
      </c>
      <c r="B1657" s="725" t="s">
        <v>713</v>
      </c>
      <c r="C1657" s="542" t="s">
        <v>712</v>
      </c>
      <c r="D1657" s="543" t="s">
        <v>2013</v>
      </c>
      <c r="E1657" s="731" t="s">
        <v>3538</v>
      </c>
      <c r="F1657" s="729" t="s">
        <v>3058</v>
      </c>
      <c r="G1657" s="546"/>
      <c r="H1657" s="547"/>
      <c r="I1657" s="547"/>
      <c r="J1657" s="547"/>
      <c r="K1657" s="547"/>
      <c r="L1657" s="728" t="s">
        <v>3059</v>
      </c>
      <c r="M1657" s="579">
        <v>3372</v>
      </c>
      <c r="N1657" s="549"/>
      <c r="P1657" s="48"/>
      <c r="Q1657" s="48"/>
      <c r="R1657" s="48"/>
      <c r="S1657" s="48"/>
      <c r="T1657" s="48"/>
      <c r="U1657" s="48"/>
      <c r="V1657" s="48"/>
      <c r="W1657" s="48"/>
      <c r="X1657" s="48"/>
    </row>
    <row r="1658" spans="1:24" ht="20.100000000000001" customHeight="1">
      <c r="A1658" s="540">
        <v>1651</v>
      </c>
      <c r="B1658" s="725" t="s">
        <v>713</v>
      </c>
      <c r="C1658" s="542" t="s">
        <v>712</v>
      </c>
      <c r="D1658" s="543" t="s">
        <v>2015</v>
      </c>
      <c r="E1658" s="731" t="s">
        <v>3539</v>
      </c>
      <c r="F1658" s="729" t="s">
        <v>3058</v>
      </c>
      <c r="G1658" s="546"/>
      <c r="H1658" s="547"/>
      <c r="I1658" s="547"/>
      <c r="J1658" s="547"/>
      <c r="K1658" s="547"/>
      <c r="L1658" s="728" t="s">
        <v>3059</v>
      </c>
      <c r="M1658" s="579">
        <v>3372</v>
      </c>
      <c r="N1658" s="549"/>
      <c r="P1658" s="48"/>
      <c r="Q1658" s="48"/>
      <c r="R1658" s="48"/>
      <c r="S1658" s="48"/>
      <c r="T1658" s="48"/>
      <c r="U1658" s="48"/>
      <c r="V1658" s="48"/>
      <c r="W1658" s="48"/>
      <c r="X1658" s="48"/>
    </row>
    <row r="1659" spans="1:24" ht="20.100000000000001" customHeight="1">
      <c r="A1659" s="540">
        <v>1652</v>
      </c>
      <c r="B1659" s="725" t="s">
        <v>713</v>
      </c>
      <c r="C1659" s="542" t="s">
        <v>712</v>
      </c>
      <c r="D1659" s="543" t="s">
        <v>2016</v>
      </c>
      <c r="E1659" s="731" t="s">
        <v>3540</v>
      </c>
      <c r="F1659" s="729" t="s">
        <v>3058</v>
      </c>
      <c r="G1659" s="546"/>
      <c r="H1659" s="547"/>
      <c r="I1659" s="547"/>
      <c r="J1659" s="547"/>
      <c r="K1659" s="547"/>
      <c r="L1659" s="728" t="s">
        <v>3059</v>
      </c>
      <c r="M1659" s="579">
        <v>3714</v>
      </c>
      <c r="N1659" s="549"/>
      <c r="P1659" s="48"/>
      <c r="Q1659" s="48"/>
      <c r="R1659" s="48"/>
      <c r="S1659" s="48"/>
      <c r="T1659" s="48"/>
      <c r="U1659" s="48"/>
      <c r="V1659" s="48"/>
      <c r="W1659" s="48"/>
      <c r="X1659" s="48"/>
    </row>
    <row r="1660" spans="1:24" ht="20.100000000000001" customHeight="1">
      <c r="A1660" s="540">
        <v>1653</v>
      </c>
      <c r="B1660" s="725" t="s">
        <v>713</v>
      </c>
      <c r="C1660" s="542" t="s">
        <v>712</v>
      </c>
      <c r="D1660" s="543" t="s">
        <v>2018</v>
      </c>
      <c r="E1660" s="731" t="s">
        <v>3541</v>
      </c>
      <c r="F1660" s="729" t="s">
        <v>3058</v>
      </c>
      <c r="G1660" s="546"/>
      <c r="H1660" s="547"/>
      <c r="I1660" s="547"/>
      <c r="J1660" s="547"/>
      <c r="K1660" s="547"/>
      <c r="L1660" s="728" t="s">
        <v>3059</v>
      </c>
      <c r="M1660" s="579">
        <v>3714</v>
      </c>
      <c r="N1660" s="549"/>
      <c r="P1660" s="48"/>
      <c r="Q1660" s="48"/>
      <c r="R1660" s="48"/>
      <c r="S1660" s="48"/>
      <c r="T1660" s="48"/>
      <c r="U1660" s="48"/>
      <c r="V1660" s="48"/>
      <c r="W1660" s="48"/>
      <c r="X1660" s="48"/>
    </row>
    <row r="1661" spans="1:24" ht="20.100000000000001" customHeight="1">
      <c r="A1661" s="540">
        <v>1654</v>
      </c>
      <c r="B1661" s="725" t="s">
        <v>713</v>
      </c>
      <c r="C1661" s="542" t="s">
        <v>712</v>
      </c>
      <c r="D1661" s="543" t="s">
        <v>2019</v>
      </c>
      <c r="E1661" s="731" t="s">
        <v>3542</v>
      </c>
      <c r="F1661" s="729" t="s">
        <v>3058</v>
      </c>
      <c r="G1661" s="546"/>
      <c r="H1661" s="547"/>
      <c r="I1661" s="547"/>
      <c r="J1661" s="547"/>
      <c r="K1661" s="547"/>
      <c r="L1661" s="728" t="s">
        <v>3059</v>
      </c>
      <c r="M1661" s="579">
        <v>3030</v>
      </c>
      <c r="N1661" s="549"/>
      <c r="P1661" s="48"/>
      <c r="Q1661" s="48"/>
      <c r="R1661" s="48"/>
      <c r="S1661" s="48"/>
      <c r="T1661" s="48"/>
      <c r="U1661" s="48"/>
      <c r="V1661" s="48"/>
      <c r="W1661" s="48"/>
      <c r="X1661" s="48"/>
    </row>
    <row r="1662" spans="1:24" ht="20.100000000000001" customHeight="1">
      <c r="A1662" s="540">
        <v>1655</v>
      </c>
      <c r="B1662" s="725" t="s">
        <v>713</v>
      </c>
      <c r="C1662" s="542" t="s">
        <v>712</v>
      </c>
      <c r="D1662" s="543" t="s">
        <v>2022</v>
      </c>
      <c r="E1662" s="731" t="s">
        <v>3543</v>
      </c>
      <c r="F1662" s="729" t="s">
        <v>3058</v>
      </c>
      <c r="G1662" s="546"/>
      <c r="H1662" s="547"/>
      <c r="I1662" s="547"/>
      <c r="J1662" s="547"/>
      <c r="K1662" s="547"/>
      <c r="L1662" s="728" t="s">
        <v>3059</v>
      </c>
      <c r="M1662" s="579">
        <v>3372</v>
      </c>
      <c r="N1662" s="549"/>
      <c r="P1662" s="48"/>
      <c r="Q1662" s="48"/>
      <c r="R1662" s="48"/>
      <c r="S1662" s="48"/>
      <c r="T1662" s="48"/>
      <c r="U1662" s="48"/>
      <c r="V1662" s="48"/>
      <c r="W1662" s="48"/>
      <c r="X1662" s="48"/>
    </row>
    <row r="1663" spans="1:24" ht="20.100000000000001" customHeight="1">
      <c r="A1663" s="540">
        <v>1656</v>
      </c>
      <c r="B1663" s="725" t="s">
        <v>713</v>
      </c>
      <c r="C1663" s="542" t="s">
        <v>712</v>
      </c>
      <c r="D1663" s="543" t="s">
        <v>2023</v>
      </c>
      <c r="E1663" s="731" t="s">
        <v>3544</v>
      </c>
      <c r="F1663" s="729" t="s">
        <v>3058</v>
      </c>
      <c r="G1663" s="546"/>
      <c r="H1663" s="547"/>
      <c r="I1663" s="547"/>
      <c r="J1663" s="547"/>
      <c r="K1663" s="547"/>
      <c r="L1663" s="728" t="s">
        <v>3059</v>
      </c>
      <c r="M1663" s="579">
        <v>3030</v>
      </c>
      <c r="N1663" s="549"/>
      <c r="P1663" s="48"/>
      <c r="Q1663" s="48"/>
      <c r="R1663" s="48"/>
      <c r="S1663" s="48"/>
      <c r="T1663" s="48"/>
      <c r="U1663" s="48"/>
      <c r="V1663" s="48"/>
      <c r="W1663" s="48"/>
      <c r="X1663" s="48"/>
    </row>
    <row r="1664" spans="1:24" ht="20.100000000000001" customHeight="1">
      <c r="A1664" s="540">
        <v>1657</v>
      </c>
      <c r="B1664" s="725" t="s">
        <v>713</v>
      </c>
      <c r="C1664" s="542" t="s">
        <v>712</v>
      </c>
      <c r="D1664" s="543" t="s">
        <v>2025</v>
      </c>
      <c r="E1664" s="731" t="s">
        <v>3545</v>
      </c>
      <c r="F1664" s="729" t="s">
        <v>3058</v>
      </c>
      <c r="G1664" s="546"/>
      <c r="H1664" s="547"/>
      <c r="I1664" s="547"/>
      <c r="J1664" s="547"/>
      <c r="K1664" s="547"/>
      <c r="L1664" s="728" t="s">
        <v>3059</v>
      </c>
      <c r="M1664" s="579">
        <v>3030</v>
      </c>
      <c r="N1664" s="549"/>
      <c r="P1664" s="48"/>
      <c r="Q1664" s="48"/>
      <c r="R1664" s="48"/>
      <c r="S1664" s="48"/>
      <c r="T1664" s="48"/>
      <c r="U1664" s="48"/>
      <c r="V1664" s="48"/>
      <c r="W1664" s="48"/>
      <c r="X1664" s="48"/>
    </row>
    <row r="1665" spans="1:24" ht="20.100000000000001" customHeight="1">
      <c r="A1665" s="540">
        <v>1658</v>
      </c>
      <c r="B1665" s="725" t="s">
        <v>713</v>
      </c>
      <c r="C1665" s="542" t="s">
        <v>712</v>
      </c>
      <c r="D1665" s="543" t="s">
        <v>2026</v>
      </c>
      <c r="E1665" s="731" t="s">
        <v>3546</v>
      </c>
      <c r="F1665" s="729" t="s">
        <v>3058</v>
      </c>
      <c r="G1665" s="546"/>
      <c r="H1665" s="547"/>
      <c r="I1665" s="547"/>
      <c r="J1665" s="547"/>
      <c r="K1665" s="547"/>
      <c r="L1665" s="728" t="s">
        <v>3059</v>
      </c>
      <c r="M1665" s="579">
        <v>3030</v>
      </c>
      <c r="N1665" s="549"/>
      <c r="P1665" s="48"/>
      <c r="Q1665" s="48"/>
      <c r="R1665" s="48"/>
      <c r="S1665" s="48"/>
      <c r="T1665" s="48"/>
      <c r="U1665" s="48"/>
      <c r="V1665" s="48"/>
      <c r="W1665" s="48"/>
      <c r="X1665" s="48"/>
    </row>
    <row r="1666" spans="1:24" ht="20.100000000000001" customHeight="1">
      <c r="A1666" s="540">
        <v>1659</v>
      </c>
      <c r="B1666" s="725" t="s">
        <v>713</v>
      </c>
      <c r="C1666" s="542" t="s">
        <v>712</v>
      </c>
      <c r="D1666" s="543" t="s">
        <v>2028</v>
      </c>
      <c r="E1666" s="731" t="s">
        <v>3547</v>
      </c>
      <c r="F1666" s="729" t="s">
        <v>3058</v>
      </c>
      <c r="G1666" s="546"/>
      <c r="H1666" s="547"/>
      <c r="I1666" s="547"/>
      <c r="J1666" s="547"/>
      <c r="K1666" s="547"/>
      <c r="L1666" s="728" t="s">
        <v>3059</v>
      </c>
      <c r="M1666" s="579">
        <v>3372</v>
      </c>
      <c r="N1666" s="549"/>
      <c r="P1666" s="48"/>
      <c r="Q1666" s="48"/>
      <c r="R1666" s="48"/>
      <c r="S1666" s="48"/>
      <c r="T1666" s="48"/>
      <c r="U1666" s="48"/>
      <c r="V1666" s="48"/>
      <c r="W1666" s="48"/>
      <c r="X1666" s="48"/>
    </row>
    <row r="1667" spans="1:24" ht="20.100000000000001" customHeight="1">
      <c r="A1667" s="540">
        <v>1660</v>
      </c>
      <c r="B1667" s="725" t="s">
        <v>713</v>
      </c>
      <c r="C1667" s="542" t="s">
        <v>712</v>
      </c>
      <c r="D1667" s="543" t="s">
        <v>2029</v>
      </c>
      <c r="E1667" s="731" t="s">
        <v>3548</v>
      </c>
      <c r="F1667" s="729" t="s">
        <v>3058</v>
      </c>
      <c r="G1667" s="546"/>
      <c r="H1667" s="547"/>
      <c r="I1667" s="547"/>
      <c r="J1667" s="547"/>
      <c r="K1667" s="547"/>
      <c r="L1667" s="728" t="s">
        <v>3059</v>
      </c>
      <c r="M1667" s="579">
        <v>4056</v>
      </c>
      <c r="N1667" s="549"/>
      <c r="P1667" s="48"/>
      <c r="Q1667" s="48"/>
      <c r="R1667" s="48"/>
      <c r="S1667" s="48"/>
      <c r="T1667" s="48"/>
      <c r="U1667" s="48"/>
      <c r="V1667" s="48"/>
      <c r="W1667" s="48"/>
      <c r="X1667" s="48"/>
    </row>
    <row r="1668" spans="1:24" ht="20.100000000000001" customHeight="1">
      <c r="A1668" s="540">
        <v>1661</v>
      </c>
      <c r="B1668" s="725" t="s">
        <v>713</v>
      </c>
      <c r="C1668" s="542" t="s">
        <v>712</v>
      </c>
      <c r="D1668" s="543" t="s">
        <v>2031</v>
      </c>
      <c r="E1668" s="731" t="s">
        <v>3549</v>
      </c>
      <c r="F1668" s="729" t="s">
        <v>3058</v>
      </c>
      <c r="G1668" s="546"/>
      <c r="H1668" s="547"/>
      <c r="I1668" s="547"/>
      <c r="J1668" s="547"/>
      <c r="K1668" s="547"/>
      <c r="L1668" s="728" t="s">
        <v>3059</v>
      </c>
      <c r="M1668" s="579">
        <v>3372</v>
      </c>
      <c r="N1668" s="549"/>
      <c r="P1668" s="48"/>
      <c r="Q1668" s="48"/>
      <c r="R1668" s="48"/>
      <c r="S1668" s="48"/>
      <c r="T1668" s="48"/>
      <c r="U1668" s="48"/>
      <c r="V1668" s="48"/>
      <c r="W1668" s="48"/>
      <c r="X1668" s="48"/>
    </row>
    <row r="1669" spans="1:24" ht="20.100000000000001" customHeight="1">
      <c r="A1669" s="540">
        <v>1662</v>
      </c>
      <c r="B1669" s="725" t="s">
        <v>713</v>
      </c>
      <c r="C1669" s="542" t="s">
        <v>712</v>
      </c>
      <c r="D1669" s="543" t="s">
        <v>2032</v>
      </c>
      <c r="E1669" s="731" t="s">
        <v>3550</v>
      </c>
      <c r="F1669" s="729" t="s">
        <v>3058</v>
      </c>
      <c r="G1669" s="546"/>
      <c r="H1669" s="547"/>
      <c r="I1669" s="547"/>
      <c r="J1669" s="547"/>
      <c r="K1669" s="547"/>
      <c r="L1669" s="728" t="s">
        <v>3059</v>
      </c>
      <c r="M1669" s="579">
        <v>4056</v>
      </c>
      <c r="N1669" s="549"/>
      <c r="P1669" s="48"/>
      <c r="Q1669" s="48"/>
      <c r="R1669" s="48"/>
      <c r="S1669" s="48"/>
      <c r="T1669" s="48"/>
      <c r="U1669" s="48"/>
      <c r="V1669" s="48"/>
      <c r="W1669" s="48"/>
      <c r="X1669" s="48"/>
    </row>
    <row r="1670" spans="1:24" ht="20.100000000000001" customHeight="1">
      <c r="A1670" s="540">
        <v>1663</v>
      </c>
      <c r="B1670" s="725" t="s">
        <v>713</v>
      </c>
      <c r="C1670" s="542" t="s">
        <v>712</v>
      </c>
      <c r="D1670" s="543" t="s">
        <v>2034</v>
      </c>
      <c r="E1670" s="731" t="s">
        <v>3551</v>
      </c>
      <c r="F1670" s="729" t="s">
        <v>3058</v>
      </c>
      <c r="G1670" s="546"/>
      <c r="H1670" s="547"/>
      <c r="I1670" s="547"/>
      <c r="J1670" s="547"/>
      <c r="K1670" s="547"/>
      <c r="L1670" s="728" t="s">
        <v>3059</v>
      </c>
      <c r="M1670" s="579">
        <v>3030</v>
      </c>
      <c r="N1670" s="549"/>
      <c r="P1670" s="48"/>
      <c r="Q1670" s="48"/>
      <c r="R1670" s="48"/>
      <c r="S1670" s="48"/>
      <c r="T1670" s="48"/>
      <c r="U1670" s="48"/>
      <c r="V1670" s="48"/>
      <c r="W1670" s="48"/>
      <c r="X1670" s="48"/>
    </row>
    <row r="1671" spans="1:24" ht="20.100000000000001" customHeight="1">
      <c r="A1671" s="540">
        <v>1664</v>
      </c>
      <c r="B1671" s="725" t="s">
        <v>713</v>
      </c>
      <c r="C1671" s="542" t="s">
        <v>712</v>
      </c>
      <c r="D1671" s="543" t="s">
        <v>2035</v>
      </c>
      <c r="E1671" s="731" t="s">
        <v>3552</v>
      </c>
      <c r="F1671" s="729" t="s">
        <v>3058</v>
      </c>
      <c r="G1671" s="546"/>
      <c r="H1671" s="547"/>
      <c r="I1671" s="547"/>
      <c r="J1671" s="547"/>
      <c r="K1671" s="547"/>
      <c r="L1671" s="728" t="s">
        <v>3059</v>
      </c>
      <c r="M1671" s="579">
        <v>3372</v>
      </c>
      <c r="N1671" s="549"/>
      <c r="P1671" s="48"/>
      <c r="Q1671" s="48"/>
      <c r="R1671" s="48"/>
      <c r="S1671" s="48"/>
      <c r="T1671" s="48"/>
      <c r="U1671" s="48"/>
      <c r="V1671" s="48"/>
      <c r="W1671" s="48"/>
      <c r="X1671" s="48"/>
    </row>
    <row r="1672" spans="1:24" ht="20.100000000000001" customHeight="1">
      <c r="A1672" s="540">
        <v>1665</v>
      </c>
      <c r="B1672" s="725" t="s">
        <v>713</v>
      </c>
      <c r="C1672" s="542" t="s">
        <v>712</v>
      </c>
      <c r="D1672" s="543" t="s">
        <v>2037</v>
      </c>
      <c r="E1672" s="731" t="s">
        <v>3553</v>
      </c>
      <c r="F1672" s="729" t="s">
        <v>3058</v>
      </c>
      <c r="G1672" s="546"/>
      <c r="H1672" s="547"/>
      <c r="I1672" s="547"/>
      <c r="J1672" s="547"/>
      <c r="K1672" s="547"/>
      <c r="L1672" s="728" t="s">
        <v>3059</v>
      </c>
      <c r="M1672" s="579">
        <v>3372</v>
      </c>
      <c r="N1672" s="549"/>
      <c r="P1672" s="48"/>
      <c r="Q1672" s="48"/>
      <c r="R1672" s="48"/>
      <c r="S1672" s="48"/>
      <c r="T1672" s="48"/>
      <c r="U1672" s="48"/>
      <c r="V1672" s="48"/>
      <c r="W1672" s="48"/>
      <c r="X1672" s="48"/>
    </row>
    <row r="1673" spans="1:24" ht="20.100000000000001" customHeight="1">
      <c r="A1673" s="540">
        <v>1666</v>
      </c>
      <c r="B1673" s="725" t="s">
        <v>713</v>
      </c>
      <c r="C1673" s="542" t="s">
        <v>712</v>
      </c>
      <c r="D1673" s="543" t="s">
        <v>2038</v>
      </c>
      <c r="E1673" s="731" t="s">
        <v>3554</v>
      </c>
      <c r="F1673" s="729" t="s">
        <v>3058</v>
      </c>
      <c r="G1673" s="546"/>
      <c r="H1673" s="547"/>
      <c r="I1673" s="547"/>
      <c r="J1673" s="547"/>
      <c r="K1673" s="547"/>
      <c r="L1673" s="728" t="s">
        <v>3059</v>
      </c>
      <c r="M1673" s="579">
        <v>3030</v>
      </c>
      <c r="N1673" s="549"/>
      <c r="P1673" s="48"/>
      <c r="Q1673" s="48"/>
      <c r="R1673" s="48"/>
      <c r="S1673" s="48"/>
      <c r="T1673" s="48"/>
      <c r="U1673" s="48"/>
      <c r="V1673" s="48"/>
      <c r="W1673" s="48"/>
      <c r="X1673" s="48"/>
    </row>
    <row r="1674" spans="1:24" ht="20.100000000000001" customHeight="1">
      <c r="A1674" s="540">
        <v>1667</v>
      </c>
      <c r="B1674" s="725" t="s">
        <v>713</v>
      </c>
      <c r="C1674" s="542" t="s">
        <v>712</v>
      </c>
      <c r="D1674" s="543" t="s">
        <v>2041</v>
      </c>
      <c r="E1674" s="731" t="s">
        <v>3555</v>
      </c>
      <c r="F1674" s="729" t="s">
        <v>3058</v>
      </c>
      <c r="G1674" s="546"/>
      <c r="H1674" s="547"/>
      <c r="I1674" s="547"/>
      <c r="J1674" s="547"/>
      <c r="K1674" s="547"/>
      <c r="L1674" s="728" t="s">
        <v>3059</v>
      </c>
      <c r="M1674" s="579">
        <v>3030</v>
      </c>
      <c r="N1674" s="549"/>
      <c r="P1674" s="48"/>
      <c r="Q1674" s="48"/>
      <c r="R1674" s="48"/>
      <c r="S1674" s="48"/>
      <c r="T1674" s="48"/>
      <c r="U1674" s="48"/>
      <c r="V1674" s="48"/>
      <c r="W1674" s="48"/>
      <c r="X1674" s="48"/>
    </row>
    <row r="1675" spans="1:24" ht="20.100000000000001" customHeight="1">
      <c r="A1675" s="540">
        <v>1668</v>
      </c>
      <c r="B1675" s="725" t="s">
        <v>713</v>
      </c>
      <c r="C1675" s="542" t="s">
        <v>712</v>
      </c>
      <c r="D1675" s="543" t="s">
        <v>2042</v>
      </c>
      <c r="E1675" s="731" t="s">
        <v>3556</v>
      </c>
      <c r="F1675" s="729" t="s">
        <v>3058</v>
      </c>
      <c r="G1675" s="546"/>
      <c r="H1675" s="547"/>
      <c r="I1675" s="547"/>
      <c r="J1675" s="547"/>
      <c r="K1675" s="547"/>
      <c r="L1675" s="728" t="s">
        <v>3059</v>
      </c>
      <c r="M1675" s="579">
        <v>7144</v>
      </c>
      <c r="N1675" s="549"/>
      <c r="P1675" s="48"/>
      <c r="Q1675" s="48"/>
      <c r="R1675" s="48"/>
      <c r="S1675" s="48"/>
      <c r="T1675" s="48"/>
      <c r="U1675" s="48"/>
      <c r="V1675" s="48"/>
      <c r="W1675" s="48"/>
      <c r="X1675" s="48"/>
    </row>
    <row r="1676" spans="1:24" ht="20.100000000000001" customHeight="1">
      <c r="A1676" s="540">
        <v>1669</v>
      </c>
      <c r="B1676" s="725" t="s">
        <v>713</v>
      </c>
      <c r="C1676" s="542" t="s">
        <v>712</v>
      </c>
      <c r="D1676" s="543" t="s">
        <v>2044</v>
      </c>
      <c r="E1676" s="731" t="s">
        <v>3557</v>
      </c>
      <c r="F1676" s="729" t="s">
        <v>3058</v>
      </c>
      <c r="G1676" s="546"/>
      <c r="H1676" s="547"/>
      <c r="I1676" s="547"/>
      <c r="J1676" s="547"/>
      <c r="K1676" s="547"/>
      <c r="L1676" s="728" t="s">
        <v>3059</v>
      </c>
      <c r="M1676" s="579">
        <v>4162</v>
      </c>
      <c r="N1676" s="549"/>
      <c r="P1676" s="48"/>
      <c r="Q1676" s="48"/>
      <c r="R1676" s="48"/>
      <c r="S1676" s="48"/>
      <c r="T1676" s="48"/>
      <c r="U1676" s="48"/>
      <c r="V1676" s="48"/>
      <c r="W1676" s="48"/>
      <c r="X1676" s="48"/>
    </row>
    <row r="1677" spans="1:24" ht="20.100000000000001" customHeight="1">
      <c r="A1677" s="540">
        <v>1670</v>
      </c>
      <c r="B1677" s="725" t="s">
        <v>713</v>
      </c>
      <c r="C1677" s="542" t="s">
        <v>712</v>
      </c>
      <c r="D1677" s="543" t="s">
        <v>2045</v>
      </c>
      <c r="E1677" s="731" t="s">
        <v>3558</v>
      </c>
      <c r="F1677" s="729" t="s">
        <v>3058</v>
      </c>
      <c r="G1677" s="546"/>
      <c r="H1677" s="547"/>
      <c r="I1677" s="547"/>
      <c r="J1677" s="547"/>
      <c r="K1677" s="547"/>
      <c r="L1677" s="728" t="s">
        <v>3059</v>
      </c>
      <c r="M1677" s="579">
        <v>3882</v>
      </c>
      <c r="N1677" s="549"/>
      <c r="P1677" s="48"/>
      <c r="Q1677" s="48"/>
      <c r="R1677" s="48"/>
      <c r="S1677" s="48"/>
      <c r="T1677" s="48"/>
      <c r="U1677" s="48"/>
      <c r="V1677" s="48"/>
      <c r="W1677" s="48"/>
      <c r="X1677" s="48"/>
    </row>
    <row r="1678" spans="1:24" ht="20.100000000000001" customHeight="1">
      <c r="A1678" s="540">
        <v>1671</v>
      </c>
      <c r="B1678" s="725" t="s">
        <v>713</v>
      </c>
      <c r="C1678" s="542" t="s">
        <v>712</v>
      </c>
      <c r="D1678" s="543" t="s">
        <v>2047</v>
      </c>
      <c r="E1678" s="731" t="s">
        <v>3559</v>
      </c>
      <c r="F1678" s="729" t="s">
        <v>3058</v>
      </c>
      <c r="G1678" s="546"/>
      <c r="H1678" s="547"/>
      <c r="I1678" s="547"/>
      <c r="J1678" s="547"/>
      <c r="K1678" s="547"/>
      <c r="L1678" s="728" t="s">
        <v>3059</v>
      </c>
      <c r="M1678" s="579">
        <v>3882</v>
      </c>
      <c r="N1678" s="549"/>
      <c r="P1678" s="48"/>
      <c r="Q1678" s="48"/>
      <c r="R1678" s="48"/>
      <c r="S1678" s="48"/>
      <c r="T1678" s="48"/>
      <c r="U1678" s="48"/>
      <c r="V1678" s="48"/>
      <c r="W1678" s="48"/>
      <c r="X1678" s="48"/>
    </row>
    <row r="1679" spans="1:24" ht="20.100000000000001" customHeight="1">
      <c r="A1679" s="540">
        <v>1672</v>
      </c>
      <c r="B1679" s="725" t="s">
        <v>713</v>
      </c>
      <c r="C1679" s="542" t="s">
        <v>712</v>
      </c>
      <c r="D1679" s="543" t="s">
        <v>2048</v>
      </c>
      <c r="E1679" s="731" t="s">
        <v>3560</v>
      </c>
      <c r="F1679" s="729" t="s">
        <v>3058</v>
      </c>
      <c r="G1679" s="546"/>
      <c r="H1679" s="547"/>
      <c r="I1679" s="547"/>
      <c r="J1679" s="547"/>
      <c r="K1679" s="547"/>
      <c r="L1679" s="728" t="s">
        <v>3059</v>
      </c>
      <c r="M1679" s="579">
        <v>3882</v>
      </c>
      <c r="N1679" s="549"/>
      <c r="P1679" s="48"/>
      <c r="Q1679" s="48"/>
      <c r="R1679" s="48"/>
      <c r="S1679" s="48"/>
      <c r="T1679" s="48"/>
      <c r="U1679" s="48"/>
      <c r="V1679" s="48"/>
      <c r="W1679" s="48"/>
      <c r="X1679" s="48"/>
    </row>
    <row r="1680" spans="1:24" ht="20.100000000000001" customHeight="1">
      <c r="A1680" s="540">
        <v>1673</v>
      </c>
      <c r="B1680" s="725" t="s">
        <v>713</v>
      </c>
      <c r="C1680" s="542" t="s">
        <v>712</v>
      </c>
      <c r="D1680" s="543" t="s">
        <v>2050</v>
      </c>
      <c r="E1680" s="731" t="s">
        <v>3561</v>
      </c>
      <c r="F1680" s="729" t="s">
        <v>3058</v>
      </c>
      <c r="G1680" s="546"/>
      <c r="H1680" s="547"/>
      <c r="I1680" s="547"/>
      <c r="J1680" s="547"/>
      <c r="K1680" s="547"/>
      <c r="L1680" s="728" t="s">
        <v>3059</v>
      </c>
      <c r="M1680" s="579">
        <v>3882</v>
      </c>
      <c r="N1680" s="549"/>
      <c r="P1680" s="48"/>
      <c r="Q1680" s="48"/>
      <c r="R1680" s="48"/>
      <c r="S1680" s="48"/>
      <c r="T1680" s="48"/>
      <c r="U1680" s="48"/>
      <c r="V1680" s="48"/>
      <c r="W1680" s="48"/>
      <c r="X1680" s="48"/>
    </row>
    <row r="1681" spans="1:24" ht="20.100000000000001" customHeight="1">
      <c r="A1681" s="540">
        <v>1674</v>
      </c>
      <c r="B1681" s="725" t="s">
        <v>713</v>
      </c>
      <c r="C1681" s="542" t="s">
        <v>712</v>
      </c>
      <c r="D1681" s="543" t="s">
        <v>2051</v>
      </c>
      <c r="E1681" s="731" t="s">
        <v>3562</v>
      </c>
      <c r="F1681" s="729" t="s">
        <v>3058</v>
      </c>
      <c r="G1681" s="546"/>
      <c r="H1681" s="547"/>
      <c r="I1681" s="547"/>
      <c r="J1681" s="547"/>
      <c r="K1681" s="547"/>
      <c r="L1681" s="728" t="s">
        <v>3059</v>
      </c>
      <c r="M1681" s="579">
        <v>3882</v>
      </c>
      <c r="N1681" s="549"/>
      <c r="P1681" s="48"/>
      <c r="Q1681" s="48"/>
      <c r="R1681" s="48"/>
      <c r="S1681" s="48"/>
      <c r="T1681" s="48"/>
      <c r="U1681" s="48"/>
      <c r="V1681" s="48"/>
      <c r="W1681" s="48"/>
      <c r="X1681" s="48"/>
    </row>
    <row r="1682" spans="1:24" ht="20.100000000000001" customHeight="1">
      <c r="A1682" s="540">
        <v>1675</v>
      </c>
      <c r="B1682" s="725" t="s">
        <v>713</v>
      </c>
      <c r="C1682" s="542" t="s">
        <v>712</v>
      </c>
      <c r="D1682" s="543" t="s">
        <v>2053</v>
      </c>
      <c r="E1682" s="731" t="s">
        <v>3563</v>
      </c>
      <c r="F1682" s="729" t="s">
        <v>3058</v>
      </c>
      <c r="G1682" s="546"/>
      <c r="H1682" s="547"/>
      <c r="I1682" s="547"/>
      <c r="J1682" s="547"/>
      <c r="K1682" s="547"/>
      <c r="L1682" s="728" t="s">
        <v>3059</v>
      </c>
      <c r="M1682" s="579">
        <v>4162</v>
      </c>
      <c r="N1682" s="549"/>
      <c r="P1682" s="48"/>
      <c r="Q1682" s="48"/>
      <c r="R1682" s="48"/>
      <c r="S1682" s="48"/>
      <c r="T1682" s="48"/>
      <c r="U1682" s="48"/>
      <c r="V1682" s="48"/>
      <c r="W1682" s="48"/>
      <c r="X1682" s="48"/>
    </row>
    <row r="1683" spans="1:24" ht="20.100000000000001" customHeight="1">
      <c r="A1683" s="540">
        <v>1676</v>
      </c>
      <c r="B1683" s="725" t="s">
        <v>713</v>
      </c>
      <c r="C1683" s="542" t="s">
        <v>712</v>
      </c>
      <c r="D1683" s="543" t="s">
        <v>2054</v>
      </c>
      <c r="E1683" s="731" t="s">
        <v>3564</v>
      </c>
      <c r="F1683" s="729" t="s">
        <v>3058</v>
      </c>
      <c r="G1683" s="546"/>
      <c r="H1683" s="547"/>
      <c r="I1683" s="547"/>
      <c r="J1683" s="547"/>
      <c r="K1683" s="547"/>
      <c r="L1683" s="728" t="s">
        <v>3059</v>
      </c>
      <c r="M1683" s="579">
        <v>4162</v>
      </c>
      <c r="N1683" s="549"/>
      <c r="P1683" s="48"/>
      <c r="Q1683" s="48"/>
      <c r="R1683" s="48"/>
      <c r="S1683" s="48"/>
      <c r="T1683" s="48"/>
      <c r="U1683" s="48"/>
      <c r="V1683" s="48"/>
      <c r="W1683" s="48"/>
      <c r="X1683" s="48"/>
    </row>
    <row r="1684" spans="1:24" ht="20.100000000000001" customHeight="1">
      <c r="A1684" s="540">
        <v>1677</v>
      </c>
      <c r="B1684" s="725" t="s">
        <v>713</v>
      </c>
      <c r="C1684" s="542" t="s">
        <v>712</v>
      </c>
      <c r="D1684" s="543" t="s">
        <v>2056</v>
      </c>
      <c r="E1684" s="731" t="s">
        <v>3565</v>
      </c>
      <c r="F1684" s="729" t="s">
        <v>3058</v>
      </c>
      <c r="G1684" s="546"/>
      <c r="H1684" s="547"/>
      <c r="I1684" s="547"/>
      <c r="J1684" s="547"/>
      <c r="K1684" s="547"/>
      <c r="L1684" s="728" t="s">
        <v>3059</v>
      </c>
      <c r="M1684" s="579">
        <v>4779</v>
      </c>
      <c r="N1684" s="549"/>
      <c r="P1684" s="48"/>
      <c r="Q1684" s="48"/>
      <c r="R1684" s="48"/>
      <c r="S1684" s="48"/>
      <c r="T1684" s="48"/>
      <c r="U1684" s="48"/>
      <c r="V1684" s="48"/>
      <c r="W1684" s="48"/>
      <c r="X1684" s="48"/>
    </row>
    <row r="1685" spans="1:24" ht="20.100000000000001" customHeight="1">
      <c r="A1685" s="540">
        <v>1678</v>
      </c>
      <c r="B1685" s="725" t="s">
        <v>713</v>
      </c>
      <c r="C1685" s="542" t="s">
        <v>712</v>
      </c>
      <c r="D1685" s="543" t="s">
        <v>2057</v>
      </c>
      <c r="E1685" s="731" t="s">
        <v>3566</v>
      </c>
      <c r="F1685" s="729" t="s">
        <v>3058</v>
      </c>
      <c r="G1685" s="546"/>
      <c r="H1685" s="547"/>
      <c r="I1685" s="547"/>
      <c r="J1685" s="547"/>
      <c r="K1685" s="547"/>
      <c r="L1685" s="728" t="s">
        <v>3059</v>
      </c>
      <c r="M1685" s="579">
        <v>4162</v>
      </c>
      <c r="N1685" s="549"/>
      <c r="P1685" s="48"/>
      <c r="Q1685" s="48"/>
      <c r="R1685" s="48"/>
      <c r="S1685" s="48"/>
      <c r="T1685" s="48"/>
      <c r="U1685" s="48"/>
      <c r="V1685" s="48"/>
      <c r="W1685" s="48"/>
      <c r="X1685" s="48"/>
    </row>
    <row r="1686" spans="1:24" ht="20.100000000000001" customHeight="1">
      <c r="A1686" s="540">
        <v>1679</v>
      </c>
      <c r="B1686" s="725" t="s">
        <v>713</v>
      </c>
      <c r="C1686" s="542" t="s">
        <v>712</v>
      </c>
      <c r="D1686" s="543" t="s">
        <v>2059</v>
      </c>
      <c r="E1686" s="731" t="s">
        <v>3567</v>
      </c>
      <c r="F1686" s="729" t="s">
        <v>3058</v>
      </c>
      <c r="G1686" s="546"/>
      <c r="H1686" s="547"/>
      <c r="I1686" s="547"/>
      <c r="J1686" s="547"/>
      <c r="K1686" s="547"/>
      <c r="L1686" s="728" t="s">
        <v>3059</v>
      </c>
      <c r="M1686" s="579">
        <v>3370</v>
      </c>
      <c r="N1686" s="549"/>
      <c r="P1686" s="48"/>
      <c r="Q1686" s="48"/>
      <c r="R1686" s="48"/>
      <c r="S1686" s="48"/>
      <c r="T1686" s="48"/>
      <c r="U1686" s="48"/>
      <c r="V1686" s="48"/>
      <c r="W1686" s="48"/>
      <c r="X1686" s="48"/>
    </row>
    <row r="1687" spans="1:24" ht="20.100000000000001" customHeight="1">
      <c r="A1687" s="540">
        <v>1680</v>
      </c>
      <c r="B1687" s="725" t="s">
        <v>713</v>
      </c>
      <c r="C1687" s="542" t="s">
        <v>712</v>
      </c>
      <c r="D1687" s="543" t="s">
        <v>2060</v>
      </c>
      <c r="E1687" s="731" t="s">
        <v>3568</v>
      </c>
      <c r="F1687" s="729" t="s">
        <v>3058</v>
      </c>
      <c r="G1687" s="546"/>
      <c r="H1687" s="547"/>
      <c r="I1687" s="547"/>
      <c r="J1687" s="547"/>
      <c r="K1687" s="547"/>
      <c r="L1687" s="728" t="s">
        <v>3059</v>
      </c>
      <c r="M1687" s="579">
        <v>5716</v>
      </c>
      <c r="N1687" s="549"/>
      <c r="P1687" s="48"/>
      <c r="Q1687" s="48"/>
      <c r="R1687" s="48"/>
      <c r="S1687" s="48"/>
      <c r="T1687" s="48"/>
      <c r="U1687" s="48"/>
      <c r="V1687" s="48"/>
      <c r="W1687" s="48"/>
      <c r="X1687" s="48"/>
    </row>
    <row r="1688" spans="1:24" ht="20.100000000000001" customHeight="1">
      <c r="A1688" s="540">
        <v>1681</v>
      </c>
      <c r="B1688" s="725" t="s">
        <v>713</v>
      </c>
      <c r="C1688" s="542" t="s">
        <v>712</v>
      </c>
      <c r="D1688" s="543" t="s">
        <v>2062</v>
      </c>
      <c r="E1688" s="731" t="s">
        <v>3569</v>
      </c>
      <c r="F1688" s="729" t="s">
        <v>3058</v>
      </c>
      <c r="G1688" s="546"/>
      <c r="H1688" s="547"/>
      <c r="I1688" s="547"/>
      <c r="J1688" s="547"/>
      <c r="K1688" s="547"/>
      <c r="L1688" s="728" t="s">
        <v>3059</v>
      </c>
      <c r="M1688" s="579">
        <v>3370</v>
      </c>
      <c r="N1688" s="549"/>
      <c r="P1688" s="48"/>
      <c r="Q1688" s="48"/>
      <c r="R1688" s="48"/>
      <c r="S1688" s="48"/>
      <c r="T1688" s="48"/>
      <c r="U1688" s="48"/>
      <c r="V1688" s="48"/>
      <c r="W1688" s="48"/>
      <c r="X1688" s="48"/>
    </row>
    <row r="1689" spans="1:24" ht="20.100000000000001" customHeight="1">
      <c r="A1689" s="540">
        <v>1682</v>
      </c>
      <c r="B1689" s="725" t="s">
        <v>713</v>
      </c>
      <c r="C1689" s="542" t="s">
        <v>712</v>
      </c>
      <c r="D1689" s="543" t="s">
        <v>2063</v>
      </c>
      <c r="E1689" s="731" t="s">
        <v>3570</v>
      </c>
      <c r="F1689" s="729" t="s">
        <v>3058</v>
      </c>
      <c r="G1689" s="546"/>
      <c r="H1689" s="547"/>
      <c r="I1689" s="547"/>
      <c r="J1689" s="547"/>
      <c r="K1689" s="547"/>
      <c r="L1689" s="728" t="s">
        <v>3059</v>
      </c>
      <c r="M1689" s="579">
        <v>3370</v>
      </c>
      <c r="N1689" s="549"/>
      <c r="P1689" s="48"/>
      <c r="Q1689" s="48"/>
      <c r="R1689" s="48"/>
      <c r="S1689" s="48"/>
      <c r="T1689" s="48"/>
      <c r="U1689" s="48"/>
      <c r="V1689" s="48"/>
      <c r="W1689" s="48"/>
      <c r="X1689" s="48"/>
    </row>
    <row r="1690" spans="1:24" ht="20.100000000000001" customHeight="1">
      <c r="A1690" s="540">
        <v>1683</v>
      </c>
      <c r="B1690" s="725" t="s">
        <v>713</v>
      </c>
      <c r="C1690" s="542" t="s">
        <v>712</v>
      </c>
      <c r="D1690" s="543" t="s">
        <v>2065</v>
      </c>
      <c r="E1690" s="731" t="s">
        <v>3571</v>
      </c>
      <c r="F1690" s="729" t="s">
        <v>3058</v>
      </c>
      <c r="G1690" s="546"/>
      <c r="H1690" s="547"/>
      <c r="I1690" s="547"/>
      <c r="J1690" s="547"/>
      <c r="K1690" s="547"/>
      <c r="L1690" s="728" t="s">
        <v>3059</v>
      </c>
      <c r="M1690" s="579">
        <v>3370</v>
      </c>
      <c r="N1690" s="549"/>
      <c r="P1690" s="48"/>
      <c r="Q1690" s="48"/>
      <c r="R1690" s="48"/>
      <c r="S1690" s="48"/>
      <c r="T1690" s="48"/>
      <c r="U1690" s="48"/>
      <c r="V1690" s="48"/>
      <c r="W1690" s="48"/>
      <c r="X1690" s="48"/>
    </row>
    <row r="1691" spans="1:24" ht="20.100000000000001" customHeight="1">
      <c r="A1691" s="540">
        <v>1684</v>
      </c>
      <c r="B1691" s="725" t="s">
        <v>713</v>
      </c>
      <c r="C1691" s="542" t="s">
        <v>712</v>
      </c>
      <c r="D1691" s="543" t="s">
        <v>2066</v>
      </c>
      <c r="E1691" s="731" t="s">
        <v>3572</v>
      </c>
      <c r="F1691" s="729" t="s">
        <v>3058</v>
      </c>
      <c r="G1691" s="546"/>
      <c r="H1691" s="547"/>
      <c r="I1691" s="547"/>
      <c r="J1691" s="547"/>
      <c r="K1691" s="547"/>
      <c r="L1691" s="728" t="s">
        <v>3059</v>
      </c>
      <c r="M1691" s="579">
        <v>3370</v>
      </c>
      <c r="N1691" s="549"/>
      <c r="P1691" s="48"/>
      <c r="Q1691" s="48"/>
      <c r="R1691" s="48"/>
      <c r="S1691" s="48"/>
      <c r="T1691" s="48"/>
      <c r="U1691" s="48"/>
      <c r="V1691" s="48"/>
      <c r="W1691" s="48"/>
      <c r="X1691" s="48"/>
    </row>
    <row r="1692" spans="1:24" ht="20.100000000000001" customHeight="1">
      <c r="A1692" s="540">
        <v>1685</v>
      </c>
      <c r="B1692" s="725" t="s">
        <v>713</v>
      </c>
      <c r="C1692" s="542" t="s">
        <v>712</v>
      </c>
      <c r="D1692" s="543" t="s">
        <v>2068</v>
      </c>
      <c r="E1692" s="731" t="s">
        <v>3573</v>
      </c>
      <c r="F1692" s="729" t="s">
        <v>3058</v>
      </c>
      <c r="G1692" s="546"/>
      <c r="H1692" s="547"/>
      <c r="I1692" s="547"/>
      <c r="J1692" s="547"/>
      <c r="K1692" s="547"/>
      <c r="L1692" s="728" t="s">
        <v>3059</v>
      </c>
      <c r="M1692" s="579">
        <v>4162</v>
      </c>
      <c r="N1692" s="549"/>
      <c r="P1692" s="48"/>
      <c r="Q1692" s="48"/>
      <c r="R1692" s="48"/>
      <c r="S1692" s="48"/>
      <c r="T1692" s="48"/>
      <c r="U1692" s="48"/>
      <c r="V1692" s="48"/>
      <c r="W1692" s="48"/>
      <c r="X1692" s="48"/>
    </row>
    <row r="1693" spans="1:24" ht="20.100000000000001" customHeight="1">
      <c r="A1693" s="540">
        <v>1686</v>
      </c>
      <c r="B1693" s="725" t="s">
        <v>713</v>
      </c>
      <c r="C1693" s="542" t="s">
        <v>712</v>
      </c>
      <c r="D1693" s="543" t="s">
        <v>2069</v>
      </c>
      <c r="E1693" s="731" t="s">
        <v>3574</v>
      </c>
      <c r="F1693" s="729" t="s">
        <v>3058</v>
      </c>
      <c r="G1693" s="546"/>
      <c r="H1693" s="547"/>
      <c r="I1693" s="547"/>
      <c r="J1693" s="547"/>
      <c r="K1693" s="547"/>
      <c r="L1693" s="728" t="s">
        <v>3059</v>
      </c>
      <c r="M1693" s="579">
        <v>4779</v>
      </c>
      <c r="N1693" s="549"/>
      <c r="P1693" s="48"/>
      <c r="Q1693" s="48"/>
      <c r="R1693" s="48"/>
      <c r="S1693" s="48"/>
      <c r="T1693" s="48"/>
      <c r="U1693" s="48"/>
      <c r="V1693" s="48"/>
      <c r="W1693" s="48"/>
      <c r="X1693" s="48"/>
    </row>
    <row r="1694" spans="1:24" ht="20.100000000000001" customHeight="1">
      <c r="A1694" s="540">
        <v>1687</v>
      </c>
      <c r="B1694" s="725" t="s">
        <v>713</v>
      </c>
      <c r="C1694" s="542" t="s">
        <v>712</v>
      </c>
      <c r="D1694" s="543" t="s">
        <v>2071</v>
      </c>
      <c r="E1694" s="731" t="s">
        <v>3575</v>
      </c>
      <c r="F1694" s="729" t="s">
        <v>3058</v>
      </c>
      <c r="G1694" s="546"/>
      <c r="H1694" s="547"/>
      <c r="I1694" s="547"/>
      <c r="J1694" s="547"/>
      <c r="K1694" s="547"/>
      <c r="L1694" s="728" t="s">
        <v>3059</v>
      </c>
      <c r="M1694" s="579">
        <v>4162</v>
      </c>
      <c r="N1694" s="549"/>
      <c r="P1694" s="48"/>
      <c r="Q1694" s="48"/>
      <c r="R1694" s="48"/>
      <c r="S1694" s="48"/>
      <c r="T1694" s="48"/>
      <c r="U1694" s="48"/>
      <c r="V1694" s="48"/>
      <c r="W1694" s="48"/>
      <c r="X1694" s="48"/>
    </row>
    <row r="1695" spans="1:24" ht="20.100000000000001" customHeight="1">
      <c r="A1695" s="540">
        <v>1688</v>
      </c>
      <c r="B1695" s="725" t="s">
        <v>713</v>
      </c>
      <c r="C1695" s="542" t="s">
        <v>712</v>
      </c>
      <c r="D1695" s="543" t="s">
        <v>2072</v>
      </c>
      <c r="E1695" s="731" t="s">
        <v>3576</v>
      </c>
      <c r="F1695" s="729" t="s">
        <v>3058</v>
      </c>
      <c r="G1695" s="546"/>
      <c r="H1695" s="547"/>
      <c r="I1695" s="547"/>
      <c r="J1695" s="547"/>
      <c r="K1695" s="547"/>
      <c r="L1695" s="728" t="s">
        <v>3059</v>
      </c>
      <c r="M1695" s="579">
        <v>3370</v>
      </c>
      <c r="N1695" s="549"/>
      <c r="P1695" s="48"/>
      <c r="Q1695" s="48"/>
      <c r="R1695" s="48"/>
      <c r="S1695" s="48"/>
      <c r="T1695" s="48"/>
      <c r="U1695" s="48"/>
      <c r="V1695" s="48"/>
      <c r="W1695" s="48"/>
      <c r="X1695" s="48"/>
    </row>
    <row r="1696" spans="1:24" ht="20.100000000000001" customHeight="1">
      <c r="A1696" s="540">
        <v>1689</v>
      </c>
      <c r="B1696" s="725" t="s">
        <v>713</v>
      </c>
      <c r="C1696" s="542" t="s">
        <v>712</v>
      </c>
      <c r="D1696" s="543" t="s">
        <v>2074</v>
      </c>
      <c r="E1696" s="731" t="s">
        <v>3577</v>
      </c>
      <c r="F1696" s="729" t="s">
        <v>3058</v>
      </c>
      <c r="G1696" s="546"/>
      <c r="H1696" s="547"/>
      <c r="I1696" s="547"/>
      <c r="J1696" s="547"/>
      <c r="K1696" s="547"/>
      <c r="L1696" s="728" t="s">
        <v>3059</v>
      </c>
      <c r="M1696" s="579">
        <v>4162</v>
      </c>
      <c r="N1696" s="549"/>
      <c r="P1696" s="48"/>
      <c r="Q1696" s="48"/>
      <c r="R1696" s="48"/>
      <c r="S1696" s="48"/>
      <c r="T1696" s="48"/>
      <c r="U1696" s="48"/>
      <c r="V1696" s="48"/>
      <c r="W1696" s="48"/>
      <c r="X1696" s="48"/>
    </row>
    <row r="1697" spans="1:24" ht="20.100000000000001" customHeight="1">
      <c r="A1697" s="540">
        <v>1690</v>
      </c>
      <c r="B1697" s="725" t="s">
        <v>713</v>
      </c>
      <c r="C1697" s="542" t="s">
        <v>712</v>
      </c>
      <c r="D1697" s="543" t="s">
        <v>2075</v>
      </c>
      <c r="E1697" s="731" t="s">
        <v>3578</v>
      </c>
      <c r="F1697" s="729" t="s">
        <v>3058</v>
      </c>
      <c r="G1697" s="546"/>
      <c r="H1697" s="547"/>
      <c r="I1697" s="547"/>
      <c r="J1697" s="547"/>
      <c r="K1697" s="547"/>
      <c r="L1697" s="728" t="s">
        <v>3059</v>
      </c>
      <c r="M1697" s="579">
        <v>5290</v>
      </c>
      <c r="N1697" s="549"/>
      <c r="P1697" s="48"/>
      <c r="Q1697" s="48"/>
      <c r="R1697" s="48"/>
      <c r="S1697" s="48"/>
      <c r="T1697" s="48"/>
      <c r="U1697" s="48"/>
      <c r="V1697" s="48"/>
      <c r="W1697" s="48"/>
      <c r="X1697" s="48"/>
    </row>
    <row r="1698" spans="1:24" ht="20.100000000000001" customHeight="1">
      <c r="A1698" s="540">
        <v>1691</v>
      </c>
      <c r="B1698" s="725" t="s">
        <v>713</v>
      </c>
      <c r="C1698" s="542" t="s">
        <v>712</v>
      </c>
      <c r="D1698" s="543" t="s">
        <v>2077</v>
      </c>
      <c r="E1698" s="731" t="s">
        <v>3579</v>
      </c>
      <c r="F1698" s="729" t="s">
        <v>3058</v>
      </c>
      <c r="G1698" s="546"/>
      <c r="H1698" s="547"/>
      <c r="I1698" s="547"/>
      <c r="J1698" s="547"/>
      <c r="K1698" s="547"/>
      <c r="L1698" s="728" t="s">
        <v>3059</v>
      </c>
      <c r="M1698" s="579">
        <v>4162</v>
      </c>
      <c r="N1698" s="549"/>
      <c r="P1698" s="48"/>
      <c r="Q1698" s="48"/>
      <c r="R1698" s="48"/>
      <c r="S1698" s="48"/>
      <c r="T1698" s="48"/>
      <c r="U1698" s="48"/>
      <c r="V1698" s="48"/>
      <c r="W1698" s="48"/>
      <c r="X1698" s="48"/>
    </row>
    <row r="1699" spans="1:24" ht="20.100000000000001" customHeight="1">
      <c r="A1699" s="540">
        <v>1692</v>
      </c>
      <c r="B1699" s="725" t="s">
        <v>713</v>
      </c>
      <c r="C1699" s="542" t="s">
        <v>712</v>
      </c>
      <c r="D1699" s="543" t="s">
        <v>2078</v>
      </c>
      <c r="E1699" s="731" t="s">
        <v>3580</v>
      </c>
      <c r="F1699" s="729" t="s">
        <v>3058</v>
      </c>
      <c r="G1699" s="546"/>
      <c r="H1699" s="547"/>
      <c r="I1699" s="547"/>
      <c r="J1699" s="547"/>
      <c r="K1699" s="547"/>
      <c r="L1699" s="728" t="s">
        <v>3059</v>
      </c>
      <c r="M1699" s="579">
        <v>4162</v>
      </c>
      <c r="N1699" s="549"/>
      <c r="P1699" s="48"/>
      <c r="Q1699" s="48"/>
      <c r="R1699" s="48"/>
      <c r="S1699" s="48"/>
      <c r="T1699" s="48"/>
      <c r="U1699" s="48"/>
      <c r="V1699" s="48"/>
      <c r="W1699" s="48"/>
      <c r="X1699" s="48"/>
    </row>
    <row r="1700" spans="1:24" ht="20.100000000000001" customHeight="1">
      <c r="A1700" s="540">
        <v>1693</v>
      </c>
      <c r="B1700" s="725" t="s">
        <v>713</v>
      </c>
      <c r="C1700" s="542" t="s">
        <v>712</v>
      </c>
      <c r="D1700" s="543" t="s">
        <v>2080</v>
      </c>
      <c r="E1700" s="731" t="s">
        <v>3581</v>
      </c>
      <c r="F1700" s="729" t="s">
        <v>3058</v>
      </c>
      <c r="G1700" s="546"/>
      <c r="H1700" s="547"/>
      <c r="I1700" s="547"/>
      <c r="J1700" s="547"/>
      <c r="K1700" s="547"/>
      <c r="L1700" s="728" t="s">
        <v>3059</v>
      </c>
      <c r="M1700" s="579">
        <v>3882</v>
      </c>
      <c r="N1700" s="549"/>
      <c r="P1700" s="48"/>
      <c r="Q1700" s="48"/>
      <c r="R1700" s="48"/>
      <c r="S1700" s="48"/>
      <c r="T1700" s="48"/>
      <c r="U1700" s="48"/>
      <c r="V1700" s="48"/>
      <c r="W1700" s="48"/>
      <c r="X1700" s="48"/>
    </row>
    <row r="1701" spans="1:24" ht="20.100000000000001" customHeight="1">
      <c r="A1701" s="540">
        <v>1694</v>
      </c>
      <c r="B1701" s="725" t="s">
        <v>713</v>
      </c>
      <c r="C1701" s="542" t="s">
        <v>712</v>
      </c>
      <c r="D1701" s="543" t="s">
        <v>2081</v>
      </c>
      <c r="E1701" s="731" t="s">
        <v>3582</v>
      </c>
      <c r="F1701" s="729" t="s">
        <v>3058</v>
      </c>
      <c r="G1701" s="546"/>
      <c r="H1701" s="547"/>
      <c r="I1701" s="547"/>
      <c r="J1701" s="547"/>
      <c r="K1701" s="547"/>
      <c r="L1701" s="728" t="s">
        <v>3059</v>
      </c>
      <c r="M1701" s="579">
        <v>3882</v>
      </c>
      <c r="N1701" s="549"/>
      <c r="P1701" s="48"/>
      <c r="Q1701" s="48"/>
      <c r="R1701" s="48"/>
      <c r="S1701" s="48"/>
      <c r="T1701" s="48"/>
      <c r="U1701" s="48"/>
      <c r="V1701" s="48"/>
      <c r="W1701" s="48"/>
      <c r="X1701" s="48"/>
    </row>
    <row r="1702" spans="1:24" ht="20.100000000000001" customHeight="1">
      <c r="A1702" s="540">
        <v>1695</v>
      </c>
      <c r="B1702" s="725" t="s">
        <v>713</v>
      </c>
      <c r="C1702" s="542" t="s">
        <v>712</v>
      </c>
      <c r="D1702" s="543" t="s">
        <v>2083</v>
      </c>
      <c r="E1702" s="731" t="s">
        <v>3583</v>
      </c>
      <c r="F1702" s="729" t="s">
        <v>3058</v>
      </c>
      <c r="G1702" s="546"/>
      <c r="H1702" s="547"/>
      <c r="I1702" s="547"/>
      <c r="J1702" s="547"/>
      <c r="K1702" s="547"/>
      <c r="L1702" s="728" t="s">
        <v>3059</v>
      </c>
      <c r="M1702" s="579">
        <v>3370</v>
      </c>
      <c r="N1702" s="549"/>
      <c r="P1702" s="48"/>
      <c r="Q1702" s="48"/>
      <c r="R1702" s="48"/>
      <c r="S1702" s="48"/>
      <c r="T1702" s="48"/>
      <c r="U1702" s="48"/>
      <c r="V1702" s="48"/>
      <c r="W1702" s="48"/>
      <c r="X1702" s="48"/>
    </row>
    <row r="1703" spans="1:24" ht="20.100000000000001" customHeight="1">
      <c r="A1703" s="540">
        <v>1696</v>
      </c>
      <c r="B1703" s="725" t="s">
        <v>713</v>
      </c>
      <c r="C1703" s="542" t="s">
        <v>712</v>
      </c>
      <c r="D1703" s="543" t="s">
        <v>2084</v>
      </c>
      <c r="E1703" s="731" t="s">
        <v>3584</v>
      </c>
      <c r="F1703" s="729" t="s">
        <v>3058</v>
      </c>
      <c r="G1703" s="546"/>
      <c r="H1703" s="547"/>
      <c r="I1703" s="547"/>
      <c r="J1703" s="547"/>
      <c r="K1703" s="547"/>
      <c r="L1703" s="728" t="s">
        <v>3059</v>
      </c>
      <c r="M1703" s="579">
        <v>3370</v>
      </c>
      <c r="N1703" s="549"/>
      <c r="P1703" s="48"/>
      <c r="Q1703" s="48"/>
      <c r="R1703" s="48"/>
      <c r="S1703" s="48"/>
      <c r="T1703" s="48"/>
      <c r="U1703" s="48"/>
      <c r="V1703" s="48"/>
      <c r="W1703" s="48"/>
      <c r="X1703" s="48"/>
    </row>
    <row r="1704" spans="1:24" ht="20.100000000000001" customHeight="1">
      <c r="A1704" s="540">
        <v>1697</v>
      </c>
      <c r="B1704" s="725" t="s">
        <v>713</v>
      </c>
      <c r="C1704" s="542" t="s">
        <v>712</v>
      </c>
      <c r="D1704" s="543" t="s">
        <v>2086</v>
      </c>
      <c r="E1704" s="731" t="s">
        <v>3585</v>
      </c>
      <c r="F1704" s="729" t="s">
        <v>3058</v>
      </c>
      <c r="G1704" s="546"/>
      <c r="H1704" s="547"/>
      <c r="I1704" s="547"/>
      <c r="J1704" s="547"/>
      <c r="K1704" s="547"/>
      <c r="L1704" s="728" t="s">
        <v>3059</v>
      </c>
      <c r="M1704" s="579">
        <v>3882</v>
      </c>
      <c r="N1704" s="549"/>
      <c r="P1704" s="48"/>
      <c r="Q1704" s="48"/>
      <c r="R1704" s="48"/>
      <c r="S1704" s="48"/>
      <c r="T1704" s="48"/>
      <c r="U1704" s="48"/>
      <c r="V1704" s="48"/>
      <c r="W1704" s="48"/>
      <c r="X1704" s="48"/>
    </row>
    <row r="1705" spans="1:24" ht="20.100000000000001" customHeight="1">
      <c r="A1705" s="540">
        <v>1698</v>
      </c>
      <c r="B1705" s="725" t="s">
        <v>713</v>
      </c>
      <c r="C1705" s="542" t="s">
        <v>712</v>
      </c>
      <c r="D1705" s="543" t="s">
        <v>2087</v>
      </c>
      <c r="E1705" s="731" t="s">
        <v>3586</v>
      </c>
      <c r="F1705" s="729" t="s">
        <v>3058</v>
      </c>
      <c r="G1705" s="546"/>
      <c r="H1705" s="547"/>
      <c r="I1705" s="547"/>
      <c r="J1705" s="547"/>
      <c r="K1705" s="547"/>
      <c r="L1705" s="728" t="s">
        <v>3059</v>
      </c>
      <c r="M1705" s="579">
        <v>4162</v>
      </c>
      <c r="N1705" s="549"/>
      <c r="P1705" s="48"/>
      <c r="Q1705" s="48"/>
      <c r="R1705" s="48"/>
      <c r="S1705" s="48"/>
      <c r="T1705" s="48"/>
      <c r="U1705" s="48"/>
      <c r="V1705" s="48"/>
      <c r="W1705" s="48"/>
      <c r="X1705" s="48"/>
    </row>
    <row r="1706" spans="1:24" ht="20.100000000000001" customHeight="1">
      <c r="A1706" s="540">
        <v>1699</v>
      </c>
      <c r="B1706" s="725" t="s">
        <v>713</v>
      </c>
      <c r="C1706" s="542" t="s">
        <v>712</v>
      </c>
      <c r="D1706" s="543" t="s">
        <v>2089</v>
      </c>
      <c r="E1706" s="731" t="s">
        <v>3587</v>
      </c>
      <c r="F1706" s="729" t="s">
        <v>3058</v>
      </c>
      <c r="G1706" s="546"/>
      <c r="H1706" s="547"/>
      <c r="I1706" s="547"/>
      <c r="J1706" s="547"/>
      <c r="K1706" s="547"/>
      <c r="L1706" s="728" t="s">
        <v>3059</v>
      </c>
      <c r="M1706" s="579">
        <v>3370</v>
      </c>
      <c r="N1706" s="549"/>
      <c r="P1706" s="48"/>
      <c r="Q1706" s="48"/>
      <c r="R1706" s="48"/>
      <c r="S1706" s="48"/>
      <c r="T1706" s="48"/>
      <c r="U1706" s="48"/>
      <c r="V1706" s="48"/>
      <c r="W1706" s="48"/>
      <c r="X1706" s="48"/>
    </row>
    <row r="1707" spans="1:24" ht="20.100000000000001" customHeight="1">
      <c r="A1707" s="540">
        <v>1700</v>
      </c>
      <c r="B1707" s="725" t="s">
        <v>713</v>
      </c>
      <c r="C1707" s="542" t="s">
        <v>712</v>
      </c>
      <c r="D1707" s="543" t="s">
        <v>2090</v>
      </c>
      <c r="E1707" s="731" t="s">
        <v>3588</v>
      </c>
      <c r="F1707" s="729" t="s">
        <v>3058</v>
      </c>
      <c r="G1707" s="546"/>
      <c r="H1707" s="547"/>
      <c r="I1707" s="547"/>
      <c r="J1707" s="547"/>
      <c r="K1707" s="547"/>
      <c r="L1707" s="728" t="s">
        <v>3059</v>
      </c>
      <c r="M1707" s="579">
        <v>4162</v>
      </c>
      <c r="N1707" s="549"/>
      <c r="P1707" s="48"/>
      <c r="Q1707" s="48"/>
      <c r="R1707" s="48"/>
      <c r="S1707" s="48"/>
      <c r="T1707" s="48"/>
      <c r="U1707" s="48"/>
      <c r="V1707" s="48"/>
      <c r="W1707" s="48"/>
      <c r="X1707" s="48"/>
    </row>
    <row r="1708" spans="1:24" ht="20.100000000000001" customHeight="1">
      <c r="A1708" s="540">
        <v>1701</v>
      </c>
      <c r="B1708" s="725" t="s">
        <v>713</v>
      </c>
      <c r="C1708" s="542" t="s">
        <v>712</v>
      </c>
      <c r="D1708" s="543" t="s">
        <v>2092</v>
      </c>
      <c r="E1708" s="731" t="s">
        <v>3589</v>
      </c>
      <c r="F1708" s="729" t="s">
        <v>3058</v>
      </c>
      <c r="G1708" s="546"/>
      <c r="H1708" s="547"/>
      <c r="I1708" s="547"/>
      <c r="J1708" s="547"/>
      <c r="K1708" s="547"/>
      <c r="L1708" s="728" t="s">
        <v>3059</v>
      </c>
      <c r="M1708" s="579">
        <v>4162</v>
      </c>
      <c r="N1708" s="549"/>
      <c r="P1708" s="48"/>
      <c r="Q1708" s="48"/>
      <c r="R1708" s="48"/>
      <c r="S1708" s="48"/>
      <c r="T1708" s="48"/>
      <c r="U1708" s="48"/>
      <c r="V1708" s="48"/>
      <c r="W1708" s="48"/>
      <c r="X1708" s="48"/>
    </row>
    <row r="1709" spans="1:24" ht="20.100000000000001" customHeight="1">
      <c r="A1709" s="540">
        <v>1702</v>
      </c>
      <c r="B1709" s="725" t="s">
        <v>713</v>
      </c>
      <c r="C1709" s="542" t="s">
        <v>712</v>
      </c>
      <c r="D1709" s="543" t="s">
        <v>2093</v>
      </c>
      <c r="E1709" s="731" t="s">
        <v>3590</v>
      </c>
      <c r="F1709" s="729" t="s">
        <v>3058</v>
      </c>
      <c r="G1709" s="546"/>
      <c r="H1709" s="547"/>
      <c r="I1709" s="547"/>
      <c r="J1709" s="547"/>
      <c r="K1709" s="547"/>
      <c r="L1709" s="728" t="s">
        <v>3059</v>
      </c>
      <c r="M1709" s="579">
        <v>3370</v>
      </c>
      <c r="N1709" s="549"/>
      <c r="P1709" s="48"/>
      <c r="Q1709" s="48"/>
      <c r="R1709" s="48"/>
      <c r="S1709" s="48"/>
      <c r="T1709" s="48"/>
      <c r="U1709" s="48"/>
      <c r="V1709" s="48"/>
      <c r="W1709" s="48"/>
      <c r="X1709" s="48"/>
    </row>
    <row r="1710" spans="1:24" ht="20.100000000000001" customHeight="1">
      <c r="A1710" s="540">
        <v>1703</v>
      </c>
      <c r="B1710" s="725" t="s">
        <v>713</v>
      </c>
      <c r="C1710" s="542" t="s">
        <v>712</v>
      </c>
      <c r="D1710" s="543" t="s">
        <v>2095</v>
      </c>
      <c r="E1710" s="731" t="s">
        <v>3591</v>
      </c>
      <c r="F1710" s="729" t="s">
        <v>3058</v>
      </c>
      <c r="G1710" s="546"/>
      <c r="H1710" s="547"/>
      <c r="I1710" s="547"/>
      <c r="J1710" s="547"/>
      <c r="K1710" s="547"/>
      <c r="L1710" s="728" t="s">
        <v>3059</v>
      </c>
      <c r="M1710" s="579">
        <v>4162</v>
      </c>
      <c r="N1710" s="549"/>
      <c r="P1710" s="48"/>
      <c r="Q1710" s="48"/>
      <c r="R1710" s="48"/>
      <c r="S1710" s="48"/>
      <c r="T1710" s="48"/>
      <c r="U1710" s="48"/>
      <c r="V1710" s="48"/>
      <c r="W1710" s="48"/>
      <c r="X1710" s="48"/>
    </row>
    <row r="1711" spans="1:24" ht="20.100000000000001" customHeight="1">
      <c r="A1711" s="540">
        <v>1704</v>
      </c>
      <c r="B1711" s="725" t="s">
        <v>713</v>
      </c>
      <c r="C1711" s="542" t="s">
        <v>712</v>
      </c>
      <c r="D1711" s="543" t="s">
        <v>2096</v>
      </c>
      <c r="E1711" s="731" t="s">
        <v>3592</v>
      </c>
      <c r="F1711" s="729" t="s">
        <v>3058</v>
      </c>
      <c r="G1711" s="546"/>
      <c r="H1711" s="547"/>
      <c r="I1711" s="547"/>
      <c r="J1711" s="547"/>
      <c r="K1711" s="547"/>
      <c r="L1711" s="728" t="s">
        <v>3059</v>
      </c>
      <c r="M1711" s="579">
        <v>3370</v>
      </c>
      <c r="N1711" s="549"/>
      <c r="P1711" s="48"/>
      <c r="Q1711" s="48"/>
      <c r="R1711" s="48"/>
      <c r="S1711" s="48"/>
      <c r="T1711" s="48"/>
      <c r="U1711" s="48"/>
      <c r="V1711" s="48"/>
      <c r="W1711" s="48"/>
      <c r="X1711" s="48"/>
    </row>
    <row r="1712" spans="1:24" ht="20.100000000000001" customHeight="1">
      <c r="A1712" s="540">
        <v>1705</v>
      </c>
      <c r="B1712" s="725" t="s">
        <v>713</v>
      </c>
      <c r="C1712" s="542" t="s">
        <v>712</v>
      </c>
      <c r="D1712" s="543" t="s">
        <v>2098</v>
      </c>
      <c r="E1712" s="731" t="s">
        <v>3593</v>
      </c>
      <c r="F1712" s="729" t="s">
        <v>3058</v>
      </c>
      <c r="G1712" s="546"/>
      <c r="H1712" s="547"/>
      <c r="I1712" s="547"/>
      <c r="J1712" s="547"/>
      <c r="K1712" s="547"/>
      <c r="L1712" s="728" t="s">
        <v>3059</v>
      </c>
      <c r="M1712" s="579">
        <v>3882</v>
      </c>
      <c r="N1712" s="549"/>
      <c r="P1712" s="48"/>
      <c r="Q1712" s="48"/>
      <c r="R1712" s="48"/>
      <c r="S1712" s="48"/>
      <c r="T1712" s="48"/>
      <c r="U1712" s="48"/>
      <c r="V1712" s="48"/>
      <c r="W1712" s="48"/>
      <c r="X1712" s="48"/>
    </row>
    <row r="1713" spans="1:24" ht="20.100000000000001" customHeight="1">
      <c r="A1713" s="540">
        <v>1706</v>
      </c>
      <c r="B1713" s="725" t="s">
        <v>713</v>
      </c>
      <c r="C1713" s="542" t="s">
        <v>712</v>
      </c>
      <c r="D1713" s="543" t="s">
        <v>2099</v>
      </c>
      <c r="E1713" s="731" t="s">
        <v>3594</v>
      </c>
      <c r="F1713" s="729" t="s">
        <v>3058</v>
      </c>
      <c r="G1713" s="546"/>
      <c r="H1713" s="547"/>
      <c r="I1713" s="547"/>
      <c r="J1713" s="547"/>
      <c r="K1713" s="547"/>
      <c r="L1713" s="728" t="s">
        <v>3059</v>
      </c>
      <c r="M1713" s="579">
        <v>4779</v>
      </c>
      <c r="N1713" s="549"/>
      <c r="P1713" s="48"/>
      <c r="Q1713" s="48"/>
      <c r="R1713" s="48"/>
      <c r="S1713" s="48"/>
      <c r="T1713" s="48"/>
      <c r="U1713" s="48"/>
      <c r="V1713" s="48"/>
      <c r="W1713" s="48"/>
      <c r="X1713" s="48"/>
    </row>
    <row r="1714" spans="1:24" ht="20.100000000000001" customHeight="1">
      <c r="A1714" s="540">
        <v>1707</v>
      </c>
      <c r="B1714" s="725" t="s">
        <v>713</v>
      </c>
      <c r="C1714" s="542" t="s">
        <v>712</v>
      </c>
      <c r="D1714" s="543" t="s">
        <v>2101</v>
      </c>
      <c r="E1714" s="731" t="s">
        <v>3595</v>
      </c>
      <c r="F1714" s="729" t="s">
        <v>3058</v>
      </c>
      <c r="G1714" s="546"/>
      <c r="H1714" s="547"/>
      <c r="I1714" s="547"/>
      <c r="J1714" s="547"/>
      <c r="K1714" s="547"/>
      <c r="L1714" s="728" t="s">
        <v>3059</v>
      </c>
      <c r="M1714" s="579">
        <v>4779</v>
      </c>
      <c r="N1714" s="549"/>
      <c r="P1714" s="48"/>
      <c r="Q1714" s="48"/>
      <c r="R1714" s="48"/>
      <c r="S1714" s="48"/>
      <c r="T1714" s="48"/>
      <c r="U1714" s="48"/>
      <c r="V1714" s="48"/>
      <c r="W1714" s="48"/>
      <c r="X1714" s="48"/>
    </row>
    <row r="1715" spans="1:24" ht="20.100000000000001" customHeight="1">
      <c r="A1715" s="540">
        <v>1708</v>
      </c>
      <c r="B1715" s="725" t="s">
        <v>713</v>
      </c>
      <c r="C1715" s="542" t="s">
        <v>712</v>
      </c>
      <c r="D1715" s="543" t="s">
        <v>2102</v>
      </c>
      <c r="E1715" s="731" t="s">
        <v>3596</v>
      </c>
      <c r="F1715" s="729" t="s">
        <v>3058</v>
      </c>
      <c r="G1715" s="546"/>
      <c r="H1715" s="547"/>
      <c r="I1715" s="547"/>
      <c r="J1715" s="547"/>
      <c r="K1715" s="547"/>
      <c r="L1715" s="728" t="s">
        <v>3059</v>
      </c>
      <c r="M1715" s="579">
        <v>4162</v>
      </c>
      <c r="N1715" s="549"/>
      <c r="P1715" s="48"/>
      <c r="Q1715" s="48"/>
      <c r="R1715" s="48"/>
      <c r="S1715" s="48"/>
      <c r="T1715" s="48"/>
      <c r="U1715" s="48"/>
      <c r="V1715" s="48"/>
      <c r="W1715" s="48"/>
      <c r="X1715" s="48"/>
    </row>
    <row r="1716" spans="1:24" ht="20.100000000000001" customHeight="1">
      <c r="A1716" s="540">
        <v>1709</v>
      </c>
      <c r="B1716" s="725" t="s">
        <v>713</v>
      </c>
      <c r="C1716" s="542" t="s">
        <v>712</v>
      </c>
      <c r="D1716" s="543" t="s">
        <v>2104</v>
      </c>
      <c r="E1716" s="731" t="s">
        <v>3597</v>
      </c>
      <c r="F1716" s="729" t="s">
        <v>3058</v>
      </c>
      <c r="G1716" s="546"/>
      <c r="H1716" s="547"/>
      <c r="I1716" s="547"/>
      <c r="J1716" s="547"/>
      <c r="K1716" s="547"/>
      <c r="L1716" s="728" t="s">
        <v>3059</v>
      </c>
      <c r="M1716" s="579">
        <v>4162</v>
      </c>
      <c r="N1716" s="549"/>
      <c r="P1716" s="48"/>
      <c r="Q1716" s="48"/>
      <c r="R1716" s="48"/>
      <c r="S1716" s="48"/>
      <c r="T1716" s="48"/>
      <c r="U1716" s="48"/>
      <c r="V1716" s="48"/>
      <c r="W1716" s="48"/>
      <c r="X1716" s="48"/>
    </row>
    <row r="1717" spans="1:24" ht="20.100000000000001" customHeight="1">
      <c r="A1717" s="540">
        <v>1710</v>
      </c>
      <c r="B1717" s="725" t="s">
        <v>713</v>
      </c>
      <c r="C1717" s="542" t="s">
        <v>712</v>
      </c>
      <c r="D1717" s="543" t="s">
        <v>2105</v>
      </c>
      <c r="E1717" s="731" t="s">
        <v>3598</v>
      </c>
      <c r="F1717" s="729" t="s">
        <v>3058</v>
      </c>
      <c r="G1717" s="546"/>
      <c r="H1717" s="547"/>
      <c r="I1717" s="547"/>
      <c r="J1717" s="547"/>
      <c r="K1717" s="547"/>
      <c r="L1717" s="728" t="s">
        <v>3059</v>
      </c>
      <c r="M1717" s="579">
        <v>4779</v>
      </c>
      <c r="N1717" s="549"/>
      <c r="P1717" s="48"/>
      <c r="Q1717" s="48"/>
      <c r="R1717" s="48"/>
      <c r="S1717" s="48"/>
      <c r="T1717" s="48"/>
      <c r="U1717" s="48"/>
      <c r="V1717" s="48"/>
      <c r="W1717" s="48"/>
      <c r="X1717" s="48"/>
    </row>
    <row r="1718" spans="1:24" ht="20.100000000000001" customHeight="1">
      <c r="A1718" s="540">
        <v>1711</v>
      </c>
      <c r="B1718" s="725" t="s">
        <v>713</v>
      </c>
      <c r="C1718" s="542" t="s">
        <v>712</v>
      </c>
      <c r="D1718" s="543" t="s">
        <v>2107</v>
      </c>
      <c r="E1718" s="731" t="s">
        <v>3599</v>
      </c>
      <c r="F1718" s="729" t="s">
        <v>3058</v>
      </c>
      <c r="G1718" s="546"/>
      <c r="H1718" s="547"/>
      <c r="I1718" s="547"/>
      <c r="J1718" s="547"/>
      <c r="K1718" s="547"/>
      <c r="L1718" s="728" t="s">
        <v>3059</v>
      </c>
      <c r="M1718" s="579">
        <v>4162</v>
      </c>
      <c r="N1718" s="549"/>
      <c r="P1718" s="48"/>
      <c r="Q1718" s="48"/>
      <c r="R1718" s="48"/>
      <c r="S1718" s="48"/>
      <c r="T1718" s="48"/>
      <c r="U1718" s="48"/>
      <c r="V1718" s="48"/>
      <c r="W1718" s="48"/>
      <c r="X1718" s="48"/>
    </row>
    <row r="1719" spans="1:24" ht="20.100000000000001" customHeight="1">
      <c r="A1719" s="540">
        <v>1712</v>
      </c>
      <c r="B1719" s="725" t="s">
        <v>713</v>
      </c>
      <c r="C1719" s="542" t="s">
        <v>712</v>
      </c>
      <c r="D1719" s="543" t="s">
        <v>2108</v>
      </c>
      <c r="E1719" s="731" t="s">
        <v>3600</v>
      </c>
      <c r="F1719" s="729" t="s">
        <v>3058</v>
      </c>
      <c r="G1719" s="546"/>
      <c r="H1719" s="547"/>
      <c r="I1719" s="547"/>
      <c r="J1719" s="547"/>
      <c r="K1719" s="547"/>
      <c r="L1719" s="728" t="s">
        <v>3059</v>
      </c>
      <c r="M1719" s="579">
        <v>3370</v>
      </c>
      <c r="N1719" s="549"/>
      <c r="P1719" s="48"/>
      <c r="Q1719" s="48"/>
      <c r="R1719" s="48"/>
      <c r="S1719" s="48"/>
      <c r="T1719" s="48"/>
      <c r="U1719" s="48"/>
      <c r="V1719" s="48"/>
      <c r="W1719" s="48"/>
      <c r="X1719" s="48"/>
    </row>
    <row r="1720" spans="1:24" ht="20.100000000000001" customHeight="1">
      <c r="A1720" s="540">
        <v>1713</v>
      </c>
      <c r="B1720" s="725" t="s">
        <v>713</v>
      </c>
      <c r="C1720" s="542" t="s">
        <v>712</v>
      </c>
      <c r="D1720" s="543" t="s">
        <v>2110</v>
      </c>
      <c r="E1720" s="731" t="s">
        <v>3601</v>
      </c>
      <c r="F1720" s="729" t="s">
        <v>3058</v>
      </c>
      <c r="G1720" s="546"/>
      <c r="H1720" s="547"/>
      <c r="I1720" s="547"/>
      <c r="J1720" s="547"/>
      <c r="K1720" s="547"/>
      <c r="L1720" s="728" t="s">
        <v>3059</v>
      </c>
      <c r="M1720" s="579">
        <v>3370</v>
      </c>
      <c r="N1720" s="549"/>
      <c r="P1720" s="48"/>
      <c r="Q1720" s="48"/>
      <c r="R1720" s="48"/>
      <c r="S1720" s="48"/>
      <c r="T1720" s="48"/>
      <c r="U1720" s="48"/>
      <c r="V1720" s="48"/>
      <c r="W1720" s="48"/>
      <c r="X1720" s="48"/>
    </row>
    <row r="1721" spans="1:24" ht="20.100000000000001" customHeight="1">
      <c r="A1721" s="540">
        <v>1714</v>
      </c>
      <c r="B1721" s="725" t="s">
        <v>713</v>
      </c>
      <c r="C1721" s="542" t="s">
        <v>712</v>
      </c>
      <c r="D1721" s="543" t="s">
        <v>2112</v>
      </c>
      <c r="E1721" s="731" t="s">
        <v>3602</v>
      </c>
      <c r="F1721" s="729" t="s">
        <v>3058</v>
      </c>
      <c r="G1721" s="546"/>
      <c r="H1721" s="547"/>
      <c r="I1721" s="547"/>
      <c r="J1721" s="547"/>
      <c r="K1721" s="547"/>
      <c r="L1721" s="728" t="s">
        <v>3059</v>
      </c>
      <c r="M1721" s="579">
        <v>3370</v>
      </c>
      <c r="N1721" s="549"/>
      <c r="P1721" s="48"/>
      <c r="Q1721" s="48"/>
      <c r="R1721" s="48"/>
      <c r="S1721" s="48"/>
      <c r="T1721" s="48"/>
      <c r="U1721" s="48"/>
      <c r="V1721" s="48"/>
      <c r="W1721" s="48"/>
      <c r="X1721" s="48"/>
    </row>
    <row r="1722" spans="1:24" ht="20.100000000000001" customHeight="1">
      <c r="A1722" s="540">
        <v>1715</v>
      </c>
      <c r="B1722" s="725" t="s">
        <v>713</v>
      </c>
      <c r="C1722" s="542" t="s">
        <v>712</v>
      </c>
      <c r="D1722" s="543" t="s">
        <v>2114</v>
      </c>
      <c r="E1722" s="731" t="s">
        <v>3603</v>
      </c>
      <c r="F1722" s="729" t="s">
        <v>3058</v>
      </c>
      <c r="G1722" s="546"/>
      <c r="H1722" s="547"/>
      <c r="I1722" s="547"/>
      <c r="J1722" s="547"/>
      <c r="K1722" s="547"/>
      <c r="L1722" s="728" t="s">
        <v>3059</v>
      </c>
      <c r="M1722" s="579">
        <v>3882</v>
      </c>
      <c r="N1722" s="549"/>
      <c r="P1722" s="48"/>
      <c r="Q1722" s="48"/>
      <c r="R1722" s="48"/>
      <c r="S1722" s="48"/>
      <c r="T1722" s="48"/>
      <c r="U1722" s="48"/>
      <c r="V1722" s="48"/>
      <c r="W1722" s="48"/>
      <c r="X1722" s="48"/>
    </row>
    <row r="1723" spans="1:24" ht="20.100000000000001" customHeight="1">
      <c r="A1723" s="540">
        <v>1716</v>
      </c>
      <c r="B1723" s="725" t="s">
        <v>713</v>
      </c>
      <c r="C1723" s="542" t="s">
        <v>712</v>
      </c>
      <c r="D1723" s="543" t="s">
        <v>2115</v>
      </c>
      <c r="E1723" s="731" t="s">
        <v>3604</v>
      </c>
      <c r="F1723" s="729" t="s">
        <v>3058</v>
      </c>
      <c r="G1723" s="546"/>
      <c r="H1723" s="547"/>
      <c r="I1723" s="547"/>
      <c r="J1723" s="547"/>
      <c r="K1723" s="547"/>
      <c r="L1723" s="728" t="s">
        <v>3059</v>
      </c>
      <c r="M1723" s="579">
        <v>4162</v>
      </c>
      <c r="N1723" s="549"/>
      <c r="P1723" s="48"/>
      <c r="Q1723" s="48"/>
      <c r="R1723" s="48"/>
      <c r="S1723" s="48"/>
      <c r="T1723" s="48"/>
      <c r="U1723" s="48"/>
      <c r="V1723" s="48"/>
      <c r="W1723" s="48"/>
      <c r="X1723" s="48"/>
    </row>
    <row r="1724" spans="1:24" ht="20.100000000000001" customHeight="1">
      <c r="A1724" s="540">
        <v>1717</v>
      </c>
      <c r="B1724" s="725" t="s">
        <v>713</v>
      </c>
      <c r="C1724" s="542" t="s">
        <v>712</v>
      </c>
      <c r="D1724" s="543" t="s">
        <v>2117</v>
      </c>
      <c r="E1724" s="731" t="s">
        <v>3605</v>
      </c>
      <c r="F1724" s="729" t="s">
        <v>3058</v>
      </c>
      <c r="G1724" s="546"/>
      <c r="H1724" s="547"/>
      <c r="I1724" s="547"/>
      <c r="J1724" s="547"/>
      <c r="K1724" s="547"/>
      <c r="L1724" s="728" t="s">
        <v>3059</v>
      </c>
      <c r="M1724" s="579">
        <v>4162</v>
      </c>
      <c r="N1724" s="549"/>
      <c r="P1724" s="48"/>
      <c r="Q1724" s="48"/>
      <c r="R1724" s="48"/>
      <c r="S1724" s="48"/>
      <c r="T1724" s="48"/>
      <c r="U1724" s="48"/>
      <c r="V1724" s="48"/>
      <c r="W1724" s="48"/>
      <c r="X1724" s="48"/>
    </row>
    <row r="1725" spans="1:24" ht="20.100000000000001" customHeight="1">
      <c r="A1725" s="540">
        <v>1718</v>
      </c>
      <c r="B1725" s="725" t="s">
        <v>713</v>
      </c>
      <c r="C1725" s="542" t="s">
        <v>712</v>
      </c>
      <c r="D1725" s="543" t="s">
        <v>2119</v>
      </c>
      <c r="E1725" s="731" t="s">
        <v>3606</v>
      </c>
      <c r="F1725" s="729" t="s">
        <v>3058</v>
      </c>
      <c r="G1725" s="546"/>
      <c r="H1725" s="547"/>
      <c r="I1725" s="547"/>
      <c r="J1725" s="547"/>
      <c r="K1725" s="547"/>
      <c r="L1725" s="728" t="s">
        <v>3059</v>
      </c>
      <c r="M1725" s="579">
        <v>4162</v>
      </c>
      <c r="N1725" s="549"/>
      <c r="P1725" s="48"/>
      <c r="Q1725" s="48"/>
      <c r="R1725" s="48"/>
      <c r="S1725" s="48"/>
      <c r="T1725" s="48"/>
      <c r="U1725" s="48"/>
      <c r="V1725" s="48"/>
      <c r="W1725" s="48"/>
      <c r="X1725" s="48"/>
    </row>
    <row r="1726" spans="1:24" ht="20.100000000000001" customHeight="1">
      <c r="A1726" s="540">
        <v>1719</v>
      </c>
      <c r="B1726" s="725" t="s">
        <v>713</v>
      </c>
      <c r="C1726" s="542" t="s">
        <v>712</v>
      </c>
      <c r="D1726" s="543" t="s">
        <v>2121</v>
      </c>
      <c r="E1726" s="731" t="s">
        <v>3607</v>
      </c>
      <c r="F1726" s="729" t="s">
        <v>3058</v>
      </c>
      <c r="G1726" s="546"/>
      <c r="H1726" s="547"/>
      <c r="I1726" s="547"/>
      <c r="J1726" s="547"/>
      <c r="K1726" s="547"/>
      <c r="L1726" s="728" t="s">
        <v>3059</v>
      </c>
      <c r="M1726" s="579">
        <v>4779</v>
      </c>
      <c r="N1726" s="549"/>
      <c r="P1726" s="48"/>
      <c r="Q1726" s="48"/>
      <c r="R1726" s="48"/>
      <c r="S1726" s="48"/>
      <c r="T1726" s="48"/>
      <c r="U1726" s="48"/>
      <c r="V1726" s="48"/>
      <c r="W1726" s="48"/>
      <c r="X1726" s="48"/>
    </row>
    <row r="1727" spans="1:24" ht="20.100000000000001" customHeight="1">
      <c r="A1727" s="540">
        <v>1720</v>
      </c>
      <c r="B1727" s="725" t="s">
        <v>713</v>
      </c>
      <c r="C1727" s="542" t="s">
        <v>712</v>
      </c>
      <c r="D1727" s="543" t="s">
        <v>2122</v>
      </c>
      <c r="E1727" s="731" t="s">
        <v>3608</v>
      </c>
      <c r="F1727" s="729" t="s">
        <v>3058</v>
      </c>
      <c r="G1727" s="546"/>
      <c r="H1727" s="547"/>
      <c r="I1727" s="547"/>
      <c r="J1727" s="547"/>
      <c r="K1727" s="547"/>
      <c r="L1727" s="728" t="s">
        <v>3059</v>
      </c>
      <c r="M1727" s="579">
        <v>4162</v>
      </c>
      <c r="N1727" s="549"/>
      <c r="P1727" s="48"/>
      <c r="Q1727" s="48"/>
      <c r="R1727" s="48"/>
      <c r="S1727" s="48"/>
      <c r="T1727" s="48"/>
      <c r="U1727" s="48"/>
      <c r="V1727" s="48"/>
      <c r="W1727" s="48"/>
      <c r="X1727" s="48"/>
    </row>
    <row r="1728" spans="1:24" ht="20.100000000000001" customHeight="1">
      <c r="A1728" s="540">
        <v>1721</v>
      </c>
      <c r="B1728" s="725" t="s">
        <v>713</v>
      </c>
      <c r="C1728" s="542" t="s">
        <v>712</v>
      </c>
      <c r="D1728" s="543" t="s">
        <v>2124</v>
      </c>
      <c r="E1728" s="731" t="s">
        <v>3609</v>
      </c>
      <c r="F1728" s="729" t="s">
        <v>3058</v>
      </c>
      <c r="G1728" s="546"/>
      <c r="H1728" s="547"/>
      <c r="I1728" s="547"/>
      <c r="J1728" s="547"/>
      <c r="K1728" s="547"/>
      <c r="L1728" s="728" t="s">
        <v>3059</v>
      </c>
      <c r="M1728" s="579">
        <v>3370</v>
      </c>
      <c r="N1728" s="549"/>
      <c r="P1728" s="48"/>
      <c r="Q1728" s="48"/>
      <c r="R1728" s="48"/>
      <c r="S1728" s="48"/>
      <c r="T1728" s="48"/>
      <c r="U1728" s="48"/>
      <c r="V1728" s="48"/>
      <c r="W1728" s="48"/>
      <c r="X1728" s="48"/>
    </row>
    <row r="1729" spans="1:24" ht="20.100000000000001" customHeight="1">
      <c r="A1729" s="540">
        <v>1722</v>
      </c>
      <c r="B1729" s="725" t="s">
        <v>713</v>
      </c>
      <c r="C1729" s="542" t="s">
        <v>712</v>
      </c>
      <c r="D1729" s="543" t="s">
        <v>2127</v>
      </c>
      <c r="E1729" s="731" t="s">
        <v>3610</v>
      </c>
      <c r="F1729" s="729" t="s">
        <v>3058</v>
      </c>
      <c r="G1729" s="546"/>
      <c r="H1729" s="547"/>
      <c r="I1729" s="547"/>
      <c r="J1729" s="547"/>
      <c r="K1729" s="547"/>
      <c r="L1729" s="728" t="s">
        <v>3059</v>
      </c>
      <c r="M1729" s="579">
        <v>4162</v>
      </c>
      <c r="N1729" s="549"/>
      <c r="P1729" s="48"/>
      <c r="Q1729" s="48"/>
      <c r="R1729" s="48"/>
      <c r="S1729" s="48"/>
      <c r="T1729" s="48"/>
      <c r="U1729" s="48"/>
      <c r="V1729" s="48"/>
      <c r="W1729" s="48"/>
      <c r="X1729" s="48"/>
    </row>
    <row r="1730" spans="1:24" ht="20.100000000000001" customHeight="1">
      <c r="A1730" s="540">
        <v>1723</v>
      </c>
      <c r="B1730" s="725" t="s">
        <v>713</v>
      </c>
      <c r="C1730" s="542" t="s">
        <v>712</v>
      </c>
      <c r="D1730" s="543" t="s">
        <v>2129</v>
      </c>
      <c r="E1730" s="731" t="s">
        <v>3611</v>
      </c>
      <c r="F1730" s="729" t="s">
        <v>3058</v>
      </c>
      <c r="G1730" s="546"/>
      <c r="H1730" s="547"/>
      <c r="I1730" s="547"/>
      <c r="J1730" s="547"/>
      <c r="K1730" s="547"/>
      <c r="L1730" s="728" t="s">
        <v>3059</v>
      </c>
      <c r="M1730" s="579">
        <v>5290</v>
      </c>
      <c r="N1730" s="549"/>
      <c r="P1730" s="48"/>
      <c r="Q1730" s="48"/>
      <c r="R1730" s="48"/>
      <c r="S1730" s="48"/>
      <c r="T1730" s="48"/>
      <c r="U1730" s="48"/>
      <c r="V1730" s="48"/>
      <c r="W1730" s="48"/>
      <c r="X1730" s="48"/>
    </row>
    <row r="1731" spans="1:24" ht="20.100000000000001" customHeight="1">
      <c r="A1731" s="540">
        <v>1724</v>
      </c>
      <c r="B1731" s="725" t="s">
        <v>713</v>
      </c>
      <c r="C1731" s="542" t="s">
        <v>712</v>
      </c>
      <c r="D1731" s="543" t="s">
        <v>2131</v>
      </c>
      <c r="E1731" s="731" t="s">
        <v>3612</v>
      </c>
      <c r="F1731" s="729" t="s">
        <v>3058</v>
      </c>
      <c r="G1731" s="546"/>
      <c r="H1731" s="547"/>
      <c r="I1731" s="547"/>
      <c r="J1731" s="547"/>
      <c r="K1731" s="547"/>
      <c r="L1731" s="728" t="s">
        <v>3059</v>
      </c>
      <c r="M1731" s="579">
        <v>3370</v>
      </c>
      <c r="N1731" s="549"/>
      <c r="P1731" s="48"/>
      <c r="Q1731" s="48"/>
      <c r="R1731" s="48"/>
      <c r="S1731" s="48"/>
      <c r="T1731" s="48"/>
      <c r="U1731" s="48"/>
      <c r="V1731" s="48"/>
      <c r="W1731" s="48"/>
      <c r="X1731" s="48"/>
    </row>
    <row r="1732" spans="1:24" ht="20.100000000000001" customHeight="1">
      <c r="A1732" s="540">
        <v>1725</v>
      </c>
      <c r="B1732" s="725" t="s">
        <v>713</v>
      </c>
      <c r="C1732" s="542" t="s">
        <v>712</v>
      </c>
      <c r="D1732" s="543" t="s">
        <v>2133</v>
      </c>
      <c r="E1732" s="731" t="s">
        <v>3613</v>
      </c>
      <c r="F1732" s="729" t="s">
        <v>3058</v>
      </c>
      <c r="G1732" s="546"/>
      <c r="H1732" s="547"/>
      <c r="I1732" s="547"/>
      <c r="J1732" s="547"/>
      <c r="K1732" s="547"/>
      <c r="L1732" s="728" t="s">
        <v>3059</v>
      </c>
      <c r="M1732" s="579">
        <v>3370</v>
      </c>
      <c r="N1732" s="549"/>
      <c r="P1732" s="48"/>
      <c r="Q1732" s="48"/>
      <c r="R1732" s="48"/>
      <c r="S1732" s="48"/>
      <c r="T1732" s="48"/>
      <c r="U1732" s="48"/>
      <c r="V1732" s="48"/>
      <c r="W1732" s="48"/>
      <c r="X1732" s="48"/>
    </row>
    <row r="1733" spans="1:24" ht="20.100000000000001" customHeight="1">
      <c r="A1733" s="540">
        <v>1726</v>
      </c>
      <c r="B1733" s="725" t="s">
        <v>713</v>
      </c>
      <c r="C1733" s="542" t="s">
        <v>712</v>
      </c>
      <c r="D1733" s="543" t="s">
        <v>2134</v>
      </c>
      <c r="E1733" s="731" t="s">
        <v>3614</v>
      </c>
      <c r="F1733" s="729" t="s">
        <v>3058</v>
      </c>
      <c r="G1733" s="546"/>
      <c r="H1733" s="547"/>
      <c r="I1733" s="547"/>
      <c r="J1733" s="547"/>
      <c r="K1733" s="547"/>
      <c r="L1733" s="728" t="s">
        <v>3059</v>
      </c>
      <c r="M1733" s="579">
        <v>3370</v>
      </c>
      <c r="N1733" s="549"/>
      <c r="P1733" s="48"/>
      <c r="Q1733" s="48"/>
      <c r="R1733" s="48"/>
      <c r="S1733" s="48"/>
      <c r="T1733" s="48"/>
      <c r="U1733" s="48"/>
      <c r="V1733" s="48"/>
      <c r="W1733" s="48"/>
      <c r="X1733" s="48"/>
    </row>
    <row r="1734" spans="1:24" ht="20.100000000000001" customHeight="1">
      <c r="A1734" s="540">
        <v>1727</v>
      </c>
      <c r="B1734" s="725" t="s">
        <v>713</v>
      </c>
      <c r="C1734" s="542" t="s">
        <v>712</v>
      </c>
      <c r="D1734" s="543" t="s">
        <v>2136</v>
      </c>
      <c r="E1734" s="731" t="s">
        <v>3615</v>
      </c>
      <c r="F1734" s="729" t="s">
        <v>3058</v>
      </c>
      <c r="G1734" s="546"/>
      <c r="H1734" s="547"/>
      <c r="I1734" s="547"/>
      <c r="J1734" s="547"/>
      <c r="K1734" s="547"/>
      <c r="L1734" s="728" t="s">
        <v>3059</v>
      </c>
      <c r="M1734" s="579">
        <v>2854</v>
      </c>
      <c r="N1734" s="549"/>
      <c r="P1734" s="48"/>
      <c r="Q1734" s="48"/>
      <c r="R1734" s="48"/>
      <c r="S1734" s="48"/>
      <c r="T1734" s="48"/>
      <c r="U1734" s="48"/>
      <c r="V1734" s="48"/>
      <c r="W1734" s="48"/>
      <c r="X1734" s="48"/>
    </row>
    <row r="1735" spans="1:24" ht="20.100000000000001" customHeight="1">
      <c r="A1735" s="540">
        <v>1728</v>
      </c>
      <c r="B1735" s="725" t="s">
        <v>713</v>
      </c>
      <c r="C1735" s="542" t="s">
        <v>712</v>
      </c>
      <c r="D1735" s="543" t="s">
        <v>2137</v>
      </c>
      <c r="E1735" s="731" t="s">
        <v>3616</v>
      </c>
      <c r="F1735" s="729" t="s">
        <v>3058</v>
      </c>
      <c r="G1735" s="546"/>
      <c r="H1735" s="547"/>
      <c r="I1735" s="547"/>
      <c r="J1735" s="547"/>
      <c r="K1735" s="547"/>
      <c r="L1735" s="728" t="s">
        <v>3059</v>
      </c>
      <c r="M1735" s="579">
        <v>2854</v>
      </c>
      <c r="N1735" s="549"/>
      <c r="P1735" s="48"/>
      <c r="Q1735" s="48"/>
      <c r="R1735" s="48"/>
      <c r="S1735" s="48"/>
      <c r="T1735" s="48"/>
      <c r="U1735" s="48"/>
      <c r="V1735" s="48"/>
      <c r="W1735" s="48"/>
      <c r="X1735" s="48"/>
    </row>
    <row r="1736" spans="1:24" ht="20.100000000000001" customHeight="1">
      <c r="A1736" s="540">
        <v>1729</v>
      </c>
      <c r="B1736" s="725" t="s">
        <v>713</v>
      </c>
      <c r="C1736" s="542" t="s">
        <v>712</v>
      </c>
      <c r="D1736" s="543" t="s">
        <v>2139</v>
      </c>
      <c r="E1736" s="731" t="s">
        <v>3617</v>
      </c>
      <c r="F1736" s="729" t="s">
        <v>3058</v>
      </c>
      <c r="G1736" s="546"/>
      <c r="H1736" s="547"/>
      <c r="I1736" s="547"/>
      <c r="J1736" s="547"/>
      <c r="K1736" s="547"/>
      <c r="L1736" s="728" t="s">
        <v>3059</v>
      </c>
      <c r="M1736" s="579">
        <v>2854</v>
      </c>
      <c r="N1736" s="549"/>
      <c r="P1736" s="48"/>
      <c r="Q1736" s="48"/>
      <c r="R1736" s="48"/>
      <c r="S1736" s="48"/>
      <c r="T1736" s="48"/>
      <c r="U1736" s="48"/>
      <c r="V1736" s="48"/>
      <c r="W1736" s="48"/>
      <c r="X1736" s="48"/>
    </row>
    <row r="1737" spans="1:24" ht="20.100000000000001" customHeight="1">
      <c r="A1737" s="540">
        <v>1730</v>
      </c>
      <c r="B1737" s="725" t="s">
        <v>713</v>
      </c>
      <c r="C1737" s="542" t="s">
        <v>712</v>
      </c>
      <c r="D1737" s="543" t="s">
        <v>2140</v>
      </c>
      <c r="E1737" s="731" t="s">
        <v>3618</v>
      </c>
      <c r="F1737" s="729" t="s">
        <v>3058</v>
      </c>
      <c r="G1737" s="546"/>
      <c r="H1737" s="547"/>
      <c r="I1737" s="547"/>
      <c r="J1737" s="547"/>
      <c r="K1737" s="547"/>
      <c r="L1737" s="728" t="s">
        <v>3059</v>
      </c>
      <c r="M1737" s="579">
        <v>2854</v>
      </c>
      <c r="N1737" s="549"/>
      <c r="P1737" s="48"/>
      <c r="Q1737" s="48"/>
      <c r="R1737" s="48"/>
      <c r="S1737" s="48"/>
      <c r="T1737" s="48"/>
      <c r="U1737" s="48"/>
      <c r="V1737" s="48"/>
      <c r="W1737" s="48"/>
      <c r="X1737" s="48"/>
    </row>
    <row r="1738" spans="1:24" ht="20.100000000000001" customHeight="1">
      <c r="A1738" s="540">
        <v>1731</v>
      </c>
      <c r="B1738" s="725" t="s">
        <v>713</v>
      </c>
      <c r="C1738" s="542" t="s">
        <v>712</v>
      </c>
      <c r="D1738" s="543" t="s">
        <v>2142</v>
      </c>
      <c r="E1738" s="731" t="s">
        <v>3619</v>
      </c>
      <c r="F1738" s="729" t="s">
        <v>3058</v>
      </c>
      <c r="G1738" s="546"/>
      <c r="H1738" s="547"/>
      <c r="I1738" s="547"/>
      <c r="J1738" s="547"/>
      <c r="K1738" s="547"/>
      <c r="L1738" s="728" t="s">
        <v>3059</v>
      </c>
      <c r="M1738" s="579">
        <v>2854</v>
      </c>
      <c r="N1738" s="549"/>
      <c r="P1738" s="48"/>
      <c r="Q1738" s="48"/>
      <c r="R1738" s="48"/>
      <c r="S1738" s="48"/>
      <c r="T1738" s="48"/>
      <c r="U1738" s="48"/>
      <c r="V1738" s="48"/>
      <c r="W1738" s="48"/>
      <c r="X1738" s="48"/>
    </row>
    <row r="1739" spans="1:24" ht="20.100000000000001" customHeight="1">
      <c r="A1739" s="540">
        <v>1732</v>
      </c>
      <c r="B1739" s="725" t="s">
        <v>713</v>
      </c>
      <c r="C1739" s="542" t="s">
        <v>712</v>
      </c>
      <c r="D1739" s="543" t="s">
        <v>2143</v>
      </c>
      <c r="E1739" s="731" t="s">
        <v>3620</v>
      </c>
      <c r="F1739" s="729" t="s">
        <v>3058</v>
      </c>
      <c r="G1739" s="546"/>
      <c r="H1739" s="547"/>
      <c r="I1739" s="547"/>
      <c r="J1739" s="547"/>
      <c r="K1739" s="547"/>
      <c r="L1739" s="728" t="s">
        <v>3059</v>
      </c>
      <c r="M1739" s="579">
        <v>2854</v>
      </c>
      <c r="N1739" s="549"/>
      <c r="P1739" s="48"/>
      <c r="Q1739" s="48"/>
      <c r="R1739" s="48"/>
      <c r="S1739" s="48"/>
      <c r="T1739" s="48"/>
      <c r="U1739" s="48"/>
      <c r="V1739" s="48"/>
      <c r="W1739" s="48"/>
      <c r="X1739" s="48"/>
    </row>
    <row r="1740" spans="1:24" ht="20.100000000000001" customHeight="1">
      <c r="A1740" s="540">
        <v>1733</v>
      </c>
      <c r="B1740" s="725" t="s">
        <v>713</v>
      </c>
      <c r="C1740" s="542" t="s">
        <v>712</v>
      </c>
      <c r="D1740" s="543" t="s">
        <v>2145</v>
      </c>
      <c r="E1740" s="731" t="s">
        <v>3621</v>
      </c>
      <c r="F1740" s="729" t="s">
        <v>3058</v>
      </c>
      <c r="G1740" s="546"/>
      <c r="H1740" s="547"/>
      <c r="I1740" s="547"/>
      <c r="J1740" s="547"/>
      <c r="K1740" s="547"/>
      <c r="L1740" s="728" t="s">
        <v>3059</v>
      </c>
      <c r="M1740" s="579">
        <v>5290</v>
      </c>
      <c r="N1740" s="549"/>
      <c r="P1740" s="48"/>
      <c r="Q1740" s="48"/>
      <c r="R1740" s="48"/>
      <c r="S1740" s="48"/>
      <c r="T1740" s="48"/>
      <c r="U1740" s="48"/>
      <c r="V1740" s="48"/>
      <c r="W1740" s="48"/>
      <c r="X1740" s="48"/>
    </row>
    <row r="1741" spans="1:24" ht="20.100000000000001" customHeight="1">
      <c r="A1741" s="540">
        <v>1734</v>
      </c>
      <c r="B1741" s="725" t="s">
        <v>713</v>
      </c>
      <c r="C1741" s="542" t="s">
        <v>712</v>
      </c>
      <c r="D1741" s="543" t="s">
        <v>2146</v>
      </c>
      <c r="E1741" s="731" t="s">
        <v>3622</v>
      </c>
      <c r="F1741" s="729" t="s">
        <v>3058</v>
      </c>
      <c r="G1741" s="546"/>
      <c r="H1741" s="547"/>
      <c r="I1741" s="547"/>
      <c r="J1741" s="547"/>
      <c r="K1741" s="547"/>
      <c r="L1741" s="728" t="s">
        <v>3059</v>
      </c>
      <c r="M1741" s="579">
        <v>3370</v>
      </c>
      <c r="N1741" s="549"/>
      <c r="P1741" s="48"/>
      <c r="Q1741" s="48"/>
      <c r="R1741" s="48"/>
      <c r="S1741" s="48"/>
      <c r="T1741" s="48"/>
      <c r="U1741" s="48"/>
      <c r="V1741" s="48"/>
      <c r="W1741" s="48"/>
      <c r="X1741" s="48"/>
    </row>
    <row r="1742" spans="1:24" ht="20.100000000000001" customHeight="1">
      <c r="A1742" s="540">
        <v>1735</v>
      </c>
      <c r="B1742" s="725" t="s">
        <v>713</v>
      </c>
      <c r="C1742" s="542" t="s">
        <v>712</v>
      </c>
      <c r="D1742" s="543" t="s">
        <v>2148</v>
      </c>
      <c r="E1742" s="731" t="s">
        <v>3623</v>
      </c>
      <c r="F1742" s="729" t="s">
        <v>3058</v>
      </c>
      <c r="G1742" s="546"/>
      <c r="H1742" s="547"/>
      <c r="I1742" s="547"/>
      <c r="J1742" s="547"/>
      <c r="K1742" s="547"/>
      <c r="L1742" s="728" t="s">
        <v>3059</v>
      </c>
      <c r="M1742" s="579">
        <v>3882</v>
      </c>
      <c r="N1742" s="549"/>
      <c r="P1742" s="48"/>
      <c r="Q1742" s="48"/>
      <c r="R1742" s="48"/>
      <c r="S1742" s="48"/>
      <c r="T1742" s="48"/>
      <c r="U1742" s="48"/>
      <c r="V1742" s="48"/>
      <c r="W1742" s="48"/>
      <c r="X1742" s="48"/>
    </row>
    <row r="1743" spans="1:24" ht="20.100000000000001" customHeight="1">
      <c r="A1743" s="540">
        <v>1736</v>
      </c>
      <c r="B1743" s="725" t="s">
        <v>713</v>
      </c>
      <c r="C1743" s="542" t="s">
        <v>712</v>
      </c>
      <c r="D1743" s="543" t="s">
        <v>2149</v>
      </c>
      <c r="E1743" s="731" t="s">
        <v>3624</v>
      </c>
      <c r="F1743" s="729" t="s">
        <v>3058</v>
      </c>
      <c r="G1743" s="546"/>
      <c r="H1743" s="547"/>
      <c r="I1743" s="547"/>
      <c r="J1743" s="547"/>
      <c r="K1743" s="547"/>
      <c r="L1743" s="728" t="s">
        <v>3059</v>
      </c>
      <c r="M1743" s="579">
        <v>4162</v>
      </c>
      <c r="N1743" s="549"/>
      <c r="P1743" s="48"/>
      <c r="Q1743" s="48"/>
      <c r="R1743" s="48"/>
      <c r="S1743" s="48"/>
      <c r="T1743" s="48"/>
      <c r="U1743" s="48"/>
      <c r="V1743" s="48"/>
      <c r="W1743" s="48"/>
      <c r="X1743" s="48"/>
    </row>
    <row r="1744" spans="1:24" ht="20.100000000000001" customHeight="1">
      <c r="A1744" s="540">
        <v>1737</v>
      </c>
      <c r="B1744" s="725" t="s">
        <v>713</v>
      </c>
      <c r="C1744" s="542" t="s">
        <v>712</v>
      </c>
      <c r="D1744" s="543" t="s">
        <v>2151</v>
      </c>
      <c r="E1744" s="731" t="s">
        <v>3625</v>
      </c>
      <c r="F1744" s="729" t="s">
        <v>3058</v>
      </c>
      <c r="G1744" s="546"/>
      <c r="H1744" s="547"/>
      <c r="I1744" s="547"/>
      <c r="J1744" s="547"/>
      <c r="K1744" s="547"/>
      <c r="L1744" s="728" t="s">
        <v>3059</v>
      </c>
      <c r="M1744" s="579">
        <v>5716</v>
      </c>
      <c r="N1744" s="549"/>
      <c r="P1744" s="48"/>
      <c r="Q1744" s="48"/>
      <c r="R1744" s="48"/>
      <c r="S1744" s="48"/>
      <c r="T1744" s="48"/>
      <c r="U1744" s="48"/>
      <c r="V1744" s="48"/>
      <c r="W1744" s="48"/>
      <c r="X1744" s="48"/>
    </row>
    <row r="1745" spans="1:24" ht="20.100000000000001" customHeight="1">
      <c r="A1745" s="540">
        <v>1738</v>
      </c>
      <c r="B1745" s="725" t="s">
        <v>713</v>
      </c>
      <c r="C1745" s="542" t="s">
        <v>712</v>
      </c>
      <c r="D1745" s="543" t="s">
        <v>2152</v>
      </c>
      <c r="E1745" s="731" t="s">
        <v>3626</v>
      </c>
      <c r="F1745" s="729" t="s">
        <v>3058</v>
      </c>
      <c r="G1745" s="546"/>
      <c r="H1745" s="547"/>
      <c r="I1745" s="547"/>
      <c r="J1745" s="547"/>
      <c r="K1745" s="547"/>
      <c r="L1745" s="728" t="s">
        <v>3059</v>
      </c>
      <c r="M1745" s="579">
        <v>6437</v>
      </c>
      <c r="N1745" s="549"/>
      <c r="P1745" s="48"/>
      <c r="Q1745" s="48"/>
      <c r="R1745" s="48"/>
      <c r="S1745" s="48"/>
      <c r="T1745" s="48"/>
      <c r="U1745" s="48"/>
      <c r="V1745" s="48"/>
      <c r="W1745" s="48"/>
      <c r="X1745" s="48"/>
    </row>
    <row r="1746" spans="1:24" ht="20.100000000000001" customHeight="1">
      <c r="A1746" s="540">
        <v>1739</v>
      </c>
      <c r="B1746" s="725" t="s">
        <v>713</v>
      </c>
      <c r="C1746" s="542" t="s">
        <v>712</v>
      </c>
      <c r="D1746" s="543" t="s">
        <v>2154</v>
      </c>
      <c r="E1746" s="731" t="s">
        <v>3627</v>
      </c>
      <c r="F1746" s="729" t="s">
        <v>3058</v>
      </c>
      <c r="G1746" s="546"/>
      <c r="H1746" s="547"/>
      <c r="I1746" s="547"/>
      <c r="J1746" s="547"/>
      <c r="K1746" s="547"/>
      <c r="L1746" s="728" t="s">
        <v>3059</v>
      </c>
      <c r="M1746" s="579">
        <v>4779</v>
      </c>
      <c r="N1746" s="549"/>
      <c r="P1746" s="48"/>
      <c r="Q1746" s="48"/>
      <c r="R1746" s="48"/>
      <c r="S1746" s="48"/>
      <c r="T1746" s="48"/>
      <c r="U1746" s="48"/>
      <c r="V1746" s="48"/>
      <c r="W1746" s="48"/>
      <c r="X1746" s="48"/>
    </row>
    <row r="1747" spans="1:24" ht="20.100000000000001" customHeight="1">
      <c r="A1747" s="540">
        <v>1740</v>
      </c>
      <c r="B1747" s="725" t="s">
        <v>713</v>
      </c>
      <c r="C1747" s="542" t="s">
        <v>712</v>
      </c>
      <c r="D1747" s="543" t="s">
        <v>2155</v>
      </c>
      <c r="E1747" s="731" t="s">
        <v>3628</v>
      </c>
      <c r="F1747" s="729" t="s">
        <v>3058</v>
      </c>
      <c r="G1747" s="546"/>
      <c r="H1747" s="547"/>
      <c r="I1747" s="547"/>
      <c r="J1747" s="547"/>
      <c r="K1747" s="547"/>
      <c r="L1747" s="728" t="s">
        <v>3059</v>
      </c>
      <c r="M1747" s="579">
        <v>3370</v>
      </c>
      <c r="N1747" s="549"/>
      <c r="P1747" s="48"/>
      <c r="Q1747" s="48"/>
      <c r="R1747" s="48"/>
      <c r="S1747" s="48"/>
      <c r="T1747" s="48"/>
      <c r="U1747" s="48"/>
      <c r="V1747" s="48"/>
      <c r="W1747" s="48"/>
      <c r="X1747" s="48"/>
    </row>
    <row r="1748" spans="1:24" ht="20.100000000000001" customHeight="1">
      <c r="A1748" s="540">
        <v>1741</v>
      </c>
      <c r="B1748" s="725" t="s">
        <v>713</v>
      </c>
      <c r="C1748" s="542" t="s">
        <v>712</v>
      </c>
      <c r="D1748" s="543" t="s">
        <v>2157</v>
      </c>
      <c r="E1748" s="731" t="s">
        <v>3629</v>
      </c>
      <c r="F1748" s="729" t="s">
        <v>3058</v>
      </c>
      <c r="G1748" s="546"/>
      <c r="H1748" s="547"/>
      <c r="I1748" s="547"/>
      <c r="J1748" s="547"/>
      <c r="K1748" s="547"/>
      <c r="L1748" s="728" t="s">
        <v>3059</v>
      </c>
      <c r="M1748" s="579">
        <v>3882</v>
      </c>
      <c r="N1748" s="549"/>
      <c r="P1748" s="48"/>
      <c r="Q1748" s="48"/>
      <c r="R1748" s="48"/>
      <c r="S1748" s="48"/>
      <c r="T1748" s="48"/>
      <c r="U1748" s="48"/>
      <c r="V1748" s="48"/>
      <c r="W1748" s="48"/>
      <c r="X1748" s="48"/>
    </row>
    <row r="1749" spans="1:24" ht="20.100000000000001" customHeight="1">
      <c r="A1749" s="540">
        <v>1742</v>
      </c>
      <c r="B1749" s="725" t="s">
        <v>713</v>
      </c>
      <c r="C1749" s="542" t="s">
        <v>712</v>
      </c>
      <c r="D1749" s="543" t="s">
        <v>2158</v>
      </c>
      <c r="E1749" s="731" t="s">
        <v>3630</v>
      </c>
      <c r="F1749" s="729" t="s">
        <v>3058</v>
      </c>
      <c r="G1749" s="546"/>
      <c r="H1749" s="547"/>
      <c r="I1749" s="547"/>
      <c r="J1749" s="547"/>
      <c r="K1749" s="547"/>
      <c r="L1749" s="728" t="s">
        <v>3059</v>
      </c>
      <c r="M1749" s="579">
        <v>3882</v>
      </c>
      <c r="N1749" s="549"/>
      <c r="P1749" s="48"/>
      <c r="Q1749" s="48"/>
      <c r="R1749" s="48"/>
      <c r="S1749" s="48"/>
      <c r="T1749" s="48"/>
      <c r="U1749" s="48"/>
      <c r="V1749" s="48"/>
      <c r="W1749" s="48"/>
      <c r="X1749" s="48"/>
    </row>
    <row r="1750" spans="1:24" ht="20.100000000000001" customHeight="1">
      <c r="A1750" s="540">
        <v>1743</v>
      </c>
      <c r="B1750" s="725" t="s">
        <v>713</v>
      </c>
      <c r="C1750" s="542" t="s">
        <v>712</v>
      </c>
      <c r="D1750" s="543" t="s">
        <v>2160</v>
      </c>
      <c r="E1750" s="731" t="s">
        <v>3631</v>
      </c>
      <c r="F1750" s="729" t="s">
        <v>3058</v>
      </c>
      <c r="G1750" s="546"/>
      <c r="H1750" s="547"/>
      <c r="I1750" s="547"/>
      <c r="J1750" s="547"/>
      <c r="K1750" s="547"/>
      <c r="L1750" s="728" t="s">
        <v>3059</v>
      </c>
      <c r="M1750" s="579">
        <v>3882</v>
      </c>
      <c r="N1750" s="549"/>
      <c r="P1750" s="48"/>
      <c r="Q1750" s="48"/>
      <c r="R1750" s="48"/>
      <c r="S1750" s="48"/>
      <c r="T1750" s="48"/>
      <c r="U1750" s="48"/>
      <c r="V1750" s="48"/>
      <c r="W1750" s="48"/>
      <c r="X1750" s="48"/>
    </row>
    <row r="1751" spans="1:24" ht="20.100000000000001" customHeight="1">
      <c r="A1751" s="540">
        <v>1744</v>
      </c>
      <c r="B1751" s="725" t="s">
        <v>713</v>
      </c>
      <c r="C1751" s="542" t="s">
        <v>712</v>
      </c>
      <c r="D1751" s="543" t="s">
        <v>2161</v>
      </c>
      <c r="E1751" s="731" t="s">
        <v>3632</v>
      </c>
      <c r="F1751" s="729" t="s">
        <v>3058</v>
      </c>
      <c r="G1751" s="546"/>
      <c r="H1751" s="547"/>
      <c r="I1751" s="547"/>
      <c r="J1751" s="547"/>
      <c r="K1751" s="547"/>
      <c r="L1751" s="728" t="s">
        <v>3059</v>
      </c>
      <c r="M1751" s="579">
        <v>3882</v>
      </c>
      <c r="N1751" s="549"/>
      <c r="P1751" s="48"/>
      <c r="Q1751" s="48"/>
      <c r="R1751" s="48"/>
      <c r="S1751" s="48"/>
      <c r="T1751" s="48"/>
      <c r="U1751" s="48"/>
      <c r="V1751" s="48"/>
      <c r="W1751" s="48"/>
      <c r="X1751" s="48"/>
    </row>
    <row r="1752" spans="1:24" ht="20.100000000000001" customHeight="1">
      <c r="A1752" s="540">
        <v>1745</v>
      </c>
      <c r="B1752" s="725" t="s">
        <v>713</v>
      </c>
      <c r="C1752" s="542" t="s">
        <v>712</v>
      </c>
      <c r="D1752" s="543" t="s">
        <v>2163</v>
      </c>
      <c r="E1752" s="731" t="s">
        <v>3633</v>
      </c>
      <c r="F1752" s="729" t="s">
        <v>3058</v>
      </c>
      <c r="G1752" s="546"/>
      <c r="H1752" s="547"/>
      <c r="I1752" s="547"/>
      <c r="J1752" s="547"/>
      <c r="K1752" s="547"/>
      <c r="L1752" s="728" t="s">
        <v>3059</v>
      </c>
      <c r="M1752" s="579">
        <v>3882</v>
      </c>
      <c r="N1752" s="549"/>
      <c r="P1752" s="48"/>
      <c r="Q1752" s="48"/>
      <c r="R1752" s="48"/>
      <c r="S1752" s="48"/>
      <c r="T1752" s="48"/>
      <c r="U1752" s="48"/>
      <c r="V1752" s="48"/>
      <c r="W1752" s="48"/>
      <c r="X1752" s="48"/>
    </row>
    <row r="1753" spans="1:24" ht="20.100000000000001" customHeight="1">
      <c r="A1753" s="540">
        <v>1746</v>
      </c>
      <c r="B1753" s="725" t="s">
        <v>713</v>
      </c>
      <c r="C1753" s="542" t="s">
        <v>712</v>
      </c>
      <c r="D1753" s="543" t="s">
        <v>2164</v>
      </c>
      <c r="E1753" s="731" t="s">
        <v>3634</v>
      </c>
      <c r="F1753" s="729" t="s">
        <v>3058</v>
      </c>
      <c r="G1753" s="546"/>
      <c r="H1753" s="547"/>
      <c r="I1753" s="547"/>
      <c r="J1753" s="547"/>
      <c r="K1753" s="547"/>
      <c r="L1753" s="728" t="s">
        <v>3059</v>
      </c>
      <c r="M1753" s="579">
        <v>3882</v>
      </c>
      <c r="N1753" s="549"/>
      <c r="P1753" s="48"/>
      <c r="Q1753" s="48"/>
      <c r="R1753" s="48"/>
      <c r="S1753" s="48"/>
      <c r="T1753" s="48"/>
      <c r="U1753" s="48"/>
      <c r="V1753" s="48"/>
      <c r="W1753" s="48"/>
      <c r="X1753" s="48"/>
    </row>
    <row r="1754" spans="1:24" ht="20.100000000000001" customHeight="1">
      <c r="A1754" s="540">
        <v>1747</v>
      </c>
      <c r="B1754" s="725" t="s">
        <v>713</v>
      </c>
      <c r="C1754" s="542" t="s">
        <v>712</v>
      </c>
      <c r="D1754" s="543" t="s">
        <v>2166</v>
      </c>
      <c r="E1754" s="731" t="s">
        <v>3635</v>
      </c>
      <c r="F1754" s="729" t="s">
        <v>3058</v>
      </c>
      <c r="G1754" s="546"/>
      <c r="H1754" s="547"/>
      <c r="I1754" s="547"/>
      <c r="J1754" s="547"/>
      <c r="K1754" s="547"/>
      <c r="L1754" s="728" t="s">
        <v>3059</v>
      </c>
      <c r="M1754" s="579">
        <v>3882</v>
      </c>
      <c r="N1754" s="549"/>
      <c r="P1754" s="48"/>
      <c r="Q1754" s="48"/>
      <c r="R1754" s="48"/>
      <c r="S1754" s="48"/>
      <c r="T1754" s="48"/>
      <c r="U1754" s="48"/>
      <c r="V1754" s="48"/>
      <c r="W1754" s="48"/>
      <c r="X1754" s="48"/>
    </row>
    <row r="1755" spans="1:24" ht="20.100000000000001" customHeight="1">
      <c r="A1755" s="540">
        <v>1748</v>
      </c>
      <c r="B1755" s="725" t="s">
        <v>713</v>
      </c>
      <c r="C1755" s="542" t="s">
        <v>712</v>
      </c>
      <c r="D1755" s="543" t="s">
        <v>2167</v>
      </c>
      <c r="E1755" s="731" t="s">
        <v>3636</v>
      </c>
      <c r="F1755" s="729" t="s">
        <v>3058</v>
      </c>
      <c r="G1755" s="546"/>
      <c r="H1755" s="547"/>
      <c r="I1755" s="547"/>
      <c r="J1755" s="547"/>
      <c r="K1755" s="547"/>
      <c r="L1755" s="728" t="s">
        <v>3059</v>
      </c>
      <c r="M1755" s="579">
        <v>4162</v>
      </c>
      <c r="N1755" s="549"/>
      <c r="P1755" s="48"/>
      <c r="Q1755" s="48"/>
      <c r="R1755" s="48"/>
      <c r="S1755" s="48"/>
      <c r="T1755" s="48"/>
      <c r="U1755" s="48"/>
      <c r="V1755" s="48"/>
      <c r="W1755" s="48"/>
      <c r="X1755" s="48"/>
    </row>
    <row r="1756" spans="1:24" ht="20.100000000000001" customHeight="1">
      <c r="A1756" s="540">
        <v>1749</v>
      </c>
      <c r="B1756" s="725" t="s">
        <v>713</v>
      </c>
      <c r="C1756" s="542" t="s">
        <v>712</v>
      </c>
      <c r="D1756" s="543" t="s">
        <v>2169</v>
      </c>
      <c r="E1756" s="731" t="s">
        <v>3637</v>
      </c>
      <c r="F1756" s="729" t="s">
        <v>3058</v>
      </c>
      <c r="G1756" s="546"/>
      <c r="H1756" s="547"/>
      <c r="I1756" s="547"/>
      <c r="J1756" s="547"/>
      <c r="K1756" s="547"/>
      <c r="L1756" s="728" t="s">
        <v>3059</v>
      </c>
      <c r="M1756" s="579">
        <v>3370</v>
      </c>
      <c r="N1756" s="549"/>
      <c r="P1756" s="48"/>
      <c r="Q1756" s="48"/>
      <c r="R1756" s="48"/>
      <c r="S1756" s="48"/>
      <c r="T1756" s="48"/>
      <c r="U1756" s="48"/>
      <c r="V1756" s="48"/>
      <c r="W1756" s="48"/>
      <c r="X1756" s="48"/>
    </row>
    <row r="1757" spans="1:24" ht="20.100000000000001" customHeight="1">
      <c r="A1757" s="540">
        <v>1750</v>
      </c>
      <c r="B1757" s="725" t="s">
        <v>713</v>
      </c>
      <c r="C1757" s="542" t="s">
        <v>712</v>
      </c>
      <c r="D1757" s="543" t="s">
        <v>2170</v>
      </c>
      <c r="E1757" s="731" t="s">
        <v>3638</v>
      </c>
      <c r="F1757" s="729" t="s">
        <v>3058</v>
      </c>
      <c r="G1757" s="546"/>
      <c r="H1757" s="547"/>
      <c r="I1757" s="547"/>
      <c r="J1757" s="547"/>
      <c r="K1757" s="547"/>
      <c r="L1757" s="728" t="s">
        <v>3059</v>
      </c>
      <c r="M1757" s="579">
        <v>4162</v>
      </c>
      <c r="N1757" s="549"/>
      <c r="P1757" s="48"/>
      <c r="Q1757" s="48"/>
      <c r="R1757" s="48"/>
      <c r="S1757" s="48"/>
      <c r="T1757" s="48"/>
      <c r="U1757" s="48"/>
      <c r="V1757" s="48"/>
      <c r="W1757" s="48"/>
      <c r="X1757" s="48"/>
    </row>
    <row r="1758" spans="1:24" ht="20.100000000000001" customHeight="1">
      <c r="A1758" s="540">
        <v>1751</v>
      </c>
      <c r="B1758" s="725" t="s">
        <v>713</v>
      </c>
      <c r="C1758" s="542" t="s">
        <v>712</v>
      </c>
      <c r="D1758" s="543" t="s">
        <v>2173</v>
      </c>
      <c r="E1758" s="731" t="s">
        <v>3639</v>
      </c>
      <c r="F1758" s="729" t="s">
        <v>3058</v>
      </c>
      <c r="G1758" s="546"/>
      <c r="H1758" s="547"/>
      <c r="I1758" s="547"/>
      <c r="J1758" s="547"/>
      <c r="K1758" s="547"/>
      <c r="L1758" s="728" t="s">
        <v>3059</v>
      </c>
      <c r="M1758" s="579">
        <v>3882</v>
      </c>
      <c r="N1758" s="549"/>
      <c r="P1758" s="48"/>
      <c r="Q1758" s="48"/>
      <c r="R1758" s="48"/>
      <c r="S1758" s="48"/>
      <c r="T1758" s="48"/>
      <c r="U1758" s="48"/>
      <c r="V1758" s="48"/>
      <c r="W1758" s="48"/>
      <c r="X1758" s="48"/>
    </row>
    <row r="1759" spans="1:24" ht="20.100000000000001" customHeight="1">
      <c r="A1759" s="540">
        <v>1752</v>
      </c>
      <c r="B1759" s="725" t="s">
        <v>713</v>
      </c>
      <c r="C1759" s="542" t="s">
        <v>712</v>
      </c>
      <c r="D1759" s="543" t="s">
        <v>2174</v>
      </c>
      <c r="E1759" s="731" t="s">
        <v>3640</v>
      </c>
      <c r="F1759" s="729" t="s">
        <v>3058</v>
      </c>
      <c r="G1759" s="546"/>
      <c r="H1759" s="547"/>
      <c r="I1759" s="547"/>
      <c r="J1759" s="547"/>
      <c r="K1759" s="547"/>
      <c r="L1759" s="728" t="s">
        <v>3059</v>
      </c>
      <c r="M1759" s="579">
        <v>4162</v>
      </c>
      <c r="N1759" s="549"/>
      <c r="P1759" s="48"/>
      <c r="Q1759" s="48"/>
      <c r="R1759" s="48"/>
      <c r="S1759" s="48"/>
      <c r="T1759" s="48"/>
      <c r="U1759" s="48"/>
      <c r="V1759" s="48"/>
      <c r="W1759" s="48"/>
      <c r="X1759" s="48"/>
    </row>
    <row r="1760" spans="1:24" ht="20.100000000000001" customHeight="1">
      <c r="A1760" s="540">
        <v>1753</v>
      </c>
      <c r="B1760" s="725" t="s">
        <v>713</v>
      </c>
      <c r="C1760" s="542" t="s">
        <v>712</v>
      </c>
      <c r="D1760" s="543" t="s">
        <v>2176</v>
      </c>
      <c r="E1760" s="731" t="s">
        <v>3641</v>
      </c>
      <c r="F1760" s="729" t="s">
        <v>3058</v>
      </c>
      <c r="G1760" s="546"/>
      <c r="H1760" s="547"/>
      <c r="I1760" s="547"/>
      <c r="J1760" s="547"/>
      <c r="K1760" s="547"/>
      <c r="L1760" s="728" t="s">
        <v>3059</v>
      </c>
      <c r="M1760" s="579">
        <v>3370</v>
      </c>
      <c r="N1760" s="549"/>
      <c r="P1760" s="48"/>
      <c r="Q1760" s="48"/>
      <c r="R1760" s="48"/>
      <c r="S1760" s="48"/>
      <c r="T1760" s="48"/>
      <c r="U1760" s="48"/>
      <c r="V1760" s="48"/>
      <c r="W1760" s="48"/>
      <c r="X1760" s="48"/>
    </row>
    <row r="1761" spans="1:24" ht="20.100000000000001" customHeight="1">
      <c r="A1761" s="540">
        <v>1754</v>
      </c>
      <c r="B1761" s="725" t="s">
        <v>713</v>
      </c>
      <c r="C1761" s="542" t="s">
        <v>712</v>
      </c>
      <c r="D1761" s="543" t="s">
        <v>2177</v>
      </c>
      <c r="E1761" s="731" t="s">
        <v>3642</v>
      </c>
      <c r="F1761" s="729" t="s">
        <v>3058</v>
      </c>
      <c r="G1761" s="546"/>
      <c r="H1761" s="547"/>
      <c r="I1761" s="547"/>
      <c r="J1761" s="547"/>
      <c r="K1761" s="547"/>
      <c r="L1761" s="728" t="s">
        <v>3059</v>
      </c>
      <c r="M1761" s="579">
        <v>3370</v>
      </c>
      <c r="N1761" s="549"/>
      <c r="P1761" s="48"/>
      <c r="Q1761" s="48"/>
      <c r="R1761" s="48"/>
      <c r="S1761" s="48"/>
      <c r="T1761" s="48"/>
      <c r="U1761" s="48"/>
      <c r="V1761" s="48"/>
      <c r="W1761" s="48"/>
      <c r="X1761" s="48"/>
    </row>
    <row r="1762" spans="1:24" ht="20.100000000000001" customHeight="1">
      <c r="A1762" s="540">
        <v>1755</v>
      </c>
      <c r="B1762" s="725" t="s">
        <v>713</v>
      </c>
      <c r="C1762" s="542" t="s">
        <v>712</v>
      </c>
      <c r="D1762" s="543" t="s">
        <v>2180</v>
      </c>
      <c r="E1762" s="731" t="s">
        <v>3643</v>
      </c>
      <c r="F1762" s="729" t="s">
        <v>3058</v>
      </c>
      <c r="G1762" s="546"/>
      <c r="H1762" s="547"/>
      <c r="I1762" s="547"/>
      <c r="J1762" s="547"/>
      <c r="K1762" s="547"/>
      <c r="L1762" s="728" t="s">
        <v>3059</v>
      </c>
      <c r="M1762" s="579">
        <v>4162</v>
      </c>
      <c r="N1762" s="549"/>
      <c r="P1762" s="48"/>
      <c r="Q1762" s="48"/>
      <c r="R1762" s="48"/>
      <c r="S1762" s="48"/>
      <c r="T1762" s="48"/>
      <c r="U1762" s="48"/>
      <c r="V1762" s="48"/>
      <c r="W1762" s="48"/>
      <c r="X1762" s="48"/>
    </row>
    <row r="1763" spans="1:24" ht="20.100000000000001" customHeight="1">
      <c r="A1763" s="540">
        <v>1756</v>
      </c>
      <c r="B1763" s="725" t="s">
        <v>713</v>
      </c>
      <c r="C1763" s="542" t="s">
        <v>712</v>
      </c>
      <c r="D1763" s="543" t="s">
        <v>2181</v>
      </c>
      <c r="E1763" s="731" t="s">
        <v>3644</v>
      </c>
      <c r="F1763" s="729" t="s">
        <v>3058</v>
      </c>
      <c r="G1763" s="546"/>
      <c r="H1763" s="547"/>
      <c r="I1763" s="547"/>
      <c r="J1763" s="547"/>
      <c r="K1763" s="547"/>
      <c r="L1763" s="728" t="s">
        <v>3059</v>
      </c>
      <c r="M1763" s="579">
        <v>4162</v>
      </c>
      <c r="N1763" s="549"/>
      <c r="P1763" s="48"/>
      <c r="Q1763" s="48"/>
      <c r="R1763" s="48"/>
      <c r="S1763" s="48"/>
      <c r="T1763" s="48"/>
      <c r="U1763" s="48"/>
      <c r="V1763" s="48"/>
      <c r="W1763" s="48"/>
      <c r="X1763" s="48"/>
    </row>
    <row r="1764" spans="1:24" ht="20.100000000000001" customHeight="1">
      <c r="A1764" s="540">
        <v>1757</v>
      </c>
      <c r="B1764" s="725" t="s">
        <v>713</v>
      </c>
      <c r="C1764" s="542" t="s">
        <v>712</v>
      </c>
      <c r="D1764" s="543" t="s">
        <v>2183</v>
      </c>
      <c r="E1764" s="731" t="s">
        <v>3645</v>
      </c>
      <c r="F1764" s="729" t="s">
        <v>3058</v>
      </c>
      <c r="G1764" s="546"/>
      <c r="H1764" s="547"/>
      <c r="I1764" s="547"/>
      <c r="J1764" s="547"/>
      <c r="K1764" s="547"/>
      <c r="L1764" s="728" t="s">
        <v>3059</v>
      </c>
      <c r="M1764" s="579">
        <v>3370</v>
      </c>
      <c r="N1764" s="549"/>
      <c r="P1764" s="48"/>
      <c r="Q1764" s="48"/>
      <c r="R1764" s="48"/>
      <c r="S1764" s="48"/>
      <c r="T1764" s="48"/>
      <c r="U1764" s="48"/>
      <c r="V1764" s="48"/>
      <c r="W1764" s="48"/>
      <c r="X1764" s="48"/>
    </row>
    <row r="1765" spans="1:24" ht="20.100000000000001" customHeight="1">
      <c r="A1765" s="540">
        <v>1758</v>
      </c>
      <c r="B1765" s="725" t="s">
        <v>713</v>
      </c>
      <c r="C1765" s="542" t="s">
        <v>712</v>
      </c>
      <c r="D1765" s="543" t="s">
        <v>2184</v>
      </c>
      <c r="E1765" s="731" t="s">
        <v>6</v>
      </c>
      <c r="F1765" s="729" t="s">
        <v>3058</v>
      </c>
      <c r="G1765" s="546"/>
      <c r="H1765" s="547"/>
      <c r="I1765" s="547"/>
      <c r="J1765" s="547"/>
      <c r="K1765" s="547"/>
      <c r="L1765" s="728" t="s">
        <v>3059</v>
      </c>
      <c r="M1765" s="579">
        <v>3882</v>
      </c>
      <c r="N1765" s="549"/>
      <c r="P1765" s="48"/>
      <c r="Q1765" s="48"/>
      <c r="R1765" s="48"/>
      <c r="S1765" s="48"/>
      <c r="T1765" s="48"/>
      <c r="U1765" s="48"/>
      <c r="V1765" s="48"/>
      <c r="W1765" s="48"/>
      <c r="X1765" s="48"/>
    </row>
    <row r="1766" spans="1:24" ht="20.100000000000001" customHeight="1">
      <c r="A1766" s="540">
        <v>1759</v>
      </c>
      <c r="B1766" s="725" t="s">
        <v>713</v>
      </c>
      <c r="C1766" s="542" t="s">
        <v>712</v>
      </c>
      <c r="D1766" s="543" t="s">
        <v>2186</v>
      </c>
      <c r="E1766" s="731" t="s">
        <v>3646</v>
      </c>
      <c r="F1766" s="729" t="s">
        <v>3058</v>
      </c>
      <c r="G1766" s="546"/>
      <c r="H1766" s="547"/>
      <c r="I1766" s="547"/>
      <c r="J1766" s="547"/>
      <c r="K1766" s="547"/>
      <c r="L1766" s="728" t="s">
        <v>3059</v>
      </c>
      <c r="M1766" s="579">
        <v>3882</v>
      </c>
      <c r="N1766" s="549"/>
      <c r="P1766" s="48"/>
      <c r="Q1766" s="48"/>
      <c r="R1766" s="48"/>
      <c r="S1766" s="48"/>
      <c r="T1766" s="48"/>
      <c r="U1766" s="48"/>
      <c r="V1766" s="48"/>
      <c r="W1766" s="48"/>
      <c r="X1766" s="48"/>
    </row>
    <row r="1767" spans="1:24" ht="20.100000000000001" customHeight="1">
      <c r="A1767" s="540">
        <v>1760</v>
      </c>
      <c r="B1767" s="725" t="s">
        <v>713</v>
      </c>
      <c r="C1767" s="542" t="s">
        <v>712</v>
      </c>
      <c r="D1767" s="543" t="s">
        <v>2187</v>
      </c>
      <c r="E1767" s="731" t="s">
        <v>3647</v>
      </c>
      <c r="F1767" s="729" t="s">
        <v>3058</v>
      </c>
      <c r="G1767" s="546"/>
      <c r="H1767" s="547"/>
      <c r="I1767" s="547"/>
      <c r="J1767" s="547"/>
      <c r="K1767" s="547"/>
      <c r="L1767" s="728" t="s">
        <v>3059</v>
      </c>
      <c r="M1767" s="579">
        <v>3882</v>
      </c>
      <c r="N1767" s="549"/>
      <c r="P1767" s="48"/>
      <c r="Q1767" s="48"/>
      <c r="R1767" s="48"/>
      <c r="S1767" s="48"/>
      <c r="T1767" s="48"/>
      <c r="U1767" s="48"/>
      <c r="V1767" s="48"/>
      <c r="W1767" s="48"/>
      <c r="X1767" s="48"/>
    </row>
    <row r="1768" spans="1:24" ht="20.100000000000001" customHeight="1">
      <c r="A1768" s="540">
        <v>1761</v>
      </c>
      <c r="B1768" s="725" t="s">
        <v>713</v>
      </c>
      <c r="C1768" s="542" t="s">
        <v>712</v>
      </c>
      <c r="D1768" s="543" t="s">
        <v>2189</v>
      </c>
      <c r="E1768" s="731" t="s">
        <v>3648</v>
      </c>
      <c r="F1768" s="729" t="s">
        <v>3058</v>
      </c>
      <c r="G1768" s="546"/>
      <c r="H1768" s="547"/>
      <c r="I1768" s="547"/>
      <c r="J1768" s="547"/>
      <c r="K1768" s="547"/>
      <c r="L1768" s="728" t="s">
        <v>3059</v>
      </c>
      <c r="M1768" s="579">
        <v>3882</v>
      </c>
      <c r="N1768" s="549"/>
      <c r="P1768" s="48"/>
      <c r="Q1768" s="48"/>
      <c r="R1768" s="48"/>
      <c r="S1768" s="48"/>
      <c r="T1768" s="48"/>
      <c r="U1768" s="48"/>
      <c r="V1768" s="48"/>
      <c r="W1768" s="48"/>
      <c r="X1768" s="48"/>
    </row>
    <row r="1769" spans="1:24" ht="20.100000000000001" customHeight="1">
      <c r="A1769" s="540">
        <v>1762</v>
      </c>
      <c r="B1769" s="725" t="s">
        <v>713</v>
      </c>
      <c r="C1769" s="542" t="s">
        <v>712</v>
      </c>
      <c r="D1769" s="543" t="s">
        <v>2190</v>
      </c>
      <c r="E1769" s="731" t="s">
        <v>3649</v>
      </c>
      <c r="F1769" s="729" t="s">
        <v>3058</v>
      </c>
      <c r="G1769" s="546"/>
      <c r="H1769" s="547"/>
      <c r="I1769" s="547"/>
      <c r="J1769" s="547"/>
      <c r="K1769" s="547"/>
      <c r="L1769" s="728" t="s">
        <v>3059</v>
      </c>
      <c r="M1769" s="579">
        <v>3370</v>
      </c>
      <c r="N1769" s="549"/>
      <c r="P1769" s="48"/>
      <c r="Q1769" s="48"/>
      <c r="R1769" s="48"/>
      <c r="S1769" s="48"/>
      <c r="T1769" s="48"/>
      <c r="U1769" s="48"/>
      <c r="V1769" s="48"/>
      <c r="W1769" s="48"/>
      <c r="X1769" s="48"/>
    </row>
    <row r="1770" spans="1:24" ht="20.100000000000001" customHeight="1">
      <c r="A1770" s="540">
        <v>1763</v>
      </c>
      <c r="B1770" s="725" t="s">
        <v>713</v>
      </c>
      <c r="C1770" s="542" t="s">
        <v>712</v>
      </c>
      <c r="D1770" s="543" t="s">
        <v>2192</v>
      </c>
      <c r="E1770" s="731" t="s">
        <v>3650</v>
      </c>
      <c r="F1770" s="729" t="s">
        <v>3058</v>
      </c>
      <c r="G1770" s="546"/>
      <c r="H1770" s="547"/>
      <c r="I1770" s="547"/>
      <c r="J1770" s="547"/>
      <c r="K1770" s="547"/>
      <c r="L1770" s="728" t="s">
        <v>3059</v>
      </c>
      <c r="M1770" s="579">
        <v>4162</v>
      </c>
      <c r="N1770" s="549"/>
      <c r="P1770" s="48"/>
      <c r="Q1770" s="48"/>
      <c r="R1770" s="48"/>
      <c r="S1770" s="48"/>
      <c r="T1770" s="48"/>
      <c r="U1770" s="48"/>
      <c r="V1770" s="48"/>
      <c r="W1770" s="48"/>
      <c r="X1770" s="48"/>
    </row>
    <row r="1771" spans="1:24" ht="20.100000000000001" customHeight="1">
      <c r="A1771" s="540">
        <v>1764</v>
      </c>
      <c r="B1771" s="725" t="s">
        <v>713</v>
      </c>
      <c r="C1771" s="542" t="s">
        <v>712</v>
      </c>
      <c r="D1771" s="543" t="s">
        <v>2193</v>
      </c>
      <c r="E1771" s="731" t="s">
        <v>3651</v>
      </c>
      <c r="F1771" s="729" t="s">
        <v>3058</v>
      </c>
      <c r="G1771" s="546"/>
      <c r="H1771" s="547"/>
      <c r="I1771" s="547"/>
      <c r="J1771" s="547"/>
      <c r="K1771" s="547"/>
      <c r="L1771" s="728" t="s">
        <v>3059</v>
      </c>
      <c r="M1771" s="579">
        <v>4779</v>
      </c>
      <c r="N1771" s="549"/>
      <c r="P1771" s="48"/>
      <c r="Q1771" s="48"/>
      <c r="R1771" s="48"/>
      <c r="S1771" s="48"/>
      <c r="T1771" s="48"/>
      <c r="U1771" s="48"/>
      <c r="V1771" s="48"/>
      <c r="W1771" s="48"/>
      <c r="X1771" s="48"/>
    </row>
    <row r="1772" spans="1:24" ht="20.100000000000001" customHeight="1">
      <c r="A1772" s="540">
        <v>1765</v>
      </c>
      <c r="B1772" s="725" t="s">
        <v>713</v>
      </c>
      <c r="C1772" s="542" t="s">
        <v>712</v>
      </c>
      <c r="D1772" s="543" t="s">
        <v>2195</v>
      </c>
      <c r="E1772" s="731" t="s">
        <v>3652</v>
      </c>
      <c r="F1772" s="729" t="s">
        <v>3058</v>
      </c>
      <c r="G1772" s="546"/>
      <c r="H1772" s="547"/>
      <c r="I1772" s="547"/>
      <c r="J1772" s="547"/>
      <c r="K1772" s="547"/>
      <c r="L1772" s="728" t="s">
        <v>3059</v>
      </c>
      <c r="M1772" s="579">
        <v>4162</v>
      </c>
      <c r="N1772" s="549"/>
      <c r="P1772" s="48"/>
      <c r="Q1772" s="48"/>
      <c r="R1772" s="48"/>
      <c r="S1772" s="48"/>
      <c r="T1772" s="48"/>
      <c r="U1772" s="48"/>
      <c r="V1772" s="48"/>
      <c r="W1772" s="48"/>
      <c r="X1772" s="48"/>
    </row>
    <row r="1773" spans="1:24" ht="20.100000000000001" customHeight="1">
      <c r="A1773" s="540">
        <v>1766</v>
      </c>
      <c r="B1773" s="725" t="s">
        <v>713</v>
      </c>
      <c r="C1773" s="542" t="s">
        <v>712</v>
      </c>
      <c r="D1773" s="543" t="s">
        <v>2196</v>
      </c>
      <c r="E1773" s="731" t="s">
        <v>3653</v>
      </c>
      <c r="F1773" s="729" t="s">
        <v>3058</v>
      </c>
      <c r="G1773" s="546"/>
      <c r="H1773" s="547"/>
      <c r="I1773" s="547"/>
      <c r="J1773" s="547"/>
      <c r="K1773" s="547"/>
      <c r="L1773" s="728" t="s">
        <v>3059</v>
      </c>
      <c r="M1773" s="579">
        <v>3370</v>
      </c>
      <c r="N1773" s="549"/>
      <c r="P1773" s="48"/>
      <c r="Q1773" s="48"/>
      <c r="R1773" s="48"/>
      <c r="S1773" s="48"/>
      <c r="T1773" s="48"/>
      <c r="U1773" s="48"/>
      <c r="V1773" s="48"/>
      <c r="W1773" s="48"/>
      <c r="X1773" s="48"/>
    </row>
    <row r="1774" spans="1:24" ht="20.100000000000001" customHeight="1">
      <c r="A1774" s="540">
        <v>1767</v>
      </c>
      <c r="B1774" s="725" t="s">
        <v>713</v>
      </c>
      <c r="C1774" s="542" t="s">
        <v>712</v>
      </c>
      <c r="D1774" s="543" t="s">
        <v>2198</v>
      </c>
      <c r="E1774" s="731" t="s">
        <v>3654</v>
      </c>
      <c r="F1774" s="729" t="s">
        <v>3058</v>
      </c>
      <c r="G1774" s="546"/>
      <c r="H1774" s="547"/>
      <c r="I1774" s="547"/>
      <c r="J1774" s="547"/>
      <c r="K1774" s="547"/>
      <c r="L1774" s="728" t="s">
        <v>3059</v>
      </c>
      <c r="M1774" s="579">
        <v>3370</v>
      </c>
      <c r="N1774" s="549"/>
      <c r="P1774" s="48"/>
      <c r="Q1774" s="48"/>
      <c r="R1774" s="48"/>
      <c r="S1774" s="48"/>
      <c r="T1774" s="48"/>
      <c r="U1774" s="48"/>
      <c r="V1774" s="48"/>
      <c r="W1774" s="48"/>
      <c r="X1774" s="48"/>
    </row>
    <row r="1775" spans="1:24" ht="20.100000000000001" customHeight="1">
      <c r="A1775" s="540">
        <v>1768</v>
      </c>
      <c r="B1775" s="725" t="s">
        <v>713</v>
      </c>
      <c r="C1775" s="542" t="s">
        <v>712</v>
      </c>
      <c r="D1775" s="543" t="s">
        <v>2199</v>
      </c>
      <c r="E1775" s="731" t="s">
        <v>3655</v>
      </c>
      <c r="F1775" s="729" t="s">
        <v>3058</v>
      </c>
      <c r="G1775" s="546"/>
      <c r="H1775" s="547"/>
      <c r="I1775" s="547"/>
      <c r="J1775" s="547"/>
      <c r="K1775" s="547"/>
      <c r="L1775" s="728" t="s">
        <v>3059</v>
      </c>
      <c r="M1775" s="579">
        <v>3983</v>
      </c>
      <c r="N1775" s="549"/>
      <c r="P1775" s="48"/>
      <c r="Q1775" s="48"/>
      <c r="R1775" s="48"/>
      <c r="S1775" s="48"/>
      <c r="T1775" s="48"/>
      <c r="U1775" s="48"/>
      <c r="V1775" s="48"/>
      <c r="W1775" s="48"/>
      <c r="X1775" s="48"/>
    </row>
    <row r="1776" spans="1:24" ht="20.100000000000001" customHeight="1">
      <c r="A1776" s="540">
        <v>1769</v>
      </c>
      <c r="B1776" s="725" t="s">
        <v>713</v>
      </c>
      <c r="C1776" s="542" t="s">
        <v>712</v>
      </c>
      <c r="D1776" s="543" t="s">
        <v>2201</v>
      </c>
      <c r="E1776" s="731" t="s">
        <v>3656</v>
      </c>
      <c r="F1776" s="729" t="s">
        <v>3058</v>
      </c>
      <c r="G1776" s="546"/>
      <c r="H1776" s="547"/>
      <c r="I1776" s="547"/>
      <c r="J1776" s="547"/>
      <c r="K1776" s="547"/>
      <c r="L1776" s="728" t="s">
        <v>3059</v>
      </c>
      <c r="M1776" s="579">
        <v>3983</v>
      </c>
      <c r="N1776" s="549"/>
      <c r="P1776" s="48"/>
      <c r="Q1776" s="48"/>
      <c r="R1776" s="48"/>
      <c r="S1776" s="48"/>
      <c r="T1776" s="48"/>
      <c r="U1776" s="48"/>
      <c r="V1776" s="48"/>
      <c r="W1776" s="48"/>
      <c r="X1776" s="48"/>
    </row>
    <row r="1777" spans="1:24" ht="20.100000000000001" customHeight="1">
      <c r="A1777" s="540">
        <v>1770</v>
      </c>
      <c r="B1777" s="725" t="s">
        <v>713</v>
      </c>
      <c r="C1777" s="542" t="s">
        <v>712</v>
      </c>
      <c r="D1777" s="543" t="s">
        <v>2202</v>
      </c>
      <c r="E1777" s="731" t="s">
        <v>3657</v>
      </c>
      <c r="F1777" s="729" t="s">
        <v>3058</v>
      </c>
      <c r="G1777" s="546"/>
      <c r="H1777" s="547"/>
      <c r="I1777" s="547"/>
      <c r="J1777" s="547"/>
      <c r="K1777" s="547"/>
      <c r="L1777" s="728" t="s">
        <v>3059</v>
      </c>
      <c r="M1777" s="579">
        <v>3574</v>
      </c>
      <c r="N1777" s="549"/>
      <c r="P1777" s="48"/>
      <c r="Q1777" s="48"/>
      <c r="R1777" s="48"/>
      <c r="S1777" s="48"/>
      <c r="T1777" s="48"/>
      <c r="U1777" s="48"/>
      <c r="V1777" s="48"/>
      <c r="W1777" s="48"/>
      <c r="X1777" s="48"/>
    </row>
    <row r="1778" spans="1:24" ht="20.100000000000001" customHeight="1">
      <c r="A1778" s="540">
        <v>1771</v>
      </c>
      <c r="B1778" s="725" t="s">
        <v>713</v>
      </c>
      <c r="C1778" s="542" t="s">
        <v>712</v>
      </c>
      <c r="D1778" s="543" t="s">
        <v>2204</v>
      </c>
      <c r="E1778" s="731" t="s">
        <v>3658</v>
      </c>
      <c r="F1778" s="729" t="s">
        <v>3058</v>
      </c>
      <c r="G1778" s="546"/>
      <c r="H1778" s="547"/>
      <c r="I1778" s="547"/>
      <c r="J1778" s="547"/>
      <c r="K1778" s="547"/>
      <c r="L1778" s="728" t="s">
        <v>3059</v>
      </c>
      <c r="M1778" s="579">
        <v>4149</v>
      </c>
      <c r="N1778" s="549"/>
      <c r="P1778" s="48"/>
      <c r="Q1778" s="48"/>
      <c r="R1778" s="48"/>
      <c r="S1778" s="48"/>
      <c r="T1778" s="48"/>
      <c r="U1778" s="48"/>
      <c r="V1778" s="48"/>
      <c r="W1778" s="48"/>
      <c r="X1778" s="48"/>
    </row>
    <row r="1779" spans="1:24" ht="20.100000000000001" customHeight="1">
      <c r="A1779" s="540">
        <v>1772</v>
      </c>
      <c r="B1779" s="725" t="s">
        <v>713</v>
      </c>
      <c r="C1779" s="542" t="s">
        <v>712</v>
      </c>
      <c r="D1779" s="543" t="s">
        <v>2205</v>
      </c>
      <c r="E1779" s="731" t="s">
        <v>3659</v>
      </c>
      <c r="F1779" s="729" t="s">
        <v>3058</v>
      </c>
      <c r="G1779" s="546"/>
      <c r="H1779" s="547"/>
      <c r="I1779" s="547"/>
      <c r="J1779" s="547"/>
      <c r="K1779" s="547"/>
      <c r="L1779" s="728" t="s">
        <v>3059</v>
      </c>
      <c r="M1779" s="579">
        <v>3983</v>
      </c>
      <c r="N1779" s="549"/>
      <c r="P1779" s="48"/>
      <c r="Q1779" s="48"/>
      <c r="R1779" s="48"/>
      <c r="S1779" s="48"/>
      <c r="T1779" s="48"/>
      <c r="U1779" s="48"/>
      <c r="V1779" s="48"/>
      <c r="W1779" s="48"/>
      <c r="X1779" s="48"/>
    </row>
    <row r="1780" spans="1:24" ht="20.100000000000001" customHeight="1">
      <c r="A1780" s="540">
        <v>1773</v>
      </c>
      <c r="B1780" s="725" t="s">
        <v>713</v>
      </c>
      <c r="C1780" s="542" t="s">
        <v>712</v>
      </c>
      <c r="D1780" s="543" t="s">
        <v>2207</v>
      </c>
      <c r="E1780" s="731" t="s">
        <v>3660</v>
      </c>
      <c r="F1780" s="729" t="s">
        <v>3058</v>
      </c>
      <c r="G1780" s="546"/>
      <c r="H1780" s="547"/>
      <c r="I1780" s="547"/>
      <c r="J1780" s="547"/>
      <c r="K1780" s="547"/>
      <c r="L1780" s="728" t="s">
        <v>3059</v>
      </c>
      <c r="M1780" s="579">
        <v>3574</v>
      </c>
      <c r="N1780" s="549"/>
      <c r="P1780" s="48"/>
      <c r="Q1780" s="48"/>
      <c r="R1780" s="48"/>
      <c r="S1780" s="48"/>
      <c r="T1780" s="48"/>
      <c r="U1780" s="48"/>
      <c r="V1780" s="48"/>
      <c r="W1780" s="48"/>
      <c r="X1780" s="48"/>
    </row>
    <row r="1781" spans="1:24" ht="20.100000000000001" customHeight="1">
      <c r="A1781" s="540">
        <v>1774</v>
      </c>
      <c r="B1781" s="725" t="s">
        <v>713</v>
      </c>
      <c r="C1781" s="542" t="s">
        <v>712</v>
      </c>
      <c r="D1781" s="543" t="s">
        <v>2208</v>
      </c>
      <c r="E1781" s="731" t="s">
        <v>3661</v>
      </c>
      <c r="F1781" s="729" t="s">
        <v>3058</v>
      </c>
      <c r="G1781" s="546"/>
      <c r="H1781" s="547"/>
      <c r="I1781" s="547"/>
      <c r="J1781" s="547"/>
      <c r="K1781" s="547"/>
      <c r="L1781" s="728" t="s">
        <v>3059</v>
      </c>
      <c r="M1781" s="579">
        <v>3413</v>
      </c>
      <c r="N1781" s="549"/>
      <c r="P1781" s="48"/>
      <c r="Q1781" s="48"/>
      <c r="R1781" s="48"/>
      <c r="S1781" s="48"/>
      <c r="T1781" s="48"/>
      <c r="U1781" s="48"/>
      <c r="V1781" s="48"/>
      <c r="W1781" s="48"/>
      <c r="X1781" s="48"/>
    </row>
    <row r="1782" spans="1:24" ht="20.100000000000001" customHeight="1">
      <c r="A1782" s="540">
        <v>1775</v>
      </c>
      <c r="B1782" s="725" t="s">
        <v>713</v>
      </c>
      <c r="C1782" s="542" t="s">
        <v>712</v>
      </c>
      <c r="D1782" s="543" t="s">
        <v>2210</v>
      </c>
      <c r="E1782" s="731" t="s">
        <v>3662</v>
      </c>
      <c r="F1782" s="729" t="s">
        <v>3058</v>
      </c>
      <c r="G1782" s="546"/>
      <c r="H1782" s="547"/>
      <c r="I1782" s="547"/>
      <c r="J1782" s="547"/>
      <c r="K1782" s="547"/>
      <c r="L1782" s="728" t="s">
        <v>3059</v>
      </c>
      <c r="M1782" s="579">
        <v>4149</v>
      </c>
      <c r="N1782" s="549"/>
      <c r="P1782" s="48"/>
      <c r="Q1782" s="48"/>
      <c r="R1782" s="48"/>
      <c r="S1782" s="48"/>
      <c r="T1782" s="48"/>
      <c r="U1782" s="48"/>
      <c r="V1782" s="48"/>
      <c r="W1782" s="48"/>
      <c r="X1782" s="48"/>
    </row>
    <row r="1783" spans="1:24" ht="20.100000000000001" customHeight="1">
      <c r="A1783" s="540">
        <v>1776</v>
      </c>
      <c r="B1783" s="725" t="s">
        <v>713</v>
      </c>
      <c r="C1783" s="542" t="s">
        <v>712</v>
      </c>
      <c r="D1783" s="543" t="s">
        <v>2211</v>
      </c>
      <c r="E1783" s="731" t="s">
        <v>3663</v>
      </c>
      <c r="F1783" s="729" t="s">
        <v>3058</v>
      </c>
      <c r="G1783" s="546"/>
      <c r="H1783" s="547"/>
      <c r="I1783" s="547"/>
      <c r="J1783" s="547"/>
      <c r="K1783" s="547"/>
      <c r="L1783" s="728" t="s">
        <v>3059</v>
      </c>
      <c r="M1783" s="579">
        <v>4598</v>
      </c>
      <c r="N1783" s="549"/>
      <c r="P1783" s="48"/>
      <c r="Q1783" s="48"/>
      <c r="R1783" s="48"/>
      <c r="S1783" s="48"/>
      <c r="T1783" s="48"/>
      <c r="U1783" s="48"/>
      <c r="V1783" s="48"/>
      <c r="W1783" s="48"/>
      <c r="X1783" s="48"/>
    </row>
    <row r="1784" spans="1:24" ht="20.100000000000001" customHeight="1">
      <c r="A1784" s="540">
        <v>1777</v>
      </c>
      <c r="B1784" s="725" t="s">
        <v>713</v>
      </c>
      <c r="C1784" s="542" t="s">
        <v>712</v>
      </c>
      <c r="D1784" s="543" t="s">
        <v>2213</v>
      </c>
      <c r="E1784" s="731" t="s">
        <v>3664</v>
      </c>
      <c r="F1784" s="729" t="s">
        <v>3058</v>
      </c>
      <c r="G1784" s="546"/>
      <c r="H1784" s="547"/>
      <c r="I1784" s="547"/>
      <c r="J1784" s="547"/>
      <c r="K1784" s="547"/>
      <c r="L1784" s="728" t="s">
        <v>3059</v>
      </c>
      <c r="M1784" s="579">
        <v>4598</v>
      </c>
      <c r="N1784" s="549"/>
      <c r="P1784" s="48"/>
      <c r="Q1784" s="48"/>
      <c r="R1784" s="48"/>
      <c r="S1784" s="48"/>
      <c r="T1784" s="48"/>
      <c r="U1784" s="48"/>
      <c r="V1784" s="48"/>
      <c r="W1784" s="48"/>
      <c r="X1784" s="48"/>
    </row>
    <row r="1785" spans="1:24" ht="20.100000000000001" customHeight="1">
      <c r="A1785" s="540">
        <v>1778</v>
      </c>
      <c r="B1785" s="725" t="s">
        <v>713</v>
      </c>
      <c r="C1785" s="542" t="s">
        <v>712</v>
      </c>
      <c r="D1785" s="543" t="s">
        <v>2214</v>
      </c>
      <c r="E1785" s="731" t="s">
        <v>3665</v>
      </c>
      <c r="F1785" s="729" t="s">
        <v>3058</v>
      </c>
      <c r="G1785" s="546"/>
      <c r="H1785" s="547"/>
      <c r="I1785" s="547"/>
      <c r="J1785" s="547"/>
      <c r="K1785" s="547"/>
      <c r="L1785" s="728" t="s">
        <v>3059</v>
      </c>
      <c r="M1785" s="579">
        <v>3574</v>
      </c>
      <c r="N1785" s="549"/>
      <c r="P1785" s="48"/>
      <c r="Q1785" s="48"/>
      <c r="R1785" s="48"/>
      <c r="S1785" s="48"/>
      <c r="T1785" s="48"/>
      <c r="U1785" s="48"/>
      <c r="V1785" s="48"/>
      <c r="W1785" s="48"/>
      <c r="X1785" s="48"/>
    </row>
    <row r="1786" spans="1:24" ht="20.100000000000001" customHeight="1">
      <c r="A1786" s="540">
        <v>1779</v>
      </c>
      <c r="B1786" s="725" t="s">
        <v>713</v>
      </c>
      <c r="C1786" s="542" t="s">
        <v>712</v>
      </c>
      <c r="D1786" s="543" t="s">
        <v>2216</v>
      </c>
      <c r="E1786" s="731" t="s">
        <v>3666</v>
      </c>
      <c r="F1786" s="729" t="s">
        <v>3058</v>
      </c>
      <c r="G1786" s="546"/>
      <c r="H1786" s="547"/>
      <c r="I1786" s="547"/>
      <c r="J1786" s="547"/>
      <c r="K1786" s="547"/>
      <c r="L1786" s="728" t="s">
        <v>3059</v>
      </c>
      <c r="M1786" s="579">
        <v>3574</v>
      </c>
      <c r="N1786" s="549"/>
      <c r="P1786" s="48"/>
      <c r="Q1786" s="48"/>
      <c r="R1786" s="48"/>
      <c r="S1786" s="48"/>
      <c r="T1786" s="48"/>
      <c r="U1786" s="48"/>
      <c r="V1786" s="48"/>
      <c r="W1786" s="48"/>
      <c r="X1786" s="48"/>
    </row>
    <row r="1787" spans="1:24" ht="20.100000000000001" customHeight="1">
      <c r="A1787" s="540">
        <v>1780</v>
      </c>
      <c r="B1787" s="725" t="s">
        <v>713</v>
      </c>
      <c r="C1787" s="542" t="s">
        <v>712</v>
      </c>
      <c r="D1787" s="543" t="s">
        <v>2217</v>
      </c>
      <c r="E1787" s="731" t="s">
        <v>3667</v>
      </c>
      <c r="F1787" s="729" t="s">
        <v>3058</v>
      </c>
      <c r="G1787" s="546"/>
      <c r="H1787" s="547"/>
      <c r="I1787" s="547"/>
      <c r="J1787" s="547"/>
      <c r="K1787" s="547"/>
      <c r="L1787" s="728" t="s">
        <v>3059</v>
      </c>
      <c r="M1787" s="579">
        <v>4598</v>
      </c>
      <c r="N1787" s="549"/>
      <c r="P1787" s="48"/>
      <c r="Q1787" s="48"/>
      <c r="R1787" s="48"/>
      <c r="S1787" s="48"/>
      <c r="T1787" s="48"/>
      <c r="U1787" s="48"/>
      <c r="V1787" s="48"/>
      <c r="W1787" s="48"/>
      <c r="X1787" s="48"/>
    </row>
    <row r="1788" spans="1:24" ht="20.100000000000001" customHeight="1">
      <c r="A1788" s="540">
        <v>1781</v>
      </c>
      <c r="B1788" s="725" t="s">
        <v>713</v>
      </c>
      <c r="C1788" s="542" t="s">
        <v>712</v>
      </c>
      <c r="D1788" s="543" t="s">
        <v>2219</v>
      </c>
      <c r="E1788" s="731" t="s">
        <v>3668</v>
      </c>
      <c r="F1788" s="729" t="s">
        <v>3058</v>
      </c>
      <c r="G1788" s="546"/>
      <c r="H1788" s="547"/>
      <c r="I1788" s="547"/>
      <c r="J1788" s="547"/>
      <c r="K1788" s="547"/>
      <c r="L1788" s="728" t="s">
        <v>3059</v>
      </c>
      <c r="M1788" s="579">
        <v>4149</v>
      </c>
      <c r="N1788" s="549"/>
      <c r="P1788" s="48"/>
      <c r="Q1788" s="48"/>
      <c r="R1788" s="48"/>
      <c r="S1788" s="48"/>
      <c r="T1788" s="48"/>
      <c r="U1788" s="48"/>
      <c r="V1788" s="48"/>
      <c r="W1788" s="48"/>
      <c r="X1788" s="48"/>
    </row>
    <row r="1789" spans="1:24" ht="20.100000000000001" customHeight="1">
      <c r="A1789" s="540">
        <v>1782</v>
      </c>
      <c r="B1789" s="725" t="s">
        <v>713</v>
      </c>
      <c r="C1789" s="542" t="s">
        <v>712</v>
      </c>
      <c r="D1789" s="543" t="s">
        <v>2220</v>
      </c>
      <c r="E1789" s="731" t="s">
        <v>3669</v>
      </c>
      <c r="F1789" s="729" t="s">
        <v>3058</v>
      </c>
      <c r="G1789" s="546"/>
      <c r="H1789" s="547"/>
      <c r="I1789" s="547"/>
      <c r="J1789" s="547"/>
      <c r="K1789" s="547"/>
      <c r="L1789" s="728" t="s">
        <v>3059</v>
      </c>
      <c r="M1789" s="579">
        <v>4598</v>
      </c>
      <c r="N1789" s="549"/>
      <c r="P1789" s="48"/>
      <c r="Q1789" s="48"/>
      <c r="R1789" s="48"/>
      <c r="S1789" s="48"/>
      <c r="T1789" s="48"/>
      <c r="U1789" s="48"/>
      <c r="V1789" s="48"/>
      <c r="W1789" s="48"/>
      <c r="X1789" s="48"/>
    </row>
    <row r="1790" spans="1:24" ht="20.100000000000001" customHeight="1">
      <c r="A1790" s="540">
        <v>1783</v>
      </c>
      <c r="B1790" s="725" t="s">
        <v>713</v>
      </c>
      <c r="C1790" s="542" t="s">
        <v>712</v>
      </c>
      <c r="D1790" s="543" t="s">
        <v>2222</v>
      </c>
      <c r="E1790" s="731" t="s">
        <v>3670</v>
      </c>
      <c r="F1790" s="729" t="s">
        <v>3058</v>
      </c>
      <c r="G1790" s="546"/>
      <c r="H1790" s="547"/>
      <c r="I1790" s="547"/>
      <c r="J1790" s="547"/>
      <c r="K1790" s="547"/>
      <c r="L1790" s="728" t="s">
        <v>3059</v>
      </c>
      <c r="M1790" s="579">
        <v>3413</v>
      </c>
      <c r="N1790" s="549"/>
      <c r="P1790" s="48"/>
      <c r="Q1790" s="48"/>
      <c r="R1790" s="48"/>
      <c r="S1790" s="48"/>
      <c r="T1790" s="48"/>
      <c r="U1790" s="48"/>
      <c r="V1790" s="48"/>
      <c r="W1790" s="48"/>
      <c r="X1790" s="48"/>
    </row>
    <row r="1791" spans="1:24" ht="20.100000000000001" customHeight="1">
      <c r="A1791" s="540">
        <v>1784</v>
      </c>
      <c r="B1791" s="725" t="s">
        <v>713</v>
      </c>
      <c r="C1791" s="542" t="s">
        <v>712</v>
      </c>
      <c r="D1791" s="543" t="s">
        <v>2223</v>
      </c>
      <c r="E1791" s="731" t="s">
        <v>3671</v>
      </c>
      <c r="F1791" s="729" t="s">
        <v>3058</v>
      </c>
      <c r="G1791" s="546"/>
      <c r="H1791" s="547"/>
      <c r="I1791" s="547"/>
      <c r="J1791" s="547"/>
      <c r="K1791" s="547"/>
      <c r="L1791" s="728" t="s">
        <v>3059</v>
      </c>
      <c r="M1791" s="579">
        <v>3983</v>
      </c>
      <c r="N1791" s="549"/>
      <c r="P1791" s="48"/>
      <c r="Q1791" s="48"/>
      <c r="R1791" s="48"/>
      <c r="S1791" s="48"/>
      <c r="T1791" s="48"/>
      <c r="U1791" s="48"/>
      <c r="V1791" s="48"/>
      <c r="W1791" s="48"/>
      <c r="X1791" s="48"/>
    </row>
    <row r="1792" spans="1:24" ht="20.100000000000001" customHeight="1">
      <c r="A1792" s="540">
        <v>1785</v>
      </c>
      <c r="B1792" s="725" t="s">
        <v>713</v>
      </c>
      <c r="C1792" s="542" t="s">
        <v>712</v>
      </c>
      <c r="D1792" s="543" t="s">
        <v>2225</v>
      </c>
      <c r="E1792" s="731" t="s">
        <v>3672</v>
      </c>
      <c r="F1792" s="729" t="s">
        <v>3058</v>
      </c>
      <c r="G1792" s="546"/>
      <c r="H1792" s="547"/>
      <c r="I1792" s="547"/>
      <c r="J1792" s="547"/>
      <c r="K1792" s="547"/>
      <c r="L1792" s="728" t="s">
        <v>3059</v>
      </c>
      <c r="M1792" s="579">
        <v>4779</v>
      </c>
      <c r="N1792" s="549"/>
      <c r="P1792" s="48"/>
      <c r="Q1792" s="48"/>
      <c r="R1792" s="48"/>
      <c r="S1792" s="48"/>
      <c r="T1792" s="48"/>
      <c r="U1792" s="48"/>
      <c r="V1792" s="48"/>
      <c r="W1792" s="48"/>
      <c r="X1792" s="48"/>
    </row>
    <row r="1793" spans="1:24" ht="20.100000000000001" customHeight="1">
      <c r="A1793" s="540">
        <v>1786</v>
      </c>
      <c r="B1793" s="725" t="s">
        <v>713</v>
      </c>
      <c r="C1793" s="542" t="s">
        <v>712</v>
      </c>
      <c r="D1793" s="543" t="s">
        <v>2226</v>
      </c>
      <c r="E1793" s="731" t="s">
        <v>3673</v>
      </c>
      <c r="F1793" s="729" t="s">
        <v>3058</v>
      </c>
      <c r="G1793" s="546"/>
      <c r="H1793" s="547"/>
      <c r="I1793" s="547"/>
      <c r="J1793" s="547"/>
      <c r="K1793" s="547"/>
      <c r="L1793" s="728" t="s">
        <v>3059</v>
      </c>
      <c r="M1793" s="579">
        <v>3983</v>
      </c>
      <c r="N1793" s="549"/>
      <c r="P1793" s="48"/>
      <c r="Q1793" s="48"/>
      <c r="R1793" s="48"/>
      <c r="S1793" s="48"/>
      <c r="T1793" s="48"/>
      <c r="U1793" s="48"/>
      <c r="V1793" s="48"/>
      <c r="W1793" s="48"/>
      <c r="X1793" s="48"/>
    </row>
    <row r="1794" spans="1:24" ht="20.100000000000001" customHeight="1">
      <c r="A1794" s="540">
        <v>1787</v>
      </c>
      <c r="B1794" s="725" t="s">
        <v>713</v>
      </c>
      <c r="C1794" s="542" t="s">
        <v>712</v>
      </c>
      <c r="D1794" s="543" t="s">
        <v>2228</v>
      </c>
      <c r="E1794" s="731" t="s">
        <v>3674</v>
      </c>
      <c r="F1794" s="729" t="s">
        <v>3058</v>
      </c>
      <c r="G1794" s="546"/>
      <c r="H1794" s="547"/>
      <c r="I1794" s="547"/>
      <c r="J1794" s="547"/>
      <c r="K1794" s="547"/>
      <c r="L1794" s="728" t="s">
        <v>3059</v>
      </c>
      <c r="M1794" s="579">
        <v>4435</v>
      </c>
      <c r="N1794" s="549"/>
      <c r="P1794" s="48"/>
      <c r="Q1794" s="48"/>
      <c r="R1794" s="48"/>
      <c r="S1794" s="48"/>
      <c r="T1794" s="48"/>
      <c r="U1794" s="48"/>
      <c r="V1794" s="48"/>
      <c r="W1794" s="48"/>
      <c r="X1794" s="48"/>
    </row>
    <row r="1795" spans="1:24" ht="20.100000000000001" customHeight="1">
      <c r="A1795" s="540">
        <v>1788</v>
      </c>
      <c r="B1795" s="725" t="s">
        <v>713</v>
      </c>
      <c r="C1795" s="542" t="s">
        <v>712</v>
      </c>
      <c r="D1795" s="543" t="s">
        <v>2229</v>
      </c>
      <c r="E1795" s="731" t="s">
        <v>3675</v>
      </c>
      <c r="F1795" s="729" t="s">
        <v>3058</v>
      </c>
      <c r="G1795" s="546"/>
      <c r="H1795" s="547"/>
      <c r="I1795" s="547"/>
      <c r="J1795" s="547"/>
      <c r="K1795" s="547"/>
      <c r="L1795" s="728" t="s">
        <v>3059</v>
      </c>
      <c r="M1795" s="579">
        <v>4435</v>
      </c>
      <c r="N1795" s="549"/>
      <c r="P1795" s="48"/>
      <c r="Q1795" s="48"/>
      <c r="R1795" s="48"/>
      <c r="S1795" s="48"/>
      <c r="T1795" s="48"/>
      <c r="U1795" s="48"/>
      <c r="V1795" s="48"/>
      <c r="W1795" s="48"/>
      <c r="X1795" s="48"/>
    </row>
    <row r="1796" spans="1:24" ht="20.100000000000001" customHeight="1">
      <c r="A1796" s="540">
        <v>1789</v>
      </c>
      <c r="B1796" s="725" t="s">
        <v>713</v>
      </c>
      <c r="C1796" s="542" t="s">
        <v>712</v>
      </c>
      <c r="D1796" s="543" t="s">
        <v>2232</v>
      </c>
      <c r="E1796" s="731" t="s">
        <v>3676</v>
      </c>
      <c r="F1796" s="729" t="s">
        <v>3058</v>
      </c>
      <c r="G1796" s="546"/>
      <c r="H1796" s="547"/>
      <c r="I1796" s="547"/>
      <c r="J1796" s="547"/>
      <c r="K1796" s="547"/>
      <c r="L1796" s="728" t="s">
        <v>3059</v>
      </c>
      <c r="M1796" s="579">
        <v>4162</v>
      </c>
      <c r="N1796" s="549"/>
      <c r="P1796" s="48"/>
      <c r="Q1796" s="48"/>
      <c r="R1796" s="48"/>
      <c r="S1796" s="48"/>
      <c r="T1796" s="48"/>
      <c r="U1796" s="48"/>
      <c r="V1796" s="48"/>
      <c r="W1796" s="48"/>
      <c r="X1796" s="48"/>
    </row>
    <row r="1797" spans="1:24" ht="20.100000000000001" customHeight="1">
      <c r="A1797" s="540">
        <v>1790</v>
      </c>
      <c r="B1797" s="725" t="s">
        <v>713</v>
      </c>
      <c r="C1797" s="542" t="s">
        <v>712</v>
      </c>
      <c r="D1797" s="543" t="s">
        <v>2233</v>
      </c>
      <c r="E1797" s="731" t="s">
        <v>3677</v>
      </c>
      <c r="F1797" s="729" t="s">
        <v>3058</v>
      </c>
      <c r="G1797" s="546"/>
      <c r="H1797" s="547"/>
      <c r="I1797" s="547"/>
      <c r="J1797" s="547"/>
      <c r="K1797" s="547"/>
      <c r="L1797" s="728" t="s">
        <v>3059</v>
      </c>
      <c r="M1797" s="579">
        <v>4331</v>
      </c>
      <c r="N1797" s="549"/>
      <c r="P1797" s="48"/>
      <c r="Q1797" s="48"/>
      <c r="R1797" s="48"/>
      <c r="S1797" s="48"/>
      <c r="T1797" s="48"/>
      <c r="U1797" s="48"/>
      <c r="V1797" s="48"/>
      <c r="W1797" s="48"/>
      <c r="X1797" s="48"/>
    </row>
    <row r="1798" spans="1:24" ht="20.100000000000001" customHeight="1">
      <c r="A1798" s="540">
        <v>1791</v>
      </c>
      <c r="B1798" s="725" t="s">
        <v>713</v>
      </c>
      <c r="C1798" s="542" t="s">
        <v>712</v>
      </c>
      <c r="D1798" s="543" t="s">
        <v>2235</v>
      </c>
      <c r="E1798" s="731" t="s">
        <v>3678</v>
      </c>
      <c r="F1798" s="729" t="s">
        <v>3058</v>
      </c>
      <c r="G1798" s="546"/>
      <c r="H1798" s="547"/>
      <c r="I1798" s="547"/>
      <c r="J1798" s="547"/>
      <c r="K1798" s="547"/>
      <c r="L1798" s="728" t="s">
        <v>3059</v>
      </c>
      <c r="M1798" s="579">
        <v>4331</v>
      </c>
      <c r="N1798" s="549"/>
      <c r="P1798" s="48"/>
      <c r="Q1798" s="48"/>
      <c r="R1798" s="48"/>
      <c r="S1798" s="48"/>
      <c r="T1798" s="48"/>
      <c r="U1798" s="48"/>
      <c r="V1798" s="48"/>
      <c r="W1798" s="48"/>
      <c r="X1798" s="48"/>
    </row>
    <row r="1799" spans="1:24" ht="20.100000000000001" customHeight="1">
      <c r="A1799" s="540">
        <v>1792</v>
      </c>
      <c r="B1799" s="725" t="s">
        <v>713</v>
      </c>
      <c r="C1799" s="542" t="s">
        <v>712</v>
      </c>
      <c r="D1799" s="543" t="s">
        <v>2236</v>
      </c>
      <c r="E1799" s="731" t="s">
        <v>3679</v>
      </c>
      <c r="F1799" s="729" t="s">
        <v>3058</v>
      </c>
      <c r="G1799" s="546"/>
      <c r="H1799" s="547"/>
      <c r="I1799" s="547"/>
      <c r="J1799" s="547"/>
      <c r="K1799" s="547"/>
      <c r="L1799" s="728" t="s">
        <v>3059</v>
      </c>
      <c r="M1799" s="579">
        <v>5290</v>
      </c>
      <c r="N1799" s="549"/>
      <c r="P1799" s="48"/>
      <c r="Q1799" s="48"/>
      <c r="R1799" s="48"/>
      <c r="S1799" s="48"/>
      <c r="T1799" s="48"/>
      <c r="U1799" s="48"/>
      <c r="V1799" s="48"/>
      <c r="W1799" s="48"/>
      <c r="X1799" s="48"/>
    </row>
    <row r="1800" spans="1:24" ht="20.100000000000001" customHeight="1">
      <c r="A1800" s="540">
        <v>1793</v>
      </c>
      <c r="B1800" s="725" t="s">
        <v>713</v>
      </c>
      <c r="C1800" s="542" t="s">
        <v>712</v>
      </c>
      <c r="D1800" s="543" t="s">
        <v>2238</v>
      </c>
      <c r="E1800" s="731" t="s">
        <v>3680</v>
      </c>
      <c r="F1800" s="729" t="s">
        <v>3058</v>
      </c>
      <c r="G1800" s="546"/>
      <c r="H1800" s="547"/>
      <c r="I1800" s="547"/>
      <c r="J1800" s="547"/>
      <c r="K1800" s="547"/>
      <c r="L1800" s="728" t="s">
        <v>3059</v>
      </c>
      <c r="M1800" s="579">
        <v>5716</v>
      </c>
      <c r="N1800" s="549"/>
      <c r="P1800" s="48"/>
      <c r="Q1800" s="48"/>
      <c r="R1800" s="48"/>
      <c r="S1800" s="48"/>
      <c r="T1800" s="48"/>
      <c r="U1800" s="48"/>
      <c r="V1800" s="48"/>
      <c r="W1800" s="48"/>
      <c r="X1800" s="48"/>
    </row>
    <row r="1801" spans="1:24" ht="20.100000000000001" customHeight="1">
      <c r="A1801" s="540">
        <v>1794</v>
      </c>
      <c r="B1801" s="725" t="s">
        <v>713</v>
      </c>
      <c r="C1801" s="542" t="s">
        <v>712</v>
      </c>
      <c r="D1801" s="543" t="s">
        <v>2239</v>
      </c>
      <c r="E1801" s="731" t="s">
        <v>3681</v>
      </c>
      <c r="F1801" s="729" t="s">
        <v>3058</v>
      </c>
      <c r="G1801" s="546"/>
      <c r="H1801" s="547"/>
      <c r="I1801" s="547"/>
      <c r="J1801" s="547"/>
      <c r="K1801" s="547"/>
      <c r="L1801" s="728" t="s">
        <v>3059</v>
      </c>
      <c r="M1801" s="579">
        <v>5488</v>
      </c>
      <c r="N1801" s="549"/>
      <c r="P1801" s="48"/>
      <c r="Q1801" s="48"/>
      <c r="R1801" s="48"/>
      <c r="S1801" s="48"/>
      <c r="T1801" s="48"/>
      <c r="U1801" s="48"/>
      <c r="V1801" s="48"/>
      <c r="W1801" s="48"/>
      <c r="X1801" s="48"/>
    </row>
    <row r="1802" spans="1:24" ht="20.100000000000001" customHeight="1">
      <c r="A1802" s="540">
        <v>1795</v>
      </c>
      <c r="B1802" s="725" t="s">
        <v>713</v>
      </c>
      <c r="C1802" s="542" t="s">
        <v>712</v>
      </c>
      <c r="D1802" s="543" t="s">
        <v>2241</v>
      </c>
      <c r="E1802" s="731" t="s">
        <v>3682</v>
      </c>
      <c r="F1802" s="729" t="s">
        <v>3058</v>
      </c>
      <c r="G1802" s="546"/>
      <c r="H1802" s="547"/>
      <c r="I1802" s="547"/>
      <c r="J1802" s="547"/>
      <c r="K1802" s="547"/>
      <c r="L1802" s="728" t="s">
        <v>3059</v>
      </c>
      <c r="M1802" s="579">
        <v>5488</v>
      </c>
      <c r="N1802" s="549"/>
      <c r="P1802" s="48"/>
      <c r="Q1802" s="48"/>
      <c r="R1802" s="48"/>
      <c r="S1802" s="48"/>
      <c r="T1802" s="48"/>
      <c r="U1802" s="48"/>
      <c r="V1802" s="48"/>
      <c r="W1802" s="48"/>
      <c r="X1802" s="48"/>
    </row>
    <row r="1803" spans="1:24" ht="20.100000000000001" customHeight="1">
      <c r="A1803" s="540">
        <v>1796</v>
      </c>
      <c r="B1803" s="725" t="s">
        <v>713</v>
      </c>
      <c r="C1803" s="542" t="s">
        <v>712</v>
      </c>
      <c r="D1803" s="543" t="s">
        <v>2242</v>
      </c>
      <c r="E1803" s="731" t="s">
        <v>3683</v>
      </c>
      <c r="F1803" s="729" t="s">
        <v>3058</v>
      </c>
      <c r="G1803" s="546"/>
      <c r="H1803" s="547"/>
      <c r="I1803" s="547"/>
      <c r="J1803" s="547"/>
      <c r="K1803" s="547"/>
      <c r="L1803" s="728" t="s">
        <v>3059</v>
      </c>
      <c r="M1803" s="579">
        <v>5716</v>
      </c>
      <c r="N1803" s="549"/>
      <c r="P1803" s="48"/>
      <c r="Q1803" s="48"/>
      <c r="R1803" s="48"/>
      <c r="S1803" s="48"/>
      <c r="T1803" s="48"/>
      <c r="U1803" s="48"/>
      <c r="V1803" s="48"/>
      <c r="W1803" s="48"/>
      <c r="X1803" s="48"/>
    </row>
    <row r="1804" spans="1:24" ht="20.100000000000001" customHeight="1">
      <c r="A1804" s="540">
        <v>1797</v>
      </c>
      <c r="B1804" s="725" t="s">
        <v>713</v>
      </c>
      <c r="C1804" s="542" t="s">
        <v>712</v>
      </c>
      <c r="D1804" s="543" t="s">
        <v>2244</v>
      </c>
      <c r="E1804" s="731" t="s">
        <v>3684</v>
      </c>
      <c r="F1804" s="729" t="s">
        <v>3058</v>
      </c>
      <c r="G1804" s="546"/>
      <c r="H1804" s="547"/>
      <c r="I1804" s="547"/>
      <c r="J1804" s="547"/>
      <c r="K1804" s="547"/>
      <c r="L1804" s="728" t="s">
        <v>3059</v>
      </c>
      <c r="M1804" s="579">
        <v>5596</v>
      </c>
      <c r="N1804" s="549"/>
      <c r="P1804" s="48"/>
      <c r="Q1804" s="48"/>
      <c r="R1804" s="48"/>
      <c r="S1804" s="48"/>
      <c r="T1804" s="48"/>
      <c r="U1804" s="48"/>
      <c r="V1804" s="48"/>
      <c r="W1804" s="48"/>
      <c r="X1804" s="48"/>
    </row>
    <row r="1805" spans="1:24" ht="20.100000000000001" customHeight="1">
      <c r="A1805" s="540">
        <v>1798</v>
      </c>
      <c r="B1805" s="725" t="s">
        <v>713</v>
      </c>
      <c r="C1805" s="542" t="s">
        <v>712</v>
      </c>
      <c r="D1805" s="543" t="s">
        <v>2245</v>
      </c>
      <c r="E1805" s="731" t="s">
        <v>3685</v>
      </c>
      <c r="F1805" s="729" t="s">
        <v>3058</v>
      </c>
      <c r="G1805" s="546"/>
      <c r="H1805" s="547"/>
      <c r="I1805" s="547"/>
      <c r="J1805" s="547"/>
      <c r="K1805" s="547"/>
      <c r="L1805" s="728" t="s">
        <v>3059</v>
      </c>
      <c r="M1805" s="579">
        <v>5134</v>
      </c>
      <c r="N1805" s="549"/>
      <c r="P1805" s="48"/>
      <c r="Q1805" s="48"/>
      <c r="R1805" s="48"/>
      <c r="S1805" s="48"/>
      <c r="T1805" s="48"/>
      <c r="U1805" s="48"/>
      <c r="V1805" s="48"/>
      <c r="W1805" s="48"/>
      <c r="X1805" s="48"/>
    </row>
    <row r="1806" spans="1:24" ht="20.100000000000001" customHeight="1">
      <c r="A1806" s="540">
        <v>1799</v>
      </c>
      <c r="B1806" s="725" t="s">
        <v>713</v>
      </c>
      <c r="C1806" s="542" t="s">
        <v>712</v>
      </c>
      <c r="D1806" s="543" t="s">
        <v>2247</v>
      </c>
      <c r="E1806" s="731" t="s">
        <v>3686</v>
      </c>
      <c r="F1806" s="729" t="s">
        <v>3058</v>
      </c>
      <c r="G1806" s="546"/>
      <c r="H1806" s="547"/>
      <c r="I1806" s="547"/>
      <c r="J1806" s="547"/>
      <c r="K1806" s="547"/>
      <c r="L1806" s="728" t="s">
        <v>3059</v>
      </c>
      <c r="M1806" s="579">
        <v>5596</v>
      </c>
      <c r="N1806" s="549"/>
      <c r="P1806" s="48"/>
      <c r="Q1806" s="48"/>
      <c r="R1806" s="48"/>
      <c r="S1806" s="48"/>
      <c r="T1806" s="48"/>
      <c r="U1806" s="48"/>
      <c r="V1806" s="48"/>
      <c r="W1806" s="48"/>
      <c r="X1806" s="48"/>
    </row>
    <row r="1807" spans="1:24" ht="20.100000000000001" customHeight="1">
      <c r="A1807" s="540">
        <v>1800</v>
      </c>
      <c r="B1807" s="725" t="s">
        <v>713</v>
      </c>
      <c r="C1807" s="542" t="s">
        <v>712</v>
      </c>
      <c r="D1807" s="543" t="s">
        <v>2248</v>
      </c>
      <c r="E1807" s="732" t="s">
        <v>4431</v>
      </c>
      <c r="F1807" s="729" t="s">
        <v>3058</v>
      </c>
      <c r="G1807" s="546"/>
      <c r="H1807" s="547"/>
      <c r="I1807" s="547"/>
      <c r="J1807" s="547"/>
      <c r="K1807" s="547"/>
      <c r="L1807" s="728" t="s">
        <v>3059</v>
      </c>
      <c r="M1807" s="579">
        <v>4331</v>
      </c>
      <c r="N1807" s="549"/>
      <c r="P1807" s="48"/>
      <c r="Q1807" s="48"/>
      <c r="R1807" s="48"/>
      <c r="S1807" s="48"/>
      <c r="T1807" s="48"/>
      <c r="U1807" s="48"/>
      <c r="V1807" s="48"/>
      <c r="W1807" s="48"/>
      <c r="X1807" s="48"/>
    </row>
    <row r="1808" spans="1:24" ht="20.100000000000001" customHeight="1">
      <c r="A1808" s="540">
        <v>1801</v>
      </c>
      <c r="B1808" s="725" t="s">
        <v>713</v>
      </c>
      <c r="C1808" s="542" t="s">
        <v>712</v>
      </c>
      <c r="D1808" s="543" t="s">
        <v>2250</v>
      </c>
      <c r="E1808" s="731" t="s">
        <v>3687</v>
      </c>
      <c r="F1808" s="729" t="s">
        <v>3058</v>
      </c>
      <c r="G1808" s="546"/>
      <c r="H1808" s="547"/>
      <c r="I1808" s="547"/>
      <c r="J1808" s="547"/>
      <c r="K1808" s="547"/>
      <c r="L1808" s="728" t="s">
        <v>3059</v>
      </c>
      <c r="M1808" s="579">
        <v>4331</v>
      </c>
      <c r="N1808" s="549"/>
      <c r="P1808" s="48"/>
      <c r="Q1808" s="48"/>
      <c r="R1808" s="48"/>
      <c r="S1808" s="48"/>
      <c r="T1808" s="48"/>
      <c r="U1808" s="48"/>
      <c r="V1808" s="48"/>
      <c r="W1808" s="48"/>
      <c r="X1808" s="48"/>
    </row>
    <row r="1809" spans="1:24" ht="20.100000000000001" customHeight="1">
      <c r="A1809" s="540">
        <v>1802</v>
      </c>
      <c r="B1809" s="725" t="s">
        <v>713</v>
      </c>
      <c r="C1809" s="542" t="s">
        <v>712</v>
      </c>
      <c r="D1809" s="543" t="s">
        <v>2251</v>
      </c>
      <c r="E1809" s="731" t="s">
        <v>3688</v>
      </c>
      <c r="F1809" s="729" t="s">
        <v>3058</v>
      </c>
      <c r="G1809" s="546"/>
      <c r="H1809" s="547"/>
      <c r="I1809" s="547"/>
      <c r="J1809" s="547"/>
      <c r="K1809" s="547"/>
      <c r="L1809" s="728" t="s">
        <v>3059</v>
      </c>
      <c r="M1809" s="579">
        <v>5981</v>
      </c>
      <c r="N1809" s="549"/>
      <c r="P1809" s="48"/>
      <c r="Q1809" s="48"/>
      <c r="R1809" s="48"/>
      <c r="S1809" s="48"/>
      <c r="T1809" s="48"/>
      <c r="U1809" s="48"/>
      <c r="V1809" s="48"/>
      <c r="W1809" s="48"/>
      <c r="X1809" s="48"/>
    </row>
    <row r="1810" spans="1:24" ht="20.100000000000001" customHeight="1">
      <c r="A1810" s="540">
        <v>1803</v>
      </c>
      <c r="B1810" s="725" t="s">
        <v>713</v>
      </c>
      <c r="C1810" s="542" t="s">
        <v>712</v>
      </c>
      <c r="D1810" s="543" t="s">
        <v>2253</v>
      </c>
      <c r="E1810" s="732" t="s">
        <v>4432</v>
      </c>
      <c r="F1810" s="729" t="s">
        <v>3058</v>
      </c>
      <c r="G1810" s="546"/>
      <c r="H1810" s="547"/>
      <c r="I1810" s="547"/>
      <c r="J1810" s="547"/>
      <c r="K1810" s="547"/>
      <c r="L1810" s="728" t="s">
        <v>3059</v>
      </c>
      <c r="M1810" s="579">
        <v>4331</v>
      </c>
      <c r="N1810" s="549"/>
      <c r="P1810" s="48"/>
      <c r="Q1810" s="48"/>
      <c r="R1810" s="48"/>
      <c r="S1810" s="48"/>
      <c r="T1810" s="48"/>
      <c r="U1810" s="48"/>
      <c r="V1810" s="48"/>
      <c r="W1810" s="48"/>
      <c r="X1810" s="48"/>
    </row>
    <row r="1811" spans="1:24" ht="20.100000000000001" customHeight="1">
      <c r="A1811" s="540">
        <v>1804</v>
      </c>
      <c r="B1811" s="725" t="s">
        <v>713</v>
      </c>
      <c r="C1811" s="542" t="s">
        <v>712</v>
      </c>
      <c r="D1811" s="543" t="s">
        <v>2254</v>
      </c>
      <c r="E1811" s="731" t="s">
        <v>3689</v>
      </c>
      <c r="F1811" s="729" t="s">
        <v>3058</v>
      </c>
      <c r="G1811" s="546"/>
      <c r="H1811" s="547"/>
      <c r="I1811" s="547"/>
      <c r="J1811" s="547"/>
      <c r="K1811" s="547"/>
      <c r="L1811" s="728" t="s">
        <v>3059</v>
      </c>
      <c r="M1811" s="579">
        <v>5905</v>
      </c>
      <c r="N1811" s="549"/>
      <c r="P1811" s="48"/>
      <c r="Q1811" s="48"/>
      <c r="R1811" s="48"/>
      <c r="S1811" s="48"/>
      <c r="T1811" s="48"/>
      <c r="U1811" s="48"/>
      <c r="V1811" s="48"/>
      <c r="W1811" s="48"/>
      <c r="X1811" s="48"/>
    </row>
    <row r="1812" spans="1:24" ht="20.100000000000001" customHeight="1">
      <c r="A1812" s="540">
        <v>1805</v>
      </c>
      <c r="B1812" s="725" t="s">
        <v>713</v>
      </c>
      <c r="C1812" s="542" t="s">
        <v>712</v>
      </c>
      <c r="D1812" s="543" t="s">
        <v>2256</v>
      </c>
      <c r="E1812" s="731" t="s">
        <v>3690</v>
      </c>
      <c r="F1812" s="729" t="s">
        <v>3058</v>
      </c>
      <c r="G1812" s="546"/>
      <c r="H1812" s="547"/>
      <c r="I1812" s="547"/>
      <c r="J1812" s="547"/>
      <c r="K1812" s="547"/>
      <c r="L1812" s="728" t="s">
        <v>3059</v>
      </c>
      <c r="M1812" s="579">
        <v>5800</v>
      </c>
      <c r="N1812" s="549"/>
      <c r="P1812" s="48"/>
      <c r="Q1812" s="48"/>
      <c r="R1812" s="48"/>
      <c r="S1812" s="48"/>
      <c r="T1812" s="48"/>
      <c r="U1812" s="48"/>
      <c r="V1812" s="48"/>
      <c r="W1812" s="48"/>
      <c r="X1812" s="48"/>
    </row>
    <row r="1813" spans="1:24" ht="20.100000000000001" customHeight="1">
      <c r="A1813" s="540">
        <v>1806</v>
      </c>
      <c r="B1813" s="725" t="s">
        <v>713</v>
      </c>
      <c r="C1813" s="542" t="s">
        <v>712</v>
      </c>
      <c r="D1813" s="543" t="s">
        <v>2257</v>
      </c>
      <c r="E1813" s="731" t="s">
        <v>3691</v>
      </c>
      <c r="F1813" s="729" t="s">
        <v>3058</v>
      </c>
      <c r="G1813" s="546"/>
      <c r="H1813" s="547"/>
      <c r="I1813" s="547"/>
      <c r="J1813" s="547"/>
      <c r="K1813" s="547"/>
      <c r="L1813" s="728" t="s">
        <v>3059</v>
      </c>
      <c r="M1813" s="579">
        <v>4331</v>
      </c>
      <c r="N1813" s="549"/>
      <c r="P1813" s="48"/>
      <c r="Q1813" s="48"/>
      <c r="R1813" s="48"/>
      <c r="S1813" s="48"/>
      <c r="T1813" s="48"/>
      <c r="U1813" s="48"/>
      <c r="V1813" s="48"/>
      <c r="W1813" s="48"/>
      <c r="X1813" s="48"/>
    </row>
    <row r="1814" spans="1:24" ht="20.100000000000001" customHeight="1">
      <c r="A1814" s="540">
        <v>1807</v>
      </c>
      <c r="B1814" s="725" t="s">
        <v>713</v>
      </c>
      <c r="C1814" s="542" t="s">
        <v>712</v>
      </c>
      <c r="D1814" s="543" t="s">
        <v>2259</v>
      </c>
      <c r="E1814" s="731" t="s">
        <v>3692</v>
      </c>
      <c r="F1814" s="729" t="s">
        <v>3058</v>
      </c>
      <c r="G1814" s="546"/>
      <c r="H1814" s="547"/>
      <c r="I1814" s="547"/>
      <c r="J1814" s="547"/>
      <c r="K1814" s="547"/>
      <c r="L1814" s="728" t="s">
        <v>3059</v>
      </c>
      <c r="M1814" s="579">
        <v>5905</v>
      </c>
      <c r="N1814" s="549"/>
      <c r="P1814" s="48"/>
      <c r="Q1814" s="48"/>
      <c r="R1814" s="48"/>
      <c r="S1814" s="48"/>
      <c r="T1814" s="48"/>
      <c r="U1814" s="48"/>
      <c r="V1814" s="48"/>
      <c r="W1814" s="48"/>
      <c r="X1814" s="48"/>
    </row>
    <row r="1815" spans="1:24" ht="20.100000000000001" customHeight="1">
      <c r="A1815" s="540">
        <v>1808</v>
      </c>
      <c r="B1815" s="725" t="s">
        <v>713</v>
      </c>
      <c r="C1815" s="542" t="s">
        <v>712</v>
      </c>
      <c r="D1815" s="543" t="s">
        <v>2260</v>
      </c>
      <c r="E1815" s="731" t="s">
        <v>3693</v>
      </c>
      <c r="F1815" s="729" t="s">
        <v>3058</v>
      </c>
      <c r="G1815" s="546"/>
      <c r="H1815" s="547"/>
      <c r="I1815" s="547"/>
      <c r="J1815" s="547"/>
      <c r="K1815" s="547"/>
      <c r="L1815" s="728" t="s">
        <v>3059</v>
      </c>
      <c r="M1815" s="579">
        <v>5172</v>
      </c>
      <c r="N1815" s="549"/>
      <c r="P1815" s="48"/>
      <c r="Q1815" s="48"/>
      <c r="R1815" s="48"/>
      <c r="S1815" s="48"/>
      <c r="T1815" s="48"/>
      <c r="U1815" s="48"/>
      <c r="V1815" s="48"/>
      <c r="W1815" s="48"/>
      <c r="X1815" s="48"/>
    </row>
    <row r="1816" spans="1:24" ht="20.100000000000001" customHeight="1">
      <c r="A1816" s="540">
        <v>1809</v>
      </c>
      <c r="B1816" s="725" t="s">
        <v>713</v>
      </c>
      <c r="C1816" s="542" t="s">
        <v>712</v>
      </c>
      <c r="D1816" s="543" t="s">
        <v>2262</v>
      </c>
      <c r="E1816" s="731" t="s">
        <v>3694</v>
      </c>
      <c r="F1816" s="729" t="s">
        <v>3058</v>
      </c>
      <c r="G1816" s="546"/>
      <c r="H1816" s="547"/>
      <c r="I1816" s="547"/>
      <c r="J1816" s="547"/>
      <c r="K1816" s="547"/>
      <c r="L1816" s="728" t="s">
        <v>3059</v>
      </c>
      <c r="M1816" s="579">
        <v>5172</v>
      </c>
      <c r="N1816" s="549"/>
      <c r="P1816" s="48"/>
      <c r="Q1816" s="48"/>
      <c r="R1816" s="48"/>
      <c r="S1816" s="48"/>
      <c r="T1816" s="48"/>
      <c r="U1816" s="48"/>
      <c r="V1816" s="48"/>
      <c r="W1816" s="48"/>
      <c r="X1816" s="48"/>
    </row>
    <row r="1817" spans="1:24" ht="20.100000000000001" customHeight="1">
      <c r="A1817" s="540">
        <v>1810</v>
      </c>
      <c r="B1817" s="725" t="s">
        <v>713</v>
      </c>
      <c r="C1817" s="542" t="s">
        <v>712</v>
      </c>
      <c r="D1817" s="543" t="s">
        <v>2263</v>
      </c>
      <c r="E1817" s="731" t="s">
        <v>3695</v>
      </c>
      <c r="F1817" s="729" t="s">
        <v>3058</v>
      </c>
      <c r="G1817" s="546"/>
      <c r="H1817" s="547"/>
      <c r="I1817" s="547"/>
      <c r="J1817" s="547"/>
      <c r="K1817" s="547"/>
      <c r="L1817" s="728" t="s">
        <v>3059</v>
      </c>
      <c r="M1817" s="579">
        <v>4331</v>
      </c>
      <c r="N1817" s="549"/>
      <c r="P1817" s="48"/>
      <c r="Q1817" s="48"/>
      <c r="R1817" s="48"/>
      <c r="S1817" s="48"/>
      <c r="T1817" s="48"/>
      <c r="U1817" s="48"/>
      <c r="V1817" s="48"/>
      <c r="W1817" s="48"/>
      <c r="X1817" s="48"/>
    </row>
    <row r="1818" spans="1:24" ht="20.100000000000001" customHeight="1">
      <c r="A1818" s="540">
        <v>1811</v>
      </c>
      <c r="B1818" s="725" t="s">
        <v>713</v>
      </c>
      <c r="C1818" s="542" t="s">
        <v>712</v>
      </c>
      <c r="D1818" s="543" t="s">
        <v>2265</v>
      </c>
      <c r="E1818" s="731" t="s">
        <v>3696</v>
      </c>
      <c r="F1818" s="729" t="s">
        <v>3058</v>
      </c>
      <c r="G1818" s="546"/>
      <c r="H1818" s="547"/>
      <c r="I1818" s="547"/>
      <c r="J1818" s="547"/>
      <c r="K1818" s="547"/>
      <c r="L1818" s="728" t="s">
        <v>3059</v>
      </c>
      <c r="M1818" s="579">
        <v>4331</v>
      </c>
      <c r="N1818" s="549"/>
      <c r="P1818" s="48"/>
      <c r="Q1818" s="48"/>
      <c r="R1818" s="48"/>
      <c r="S1818" s="48"/>
      <c r="T1818" s="48"/>
      <c r="U1818" s="48"/>
      <c r="V1818" s="48"/>
      <c r="W1818" s="48"/>
      <c r="X1818" s="48"/>
    </row>
    <row r="1819" spans="1:24" ht="20.100000000000001" customHeight="1">
      <c r="A1819" s="540">
        <v>1812</v>
      </c>
      <c r="B1819" s="725" t="s">
        <v>713</v>
      </c>
      <c r="C1819" s="542" t="s">
        <v>712</v>
      </c>
      <c r="D1819" s="543" t="s">
        <v>2266</v>
      </c>
      <c r="E1819" s="731" t="s">
        <v>3697</v>
      </c>
      <c r="F1819" s="729" t="s">
        <v>3058</v>
      </c>
      <c r="G1819" s="546"/>
      <c r="H1819" s="547"/>
      <c r="I1819" s="547"/>
      <c r="J1819" s="547"/>
      <c r="K1819" s="547"/>
      <c r="L1819" s="728" t="s">
        <v>3059</v>
      </c>
      <c r="M1819" s="579">
        <v>4331</v>
      </c>
      <c r="N1819" s="549"/>
      <c r="P1819" s="48"/>
      <c r="Q1819" s="48"/>
      <c r="R1819" s="48"/>
      <c r="S1819" s="48"/>
      <c r="T1819" s="48"/>
      <c r="U1819" s="48"/>
      <c r="V1819" s="48"/>
      <c r="W1819" s="48"/>
      <c r="X1819" s="48"/>
    </row>
    <row r="1820" spans="1:24" ht="20.100000000000001" customHeight="1">
      <c r="A1820" s="540">
        <v>1813</v>
      </c>
      <c r="B1820" s="725" t="s">
        <v>713</v>
      </c>
      <c r="C1820" s="542" t="s">
        <v>712</v>
      </c>
      <c r="D1820" s="543" t="s">
        <v>2268</v>
      </c>
      <c r="E1820" s="731" t="s">
        <v>3698</v>
      </c>
      <c r="F1820" s="729" t="s">
        <v>3058</v>
      </c>
      <c r="G1820" s="546"/>
      <c r="H1820" s="547"/>
      <c r="I1820" s="547"/>
      <c r="J1820" s="547"/>
      <c r="K1820" s="547"/>
      <c r="L1820" s="728" t="s">
        <v>3059</v>
      </c>
      <c r="M1820" s="579">
        <v>5172</v>
      </c>
      <c r="N1820" s="549"/>
      <c r="P1820" s="48"/>
      <c r="Q1820" s="48"/>
      <c r="R1820" s="48"/>
      <c r="S1820" s="48"/>
      <c r="T1820" s="48"/>
      <c r="U1820" s="48"/>
      <c r="V1820" s="48"/>
      <c r="W1820" s="48"/>
      <c r="X1820" s="48"/>
    </row>
    <row r="1821" spans="1:24" ht="20.100000000000001" customHeight="1">
      <c r="A1821" s="540">
        <v>1814</v>
      </c>
      <c r="B1821" s="725" t="s">
        <v>713</v>
      </c>
      <c r="C1821" s="542" t="s">
        <v>712</v>
      </c>
      <c r="D1821" s="543" t="s">
        <v>2269</v>
      </c>
      <c r="E1821" s="731" t="s">
        <v>3699</v>
      </c>
      <c r="F1821" s="729" t="s">
        <v>3058</v>
      </c>
      <c r="G1821" s="546"/>
      <c r="H1821" s="547"/>
      <c r="I1821" s="547"/>
      <c r="J1821" s="547"/>
      <c r="K1821" s="547"/>
      <c r="L1821" s="728" t="s">
        <v>3059</v>
      </c>
      <c r="M1821" s="579">
        <v>5172</v>
      </c>
      <c r="N1821" s="549"/>
      <c r="P1821" s="48"/>
      <c r="Q1821" s="48"/>
      <c r="R1821" s="48"/>
      <c r="S1821" s="48"/>
      <c r="T1821" s="48"/>
      <c r="U1821" s="48"/>
      <c r="V1821" s="48"/>
      <c r="W1821" s="48"/>
      <c r="X1821" s="48"/>
    </row>
    <row r="1822" spans="1:24" ht="20.100000000000001" customHeight="1">
      <c r="A1822" s="540">
        <v>1815</v>
      </c>
      <c r="B1822" s="725" t="s">
        <v>713</v>
      </c>
      <c r="C1822" s="542" t="s">
        <v>712</v>
      </c>
      <c r="D1822" s="543" t="s">
        <v>2271</v>
      </c>
      <c r="E1822" s="731" t="s">
        <v>3700</v>
      </c>
      <c r="F1822" s="729" t="s">
        <v>3058</v>
      </c>
      <c r="G1822" s="546"/>
      <c r="H1822" s="547"/>
      <c r="I1822" s="547"/>
      <c r="J1822" s="547"/>
      <c r="K1822" s="547"/>
      <c r="L1822" s="728" t="s">
        <v>3059</v>
      </c>
      <c r="M1822" s="579">
        <v>5981</v>
      </c>
      <c r="N1822" s="549"/>
      <c r="P1822" s="48"/>
      <c r="Q1822" s="48"/>
      <c r="R1822" s="48"/>
      <c r="S1822" s="48"/>
      <c r="T1822" s="48"/>
      <c r="U1822" s="48"/>
      <c r="V1822" s="48"/>
      <c r="W1822" s="48"/>
      <c r="X1822" s="48"/>
    </row>
    <row r="1823" spans="1:24" ht="20.100000000000001" customHeight="1">
      <c r="A1823" s="540">
        <v>1816</v>
      </c>
      <c r="B1823" s="725" t="s">
        <v>713</v>
      </c>
      <c r="C1823" s="542" t="s">
        <v>712</v>
      </c>
      <c r="D1823" s="543" t="s">
        <v>2272</v>
      </c>
      <c r="E1823" s="731" t="s">
        <v>3701</v>
      </c>
      <c r="F1823" s="729" t="s">
        <v>3058</v>
      </c>
      <c r="G1823" s="546"/>
      <c r="H1823" s="547"/>
      <c r="I1823" s="547"/>
      <c r="J1823" s="547"/>
      <c r="K1823" s="547"/>
      <c r="L1823" s="728" t="s">
        <v>3059</v>
      </c>
      <c r="M1823" s="579">
        <v>7830</v>
      </c>
      <c r="N1823" s="549"/>
      <c r="P1823" s="48"/>
      <c r="Q1823" s="48"/>
      <c r="R1823" s="48"/>
      <c r="S1823" s="48"/>
      <c r="T1823" s="48"/>
      <c r="U1823" s="48"/>
      <c r="V1823" s="48"/>
      <c r="W1823" s="48"/>
      <c r="X1823" s="48"/>
    </row>
    <row r="1824" spans="1:24" ht="20.100000000000001" customHeight="1">
      <c r="A1824" s="540">
        <v>1817</v>
      </c>
      <c r="B1824" s="725" t="s">
        <v>713</v>
      </c>
      <c r="C1824" s="542" t="s">
        <v>712</v>
      </c>
      <c r="D1824" s="543" t="s">
        <v>2274</v>
      </c>
      <c r="E1824" s="731" t="s">
        <v>3702</v>
      </c>
      <c r="F1824" s="729" t="s">
        <v>3058</v>
      </c>
      <c r="G1824" s="546"/>
      <c r="H1824" s="547"/>
      <c r="I1824" s="547"/>
      <c r="J1824" s="547"/>
      <c r="K1824" s="547"/>
      <c r="L1824" s="728" t="s">
        <v>3059</v>
      </c>
      <c r="M1824" s="579">
        <v>6821</v>
      </c>
      <c r="N1824" s="549"/>
      <c r="P1824" s="48"/>
      <c r="Q1824" s="48"/>
      <c r="R1824" s="48"/>
      <c r="S1824" s="48"/>
      <c r="T1824" s="48"/>
      <c r="U1824" s="48"/>
      <c r="V1824" s="48"/>
      <c r="W1824" s="48"/>
      <c r="X1824" s="48"/>
    </row>
    <row r="1825" spans="1:24" ht="20.100000000000001" customHeight="1">
      <c r="A1825" s="540">
        <v>1818</v>
      </c>
      <c r="B1825" s="725" t="s">
        <v>713</v>
      </c>
      <c r="C1825" s="542" t="s">
        <v>712</v>
      </c>
      <c r="D1825" s="543" t="s">
        <v>2275</v>
      </c>
      <c r="E1825" s="731" t="s">
        <v>3703</v>
      </c>
      <c r="F1825" s="729" t="s">
        <v>3058</v>
      </c>
      <c r="G1825" s="546"/>
      <c r="H1825" s="547"/>
      <c r="I1825" s="547"/>
      <c r="J1825" s="547"/>
      <c r="K1825" s="547"/>
      <c r="L1825" s="728" t="s">
        <v>3059</v>
      </c>
      <c r="M1825" s="579">
        <v>8381</v>
      </c>
      <c r="N1825" s="549"/>
      <c r="P1825" s="48"/>
      <c r="Q1825" s="48"/>
      <c r="R1825" s="48"/>
      <c r="S1825" s="48"/>
      <c r="T1825" s="48"/>
      <c r="U1825" s="48"/>
      <c r="V1825" s="48"/>
      <c r="W1825" s="48"/>
      <c r="X1825" s="48"/>
    </row>
    <row r="1826" spans="1:24" ht="20.100000000000001" customHeight="1">
      <c r="A1826" s="540">
        <v>1819</v>
      </c>
      <c r="B1826" s="725" t="s">
        <v>713</v>
      </c>
      <c r="C1826" s="542" t="s">
        <v>712</v>
      </c>
      <c r="D1826" s="543" t="s">
        <v>2277</v>
      </c>
      <c r="E1826" s="731" t="s">
        <v>3704</v>
      </c>
      <c r="F1826" s="729" t="s">
        <v>3058</v>
      </c>
      <c r="G1826" s="546"/>
      <c r="H1826" s="547"/>
      <c r="I1826" s="547"/>
      <c r="J1826" s="547"/>
      <c r="K1826" s="547"/>
      <c r="L1826" s="728" t="s">
        <v>3059</v>
      </c>
      <c r="M1826" s="579">
        <v>7043</v>
      </c>
      <c r="N1826" s="549"/>
      <c r="P1826" s="48"/>
      <c r="Q1826" s="48"/>
      <c r="R1826" s="48"/>
      <c r="S1826" s="48"/>
      <c r="T1826" s="48"/>
      <c r="U1826" s="48"/>
      <c r="V1826" s="48"/>
      <c r="W1826" s="48"/>
      <c r="X1826" s="48"/>
    </row>
    <row r="1827" spans="1:24" ht="20.100000000000001" customHeight="1">
      <c r="A1827" s="540">
        <v>1820</v>
      </c>
      <c r="B1827" s="725" t="s">
        <v>713</v>
      </c>
      <c r="C1827" s="542" t="s">
        <v>712</v>
      </c>
      <c r="D1827" s="543" t="s">
        <v>2278</v>
      </c>
      <c r="E1827" s="732" t="s">
        <v>4433</v>
      </c>
      <c r="F1827" s="729" t="s">
        <v>3058</v>
      </c>
      <c r="G1827" s="546"/>
      <c r="H1827" s="547"/>
      <c r="I1827" s="547"/>
      <c r="J1827" s="547"/>
      <c r="K1827" s="547"/>
      <c r="L1827" s="728" t="s">
        <v>3059</v>
      </c>
      <c r="M1827" s="579">
        <v>4331</v>
      </c>
      <c r="N1827" s="549"/>
      <c r="P1827" s="48"/>
      <c r="Q1827" s="48"/>
      <c r="R1827" s="48"/>
      <c r="S1827" s="48"/>
      <c r="T1827" s="48"/>
      <c r="U1827" s="48"/>
      <c r="V1827" s="48"/>
      <c r="W1827" s="48"/>
      <c r="X1827" s="48"/>
    </row>
    <row r="1828" spans="1:24" ht="20.100000000000001" customHeight="1">
      <c r="A1828" s="540">
        <v>1821</v>
      </c>
      <c r="B1828" s="725" t="s">
        <v>713</v>
      </c>
      <c r="C1828" s="542" t="s">
        <v>712</v>
      </c>
      <c r="D1828" s="543" t="s">
        <v>2280</v>
      </c>
      <c r="E1828" s="731" t="s">
        <v>3705</v>
      </c>
      <c r="F1828" s="729" t="s">
        <v>3058</v>
      </c>
      <c r="G1828" s="546"/>
      <c r="H1828" s="547"/>
      <c r="I1828" s="547"/>
      <c r="J1828" s="547"/>
      <c r="K1828" s="547"/>
      <c r="L1828" s="728" t="s">
        <v>3059</v>
      </c>
      <c r="M1828" s="579">
        <v>5981</v>
      </c>
      <c r="N1828" s="549"/>
      <c r="P1828" s="48"/>
      <c r="Q1828" s="48"/>
      <c r="R1828" s="48"/>
      <c r="S1828" s="48"/>
      <c r="T1828" s="48"/>
      <c r="U1828" s="48"/>
      <c r="V1828" s="48"/>
      <c r="W1828" s="48"/>
      <c r="X1828" s="48"/>
    </row>
    <row r="1829" spans="1:24" ht="20.100000000000001" customHeight="1">
      <c r="A1829" s="540">
        <v>1822</v>
      </c>
      <c r="B1829" s="725" t="s">
        <v>713</v>
      </c>
      <c r="C1829" s="542" t="s">
        <v>712</v>
      </c>
      <c r="D1829" s="543" t="s">
        <v>2281</v>
      </c>
      <c r="E1829" s="731" t="s">
        <v>3706</v>
      </c>
      <c r="F1829" s="729" t="s">
        <v>3058</v>
      </c>
      <c r="G1829" s="546"/>
      <c r="H1829" s="547"/>
      <c r="I1829" s="547"/>
      <c r="J1829" s="547"/>
      <c r="K1829" s="547"/>
      <c r="L1829" s="728" t="s">
        <v>3059</v>
      </c>
      <c r="M1829" s="579">
        <v>5981</v>
      </c>
      <c r="N1829" s="549"/>
      <c r="P1829" s="48"/>
      <c r="Q1829" s="48"/>
      <c r="R1829" s="48"/>
      <c r="S1829" s="48"/>
      <c r="T1829" s="48"/>
      <c r="U1829" s="48"/>
      <c r="V1829" s="48"/>
      <c r="W1829" s="48"/>
      <c r="X1829" s="48"/>
    </row>
    <row r="1830" spans="1:24" ht="20.100000000000001" customHeight="1">
      <c r="A1830" s="540">
        <v>1823</v>
      </c>
      <c r="B1830" s="725" t="s">
        <v>713</v>
      </c>
      <c r="C1830" s="542" t="s">
        <v>712</v>
      </c>
      <c r="D1830" s="543" t="s">
        <v>2283</v>
      </c>
      <c r="E1830" s="732" t="s">
        <v>4434</v>
      </c>
      <c r="F1830" s="729" t="s">
        <v>3058</v>
      </c>
      <c r="G1830" s="546"/>
      <c r="H1830" s="547"/>
      <c r="I1830" s="547"/>
      <c r="J1830" s="547"/>
      <c r="K1830" s="547"/>
      <c r="L1830" s="728" t="s">
        <v>3059</v>
      </c>
      <c r="M1830" s="579">
        <v>5981</v>
      </c>
      <c r="N1830" s="549"/>
      <c r="P1830" s="48"/>
      <c r="Q1830" s="48"/>
      <c r="R1830" s="48"/>
      <c r="S1830" s="48"/>
      <c r="T1830" s="48"/>
      <c r="U1830" s="48"/>
      <c r="V1830" s="48"/>
      <c r="W1830" s="48"/>
      <c r="X1830" s="48"/>
    </row>
    <row r="1831" spans="1:24" ht="20.100000000000001" customHeight="1">
      <c r="A1831" s="540">
        <v>1824</v>
      </c>
      <c r="B1831" s="725" t="s">
        <v>713</v>
      </c>
      <c r="C1831" s="542" t="s">
        <v>712</v>
      </c>
      <c r="D1831" s="543" t="s">
        <v>2284</v>
      </c>
      <c r="E1831" s="731" t="s">
        <v>3707</v>
      </c>
      <c r="F1831" s="729" t="s">
        <v>3058</v>
      </c>
      <c r="G1831" s="546"/>
      <c r="H1831" s="547"/>
      <c r="I1831" s="547"/>
      <c r="J1831" s="547"/>
      <c r="K1831" s="547"/>
      <c r="L1831" s="728" t="s">
        <v>3059</v>
      </c>
      <c r="M1831" s="579">
        <v>5172</v>
      </c>
      <c r="N1831" s="549"/>
      <c r="P1831" s="48"/>
      <c r="Q1831" s="48"/>
      <c r="R1831" s="48"/>
      <c r="S1831" s="48"/>
      <c r="T1831" s="48"/>
      <c r="U1831" s="48"/>
      <c r="V1831" s="48"/>
      <c r="W1831" s="48"/>
      <c r="X1831" s="48"/>
    </row>
    <row r="1832" spans="1:24" ht="20.100000000000001" customHeight="1">
      <c r="A1832" s="540">
        <v>1825</v>
      </c>
      <c r="B1832" s="725" t="s">
        <v>713</v>
      </c>
      <c r="C1832" s="542" t="s">
        <v>712</v>
      </c>
      <c r="D1832" s="543" t="s">
        <v>2287</v>
      </c>
      <c r="E1832" s="731" t="s">
        <v>3708</v>
      </c>
      <c r="F1832" s="729" t="s">
        <v>3058</v>
      </c>
      <c r="G1832" s="546"/>
      <c r="H1832" s="547"/>
      <c r="I1832" s="547"/>
      <c r="J1832" s="547"/>
      <c r="K1832" s="547"/>
      <c r="L1832" s="728" t="s">
        <v>3059</v>
      </c>
      <c r="M1832" s="579">
        <v>5981</v>
      </c>
      <c r="N1832" s="549"/>
      <c r="P1832" s="48"/>
      <c r="Q1832" s="48"/>
      <c r="R1832" s="48"/>
      <c r="S1832" s="48"/>
      <c r="T1832" s="48"/>
      <c r="U1832" s="48"/>
      <c r="V1832" s="48"/>
      <c r="W1832" s="48"/>
      <c r="X1832" s="48"/>
    </row>
    <row r="1833" spans="1:24" ht="20.100000000000001" customHeight="1">
      <c r="A1833" s="540">
        <v>1826</v>
      </c>
      <c r="B1833" s="725" t="s">
        <v>713</v>
      </c>
      <c r="C1833" s="542" t="s">
        <v>712</v>
      </c>
      <c r="D1833" s="543" t="s">
        <v>2288</v>
      </c>
      <c r="E1833" s="731" t="s">
        <v>3709</v>
      </c>
      <c r="F1833" s="729" t="s">
        <v>3058</v>
      </c>
      <c r="G1833" s="546"/>
      <c r="H1833" s="547"/>
      <c r="I1833" s="547"/>
      <c r="J1833" s="547"/>
      <c r="K1833" s="547"/>
      <c r="L1833" s="728" t="s">
        <v>3059</v>
      </c>
      <c r="M1833" s="579">
        <v>4779</v>
      </c>
      <c r="N1833" s="549"/>
      <c r="P1833" s="48"/>
      <c r="Q1833" s="48"/>
      <c r="R1833" s="48"/>
      <c r="S1833" s="48"/>
      <c r="T1833" s="48"/>
      <c r="U1833" s="48"/>
      <c r="V1833" s="48"/>
      <c r="W1833" s="48"/>
      <c r="X1833" s="48"/>
    </row>
    <row r="1834" spans="1:24" ht="20.100000000000001" customHeight="1">
      <c r="A1834" s="540">
        <v>1827</v>
      </c>
      <c r="B1834" s="725" t="s">
        <v>713</v>
      </c>
      <c r="C1834" s="542" t="s">
        <v>712</v>
      </c>
      <c r="D1834" s="543" t="s">
        <v>2291</v>
      </c>
      <c r="E1834" s="731" t="s">
        <v>3710</v>
      </c>
      <c r="F1834" s="729" t="s">
        <v>3058</v>
      </c>
      <c r="G1834" s="546"/>
      <c r="H1834" s="547"/>
      <c r="I1834" s="547"/>
      <c r="J1834" s="547"/>
      <c r="K1834" s="547"/>
      <c r="L1834" s="728" t="s">
        <v>3059</v>
      </c>
      <c r="M1834" s="579">
        <v>3882</v>
      </c>
      <c r="N1834" s="549"/>
      <c r="P1834" s="48"/>
      <c r="Q1834" s="48"/>
      <c r="R1834" s="48"/>
      <c r="S1834" s="48"/>
      <c r="T1834" s="48"/>
      <c r="U1834" s="48"/>
      <c r="V1834" s="48"/>
      <c r="W1834" s="48"/>
      <c r="X1834" s="48"/>
    </row>
    <row r="1835" spans="1:24" ht="20.100000000000001" customHeight="1">
      <c r="A1835" s="540">
        <v>1828</v>
      </c>
      <c r="B1835" s="725" t="s">
        <v>713</v>
      </c>
      <c r="C1835" s="542" t="s">
        <v>712</v>
      </c>
      <c r="D1835" s="543" t="s">
        <v>2292</v>
      </c>
      <c r="E1835" s="731" t="s">
        <v>3711</v>
      </c>
      <c r="F1835" s="729" t="s">
        <v>3058</v>
      </c>
      <c r="G1835" s="546"/>
      <c r="H1835" s="547"/>
      <c r="I1835" s="547"/>
      <c r="J1835" s="547"/>
      <c r="K1835" s="547"/>
      <c r="L1835" s="728" t="s">
        <v>3059</v>
      </c>
      <c r="M1835" s="579">
        <v>3882</v>
      </c>
      <c r="N1835" s="549"/>
      <c r="P1835" s="48"/>
      <c r="Q1835" s="48"/>
      <c r="R1835" s="48"/>
      <c r="S1835" s="48"/>
      <c r="T1835" s="48"/>
      <c r="U1835" s="48"/>
      <c r="V1835" s="48"/>
      <c r="W1835" s="48"/>
      <c r="X1835" s="48"/>
    </row>
    <row r="1836" spans="1:24" ht="20.100000000000001" customHeight="1">
      <c r="A1836" s="540">
        <v>1829</v>
      </c>
      <c r="B1836" s="725" t="s">
        <v>713</v>
      </c>
      <c r="C1836" s="542" t="s">
        <v>712</v>
      </c>
      <c r="D1836" s="543" t="s">
        <v>2294</v>
      </c>
      <c r="E1836" s="731" t="s">
        <v>3712</v>
      </c>
      <c r="F1836" s="729" t="s">
        <v>3058</v>
      </c>
      <c r="G1836" s="546"/>
      <c r="H1836" s="547"/>
      <c r="I1836" s="547"/>
      <c r="J1836" s="547"/>
      <c r="K1836" s="547"/>
      <c r="L1836" s="728" t="s">
        <v>3059</v>
      </c>
      <c r="M1836" s="579">
        <v>3370</v>
      </c>
      <c r="N1836" s="549"/>
      <c r="P1836" s="48"/>
      <c r="Q1836" s="48"/>
      <c r="R1836" s="48"/>
      <c r="S1836" s="48"/>
      <c r="T1836" s="48"/>
      <c r="U1836" s="48"/>
      <c r="V1836" s="48"/>
      <c r="W1836" s="48"/>
      <c r="X1836" s="48"/>
    </row>
    <row r="1837" spans="1:24" ht="20.100000000000001" customHeight="1">
      <c r="A1837" s="540">
        <v>1830</v>
      </c>
      <c r="B1837" s="725" t="s">
        <v>713</v>
      </c>
      <c r="C1837" s="542" t="s">
        <v>712</v>
      </c>
      <c r="D1837" s="543" t="s">
        <v>2295</v>
      </c>
      <c r="E1837" s="731" t="s">
        <v>3713</v>
      </c>
      <c r="F1837" s="729" t="s">
        <v>3058</v>
      </c>
      <c r="G1837" s="546"/>
      <c r="H1837" s="547"/>
      <c r="I1837" s="547"/>
      <c r="J1837" s="547"/>
      <c r="K1837" s="547"/>
      <c r="L1837" s="728" t="s">
        <v>3059</v>
      </c>
      <c r="M1837" s="579">
        <v>3370</v>
      </c>
      <c r="N1837" s="549"/>
      <c r="P1837" s="48"/>
      <c r="Q1837" s="48"/>
      <c r="R1837" s="48"/>
      <c r="S1837" s="48"/>
      <c r="T1837" s="48"/>
      <c r="U1837" s="48"/>
      <c r="V1837" s="48"/>
      <c r="W1837" s="48"/>
      <c r="X1837" s="48"/>
    </row>
    <row r="1838" spans="1:24" ht="20.100000000000001" customHeight="1">
      <c r="A1838" s="540">
        <v>1831</v>
      </c>
      <c r="B1838" s="725" t="s">
        <v>713</v>
      </c>
      <c r="C1838" s="542" t="s">
        <v>712</v>
      </c>
      <c r="D1838" s="543" t="s">
        <v>2297</v>
      </c>
      <c r="E1838" s="731" t="s">
        <v>3714</v>
      </c>
      <c r="F1838" s="729" t="s">
        <v>3058</v>
      </c>
      <c r="G1838" s="546"/>
      <c r="H1838" s="547"/>
      <c r="I1838" s="547"/>
      <c r="J1838" s="547"/>
      <c r="K1838" s="547"/>
      <c r="L1838" s="728" t="s">
        <v>3059</v>
      </c>
      <c r="M1838" s="579">
        <v>3370</v>
      </c>
      <c r="N1838" s="549"/>
      <c r="P1838" s="48"/>
      <c r="Q1838" s="48"/>
      <c r="R1838" s="48"/>
      <c r="S1838" s="48"/>
      <c r="T1838" s="48"/>
      <c r="U1838" s="48"/>
      <c r="V1838" s="48"/>
      <c r="W1838" s="48"/>
      <c r="X1838" s="48"/>
    </row>
    <row r="1839" spans="1:24" ht="20.100000000000001" customHeight="1">
      <c r="A1839" s="540">
        <v>1832</v>
      </c>
      <c r="B1839" s="725" t="s">
        <v>713</v>
      </c>
      <c r="C1839" s="542" t="s">
        <v>712</v>
      </c>
      <c r="D1839" s="543" t="s">
        <v>2298</v>
      </c>
      <c r="E1839" s="731" t="s">
        <v>3715</v>
      </c>
      <c r="F1839" s="729" t="s">
        <v>3058</v>
      </c>
      <c r="G1839" s="546"/>
      <c r="H1839" s="547"/>
      <c r="I1839" s="547"/>
      <c r="J1839" s="547"/>
      <c r="K1839" s="547"/>
      <c r="L1839" s="728" t="s">
        <v>3059</v>
      </c>
      <c r="M1839" s="579">
        <v>4162</v>
      </c>
      <c r="N1839" s="549"/>
      <c r="P1839" s="48"/>
      <c r="Q1839" s="48"/>
      <c r="R1839" s="48"/>
      <c r="S1839" s="48"/>
      <c r="T1839" s="48"/>
      <c r="U1839" s="48"/>
      <c r="V1839" s="48"/>
      <c r="W1839" s="48"/>
      <c r="X1839" s="48"/>
    </row>
    <row r="1840" spans="1:24" ht="20.100000000000001" customHeight="1">
      <c r="A1840" s="540">
        <v>1833</v>
      </c>
      <c r="B1840" s="725" t="s">
        <v>713</v>
      </c>
      <c r="C1840" s="542" t="s">
        <v>712</v>
      </c>
      <c r="D1840" s="543" t="s">
        <v>2300</v>
      </c>
      <c r="E1840" s="731" t="s">
        <v>3716</v>
      </c>
      <c r="F1840" s="729" t="s">
        <v>3058</v>
      </c>
      <c r="G1840" s="546"/>
      <c r="H1840" s="547"/>
      <c r="I1840" s="547"/>
      <c r="J1840" s="547"/>
      <c r="K1840" s="547"/>
      <c r="L1840" s="728" t="s">
        <v>3059</v>
      </c>
      <c r="M1840" s="579">
        <v>3882</v>
      </c>
      <c r="N1840" s="549"/>
      <c r="P1840" s="48"/>
      <c r="Q1840" s="48"/>
      <c r="R1840" s="48"/>
      <c r="S1840" s="48"/>
      <c r="T1840" s="48"/>
      <c r="U1840" s="48"/>
      <c r="V1840" s="48"/>
      <c r="W1840" s="48"/>
      <c r="X1840" s="48"/>
    </row>
    <row r="1841" spans="1:24" ht="20.100000000000001" customHeight="1">
      <c r="A1841" s="540">
        <v>1834</v>
      </c>
      <c r="B1841" s="725" t="s">
        <v>713</v>
      </c>
      <c r="C1841" s="542" t="s">
        <v>712</v>
      </c>
      <c r="D1841" s="543" t="s">
        <v>2301</v>
      </c>
      <c r="E1841" s="731" t="s">
        <v>3717</v>
      </c>
      <c r="F1841" s="729" t="s">
        <v>3058</v>
      </c>
      <c r="G1841" s="546"/>
      <c r="H1841" s="547"/>
      <c r="I1841" s="547"/>
      <c r="J1841" s="547"/>
      <c r="K1841" s="547"/>
      <c r="L1841" s="728" t="s">
        <v>3059</v>
      </c>
      <c r="M1841" s="579">
        <v>3882</v>
      </c>
      <c r="N1841" s="549"/>
      <c r="P1841" s="48"/>
      <c r="Q1841" s="48"/>
      <c r="R1841" s="48"/>
      <c r="S1841" s="48"/>
      <c r="T1841" s="48"/>
      <c r="U1841" s="48"/>
      <c r="V1841" s="48"/>
      <c r="W1841" s="48"/>
      <c r="X1841" s="48"/>
    </row>
    <row r="1842" spans="1:24" ht="20.100000000000001" customHeight="1">
      <c r="A1842" s="540">
        <v>1835</v>
      </c>
      <c r="B1842" s="725" t="s">
        <v>713</v>
      </c>
      <c r="C1842" s="542" t="s">
        <v>712</v>
      </c>
      <c r="D1842" s="543" t="s">
        <v>2303</v>
      </c>
      <c r="E1842" s="731" t="s">
        <v>3718</v>
      </c>
      <c r="F1842" s="729" t="s">
        <v>3058</v>
      </c>
      <c r="G1842" s="546"/>
      <c r="H1842" s="547"/>
      <c r="I1842" s="547"/>
      <c r="J1842" s="547"/>
      <c r="K1842" s="547"/>
      <c r="L1842" s="728" t="s">
        <v>3059</v>
      </c>
      <c r="M1842" s="579">
        <v>3882</v>
      </c>
      <c r="N1842" s="549"/>
      <c r="P1842" s="48"/>
      <c r="Q1842" s="48"/>
      <c r="R1842" s="48"/>
      <c r="S1842" s="48"/>
      <c r="T1842" s="48"/>
      <c r="U1842" s="48"/>
      <c r="V1842" s="48"/>
      <c r="W1842" s="48"/>
      <c r="X1842" s="48"/>
    </row>
    <row r="1843" spans="1:24" ht="20.100000000000001" customHeight="1">
      <c r="A1843" s="540">
        <v>1836</v>
      </c>
      <c r="B1843" s="725" t="s">
        <v>713</v>
      </c>
      <c r="C1843" s="542" t="s">
        <v>712</v>
      </c>
      <c r="D1843" s="543" t="s">
        <v>2304</v>
      </c>
      <c r="E1843" s="731" t="s">
        <v>3719</v>
      </c>
      <c r="F1843" s="729" t="s">
        <v>3058</v>
      </c>
      <c r="G1843" s="546"/>
      <c r="H1843" s="547"/>
      <c r="I1843" s="547"/>
      <c r="J1843" s="547"/>
      <c r="K1843" s="547"/>
      <c r="L1843" s="728" t="s">
        <v>3059</v>
      </c>
      <c r="M1843" s="579">
        <v>3882</v>
      </c>
      <c r="N1843" s="549"/>
      <c r="P1843" s="48"/>
      <c r="Q1843" s="48"/>
      <c r="R1843" s="48"/>
      <c r="S1843" s="48"/>
      <c r="T1843" s="48"/>
      <c r="U1843" s="48"/>
      <c r="V1843" s="48"/>
      <c r="W1843" s="48"/>
      <c r="X1843" s="48"/>
    </row>
    <row r="1844" spans="1:24" ht="20.100000000000001" customHeight="1">
      <c r="A1844" s="540">
        <v>1837</v>
      </c>
      <c r="B1844" s="725" t="s">
        <v>713</v>
      </c>
      <c r="C1844" s="542" t="s">
        <v>712</v>
      </c>
      <c r="D1844" s="543" t="s">
        <v>2306</v>
      </c>
      <c r="E1844" s="731" t="s">
        <v>3720</v>
      </c>
      <c r="F1844" s="729" t="s">
        <v>3058</v>
      </c>
      <c r="G1844" s="546"/>
      <c r="H1844" s="547"/>
      <c r="I1844" s="547"/>
      <c r="J1844" s="547"/>
      <c r="K1844" s="547"/>
      <c r="L1844" s="728" t="s">
        <v>3059</v>
      </c>
      <c r="M1844" s="579">
        <v>3882</v>
      </c>
      <c r="N1844" s="549"/>
      <c r="P1844" s="48"/>
      <c r="Q1844" s="48"/>
      <c r="R1844" s="48"/>
      <c r="S1844" s="48"/>
      <c r="T1844" s="48"/>
      <c r="U1844" s="48"/>
      <c r="V1844" s="48"/>
      <c r="W1844" s="48"/>
      <c r="X1844" s="48"/>
    </row>
    <row r="1845" spans="1:24" ht="20.100000000000001" customHeight="1">
      <c r="A1845" s="540">
        <v>1838</v>
      </c>
      <c r="B1845" s="725" t="s">
        <v>713</v>
      </c>
      <c r="C1845" s="542" t="s">
        <v>712</v>
      </c>
      <c r="D1845" s="543" t="s">
        <v>2307</v>
      </c>
      <c r="E1845" s="731" t="s">
        <v>3721</v>
      </c>
      <c r="F1845" s="729" t="s">
        <v>3058</v>
      </c>
      <c r="G1845" s="546"/>
      <c r="H1845" s="547"/>
      <c r="I1845" s="547"/>
      <c r="J1845" s="547"/>
      <c r="K1845" s="547"/>
      <c r="L1845" s="728" t="s">
        <v>3059</v>
      </c>
      <c r="M1845" s="579">
        <v>4162</v>
      </c>
      <c r="N1845" s="549"/>
      <c r="P1845" s="48"/>
      <c r="Q1845" s="48"/>
      <c r="R1845" s="48"/>
      <c r="S1845" s="48"/>
      <c r="T1845" s="48"/>
      <c r="U1845" s="48"/>
      <c r="V1845" s="48"/>
      <c r="W1845" s="48"/>
      <c r="X1845" s="48"/>
    </row>
    <row r="1846" spans="1:24" ht="20.100000000000001" customHeight="1">
      <c r="A1846" s="540">
        <v>1839</v>
      </c>
      <c r="B1846" s="725" t="s">
        <v>713</v>
      </c>
      <c r="C1846" s="542" t="s">
        <v>712</v>
      </c>
      <c r="D1846" s="543" t="s">
        <v>2309</v>
      </c>
      <c r="E1846" s="731" t="s">
        <v>3722</v>
      </c>
      <c r="F1846" s="729" t="s">
        <v>3058</v>
      </c>
      <c r="G1846" s="546"/>
      <c r="H1846" s="547"/>
      <c r="I1846" s="547"/>
      <c r="J1846" s="547"/>
      <c r="K1846" s="547"/>
      <c r="L1846" s="728" t="s">
        <v>3059</v>
      </c>
      <c r="M1846" s="579">
        <v>3370</v>
      </c>
      <c r="N1846" s="549"/>
      <c r="P1846" s="48"/>
      <c r="Q1846" s="48"/>
      <c r="R1846" s="48"/>
      <c r="S1846" s="48"/>
      <c r="T1846" s="48"/>
      <c r="U1846" s="48"/>
      <c r="V1846" s="48"/>
      <c r="W1846" s="48"/>
      <c r="X1846" s="48"/>
    </row>
    <row r="1847" spans="1:24" ht="20.100000000000001" customHeight="1">
      <c r="A1847" s="540">
        <v>1840</v>
      </c>
      <c r="B1847" s="725" t="s">
        <v>713</v>
      </c>
      <c r="C1847" s="542" t="s">
        <v>712</v>
      </c>
      <c r="D1847" s="543" t="s">
        <v>2310</v>
      </c>
      <c r="E1847" s="731" t="s">
        <v>3723</v>
      </c>
      <c r="F1847" s="729" t="s">
        <v>3058</v>
      </c>
      <c r="G1847" s="546"/>
      <c r="H1847" s="547"/>
      <c r="I1847" s="547"/>
      <c r="J1847" s="547"/>
      <c r="K1847" s="547"/>
      <c r="L1847" s="728" t="s">
        <v>3059</v>
      </c>
      <c r="M1847" s="579">
        <v>4162</v>
      </c>
      <c r="N1847" s="549"/>
      <c r="P1847" s="48"/>
      <c r="Q1847" s="48"/>
      <c r="R1847" s="48"/>
      <c r="S1847" s="48"/>
      <c r="T1847" s="48"/>
      <c r="U1847" s="48"/>
      <c r="V1847" s="48"/>
      <c r="W1847" s="48"/>
      <c r="X1847" s="48"/>
    </row>
    <row r="1848" spans="1:24" ht="20.100000000000001" customHeight="1">
      <c r="A1848" s="540">
        <v>1841</v>
      </c>
      <c r="B1848" s="725" t="s">
        <v>713</v>
      </c>
      <c r="C1848" s="542" t="s">
        <v>712</v>
      </c>
      <c r="D1848" s="543" t="s">
        <v>2312</v>
      </c>
      <c r="E1848" s="731" t="s">
        <v>3724</v>
      </c>
      <c r="F1848" s="729" t="s">
        <v>3058</v>
      </c>
      <c r="G1848" s="546"/>
      <c r="H1848" s="547"/>
      <c r="I1848" s="547"/>
      <c r="J1848" s="547"/>
      <c r="K1848" s="547"/>
      <c r="L1848" s="728" t="s">
        <v>3059</v>
      </c>
      <c r="M1848" s="579">
        <v>3882</v>
      </c>
      <c r="N1848" s="549"/>
      <c r="P1848" s="48"/>
      <c r="Q1848" s="48"/>
      <c r="R1848" s="48"/>
      <c r="S1848" s="48"/>
      <c r="T1848" s="48"/>
      <c r="U1848" s="48"/>
      <c r="V1848" s="48"/>
      <c r="W1848" s="48"/>
      <c r="X1848" s="48"/>
    </row>
    <row r="1849" spans="1:24" ht="20.100000000000001" customHeight="1">
      <c r="A1849" s="540">
        <v>1842</v>
      </c>
      <c r="B1849" s="725" t="s">
        <v>713</v>
      </c>
      <c r="C1849" s="542" t="s">
        <v>712</v>
      </c>
      <c r="D1849" s="543" t="s">
        <v>2313</v>
      </c>
      <c r="E1849" s="731" t="s">
        <v>3725</v>
      </c>
      <c r="F1849" s="729" t="s">
        <v>3058</v>
      </c>
      <c r="G1849" s="546"/>
      <c r="H1849" s="547"/>
      <c r="I1849" s="547"/>
      <c r="J1849" s="547"/>
      <c r="K1849" s="547"/>
      <c r="L1849" s="728" t="s">
        <v>3059</v>
      </c>
      <c r="M1849" s="579">
        <v>4162</v>
      </c>
      <c r="N1849" s="549"/>
      <c r="P1849" s="48"/>
      <c r="Q1849" s="48"/>
      <c r="R1849" s="48"/>
      <c r="S1849" s="48"/>
      <c r="T1849" s="48"/>
      <c r="U1849" s="48"/>
      <c r="V1849" s="48"/>
      <c r="W1849" s="48"/>
      <c r="X1849" s="48"/>
    </row>
    <row r="1850" spans="1:24" ht="20.100000000000001" customHeight="1">
      <c r="A1850" s="540">
        <v>1843</v>
      </c>
      <c r="B1850" s="725" t="s">
        <v>713</v>
      </c>
      <c r="C1850" s="542" t="s">
        <v>712</v>
      </c>
      <c r="D1850" s="543" t="s">
        <v>2315</v>
      </c>
      <c r="E1850" s="731" t="s">
        <v>3726</v>
      </c>
      <c r="F1850" s="729" t="s">
        <v>3058</v>
      </c>
      <c r="G1850" s="546"/>
      <c r="H1850" s="547"/>
      <c r="I1850" s="547"/>
      <c r="J1850" s="547"/>
      <c r="K1850" s="547"/>
      <c r="L1850" s="728" t="s">
        <v>3059</v>
      </c>
      <c r="M1850" s="579">
        <v>4162</v>
      </c>
      <c r="N1850" s="549"/>
      <c r="P1850" s="48"/>
      <c r="Q1850" s="48"/>
      <c r="R1850" s="48"/>
      <c r="S1850" s="48"/>
      <c r="T1850" s="48"/>
      <c r="U1850" s="48"/>
      <c r="V1850" s="48"/>
      <c r="W1850" s="48"/>
      <c r="X1850" s="48"/>
    </row>
    <row r="1851" spans="1:24" ht="20.100000000000001" customHeight="1">
      <c r="A1851" s="540">
        <v>1844</v>
      </c>
      <c r="B1851" s="725" t="s">
        <v>713</v>
      </c>
      <c r="C1851" s="542" t="s">
        <v>712</v>
      </c>
      <c r="D1851" s="543" t="s">
        <v>2316</v>
      </c>
      <c r="E1851" s="731" t="s">
        <v>3727</v>
      </c>
      <c r="F1851" s="729" t="s">
        <v>3058</v>
      </c>
      <c r="G1851" s="546"/>
      <c r="H1851" s="547"/>
      <c r="I1851" s="547"/>
      <c r="J1851" s="547"/>
      <c r="K1851" s="547"/>
      <c r="L1851" s="728" t="s">
        <v>3059</v>
      </c>
      <c r="M1851" s="579">
        <v>4162</v>
      </c>
      <c r="N1851" s="549"/>
      <c r="P1851" s="48"/>
      <c r="Q1851" s="48"/>
      <c r="R1851" s="48"/>
      <c r="S1851" s="48"/>
      <c r="T1851" s="48"/>
      <c r="U1851" s="48"/>
      <c r="V1851" s="48"/>
      <c r="W1851" s="48"/>
      <c r="X1851" s="48"/>
    </row>
    <row r="1852" spans="1:24" ht="20.100000000000001" customHeight="1">
      <c r="A1852" s="540">
        <v>1845</v>
      </c>
      <c r="B1852" s="725" t="s">
        <v>713</v>
      </c>
      <c r="C1852" s="542" t="s">
        <v>712</v>
      </c>
      <c r="D1852" s="543" t="s">
        <v>2318</v>
      </c>
      <c r="E1852" s="731" t="s">
        <v>3728</v>
      </c>
      <c r="F1852" s="729" t="s">
        <v>3058</v>
      </c>
      <c r="G1852" s="546"/>
      <c r="H1852" s="547"/>
      <c r="I1852" s="547"/>
      <c r="J1852" s="547"/>
      <c r="K1852" s="547"/>
      <c r="L1852" s="728" t="s">
        <v>3059</v>
      </c>
      <c r="M1852" s="579">
        <v>5290</v>
      </c>
      <c r="N1852" s="549"/>
      <c r="P1852" s="48"/>
      <c r="Q1852" s="48"/>
      <c r="R1852" s="48"/>
      <c r="S1852" s="48"/>
      <c r="T1852" s="48"/>
      <c r="U1852" s="48"/>
      <c r="V1852" s="48"/>
      <c r="W1852" s="48"/>
      <c r="X1852" s="48"/>
    </row>
    <row r="1853" spans="1:24" ht="20.100000000000001" customHeight="1">
      <c r="A1853" s="540">
        <v>1846</v>
      </c>
      <c r="B1853" s="725" t="s">
        <v>713</v>
      </c>
      <c r="C1853" s="542" t="s">
        <v>712</v>
      </c>
      <c r="D1853" s="543" t="s">
        <v>2319</v>
      </c>
      <c r="E1853" s="731" t="s">
        <v>3729</v>
      </c>
      <c r="F1853" s="729" t="s">
        <v>3058</v>
      </c>
      <c r="G1853" s="546"/>
      <c r="H1853" s="547"/>
      <c r="I1853" s="547"/>
      <c r="J1853" s="547"/>
      <c r="K1853" s="547"/>
      <c r="L1853" s="728" t="s">
        <v>3059</v>
      </c>
      <c r="M1853" s="579">
        <v>3370</v>
      </c>
      <c r="N1853" s="549"/>
      <c r="P1853" s="48"/>
      <c r="Q1853" s="48"/>
      <c r="R1853" s="48"/>
      <c r="S1853" s="48"/>
      <c r="T1853" s="48"/>
      <c r="U1853" s="48"/>
      <c r="V1853" s="48"/>
      <c r="W1853" s="48"/>
      <c r="X1853" s="48"/>
    </row>
    <row r="1854" spans="1:24" ht="20.100000000000001" customHeight="1">
      <c r="A1854" s="540">
        <v>1847</v>
      </c>
      <c r="B1854" s="725" t="s">
        <v>713</v>
      </c>
      <c r="C1854" s="542" t="s">
        <v>712</v>
      </c>
      <c r="D1854" s="543" t="s">
        <v>2321</v>
      </c>
      <c r="E1854" s="731" t="s">
        <v>3730</v>
      </c>
      <c r="F1854" s="729" t="s">
        <v>3058</v>
      </c>
      <c r="G1854" s="546"/>
      <c r="H1854" s="547"/>
      <c r="I1854" s="547"/>
      <c r="J1854" s="547"/>
      <c r="K1854" s="547"/>
      <c r="L1854" s="728" t="s">
        <v>3059</v>
      </c>
      <c r="M1854" s="579">
        <v>3370</v>
      </c>
      <c r="N1854" s="549"/>
      <c r="P1854" s="48"/>
      <c r="Q1854" s="48"/>
      <c r="R1854" s="48"/>
      <c r="S1854" s="48"/>
      <c r="T1854" s="48"/>
      <c r="U1854" s="48"/>
      <c r="V1854" s="48"/>
      <c r="W1854" s="48"/>
      <c r="X1854" s="48"/>
    </row>
    <row r="1855" spans="1:24" ht="20.100000000000001" customHeight="1">
      <c r="A1855" s="540">
        <v>1848</v>
      </c>
      <c r="B1855" s="725" t="s">
        <v>713</v>
      </c>
      <c r="C1855" s="542" t="s">
        <v>712</v>
      </c>
      <c r="D1855" s="543" t="s">
        <v>2322</v>
      </c>
      <c r="E1855" s="731" t="s">
        <v>3731</v>
      </c>
      <c r="F1855" s="729" t="s">
        <v>3058</v>
      </c>
      <c r="G1855" s="546"/>
      <c r="H1855" s="547"/>
      <c r="I1855" s="547"/>
      <c r="J1855" s="547"/>
      <c r="K1855" s="547"/>
      <c r="L1855" s="728" t="s">
        <v>3059</v>
      </c>
      <c r="M1855" s="579">
        <v>3882</v>
      </c>
      <c r="N1855" s="549"/>
      <c r="P1855" s="48"/>
      <c r="Q1855" s="48"/>
      <c r="R1855" s="48"/>
      <c r="S1855" s="48"/>
      <c r="T1855" s="48"/>
      <c r="U1855" s="48"/>
      <c r="V1855" s="48"/>
      <c r="W1855" s="48"/>
      <c r="X1855" s="48"/>
    </row>
    <row r="1856" spans="1:24" ht="20.100000000000001" customHeight="1">
      <c r="A1856" s="540">
        <v>1849</v>
      </c>
      <c r="B1856" s="725" t="s">
        <v>713</v>
      </c>
      <c r="C1856" s="542" t="s">
        <v>712</v>
      </c>
      <c r="D1856" s="543" t="s">
        <v>2324</v>
      </c>
      <c r="E1856" s="731" t="s">
        <v>3732</v>
      </c>
      <c r="F1856" s="729" t="s">
        <v>3058</v>
      </c>
      <c r="G1856" s="546"/>
      <c r="H1856" s="547"/>
      <c r="I1856" s="547"/>
      <c r="J1856" s="547"/>
      <c r="K1856" s="547"/>
      <c r="L1856" s="728" t="s">
        <v>3059</v>
      </c>
      <c r="M1856" s="579">
        <v>3370</v>
      </c>
      <c r="N1856" s="549"/>
      <c r="P1856" s="48"/>
      <c r="Q1856" s="48"/>
      <c r="R1856" s="48"/>
      <c r="S1856" s="48"/>
      <c r="T1856" s="48"/>
      <c r="U1856" s="48"/>
      <c r="V1856" s="48"/>
      <c r="W1856" s="48"/>
      <c r="X1856" s="48"/>
    </row>
    <row r="1857" spans="1:24" ht="20.100000000000001" customHeight="1">
      <c r="A1857" s="540">
        <v>1850</v>
      </c>
      <c r="B1857" s="725" t="s">
        <v>713</v>
      </c>
      <c r="C1857" s="542" t="s">
        <v>712</v>
      </c>
      <c r="D1857" s="543" t="s">
        <v>2325</v>
      </c>
      <c r="E1857" s="731" t="s">
        <v>3733</v>
      </c>
      <c r="F1857" s="729" t="s">
        <v>3058</v>
      </c>
      <c r="G1857" s="546"/>
      <c r="H1857" s="547"/>
      <c r="I1857" s="547"/>
      <c r="J1857" s="547"/>
      <c r="K1857" s="547"/>
      <c r="L1857" s="728" t="s">
        <v>3059</v>
      </c>
      <c r="M1857" s="579">
        <v>4162</v>
      </c>
      <c r="N1857" s="549"/>
      <c r="P1857" s="48"/>
      <c r="Q1857" s="48"/>
      <c r="R1857" s="48"/>
      <c r="S1857" s="48"/>
      <c r="T1857" s="48"/>
      <c r="U1857" s="48"/>
      <c r="V1857" s="48"/>
      <c r="W1857" s="48"/>
      <c r="X1857" s="48"/>
    </row>
    <row r="1858" spans="1:24" ht="20.100000000000001" customHeight="1">
      <c r="A1858" s="540">
        <v>1851</v>
      </c>
      <c r="B1858" s="725" t="s">
        <v>713</v>
      </c>
      <c r="C1858" s="542" t="s">
        <v>712</v>
      </c>
      <c r="D1858" s="543" t="s">
        <v>2327</v>
      </c>
      <c r="E1858" s="731" t="s">
        <v>3734</v>
      </c>
      <c r="F1858" s="729" t="s">
        <v>3058</v>
      </c>
      <c r="G1858" s="546"/>
      <c r="H1858" s="547"/>
      <c r="I1858" s="547"/>
      <c r="J1858" s="547"/>
      <c r="K1858" s="547"/>
      <c r="L1858" s="728" t="s">
        <v>3059</v>
      </c>
      <c r="M1858" s="579">
        <v>3370</v>
      </c>
      <c r="N1858" s="549"/>
      <c r="P1858" s="48"/>
      <c r="Q1858" s="48"/>
      <c r="R1858" s="48"/>
      <c r="S1858" s="48"/>
      <c r="T1858" s="48"/>
      <c r="U1858" s="48"/>
      <c r="V1858" s="48"/>
      <c r="W1858" s="48"/>
      <c r="X1858" s="48"/>
    </row>
    <row r="1859" spans="1:24" ht="20.100000000000001" customHeight="1">
      <c r="A1859" s="540">
        <v>1852</v>
      </c>
      <c r="B1859" s="725" t="s">
        <v>713</v>
      </c>
      <c r="C1859" s="542" t="s">
        <v>712</v>
      </c>
      <c r="D1859" s="543" t="s">
        <v>2328</v>
      </c>
      <c r="E1859" s="731" t="s">
        <v>3735</v>
      </c>
      <c r="F1859" s="729" t="s">
        <v>3058</v>
      </c>
      <c r="G1859" s="546"/>
      <c r="H1859" s="547"/>
      <c r="I1859" s="547"/>
      <c r="J1859" s="547"/>
      <c r="K1859" s="547"/>
      <c r="L1859" s="728" t="s">
        <v>3059</v>
      </c>
      <c r="M1859" s="579">
        <v>3370</v>
      </c>
      <c r="N1859" s="549"/>
      <c r="P1859" s="48"/>
      <c r="Q1859" s="48"/>
      <c r="R1859" s="48"/>
      <c r="S1859" s="48"/>
      <c r="T1859" s="48"/>
      <c r="U1859" s="48"/>
      <c r="V1859" s="48"/>
      <c r="W1859" s="48"/>
      <c r="X1859" s="48"/>
    </row>
    <row r="1860" spans="1:24" ht="20.100000000000001" customHeight="1">
      <c r="A1860" s="540">
        <v>1853</v>
      </c>
      <c r="B1860" s="725" t="s">
        <v>713</v>
      </c>
      <c r="C1860" s="542" t="s">
        <v>712</v>
      </c>
      <c r="D1860" s="543" t="s">
        <v>2330</v>
      </c>
      <c r="E1860" s="731" t="s">
        <v>3736</v>
      </c>
      <c r="F1860" s="729" t="s">
        <v>3058</v>
      </c>
      <c r="G1860" s="546"/>
      <c r="H1860" s="547"/>
      <c r="I1860" s="547"/>
      <c r="J1860" s="547"/>
      <c r="K1860" s="547"/>
      <c r="L1860" s="728" t="s">
        <v>3059</v>
      </c>
      <c r="M1860" s="579">
        <v>3882</v>
      </c>
      <c r="N1860" s="549"/>
      <c r="P1860" s="48"/>
      <c r="Q1860" s="48"/>
      <c r="R1860" s="48"/>
      <c r="S1860" s="48"/>
      <c r="T1860" s="48"/>
      <c r="U1860" s="48"/>
      <c r="V1860" s="48"/>
      <c r="W1860" s="48"/>
      <c r="X1860" s="48"/>
    </row>
    <row r="1861" spans="1:24" ht="20.100000000000001" customHeight="1">
      <c r="A1861" s="540">
        <v>1854</v>
      </c>
      <c r="B1861" s="725" t="s">
        <v>713</v>
      </c>
      <c r="C1861" s="542" t="s">
        <v>712</v>
      </c>
      <c r="D1861" s="543" t="s">
        <v>2331</v>
      </c>
      <c r="E1861" s="731" t="s">
        <v>3737</v>
      </c>
      <c r="F1861" s="729" t="s">
        <v>3058</v>
      </c>
      <c r="G1861" s="546"/>
      <c r="H1861" s="547"/>
      <c r="I1861" s="547"/>
      <c r="J1861" s="547"/>
      <c r="K1861" s="547"/>
      <c r="L1861" s="728" t="s">
        <v>3059</v>
      </c>
      <c r="M1861" s="579">
        <v>3882</v>
      </c>
      <c r="N1861" s="549"/>
      <c r="P1861" s="48"/>
      <c r="Q1861" s="48"/>
      <c r="R1861" s="48"/>
      <c r="S1861" s="48"/>
      <c r="T1861" s="48"/>
      <c r="U1861" s="48"/>
      <c r="V1861" s="48"/>
      <c r="W1861" s="48"/>
      <c r="X1861" s="48"/>
    </row>
    <row r="1862" spans="1:24" ht="20.100000000000001" customHeight="1">
      <c r="A1862" s="540">
        <v>1855</v>
      </c>
      <c r="B1862" s="725" t="s">
        <v>713</v>
      </c>
      <c r="C1862" s="542" t="s">
        <v>712</v>
      </c>
      <c r="D1862" s="543" t="s">
        <v>2333</v>
      </c>
      <c r="E1862" s="731" t="s">
        <v>3738</v>
      </c>
      <c r="F1862" s="729" t="s">
        <v>3058</v>
      </c>
      <c r="G1862" s="546"/>
      <c r="H1862" s="547"/>
      <c r="I1862" s="547"/>
      <c r="J1862" s="547"/>
      <c r="K1862" s="547"/>
      <c r="L1862" s="728" t="s">
        <v>3059</v>
      </c>
      <c r="M1862" s="579">
        <v>3882</v>
      </c>
      <c r="N1862" s="549"/>
      <c r="P1862" s="48"/>
      <c r="Q1862" s="48"/>
      <c r="R1862" s="48"/>
      <c r="S1862" s="48"/>
      <c r="T1862" s="48"/>
      <c r="U1862" s="48"/>
      <c r="V1862" s="48"/>
      <c r="W1862" s="48"/>
      <c r="X1862" s="48"/>
    </row>
    <row r="1863" spans="1:24" ht="20.100000000000001" customHeight="1">
      <c r="A1863" s="540">
        <v>1856</v>
      </c>
      <c r="B1863" s="725" t="s">
        <v>713</v>
      </c>
      <c r="C1863" s="542" t="s">
        <v>712</v>
      </c>
      <c r="D1863" s="543" t="s">
        <v>2334</v>
      </c>
      <c r="E1863" s="731" t="s">
        <v>3739</v>
      </c>
      <c r="F1863" s="729" t="s">
        <v>3058</v>
      </c>
      <c r="G1863" s="546"/>
      <c r="H1863" s="547"/>
      <c r="I1863" s="547"/>
      <c r="J1863" s="547"/>
      <c r="K1863" s="547"/>
      <c r="L1863" s="728" t="s">
        <v>3059</v>
      </c>
      <c r="M1863" s="579">
        <v>3370</v>
      </c>
      <c r="N1863" s="549"/>
      <c r="P1863" s="48"/>
      <c r="Q1863" s="48"/>
      <c r="R1863" s="48"/>
      <c r="S1863" s="48"/>
      <c r="T1863" s="48"/>
      <c r="U1863" s="48"/>
      <c r="V1863" s="48"/>
      <c r="W1863" s="48"/>
      <c r="X1863" s="48"/>
    </row>
    <row r="1864" spans="1:24" ht="20.100000000000001" customHeight="1">
      <c r="A1864" s="540">
        <v>1857</v>
      </c>
      <c r="B1864" s="725" t="s">
        <v>713</v>
      </c>
      <c r="C1864" s="542" t="s">
        <v>712</v>
      </c>
      <c r="D1864" s="543" t="s">
        <v>2336</v>
      </c>
      <c r="E1864" s="731" t="s">
        <v>3740</v>
      </c>
      <c r="F1864" s="729" t="s">
        <v>3058</v>
      </c>
      <c r="G1864" s="546"/>
      <c r="H1864" s="547"/>
      <c r="I1864" s="547"/>
      <c r="J1864" s="547"/>
      <c r="K1864" s="547"/>
      <c r="L1864" s="728" t="s">
        <v>3059</v>
      </c>
      <c r="M1864" s="579">
        <v>4779</v>
      </c>
      <c r="N1864" s="549"/>
      <c r="P1864" s="48"/>
      <c r="Q1864" s="48"/>
      <c r="R1864" s="48"/>
      <c r="S1864" s="48"/>
      <c r="T1864" s="48"/>
      <c r="U1864" s="48"/>
      <c r="V1864" s="48"/>
      <c r="W1864" s="48"/>
      <c r="X1864" s="48"/>
    </row>
    <row r="1865" spans="1:24" ht="20.100000000000001" customHeight="1">
      <c r="A1865" s="540">
        <v>1858</v>
      </c>
      <c r="B1865" s="725" t="s">
        <v>713</v>
      </c>
      <c r="C1865" s="542" t="s">
        <v>712</v>
      </c>
      <c r="D1865" s="543" t="s">
        <v>2338</v>
      </c>
      <c r="E1865" s="731" t="s">
        <v>3741</v>
      </c>
      <c r="F1865" s="729" t="s">
        <v>3058</v>
      </c>
      <c r="G1865" s="546"/>
      <c r="H1865" s="547"/>
      <c r="I1865" s="547"/>
      <c r="J1865" s="547"/>
      <c r="K1865" s="547"/>
      <c r="L1865" s="728" t="s">
        <v>3059</v>
      </c>
      <c r="M1865" s="579">
        <v>3882</v>
      </c>
      <c r="N1865" s="549"/>
      <c r="P1865" s="48"/>
      <c r="Q1865" s="48"/>
      <c r="R1865" s="48"/>
      <c r="S1865" s="48"/>
      <c r="T1865" s="48"/>
      <c r="U1865" s="48"/>
      <c r="V1865" s="48"/>
      <c r="W1865" s="48"/>
      <c r="X1865" s="48"/>
    </row>
    <row r="1866" spans="1:24" ht="20.100000000000001" customHeight="1">
      <c r="A1866" s="540">
        <v>1859</v>
      </c>
      <c r="B1866" s="725" t="s">
        <v>713</v>
      </c>
      <c r="C1866" s="542" t="s">
        <v>712</v>
      </c>
      <c r="D1866" s="543" t="s">
        <v>2340</v>
      </c>
      <c r="E1866" s="731" t="s">
        <v>3742</v>
      </c>
      <c r="F1866" s="729" t="s">
        <v>3058</v>
      </c>
      <c r="G1866" s="546"/>
      <c r="H1866" s="547"/>
      <c r="I1866" s="547"/>
      <c r="J1866" s="547"/>
      <c r="K1866" s="547"/>
      <c r="L1866" s="728" t="s">
        <v>3059</v>
      </c>
      <c r="M1866" s="579">
        <v>3882</v>
      </c>
      <c r="N1866" s="549"/>
      <c r="P1866" s="48"/>
      <c r="Q1866" s="48"/>
      <c r="R1866" s="48"/>
      <c r="S1866" s="48"/>
      <c r="T1866" s="48"/>
      <c r="U1866" s="48"/>
      <c r="V1866" s="48"/>
      <c r="W1866" s="48"/>
      <c r="X1866" s="48"/>
    </row>
    <row r="1867" spans="1:24" ht="20.100000000000001" customHeight="1">
      <c r="A1867" s="540">
        <v>1860</v>
      </c>
      <c r="B1867" s="725" t="s">
        <v>713</v>
      </c>
      <c r="C1867" s="542" t="s">
        <v>712</v>
      </c>
      <c r="D1867" s="543" t="s">
        <v>2341</v>
      </c>
      <c r="E1867" s="731" t="s">
        <v>3743</v>
      </c>
      <c r="F1867" s="729" t="s">
        <v>3058</v>
      </c>
      <c r="G1867" s="546"/>
      <c r="H1867" s="547"/>
      <c r="I1867" s="547"/>
      <c r="J1867" s="547"/>
      <c r="K1867" s="547"/>
      <c r="L1867" s="728" t="s">
        <v>3059</v>
      </c>
      <c r="M1867" s="579">
        <v>3370</v>
      </c>
      <c r="N1867" s="549"/>
      <c r="P1867" s="48"/>
      <c r="Q1867" s="48"/>
      <c r="R1867" s="48"/>
      <c r="S1867" s="48"/>
      <c r="T1867" s="48"/>
      <c r="U1867" s="48"/>
      <c r="V1867" s="48"/>
      <c r="W1867" s="48"/>
      <c r="X1867" s="48"/>
    </row>
    <row r="1868" spans="1:24" ht="20.100000000000001" customHeight="1">
      <c r="A1868" s="540">
        <v>1861</v>
      </c>
      <c r="B1868" s="725" t="s">
        <v>713</v>
      </c>
      <c r="C1868" s="542" t="s">
        <v>712</v>
      </c>
      <c r="D1868" s="543" t="s">
        <v>2343</v>
      </c>
      <c r="E1868" s="731" t="s">
        <v>3744</v>
      </c>
      <c r="F1868" s="729" t="s">
        <v>3058</v>
      </c>
      <c r="G1868" s="546"/>
      <c r="H1868" s="547"/>
      <c r="I1868" s="547"/>
      <c r="J1868" s="547"/>
      <c r="K1868" s="547"/>
      <c r="L1868" s="728" t="s">
        <v>3059</v>
      </c>
      <c r="M1868" s="579">
        <v>3370</v>
      </c>
      <c r="N1868" s="549"/>
      <c r="P1868" s="48"/>
      <c r="Q1868" s="48"/>
      <c r="R1868" s="48"/>
      <c r="S1868" s="48"/>
      <c r="T1868" s="48"/>
      <c r="U1868" s="48"/>
      <c r="V1868" s="48"/>
      <c r="W1868" s="48"/>
      <c r="X1868" s="48"/>
    </row>
    <row r="1869" spans="1:24" ht="20.100000000000001" customHeight="1">
      <c r="A1869" s="540">
        <v>1862</v>
      </c>
      <c r="B1869" s="725" t="s">
        <v>713</v>
      </c>
      <c r="C1869" s="542" t="s">
        <v>712</v>
      </c>
      <c r="D1869" s="543" t="s">
        <v>2344</v>
      </c>
      <c r="E1869" s="731" t="s">
        <v>3745</v>
      </c>
      <c r="F1869" s="729" t="s">
        <v>3058</v>
      </c>
      <c r="G1869" s="546"/>
      <c r="H1869" s="547"/>
      <c r="I1869" s="547"/>
      <c r="J1869" s="547"/>
      <c r="K1869" s="547"/>
      <c r="L1869" s="728" t="s">
        <v>3059</v>
      </c>
      <c r="M1869" s="579">
        <v>2854</v>
      </c>
      <c r="N1869" s="549"/>
      <c r="P1869" s="48"/>
      <c r="Q1869" s="48"/>
      <c r="R1869" s="48"/>
      <c r="S1869" s="48"/>
      <c r="T1869" s="48"/>
      <c r="U1869" s="48"/>
      <c r="V1869" s="48"/>
      <c r="W1869" s="48"/>
      <c r="X1869" s="48"/>
    </row>
    <row r="1870" spans="1:24" ht="20.100000000000001" customHeight="1">
      <c r="A1870" s="540">
        <v>1863</v>
      </c>
      <c r="B1870" s="725" t="s">
        <v>713</v>
      </c>
      <c r="C1870" s="542" t="s">
        <v>712</v>
      </c>
      <c r="D1870" s="543" t="s">
        <v>2346</v>
      </c>
      <c r="E1870" s="731" t="s">
        <v>3746</v>
      </c>
      <c r="F1870" s="729" t="s">
        <v>3058</v>
      </c>
      <c r="G1870" s="546"/>
      <c r="H1870" s="547"/>
      <c r="I1870" s="547"/>
      <c r="J1870" s="547"/>
      <c r="K1870" s="547"/>
      <c r="L1870" s="728" t="s">
        <v>3059</v>
      </c>
      <c r="M1870" s="579">
        <v>3882</v>
      </c>
      <c r="N1870" s="549"/>
      <c r="P1870" s="48"/>
      <c r="Q1870" s="48"/>
      <c r="R1870" s="48"/>
      <c r="S1870" s="48"/>
      <c r="T1870" s="48"/>
      <c r="U1870" s="48"/>
      <c r="V1870" s="48"/>
      <c r="W1870" s="48"/>
      <c r="X1870" s="48"/>
    </row>
    <row r="1871" spans="1:24" ht="20.100000000000001" customHeight="1">
      <c r="A1871" s="540">
        <v>1864</v>
      </c>
      <c r="B1871" s="725" t="s">
        <v>713</v>
      </c>
      <c r="C1871" s="542" t="s">
        <v>712</v>
      </c>
      <c r="D1871" s="543" t="s">
        <v>2347</v>
      </c>
      <c r="E1871" s="731" t="s">
        <v>3747</v>
      </c>
      <c r="F1871" s="729" t="s">
        <v>3058</v>
      </c>
      <c r="G1871" s="546"/>
      <c r="H1871" s="547"/>
      <c r="I1871" s="547"/>
      <c r="J1871" s="547"/>
      <c r="K1871" s="547"/>
      <c r="L1871" s="728" t="s">
        <v>3059</v>
      </c>
      <c r="M1871" s="579">
        <v>3370</v>
      </c>
      <c r="N1871" s="549"/>
      <c r="P1871" s="48"/>
      <c r="Q1871" s="48"/>
      <c r="R1871" s="48"/>
      <c r="S1871" s="48"/>
      <c r="T1871" s="48"/>
      <c r="U1871" s="48"/>
      <c r="V1871" s="48"/>
      <c r="W1871" s="48"/>
      <c r="X1871" s="48"/>
    </row>
    <row r="1872" spans="1:24" ht="20.100000000000001" customHeight="1">
      <c r="A1872" s="540">
        <v>1865</v>
      </c>
      <c r="B1872" s="725" t="s">
        <v>713</v>
      </c>
      <c r="C1872" s="542" t="s">
        <v>712</v>
      </c>
      <c r="D1872" s="543" t="s">
        <v>2349</v>
      </c>
      <c r="E1872" s="731" t="s">
        <v>3748</v>
      </c>
      <c r="F1872" s="729" t="s">
        <v>3058</v>
      </c>
      <c r="G1872" s="546"/>
      <c r="H1872" s="547"/>
      <c r="I1872" s="547"/>
      <c r="J1872" s="547"/>
      <c r="K1872" s="547"/>
      <c r="L1872" s="728" t="s">
        <v>3059</v>
      </c>
      <c r="M1872" s="579">
        <v>3882</v>
      </c>
      <c r="N1872" s="549"/>
      <c r="P1872" s="48"/>
      <c r="Q1872" s="48"/>
      <c r="R1872" s="48"/>
      <c r="S1872" s="48"/>
      <c r="T1872" s="48"/>
      <c r="U1872" s="48"/>
      <c r="V1872" s="48"/>
      <c r="W1872" s="48"/>
      <c r="X1872" s="48"/>
    </row>
    <row r="1873" spans="1:24" ht="20.100000000000001" customHeight="1">
      <c r="A1873" s="540">
        <v>1866</v>
      </c>
      <c r="B1873" s="725" t="s">
        <v>713</v>
      </c>
      <c r="C1873" s="542" t="s">
        <v>712</v>
      </c>
      <c r="D1873" s="543" t="s">
        <v>2350</v>
      </c>
      <c r="E1873" s="731" t="s">
        <v>3749</v>
      </c>
      <c r="F1873" s="729" t="s">
        <v>3058</v>
      </c>
      <c r="G1873" s="546"/>
      <c r="H1873" s="547"/>
      <c r="I1873" s="547"/>
      <c r="J1873" s="547"/>
      <c r="K1873" s="547"/>
      <c r="L1873" s="728" t="s">
        <v>3059</v>
      </c>
      <c r="M1873" s="579">
        <v>3882</v>
      </c>
      <c r="N1873" s="549"/>
      <c r="P1873" s="48"/>
      <c r="Q1873" s="48"/>
      <c r="R1873" s="48"/>
      <c r="S1873" s="48"/>
      <c r="T1873" s="48"/>
      <c r="U1873" s="48"/>
      <c r="V1873" s="48"/>
      <c r="W1873" s="48"/>
      <c r="X1873" s="48"/>
    </row>
    <row r="1874" spans="1:24" ht="20.100000000000001" customHeight="1">
      <c r="A1874" s="540">
        <v>1867</v>
      </c>
      <c r="B1874" s="725" t="s">
        <v>713</v>
      </c>
      <c r="C1874" s="542" t="s">
        <v>712</v>
      </c>
      <c r="D1874" s="543" t="s">
        <v>2353</v>
      </c>
      <c r="E1874" s="731" t="s">
        <v>3750</v>
      </c>
      <c r="F1874" s="729" t="s">
        <v>3058</v>
      </c>
      <c r="G1874" s="546"/>
      <c r="H1874" s="547"/>
      <c r="I1874" s="547"/>
      <c r="J1874" s="547"/>
      <c r="K1874" s="547"/>
      <c r="L1874" s="728" t="s">
        <v>3059</v>
      </c>
      <c r="M1874" s="579">
        <v>3370</v>
      </c>
      <c r="N1874" s="549"/>
      <c r="P1874" s="48"/>
      <c r="Q1874" s="48"/>
      <c r="R1874" s="48"/>
      <c r="S1874" s="48"/>
      <c r="T1874" s="48"/>
      <c r="U1874" s="48"/>
      <c r="V1874" s="48"/>
      <c r="W1874" s="48"/>
      <c r="X1874" s="48"/>
    </row>
    <row r="1875" spans="1:24" ht="20.100000000000001" customHeight="1">
      <c r="A1875" s="540">
        <v>1868</v>
      </c>
      <c r="B1875" s="725" t="s">
        <v>713</v>
      </c>
      <c r="C1875" s="542" t="s">
        <v>712</v>
      </c>
      <c r="D1875" s="543" t="s">
        <v>2354</v>
      </c>
      <c r="E1875" s="731" t="s">
        <v>3751</v>
      </c>
      <c r="F1875" s="729" t="s">
        <v>3058</v>
      </c>
      <c r="G1875" s="546"/>
      <c r="H1875" s="547"/>
      <c r="I1875" s="547"/>
      <c r="J1875" s="547"/>
      <c r="K1875" s="547"/>
      <c r="L1875" s="728" t="s">
        <v>3059</v>
      </c>
      <c r="M1875" s="579">
        <v>3370</v>
      </c>
      <c r="N1875" s="549"/>
      <c r="P1875" s="48"/>
      <c r="Q1875" s="48"/>
      <c r="R1875" s="48"/>
      <c r="S1875" s="48"/>
      <c r="T1875" s="48"/>
      <c r="U1875" s="48"/>
      <c r="V1875" s="48"/>
      <c r="W1875" s="48"/>
      <c r="X1875" s="48"/>
    </row>
    <row r="1876" spans="1:24" ht="20.100000000000001" customHeight="1">
      <c r="A1876" s="540">
        <v>1869</v>
      </c>
      <c r="B1876" s="725" t="s">
        <v>713</v>
      </c>
      <c r="C1876" s="542" t="s">
        <v>712</v>
      </c>
      <c r="D1876" s="543" t="s">
        <v>2356</v>
      </c>
      <c r="E1876" s="731" t="s">
        <v>3752</v>
      </c>
      <c r="F1876" s="729" t="s">
        <v>3058</v>
      </c>
      <c r="G1876" s="546"/>
      <c r="H1876" s="547"/>
      <c r="I1876" s="547"/>
      <c r="J1876" s="547"/>
      <c r="K1876" s="547"/>
      <c r="L1876" s="728" t="s">
        <v>3059</v>
      </c>
      <c r="M1876" s="579">
        <v>3370</v>
      </c>
      <c r="N1876" s="549"/>
      <c r="P1876" s="48"/>
      <c r="Q1876" s="48"/>
      <c r="R1876" s="48"/>
      <c r="S1876" s="48"/>
      <c r="T1876" s="48"/>
      <c r="U1876" s="48"/>
      <c r="V1876" s="48"/>
      <c r="W1876" s="48"/>
      <c r="X1876" s="48"/>
    </row>
    <row r="1877" spans="1:24" ht="20.100000000000001" customHeight="1">
      <c r="A1877" s="540">
        <v>1870</v>
      </c>
      <c r="B1877" s="725" t="s">
        <v>713</v>
      </c>
      <c r="C1877" s="542" t="s">
        <v>712</v>
      </c>
      <c r="D1877" s="543" t="s">
        <v>2357</v>
      </c>
      <c r="E1877" s="731" t="s">
        <v>3753</v>
      </c>
      <c r="F1877" s="729" t="s">
        <v>3058</v>
      </c>
      <c r="G1877" s="546"/>
      <c r="H1877" s="547"/>
      <c r="I1877" s="547"/>
      <c r="J1877" s="547"/>
      <c r="K1877" s="547"/>
      <c r="L1877" s="728" t="s">
        <v>3059</v>
      </c>
      <c r="M1877" s="579">
        <v>4162</v>
      </c>
      <c r="N1877" s="549"/>
      <c r="P1877" s="48"/>
      <c r="Q1877" s="48"/>
      <c r="R1877" s="48"/>
      <c r="S1877" s="48"/>
      <c r="T1877" s="48"/>
      <c r="U1877" s="48"/>
      <c r="V1877" s="48"/>
      <c r="W1877" s="48"/>
      <c r="X1877" s="48"/>
    </row>
    <row r="1878" spans="1:24" ht="20.100000000000001" customHeight="1">
      <c r="A1878" s="540">
        <v>1871</v>
      </c>
      <c r="B1878" s="725" t="s">
        <v>713</v>
      </c>
      <c r="C1878" s="542" t="s">
        <v>712</v>
      </c>
      <c r="D1878" s="543" t="s">
        <v>2359</v>
      </c>
      <c r="E1878" s="731" t="s">
        <v>3754</v>
      </c>
      <c r="F1878" s="729" t="s">
        <v>3058</v>
      </c>
      <c r="G1878" s="546"/>
      <c r="H1878" s="547"/>
      <c r="I1878" s="547"/>
      <c r="J1878" s="547"/>
      <c r="K1878" s="547"/>
      <c r="L1878" s="728" t="s">
        <v>3059</v>
      </c>
      <c r="M1878" s="579">
        <v>4779</v>
      </c>
      <c r="N1878" s="549"/>
      <c r="P1878" s="48"/>
      <c r="Q1878" s="48"/>
      <c r="R1878" s="48"/>
      <c r="S1878" s="48"/>
      <c r="T1878" s="48"/>
      <c r="U1878" s="48"/>
      <c r="V1878" s="48"/>
      <c r="W1878" s="48"/>
      <c r="X1878" s="48"/>
    </row>
    <row r="1879" spans="1:24" ht="20.100000000000001" customHeight="1">
      <c r="A1879" s="540">
        <v>1872</v>
      </c>
      <c r="B1879" s="725" t="s">
        <v>713</v>
      </c>
      <c r="C1879" s="542" t="s">
        <v>712</v>
      </c>
      <c r="D1879" s="543" t="s">
        <v>2360</v>
      </c>
      <c r="E1879" s="731" t="s">
        <v>3755</v>
      </c>
      <c r="F1879" s="729" t="s">
        <v>3058</v>
      </c>
      <c r="G1879" s="546"/>
      <c r="H1879" s="547"/>
      <c r="I1879" s="547"/>
      <c r="J1879" s="547"/>
      <c r="K1879" s="547"/>
      <c r="L1879" s="728" t="s">
        <v>3059</v>
      </c>
      <c r="M1879" s="579">
        <v>3370</v>
      </c>
      <c r="N1879" s="549"/>
      <c r="P1879" s="48"/>
      <c r="Q1879" s="48"/>
      <c r="R1879" s="48"/>
      <c r="S1879" s="48"/>
      <c r="T1879" s="48"/>
      <c r="U1879" s="48"/>
      <c r="V1879" s="48"/>
      <c r="W1879" s="48"/>
      <c r="X1879" s="48"/>
    </row>
    <row r="1880" spans="1:24" ht="20.100000000000001" customHeight="1">
      <c r="A1880" s="540">
        <v>1873</v>
      </c>
      <c r="B1880" s="725" t="s">
        <v>713</v>
      </c>
      <c r="C1880" s="542" t="s">
        <v>712</v>
      </c>
      <c r="D1880" s="543" t="s">
        <v>2363</v>
      </c>
      <c r="E1880" s="731" t="s">
        <v>3756</v>
      </c>
      <c r="F1880" s="729" t="s">
        <v>3058</v>
      </c>
      <c r="G1880" s="546"/>
      <c r="H1880" s="547"/>
      <c r="I1880" s="547"/>
      <c r="J1880" s="547"/>
      <c r="K1880" s="547"/>
      <c r="L1880" s="728" t="s">
        <v>3059</v>
      </c>
      <c r="M1880" s="579">
        <v>3882</v>
      </c>
      <c r="N1880" s="549"/>
      <c r="P1880" s="48"/>
      <c r="Q1880" s="48"/>
      <c r="R1880" s="48"/>
      <c r="S1880" s="48"/>
      <c r="T1880" s="48"/>
      <c r="U1880" s="48"/>
      <c r="V1880" s="48"/>
      <c r="W1880" s="48"/>
      <c r="X1880" s="48"/>
    </row>
    <row r="1881" spans="1:24" ht="20.100000000000001" customHeight="1">
      <c r="A1881" s="540">
        <v>1874</v>
      </c>
      <c r="B1881" s="725" t="s">
        <v>713</v>
      </c>
      <c r="C1881" s="542" t="s">
        <v>712</v>
      </c>
      <c r="D1881" s="543" t="s">
        <v>2364</v>
      </c>
      <c r="E1881" s="731" t="s">
        <v>3757</v>
      </c>
      <c r="F1881" s="729" t="s">
        <v>3058</v>
      </c>
      <c r="G1881" s="546"/>
      <c r="H1881" s="547"/>
      <c r="I1881" s="547"/>
      <c r="J1881" s="547"/>
      <c r="K1881" s="547"/>
      <c r="L1881" s="728" t="s">
        <v>3059</v>
      </c>
      <c r="M1881" s="579">
        <v>3370</v>
      </c>
      <c r="N1881" s="549"/>
      <c r="P1881" s="48"/>
      <c r="Q1881" s="48"/>
      <c r="R1881" s="48"/>
      <c r="S1881" s="48"/>
      <c r="T1881" s="48"/>
      <c r="U1881" s="48"/>
      <c r="V1881" s="48"/>
      <c r="W1881" s="48"/>
      <c r="X1881" s="48"/>
    </row>
    <row r="1882" spans="1:24" ht="20.100000000000001" customHeight="1">
      <c r="A1882" s="540">
        <v>1875</v>
      </c>
      <c r="B1882" s="725" t="s">
        <v>713</v>
      </c>
      <c r="C1882" s="542" t="s">
        <v>712</v>
      </c>
      <c r="D1882" s="543" t="s">
        <v>2366</v>
      </c>
      <c r="E1882" s="731" t="s">
        <v>3758</v>
      </c>
      <c r="F1882" s="729" t="s">
        <v>3058</v>
      </c>
      <c r="G1882" s="546"/>
      <c r="H1882" s="547"/>
      <c r="I1882" s="547"/>
      <c r="J1882" s="547"/>
      <c r="K1882" s="547"/>
      <c r="L1882" s="728" t="s">
        <v>3059</v>
      </c>
      <c r="M1882" s="579">
        <v>3370</v>
      </c>
      <c r="N1882" s="549"/>
      <c r="P1882" s="48"/>
      <c r="Q1882" s="48"/>
      <c r="R1882" s="48"/>
      <c r="S1882" s="48"/>
      <c r="T1882" s="48"/>
      <c r="U1882" s="48"/>
      <c r="V1882" s="48"/>
      <c r="W1882" s="48"/>
      <c r="X1882" s="48"/>
    </row>
    <row r="1883" spans="1:24" ht="20.100000000000001" customHeight="1">
      <c r="A1883" s="540">
        <v>1876</v>
      </c>
      <c r="B1883" s="725" t="s">
        <v>713</v>
      </c>
      <c r="C1883" s="542" t="s">
        <v>712</v>
      </c>
      <c r="D1883" s="543" t="s">
        <v>2367</v>
      </c>
      <c r="E1883" s="731" t="s">
        <v>3759</v>
      </c>
      <c r="F1883" s="729" t="s">
        <v>3058</v>
      </c>
      <c r="G1883" s="546"/>
      <c r="H1883" s="547"/>
      <c r="I1883" s="547"/>
      <c r="J1883" s="547"/>
      <c r="K1883" s="547"/>
      <c r="L1883" s="728" t="s">
        <v>3059</v>
      </c>
      <c r="M1883" s="579">
        <v>3370</v>
      </c>
      <c r="N1883" s="549"/>
      <c r="P1883" s="48"/>
      <c r="Q1883" s="48"/>
      <c r="R1883" s="48"/>
      <c r="S1883" s="48"/>
      <c r="T1883" s="48"/>
      <c r="U1883" s="48"/>
      <c r="V1883" s="48"/>
      <c r="W1883" s="48"/>
      <c r="X1883" s="48"/>
    </row>
    <row r="1884" spans="1:24" ht="20.100000000000001" customHeight="1">
      <c r="A1884" s="540">
        <v>1877</v>
      </c>
      <c r="B1884" s="725" t="s">
        <v>713</v>
      </c>
      <c r="C1884" s="542" t="s">
        <v>712</v>
      </c>
      <c r="D1884" s="543" t="s">
        <v>2369</v>
      </c>
      <c r="E1884" s="731" t="s">
        <v>3760</v>
      </c>
      <c r="F1884" s="729" t="s">
        <v>3058</v>
      </c>
      <c r="G1884" s="546"/>
      <c r="H1884" s="547"/>
      <c r="I1884" s="547"/>
      <c r="J1884" s="547"/>
      <c r="K1884" s="547"/>
      <c r="L1884" s="728" t="s">
        <v>3059</v>
      </c>
      <c r="M1884" s="579">
        <v>3882</v>
      </c>
      <c r="N1884" s="549"/>
      <c r="P1884" s="48"/>
      <c r="Q1884" s="48"/>
      <c r="R1884" s="48"/>
      <c r="S1884" s="48"/>
      <c r="T1884" s="48"/>
      <c r="U1884" s="48"/>
      <c r="V1884" s="48"/>
      <c r="W1884" s="48"/>
      <c r="X1884" s="48"/>
    </row>
    <row r="1885" spans="1:24" ht="20.100000000000001" customHeight="1">
      <c r="A1885" s="540">
        <v>1878</v>
      </c>
      <c r="B1885" s="725" t="s">
        <v>713</v>
      </c>
      <c r="C1885" s="542" t="s">
        <v>712</v>
      </c>
      <c r="D1885" s="543" t="s">
        <v>2370</v>
      </c>
      <c r="E1885" s="731" t="s">
        <v>3761</v>
      </c>
      <c r="F1885" s="729" t="s">
        <v>3058</v>
      </c>
      <c r="G1885" s="546"/>
      <c r="H1885" s="547"/>
      <c r="I1885" s="547"/>
      <c r="J1885" s="547"/>
      <c r="K1885" s="547"/>
      <c r="L1885" s="728" t="s">
        <v>3059</v>
      </c>
      <c r="M1885" s="579">
        <v>3370</v>
      </c>
      <c r="N1885" s="549"/>
      <c r="P1885" s="48"/>
      <c r="Q1885" s="48"/>
      <c r="R1885" s="48"/>
      <c r="S1885" s="48"/>
      <c r="T1885" s="48"/>
      <c r="U1885" s="48"/>
      <c r="V1885" s="48"/>
      <c r="W1885" s="48"/>
      <c r="X1885" s="48"/>
    </row>
    <row r="1886" spans="1:24" ht="20.100000000000001" customHeight="1">
      <c r="A1886" s="540">
        <v>1879</v>
      </c>
      <c r="B1886" s="725" t="s">
        <v>713</v>
      </c>
      <c r="C1886" s="542" t="s">
        <v>712</v>
      </c>
      <c r="D1886" s="543" t="s">
        <v>2372</v>
      </c>
      <c r="E1886" s="731" t="s">
        <v>3762</v>
      </c>
      <c r="F1886" s="729" t="s">
        <v>3058</v>
      </c>
      <c r="G1886" s="546"/>
      <c r="H1886" s="547"/>
      <c r="I1886" s="547"/>
      <c r="J1886" s="547"/>
      <c r="K1886" s="547"/>
      <c r="L1886" s="728" t="s">
        <v>3059</v>
      </c>
      <c r="M1886" s="579">
        <v>4162</v>
      </c>
      <c r="N1886" s="549"/>
      <c r="P1886" s="48"/>
      <c r="Q1886" s="48"/>
      <c r="R1886" s="48"/>
      <c r="S1886" s="48"/>
      <c r="T1886" s="48"/>
      <c r="U1886" s="48"/>
      <c r="V1886" s="48"/>
      <c r="W1886" s="48"/>
      <c r="X1886" s="48"/>
    </row>
    <row r="1887" spans="1:24" ht="20.100000000000001" customHeight="1">
      <c r="A1887" s="540">
        <v>1880</v>
      </c>
      <c r="B1887" s="725" t="s">
        <v>713</v>
      </c>
      <c r="C1887" s="542" t="s">
        <v>712</v>
      </c>
      <c r="D1887" s="543" t="s">
        <v>2373</v>
      </c>
      <c r="E1887" s="731" t="s">
        <v>3763</v>
      </c>
      <c r="F1887" s="729" t="s">
        <v>3058</v>
      </c>
      <c r="G1887" s="546"/>
      <c r="H1887" s="547"/>
      <c r="I1887" s="547"/>
      <c r="J1887" s="547"/>
      <c r="K1887" s="547"/>
      <c r="L1887" s="728" t="s">
        <v>3059</v>
      </c>
      <c r="M1887" s="579">
        <v>3370</v>
      </c>
      <c r="N1887" s="549"/>
      <c r="P1887" s="48"/>
      <c r="Q1887" s="48"/>
      <c r="R1887" s="48"/>
      <c r="S1887" s="48"/>
      <c r="T1887" s="48"/>
      <c r="U1887" s="48"/>
      <c r="V1887" s="48"/>
      <c r="W1887" s="48"/>
      <c r="X1887" s="48"/>
    </row>
    <row r="1888" spans="1:24" ht="20.100000000000001" customHeight="1">
      <c r="A1888" s="540">
        <v>1881</v>
      </c>
      <c r="B1888" s="725" t="s">
        <v>713</v>
      </c>
      <c r="C1888" s="542" t="s">
        <v>712</v>
      </c>
      <c r="D1888" s="543" t="s">
        <v>2375</v>
      </c>
      <c r="E1888" s="731" t="s">
        <v>3764</v>
      </c>
      <c r="F1888" s="729" t="s">
        <v>3058</v>
      </c>
      <c r="G1888" s="546"/>
      <c r="H1888" s="547"/>
      <c r="I1888" s="547"/>
      <c r="J1888" s="547"/>
      <c r="K1888" s="547"/>
      <c r="L1888" s="728" t="s">
        <v>3059</v>
      </c>
      <c r="M1888" s="579">
        <v>4162</v>
      </c>
      <c r="N1888" s="549"/>
      <c r="P1888" s="48"/>
      <c r="Q1888" s="48"/>
      <c r="R1888" s="48"/>
      <c r="S1888" s="48"/>
      <c r="T1888" s="48"/>
      <c r="U1888" s="48"/>
      <c r="V1888" s="48"/>
      <c r="W1888" s="48"/>
      <c r="X1888" s="48"/>
    </row>
    <row r="1889" spans="1:24" ht="20.100000000000001" customHeight="1">
      <c r="A1889" s="540">
        <v>1882</v>
      </c>
      <c r="B1889" s="725" t="s">
        <v>713</v>
      </c>
      <c r="C1889" s="542" t="s">
        <v>712</v>
      </c>
      <c r="D1889" s="543" t="s">
        <v>2376</v>
      </c>
      <c r="E1889" s="732" t="s">
        <v>4435</v>
      </c>
      <c r="F1889" s="729" t="s">
        <v>3058</v>
      </c>
      <c r="G1889" s="546"/>
      <c r="H1889" s="547"/>
      <c r="I1889" s="547"/>
      <c r="J1889" s="547"/>
      <c r="K1889" s="547"/>
      <c r="L1889" s="728" t="s">
        <v>3059</v>
      </c>
      <c r="M1889" s="579">
        <v>4162</v>
      </c>
      <c r="N1889" s="549"/>
      <c r="P1889" s="48"/>
      <c r="Q1889" s="48"/>
      <c r="R1889" s="48"/>
      <c r="S1889" s="48"/>
      <c r="T1889" s="48"/>
      <c r="U1889" s="48"/>
      <c r="V1889" s="48"/>
      <c r="W1889" s="48"/>
      <c r="X1889" s="48"/>
    </row>
    <row r="1890" spans="1:24" ht="20.100000000000001" customHeight="1">
      <c r="A1890" s="540">
        <v>1883</v>
      </c>
      <c r="B1890" s="725" t="s">
        <v>713</v>
      </c>
      <c r="C1890" s="542" t="s">
        <v>712</v>
      </c>
      <c r="D1890" s="543" t="s">
        <v>2378</v>
      </c>
      <c r="E1890" s="731" t="s">
        <v>3765</v>
      </c>
      <c r="F1890" s="729" t="s">
        <v>3058</v>
      </c>
      <c r="G1890" s="546"/>
      <c r="H1890" s="547"/>
      <c r="I1890" s="547"/>
      <c r="J1890" s="547"/>
      <c r="K1890" s="547"/>
      <c r="L1890" s="728" t="s">
        <v>3059</v>
      </c>
      <c r="M1890" s="579">
        <v>3882</v>
      </c>
      <c r="N1890" s="549"/>
      <c r="P1890" s="48"/>
      <c r="Q1890" s="48"/>
      <c r="R1890" s="48"/>
      <c r="S1890" s="48"/>
      <c r="T1890" s="48"/>
      <c r="U1890" s="48"/>
      <c r="V1890" s="48"/>
      <c r="W1890" s="48"/>
      <c r="X1890" s="48"/>
    </row>
    <row r="1891" spans="1:24" ht="20.100000000000001" customHeight="1">
      <c r="A1891" s="540">
        <v>1884</v>
      </c>
      <c r="B1891" s="725" t="s">
        <v>713</v>
      </c>
      <c r="C1891" s="542" t="s">
        <v>712</v>
      </c>
      <c r="D1891" s="543" t="s">
        <v>2379</v>
      </c>
      <c r="E1891" s="731" t="s">
        <v>3766</v>
      </c>
      <c r="F1891" s="729" t="s">
        <v>3058</v>
      </c>
      <c r="G1891" s="546"/>
      <c r="H1891" s="547"/>
      <c r="I1891" s="547"/>
      <c r="J1891" s="547"/>
      <c r="K1891" s="547"/>
      <c r="L1891" s="728" t="s">
        <v>3059</v>
      </c>
      <c r="M1891" s="579">
        <v>3882</v>
      </c>
      <c r="N1891" s="549"/>
      <c r="P1891" s="48"/>
      <c r="Q1891" s="48"/>
      <c r="R1891" s="48"/>
      <c r="S1891" s="48"/>
      <c r="T1891" s="48"/>
      <c r="U1891" s="48"/>
      <c r="V1891" s="48"/>
      <c r="W1891" s="48"/>
      <c r="X1891" s="48"/>
    </row>
    <row r="1892" spans="1:24" ht="20.100000000000001" customHeight="1">
      <c r="A1892" s="540">
        <v>1885</v>
      </c>
      <c r="B1892" s="725" t="s">
        <v>713</v>
      </c>
      <c r="C1892" s="542" t="s">
        <v>712</v>
      </c>
      <c r="D1892" s="543" t="s">
        <v>2381</v>
      </c>
      <c r="E1892" s="731" t="s">
        <v>3767</v>
      </c>
      <c r="F1892" s="729" t="s">
        <v>3058</v>
      </c>
      <c r="G1892" s="546"/>
      <c r="H1892" s="547"/>
      <c r="I1892" s="547"/>
      <c r="J1892" s="547"/>
      <c r="K1892" s="547"/>
      <c r="L1892" s="728" t="s">
        <v>3059</v>
      </c>
      <c r="M1892" s="579">
        <v>3882</v>
      </c>
      <c r="N1892" s="549"/>
      <c r="P1892" s="48"/>
      <c r="Q1892" s="48"/>
      <c r="R1892" s="48"/>
      <c r="S1892" s="48"/>
      <c r="T1892" s="48"/>
      <c r="U1892" s="48"/>
      <c r="V1892" s="48"/>
      <c r="W1892" s="48"/>
      <c r="X1892" s="48"/>
    </row>
    <row r="1893" spans="1:24" ht="20.100000000000001" customHeight="1">
      <c r="A1893" s="540">
        <v>1886</v>
      </c>
      <c r="B1893" s="725" t="s">
        <v>713</v>
      </c>
      <c r="C1893" s="542" t="s">
        <v>712</v>
      </c>
      <c r="D1893" s="543" t="s">
        <v>2382</v>
      </c>
      <c r="E1893" s="731" t="s">
        <v>3768</v>
      </c>
      <c r="F1893" s="729" t="s">
        <v>3058</v>
      </c>
      <c r="G1893" s="546"/>
      <c r="H1893" s="547"/>
      <c r="I1893" s="547"/>
      <c r="J1893" s="547"/>
      <c r="K1893" s="547"/>
      <c r="L1893" s="728" t="s">
        <v>3059</v>
      </c>
      <c r="M1893" s="579">
        <v>3882</v>
      </c>
      <c r="N1893" s="549"/>
      <c r="P1893" s="48"/>
      <c r="Q1893" s="48"/>
      <c r="R1893" s="48"/>
      <c r="S1893" s="48"/>
      <c r="T1893" s="48"/>
      <c r="U1893" s="48"/>
      <c r="V1893" s="48"/>
      <c r="W1893" s="48"/>
      <c r="X1893" s="48"/>
    </row>
    <row r="1894" spans="1:24" ht="20.100000000000001" customHeight="1">
      <c r="A1894" s="540">
        <v>1887</v>
      </c>
      <c r="B1894" s="725" t="s">
        <v>713</v>
      </c>
      <c r="C1894" s="542" t="s">
        <v>712</v>
      </c>
      <c r="D1894" s="543" t="s">
        <v>2384</v>
      </c>
      <c r="E1894" s="731" t="s">
        <v>3769</v>
      </c>
      <c r="F1894" s="729" t="s">
        <v>3058</v>
      </c>
      <c r="G1894" s="546"/>
      <c r="H1894" s="547"/>
      <c r="I1894" s="547"/>
      <c r="J1894" s="547"/>
      <c r="K1894" s="547"/>
      <c r="L1894" s="728" t="s">
        <v>3059</v>
      </c>
      <c r="M1894" s="579">
        <v>3370</v>
      </c>
      <c r="N1894" s="549"/>
      <c r="P1894" s="48"/>
      <c r="Q1894" s="48"/>
      <c r="R1894" s="48"/>
      <c r="S1894" s="48"/>
      <c r="T1894" s="48"/>
      <c r="U1894" s="48"/>
      <c r="V1894" s="48"/>
      <c r="W1894" s="48"/>
      <c r="X1894" s="48"/>
    </row>
    <row r="1895" spans="1:24" ht="20.100000000000001" customHeight="1">
      <c r="A1895" s="540">
        <v>1888</v>
      </c>
      <c r="B1895" s="725" t="s">
        <v>713</v>
      </c>
      <c r="C1895" s="542" t="s">
        <v>712</v>
      </c>
      <c r="D1895" s="543" t="s">
        <v>2385</v>
      </c>
      <c r="E1895" s="731" t="s">
        <v>3770</v>
      </c>
      <c r="F1895" s="729" t="s">
        <v>3058</v>
      </c>
      <c r="G1895" s="546"/>
      <c r="H1895" s="547"/>
      <c r="I1895" s="547"/>
      <c r="J1895" s="547"/>
      <c r="K1895" s="547"/>
      <c r="L1895" s="728" t="s">
        <v>3059</v>
      </c>
      <c r="M1895" s="579">
        <v>4162</v>
      </c>
      <c r="N1895" s="549"/>
      <c r="P1895" s="48"/>
      <c r="Q1895" s="48"/>
      <c r="R1895" s="48"/>
      <c r="S1895" s="48"/>
      <c r="T1895" s="48"/>
      <c r="U1895" s="48"/>
      <c r="V1895" s="48"/>
      <c r="W1895" s="48"/>
      <c r="X1895" s="48"/>
    </row>
    <row r="1896" spans="1:24" ht="20.100000000000001" customHeight="1">
      <c r="A1896" s="540">
        <v>1889</v>
      </c>
      <c r="B1896" s="725" t="s">
        <v>713</v>
      </c>
      <c r="C1896" s="542" t="s">
        <v>712</v>
      </c>
      <c r="D1896" s="543" t="s">
        <v>2387</v>
      </c>
      <c r="E1896" s="731" t="s">
        <v>3771</v>
      </c>
      <c r="F1896" s="729" t="s">
        <v>3058</v>
      </c>
      <c r="G1896" s="546"/>
      <c r="H1896" s="547"/>
      <c r="I1896" s="547"/>
      <c r="J1896" s="547"/>
      <c r="K1896" s="547"/>
      <c r="L1896" s="728" t="s">
        <v>3059</v>
      </c>
      <c r="M1896" s="579">
        <v>3882</v>
      </c>
      <c r="N1896" s="549"/>
      <c r="P1896" s="48"/>
      <c r="Q1896" s="48"/>
      <c r="R1896" s="48"/>
      <c r="S1896" s="48"/>
      <c r="T1896" s="48"/>
      <c r="U1896" s="48"/>
      <c r="V1896" s="48"/>
      <c r="W1896" s="48"/>
      <c r="X1896" s="48"/>
    </row>
    <row r="1897" spans="1:24" ht="20.100000000000001" customHeight="1">
      <c r="A1897" s="540">
        <v>1890</v>
      </c>
      <c r="B1897" s="725" t="s">
        <v>713</v>
      </c>
      <c r="C1897" s="542" t="s">
        <v>712</v>
      </c>
      <c r="D1897" s="543" t="s">
        <v>2388</v>
      </c>
      <c r="E1897" s="731" t="s">
        <v>3772</v>
      </c>
      <c r="F1897" s="729" t="s">
        <v>3058</v>
      </c>
      <c r="G1897" s="546"/>
      <c r="H1897" s="547"/>
      <c r="I1897" s="547"/>
      <c r="J1897" s="547"/>
      <c r="K1897" s="547"/>
      <c r="L1897" s="728" t="s">
        <v>3059</v>
      </c>
      <c r="M1897" s="579">
        <v>4162</v>
      </c>
      <c r="N1897" s="549"/>
      <c r="P1897" s="48"/>
      <c r="Q1897" s="48"/>
      <c r="R1897" s="48"/>
      <c r="S1897" s="48"/>
      <c r="T1897" s="48"/>
      <c r="U1897" s="48"/>
      <c r="V1897" s="48"/>
      <c r="W1897" s="48"/>
      <c r="X1897" s="48"/>
    </row>
    <row r="1898" spans="1:24" ht="20.100000000000001" customHeight="1">
      <c r="A1898" s="540">
        <v>1891</v>
      </c>
      <c r="B1898" s="725" t="s">
        <v>713</v>
      </c>
      <c r="C1898" s="542" t="s">
        <v>712</v>
      </c>
      <c r="D1898" s="543" t="s">
        <v>2390</v>
      </c>
      <c r="E1898" s="731" t="s">
        <v>3773</v>
      </c>
      <c r="F1898" s="729" t="s">
        <v>3058</v>
      </c>
      <c r="G1898" s="546"/>
      <c r="H1898" s="547"/>
      <c r="I1898" s="547"/>
      <c r="J1898" s="547"/>
      <c r="K1898" s="547"/>
      <c r="L1898" s="728" t="s">
        <v>3059</v>
      </c>
      <c r="M1898" s="579">
        <v>3882</v>
      </c>
      <c r="N1898" s="549"/>
      <c r="P1898" s="48"/>
      <c r="Q1898" s="48"/>
      <c r="R1898" s="48"/>
      <c r="S1898" s="48"/>
      <c r="T1898" s="48"/>
      <c r="U1898" s="48"/>
      <c r="V1898" s="48"/>
      <c r="W1898" s="48"/>
      <c r="X1898" s="48"/>
    </row>
    <row r="1899" spans="1:24" ht="20.100000000000001" customHeight="1">
      <c r="A1899" s="540">
        <v>1892</v>
      </c>
      <c r="B1899" s="725" t="s">
        <v>713</v>
      </c>
      <c r="C1899" s="542" t="s">
        <v>712</v>
      </c>
      <c r="D1899" s="543" t="s">
        <v>2391</v>
      </c>
      <c r="E1899" s="731" t="s">
        <v>3774</v>
      </c>
      <c r="F1899" s="729" t="s">
        <v>3058</v>
      </c>
      <c r="G1899" s="546"/>
      <c r="H1899" s="547"/>
      <c r="I1899" s="547"/>
      <c r="J1899" s="547"/>
      <c r="K1899" s="547"/>
      <c r="L1899" s="728" t="s">
        <v>3059</v>
      </c>
      <c r="M1899" s="579">
        <v>3370</v>
      </c>
      <c r="N1899" s="549"/>
      <c r="P1899" s="48"/>
      <c r="Q1899" s="48"/>
      <c r="R1899" s="48"/>
      <c r="S1899" s="48"/>
      <c r="T1899" s="48"/>
      <c r="U1899" s="48"/>
      <c r="V1899" s="48"/>
      <c r="W1899" s="48"/>
      <c r="X1899" s="48"/>
    </row>
    <row r="1900" spans="1:24" ht="20.100000000000001" customHeight="1">
      <c r="A1900" s="540">
        <v>1893</v>
      </c>
      <c r="B1900" s="725" t="s">
        <v>713</v>
      </c>
      <c r="C1900" s="542" t="s">
        <v>712</v>
      </c>
      <c r="D1900" s="543" t="s">
        <v>2393</v>
      </c>
      <c r="E1900" s="731" t="s">
        <v>3775</v>
      </c>
      <c r="F1900" s="729" t="s">
        <v>3058</v>
      </c>
      <c r="G1900" s="546"/>
      <c r="H1900" s="547"/>
      <c r="I1900" s="547"/>
      <c r="J1900" s="547"/>
      <c r="K1900" s="547"/>
      <c r="L1900" s="728" t="s">
        <v>3059</v>
      </c>
      <c r="M1900" s="579">
        <v>3882</v>
      </c>
      <c r="N1900" s="549"/>
      <c r="P1900" s="48"/>
      <c r="Q1900" s="48"/>
      <c r="R1900" s="48"/>
      <c r="S1900" s="48"/>
      <c r="T1900" s="48"/>
      <c r="U1900" s="48"/>
      <c r="V1900" s="48"/>
      <c r="W1900" s="48"/>
      <c r="X1900" s="48"/>
    </row>
    <row r="1901" spans="1:24" ht="20.100000000000001" customHeight="1">
      <c r="A1901" s="540">
        <v>1894</v>
      </c>
      <c r="B1901" s="725" t="s">
        <v>713</v>
      </c>
      <c r="C1901" s="542" t="s">
        <v>712</v>
      </c>
      <c r="D1901" s="543" t="s">
        <v>2394</v>
      </c>
      <c r="E1901" s="731" t="s">
        <v>3776</v>
      </c>
      <c r="F1901" s="729" t="s">
        <v>3058</v>
      </c>
      <c r="G1901" s="546"/>
      <c r="H1901" s="547"/>
      <c r="I1901" s="547"/>
      <c r="J1901" s="547"/>
      <c r="K1901" s="547"/>
      <c r="L1901" s="728" t="s">
        <v>3059</v>
      </c>
      <c r="M1901" s="579">
        <v>3370</v>
      </c>
      <c r="N1901" s="549"/>
      <c r="P1901" s="48"/>
      <c r="Q1901" s="48"/>
      <c r="R1901" s="48"/>
      <c r="S1901" s="48"/>
      <c r="T1901" s="48"/>
      <c r="U1901" s="48"/>
      <c r="V1901" s="48"/>
      <c r="W1901" s="48"/>
      <c r="X1901" s="48"/>
    </row>
    <row r="1902" spans="1:24" ht="20.100000000000001" customHeight="1">
      <c r="A1902" s="540">
        <v>1895</v>
      </c>
      <c r="B1902" s="725" t="s">
        <v>713</v>
      </c>
      <c r="C1902" s="542" t="s">
        <v>712</v>
      </c>
      <c r="D1902" s="543" t="s">
        <v>2396</v>
      </c>
      <c r="E1902" s="731" t="s">
        <v>3777</v>
      </c>
      <c r="F1902" s="729" t="s">
        <v>3058</v>
      </c>
      <c r="G1902" s="546"/>
      <c r="H1902" s="547"/>
      <c r="I1902" s="547"/>
      <c r="J1902" s="547"/>
      <c r="K1902" s="547"/>
      <c r="L1902" s="728" t="s">
        <v>3059</v>
      </c>
      <c r="M1902" s="579">
        <v>3882</v>
      </c>
      <c r="N1902" s="549"/>
      <c r="P1902" s="48"/>
      <c r="Q1902" s="48"/>
      <c r="R1902" s="48"/>
      <c r="S1902" s="48"/>
      <c r="T1902" s="48"/>
      <c r="U1902" s="48"/>
      <c r="V1902" s="48"/>
      <c r="W1902" s="48"/>
      <c r="X1902" s="48"/>
    </row>
    <row r="1903" spans="1:24" ht="20.100000000000001" customHeight="1">
      <c r="A1903" s="540">
        <v>1896</v>
      </c>
      <c r="B1903" s="725" t="s">
        <v>713</v>
      </c>
      <c r="C1903" s="542" t="s">
        <v>712</v>
      </c>
      <c r="D1903" s="543" t="s">
        <v>2397</v>
      </c>
      <c r="E1903" s="731" t="s">
        <v>3778</v>
      </c>
      <c r="F1903" s="729" t="s">
        <v>3058</v>
      </c>
      <c r="G1903" s="546"/>
      <c r="H1903" s="547"/>
      <c r="I1903" s="547"/>
      <c r="J1903" s="547"/>
      <c r="K1903" s="547"/>
      <c r="L1903" s="728" t="s">
        <v>3059</v>
      </c>
      <c r="M1903" s="579">
        <v>4162</v>
      </c>
      <c r="N1903" s="549"/>
      <c r="P1903" s="48"/>
      <c r="Q1903" s="48"/>
      <c r="R1903" s="48"/>
      <c r="S1903" s="48"/>
      <c r="T1903" s="48"/>
      <c r="U1903" s="48"/>
      <c r="V1903" s="48"/>
      <c r="W1903" s="48"/>
      <c r="X1903" s="48"/>
    </row>
    <row r="1904" spans="1:24" ht="20.100000000000001" customHeight="1">
      <c r="A1904" s="540">
        <v>1897</v>
      </c>
      <c r="B1904" s="725" t="s">
        <v>713</v>
      </c>
      <c r="C1904" s="542" t="s">
        <v>712</v>
      </c>
      <c r="D1904" s="543" t="s">
        <v>2399</v>
      </c>
      <c r="E1904" s="731" t="s">
        <v>3779</v>
      </c>
      <c r="F1904" s="729" t="s">
        <v>3058</v>
      </c>
      <c r="G1904" s="546"/>
      <c r="H1904" s="547"/>
      <c r="I1904" s="547"/>
      <c r="J1904" s="547"/>
      <c r="K1904" s="547"/>
      <c r="L1904" s="728" t="s">
        <v>3059</v>
      </c>
      <c r="M1904" s="579">
        <v>4162</v>
      </c>
      <c r="N1904" s="549"/>
      <c r="P1904" s="48"/>
      <c r="Q1904" s="48"/>
      <c r="R1904" s="48"/>
      <c r="S1904" s="48"/>
      <c r="T1904" s="48"/>
      <c r="U1904" s="48"/>
      <c r="V1904" s="48"/>
      <c r="W1904" s="48"/>
      <c r="X1904" s="48"/>
    </row>
    <row r="1905" spans="1:24" ht="20.100000000000001" customHeight="1">
      <c r="A1905" s="540">
        <v>1898</v>
      </c>
      <c r="B1905" s="725" t="s">
        <v>713</v>
      </c>
      <c r="C1905" s="542" t="s">
        <v>712</v>
      </c>
      <c r="D1905" s="543" t="s">
        <v>2400</v>
      </c>
      <c r="E1905" s="731" t="s">
        <v>3780</v>
      </c>
      <c r="F1905" s="729" t="s">
        <v>3058</v>
      </c>
      <c r="G1905" s="546"/>
      <c r="H1905" s="547"/>
      <c r="I1905" s="547"/>
      <c r="J1905" s="547"/>
      <c r="K1905" s="547"/>
      <c r="L1905" s="728" t="s">
        <v>3059</v>
      </c>
      <c r="M1905" s="579">
        <v>2854</v>
      </c>
      <c r="N1905" s="549"/>
      <c r="P1905" s="48"/>
      <c r="Q1905" s="48"/>
      <c r="R1905" s="48"/>
      <c r="S1905" s="48"/>
      <c r="T1905" s="48"/>
      <c r="U1905" s="48"/>
      <c r="V1905" s="48"/>
      <c r="W1905" s="48"/>
      <c r="X1905" s="48"/>
    </row>
    <row r="1906" spans="1:24" ht="20.100000000000001" customHeight="1">
      <c r="A1906" s="540">
        <v>1899</v>
      </c>
      <c r="B1906" s="725" t="s">
        <v>713</v>
      </c>
      <c r="C1906" s="542" t="s">
        <v>712</v>
      </c>
      <c r="D1906" s="543" t="s">
        <v>2402</v>
      </c>
      <c r="E1906" s="731" t="s">
        <v>3781</v>
      </c>
      <c r="F1906" s="729" t="s">
        <v>3058</v>
      </c>
      <c r="G1906" s="546"/>
      <c r="H1906" s="547"/>
      <c r="I1906" s="547"/>
      <c r="J1906" s="547"/>
      <c r="K1906" s="547"/>
      <c r="L1906" s="728" t="s">
        <v>3059</v>
      </c>
      <c r="M1906" s="579">
        <v>3882</v>
      </c>
      <c r="N1906" s="549"/>
      <c r="P1906" s="48"/>
      <c r="Q1906" s="48"/>
      <c r="R1906" s="48"/>
      <c r="S1906" s="48"/>
      <c r="T1906" s="48"/>
      <c r="U1906" s="48"/>
      <c r="V1906" s="48"/>
      <c r="W1906" s="48"/>
      <c r="X1906" s="48"/>
    </row>
    <row r="1907" spans="1:24" ht="20.100000000000001" customHeight="1">
      <c r="A1907" s="540">
        <v>1900</v>
      </c>
      <c r="B1907" s="725" t="s">
        <v>713</v>
      </c>
      <c r="C1907" s="542" t="s">
        <v>712</v>
      </c>
      <c r="D1907" s="543" t="s">
        <v>2403</v>
      </c>
      <c r="E1907" s="731" t="s">
        <v>3782</v>
      </c>
      <c r="F1907" s="729" t="s">
        <v>3058</v>
      </c>
      <c r="G1907" s="546"/>
      <c r="H1907" s="547"/>
      <c r="I1907" s="547"/>
      <c r="J1907" s="547"/>
      <c r="K1907" s="547"/>
      <c r="L1907" s="728" t="s">
        <v>3059</v>
      </c>
      <c r="M1907" s="579">
        <v>4779</v>
      </c>
      <c r="N1907" s="549"/>
      <c r="P1907" s="48"/>
      <c r="Q1907" s="48"/>
      <c r="R1907" s="48"/>
      <c r="S1907" s="48"/>
      <c r="T1907" s="48"/>
      <c r="U1907" s="48"/>
      <c r="V1907" s="48"/>
      <c r="W1907" s="48"/>
      <c r="X1907" s="48"/>
    </row>
    <row r="1908" spans="1:24" ht="20.100000000000001" customHeight="1">
      <c r="A1908" s="540">
        <v>1901</v>
      </c>
      <c r="B1908" s="725" t="s">
        <v>713</v>
      </c>
      <c r="C1908" s="542" t="s">
        <v>712</v>
      </c>
      <c r="D1908" s="543" t="s">
        <v>2406</v>
      </c>
      <c r="E1908" s="731" t="s">
        <v>3783</v>
      </c>
      <c r="F1908" s="729" t="s">
        <v>3058</v>
      </c>
      <c r="G1908" s="546"/>
      <c r="H1908" s="547"/>
      <c r="I1908" s="547"/>
      <c r="J1908" s="547"/>
      <c r="K1908" s="547"/>
      <c r="L1908" s="728" t="s">
        <v>3059</v>
      </c>
      <c r="M1908" s="579">
        <v>4162</v>
      </c>
      <c r="N1908" s="549"/>
      <c r="P1908" s="48"/>
      <c r="Q1908" s="48"/>
      <c r="R1908" s="48"/>
      <c r="S1908" s="48"/>
      <c r="T1908" s="48"/>
      <c r="U1908" s="48"/>
      <c r="V1908" s="48"/>
      <c r="W1908" s="48"/>
      <c r="X1908" s="48"/>
    </row>
    <row r="1909" spans="1:24" ht="20.100000000000001" customHeight="1">
      <c r="A1909" s="540">
        <v>1902</v>
      </c>
      <c r="B1909" s="725" t="s">
        <v>713</v>
      </c>
      <c r="C1909" s="542" t="s">
        <v>712</v>
      </c>
      <c r="D1909" s="543" t="s">
        <v>2407</v>
      </c>
      <c r="E1909" s="731" t="s">
        <v>3784</v>
      </c>
      <c r="F1909" s="729" t="s">
        <v>3058</v>
      </c>
      <c r="G1909" s="546"/>
      <c r="H1909" s="547"/>
      <c r="I1909" s="547"/>
      <c r="J1909" s="547"/>
      <c r="K1909" s="547"/>
      <c r="L1909" s="728" t="s">
        <v>3059</v>
      </c>
      <c r="M1909" s="579">
        <v>3882</v>
      </c>
      <c r="N1909" s="549"/>
      <c r="P1909" s="48"/>
      <c r="Q1909" s="48"/>
      <c r="R1909" s="48"/>
      <c r="S1909" s="48"/>
      <c r="T1909" s="48"/>
      <c r="U1909" s="48"/>
      <c r="V1909" s="48"/>
      <c r="W1909" s="48"/>
      <c r="X1909" s="48"/>
    </row>
    <row r="1910" spans="1:24" ht="20.100000000000001" customHeight="1">
      <c r="A1910" s="540">
        <v>1903</v>
      </c>
      <c r="B1910" s="725" t="s">
        <v>713</v>
      </c>
      <c r="C1910" s="542" t="s">
        <v>712</v>
      </c>
      <c r="D1910" s="543" t="s">
        <v>2409</v>
      </c>
      <c r="E1910" s="731" t="s">
        <v>3785</v>
      </c>
      <c r="F1910" s="729" t="s">
        <v>3058</v>
      </c>
      <c r="G1910" s="546"/>
      <c r="H1910" s="547"/>
      <c r="I1910" s="547"/>
      <c r="J1910" s="547"/>
      <c r="K1910" s="547"/>
      <c r="L1910" s="728" t="s">
        <v>3059</v>
      </c>
      <c r="M1910" s="579">
        <v>3370</v>
      </c>
      <c r="N1910" s="549"/>
      <c r="P1910" s="48"/>
      <c r="Q1910" s="48"/>
      <c r="R1910" s="48"/>
      <c r="S1910" s="48"/>
      <c r="T1910" s="48"/>
      <c r="U1910" s="48"/>
      <c r="V1910" s="48"/>
      <c r="W1910" s="48"/>
      <c r="X1910" s="48"/>
    </row>
    <row r="1911" spans="1:24" ht="20.100000000000001" customHeight="1">
      <c r="A1911" s="540">
        <v>1904</v>
      </c>
      <c r="B1911" s="725" t="s">
        <v>713</v>
      </c>
      <c r="C1911" s="542" t="s">
        <v>712</v>
      </c>
      <c r="D1911" s="543" t="s">
        <v>2410</v>
      </c>
      <c r="E1911" s="731" t="s">
        <v>3786</v>
      </c>
      <c r="F1911" s="729" t="s">
        <v>3058</v>
      </c>
      <c r="G1911" s="546"/>
      <c r="H1911" s="547"/>
      <c r="I1911" s="547"/>
      <c r="J1911" s="547"/>
      <c r="K1911" s="547"/>
      <c r="L1911" s="728" t="s">
        <v>3059</v>
      </c>
      <c r="M1911" s="579">
        <v>2854</v>
      </c>
      <c r="N1911" s="549"/>
      <c r="P1911" s="48"/>
      <c r="Q1911" s="48"/>
      <c r="R1911" s="48"/>
      <c r="S1911" s="48"/>
      <c r="T1911" s="48"/>
      <c r="U1911" s="48"/>
      <c r="V1911" s="48"/>
      <c r="W1911" s="48"/>
      <c r="X1911" s="48"/>
    </row>
    <row r="1912" spans="1:24" ht="20.100000000000001" customHeight="1">
      <c r="A1912" s="540">
        <v>1905</v>
      </c>
      <c r="B1912" s="725" t="s">
        <v>713</v>
      </c>
      <c r="C1912" s="542" t="s">
        <v>712</v>
      </c>
      <c r="D1912" s="543" t="s">
        <v>2412</v>
      </c>
      <c r="E1912" s="731" t="s">
        <v>3787</v>
      </c>
      <c r="F1912" s="729" t="s">
        <v>3058</v>
      </c>
      <c r="G1912" s="546"/>
      <c r="H1912" s="547"/>
      <c r="I1912" s="547"/>
      <c r="J1912" s="547"/>
      <c r="K1912" s="547"/>
      <c r="L1912" s="728" t="s">
        <v>3059</v>
      </c>
      <c r="M1912" s="579">
        <v>3882</v>
      </c>
      <c r="N1912" s="549"/>
      <c r="P1912" s="48"/>
      <c r="Q1912" s="48"/>
      <c r="R1912" s="48"/>
      <c r="S1912" s="48"/>
      <c r="T1912" s="48"/>
      <c r="U1912" s="48"/>
      <c r="V1912" s="48"/>
      <c r="W1912" s="48"/>
      <c r="X1912" s="48"/>
    </row>
    <row r="1913" spans="1:24" ht="20.100000000000001" customHeight="1">
      <c r="A1913" s="540">
        <v>1906</v>
      </c>
      <c r="B1913" s="725" t="s">
        <v>713</v>
      </c>
      <c r="C1913" s="542" t="s">
        <v>712</v>
      </c>
      <c r="D1913" s="543" t="s">
        <v>2413</v>
      </c>
      <c r="E1913" s="731" t="s">
        <v>3788</v>
      </c>
      <c r="F1913" s="729" t="s">
        <v>3058</v>
      </c>
      <c r="G1913" s="546"/>
      <c r="H1913" s="547"/>
      <c r="I1913" s="547"/>
      <c r="J1913" s="547"/>
      <c r="K1913" s="547"/>
      <c r="L1913" s="728" t="s">
        <v>3059</v>
      </c>
      <c r="M1913" s="579">
        <v>3370</v>
      </c>
      <c r="N1913" s="549"/>
      <c r="P1913" s="48"/>
      <c r="Q1913" s="48"/>
      <c r="R1913" s="48"/>
      <c r="S1913" s="48"/>
      <c r="T1913" s="48"/>
      <c r="U1913" s="48"/>
      <c r="V1913" s="48"/>
      <c r="W1913" s="48"/>
      <c r="X1913" s="48"/>
    </row>
    <row r="1914" spans="1:24" ht="20.100000000000001" customHeight="1">
      <c r="A1914" s="540">
        <v>1907</v>
      </c>
      <c r="B1914" s="725" t="s">
        <v>713</v>
      </c>
      <c r="C1914" s="542" t="s">
        <v>712</v>
      </c>
      <c r="D1914" s="543" t="s">
        <v>2415</v>
      </c>
      <c r="E1914" s="731" t="s">
        <v>3789</v>
      </c>
      <c r="F1914" s="729" t="s">
        <v>3058</v>
      </c>
      <c r="G1914" s="546"/>
      <c r="H1914" s="547"/>
      <c r="I1914" s="547"/>
      <c r="J1914" s="547"/>
      <c r="K1914" s="547"/>
      <c r="L1914" s="728" t="s">
        <v>3059</v>
      </c>
      <c r="M1914" s="579">
        <v>3882</v>
      </c>
      <c r="N1914" s="549"/>
      <c r="P1914" s="48"/>
      <c r="Q1914" s="48"/>
      <c r="R1914" s="48"/>
      <c r="S1914" s="48"/>
      <c r="T1914" s="48"/>
      <c r="U1914" s="48"/>
      <c r="V1914" s="48"/>
      <c r="W1914" s="48"/>
      <c r="X1914" s="48"/>
    </row>
    <row r="1915" spans="1:24" ht="20.100000000000001" customHeight="1">
      <c r="A1915" s="540">
        <v>1908</v>
      </c>
      <c r="B1915" s="725" t="s">
        <v>713</v>
      </c>
      <c r="C1915" s="542" t="s">
        <v>712</v>
      </c>
      <c r="D1915" s="543" t="s">
        <v>711</v>
      </c>
      <c r="E1915" s="731" t="s">
        <v>3790</v>
      </c>
      <c r="F1915" s="729" t="s">
        <v>3058</v>
      </c>
      <c r="G1915" s="546"/>
      <c r="H1915" s="547"/>
      <c r="I1915" s="547"/>
      <c r="J1915" s="547"/>
      <c r="K1915" s="547"/>
      <c r="L1915" s="728" t="s">
        <v>3059</v>
      </c>
      <c r="M1915" s="579">
        <v>3370</v>
      </c>
      <c r="N1915" s="549"/>
      <c r="P1915" s="48"/>
      <c r="Q1915" s="48"/>
      <c r="R1915" s="48"/>
      <c r="S1915" s="48"/>
      <c r="T1915" s="48"/>
      <c r="U1915" s="48"/>
      <c r="V1915" s="48"/>
      <c r="W1915" s="48"/>
      <c r="X1915" s="48"/>
    </row>
    <row r="1916" spans="1:24" ht="20.100000000000001" customHeight="1">
      <c r="A1916" s="540">
        <v>1909</v>
      </c>
      <c r="B1916" s="725" t="s">
        <v>713</v>
      </c>
      <c r="C1916" s="542" t="s">
        <v>712</v>
      </c>
      <c r="D1916" s="543" t="s">
        <v>2417</v>
      </c>
      <c r="E1916" s="731" t="s">
        <v>3791</v>
      </c>
      <c r="F1916" s="729" t="s">
        <v>3058</v>
      </c>
      <c r="G1916" s="546"/>
      <c r="H1916" s="547"/>
      <c r="I1916" s="547"/>
      <c r="J1916" s="547"/>
      <c r="K1916" s="547"/>
      <c r="L1916" s="728" t="s">
        <v>3059</v>
      </c>
      <c r="M1916" s="579">
        <v>3882</v>
      </c>
      <c r="N1916" s="549"/>
      <c r="P1916" s="48"/>
      <c r="Q1916" s="48"/>
      <c r="R1916" s="48"/>
      <c r="S1916" s="48"/>
      <c r="T1916" s="48"/>
      <c r="U1916" s="48"/>
      <c r="V1916" s="48"/>
      <c r="W1916" s="48"/>
      <c r="X1916" s="48"/>
    </row>
    <row r="1917" spans="1:24" ht="20.100000000000001" customHeight="1">
      <c r="A1917" s="540">
        <v>1910</v>
      </c>
      <c r="B1917" s="725" t="s">
        <v>713</v>
      </c>
      <c r="C1917" s="542" t="s">
        <v>712</v>
      </c>
      <c r="D1917" s="543" t="s">
        <v>2418</v>
      </c>
      <c r="E1917" s="731" t="s">
        <v>3792</v>
      </c>
      <c r="F1917" s="729" t="s">
        <v>3058</v>
      </c>
      <c r="G1917" s="546"/>
      <c r="H1917" s="547"/>
      <c r="I1917" s="547"/>
      <c r="J1917" s="547"/>
      <c r="K1917" s="547"/>
      <c r="L1917" s="728" t="s">
        <v>3059</v>
      </c>
      <c r="M1917" s="579">
        <v>3882</v>
      </c>
      <c r="N1917" s="549"/>
      <c r="P1917" s="48"/>
      <c r="Q1917" s="48"/>
      <c r="R1917" s="48"/>
      <c r="S1917" s="48"/>
      <c r="T1917" s="48"/>
      <c r="U1917" s="48"/>
      <c r="V1917" s="48"/>
      <c r="W1917" s="48"/>
      <c r="X1917" s="48"/>
    </row>
    <row r="1918" spans="1:24" ht="20.100000000000001" customHeight="1">
      <c r="A1918" s="540">
        <v>1911</v>
      </c>
      <c r="B1918" s="725" t="s">
        <v>713</v>
      </c>
      <c r="C1918" s="542" t="s">
        <v>712</v>
      </c>
      <c r="D1918" s="543" t="s">
        <v>2420</v>
      </c>
      <c r="E1918" s="731" t="s">
        <v>3793</v>
      </c>
      <c r="F1918" s="729" t="s">
        <v>3058</v>
      </c>
      <c r="G1918" s="546"/>
      <c r="H1918" s="547"/>
      <c r="I1918" s="547"/>
      <c r="J1918" s="547"/>
      <c r="K1918" s="547"/>
      <c r="L1918" s="728" t="s">
        <v>3059</v>
      </c>
      <c r="M1918" s="579">
        <v>3882</v>
      </c>
      <c r="N1918" s="549"/>
      <c r="P1918" s="48"/>
      <c r="Q1918" s="48"/>
      <c r="R1918" s="48"/>
      <c r="S1918" s="48"/>
      <c r="T1918" s="48"/>
      <c r="U1918" s="48"/>
      <c r="V1918" s="48"/>
      <c r="W1918" s="48"/>
      <c r="X1918" s="48"/>
    </row>
    <row r="1919" spans="1:24" ht="20.100000000000001" customHeight="1">
      <c r="A1919" s="540">
        <v>1912</v>
      </c>
      <c r="B1919" s="725" t="s">
        <v>713</v>
      </c>
      <c r="C1919" s="542" t="s">
        <v>712</v>
      </c>
      <c r="D1919" s="543" t="s">
        <v>2421</v>
      </c>
      <c r="E1919" s="731" t="s">
        <v>3794</v>
      </c>
      <c r="F1919" s="729" t="s">
        <v>3058</v>
      </c>
      <c r="G1919" s="546"/>
      <c r="H1919" s="547"/>
      <c r="I1919" s="547"/>
      <c r="J1919" s="547"/>
      <c r="K1919" s="547"/>
      <c r="L1919" s="728" t="s">
        <v>3059</v>
      </c>
      <c r="M1919" s="579">
        <v>3882</v>
      </c>
      <c r="N1919" s="549"/>
      <c r="P1919" s="48"/>
      <c r="Q1919" s="48"/>
      <c r="R1919" s="48"/>
      <c r="S1919" s="48"/>
      <c r="T1919" s="48"/>
      <c r="U1919" s="48"/>
      <c r="V1919" s="48"/>
      <c r="W1919" s="48"/>
      <c r="X1919" s="48"/>
    </row>
    <row r="1920" spans="1:24" ht="20.100000000000001" customHeight="1">
      <c r="A1920" s="540">
        <v>1913</v>
      </c>
      <c r="B1920" s="725" t="s">
        <v>713</v>
      </c>
      <c r="C1920" s="542" t="s">
        <v>712</v>
      </c>
      <c r="D1920" s="543" t="s">
        <v>2423</v>
      </c>
      <c r="E1920" s="731" t="s">
        <v>3795</v>
      </c>
      <c r="F1920" s="729" t="s">
        <v>3058</v>
      </c>
      <c r="G1920" s="546"/>
      <c r="H1920" s="547"/>
      <c r="I1920" s="547"/>
      <c r="J1920" s="547"/>
      <c r="K1920" s="547"/>
      <c r="L1920" s="728" t="s">
        <v>3059</v>
      </c>
      <c r="M1920" s="579">
        <v>3882</v>
      </c>
      <c r="N1920" s="549"/>
      <c r="P1920" s="48"/>
      <c r="Q1920" s="48"/>
      <c r="R1920" s="48"/>
      <c r="S1920" s="48"/>
      <c r="T1920" s="48"/>
      <c r="U1920" s="48"/>
      <c r="V1920" s="48"/>
      <c r="W1920" s="48"/>
      <c r="X1920" s="48"/>
    </row>
    <row r="1921" spans="1:24" ht="20.100000000000001" customHeight="1">
      <c r="A1921" s="540">
        <v>1914</v>
      </c>
      <c r="B1921" s="725" t="s">
        <v>713</v>
      </c>
      <c r="C1921" s="542" t="s">
        <v>712</v>
      </c>
      <c r="D1921" s="543" t="s">
        <v>2424</v>
      </c>
      <c r="E1921" s="731" t="s">
        <v>3796</v>
      </c>
      <c r="F1921" s="729" t="s">
        <v>3058</v>
      </c>
      <c r="G1921" s="546"/>
      <c r="H1921" s="547"/>
      <c r="I1921" s="547"/>
      <c r="J1921" s="547"/>
      <c r="K1921" s="547"/>
      <c r="L1921" s="728" t="s">
        <v>3059</v>
      </c>
      <c r="M1921" s="579">
        <v>3370</v>
      </c>
      <c r="N1921" s="549"/>
      <c r="P1921" s="48"/>
      <c r="Q1921" s="48"/>
      <c r="R1921" s="48"/>
      <c r="S1921" s="48"/>
      <c r="T1921" s="48"/>
      <c r="U1921" s="48"/>
      <c r="V1921" s="48"/>
      <c r="W1921" s="48"/>
      <c r="X1921" s="48"/>
    </row>
    <row r="1922" spans="1:24" ht="20.100000000000001" customHeight="1">
      <c r="A1922" s="540">
        <v>1915</v>
      </c>
      <c r="B1922" s="725" t="s">
        <v>713</v>
      </c>
      <c r="C1922" s="542" t="s">
        <v>712</v>
      </c>
      <c r="D1922" s="543" t="s">
        <v>2426</v>
      </c>
      <c r="E1922" s="731" t="s">
        <v>3797</v>
      </c>
      <c r="F1922" s="729" t="s">
        <v>3058</v>
      </c>
      <c r="G1922" s="546"/>
      <c r="H1922" s="547"/>
      <c r="I1922" s="547"/>
      <c r="J1922" s="547"/>
      <c r="K1922" s="547"/>
      <c r="L1922" s="728" t="s">
        <v>3059</v>
      </c>
      <c r="M1922" s="579">
        <v>2854</v>
      </c>
      <c r="N1922" s="549"/>
      <c r="P1922" s="48"/>
      <c r="Q1922" s="48"/>
      <c r="R1922" s="48"/>
      <c r="S1922" s="48"/>
      <c r="T1922" s="48"/>
      <c r="U1922" s="48"/>
      <c r="V1922" s="48"/>
      <c r="W1922" s="48"/>
      <c r="X1922" s="48"/>
    </row>
    <row r="1923" spans="1:24" ht="20.100000000000001" customHeight="1">
      <c r="A1923" s="540">
        <v>1916</v>
      </c>
      <c r="B1923" s="725" t="s">
        <v>713</v>
      </c>
      <c r="C1923" s="542" t="s">
        <v>712</v>
      </c>
      <c r="D1923" s="543" t="s">
        <v>2427</v>
      </c>
      <c r="E1923" s="731" t="s">
        <v>3798</v>
      </c>
      <c r="F1923" s="729" t="s">
        <v>3058</v>
      </c>
      <c r="G1923" s="546"/>
      <c r="H1923" s="547"/>
      <c r="I1923" s="547"/>
      <c r="J1923" s="547"/>
      <c r="K1923" s="547"/>
      <c r="L1923" s="728" t="s">
        <v>3059</v>
      </c>
      <c r="M1923" s="579">
        <v>4162</v>
      </c>
      <c r="N1923" s="549"/>
      <c r="P1923" s="48"/>
      <c r="Q1923" s="48"/>
      <c r="R1923" s="48"/>
      <c r="S1923" s="48"/>
      <c r="T1923" s="48"/>
      <c r="U1923" s="48"/>
      <c r="V1923" s="48"/>
      <c r="W1923" s="48"/>
      <c r="X1923" s="48"/>
    </row>
    <row r="1924" spans="1:24" ht="20.100000000000001" customHeight="1">
      <c r="A1924" s="540">
        <v>1917</v>
      </c>
      <c r="B1924" s="725" t="s">
        <v>713</v>
      </c>
      <c r="C1924" s="542" t="s">
        <v>712</v>
      </c>
      <c r="D1924" s="543" t="s">
        <v>2429</v>
      </c>
      <c r="E1924" s="731" t="s">
        <v>3799</v>
      </c>
      <c r="F1924" s="729" t="s">
        <v>3058</v>
      </c>
      <c r="G1924" s="546"/>
      <c r="H1924" s="547"/>
      <c r="I1924" s="547"/>
      <c r="J1924" s="547"/>
      <c r="K1924" s="547"/>
      <c r="L1924" s="728" t="s">
        <v>3059</v>
      </c>
      <c r="M1924" s="579">
        <v>3882</v>
      </c>
      <c r="N1924" s="549"/>
      <c r="P1924" s="48"/>
      <c r="Q1924" s="48"/>
      <c r="R1924" s="48"/>
      <c r="S1924" s="48"/>
      <c r="T1924" s="48"/>
      <c r="U1924" s="48"/>
      <c r="V1924" s="48"/>
      <c r="W1924" s="48"/>
      <c r="X1924" s="48"/>
    </row>
    <row r="1925" spans="1:24" ht="20.100000000000001" customHeight="1">
      <c r="A1925" s="540">
        <v>1918</v>
      </c>
      <c r="B1925" s="725" t="s">
        <v>713</v>
      </c>
      <c r="C1925" s="542" t="s">
        <v>712</v>
      </c>
      <c r="D1925" s="543" t="s">
        <v>2430</v>
      </c>
      <c r="E1925" s="731" t="s">
        <v>3800</v>
      </c>
      <c r="F1925" s="729" t="s">
        <v>3058</v>
      </c>
      <c r="G1925" s="546"/>
      <c r="H1925" s="547"/>
      <c r="I1925" s="547"/>
      <c r="J1925" s="547"/>
      <c r="K1925" s="547"/>
      <c r="L1925" s="728" t="s">
        <v>3059</v>
      </c>
      <c r="M1925" s="579">
        <v>3882</v>
      </c>
      <c r="N1925" s="549"/>
      <c r="P1925" s="48"/>
      <c r="Q1925" s="48"/>
      <c r="R1925" s="48"/>
      <c r="S1925" s="48"/>
      <c r="T1925" s="48"/>
      <c r="U1925" s="48"/>
      <c r="V1925" s="48"/>
      <c r="W1925" s="48"/>
      <c r="X1925" s="48"/>
    </row>
    <row r="1926" spans="1:24" ht="20.100000000000001" customHeight="1">
      <c r="A1926" s="540">
        <v>1919</v>
      </c>
      <c r="B1926" s="725" t="s">
        <v>713</v>
      </c>
      <c r="C1926" s="542" t="s">
        <v>712</v>
      </c>
      <c r="D1926" s="543" t="s">
        <v>2432</v>
      </c>
      <c r="E1926" s="731" t="s">
        <v>3801</v>
      </c>
      <c r="F1926" s="729" t="s">
        <v>3058</v>
      </c>
      <c r="G1926" s="546"/>
      <c r="H1926" s="547"/>
      <c r="I1926" s="547"/>
      <c r="J1926" s="547"/>
      <c r="K1926" s="547"/>
      <c r="L1926" s="728" t="s">
        <v>3059</v>
      </c>
      <c r="M1926" s="579">
        <v>3882</v>
      </c>
      <c r="N1926" s="549"/>
      <c r="P1926" s="48"/>
      <c r="Q1926" s="48"/>
      <c r="R1926" s="48"/>
      <c r="S1926" s="48"/>
      <c r="T1926" s="48"/>
      <c r="U1926" s="48"/>
      <c r="V1926" s="48"/>
      <c r="W1926" s="48"/>
      <c r="X1926" s="48"/>
    </row>
    <row r="1927" spans="1:24" ht="20.100000000000001" customHeight="1">
      <c r="A1927" s="540">
        <v>1920</v>
      </c>
      <c r="B1927" s="725" t="s">
        <v>713</v>
      </c>
      <c r="C1927" s="542" t="s">
        <v>712</v>
      </c>
      <c r="D1927" s="543" t="s">
        <v>2433</v>
      </c>
      <c r="E1927" s="731" t="s">
        <v>3802</v>
      </c>
      <c r="F1927" s="729" t="s">
        <v>3058</v>
      </c>
      <c r="G1927" s="546"/>
      <c r="H1927" s="547"/>
      <c r="I1927" s="547"/>
      <c r="J1927" s="547"/>
      <c r="K1927" s="547"/>
      <c r="L1927" s="728" t="s">
        <v>3059</v>
      </c>
      <c r="M1927" s="579">
        <v>3882</v>
      </c>
      <c r="N1927" s="549"/>
      <c r="P1927" s="48"/>
      <c r="Q1927" s="48"/>
      <c r="R1927" s="48"/>
      <c r="S1927" s="48"/>
      <c r="T1927" s="48"/>
      <c r="U1927" s="48"/>
      <c r="V1927" s="48"/>
      <c r="W1927" s="48"/>
      <c r="X1927" s="48"/>
    </row>
    <row r="1928" spans="1:24" ht="20.100000000000001" customHeight="1">
      <c r="A1928" s="540">
        <v>1921</v>
      </c>
      <c r="B1928" s="725" t="s">
        <v>713</v>
      </c>
      <c r="C1928" s="542" t="s">
        <v>712</v>
      </c>
      <c r="D1928" s="543" t="s">
        <v>2436</v>
      </c>
      <c r="E1928" s="731" t="s">
        <v>3803</v>
      </c>
      <c r="F1928" s="729" t="s">
        <v>3058</v>
      </c>
      <c r="G1928" s="546"/>
      <c r="H1928" s="547"/>
      <c r="I1928" s="547"/>
      <c r="J1928" s="547"/>
      <c r="K1928" s="547"/>
      <c r="L1928" s="728" t="s">
        <v>3059</v>
      </c>
      <c r="M1928" s="579">
        <v>3370</v>
      </c>
      <c r="N1928" s="549"/>
      <c r="P1928" s="48"/>
      <c r="Q1928" s="48"/>
      <c r="R1928" s="48"/>
      <c r="S1928" s="48"/>
      <c r="T1928" s="48"/>
      <c r="U1928" s="48"/>
      <c r="V1928" s="48"/>
      <c r="W1928" s="48"/>
      <c r="X1928" s="48"/>
    </row>
    <row r="1929" spans="1:24" ht="20.100000000000001" customHeight="1">
      <c r="A1929" s="540">
        <v>1922</v>
      </c>
      <c r="B1929" s="725" t="s">
        <v>713</v>
      </c>
      <c r="C1929" s="542" t="s">
        <v>712</v>
      </c>
      <c r="D1929" s="543" t="s">
        <v>2437</v>
      </c>
      <c r="E1929" s="731" t="s">
        <v>3804</v>
      </c>
      <c r="F1929" s="729" t="s">
        <v>3058</v>
      </c>
      <c r="G1929" s="546"/>
      <c r="H1929" s="547"/>
      <c r="I1929" s="547"/>
      <c r="J1929" s="547"/>
      <c r="K1929" s="547"/>
      <c r="L1929" s="728" t="s">
        <v>3059</v>
      </c>
      <c r="M1929" s="579">
        <v>4162</v>
      </c>
      <c r="N1929" s="549"/>
      <c r="P1929" s="48"/>
      <c r="Q1929" s="48"/>
      <c r="R1929" s="48"/>
      <c r="S1929" s="48"/>
      <c r="T1929" s="48"/>
      <c r="U1929" s="48"/>
      <c r="V1929" s="48"/>
      <c r="W1929" s="48"/>
      <c r="X1929" s="48"/>
    </row>
    <row r="1930" spans="1:24" ht="20.100000000000001" customHeight="1">
      <c r="A1930" s="540">
        <v>1923</v>
      </c>
      <c r="B1930" s="725" t="s">
        <v>713</v>
      </c>
      <c r="C1930" s="542" t="s">
        <v>712</v>
      </c>
      <c r="D1930" s="543" t="s">
        <v>2439</v>
      </c>
      <c r="E1930" s="731" t="s">
        <v>3805</v>
      </c>
      <c r="F1930" s="729" t="s">
        <v>3058</v>
      </c>
      <c r="G1930" s="546"/>
      <c r="H1930" s="547"/>
      <c r="I1930" s="547"/>
      <c r="J1930" s="547"/>
      <c r="K1930" s="547"/>
      <c r="L1930" s="728" t="s">
        <v>3059</v>
      </c>
      <c r="M1930" s="579">
        <v>3882</v>
      </c>
      <c r="N1930" s="549"/>
      <c r="P1930" s="48"/>
      <c r="Q1930" s="48"/>
      <c r="R1930" s="48"/>
      <c r="S1930" s="48"/>
      <c r="T1930" s="48"/>
      <c r="U1930" s="48"/>
      <c r="V1930" s="48"/>
      <c r="W1930" s="48"/>
      <c r="X1930" s="48"/>
    </row>
    <row r="1931" spans="1:24" ht="20.100000000000001" customHeight="1">
      <c r="A1931" s="540">
        <v>1924</v>
      </c>
      <c r="B1931" s="725" t="s">
        <v>713</v>
      </c>
      <c r="C1931" s="542" t="s">
        <v>712</v>
      </c>
      <c r="D1931" s="543" t="s">
        <v>2440</v>
      </c>
      <c r="E1931" s="731" t="s">
        <v>3806</v>
      </c>
      <c r="F1931" s="729" t="s">
        <v>3058</v>
      </c>
      <c r="G1931" s="546"/>
      <c r="H1931" s="547"/>
      <c r="I1931" s="547"/>
      <c r="J1931" s="547"/>
      <c r="K1931" s="547"/>
      <c r="L1931" s="728" t="s">
        <v>3059</v>
      </c>
      <c r="M1931" s="579">
        <v>3882</v>
      </c>
      <c r="N1931" s="549"/>
      <c r="P1931" s="48"/>
      <c r="Q1931" s="48"/>
      <c r="R1931" s="48"/>
      <c r="S1931" s="48"/>
      <c r="T1931" s="48"/>
      <c r="U1931" s="48"/>
      <c r="V1931" s="48"/>
      <c r="W1931" s="48"/>
      <c r="X1931" s="48"/>
    </row>
    <row r="1932" spans="1:24" ht="20.100000000000001" customHeight="1">
      <c r="A1932" s="540">
        <v>1925</v>
      </c>
      <c r="B1932" s="725" t="s">
        <v>713</v>
      </c>
      <c r="C1932" s="542" t="s">
        <v>712</v>
      </c>
      <c r="D1932" s="543" t="s">
        <v>2442</v>
      </c>
      <c r="E1932" s="731" t="s">
        <v>3807</v>
      </c>
      <c r="F1932" s="729" t="s">
        <v>3058</v>
      </c>
      <c r="G1932" s="546"/>
      <c r="H1932" s="547"/>
      <c r="I1932" s="547"/>
      <c r="J1932" s="547"/>
      <c r="K1932" s="547"/>
      <c r="L1932" s="728" t="s">
        <v>3059</v>
      </c>
      <c r="M1932" s="579">
        <v>3882</v>
      </c>
      <c r="N1932" s="549"/>
      <c r="P1932" s="48"/>
      <c r="Q1932" s="48"/>
      <c r="R1932" s="48"/>
      <c r="S1932" s="48"/>
      <c r="T1932" s="48"/>
      <c r="U1932" s="48"/>
      <c r="V1932" s="48"/>
      <c r="W1932" s="48"/>
      <c r="X1932" s="48"/>
    </row>
    <row r="1933" spans="1:24" ht="20.100000000000001" customHeight="1">
      <c r="A1933" s="540">
        <v>1926</v>
      </c>
      <c r="B1933" s="725" t="s">
        <v>713</v>
      </c>
      <c r="C1933" s="542" t="s">
        <v>712</v>
      </c>
      <c r="D1933" s="543" t="s">
        <v>2443</v>
      </c>
      <c r="E1933" s="731" t="s">
        <v>3808</v>
      </c>
      <c r="F1933" s="729" t="s">
        <v>3058</v>
      </c>
      <c r="G1933" s="546"/>
      <c r="H1933" s="547"/>
      <c r="I1933" s="547"/>
      <c r="J1933" s="547"/>
      <c r="K1933" s="547"/>
      <c r="L1933" s="728" t="s">
        <v>3059</v>
      </c>
      <c r="M1933" s="579">
        <v>3882</v>
      </c>
      <c r="N1933" s="549"/>
      <c r="P1933" s="48"/>
      <c r="Q1933" s="48"/>
      <c r="R1933" s="48"/>
      <c r="S1933" s="48"/>
      <c r="T1933" s="48"/>
      <c r="U1933" s="48"/>
      <c r="V1933" s="48"/>
      <c r="W1933" s="48"/>
      <c r="X1933" s="48"/>
    </row>
    <row r="1934" spans="1:24" ht="20.100000000000001" customHeight="1">
      <c r="A1934" s="540">
        <v>1927</v>
      </c>
      <c r="B1934" s="725" t="s">
        <v>713</v>
      </c>
      <c r="C1934" s="542" t="s">
        <v>712</v>
      </c>
      <c r="D1934" s="543" t="s">
        <v>2445</v>
      </c>
      <c r="E1934" s="731" t="s">
        <v>3809</v>
      </c>
      <c r="F1934" s="729" t="s">
        <v>3058</v>
      </c>
      <c r="G1934" s="546"/>
      <c r="H1934" s="547"/>
      <c r="I1934" s="547"/>
      <c r="J1934" s="547"/>
      <c r="K1934" s="547"/>
      <c r="L1934" s="728" t="s">
        <v>3059</v>
      </c>
      <c r="M1934" s="579">
        <v>4162</v>
      </c>
      <c r="N1934" s="549"/>
      <c r="P1934" s="48"/>
      <c r="Q1934" s="48"/>
      <c r="R1934" s="48"/>
      <c r="S1934" s="48"/>
      <c r="T1934" s="48"/>
      <c r="U1934" s="48"/>
      <c r="V1934" s="48"/>
      <c r="W1934" s="48"/>
      <c r="X1934" s="48"/>
    </row>
    <row r="1935" spans="1:24" ht="20.100000000000001" customHeight="1">
      <c r="A1935" s="540">
        <v>1928</v>
      </c>
      <c r="B1935" s="725" t="s">
        <v>713</v>
      </c>
      <c r="C1935" s="542" t="s">
        <v>712</v>
      </c>
      <c r="D1935" s="543" t="s">
        <v>2446</v>
      </c>
      <c r="E1935" s="731" t="s">
        <v>3810</v>
      </c>
      <c r="F1935" s="729" t="s">
        <v>3058</v>
      </c>
      <c r="G1935" s="546"/>
      <c r="H1935" s="547"/>
      <c r="I1935" s="547"/>
      <c r="J1935" s="547"/>
      <c r="K1935" s="547"/>
      <c r="L1935" s="728" t="s">
        <v>3059</v>
      </c>
      <c r="M1935" s="579">
        <v>3370</v>
      </c>
      <c r="N1935" s="549"/>
      <c r="P1935" s="48"/>
      <c r="Q1935" s="48"/>
      <c r="R1935" s="48"/>
      <c r="S1935" s="48"/>
      <c r="T1935" s="48"/>
      <c r="U1935" s="48"/>
      <c r="V1935" s="48"/>
      <c r="W1935" s="48"/>
      <c r="X1935" s="48"/>
    </row>
    <row r="1936" spans="1:24" ht="20.100000000000001" customHeight="1">
      <c r="A1936" s="540">
        <v>1929</v>
      </c>
      <c r="B1936" s="725" t="s">
        <v>713</v>
      </c>
      <c r="C1936" s="542" t="s">
        <v>712</v>
      </c>
      <c r="D1936" s="543" t="s">
        <v>2448</v>
      </c>
      <c r="E1936" s="731" t="s">
        <v>3811</v>
      </c>
      <c r="F1936" s="729" t="s">
        <v>3058</v>
      </c>
      <c r="G1936" s="546"/>
      <c r="H1936" s="547"/>
      <c r="I1936" s="547"/>
      <c r="J1936" s="547"/>
      <c r="K1936" s="547"/>
      <c r="L1936" s="728" t="s">
        <v>3059</v>
      </c>
      <c r="M1936" s="579">
        <v>3370</v>
      </c>
      <c r="N1936" s="549"/>
      <c r="P1936" s="48"/>
      <c r="Q1936" s="48"/>
      <c r="R1936" s="48"/>
      <c r="S1936" s="48"/>
      <c r="T1936" s="48"/>
      <c r="U1936" s="48"/>
      <c r="V1936" s="48"/>
      <c r="W1936" s="48"/>
      <c r="X1936" s="48"/>
    </row>
    <row r="1937" spans="1:24" ht="20.100000000000001" customHeight="1">
      <c r="A1937" s="540">
        <v>1930</v>
      </c>
      <c r="B1937" s="725" t="s">
        <v>713</v>
      </c>
      <c r="C1937" s="542" t="s">
        <v>712</v>
      </c>
      <c r="D1937" s="543" t="s">
        <v>2449</v>
      </c>
      <c r="E1937" s="731" t="s">
        <v>3812</v>
      </c>
      <c r="F1937" s="729" t="s">
        <v>3058</v>
      </c>
      <c r="G1937" s="546"/>
      <c r="H1937" s="547"/>
      <c r="I1937" s="547"/>
      <c r="J1937" s="547"/>
      <c r="K1937" s="547"/>
      <c r="L1937" s="728" t="s">
        <v>3059</v>
      </c>
      <c r="M1937" s="579">
        <v>3370</v>
      </c>
      <c r="N1937" s="549"/>
      <c r="P1937" s="48"/>
      <c r="Q1937" s="48"/>
      <c r="R1937" s="48"/>
      <c r="S1937" s="48"/>
      <c r="T1937" s="48"/>
      <c r="U1937" s="48"/>
      <c r="V1937" s="48"/>
      <c r="W1937" s="48"/>
      <c r="X1937" s="48"/>
    </row>
    <row r="1938" spans="1:24" ht="20.100000000000001" customHeight="1">
      <c r="A1938" s="540">
        <v>1931</v>
      </c>
      <c r="B1938" s="725" t="s">
        <v>713</v>
      </c>
      <c r="C1938" s="542" t="s">
        <v>712</v>
      </c>
      <c r="D1938" s="543" t="s">
        <v>2451</v>
      </c>
      <c r="E1938" s="731" t="s">
        <v>3813</v>
      </c>
      <c r="F1938" s="729" t="s">
        <v>3058</v>
      </c>
      <c r="G1938" s="546"/>
      <c r="H1938" s="547"/>
      <c r="I1938" s="547"/>
      <c r="J1938" s="547"/>
      <c r="K1938" s="547"/>
      <c r="L1938" s="728" t="s">
        <v>3059</v>
      </c>
      <c r="M1938" s="579">
        <v>4779</v>
      </c>
      <c r="N1938" s="549"/>
      <c r="P1938" s="48"/>
      <c r="Q1938" s="48"/>
      <c r="R1938" s="48"/>
      <c r="S1938" s="48"/>
      <c r="T1938" s="48"/>
      <c r="U1938" s="48"/>
      <c r="V1938" s="48"/>
      <c r="W1938" s="48"/>
      <c r="X1938" s="48"/>
    </row>
    <row r="1939" spans="1:24" ht="20.100000000000001" customHeight="1">
      <c r="A1939" s="540">
        <v>1932</v>
      </c>
      <c r="B1939" s="725" t="s">
        <v>713</v>
      </c>
      <c r="C1939" s="542" t="s">
        <v>712</v>
      </c>
      <c r="D1939" s="543" t="s">
        <v>2452</v>
      </c>
      <c r="E1939" s="731" t="s">
        <v>3814</v>
      </c>
      <c r="F1939" s="729" t="s">
        <v>3058</v>
      </c>
      <c r="G1939" s="546"/>
      <c r="H1939" s="547"/>
      <c r="I1939" s="547"/>
      <c r="J1939" s="547"/>
      <c r="K1939" s="547"/>
      <c r="L1939" s="728" t="s">
        <v>3059</v>
      </c>
      <c r="M1939" s="579">
        <v>3882</v>
      </c>
      <c r="N1939" s="549"/>
      <c r="P1939" s="48"/>
      <c r="Q1939" s="48"/>
      <c r="R1939" s="48"/>
      <c r="S1939" s="48"/>
      <c r="T1939" s="48"/>
      <c r="U1939" s="48"/>
      <c r="V1939" s="48"/>
      <c r="W1939" s="48"/>
      <c r="X1939" s="48"/>
    </row>
    <row r="1940" spans="1:24" ht="20.100000000000001" customHeight="1">
      <c r="A1940" s="540">
        <v>1933</v>
      </c>
      <c r="B1940" s="725" t="s">
        <v>713</v>
      </c>
      <c r="C1940" s="542" t="s">
        <v>712</v>
      </c>
      <c r="D1940" s="543" t="s">
        <v>2454</v>
      </c>
      <c r="E1940" s="731" t="s">
        <v>3815</v>
      </c>
      <c r="F1940" s="729" t="s">
        <v>3058</v>
      </c>
      <c r="G1940" s="546"/>
      <c r="H1940" s="547"/>
      <c r="I1940" s="547"/>
      <c r="J1940" s="547"/>
      <c r="K1940" s="547"/>
      <c r="L1940" s="728" t="s">
        <v>3059</v>
      </c>
      <c r="M1940" s="579">
        <v>4162</v>
      </c>
      <c r="N1940" s="549"/>
      <c r="P1940" s="48"/>
      <c r="Q1940" s="48"/>
      <c r="R1940" s="48"/>
      <c r="S1940" s="48"/>
      <c r="T1940" s="48"/>
      <c r="U1940" s="48"/>
      <c r="V1940" s="48"/>
      <c r="W1940" s="48"/>
      <c r="X1940" s="48"/>
    </row>
    <row r="1941" spans="1:24" ht="20.100000000000001" customHeight="1">
      <c r="A1941" s="540">
        <v>1934</v>
      </c>
      <c r="B1941" s="725" t="s">
        <v>713</v>
      </c>
      <c r="C1941" s="542" t="s">
        <v>712</v>
      </c>
      <c r="D1941" s="543" t="s">
        <v>2455</v>
      </c>
      <c r="E1941" s="731" t="s">
        <v>3816</v>
      </c>
      <c r="F1941" s="729" t="s">
        <v>3058</v>
      </c>
      <c r="G1941" s="546"/>
      <c r="H1941" s="547"/>
      <c r="I1941" s="547"/>
      <c r="J1941" s="547"/>
      <c r="K1941" s="547"/>
      <c r="L1941" s="728" t="s">
        <v>3059</v>
      </c>
      <c r="M1941" s="579">
        <v>4779</v>
      </c>
      <c r="N1941" s="549"/>
      <c r="P1941" s="48"/>
      <c r="Q1941" s="48"/>
      <c r="R1941" s="48"/>
      <c r="S1941" s="48"/>
      <c r="T1941" s="48"/>
      <c r="U1941" s="48"/>
      <c r="V1941" s="48"/>
      <c r="W1941" s="48"/>
      <c r="X1941" s="48"/>
    </row>
    <row r="1942" spans="1:24" ht="20.100000000000001" customHeight="1">
      <c r="A1942" s="540">
        <v>1935</v>
      </c>
      <c r="B1942" s="725" t="s">
        <v>713</v>
      </c>
      <c r="C1942" s="542" t="s">
        <v>712</v>
      </c>
      <c r="D1942" s="543" t="s">
        <v>2457</v>
      </c>
      <c r="E1942" s="731" t="s">
        <v>3817</v>
      </c>
      <c r="F1942" s="729" t="s">
        <v>3058</v>
      </c>
      <c r="G1942" s="546"/>
      <c r="H1942" s="547"/>
      <c r="I1942" s="547"/>
      <c r="J1942" s="547"/>
      <c r="K1942" s="547"/>
      <c r="L1942" s="728" t="s">
        <v>3059</v>
      </c>
      <c r="M1942" s="579">
        <v>3882</v>
      </c>
      <c r="N1942" s="549"/>
      <c r="P1942" s="48"/>
      <c r="Q1942" s="48"/>
      <c r="R1942" s="48"/>
      <c r="S1942" s="48"/>
      <c r="T1942" s="48"/>
      <c r="U1942" s="48"/>
      <c r="V1942" s="48"/>
      <c r="W1942" s="48"/>
      <c r="X1942" s="48"/>
    </row>
    <row r="1943" spans="1:24" ht="20.100000000000001" customHeight="1">
      <c r="A1943" s="540">
        <v>1936</v>
      </c>
      <c r="B1943" s="725" t="s">
        <v>713</v>
      </c>
      <c r="C1943" s="542" t="s">
        <v>712</v>
      </c>
      <c r="D1943" s="543" t="s">
        <v>2458</v>
      </c>
      <c r="E1943" s="731" t="s">
        <v>3818</v>
      </c>
      <c r="F1943" s="729" t="s">
        <v>3058</v>
      </c>
      <c r="G1943" s="546"/>
      <c r="H1943" s="547"/>
      <c r="I1943" s="547"/>
      <c r="J1943" s="547"/>
      <c r="K1943" s="547"/>
      <c r="L1943" s="728" t="s">
        <v>3059</v>
      </c>
      <c r="M1943" s="579">
        <v>3882</v>
      </c>
      <c r="N1943" s="549"/>
      <c r="P1943" s="48"/>
      <c r="Q1943" s="48"/>
      <c r="R1943" s="48"/>
      <c r="S1943" s="48"/>
      <c r="T1943" s="48"/>
      <c r="U1943" s="48"/>
      <c r="V1943" s="48"/>
      <c r="W1943" s="48"/>
      <c r="X1943" s="48"/>
    </row>
    <row r="1944" spans="1:24" ht="20.100000000000001" customHeight="1">
      <c r="A1944" s="540">
        <v>1937</v>
      </c>
      <c r="B1944" s="725" t="s">
        <v>713</v>
      </c>
      <c r="C1944" s="542" t="s">
        <v>712</v>
      </c>
      <c r="D1944" s="543" t="s">
        <v>2460</v>
      </c>
      <c r="E1944" s="731" t="s">
        <v>3819</v>
      </c>
      <c r="F1944" s="729" t="s">
        <v>3058</v>
      </c>
      <c r="G1944" s="546"/>
      <c r="H1944" s="547"/>
      <c r="I1944" s="547"/>
      <c r="J1944" s="547"/>
      <c r="K1944" s="547"/>
      <c r="L1944" s="728" t="s">
        <v>3059</v>
      </c>
      <c r="M1944" s="579">
        <v>4162</v>
      </c>
      <c r="N1944" s="549"/>
      <c r="P1944" s="48"/>
      <c r="Q1944" s="48"/>
      <c r="R1944" s="48"/>
      <c r="S1944" s="48"/>
      <c r="T1944" s="48"/>
      <c r="U1944" s="48"/>
      <c r="V1944" s="48"/>
      <c r="W1944" s="48"/>
      <c r="X1944" s="48"/>
    </row>
    <row r="1945" spans="1:24" ht="20.100000000000001" customHeight="1">
      <c r="A1945" s="540">
        <v>1938</v>
      </c>
      <c r="B1945" s="725" t="s">
        <v>713</v>
      </c>
      <c r="C1945" s="542" t="s">
        <v>712</v>
      </c>
      <c r="D1945" s="543" t="s">
        <v>2461</v>
      </c>
      <c r="E1945" s="731" t="s">
        <v>3820</v>
      </c>
      <c r="F1945" s="729" t="s">
        <v>3058</v>
      </c>
      <c r="G1945" s="546"/>
      <c r="H1945" s="547"/>
      <c r="I1945" s="547"/>
      <c r="J1945" s="547"/>
      <c r="K1945" s="547"/>
      <c r="L1945" s="728" t="s">
        <v>3059</v>
      </c>
      <c r="M1945" s="579">
        <v>3882</v>
      </c>
      <c r="N1945" s="549"/>
      <c r="P1945" s="48"/>
      <c r="Q1945" s="48"/>
      <c r="R1945" s="48"/>
      <c r="S1945" s="48"/>
      <c r="T1945" s="48"/>
      <c r="U1945" s="48"/>
      <c r="V1945" s="48"/>
      <c r="W1945" s="48"/>
      <c r="X1945" s="48"/>
    </row>
    <row r="1946" spans="1:24" ht="20.100000000000001" customHeight="1">
      <c r="A1946" s="540">
        <v>1939</v>
      </c>
      <c r="B1946" s="725" t="s">
        <v>713</v>
      </c>
      <c r="C1946" s="542" t="s">
        <v>712</v>
      </c>
      <c r="D1946" s="543" t="s">
        <v>2463</v>
      </c>
      <c r="E1946" s="731" t="s">
        <v>3821</v>
      </c>
      <c r="F1946" s="729" t="s">
        <v>3058</v>
      </c>
      <c r="G1946" s="546"/>
      <c r="H1946" s="547"/>
      <c r="I1946" s="547"/>
      <c r="J1946" s="547"/>
      <c r="K1946" s="547"/>
      <c r="L1946" s="728" t="s">
        <v>3059</v>
      </c>
      <c r="M1946" s="579">
        <v>4779</v>
      </c>
      <c r="N1946" s="549"/>
      <c r="P1946" s="48"/>
      <c r="Q1946" s="48"/>
      <c r="R1946" s="48"/>
      <c r="S1946" s="48"/>
      <c r="T1946" s="48"/>
      <c r="U1946" s="48"/>
      <c r="V1946" s="48"/>
      <c r="W1946" s="48"/>
      <c r="X1946" s="48"/>
    </row>
    <row r="1947" spans="1:24" ht="20.100000000000001" customHeight="1">
      <c r="A1947" s="540">
        <v>1940</v>
      </c>
      <c r="B1947" s="725" t="s">
        <v>713</v>
      </c>
      <c r="C1947" s="542" t="s">
        <v>712</v>
      </c>
      <c r="D1947" s="543" t="s">
        <v>2464</v>
      </c>
      <c r="E1947" s="731" t="s">
        <v>3822</v>
      </c>
      <c r="F1947" s="729" t="s">
        <v>3058</v>
      </c>
      <c r="G1947" s="546"/>
      <c r="H1947" s="547"/>
      <c r="I1947" s="547"/>
      <c r="J1947" s="547"/>
      <c r="K1947" s="547"/>
      <c r="L1947" s="728" t="s">
        <v>3059</v>
      </c>
      <c r="M1947" s="579">
        <v>3370</v>
      </c>
      <c r="N1947" s="549"/>
      <c r="P1947" s="48"/>
      <c r="Q1947" s="48"/>
      <c r="R1947" s="48"/>
      <c r="S1947" s="48"/>
      <c r="T1947" s="48"/>
      <c r="U1947" s="48"/>
      <c r="V1947" s="48"/>
      <c r="W1947" s="48"/>
      <c r="X1947" s="48"/>
    </row>
    <row r="1948" spans="1:24" ht="20.100000000000001" customHeight="1">
      <c r="A1948" s="540">
        <v>1941</v>
      </c>
      <c r="B1948" s="725" t="s">
        <v>713</v>
      </c>
      <c r="C1948" s="542" t="s">
        <v>712</v>
      </c>
      <c r="D1948" s="543" t="s">
        <v>2467</v>
      </c>
      <c r="E1948" s="731" t="s">
        <v>3823</v>
      </c>
      <c r="F1948" s="729" t="s">
        <v>3058</v>
      </c>
      <c r="G1948" s="546"/>
      <c r="H1948" s="547"/>
      <c r="I1948" s="547"/>
      <c r="J1948" s="547"/>
      <c r="K1948" s="547"/>
      <c r="L1948" s="728" t="s">
        <v>3059</v>
      </c>
      <c r="M1948" s="579">
        <v>4779</v>
      </c>
      <c r="N1948" s="549"/>
      <c r="P1948" s="48"/>
      <c r="Q1948" s="48"/>
      <c r="R1948" s="48"/>
      <c r="S1948" s="48"/>
      <c r="T1948" s="48"/>
      <c r="U1948" s="48"/>
      <c r="V1948" s="48"/>
      <c r="W1948" s="48"/>
      <c r="X1948" s="48"/>
    </row>
    <row r="1949" spans="1:24" ht="20.100000000000001" customHeight="1">
      <c r="A1949" s="540">
        <v>1942</v>
      </c>
      <c r="B1949" s="725" t="s">
        <v>713</v>
      </c>
      <c r="C1949" s="542" t="s">
        <v>712</v>
      </c>
      <c r="D1949" s="543" t="s">
        <v>2468</v>
      </c>
      <c r="E1949" s="731" t="s">
        <v>3824</v>
      </c>
      <c r="F1949" s="729" t="s">
        <v>3058</v>
      </c>
      <c r="G1949" s="546"/>
      <c r="H1949" s="547"/>
      <c r="I1949" s="547"/>
      <c r="J1949" s="547"/>
      <c r="K1949" s="547"/>
      <c r="L1949" s="728" t="s">
        <v>3059</v>
      </c>
      <c r="M1949" s="579">
        <v>3882</v>
      </c>
      <c r="N1949" s="549"/>
      <c r="P1949" s="48"/>
      <c r="Q1949" s="48"/>
      <c r="R1949" s="48"/>
      <c r="S1949" s="48"/>
      <c r="T1949" s="48"/>
      <c r="U1949" s="48"/>
      <c r="V1949" s="48"/>
      <c r="W1949" s="48"/>
      <c r="X1949" s="48"/>
    </row>
    <row r="1950" spans="1:24" ht="20.100000000000001" customHeight="1">
      <c r="A1950" s="540">
        <v>1943</v>
      </c>
      <c r="B1950" s="725" t="s">
        <v>713</v>
      </c>
      <c r="C1950" s="542" t="s">
        <v>712</v>
      </c>
      <c r="D1950" s="543" t="s">
        <v>2470</v>
      </c>
      <c r="E1950" s="731" t="s">
        <v>3825</v>
      </c>
      <c r="F1950" s="729" t="s">
        <v>3058</v>
      </c>
      <c r="G1950" s="546"/>
      <c r="H1950" s="547"/>
      <c r="I1950" s="547"/>
      <c r="J1950" s="547"/>
      <c r="K1950" s="547"/>
      <c r="L1950" s="728" t="s">
        <v>3059</v>
      </c>
      <c r="M1950" s="579">
        <v>3882</v>
      </c>
      <c r="N1950" s="549"/>
      <c r="P1950" s="48"/>
      <c r="Q1950" s="48"/>
      <c r="R1950" s="48"/>
      <c r="S1950" s="48"/>
      <c r="T1950" s="48"/>
      <c r="U1950" s="48"/>
      <c r="V1950" s="48"/>
      <c r="W1950" s="48"/>
      <c r="X1950" s="48"/>
    </row>
    <row r="1951" spans="1:24" ht="20.100000000000001" customHeight="1">
      <c r="A1951" s="540">
        <v>1944</v>
      </c>
      <c r="B1951" s="725" t="s">
        <v>713</v>
      </c>
      <c r="C1951" s="542" t="s">
        <v>712</v>
      </c>
      <c r="D1951" s="543" t="s">
        <v>2471</v>
      </c>
      <c r="E1951" s="731" t="s">
        <v>3826</v>
      </c>
      <c r="F1951" s="729" t="s">
        <v>3058</v>
      </c>
      <c r="G1951" s="546"/>
      <c r="H1951" s="547"/>
      <c r="I1951" s="547"/>
      <c r="J1951" s="547"/>
      <c r="K1951" s="547"/>
      <c r="L1951" s="728" t="s">
        <v>3059</v>
      </c>
      <c r="M1951" s="579">
        <v>5290</v>
      </c>
      <c r="N1951" s="549"/>
      <c r="P1951" s="48"/>
      <c r="Q1951" s="48"/>
      <c r="R1951" s="48"/>
      <c r="S1951" s="48"/>
      <c r="T1951" s="48"/>
      <c r="U1951" s="48"/>
      <c r="V1951" s="48"/>
      <c r="W1951" s="48"/>
      <c r="X1951" s="48"/>
    </row>
    <row r="1952" spans="1:24" ht="20.100000000000001" customHeight="1">
      <c r="A1952" s="540">
        <v>1945</v>
      </c>
      <c r="B1952" s="725" t="s">
        <v>713</v>
      </c>
      <c r="C1952" s="542" t="s">
        <v>712</v>
      </c>
      <c r="D1952" s="543" t="s">
        <v>2473</v>
      </c>
      <c r="E1952" s="731" t="s">
        <v>3827</v>
      </c>
      <c r="F1952" s="729" t="s">
        <v>3058</v>
      </c>
      <c r="G1952" s="546"/>
      <c r="H1952" s="547"/>
      <c r="I1952" s="547"/>
      <c r="J1952" s="547"/>
      <c r="K1952" s="547"/>
      <c r="L1952" s="728" t="s">
        <v>3059</v>
      </c>
      <c r="M1952" s="579">
        <v>5290</v>
      </c>
      <c r="N1952" s="549"/>
      <c r="P1952" s="48"/>
      <c r="Q1952" s="48"/>
      <c r="R1952" s="48"/>
      <c r="S1952" s="48"/>
      <c r="T1952" s="48"/>
      <c r="U1952" s="48"/>
      <c r="V1952" s="48"/>
      <c r="W1952" s="48"/>
      <c r="X1952" s="48"/>
    </row>
    <row r="1953" spans="1:24" ht="20.100000000000001" customHeight="1">
      <c r="A1953" s="540">
        <v>1946</v>
      </c>
      <c r="B1953" s="725" t="s">
        <v>713</v>
      </c>
      <c r="C1953" s="542" t="s">
        <v>712</v>
      </c>
      <c r="D1953" s="543" t="s">
        <v>2474</v>
      </c>
      <c r="E1953" s="731" t="s">
        <v>3828</v>
      </c>
      <c r="F1953" s="729" t="s">
        <v>3058</v>
      </c>
      <c r="G1953" s="546"/>
      <c r="H1953" s="547"/>
      <c r="I1953" s="547"/>
      <c r="J1953" s="547"/>
      <c r="K1953" s="547"/>
      <c r="L1953" s="728" t="s">
        <v>3059</v>
      </c>
      <c r="M1953" s="579">
        <v>3882</v>
      </c>
      <c r="N1953" s="549"/>
      <c r="P1953" s="48"/>
      <c r="Q1953" s="48"/>
      <c r="R1953" s="48"/>
      <c r="S1953" s="48"/>
      <c r="T1953" s="48"/>
      <c r="U1953" s="48"/>
      <c r="V1953" s="48"/>
      <c r="W1953" s="48"/>
      <c r="X1953" s="48"/>
    </row>
    <row r="1954" spans="1:24" ht="20.100000000000001" customHeight="1">
      <c r="A1954" s="540">
        <v>1947</v>
      </c>
      <c r="B1954" s="725" t="s">
        <v>713</v>
      </c>
      <c r="C1954" s="542" t="s">
        <v>712</v>
      </c>
      <c r="D1954" s="543" t="s">
        <v>2476</v>
      </c>
      <c r="E1954" s="731" t="s">
        <v>3829</v>
      </c>
      <c r="F1954" s="729" t="s">
        <v>3058</v>
      </c>
      <c r="G1954" s="546"/>
      <c r="H1954" s="547"/>
      <c r="I1954" s="547"/>
      <c r="J1954" s="547"/>
      <c r="K1954" s="547"/>
      <c r="L1954" s="728" t="s">
        <v>3059</v>
      </c>
      <c r="M1954" s="579">
        <v>4779</v>
      </c>
      <c r="N1954" s="549"/>
      <c r="P1954" s="48"/>
      <c r="Q1954" s="48"/>
      <c r="R1954" s="48"/>
      <c r="S1954" s="48"/>
      <c r="T1954" s="48"/>
      <c r="U1954" s="48"/>
      <c r="V1954" s="48"/>
      <c r="W1954" s="48"/>
      <c r="X1954" s="48"/>
    </row>
    <row r="1955" spans="1:24" ht="20.100000000000001" customHeight="1">
      <c r="A1955" s="540">
        <v>1948</v>
      </c>
      <c r="B1955" s="725" t="s">
        <v>713</v>
      </c>
      <c r="C1955" s="542" t="s">
        <v>712</v>
      </c>
      <c r="D1955" s="543" t="s">
        <v>2477</v>
      </c>
      <c r="E1955" s="731" t="s">
        <v>3830</v>
      </c>
      <c r="F1955" s="729" t="s">
        <v>3058</v>
      </c>
      <c r="G1955" s="546"/>
      <c r="H1955" s="547"/>
      <c r="I1955" s="547"/>
      <c r="J1955" s="547"/>
      <c r="K1955" s="547"/>
      <c r="L1955" s="728" t="s">
        <v>3059</v>
      </c>
      <c r="M1955" s="579">
        <v>3370</v>
      </c>
      <c r="N1955" s="549"/>
      <c r="P1955" s="48"/>
      <c r="Q1955" s="48"/>
      <c r="R1955" s="48"/>
      <c r="S1955" s="48"/>
      <c r="T1955" s="48"/>
      <c r="U1955" s="48"/>
      <c r="V1955" s="48"/>
      <c r="W1955" s="48"/>
      <c r="X1955" s="48"/>
    </row>
    <row r="1956" spans="1:24" ht="20.100000000000001" customHeight="1">
      <c r="A1956" s="540">
        <v>1949</v>
      </c>
      <c r="B1956" s="725" t="s">
        <v>713</v>
      </c>
      <c r="C1956" s="542" t="s">
        <v>712</v>
      </c>
      <c r="D1956" s="543" t="s">
        <v>2479</v>
      </c>
      <c r="E1956" s="731" t="s">
        <v>3831</v>
      </c>
      <c r="F1956" s="729" t="s">
        <v>3058</v>
      </c>
      <c r="G1956" s="546"/>
      <c r="H1956" s="547"/>
      <c r="I1956" s="547"/>
      <c r="J1956" s="547"/>
      <c r="K1956" s="547"/>
      <c r="L1956" s="728" t="s">
        <v>3059</v>
      </c>
      <c r="M1956" s="579">
        <v>3882</v>
      </c>
      <c r="N1956" s="549"/>
      <c r="P1956" s="48"/>
      <c r="Q1956" s="48"/>
      <c r="R1956" s="48"/>
      <c r="S1956" s="48"/>
      <c r="T1956" s="48"/>
      <c r="U1956" s="48"/>
      <c r="V1956" s="48"/>
      <c r="W1956" s="48"/>
      <c r="X1956" s="48"/>
    </row>
    <row r="1957" spans="1:24" ht="20.100000000000001" customHeight="1">
      <c r="A1957" s="540">
        <v>1950</v>
      </c>
      <c r="B1957" s="725" t="s">
        <v>713</v>
      </c>
      <c r="C1957" s="542" t="s">
        <v>712</v>
      </c>
      <c r="D1957" s="543" t="s">
        <v>2480</v>
      </c>
      <c r="E1957" s="731" t="s">
        <v>3832</v>
      </c>
      <c r="F1957" s="729" t="s">
        <v>3058</v>
      </c>
      <c r="G1957" s="546"/>
      <c r="H1957" s="547"/>
      <c r="I1957" s="547"/>
      <c r="J1957" s="547"/>
      <c r="K1957" s="547"/>
      <c r="L1957" s="728" t="s">
        <v>3059</v>
      </c>
      <c r="M1957" s="579">
        <v>3882</v>
      </c>
      <c r="N1957" s="549"/>
      <c r="P1957" s="48"/>
      <c r="Q1957" s="48"/>
      <c r="R1957" s="48"/>
      <c r="S1957" s="48"/>
      <c r="T1957" s="48"/>
      <c r="U1957" s="48"/>
      <c r="V1957" s="48"/>
      <c r="W1957" s="48"/>
      <c r="X1957" s="48"/>
    </row>
    <row r="1958" spans="1:24" ht="20.100000000000001" customHeight="1">
      <c r="A1958" s="540">
        <v>1951</v>
      </c>
      <c r="B1958" s="725" t="s">
        <v>713</v>
      </c>
      <c r="C1958" s="542" t="s">
        <v>712</v>
      </c>
      <c r="D1958" s="543" t="s">
        <v>2482</v>
      </c>
      <c r="E1958" s="731" t="s">
        <v>3833</v>
      </c>
      <c r="F1958" s="729" t="s">
        <v>3058</v>
      </c>
      <c r="G1958" s="546"/>
      <c r="H1958" s="547"/>
      <c r="I1958" s="547"/>
      <c r="J1958" s="547"/>
      <c r="K1958" s="547"/>
      <c r="L1958" s="728" t="s">
        <v>3059</v>
      </c>
      <c r="M1958" s="579">
        <v>3882</v>
      </c>
      <c r="N1958" s="549"/>
      <c r="P1958" s="48"/>
      <c r="Q1958" s="48"/>
      <c r="R1958" s="48"/>
      <c r="S1958" s="48"/>
      <c r="T1958" s="48"/>
      <c r="U1958" s="48"/>
      <c r="V1958" s="48"/>
      <c r="W1958" s="48"/>
      <c r="X1958" s="48"/>
    </row>
    <row r="1959" spans="1:24" ht="20.100000000000001" customHeight="1">
      <c r="A1959" s="540">
        <v>1952</v>
      </c>
      <c r="B1959" s="725" t="s">
        <v>713</v>
      </c>
      <c r="C1959" s="542" t="s">
        <v>712</v>
      </c>
      <c r="D1959" s="543" t="s">
        <v>2483</v>
      </c>
      <c r="E1959" s="731" t="s">
        <v>3834</v>
      </c>
      <c r="F1959" s="729" t="s">
        <v>3058</v>
      </c>
      <c r="G1959" s="546"/>
      <c r="H1959" s="547"/>
      <c r="I1959" s="547"/>
      <c r="J1959" s="547"/>
      <c r="K1959" s="547"/>
      <c r="L1959" s="728" t="s">
        <v>3059</v>
      </c>
      <c r="M1959" s="579">
        <v>3882</v>
      </c>
      <c r="N1959" s="549"/>
      <c r="P1959" s="48"/>
      <c r="Q1959" s="48"/>
      <c r="R1959" s="48"/>
      <c r="S1959" s="48"/>
      <c r="T1959" s="48"/>
      <c r="U1959" s="48"/>
      <c r="V1959" s="48"/>
      <c r="W1959" s="48"/>
      <c r="X1959" s="48"/>
    </row>
    <row r="1960" spans="1:24" ht="20.100000000000001" customHeight="1">
      <c r="A1960" s="540">
        <v>1953</v>
      </c>
      <c r="B1960" s="725" t="s">
        <v>713</v>
      </c>
      <c r="C1960" s="542" t="s">
        <v>712</v>
      </c>
      <c r="D1960" s="543" t="s">
        <v>2485</v>
      </c>
      <c r="E1960" s="731" t="s">
        <v>3835</v>
      </c>
      <c r="F1960" s="729" t="s">
        <v>3058</v>
      </c>
      <c r="G1960" s="546"/>
      <c r="H1960" s="547"/>
      <c r="I1960" s="547"/>
      <c r="J1960" s="547"/>
      <c r="K1960" s="547"/>
      <c r="L1960" s="728" t="s">
        <v>3059</v>
      </c>
      <c r="M1960" s="579">
        <v>5290</v>
      </c>
      <c r="N1960" s="549"/>
      <c r="P1960" s="48"/>
      <c r="Q1960" s="48"/>
      <c r="R1960" s="48"/>
      <c r="S1960" s="48"/>
      <c r="T1960" s="48"/>
      <c r="U1960" s="48"/>
      <c r="V1960" s="48"/>
      <c r="W1960" s="48"/>
      <c r="X1960" s="48"/>
    </row>
    <row r="1961" spans="1:24" ht="20.100000000000001" customHeight="1">
      <c r="A1961" s="540">
        <v>1954</v>
      </c>
      <c r="B1961" s="725" t="s">
        <v>713</v>
      </c>
      <c r="C1961" s="542" t="s">
        <v>712</v>
      </c>
      <c r="D1961" s="543" t="s">
        <v>2486</v>
      </c>
      <c r="E1961" s="731" t="s">
        <v>3836</v>
      </c>
      <c r="F1961" s="729" t="s">
        <v>3058</v>
      </c>
      <c r="G1961" s="546"/>
      <c r="H1961" s="547"/>
      <c r="I1961" s="547"/>
      <c r="J1961" s="547"/>
      <c r="K1961" s="547"/>
      <c r="L1961" s="728" t="s">
        <v>3059</v>
      </c>
      <c r="M1961" s="579">
        <v>3882</v>
      </c>
      <c r="N1961" s="549"/>
      <c r="P1961" s="48"/>
      <c r="Q1961" s="48"/>
      <c r="R1961" s="48"/>
      <c r="S1961" s="48"/>
      <c r="T1961" s="48"/>
      <c r="U1961" s="48"/>
      <c r="V1961" s="48"/>
      <c r="W1961" s="48"/>
      <c r="X1961" s="48"/>
    </row>
    <row r="1962" spans="1:24" ht="20.100000000000001" customHeight="1">
      <c r="A1962" s="540">
        <v>1955</v>
      </c>
      <c r="B1962" s="725" t="s">
        <v>713</v>
      </c>
      <c r="C1962" s="542" t="s">
        <v>712</v>
      </c>
      <c r="D1962" s="543" t="s">
        <v>2488</v>
      </c>
      <c r="E1962" s="731" t="s">
        <v>3837</v>
      </c>
      <c r="F1962" s="729" t="s">
        <v>3058</v>
      </c>
      <c r="G1962" s="546"/>
      <c r="H1962" s="547"/>
      <c r="I1962" s="547"/>
      <c r="J1962" s="547"/>
      <c r="K1962" s="547"/>
      <c r="L1962" s="728" t="s">
        <v>3059</v>
      </c>
      <c r="M1962" s="579">
        <v>2854</v>
      </c>
      <c r="N1962" s="549"/>
      <c r="P1962" s="48"/>
      <c r="Q1962" s="48"/>
      <c r="R1962" s="48"/>
      <c r="S1962" s="48"/>
      <c r="T1962" s="48"/>
      <c r="U1962" s="48"/>
      <c r="V1962" s="48"/>
      <c r="W1962" s="48"/>
      <c r="X1962" s="48"/>
    </row>
    <row r="1963" spans="1:24" ht="20.100000000000001" customHeight="1">
      <c r="A1963" s="540">
        <v>1956</v>
      </c>
      <c r="B1963" s="725" t="s">
        <v>713</v>
      </c>
      <c r="C1963" s="542" t="s">
        <v>712</v>
      </c>
      <c r="D1963" s="543" t="s">
        <v>2489</v>
      </c>
      <c r="E1963" s="731" t="s">
        <v>3838</v>
      </c>
      <c r="F1963" s="729" t="s">
        <v>3058</v>
      </c>
      <c r="G1963" s="546"/>
      <c r="H1963" s="547"/>
      <c r="I1963" s="547"/>
      <c r="J1963" s="547"/>
      <c r="K1963" s="547"/>
      <c r="L1963" s="728" t="s">
        <v>3059</v>
      </c>
      <c r="M1963" s="579">
        <v>3370</v>
      </c>
      <c r="N1963" s="549"/>
      <c r="P1963" s="48"/>
      <c r="Q1963" s="48"/>
      <c r="R1963" s="48"/>
      <c r="S1963" s="48"/>
      <c r="T1963" s="48"/>
      <c r="U1963" s="48"/>
      <c r="V1963" s="48"/>
      <c r="W1963" s="48"/>
      <c r="X1963" s="48"/>
    </row>
    <row r="1964" spans="1:24" ht="20.100000000000001" customHeight="1">
      <c r="A1964" s="540">
        <v>1957</v>
      </c>
      <c r="B1964" s="725" t="s">
        <v>713</v>
      </c>
      <c r="C1964" s="542" t="s">
        <v>712</v>
      </c>
      <c r="D1964" s="543" t="s">
        <v>2491</v>
      </c>
      <c r="E1964" s="731" t="s">
        <v>3839</v>
      </c>
      <c r="F1964" s="729" t="s">
        <v>3058</v>
      </c>
      <c r="G1964" s="546"/>
      <c r="H1964" s="547"/>
      <c r="I1964" s="547"/>
      <c r="J1964" s="547"/>
      <c r="K1964" s="547"/>
      <c r="L1964" s="728" t="s">
        <v>3059</v>
      </c>
      <c r="M1964" s="579">
        <v>5488</v>
      </c>
      <c r="N1964" s="549"/>
      <c r="P1964" s="48"/>
      <c r="Q1964" s="48"/>
      <c r="R1964" s="48"/>
      <c r="S1964" s="48"/>
      <c r="T1964" s="48"/>
      <c r="U1964" s="48"/>
      <c r="V1964" s="48"/>
      <c r="W1964" s="48"/>
      <c r="X1964" s="48"/>
    </row>
    <row r="1965" spans="1:24" ht="20.100000000000001" customHeight="1">
      <c r="A1965" s="540">
        <v>1958</v>
      </c>
      <c r="B1965" s="725" t="s">
        <v>713</v>
      </c>
      <c r="C1965" s="542" t="s">
        <v>712</v>
      </c>
      <c r="D1965" s="543" t="s">
        <v>2492</v>
      </c>
      <c r="E1965" s="731" t="s">
        <v>3840</v>
      </c>
      <c r="F1965" s="729" t="s">
        <v>3058</v>
      </c>
      <c r="G1965" s="546"/>
      <c r="H1965" s="547"/>
      <c r="I1965" s="547"/>
      <c r="J1965" s="547"/>
      <c r="K1965" s="547"/>
      <c r="L1965" s="728" t="s">
        <v>3059</v>
      </c>
      <c r="M1965" s="579">
        <v>3882</v>
      </c>
      <c r="N1965" s="549"/>
      <c r="P1965" s="48"/>
      <c r="Q1965" s="48"/>
      <c r="R1965" s="48"/>
      <c r="S1965" s="48"/>
      <c r="T1965" s="48"/>
      <c r="U1965" s="48"/>
      <c r="V1965" s="48"/>
      <c r="W1965" s="48"/>
      <c r="X1965" s="48"/>
    </row>
    <row r="1966" spans="1:24" ht="20.100000000000001" customHeight="1">
      <c r="A1966" s="540">
        <v>1959</v>
      </c>
      <c r="B1966" s="725" t="s">
        <v>713</v>
      </c>
      <c r="C1966" s="542" t="s">
        <v>712</v>
      </c>
      <c r="D1966" s="543" t="s">
        <v>2494</v>
      </c>
      <c r="E1966" s="731" t="s">
        <v>3841</v>
      </c>
      <c r="F1966" s="729" t="s">
        <v>3058</v>
      </c>
      <c r="G1966" s="546"/>
      <c r="H1966" s="547"/>
      <c r="I1966" s="547"/>
      <c r="J1966" s="547"/>
      <c r="K1966" s="547"/>
      <c r="L1966" s="728" t="s">
        <v>3059</v>
      </c>
      <c r="M1966" s="579">
        <v>3370</v>
      </c>
      <c r="N1966" s="549"/>
      <c r="P1966" s="48"/>
      <c r="Q1966" s="48"/>
      <c r="R1966" s="48"/>
      <c r="S1966" s="48"/>
      <c r="T1966" s="48"/>
      <c r="U1966" s="48"/>
      <c r="V1966" s="48"/>
      <c r="W1966" s="48"/>
      <c r="X1966" s="48"/>
    </row>
    <row r="1967" spans="1:24" ht="20.100000000000001" customHeight="1">
      <c r="A1967" s="540">
        <v>1960</v>
      </c>
      <c r="B1967" s="725" t="s">
        <v>713</v>
      </c>
      <c r="C1967" s="542" t="s">
        <v>712</v>
      </c>
      <c r="D1967" s="543" t="s">
        <v>2495</v>
      </c>
      <c r="E1967" s="731" t="s">
        <v>3842</v>
      </c>
      <c r="F1967" s="729" t="s">
        <v>3058</v>
      </c>
      <c r="G1967" s="546"/>
      <c r="H1967" s="547"/>
      <c r="I1967" s="547"/>
      <c r="J1967" s="547"/>
      <c r="K1967" s="547"/>
      <c r="L1967" s="728" t="s">
        <v>3059</v>
      </c>
      <c r="M1967" s="579">
        <v>3882</v>
      </c>
      <c r="N1967" s="549"/>
      <c r="P1967" s="48"/>
      <c r="Q1967" s="48"/>
      <c r="R1967" s="48"/>
      <c r="S1967" s="48"/>
      <c r="T1967" s="48"/>
      <c r="U1967" s="48"/>
      <c r="V1967" s="48"/>
      <c r="W1967" s="48"/>
      <c r="X1967" s="48"/>
    </row>
    <row r="1968" spans="1:24" ht="20.100000000000001" customHeight="1">
      <c r="A1968" s="540">
        <v>1961</v>
      </c>
      <c r="B1968" s="725" t="s">
        <v>713</v>
      </c>
      <c r="C1968" s="542" t="s">
        <v>712</v>
      </c>
      <c r="D1968" s="543" t="s">
        <v>2497</v>
      </c>
      <c r="E1968" s="731" t="s">
        <v>3843</v>
      </c>
      <c r="F1968" s="729" t="s">
        <v>3058</v>
      </c>
      <c r="G1968" s="546"/>
      <c r="H1968" s="547"/>
      <c r="I1968" s="547"/>
      <c r="J1968" s="547"/>
      <c r="K1968" s="547"/>
      <c r="L1968" s="728" t="s">
        <v>3059</v>
      </c>
      <c r="M1968" s="579">
        <v>3370</v>
      </c>
      <c r="N1968" s="549"/>
      <c r="P1968" s="48"/>
      <c r="Q1968" s="48"/>
      <c r="R1968" s="48"/>
      <c r="S1968" s="48"/>
      <c r="T1968" s="48"/>
      <c r="U1968" s="48"/>
      <c r="V1968" s="48"/>
      <c r="W1968" s="48"/>
      <c r="X1968" s="48"/>
    </row>
    <row r="1969" spans="1:24" ht="20.100000000000001" customHeight="1">
      <c r="A1969" s="540">
        <v>1962</v>
      </c>
      <c r="B1969" s="725" t="s">
        <v>713</v>
      </c>
      <c r="C1969" s="542" t="s">
        <v>712</v>
      </c>
      <c r="D1969" s="543" t="s">
        <v>2498</v>
      </c>
      <c r="E1969" s="731" t="s">
        <v>3844</v>
      </c>
      <c r="F1969" s="729" t="s">
        <v>3058</v>
      </c>
      <c r="G1969" s="546"/>
      <c r="H1969" s="547"/>
      <c r="I1969" s="547"/>
      <c r="J1969" s="547"/>
      <c r="K1969" s="547"/>
      <c r="L1969" s="728" t="s">
        <v>3059</v>
      </c>
      <c r="M1969" s="579">
        <v>2854</v>
      </c>
      <c r="N1969" s="549"/>
      <c r="P1969" s="48"/>
      <c r="Q1969" s="48"/>
      <c r="R1969" s="48"/>
      <c r="S1969" s="48"/>
      <c r="T1969" s="48"/>
      <c r="U1969" s="48"/>
      <c r="V1969" s="48"/>
      <c r="W1969" s="48"/>
      <c r="X1969" s="48"/>
    </row>
    <row r="1970" spans="1:24" ht="20.100000000000001" customHeight="1">
      <c r="A1970" s="540">
        <v>1963</v>
      </c>
      <c r="B1970" s="725" t="s">
        <v>713</v>
      </c>
      <c r="C1970" s="542" t="s">
        <v>712</v>
      </c>
      <c r="D1970" s="543" t="s">
        <v>2500</v>
      </c>
      <c r="E1970" s="731" t="s">
        <v>3845</v>
      </c>
      <c r="F1970" s="729" t="s">
        <v>3058</v>
      </c>
      <c r="G1970" s="546"/>
      <c r="H1970" s="547"/>
      <c r="I1970" s="547"/>
      <c r="J1970" s="547"/>
      <c r="K1970" s="547"/>
      <c r="L1970" s="728" t="s">
        <v>3059</v>
      </c>
      <c r="M1970" s="579">
        <v>4162</v>
      </c>
      <c r="N1970" s="549"/>
      <c r="P1970" s="48"/>
      <c r="Q1970" s="48"/>
      <c r="R1970" s="48"/>
      <c r="S1970" s="48"/>
      <c r="T1970" s="48"/>
      <c r="U1970" s="48"/>
      <c r="V1970" s="48"/>
      <c r="W1970" s="48"/>
      <c r="X1970" s="48"/>
    </row>
    <row r="1971" spans="1:24" ht="20.100000000000001" customHeight="1">
      <c r="A1971" s="540">
        <v>1964</v>
      </c>
      <c r="B1971" s="725" t="s">
        <v>713</v>
      </c>
      <c r="C1971" s="542" t="s">
        <v>712</v>
      </c>
      <c r="D1971" s="543" t="s">
        <v>2501</v>
      </c>
      <c r="E1971" s="731" t="s">
        <v>3846</v>
      </c>
      <c r="F1971" s="729" t="s">
        <v>3058</v>
      </c>
      <c r="G1971" s="546"/>
      <c r="H1971" s="547"/>
      <c r="I1971" s="547"/>
      <c r="J1971" s="547"/>
      <c r="K1971" s="547"/>
      <c r="L1971" s="728" t="s">
        <v>3059</v>
      </c>
      <c r="M1971" s="579">
        <v>3882</v>
      </c>
      <c r="N1971" s="549"/>
      <c r="P1971" s="48"/>
      <c r="Q1971" s="48"/>
      <c r="R1971" s="48"/>
      <c r="S1971" s="48"/>
      <c r="T1971" s="48"/>
      <c r="U1971" s="48"/>
      <c r="V1971" s="48"/>
      <c r="W1971" s="48"/>
      <c r="X1971" s="48"/>
    </row>
    <row r="1972" spans="1:24" ht="20.100000000000001" customHeight="1">
      <c r="A1972" s="540">
        <v>1965</v>
      </c>
      <c r="B1972" s="725" t="s">
        <v>713</v>
      </c>
      <c r="C1972" s="542" t="s">
        <v>712</v>
      </c>
      <c r="D1972" s="543" t="s">
        <v>2503</v>
      </c>
      <c r="E1972" s="731" t="s">
        <v>3847</v>
      </c>
      <c r="F1972" s="729" t="s">
        <v>3058</v>
      </c>
      <c r="G1972" s="546"/>
      <c r="H1972" s="547"/>
      <c r="I1972" s="547"/>
      <c r="J1972" s="547"/>
      <c r="K1972" s="547"/>
      <c r="L1972" s="728" t="s">
        <v>3059</v>
      </c>
      <c r="M1972" s="579">
        <v>3370</v>
      </c>
      <c r="N1972" s="549"/>
      <c r="P1972" s="48"/>
      <c r="Q1972" s="48"/>
      <c r="R1972" s="48"/>
      <c r="S1972" s="48"/>
      <c r="T1972" s="48"/>
      <c r="U1972" s="48"/>
      <c r="V1972" s="48"/>
      <c r="W1972" s="48"/>
      <c r="X1972" s="48"/>
    </row>
    <row r="1973" spans="1:24" ht="20.100000000000001" customHeight="1">
      <c r="A1973" s="540">
        <v>1966</v>
      </c>
      <c r="B1973" s="725" t="s">
        <v>713</v>
      </c>
      <c r="C1973" s="542" t="s">
        <v>712</v>
      </c>
      <c r="D1973" s="543" t="s">
        <v>2504</v>
      </c>
      <c r="E1973" s="731" t="s">
        <v>3848</v>
      </c>
      <c r="F1973" s="729" t="s">
        <v>3058</v>
      </c>
      <c r="G1973" s="546"/>
      <c r="H1973" s="547"/>
      <c r="I1973" s="547"/>
      <c r="J1973" s="547"/>
      <c r="K1973" s="547"/>
      <c r="L1973" s="728" t="s">
        <v>3059</v>
      </c>
      <c r="M1973" s="579">
        <v>3882</v>
      </c>
      <c r="N1973" s="549"/>
      <c r="P1973" s="48"/>
      <c r="Q1973" s="48"/>
      <c r="R1973" s="48"/>
      <c r="S1973" s="48"/>
      <c r="T1973" s="48"/>
      <c r="U1973" s="48"/>
      <c r="V1973" s="48"/>
      <c r="W1973" s="48"/>
      <c r="X1973" s="48"/>
    </row>
    <row r="1974" spans="1:24" ht="20.100000000000001" customHeight="1">
      <c r="A1974" s="540">
        <v>1967</v>
      </c>
      <c r="B1974" s="725" t="s">
        <v>713</v>
      </c>
      <c r="C1974" s="542" t="s">
        <v>712</v>
      </c>
      <c r="D1974" s="543" t="s">
        <v>2506</v>
      </c>
      <c r="E1974" s="731" t="s">
        <v>3849</v>
      </c>
      <c r="F1974" s="729" t="s">
        <v>3058</v>
      </c>
      <c r="G1974" s="546"/>
      <c r="H1974" s="547"/>
      <c r="I1974" s="547"/>
      <c r="J1974" s="547"/>
      <c r="K1974" s="547"/>
      <c r="L1974" s="728" t="s">
        <v>3059</v>
      </c>
      <c r="M1974" s="579">
        <v>3370</v>
      </c>
      <c r="N1974" s="549"/>
      <c r="P1974" s="48"/>
      <c r="Q1974" s="48"/>
      <c r="R1974" s="48"/>
      <c r="S1974" s="48"/>
      <c r="T1974" s="48"/>
      <c r="U1974" s="48"/>
      <c r="V1974" s="48"/>
      <c r="W1974" s="48"/>
      <c r="X1974" s="48"/>
    </row>
    <row r="1975" spans="1:24" ht="20.100000000000001" customHeight="1">
      <c r="A1975" s="540">
        <v>1968</v>
      </c>
      <c r="B1975" s="725" t="s">
        <v>713</v>
      </c>
      <c r="C1975" s="542" t="s">
        <v>712</v>
      </c>
      <c r="D1975" s="543" t="s">
        <v>2507</v>
      </c>
      <c r="E1975" s="731" t="s">
        <v>3850</v>
      </c>
      <c r="F1975" s="729" t="s">
        <v>3058</v>
      </c>
      <c r="G1975" s="546"/>
      <c r="H1975" s="547"/>
      <c r="I1975" s="547"/>
      <c r="J1975" s="547"/>
      <c r="K1975" s="547"/>
      <c r="L1975" s="728" t="s">
        <v>3059</v>
      </c>
      <c r="M1975" s="579">
        <v>3882</v>
      </c>
      <c r="N1975" s="549"/>
      <c r="P1975" s="48"/>
      <c r="Q1975" s="48"/>
      <c r="R1975" s="48"/>
      <c r="S1975" s="48"/>
      <c r="T1975" s="48"/>
      <c r="U1975" s="48"/>
      <c r="V1975" s="48"/>
      <c r="W1975" s="48"/>
      <c r="X1975" s="48"/>
    </row>
    <row r="1976" spans="1:24" ht="20.100000000000001" customHeight="1">
      <c r="A1976" s="540">
        <v>1969</v>
      </c>
      <c r="B1976" s="725" t="s">
        <v>713</v>
      </c>
      <c r="C1976" s="542" t="s">
        <v>712</v>
      </c>
      <c r="D1976" s="543" t="s">
        <v>2509</v>
      </c>
      <c r="E1976" s="731" t="s">
        <v>3851</v>
      </c>
      <c r="F1976" s="729" t="s">
        <v>3058</v>
      </c>
      <c r="G1976" s="546"/>
      <c r="H1976" s="547"/>
      <c r="I1976" s="547"/>
      <c r="J1976" s="547"/>
      <c r="K1976" s="547"/>
      <c r="L1976" s="728" t="s">
        <v>3059</v>
      </c>
      <c r="M1976" s="579">
        <v>4779</v>
      </c>
      <c r="N1976" s="549"/>
      <c r="P1976" s="48"/>
      <c r="Q1976" s="48"/>
      <c r="R1976" s="48"/>
      <c r="S1976" s="48"/>
      <c r="T1976" s="48"/>
      <c r="U1976" s="48"/>
      <c r="V1976" s="48"/>
      <c r="W1976" s="48"/>
      <c r="X1976" s="48"/>
    </row>
    <row r="1977" spans="1:24" ht="20.100000000000001" customHeight="1">
      <c r="A1977" s="540">
        <v>1970</v>
      </c>
      <c r="B1977" s="725" t="s">
        <v>713</v>
      </c>
      <c r="C1977" s="542" t="s">
        <v>712</v>
      </c>
      <c r="D1977" s="543" t="s">
        <v>2510</v>
      </c>
      <c r="E1977" s="731" t="s">
        <v>3852</v>
      </c>
      <c r="F1977" s="729" t="s">
        <v>3058</v>
      </c>
      <c r="G1977" s="546"/>
      <c r="H1977" s="547"/>
      <c r="I1977" s="547"/>
      <c r="J1977" s="547"/>
      <c r="K1977" s="547"/>
      <c r="L1977" s="728" t="s">
        <v>3059</v>
      </c>
      <c r="M1977" s="579">
        <v>4779</v>
      </c>
      <c r="N1977" s="549"/>
      <c r="P1977" s="48"/>
      <c r="Q1977" s="48"/>
      <c r="R1977" s="48"/>
      <c r="S1977" s="48"/>
      <c r="T1977" s="48"/>
      <c r="U1977" s="48"/>
      <c r="V1977" s="48"/>
      <c r="W1977" s="48"/>
      <c r="X1977" s="48"/>
    </row>
    <row r="1978" spans="1:24" ht="20.100000000000001" customHeight="1">
      <c r="A1978" s="540">
        <v>1971</v>
      </c>
      <c r="B1978" s="725" t="s">
        <v>713</v>
      </c>
      <c r="C1978" s="542" t="s">
        <v>712</v>
      </c>
      <c r="D1978" s="543" t="s">
        <v>2512</v>
      </c>
      <c r="E1978" s="731" t="s">
        <v>3853</v>
      </c>
      <c r="F1978" s="729" t="s">
        <v>3058</v>
      </c>
      <c r="G1978" s="546"/>
      <c r="H1978" s="547"/>
      <c r="I1978" s="547"/>
      <c r="J1978" s="547"/>
      <c r="K1978" s="547"/>
      <c r="L1978" s="728" t="s">
        <v>3059</v>
      </c>
      <c r="M1978" s="579">
        <v>3888</v>
      </c>
      <c r="N1978" s="549"/>
      <c r="P1978" s="48"/>
      <c r="Q1978" s="48"/>
      <c r="R1978" s="48"/>
      <c r="S1978" s="48"/>
      <c r="T1978" s="48"/>
      <c r="U1978" s="48"/>
      <c r="V1978" s="48"/>
      <c r="W1978" s="48"/>
      <c r="X1978" s="48"/>
    </row>
    <row r="1979" spans="1:24" ht="20.100000000000001" customHeight="1">
      <c r="A1979" s="540">
        <v>1972</v>
      </c>
      <c r="B1979" s="725" t="s">
        <v>713</v>
      </c>
      <c r="C1979" s="542" t="s">
        <v>712</v>
      </c>
      <c r="D1979" s="543" t="s">
        <v>2513</v>
      </c>
      <c r="E1979" s="731" t="s">
        <v>3854</v>
      </c>
      <c r="F1979" s="729" t="s">
        <v>3058</v>
      </c>
      <c r="G1979" s="546"/>
      <c r="H1979" s="547"/>
      <c r="I1979" s="547"/>
      <c r="J1979" s="547"/>
      <c r="K1979" s="547"/>
      <c r="L1979" s="728" t="s">
        <v>3059</v>
      </c>
      <c r="M1979" s="579">
        <v>4162</v>
      </c>
      <c r="N1979" s="549"/>
      <c r="P1979" s="48"/>
      <c r="Q1979" s="48"/>
      <c r="R1979" s="48"/>
      <c r="S1979" s="48"/>
      <c r="T1979" s="48"/>
      <c r="U1979" s="48"/>
      <c r="V1979" s="48"/>
      <c r="W1979" s="48"/>
      <c r="X1979" s="48"/>
    </row>
    <row r="1980" spans="1:24" ht="20.100000000000001" customHeight="1">
      <c r="A1980" s="540">
        <v>1973</v>
      </c>
      <c r="B1980" s="725" t="s">
        <v>713</v>
      </c>
      <c r="C1980" s="542" t="s">
        <v>712</v>
      </c>
      <c r="D1980" s="543" t="s">
        <v>2515</v>
      </c>
      <c r="E1980" s="731" t="s">
        <v>3855</v>
      </c>
      <c r="F1980" s="729" t="s">
        <v>3058</v>
      </c>
      <c r="G1980" s="546"/>
      <c r="H1980" s="547"/>
      <c r="I1980" s="547"/>
      <c r="J1980" s="547"/>
      <c r="K1980" s="547"/>
      <c r="L1980" s="728" t="s">
        <v>3059</v>
      </c>
      <c r="M1980" s="579">
        <v>3370</v>
      </c>
      <c r="N1980" s="549"/>
      <c r="P1980" s="48"/>
      <c r="Q1980" s="48"/>
      <c r="R1980" s="48"/>
      <c r="S1980" s="48"/>
      <c r="T1980" s="48"/>
      <c r="U1980" s="48"/>
      <c r="V1980" s="48"/>
      <c r="W1980" s="48"/>
      <c r="X1980" s="48"/>
    </row>
    <row r="1981" spans="1:24" ht="20.100000000000001" customHeight="1">
      <c r="A1981" s="540">
        <v>1974</v>
      </c>
      <c r="B1981" s="725" t="s">
        <v>713</v>
      </c>
      <c r="C1981" s="542" t="s">
        <v>712</v>
      </c>
      <c r="D1981" s="543" t="s">
        <v>2516</v>
      </c>
      <c r="E1981" s="731" t="s">
        <v>3856</v>
      </c>
      <c r="F1981" s="729" t="s">
        <v>3058</v>
      </c>
      <c r="G1981" s="546"/>
      <c r="H1981" s="547"/>
      <c r="I1981" s="547"/>
      <c r="J1981" s="547"/>
      <c r="K1981" s="547"/>
      <c r="L1981" s="728" t="s">
        <v>3059</v>
      </c>
      <c r="M1981" s="579">
        <v>3370</v>
      </c>
      <c r="N1981" s="549"/>
      <c r="P1981" s="48"/>
      <c r="Q1981" s="48"/>
      <c r="R1981" s="48"/>
      <c r="S1981" s="48"/>
      <c r="T1981" s="48"/>
      <c r="U1981" s="48"/>
      <c r="V1981" s="48"/>
      <c r="W1981" s="48"/>
      <c r="X1981" s="48"/>
    </row>
    <row r="1982" spans="1:24" ht="20.100000000000001" customHeight="1">
      <c r="A1982" s="540">
        <v>1975</v>
      </c>
      <c r="B1982" s="725" t="s">
        <v>713</v>
      </c>
      <c r="C1982" s="542" t="s">
        <v>712</v>
      </c>
      <c r="D1982" s="543" t="s">
        <v>2518</v>
      </c>
      <c r="E1982" s="731" t="s">
        <v>3857</v>
      </c>
      <c r="F1982" s="729" t="s">
        <v>3058</v>
      </c>
      <c r="G1982" s="546"/>
      <c r="H1982" s="547"/>
      <c r="I1982" s="547"/>
      <c r="J1982" s="547"/>
      <c r="K1982" s="547"/>
      <c r="L1982" s="728" t="s">
        <v>3059</v>
      </c>
      <c r="M1982" s="579">
        <v>3846</v>
      </c>
      <c r="N1982" s="549"/>
      <c r="P1982" s="48"/>
      <c r="Q1982" s="48"/>
      <c r="R1982" s="48"/>
      <c r="S1982" s="48"/>
      <c r="T1982" s="48"/>
      <c r="U1982" s="48"/>
      <c r="V1982" s="48"/>
      <c r="W1982" s="48"/>
      <c r="X1982" s="48"/>
    </row>
    <row r="1983" spans="1:24" ht="20.100000000000001" customHeight="1">
      <c r="A1983" s="540">
        <v>1976</v>
      </c>
      <c r="B1983" s="725" t="s">
        <v>713</v>
      </c>
      <c r="C1983" s="542" t="s">
        <v>712</v>
      </c>
      <c r="D1983" s="543" t="s">
        <v>2519</v>
      </c>
      <c r="E1983" s="731" t="s">
        <v>3858</v>
      </c>
      <c r="F1983" s="729" t="s">
        <v>3058</v>
      </c>
      <c r="G1983" s="546"/>
      <c r="H1983" s="547"/>
      <c r="I1983" s="547"/>
      <c r="J1983" s="547"/>
      <c r="K1983" s="547"/>
      <c r="L1983" s="728" t="s">
        <v>3059</v>
      </c>
      <c r="M1983" s="579">
        <v>3370</v>
      </c>
      <c r="N1983" s="549"/>
      <c r="P1983" s="48"/>
      <c r="Q1983" s="48"/>
      <c r="R1983" s="48"/>
      <c r="S1983" s="48"/>
      <c r="T1983" s="48"/>
      <c r="U1983" s="48"/>
      <c r="V1983" s="48"/>
      <c r="W1983" s="48"/>
      <c r="X1983" s="48"/>
    </row>
    <row r="1984" spans="1:24" ht="20.100000000000001" customHeight="1">
      <c r="A1984" s="540">
        <v>1977</v>
      </c>
      <c r="B1984" s="725" t="s">
        <v>713</v>
      </c>
      <c r="C1984" s="542" t="s">
        <v>712</v>
      </c>
      <c r="D1984" s="543" t="s">
        <v>2521</v>
      </c>
      <c r="E1984" s="731" t="s">
        <v>3859</v>
      </c>
      <c r="F1984" s="729" t="s">
        <v>3058</v>
      </c>
      <c r="G1984" s="546"/>
      <c r="H1984" s="547"/>
      <c r="I1984" s="547"/>
      <c r="J1984" s="547"/>
      <c r="K1984" s="547"/>
      <c r="L1984" s="728" t="s">
        <v>3059</v>
      </c>
      <c r="M1984" s="579">
        <v>2854</v>
      </c>
      <c r="N1984" s="549"/>
      <c r="P1984" s="48"/>
      <c r="Q1984" s="48"/>
      <c r="R1984" s="48"/>
      <c r="S1984" s="48"/>
      <c r="T1984" s="48"/>
      <c r="U1984" s="48"/>
      <c r="V1984" s="48"/>
      <c r="W1984" s="48"/>
      <c r="X1984" s="48"/>
    </row>
    <row r="1985" spans="1:24" ht="20.100000000000001" customHeight="1">
      <c r="A1985" s="540">
        <v>1978</v>
      </c>
      <c r="B1985" s="725" t="s">
        <v>713</v>
      </c>
      <c r="C1985" s="542" t="s">
        <v>712</v>
      </c>
      <c r="D1985" s="543" t="s">
        <v>2522</v>
      </c>
      <c r="E1985" s="731" t="s">
        <v>3860</v>
      </c>
      <c r="F1985" s="729" t="s">
        <v>3058</v>
      </c>
      <c r="G1985" s="546"/>
      <c r="H1985" s="547"/>
      <c r="I1985" s="547"/>
      <c r="J1985" s="547"/>
      <c r="K1985" s="547"/>
      <c r="L1985" s="728" t="s">
        <v>3059</v>
      </c>
      <c r="M1985" s="579">
        <v>3846</v>
      </c>
      <c r="N1985" s="549"/>
      <c r="P1985" s="48"/>
      <c r="Q1985" s="48"/>
      <c r="R1985" s="48"/>
      <c r="S1985" s="48"/>
      <c r="T1985" s="48"/>
      <c r="U1985" s="48"/>
      <c r="V1985" s="48"/>
      <c r="W1985" s="48"/>
      <c r="X1985" s="48"/>
    </row>
    <row r="1986" spans="1:24" ht="20.100000000000001" customHeight="1">
      <c r="A1986" s="540">
        <v>1979</v>
      </c>
      <c r="B1986" s="725" t="s">
        <v>713</v>
      </c>
      <c r="C1986" s="542" t="s">
        <v>712</v>
      </c>
      <c r="D1986" s="543" t="s">
        <v>2524</v>
      </c>
      <c r="E1986" s="731" t="s">
        <v>3861</v>
      </c>
      <c r="F1986" s="729" t="s">
        <v>3058</v>
      </c>
      <c r="G1986" s="546"/>
      <c r="H1986" s="547"/>
      <c r="I1986" s="547"/>
      <c r="J1986" s="547"/>
      <c r="K1986" s="547"/>
      <c r="L1986" s="728" t="s">
        <v>3059</v>
      </c>
      <c r="M1986" s="579">
        <v>3882</v>
      </c>
      <c r="N1986" s="549"/>
      <c r="P1986" s="48"/>
      <c r="Q1986" s="48"/>
      <c r="R1986" s="48"/>
      <c r="S1986" s="48"/>
      <c r="T1986" s="48"/>
      <c r="U1986" s="48"/>
      <c r="V1986" s="48"/>
      <c r="W1986" s="48"/>
      <c r="X1986" s="48"/>
    </row>
    <row r="1987" spans="1:24" ht="20.100000000000001" customHeight="1">
      <c r="A1987" s="540">
        <v>1980</v>
      </c>
      <c r="B1987" s="725" t="s">
        <v>713</v>
      </c>
      <c r="C1987" s="542" t="s">
        <v>712</v>
      </c>
      <c r="D1987" s="543" t="s">
        <v>2525</v>
      </c>
      <c r="E1987" s="731" t="s">
        <v>3862</v>
      </c>
      <c r="F1987" s="729" t="s">
        <v>3058</v>
      </c>
      <c r="G1987" s="548"/>
      <c r="H1987" s="550"/>
      <c r="I1987" s="550"/>
      <c r="J1987" s="550"/>
      <c r="K1987" s="550"/>
      <c r="L1987" s="728" t="s">
        <v>3059</v>
      </c>
      <c r="M1987" s="579">
        <v>4162</v>
      </c>
      <c r="N1987" s="551"/>
      <c r="O1987" s="512"/>
      <c r="P1987" s="48"/>
      <c r="Q1987" s="48"/>
      <c r="R1987" s="48"/>
      <c r="S1987" s="48"/>
      <c r="T1987" s="48"/>
      <c r="U1987" s="48"/>
      <c r="V1987" s="48"/>
      <c r="W1987" s="48"/>
      <c r="X1987" s="48"/>
    </row>
    <row r="1988" spans="1:24" ht="20.100000000000001" customHeight="1">
      <c r="A1988" s="540">
        <v>1981</v>
      </c>
      <c r="B1988" s="725" t="s">
        <v>713</v>
      </c>
      <c r="C1988" s="542" t="s">
        <v>712</v>
      </c>
      <c r="D1988" s="543" t="s">
        <v>2528</v>
      </c>
      <c r="E1988" s="731" t="s">
        <v>3863</v>
      </c>
      <c r="F1988" s="729" t="s">
        <v>3058</v>
      </c>
      <c r="G1988" s="548"/>
      <c r="H1988" s="550"/>
      <c r="I1988" s="550"/>
      <c r="J1988" s="550"/>
      <c r="K1988" s="550"/>
      <c r="L1988" s="728" t="s">
        <v>3059</v>
      </c>
      <c r="M1988" s="579">
        <v>3370</v>
      </c>
      <c r="N1988" s="551"/>
      <c r="O1988" s="512"/>
      <c r="P1988" s="48"/>
      <c r="Q1988" s="48"/>
      <c r="R1988" s="48"/>
      <c r="S1988" s="48"/>
      <c r="T1988" s="48"/>
      <c r="U1988" s="48"/>
      <c r="V1988" s="48"/>
      <c r="W1988" s="48"/>
      <c r="X1988" s="48"/>
    </row>
    <row r="1989" spans="1:24" ht="20.100000000000001" customHeight="1">
      <c r="A1989" s="540">
        <v>1982</v>
      </c>
      <c r="B1989" s="725" t="s">
        <v>713</v>
      </c>
      <c r="C1989" s="542" t="s">
        <v>712</v>
      </c>
      <c r="D1989" s="543" t="s">
        <v>2529</v>
      </c>
      <c r="E1989" s="731" t="s">
        <v>3864</v>
      </c>
      <c r="F1989" s="729" t="s">
        <v>3058</v>
      </c>
      <c r="G1989" s="546"/>
      <c r="H1989" s="547"/>
      <c r="I1989" s="547"/>
      <c r="J1989" s="547"/>
      <c r="K1989" s="547"/>
      <c r="L1989" s="728" t="s">
        <v>3059</v>
      </c>
      <c r="M1989" s="579">
        <v>4162</v>
      </c>
      <c r="N1989" s="549"/>
      <c r="P1989" s="48"/>
      <c r="Q1989" s="48"/>
      <c r="R1989" s="48"/>
      <c r="S1989" s="48"/>
      <c r="T1989" s="48"/>
      <c r="U1989" s="48"/>
      <c r="V1989" s="48"/>
      <c r="W1989" s="48"/>
      <c r="X1989" s="48"/>
    </row>
    <row r="1990" spans="1:24" ht="20.100000000000001" customHeight="1">
      <c r="A1990" s="540">
        <v>1983</v>
      </c>
      <c r="B1990" s="725" t="s">
        <v>713</v>
      </c>
      <c r="C1990" s="542" t="s">
        <v>712</v>
      </c>
      <c r="D1990" s="543" t="s">
        <v>2531</v>
      </c>
      <c r="E1990" s="731" t="s">
        <v>3865</v>
      </c>
      <c r="F1990" s="729" t="s">
        <v>3058</v>
      </c>
      <c r="G1990" s="546"/>
      <c r="H1990" s="547"/>
      <c r="I1990" s="547"/>
      <c r="J1990" s="547"/>
      <c r="K1990" s="547"/>
      <c r="L1990" s="728" t="s">
        <v>3059</v>
      </c>
      <c r="M1990" s="579">
        <v>4162</v>
      </c>
      <c r="N1990" s="549"/>
      <c r="P1990" s="48"/>
      <c r="Q1990" s="48"/>
      <c r="R1990" s="48"/>
      <c r="S1990" s="48"/>
      <c r="T1990" s="48"/>
      <c r="U1990" s="48"/>
      <c r="V1990" s="48"/>
      <c r="W1990" s="48"/>
      <c r="X1990" s="48"/>
    </row>
    <row r="1991" spans="1:24" ht="20.100000000000001" customHeight="1">
      <c r="A1991" s="540">
        <v>1984</v>
      </c>
      <c r="B1991" s="725" t="s">
        <v>713</v>
      </c>
      <c r="C1991" s="542" t="s">
        <v>712</v>
      </c>
      <c r="D1991" s="543" t="s">
        <v>2532</v>
      </c>
      <c r="E1991" s="731" t="s">
        <v>3866</v>
      </c>
      <c r="F1991" s="729" t="s">
        <v>3058</v>
      </c>
      <c r="G1991" s="546"/>
      <c r="H1991" s="547"/>
      <c r="I1991" s="547"/>
      <c r="J1991" s="547"/>
      <c r="K1991" s="547"/>
      <c r="L1991" s="728" t="s">
        <v>3059</v>
      </c>
      <c r="M1991" s="579">
        <v>4162</v>
      </c>
      <c r="N1991" s="549"/>
      <c r="P1991" s="48"/>
      <c r="Q1991" s="48"/>
      <c r="R1991" s="48"/>
      <c r="S1991" s="48"/>
      <c r="T1991" s="48"/>
      <c r="U1991" s="48"/>
      <c r="V1991" s="48"/>
      <c r="W1991" s="48"/>
      <c r="X1991" s="48"/>
    </row>
    <row r="1992" spans="1:24" ht="20.100000000000001" customHeight="1">
      <c r="A1992" s="540">
        <v>1985</v>
      </c>
      <c r="B1992" s="725" t="s">
        <v>713</v>
      </c>
      <c r="C1992" s="542" t="s">
        <v>712</v>
      </c>
      <c r="D1992" s="543" t="s">
        <v>2534</v>
      </c>
      <c r="E1992" s="731" t="s">
        <v>3867</v>
      </c>
      <c r="F1992" s="729" t="s">
        <v>3058</v>
      </c>
      <c r="G1992" s="546"/>
      <c r="H1992" s="547"/>
      <c r="I1992" s="547"/>
      <c r="J1992" s="547"/>
      <c r="K1992" s="547"/>
      <c r="L1992" s="728" t="s">
        <v>3059</v>
      </c>
      <c r="M1992" s="579">
        <v>3370</v>
      </c>
      <c r="N1992" s="549"/>
      <c r="P1992" s="48"/>
      <c r="Q1992" s="48"/>
      <c r="R1992" s="48"/>
      <c r="S1992" s="48"/>
      <c r="T1992" s="48"/>
      <c r="U1992" s="48"/>
      <c r="V1992" s="48"/>
      <c r="W1992" s="48"/>
      <c r="X1992" s="48"/>
    </row>
    <row r="1993" spans="1:24" ht="20.100000000000001" customHeight="1">
      <c r="A1993" s="540">
        <v>1986</v>
      </c>
      <c r="B1993" s="725" t="s">
        <v>713</v>
      </c>
      <c r="C1993" s="542" t="s">
        <v>712</v>
      </c>
      <c r="D1993" s="543" t="s">
        <v>2535</v>
      </c>
      <c r="E1993" s="731" t="s">
        <v>3868</v>
      </c>
      <c r="F1993" s="729" t="s">
        <v>3058</v>
      </c>
      <c r="G1993" s="546"/>
      <c r="H1993" s="547"/>
      <c r="I1993" s="547"/>
      <c r="J1993" s="547"/>
      <c r="K1993" s="547"/>
      <c r="L1993" s="728" t="s">
        <v>3059</v>
      </c>
      <c r="M1993" s="579">
        <v>3882</v>
      </c>
      <c r="N1993" s="549"/>
      <c r="P1993" s="48"/>
      <c r="Q1993" s="48"/>
      <c r="R1993" s="48"/>
      <c r="S1993" s="48"/>
      <c r="T1993" s="48"/>
      <c r="U1993" s="48"/>
      <c r="V1993" s="48"/>
      <c r="W1993" s="48"/>
      <c r="X1993" s="48"/>
    </row>
    <row r="1994" spans="1:24" ht="20.100000000000001" customHeight="1">
      <c r="A1994" s="540">
        <v>1987</v>
      </c>
      <c r="B1994" s="725" t="s">
        <v>713</v>
      </c>
      <c r="C1994" s="542" t="s">
        <v>712</v>
      </c>
      <c r="D1994" s="543" t="s">
        <v>2538</v>
      </c>
      <c r="E1994" s="731" t="s">
        <v>3869</v>
      </c>
      <c r="F1994" s="729" t="s">
        <v>3058</v>
      </c>
      <c r="G1994" s="546"/>
      <c r="H1994" s="547"/>
      <c r="I1994" s="547"/>
      <c r="J1994" s="547"/>
      <c r="K1994" s="547"/>
      <c r="L1994" s="728" t="s">
        <v>3059</v>
      </c>
      <c r="M1994" s="579">
        <v>4162</v>
      </c>
      <c r="N1994" s="549"/>
      <c r="P1994" s="48"/>
      <c r="Q1994" s="48"/>
      <c r="R1994" s="48"/>
      <c r="S1994" s="48"/>
      <c r="T1994" s="48"/>
      <c r="U1994" s="48"/>
      <c r="V1994" s="48"/>
      <c r="W1994" s="48"/>
      <c r="X1994" s="48"/>
    </row>
    <row r="1995" spans="1:24" ht="20.100000000000001" customHeight="1">
      <c r="A1995" s="540">
        <v>1988</v>
      </c>
      <c r="B1995" s="725" t="s">
        <v>713</v>
      </c>
      <c r="C1995" s="542" t="s">
        <v>712</v>
      </c>
      <c r="D1995" s="543" t="s">
        <v>2539</v>
      </c>
      <c r="E1995" s="731" t="s">
        <v>3870</v>
      </c>
      <c r="F1995" s="729" t="s">
        <v>3058</v>
      </c>
      <c r="G1995" s="548"/>
      <c r="H1995" s="550"/>
      <c r="I1995" s="550"/>
      <c r="J1995" s="550"/>
      <c r="K1995" s="550"/>
      <c r="L1995" s="728" t="s">
        <v>3059</v>
      </c>
      <c r="M1995" s="579">
        <v>5596</v>
      </c>
      <c r="N1995" s="551"/>
      <c r="O1995" s="512"/>
      <c r="P1995" s="48"/>
      <c r="Q1995" s="48"/>
      <c r="R1995" s="48"/>
      <c r="S1995" s="48"/>
      <c r="T1995" s="48"/>
      <c r="U1995" s="48"/>
      <c r="V1995" s="48"/>
      <c r="W1995" s="48"/>
      <c r="X1995" s="48"/>
    </row>
    <row r="1996" spans="1:24" ht="20.100000000000001" customHeight="1">
      <c r="A1996" s="540">
        <v>1989</v>
      </c>
      <c r="B1996" s="725" t="s">
        <v>713</v>
      </c>
      <c r="C1996" s="542" t="s">
        <v>712</v>
      </c>
      <c r="D1996" s="543" t="s">
        <v>2542</v>
      </c>
      <c r="E1996" s="731" t="s">
        <v>3871</v>
      </c>
      <c r="F1996" s="729" t="s">
        <v>3058</v>
      </c>
      <c r="G1996" s="548"/>
      <c r="H1996" s="550"/>
      <c r="I1996" s="550"/>
      <c r="J1996" s="550"/>
      <c r="K1996" s="550"/>
      <c r="L1996" s="728" t="s">
        <v>3059</v>
      </c>
      <c r="M1996" s="579">
        <v>3882</v>
      </c>
      <c r="N1996" s="551"/>
      <c r="O1996" s="512"/>
      <c r="P1996" s="48"/>
      <c r="Q1996" s="48"/>
      <c r="R1996" s="48"/>
      <c r="S1996" s="48"/>
      <c r="T1996" s="48"/>
      <c r="U1996" s="48"/>
      <c r="V1996" s="48"/>
      <c r="W1996" s="48"/>
      <c r="X1996" s="48"/>
    </row>
    <row r="1997" spans="1:24" ht="20.100000000000001" customHeight="1">
      <c r="A1997" s="540">
        <v>1990</v>
      </c>
      <c r="B1997" s="725" t="s">
        <v>713</v>
      </c>
      <c r="C1997" s="542" t="s">
        <v>712</v>
      </c>
      <c r="D1997" s="543" t="s">
        <v>2543</v>
      </c>
      <c r="E1997" s="731" t="s">
        <v>3872</v>
      </c>
      <c r="F1997" s="729" t="s">
        <v>3058</v>
      </c>
      <c r="G1997" s="546"/>
      <c r="H1997" s="547"/>
      <c r="I1997" s="547"/>
      <c r="J1997" s="547"/>
      <c r="K1997" s="547"/>
      <c r="L1997" s="728" t="s">
        <v>3059</v>
      </c>
      <c r="M1997" s="579">
        <v>3370</v>
      </c>
      <c r="N1997" s="549"/>
      <c r="P1997" s="48"/>
      <c r="Q1997" s="48"/>
      <c r="R1997" s="48"/>
      <c r="S1997" s="48"/>
      <c r="T1997" s="48"/>
      <c r="U1997" s="48"/>
      <c r="V1997" s="48"/>
      <c r="W1997" s="48"/>
      <c r="X1997" s="48"/>
    </row>
    <row r="1998" spans="1:24" ht="20.100000000000001" customHeight="1">
      <c r="A1998" s="540">
        <v>1991</v>
      </c>
      <c r="B1998" s="725" t="s">
        <v>713</v>
      </c>
      <c r="C1998" s="542" t="s">
        <v>712</v>
      </c>
      <c r="D1998" s="543" t="s">
        <v>2545</v>
      </c>
      <c r="E1998" s="731" t="s">
        <v>3873</v>
      </c>
      <c r="F1998" s="729" t="s">
        <v>3058</v>
      </c>
      <c r="G1998" s="546"/>
      <c r="H1998" s="547"/>
      <c r="I1998" s="547"/>
      <c r="J1998" s="547"/>
      <c r="K1998" s="547"/>
      <c r="L1998" s="728" t="s">
        <v>3059</v>
      </c>
      <c r="M1998" s="579">
        <v>3882</v>
      </c>
      <c r="N1998" s="549"/>
      <c r="P1998" s="48"/>
      <c r="Q1998" s="48"/>
      <c r="R1998" s="48"/>
      <c r="S1998" s="48"/>
      <c r="T1998" s="48"/>
      <c r="U1998" s="48"/>
      <c r="V1998" s="48"/>
      <c r="W1998" s="48"/>
      <c r="X1998" s="48"/>
    </row>
    <row r="1999" spans="1:24" ht="20.100000000000001" customHeight="1">
      <c r="A1999" s="540">
        <v>1992</v>
      </c>
      <c r="B1999" s="725" t="s">
        <v>713</v>
      </c>
      <c r="C1999" s="542" t="s">
        <v>712</v>
      </c>
      <c r="D1999" s="543" t="s">
        <v>2546</v>
      </c>
      <c r="E1999" s="731" t="s">
        <v>3874</v>
      </c>
      <c r="F1999" s="729" t="s">
        <v>3058</v>
      </c>
      <c r="G1999" s="546"/>
      <c r="H1999" s="547"/>
      <c r="I1999" s="547"/>
      <c r="J1999" s="547"/>
      <c r="K1999" s="547"/>
      <c r="L1999" s="728" t="s">
        <v>3059</v>
      </c>
      <c r="M1999" s="579">
        <v>3882</v>
      </c>
      <c r="N1999" s="549"/>
      <c r="P1999" s="48"/>
      <c r="Q1999" s="48"/>
      <c r="R1999" s="48"/>
      <c r="S1999" s="48"/>
      <c r="T1999" s="48"/>
      <c r="U1999" s="48"/>
      <c r="V1999" s="48"/>
      <c r="W1999" s="48"/>
      <c r="X1999" s="48"/>
    </row>
    <row r="2000" spans="1:24" ht="20.100000000000001" customHeight="1">
      <c r="A2000" s="540">
        <v>1993</v>
      </c>
      <c r="B2000" s="725" t="s">
        <v>713</v>
      </c>
      <c r="C2000" s="542" t="s">
        <v>712</v>
      </c>
      <c r="D2000" s="543" t="s">
        <v>2548</v>
      </c>
      <c r="E2000" s="731" t="s">
        <v>3875</v>
      </c>
      <c r="F2000" s="729" t="s">
        <v>3058</v>
      </c>
      <c r="G2000" s="546"/>
      <c r="H2000" s="547"/>
      <c r="I2000" s="547"/>
      <c r="J2000" s="547"/>
      <c r="K2000" s="547"/>
      <c r="L2000" s="728" t="s">
        <v>3059</v>
      </c>
      <c r="M2000" s="579">
        <v>3370</v>
      </c>
      <c r="N2000" s="549"/>
      <c r="P2000" s="48"/>
      <c r="Q2000" s="48"/>
      <c r="R2000" s="48"/>
      <c r="S2000" s="48"/>
      <c r="T2000" s="48"/>
      <c r="U2000" s="48"/>
      <c r="V2000" s="48"/>
      <c r="W2000" s="48"/>
      <c r="X2000" s="48"/>
    </row>
    <row r="2001" spans="1:24" ht="20.100000000000001" customHeight="1">
      <c r="A2001" s="540">
        <v>1994</v>
      </c>
      <c r="B2001" s="725" t="s">
        <v>713</v>
      </c>
      <c r="C2001" s="542" t="s">
        <v>712</v>
      </c>
      <c r="D2001" s="543" t="s">
        <v>2549</v>
      </c>
      <c r="E2001" s="731" t="s">
        <v>3876</v>
      </c>
      <c r="F2001" s="729" t="s">
        <v>3058</v>
      </c>
      <c r="G2001" s="546"/>
      <c r="H2001" s="547"/>
      <c r="I2001" s="547"/>
      <c r="J2001" s="547"/>
      <c r="K2001" s="547"/>
      <c r="L2001" s="728" t="s">
        <v>3059</v>
      </c>
      <c r="M2001" s="579">
        <v>4162</v>
      </c>
      <c r="N2001" s="549"/>
      <c r="P2001" s="48"/>
      <c r="Q2001" s="48"/>
      <c r="R2001" s="48"/>
      <c r="S2001" s="48"/>
      <c r="T2001" s="48"/>
      <c r="U2001" s="48"/>
      <c r="V2001" s="48"/>
      <c r="W2001" s="48"/>
      <c r="X2001" s="48"/>
    </row>
    <row r="2002" spans="1:24" ht="20.100000000000001" customHeight="1">
      <c r="A2002" s="540">
        <v>1995</v>
      </c>
      <c r="B2002" s="725" t="s">
        <v>713</v>
      </c>
      <c r="C2002" s="542" t="s">
        <v>712</v>
      </c>
      <c r="D2002" s="543" t="s">
        <v>2551</v>
      </c>
      <c r="E2002" s="731" t="s">
        <v>3877</v>
      </c>
      <c r="F2002" s="729" t="s">
        <v>3058</v>
      </c>
      <c r="G2002" s="546"/>
      <c r="H2002" s="547"/>
      <c r="I2002" s="547"/>
      <c r="J2002" s="547"/>
      <c r="K2002" s="547"/>
      <c r="L2002" s="728" t="s">
        <v>3059</v>
      </c>
      <c r="M2002" s="579">
        <v>3370</v>
      </c>
      <c r="N2002" s="549"/>
      <c r="P2002" s="48"/>
      <c r="Q2002" s="48"/>
      <c r="R2002" s="48"/>
      <c r="S2002" s="48"/>
      <c r="T2002" s="48"/>
      <c r="U2002" s="48"/>
      <c r="V2002" s="48"/>
      <c r="W2002" s="48"/>
      <c r="X2002" s="48"/>
    </row>
    <row r="2003" spans="1:24" ht="20.100000000000001" customHeight="1">
      <c r="A2003" s="540">
        <v>1996</v>
      </c>
      <c r="B2003" s="725" t="s">
        <v>713</v>
      </c>
      <c r="C2003" s="542" t="s">
        <v>712</v>
      </c>
      <c r="D2003" s="543" t="s">
        <v>2552</v>
      </c>
      <c r="E2003" s="731" t="s">
        <v>3878</v>
      </c>
      <c r="F2003" s="729" t="s">
        <v>3058</v>
      </c>
      <c r="G2003" s="546"/>
      <c r="H2003" s="547"/>
      <c r="I2003" s="547"/>
      <c r="J2003" s="547"/>
      <c r="K2003" s="547"/>
      <c r="L2003" s="728" t="s">
        <v>3059</v>
      </c>
      <c r="M2003" s="579">
        <v>4162</v>
      </c>
      <c r="N2003" s="549"/>
      <c r="P2003" s="48"/>
      <c r="Q2003" s="48"/>
      <c r="R2003" s="48"/>
      <c r="S2003" s="48"/>
      <c r="T2003" s="48"/>
      <c r="U2003" s="48"/>
      <c r="V2003" s="48"/>
      <c r="W2003" s="48"/>
      <c r="X2003" s="48"/>
    </row>
    <row r="2004" spans="1:24" ht="20.100000000000001" customHeight="1">
      <c r="A2004" s="540">
        <v>1997</v>
      </c>
      <c r="B2004" s="725" t="s">
        <v>713</v>
      </c>
      <c r="C2004" s="542" t="s">
        <v>712</v>
      </c>
      <c r="D2004" s="543" t="s">
        <v>2554</v>
      </c>
      <c r="E2004" s="731" t="s">
        <v>3879</v>
      </c>
      <c r="F2004" s="729" t="s">
        <v>3058</v>
      </c>
      <c r="G2004" s="546"/>
      <c r="H2004" s="547"/>
      <c r="I2004" s="547"/>
      <c r="J2004" s="547"/>
      <c r="K2004" s="547"/>
      <c r="L2004" s="728" t="s">
        <v>3059</v>
      </c>
      <c r="M2004" s="579">
        <v>4162</v>
      </c>
      <c r="N2004" s="549"/>
      <c r="P2004" s="48"/>
      <c r="Q2004" s="48"/>
      <c r="R2004" s="48"/>
      <c r="S2004" s="48"/>
      <c r="T2004" s="48"/>
      <c r="U2004" s="48"/>
      <c r="V2004" s="48"/>
      <c r="W2004" s="48"/>
      <c r="X2004" s="48"/>
    </row>
    <row r="2005" spans="1:24" ht="20.100000000000001" customHeight="1">
      <c r="A2005" s="540">
        <v>1998</v>
      </c>
      <c r="B2005" s="725" t="s">
        <v>713</v>
      </c>
      <c r="C2005" s="542" t="s">
        <v>712</v>
      </c>
      <c r="D2005" s="543" t="s">
        <v>2555</v>
      </c>
      <c r="E2005" s="731" t="s">
        <v>3880</v>
      </c>
      <c r="F2005" s="729" t="s">
        <v>3058</v>
      </c>
      <c r="G2005" s="546"/>
      <c r="H2005" s="547"/>
      <c r="I2005" s="547"/>
      <c r="J2005" s="547"/>
      <c r="K2005" s="547"/>
      <c r="L2005" s="728" t="s">
        <v>3059</v>
      </c>
      <c r="M2005" s="579">
        <v>4162</v>
      </c>
      <c r="N2005" s="549"/>
      <c r="P2005" s="48"/>
      <c r="Q2005" s="48"/>
      <c r="R2005" s="48"/>
      <c r="S2005" s="48"/>
      <c r="T2005" s="48"/>
      <c r="U2005" s="48"/>
      <c r="V2005" s="48"/>
      <c r="W2005" s="48"/>
      <c r="X2005" s="48"/>
    </row>
    <row r="2006" spans="1:24" ht="20.100000000000001" customHeight="1">
      <c r="A2006" s="540">
        <v>1999</v>
      </c>
      <c r="B2006" s="725" t="s">
        <v>713</v>
      </c>
      <c r="C2006" s="542" t="s">
        <v>712</v>
      </c>
      <c r="D2006" s="543" t="s">
        <v>2557</v>
      </c>
      <c r="E2006" s="731" t="s">
        <v>3881</v>
      </c>
      <c r="F2006" s="729" t="s">
        <v>3058</v>
      </c>
      <c r="G2006" s="546"/>
      <c r="H2006" s="547"/>
      <c r="I2006" s="547"/>
      <c r="J2006" s="547"/>
      <c r="K2006" s="547"/>
      <c r="L2006" s="728" t="s">
        <v>3059</v>
      </c>
      <c r="M2006" s="579">
        <v>3882</v>
      </c>
      <c r="N2006" s="549"/>
      <c r="P2006" s="48"/>
      <c r="Q2006" s="48"/>
      <c r="R2006" s="48"/>
      <c r="S2006" s="48"/>
      <c r="T2006" s="48"/>
      <c r="U2006" s="48"/>
      <c r="V2006" s="48"/>
      <c r="W2006" s="48"/>
      <c r="X2006" s="48"/>
    </row>
    <row r="2007" spans="1:24" ht="20.100000000000001" customHeight="1">
      <c r="A2007" s="540">
        <v>2000</v>
      </c>
      <c r="B2007" s="725" t="s">
        <v>713</v>
      </c>
      <c r="C2007" s="542" t="s">
        <v>712</v>
      </c>
      <c r="D2007" s="543" t="s">
        <v>2558</v>
      </c>
      <c r="E2007" s="731" t="s">
        <v>3882</v>
      </c>
      <c r="F2007" s="729" t="s">
        <v>3058</v>
      </c>
      <c r="G2007" s="546"/>
      <c r="H2007" s="547"/>
      <c r="I2007" s="547"/>
      <c r="J2007" s="547"/>
      <c r="K2007" s="547"/>
      <c r="L2007" s="728" t="s">
        <v>3059</v>
      </c>
      <c r="M2007" s="579">
        <v>3370</v>
      </c>
      <c r="N2007" s="549"/>
      <c r="P2007" s="48"/>
      <c r="Q2007" s="48"/>
      <c r="R2007" s="48"/>
      <c r="S2007" s="48"/>
      <c r="T2007" s="48"/>
      <c r="U2007" s="48"/>
      <c r="V2007" s="48"/>
      <c r="W2007" s="48"/>
      <c r="X2007" s="48"/>
    </row>
    <row r="2008" spans="1:24" ht="20.100000000000001" customHeight="1">
      <c r="A2008" s="540">
        <v>2001</v>
      </c>
      <c r="B2008" s="725" t="s">
        <v>713</v>
      </c>
      <c r="C2008" s="542" t="s">
        <v>712</v>
      </c>
      <c r="D2008" s="543" t="s">
        <v>2560</v>
      </c>
      <c r="E2008" s="731" t="s">
        <v>3883</v>
      </c>
      <c r="F2008" s="729" t="s">
        <v>3058</v>
      </c>
      <c r="G2008" s="546"/>
      <c r="H2008" s="547"/>
      <c r="I2008" s="547"/>
      <c r="J2008" s="547"/>
      <c r="K2008" s="547"/>
      <c r="L2008" s="728" t="s">
        <v>3059</v>
      </c>
      <c r="M2008" s="579">
        <v>3882</v>
      </c>
      <c r="N2008" s="549"/>
      <c r="P2008" s="48"/>
      <c r="Q2008" s="48"/>
      <c r="R2008" s="48"/>
      <c r="S2008" s="48"/>
      <c r="T2008" s="48"/>
      <c r="U2008" s="48"/>
      <c r="V2008" s="48"/>
      <c r="W2008" s="48"/>
      <c r="X2008" s="48"/>
    </row>
    <row r="2009" spans="1:24" ht="20.100000000000001" customHeight="1">
      <c r="A2009" s="540">
        <v>2002</v>
      </c>
      <c r="B2009" s="725" t="s">
        <v>713</v>
      </c>
      <c r="C2009" s="542" t="s">
        <v>712</v>
      </c>
      <c r="D2009" s="543" t="s">
        <v>2561</v>
      </c>
      <c r="E2009" s="731" t="s">
        <v>3884</v>
      </c>
      <c r="F2009" s="729" t="s">
        <v>3058</v>
      </c>
      <c r="G2009" s="546"/>
      <c r="H2009" s="547"/>
      <c r="I2009" s="547"/>
      <c r="J2009" s="547"/>
      <c r="K2009" s="547"/>
      <c r="L2009" s="728" t="s">
        <v>3059</v>
      </c>
      <c r="M2009" s="579">
        <v>3882</v>
      </c>
      <c r="N2009" s="549"/>
      <c r="P2009" s="48"/>
      <c r="Q2009" s="48"/>
      <c r="R2009" s="48"/>
      <c r="S2009" s="48"/>
      <c r="T2009" s="48"/>
      <c r="U2009" s="48"/>
      <c r="V2009" s="48"/>
      <c r="W2009" s="48"/>
      <c r="X2009" s="48"/>
    </row>
    <row r="2010" spans="1:24" ht="20.100000000000001" customHeight="1">
      <c r="A2010" s="540">
        <v>2003</v>
      </c>
      <c r="B2010" s="725" t="s">
        <v>713</v>
      </c>
      <c r="C2010" s="542" t="s">
        <v>712</v>
      </c>
      <c r="D2010" s="543" t="s">
        <v>2563</v>
      </c>
      <c r="E2010" s="731" t="s">
        <v>3885</v>
      </c>
      <c r="F2010" s="729" t="s">
        <v>3058</v>
      </c>
      <c r="G2010" s="546"/>
      <c r="H2010" s="547"/>
      <c r="I2010" s="547"/>
      <c r="J2010" s="547"/>
      <c r="K2010" s="547"/>
      <c r="L2010" s="728" t="s">
        <v>3059</v>
      </c>
      <c r="M2010" s="579">
        <v>4779</v>
      </c>
      <c r="N2010" s="549"/>
      <c r="P2010" s="48"/>
      <c r="Q2010" s="48"/>
      <c r="R2010" s="48"/>
      <c r="S2010" s="48"/>
      <c r="T2010" s="48"/>
      <c r="U2010" s="48"/>
      <c r="V2010" s="48"/>
      <c r="W2010" s="48"/>
      <c r="X2010" s="48"/>
    </row>
    <row r="2011" spans="1:24" ht="20.100000000000001" customHeight="1">
      <c r="A2011" s="540">
        <v>2004</v>
      </c>
      <c r="B2011" s="725" t="s">
        <v>713</v>
      </c>
      <c r="C2011" s="542" t="s">
        <v>712</v>
      </c>
      <c r="D2011" s="543" t="s">
        <v>2564</v>
      </c>
      <c r="E2011" s="731" t="s">
        <v>3886</v>
      </c>
      <c r="F2011" s="729" t="s">
        <v>3058</v>
      </c>
      <c r="G2011" s="546"/>
      <c r="H2011" s="547"/>
      <c r="I2011" s="547"/>
      <c r="J2011" s="547"/>
      <c r="K2011" s="547"/>
      <c r="L2011" s="728" t="s">
        <v>3059</v>
      </c>
      <c r="M2011" s="579">
        <v>3882</v>
      </c>
      <c r="N2011" s="549"/>
      <c r="P2011" s="48"/>
      <c r="Q2011" s="48"/>
      <c r="R2011" s="48"/>
      <c r="S2011" s="48"/>
      <c r="T2011" s="48"/>
      <c r="U2011" s="48"/>
      <c r="V2011" s="48"/>
      <c r="W2011" s="48"/>
      <c r="X2011" s="48"/>
    </row>
    <row r="2012" spans="1:24" ht="20.100000000000001" customHeight="1">
      <c r="A2012" s="540">
        <v>2005</v>
      </c>
      <c r="B2012" s="725" t="s">
        <v>713</v>
      </c>
      <c r="C2012" s="542" t="s">
        <v>712</v>
      </c>
      <c r="D2012" s="543" t="s">
        <v>2566</v>
      </c>
      <c r="E2012" s="731" t="s">
        <v>3887</v>
      </c>
      <c r="F2012" s="729" t="s">
        <v>3058</v>
      </c>
      <c r="G2012" s="546"/>
      <c r="H2012" s="547"/>
      <c r="I2012" s="547"/>
      <c r="J2012" s="547"/>
      <c r="K2012" s="547"/>
      <c r="L2012" s="728" t="s">
        <v>3059</v>
      </c>
      <c r="M2012" s="579">
        <v>3882</v>
      </c>
      <c r="N2012" s="549"/>
      <c r="P2012" s="48"/>
      <c r="Q2012" s="48"/>
      <c r="R2012" s="48"/>
      <c r="S2012" s="48"/>
      <c r="T2012" s="48"/>
      <c r="U2012" s="48"/>
      <c r="V2012" s="48"/>
      <c r="W2012" s="48"/>
      <c r="X2012" s="48"/>
    </row>
    <row r="2013" spans="1:24" ht="20.100000000000001" customHeight="1">
      <c r="A2013" s="540">
        <v>2006</v>
      </c>
      <c r="B2013" s="725" t="s">
        <v>713</v>
      </c>
      <c r="C2013" s="542" t="s">
        <v>712</v>
      </c>
      <c r="D2013" s="543" t="s">
        <v>2567</v>
      </c>
      <c r="E2013" s="731" t="s">
        <v>3888</v>
      </c>
      <c r="F2013" s="729" t="s">
        <v>3058</v>
      </c>
      <c r="G2013" s="546"/>
      <c r="H2013" s="547"/>
      <c r="I2013" s="547"/>
      <c r="J2013" s="547"/>
      <c r="K2013" s="547"/>
      <c r="L2013" s="728" t="s">
        <v>3059</v>
      </c>
      <c r="M2013" s="579">
        <v>3882</v>
      </c>
      <c r="N2013" s="549"/>
      <c r="P2013" s="48"/>
      <c r="Q2013" s="48"/>
      <c r="R2013" s="48"/>
      <c r="S2013" s="48"/>
      <c r="T2013" s="48"/>
      <c r="U2013" s="48"/>
      <c r="V2013" s="48"/>
      <c r="W2013" s="48"/>
      <c r="X2013" s="48"/>
    </row>
    <row r="2014" spans="1:24" ht="20.100000000000001" customHeight="1">
      <c r="A2014" s="540">
        <v>2007</v>
      </c>
      <c r="B2014" s="725" t="s">
        <v>713</v>
      </c>
      <c r="C2014" s="542" t="s">
        <v>712</v>
      </c>
      <c r="D2014" s="543" t="s">
        <v>2569</v>
      </c>
      <c r="E2014" s="731" t="s">
        <v>3889</v>
      </c>
      <c r="F2014" s="729" t="s">
        <v>3058</v>
      </c>
      <c r="G2014" s="546"/>
      <c r="H2014" s="547"/>
      <c r="I2014" s="547"/>
      <c r="J2014" s="547"/>
      <c r="K2014" s="547"/>
      <c r="L2014" s="728" t="s">
        <v>3059</v>
      </c>
      <c r="M2014" s="579">
        <v>3882</v>
      </c>
      <c r="N2014" s="549"/>
      <c r="P2014" s="48"/>
      <c r="Q2014" s="48"/>
      <c r="R2014" s="48"/>
      <c r="S2014" s="48"/>
      <c r="T2014" s="48"/>
      <c r="U2014" s="48"/>
      <c r="V2014" s="48"/>
      <c r="W2014" s="48"/>
      <c r="X2014" s="48"/>
    </row>
    <row r="2015" spans="1:24" ht="20.100000000000001" customHeight="1">
      <c r="A2015" s="540">
        <v>2008</v>
      </c>
      <c r="B2015" s="725" t="s">
        <v>713</v>
      </c>
      <c r="C2015" s="542" t="s">
        <v>712</v>
      </c>
      <c r="D2015" s="543" t="s">
        <v>2570</v>
      </c>
      <c r="E2015" s="731" t="s">
        <v>3890</v>
      </c>
      <c r="F2015" s="729" t="s">
        <v>3058</v>
      </c>
      <c r="G2015" s="546"/>
      <c r="H2015" s="547"/>
      <c r="I2015" s="547"/>
      <c r="J2015" s="547"/>
      <c r="K2015" s="547"/>
      <c r="L2015" s="728" t="s">
        <v>3059</v>
      </c>
      <c r="M2015" s="579">
        <v>4162</v>
      </c>
      <c r="N2015" s="549"/>
      <c r="P2015" s="48"/>
      <c r="Q2015" s="48"/>
      <c r="R2015" s="48"/>
      <c r="S2015" s="48"/>
      <c r="T2015" s="48"/>
      <c r="U2015" s="48"/>
      <c r="V2015" s="48"/>
      <c r="W2015" s="48"/>
      <c r="X2015" s="48"/>
    </row>
    <row r="2016" spans="1:24" ht="20.100000000000001" customHeight="1">
      <c r="A2016" s="540">
        <v>2009</v>
      </c>
      <c r="B2016" s="725" t="s">
        <v>713</v>
      </c>
      <c r="C2016" s="542" t="s">
        <v>712</v>
      </c>
      <c r="D2016" s="543" t="s">
        <v>2572</v>
      </c>
      <c r="E2016" s="731" t="s">
        <v>3891</v>
      </c>
      <c r="F2016" s="729" t="s">
        <v>3058</v>
      </c>
      <c r="G2016" s="546"/>
      <c r="H2016" s="547"/>
      <c r="I2016" s="547"/>
      <c r="J2016" s="547"/>
      <c r="K2016" s="547"/>
      <c r="L2016" s="728" t="s">
        <v>3059</v>
      </c>
      <c r="M2016" s="579">
        <v>3370</v>
      </c>
      <c r="N2016" s="549"/>
      <c r="P2016" s="48"/>
      <c r="Q2016" s="48"/>
      <c r="R2016" s="48"/>
      <c r="S2016" s="48"/>
      <c r="T2016" s="48"/>
      <c r="U2016" s="48"/>
      <c r="V2016" s="48"/>
      <c r="W2016" s="48"/>
      <c r="X2016" s="48"/>
    </row>
    <row r="2017" spans="1:24" ht="20.100000000000001" customHeight="1">
      <c r="A2017" s="540">
        <v>2010</v>
      </c>
      <c r="B2017" s="725" t="s">
        <v>713</v>
      </c>
      <c r="C2017" s="542" t="s">
        <v>712</v>
      </c>
      <c r="D2017" s="543" t="s">
        <v>2573</v>
      </c>
      <c r="E2017" s="731" t="s">
        <v>3892</v>
      </c>
      <c r="F2017" s="729" t="s">
        <v>3058</v>
      </c>
      <c r="G2017" s="546"/>
      <c r="H2017" s="547"/>
      <c r="I2017" s="547"/>
      <c r="J2017" s="547"/>
      <c r="K2017" s="547"/>
      <c r="L2017" s="728" t="s">
        <v>3059</v>
      </c>
      <c r="M2017" s="579">
        <v>4162</v>
      </c>
      <c r="N2017" s="549"/>
      <c r="P2017" s="48"/>
      <c r="Q2017" s="48"/>
      <c r="R2017" s="48"/>
      <c r="S2017" s="48"/>
      <c r="T2017" s="48"/>
      <c r="U2017" s="48"/>
      <c r="V2017" s="48"/>
      <c r="W2017" s="48"/>
      <c r="X2017" s="48"/>
    </row>
    <row r="2018" spans="1:24" ht="20.100000000000001" customHeight="1">
      <c r="A2018" s="540">
        <v>2011</v>
      </c>
      <c r="B2018" s="725" t="s">
        <v>713</v>
      </c>
      <c r="C2018" s="542" t="s">
        <v>712</v>
      </c>
      <c r="D2018" s="543" t="s">
        <v>2575</v>
      </c>
      <c r="E2018" s="731" t="s">
        <v>3893</v>
      </c>
      <c r="F2018" s="729" t="s">
        <v>3058</v>
      </c>
      <c r="G2018" s="546"/>
      <c r="H2018" s="547"/>
      <c r="I2018" s="547"/>
      <c r="J2018" s="547"/>
      <c r="K2018" s="547"/>
      <c r="L2018" s="728" t="s">
        <v>3059</v>
      </c>
      <c r="M2018" s="579">
        <v>4162</v>
      </c>
      <c r="N2018" s="549"/>
      <c r="P2018" s="48"/>
      <c r="Q2018" s="48"/>
      <c r="R2018" s="48"/>
      <c r="S2018" s="48"/>
      <c r="T2018" s="48"/>
      <c r="U2018" s="48"/>
      <c r="V2018" s="48"/>
      <c r="W2018" s="48"/>
      <c r="X2018" s="48"/>
    </row>
    <row r="2019" spans="1:24" ht="20.100000000000001" customHeight="1">
      <c r="A2019" s="540">
        <v>2012</v>
      </c>
      <c r="B2019" s="725" t="s">
        <v>713</v>
      </c>
      <c r="C2019" s="542" t="s">
        <v>712</v>
      </c>
      <c r="D2019" s="543" t="s">
        <v>2576</v>
      </c>
      <c r="E2019" s="731" t="s">
        <v>3894</v>
      </c>
      <c r="F2019" s="729" t="s">
        <v>3058</v>
      </c>
      <c r="G2019" s="546"/>
      <c r="H2019" s="547"/>
      <c r="I2019" s="547"/>
      <c r="J2019" s="547"/>
      <c r="K2019" s="547"/>
      <c r="L2019" s="728" t="s">
        <v>3059</v>
      </c>
      <c r="M2019" s="579">
        <v>3882</v>
      </c>
      <c r="N2019" s="549"/>
      <c r="P2019" s="48"/>
      <c r="Q2019" s="48"/>
      <c r="R2019" s="48"/>
      <c r="S2019" s="48"/>
      <c r="T2019" s="48"/>
      <c r="U2019" s="48"/>
      <c r="V2019" s="48"/>
      <c r="W2019" s="48"/>
      <c r="X2019" s="48"/>
    </row>
    <row r="2020" spans="1:24" ht="20.100000000000001" customHeight="1">
      <c r="A2020" s="540">
        <v>2013</v>
      </c>
      <c r="B2020" s="725" t="s">
        <v>713</v>
      </c>
      <c r="C2020" s="542" t="s">
        <v>712</v>
      </c>
      <c r="D2020" s="543" t="s">
        <v>2578</v>
      </c>
      <c r="E2020" s="731" t="s">
        <v>3895</v>
      </c>
      <c r="F2020" s="729" t="s">
        <v>3058</v>
      </c>
      <c r="G2020" s="546"/>
      <c r="H2020" s="547"/>
      <c r="I2020" s="547"/>
      <c r="J2020" s="547"/>
      <c r="K2020" s="547"/>
      <c r="L2020" s="728" t="s">
        <v>3059</v>
      </c>
      <c r="M2020" s="579">
        <v>4779</v>
      </c>
      <c r="N2020" s="549"/>
      <c r="P2020" s="48"/>
      <c r="Q2020" s="48"/>
      <c r="R2020" s="48"/>
      <c r="S2020" s="48"/>
      <c r="T2020" s="48"/>
      <c r="U2020" s="48"/>
      <c r="V2020" s="48"/>
      <c r="W2020" s="48"/>
      <c r="X2020" s="48"/>
    </row>
    <row r="2021" spans="1:24" ht="20.100000000000001" customHeight="1">
      <c r="A2021" s="540">
        <v>2014</v>
      </c>
      <c r="B2021" s="725" t="s">
        <v>713</v>
      </c>
      <c r="C2021" s="542" t="s">
        <v>712</v>
      </c>
      <c r="D2021" s="543" t="s">
        <v>2579</v>
      </c>
      <c r="E2021" s="731" t="s">
        <v>3896</v>
      </c>
      <c r="F2021" s="729" t="s">
        <v>3058</v>
      </c>
      <c r="G2021" s="546"/>
      <c r="H2021" s="547"/>
      <c r="I2021" s="547"/>
      <c r="J2021" s="547"/>
      <c r="K2021" s="547"/>
      <c r="L2021" s="728" t="s">
        <v>3059</v>
      </c>
      <c r="M2021" s="579">
        <v>4162</v>
      </c>
      <c r="N2021" s="549"/>
      <c r="P2021" s="48"/>
      <c r="Q2021" s="48"/>
      <c r="R2021" s="48"/>
      <c r="S2021" s="48"/>
      <c r="T2021" s="48"/>
      <c r="U2021" s="48"/>
      <c r="V2021" s="48"/>
      <c r="W2021" s="48"/>
      <c r="X2021" s="48"/>
    </row>
    <row r="2022" spans="1:24" ht="20.100000000000001" customHeight="1">
      <c r="A2022" s="540">
        <v>2015</v>
      </c>
      <c r="B2022" s="725" t="s">
        <v>713</v>
      </c>
      <c r="C2022" s="542" t="s">
        <v>712</v>
      </c>
      <c r="D2022" s="543" t="s">
        <v>2581</v>
      </c>
      <c r="E2022" s="731" t="s">
        <v>3897</v>
      </c>
      <c r="F2022" s="729" t="s">
        <v>3058</v>
      </c>
      <c r="G2022" s="546"/>
      <c r="H2022" s="547"/>
      <c r="I2022" s="547"/>
      <c r="J2022" s="547"/>
      <c r="K2022" s="547"/>
      <c r="L2022" s="728" t="s">
        <v>3059</v>
      </c>
      <c r="M2022" s="579">
        <v>3882</v>
      </c>
      <c r="N2022" s="549"/>
      <c r="P2022" s="48"/>
      <c r="Q2022" s="48"/>
      <c r="R2022" s="48"/>
      <c r="S2022" s="48"/>
      <c r="T2022" s="48"/>
      <c r="U2022" s="48"/>
      <c r="V2022" s="48"/>
      <c r="W2022" s="48"/>
      <c r="X2022" s="48"/>
    </row>
    <row r="2023" spans="1:24" ht="20.100000000000001" customHeight="1">
      <c r="A2023" s="540">
        <v>2016</v>
      </c>
      <c r="B2023" s="725" t="s">
        <v>713</v>
      </c>
      <c r="C2023" s="542" t="s">
        <v>712</v>
      </c>
      <c r="D2023" s="543" t="s">
        <v>2582</v>
      </c>
      <c r="E2023" s="731" t="s">
        <v>3898</v>
      </c>
      <c r="F2023" s="729" t="s">
        <v>3058</v>
      </c>
      <c r="G2023" s="546"/>
      <c r="H2023" s="547"/>
      <c r="I2023" s="547"/>
      <c r="J2023" s="547"/>
      <c r="K2023" s="547"/>
      <c r="L2023" s="728" t="s">
        <v>3059</v>
      </c>
      <c r="M2023" s="579">
        <v>5290</v>
      </c>
      <c r="N2023" s="549"/>
      <c r="P2023" s="48"/>
      <c r="Q2023" s="48"/>
      <c r="R2023" s="48"/>
      <c r="S2023" s="48"/>
      <c r="T2023" s="48"/>
      <c r="U2023" s="48"/>
      <c r="V2023" s="48"/>
      <c r="W2023" s="48"/>
      <c r="X2023" s="48"/>
    </row>
    <row r="2024" spans="1:24" ht="20.100000000000001" customHeight="1">
      <c r="A2024" s="540">
        <v>2017</v>
      </c>
      <c r="B2024" s="725" t="s">
        <v>713</v>
      </c>
      <c r="C2024" s="542" t="s">
        <v>712</v>
      </c>
      <c r="D2024" s="543" t="s">
        <v>2584</v>
      </c>
      <c r="E2024" s="731" t="s">
        <v>3899</v>
      </c>
      <c r="F2024" s="729" t="s">
        <v>3058</v>
      </c>
      <c r="G2024" s="546"/>
      <c r="H2024" s="547"/>
      <c r="I2024" s="547"/>
      <c r="J2024" s="547"/>
      <c r="K2024" s="547"/>
      <c r="L2024" s="728" t="s">
        <v>3059</v>
      </c>
      <c r="M2024" s="579">
        <v>3882</v>
      </c>
      <c r="N2024" s="549"/>
      <c r="P2024" s="48"/>
      <c r="Q2024" s="48"/>
      <c r="R2024" s="48"/>
      <c r="S2024" s="48"/>
      <c r="T2024" s="48"/>
      <c r="U2024" s="48"/>
      <c r="V2024" s="48"/>
      <c r="W2024" s="48"/>
      <c r="X2024" s="48"/>
    </row>
    <row r="2025" spans="1:24" ht="20.100000000000001" customHeight="1">
      <c r="A2025" s="540">
        <v>2018</v>
      </c>
      <c r="B2025" s="725" t="s">
        <v>713</v>
      </c>
      <c r="C2025" s="542" t="s">
        <v>712</v>
      </c>
      <c r="D2025" s="543" t="s">
        <v>2585</v>
      </c>
      <c r="E2025" s="731" t="s">
        <v>3900</v>
      </c>
      <c r="F2025" s="729" t="s">
        <v>3058</v>
      </c>
      <c r="G2025" s="546"/>
      <c r="H2025" s="547"/>
      <c r="I2025" s="547"/>
      <c r="J2025" s="547"/>
      <c r="K2025" s="547"/>
      <c r="L2025" s="728" t="s">
        <v>3059</v>
      </c>
      <c r="M2025" s="579">
        <v>3882</v>
      </c>
      <c r="N2025" s="549"/>
      <c r="P2025" s="48"/>
      <c r="Q2025" s="48"/>
      <c r="R2025" s="48"/>
      <c r="S2025" s="48"/>
      <c r="T2025" s="48"/>
      <c r="U2025" s="48"/>
      <c r="V2025" s="48"/>
      <c r="W2025" s="48"/>
      <c r="X2025" s="48"/>
    </row>
    <row r="2026" spans="1:24" ht="20.100000000000001" customHeight="1">
      <c r="A2026" s="540">
        <v>2019</v>
      </c>
      <c r="B2026" s="725" t="s">
        <v>713</v>
      </c>
      <c r="C2026" s="542" t="s">
        <v>712</v>
      </c>
      <c r="D2026" s="543" t="s">
        <v>2587</v>
      </c>
      <c r="E2026" s="731" t="s">
        <v>3901</v>
      </c>
      <c r="F2026" s="729" t="s">
        <v>3058</v>
      </c>
      <c r="G2026" s="546"/>
      <c r="H2026" s="547"/>
      <c r="I2026" s="547"/>
      <c r="J2026" s="547"/>
      <c r="K2026" s="547"/>
      <c r="L2026" s="728" t="s">
        <v>3059</v>
      </c>
      <c r="M2026" s="579">
        <v>4162</v>
      </c>
      <c r="N2026" s="549"/>
      <c r="P2026" s="48"/>
      <c r="Q2026" s="48"/>
      <c r="R2026" s="48"/>
      <c r="S2026" s="48"/>
      <c r="T2026" s="48"/>
      <c r="U2026" s="48"/>
      <c r="V2026" s="48"/>
      <c r="W2026" s="48"/>
      <c r="X2026" s="48"/>
    </row>
    <row r="2027" spans="1:24" ht="20.100000000000001" customHeight="1">
      <c r="A2027" s="540">
        <v>2020</v>
      </c>
      <c r="B2027" s="725" t="s">
        <v>713</v>
      </c>
      <c r="C2027" s="542" t="s">
        <v>712</v>
      </c>
      <c r="D2027" s="543" t="s">
        <v>2588</v>
      </c>
      <c r="E2027" s="731" t="s">
        <v>3902</v>
      </c>
      <c r="F2027" s="729" t="s">
        <v>3058</v>
      </c>
      <c r="G2027" s="546"/>
      <c r="H2027" s="547"/>
      <c r="I2027" s="547"/>
      <c r="J2027" s="547"/>
      <c r="K2027" s="547"/>
      <c r="L2027" s="728" t="s">
        <v>3059</v>
      </c>
      <c r="M2027" s="579">
        <v>3370</v>
      </c>
      <c r="N2027" s="549"/>
      <c r="P2027" s="48"/>
      <c r="Q2027" s="48"/>
      <c r="R2027" s="48"/>
      <c r="S2027" s="48"/>
      <c r="T2027" s="48"/>
      <c r="U2027" s="48"/>
      <c r="V2027" s="48"/>
      <c r="W2027" s="48"/>
      <c r="X2027" s="48"/>
    </row>
    <row r="2028" spans="1:24" ht="20.100000000000001" customHeight="1">
      <c r="A2028" s="540">
        <v>2021</v>
      </c>
      <c r="B2028" s="725" t="s">
        <v>713</v>
      </c>
      <c r="C2028" s="542" t="s">
        <v>712</v>
      </c>
      <c r="D2028" s="543" t="s">
        <v>2590</v>
      </c>
      <c r="E2028" s="731" t="s">
        <v>3903</v>
      </c>
      <c r="F2028" s="729" t="s">
        <v>3058</v>
      </c>
      <c r="G2028" s="546"/>
      <c r="H2028" s="547"/>
      <c r="I2028" s="547"/>
      <c r="J2028" s="547"/>
      <c r="K2028" s="547"/>
      <c r="L2028" s="728" t="s">
        <v>3059</v>
      </c>
      <c r="M2028" s="579">
        <v>4162</v>
      </c>
      <c r="N2028" s="549"/>
      <c r="P2028" s="48"/>
      <c r="Q2028" s="48"/>
      <c r="R2028" s="48"/>
      <c r="S2028" s="48"/>
      <c r="T2028" s="48"/>
      <c r="U2028" s="48"/>
      <c r="V2028" s="48"/>
      <c r="W2028" s="48"/>
      <c r="X2028" s="48"/>
    </row>
    <row r="2029" spans="1:24" ht="20.100000000000001" customHeight="1">
      <c r="A2029" s="540">
        <v>2022</v>
      </c>
      <c r="B2029" s="725" t="s">
        <v>713</v>
      </c>
      <c r="C2029" s="542" t="s">
        <v>712</v>
      </c>
      <c r="D2029" s="543" t="s">
        <v>2591</v>
      </c>
      <c r="E2029" s="731" t="s">
        <v>3065</v>
      </c>
      <c r="F2029" s="729" t="s">
        <v>3058</v>
      </c>
      <c r="G2029" s="546"/>
      <c r="H2029" s="547"/>
      <c r="I2029" s="547"/>
      <c r="J2029" s="547"/>
      <c r="K2029" s="547"/>
      <c r="L2029" s="728" t="s">
        <v>3059</v>
      </c>
      <c r="M2029" s="579">
        <v>3882</v>
      </c>
      <c r="N2029" s="549"/>
      <c r="P2029" s="48"/>
      <c r="Q2029" s="48"/>
      <c r="R2029" s="48"/>
      <c r="S2029" s="48"/>
      <c r="T2029" s="48"/>
      <c r="U2029" s="48"/>
      <c r="V2029" s="48"/>
      <c r="W2029" s="48"/>
      <c r="X2029" s="48"/>
    </row>
    <row r="2030" spans="1:24" ht="20.100000000000001" customHeight="1">
      <c r="A2030" s="540">
        <v>2023</v>
      </c>
      <c r="B2030" s="725" t="s">
        <v>713</v>
      </c>
      <c r="C2030" s="542" t="s">
        <v>712</v>
      </c>
      <c r="D2030" s="543" t="s">
        <v>2593</v>
      </c>
      <c r="E2030" s="731" t="s">
        <v>3904</v>
      </c>
      <c r="F2030" s="729" t="s">
        <v>3058</v>
      </c>
      <c r="G2030" s="546"/>
      <c r="H2030" s="547"/>
      <c r="I2030" s="547"/>
      <c r="J2030" s="547"/>
      <c r="K2030" s="547"/>
      <c r="L2030" s="728" t="s">
        <v>3059</v>
      </c>
      <c r="M2030" s="579">
        <v>3370</v>
      </c>
      <c r="N2030" s="549"/>
      <c r="P2030" s="48"/>
      <c r="Q2030" s="48"/>
      <c r="R2030" s="48"/>
      <c r="S2030" s="48"/>
      <c r="T2030" s="48"/>
      <c r="U2030" s="48"/>
      <c r="V2030" s="48"/>
      <c r="W2030" s="48"/>
      <c r="X2030" s="48"/>
    </row>
    <row r="2031" spans="1:24" ht="20.100000000000001" customHeight="1">
      <c r="A2031" s="540">
        <v>2024</v>
      </c>
      <c r="B2031" s="725" t="s">
        <v>713</v>
      </c>
      <c r="C2031" s="542" t="s">
        <v>712</v>
      </c>
      <c r="D2031" s="543" t="s">
        <v>2594</v>
      </c>
      <c r="E2031" s="731" t="s">
        <v>3905</v>
      </c>
      <c r="F2031" s="729" t="s">
        <v>3058</v>
      </c>
      <c r="G2031" s="546"/>
      <c r="H2031" s="547"/>
      <c r="I2031" s="547"/>
      <c r="J2031" s="547"/>
      <c r="K2031" s="547"/>
      <c r="L2031" s="728" t="s">
        <v>3059</v>
      </c>
      <c r="M2031" s="579">
        <v>3882</v>
      </c>
      <c r="N2031" s="549"/>
      <c r="P2031" s="48"/>
      <c r="Q2031" s="48"/>
      <c r="R2031" s="48"/>
      <c r="S2031" s="48"/>
      <c r="T2031" s="48"/>
      <c r="U2031" s="48"/>
      <c r="V2031" s="48"/>
      <c r="W2031" s="48"/>
      <c r="X2031" s="48"/>
    </row>
    <row r="2032" spans="1:24" ht="20.100000000000001" customHeight="1">
      <c r="A2032" s="540">
        <v>2025</v>
      </c>
      <c r="B2032" s="725" t="s">
        <v>713</v>
      </c>
      <c r="C2032" s="542" t="s">
        <v>712</v>
      </c>
      <c r="D2032" s="543" t="s">
        <v>2596</v>
      </c>
      <c r="E2032" s="731" t="s">
        <v>3906</v>
      </c>
      <c r="F2032" s="729" t="s">
        <v>3058</v>
      </c>
      <c r="G2032" s="546"/>
      <c r="H2032" s="547"/>
      <c r="I2032" s="547"/>
      <c r="J2032" s="547"/>
      <c r="K2032" s="547"/>
      <c r="L2032" s="728" t="s">
        <v>3059</v>
      </c>
      <c r="M2032" s="579">
        <v>3882</v>
      </c>
      <c r="N2032" s="549"/>
      <c r="P2032" s="48"/>
      <c r="Q2032" s="48"/>
      <c r="R2032" s="48"/>
      <c r="S2032" s="48"/>
      <c r="T2032" s="48"/>
      <c r="U2032" s="48"/>
      <c r="V2032" s="48"/>
      <c r="W2032" s="48"/>
      <c r="X2032" s="48"/>
    </row>
    <row r="2033" spans="1:24" ht="20.100000000000001" customHeight="1">
      <c r="A2033" s="540">
        <v>2026</v>
      </c>
      <c r="B2033" s="725" t="s">
        <v>713</v>
      </c>
      <c r="C2033" s="542" t="s">
        <v>712</v>
      </c>
      <c r="D2033" s="543" t="s">
        <v>2597</v>
      </c>
      <c r="E2033" s="731" t="s">
        <v>3907</v>
      </c>
      <c r="F2033" s="729" t="s">
        <v>3058</v>
      </c>
      <c r="G2033" s="546"/>
      <c r="H2033" s="547"/>
      <c r="I2033" s="547"/>
      <c r="J2033" s="547"/>
      <c r="K2033" s="547"/>
      <c r="L2033" s="728" t="s">
        <v>3059</v>
      </c>
      <c r="M2033" s="579">
        <v>3370</v>
      </c>
      <c r="N2033" s="549"/>
      <c r="P2033" s="48"/>
      <c r="Q2033" s="48"/>
      <c r="R2033" s="48"/>
      <c r="S2033" s="48"/>
      <c r="T2033" s="48"/>
      <c r="U2033" s="48"/>
      <c r="V2033" s="48"/>
      <c r="W2033" s="48"/>
      <c r="X2033" s="48"/>
    </row>
    <row r="2034" spans="1:24" ht="20.100000000000001" customHeight="1">
      <c r="A2034" s="540">
        <v>2027</v>
      </c>
      <c r="B2034" s="725" t="s">
        <v>713</v>
      </c>
      <c r="C2034" s="542" t="s">
        <v>712</v>
      </c>
      <c r="D2034" s="543" t="s">
        <v>2599</v>
      </c>
      <c r="E2034" s="731" t="s">
        <v>3908</v>
      </c>
      <c r="F2034" s="729" t="s">
        <v>3058</v>
      </c>
      <c r="G2034" s="546"/>
      <c r="H2034" s="547"/>
      <c r="I2034" s="547"/>
      <c r="J2034" s="547"/>
      <c r="K2034" s="547"/>
      <c r="L2034" s="728" t="s">
        <v>3059</v>
      </c>
      <c r="M2034" s="579">
        <v>3370</v>
      </c>
      <c r="N2034" s="549"/>
      <c r="P2034" s="48"/>
      <c r="Q2034" s="48"/>
      <c r="R2034" s="48"/>
      <c r="S2034" s="48"/>
      <c r="T2034" s="48"/>
      <c r="U2034" s="48"/>
      <c r="V2034" s="48"/>
      <c r="W2034" s="48"/>
      <c r="X2034" s="48"/>
    </row>
    <row r="2035" spans="1:24" ht="20.100000000000001" customHeight="1">
      <c r="A2035" s="540">
        <v>2028</v>
      </c>
      <c r="B2035" s="725" t="s">
        <v>713</v>
      </c>
      <c r="C2035" s="542" t="s">
        <v>712</v>
      </c>
      <c r="D2035" s="543" t="s">
        <v>2600</v>
      </c>
      <c r="E2035" s="731" t="s">
        <v>3909</v>
      </c>
      <c r="F2035" s="729" t="s">
        <v>3058</v>
      </c>
      <c r="G2035" s="546"/>
      <c r="H2035" s="547"/>
      <c r="I2035" s="547"/>
      <c r="J2035" s="547"/>
      <c r="K2035" s="547"/>
      <c r="L2035" s="728" t="s">
        <v>3059</v>
      </c>
      <c r="M2035" s="579">
        <v>3882</v>
      </c>
      <c r="N2035" s="549"/>
      <c r="P2035" s="48"/>
      <c r="Q2035" s="48"/>
      <c r="R2035" s="48"/>
      <c r="S2035" s="48"/>
      <c r="T2035" s="48"/>
      <c r="U2035" s="48"/>
      <c r="V2035" s="48"/>
      <c r="W2035" s="48"/>
      <c r="X2035" s="48"/>
    </row>
    <row r="2036" spans="1:24" ht="20.100000000000001" customHeight="1">
      <c r="A2036" s="540">
        <v>2029</v>
      </c>
      <c r="B2036" s="725" t="s">
        <v>713</v>
      </c>
      <c r="C2036" s="542" t="s">
        <v>712</v>
      </c>
      <c r="D2036" s="543" t="s">
        <v>2602</v>
      </c>
      <c r="E2036" s="731" t="s">
        <v>3910</v>
      </c>
      <c r="F2036" s="729" t="s">
        <v>3058</v>
      </c>
      <c r="G2036" s="546"/>
      <c r="H2036" s="547"/>
      <c r="I2036" s="547"/>
      <c r="J2036" s="547"/>
      <c r="K2036" s="547"/>
      <c r="L2036" s="728" t="s">
        <v>3059</v>
      </c>
      <c r="M2036" s="579">
        <v>3882</v>
      </c>
      <c r="N2036" s="549"/>
      <c r="P2036" s="48"/>
      <c r="Q2036" s="48"/>
      <c r="R2036" s="48"/>
      <c r="S2036" s="48"/>
      <c r="T2036" s="48"/>
      <c r="U2036" s="48"/>
      <c r="V2036" s="48"/>
      <c r="W2036" s="48"/>
      <c r="X2036" s="48"/>
    </row>
    <row r="2037" spans="1:24" ht="20.100000000000001" customHeight="1">
      <c r="A2037" s="540">
        <v>2030</v>
      </c>
      <c r="B2037" s="725" t="s">
        <v>713</v>
      </c>
      <c r="C2037" s="542" t="s">
        <v>712</v>
      </c>
      <c r="D2037" s="543" t="s">
        <v>2603</v>
      </c>
      <c r="E2037" s="731" t="s">
        <v>3911</v>
      </c>
      <c r="F2037" s="729" t="s">
        <v>3058</v>
      </c>
      <c r="G2037" s="546"/>
      <c r="H2037" s="547"/>
      <c r="I2037" s="547"/>
      <c r="J2037" s="547"/>
      <c r="K2037" s="547"/>
      <c r="L2037" s="728" t="s">
        <v>3059</v>
      </c>
      <c r="M2037" s="579">
        <v>4162</v>
      </c>
      <c r="N2037" s="549"/>
      <c r="P2037" s="48"/>
      <c r="Q2037" s="48"/>
      <c r="R2037" s="48"/>
      <c r="S2037" s="48"/>
      <c r="T2037" s="48"/>
      <c r="U2037" s="48"/>
      <c r="V2037" s="48"/>
      <c r="W2037" s="48"/>
      <c r="X2037" s="48"/>
    </row>
    <row r="2038" spans="1:24" ht="20.100000000000001" customHeight="1">
      <c r="A2038" s="540">
        <v>2031</v>
      </c>
      <c r="B2038" s="725" t="s">
        <v>713</v>
      </c>
      <c r="C2038" s="542" t="s">
        <v>712</v>
      </c>
      <c r="D2038" s="543" t="s">
        <v>2605</v>
      </c>
      <c r="E2038" s="731" t="s">
        <v>3912</v>
      </c>
      <c r="F2038" s="729" t="s">
        <v>3058</v>
      </c>
      <c r="G2038" s="546"/>
      <c r="H2038" s="547"/>
      <c r="I2038" s="547"/>
      <c r="J2038" s="547"/>
      <c r="K2038" s="547"/>
      <c r="L2038" s="728" t="s">
        <v>3059</v>
      </c>
      <c r="M2038" s="579">
        <v>3882</v>
      </c>
      <c r="N2038" s="549"/>
      <c r="P2038" s="48"/>
      <c r="Q2038" s="48"/>
      <c r="R2038" s="48"/>
      <c r="S2038" s="48"/>
      <c r="T2038" s="48"/>
      <c r="U2038" s="48"/>
      <c r="V2038" s="48"/>
      <c r="W2038" s="48"/>
      <c r="X2038" s="48"/>
    </row>
    <row r="2039" spans="1:24" ht="20.100000000000001" customHeight="1">
      <c r="A2039" s="540">
        <v>2032</v>
      </c>
      <c r="B2039" s="725" t="s">
        <v>713</v>
      </c>
      <c r="C2039" s="542" t="s">
        <v>712</v>
      </c>
      <c r="D2039" s="543" t="s">
        <v>2606</v>
      </c>
      <c r="E2039" s="731" t="s">
        <v>3913</v>
      </c>
      <c r="F2039" s="729" t="s">
        <v>3058</v>
      </c>
      <c r="G2039" s="546"/>
      <c r="H2039" s="547"/>
      <c r="I2039" s="547"/>
      <c r="J2039" s="547"/>
      <c r="K2039" s="547"/>
      <c r="L2039" s="728" t="s">
        <v>3059</v>
      </c>
      <c r="M2039" s="579">
        <v>3882</v>
      </c>
      <c r="N2039" s="549"/>
      <c r="P2039" s="48"/>
      <c r="Q2039" s="48"/>
      <c r="R2039" s="48"/>
      <c r="S2039" s="48"/>
      <c r="T2039" s="48"/>
      <c r="U2039" s="48"/>
      <c r="V2039" s="48"/>
      <c r="W2039" s="48"/>
      <c r="X2039" s="48"/>
    </row>
    <row r="2040" spans="1:24" ht="20.100000000000001" customHeight="1">
      <c r="A2040" s="540">
        <v>2033</v>
      </c>
      <c r="B2040" s="725" t="s">
        <v>713</v>
      </c>
      <c r="C2040" s="542" t="s">
        <v>712</v>
      </c>
      <c r="D2040" s="543" t="s">
        <v>2608</v>
      </c>
      <c r="E2040" s="731" t="s">
        <v>3914</v>
      </c>
      <c r="F2040" s="729" t="s">
        <v>3058</v>
      </c>
      <c r="G2040" s="546"/>
      <c r="H2040" s="547"/>
      <c r="I2040" s="547"/>
      <c r="J2040" s="547"/>
      <c r="K2040" s="547"/>
      <c r="L2040" s="728" t="s">
        <v>3059</v>
      </c>
      <c r="M2040" s="579">
        <v>4162</v>
      </c>
      <c r="N2040" s="549"/>
      <c r="P2040" s="48"/>
      <c r="Q2040" s="48"/>
      <c r="R2040" s="48"/>
      <c r="S2040" s="48"/>
      <c r="T2040" s="48"/>
      <c r="U2040" s="48"/>
      <c r="V2040" s="48"/>
      <c r="W2040" s="48"/>
      <c r="X2040" s="48"/>
    </row>
    <row r="2041" spans="1:24" ht="20.100000000000001" customHeight="1">
      <c r="A2041" s="540">
        <v>2034</v>
      </c>
      <c r="B2041" s="725" t="s">
        <v>713</v>
      </c>
      <c r="C2041" s="542" t="s">
        <v>712</v>
      </c>
      <c r="D2041" s="543" t="s">
        <v>2609</v>
      </c>
      <c r="E2041" s="731" t="s">
        <v>3915</v>
      </c>
      <c r="F2041" s="729" t="s">
        <v>3058</v>
      </c>
      <c r="G2041" s="546"/>
      <c r="H2041" s="547"/>
      <c r="I2041" s="547"/>
      <c r="J2041" s="547"/>
      <c r="K2041" s="547"/>
      <c r="L2041" s="728" t="s">
        <v>3059</v>
      </c>
      <c r="M2041" s="579">
        <v>2854</v>
      </c>
      <c r="N2041" s="549"/>
      <c r="P2041" s="48"/>
      <c r="Q2041" s="48"/>
      <c r="R2041" s="48"/>
      <c r="S2041" s="48"/>
      <c r="T2041" s="48"/>
      <c r="U2041" s="48"/>
      <c r="V2041" s="48"/>
      <c r="W2041" s="48"/>
      <c r="X2041" s="48"/>
    </row>
    <row r="2042" spans="1:24" ht="20.100000000000001" customHeight="1">
      <c r="A2042" s="540">
        <v>2035</v>
      </c>
      <c r="B2042" s="725" t="s">
        <v>713</v>
      </c>
      <c r="C2042" s="542" t="s">
        <v>712</v>
      </c>
      <c r="D2042" s="543" t="s">
        <v>2611</v>
      </c>
      <c r="E2042" s="731" t="s">
        <v>3916</v>
      </c>
      <c r="F2042" s="729" t="s">
        <v>3058</v>
      </c>
      <c r="G2042" s="546"/>
      <c r="H2042" s="547"/>
      <c r="I2042" s="547"/>
      <c r="J2042" s="547"/>
      <c r="K2042" s="547"/>
      <c r="L2042" s="728" t="s">
        <v>3059</v>
      </c>
      <c r="M2042" s="579">
        <v>3882</v>
      </c>
      <c r="N2042" s="549"/>
      <c r="P2042" s="48"/>
      <c r="Q2042" s="48"/>
      <c r="R2042" s="48"/>
      <c r="S2042" s="48"/>
      <c r="T2042" s="48"/>
      <c r="U2042" s="48"/>
      <c r="V2042" s="48"/>
      <c r="W2042" s="48"/>
      <c r="X2042" s="48"/>
    </row>
    <row r="2043" spans="1:24" ht="20.100000000000001" customHeight="1">
      <c r="A2043" s="540">
        <v>2036</v>
      </c>
      <c r="B2043" s="725" t="s">
        <v>713</v>
      </c>
      <c r="C2043" s="542" t="s">
        <v>712</v>
      </c>
      <c r="D2043" s="543" t="s">
        <v>2612</v>
      </c>
      <c r="E2043" s="731" t="s">
        <v>3917</v>
      </c>
      <c r="F2043" s="729" t="s">
        <v>3058</v>
      </c>
      <c r="G2043" s="546"/>
      <c r="H2043" s="547"/>
      <c r="I2043" s="547"/>
      <c r="J2043" s="547"/>
      <c r="K2043" s="547"/>
      <c r="L2043" s="728" t="s">
        <v>3059</v>
      </c>
      <c r="M2043" s="579">
        <v>4162</v>
      </c>
      <c r="N2043" s="549"/>
      <c r="P2043" s="48"/>
      <c r="Q2043" s="48"/>
      <c r="R2043" s="48"/>
      <c r="S2043" s="48"/>
      <c r="T2043" s="48"/>
      <c r="U2043" s="48"/>
      <c r="V2043" s="48"/>
      <c r="W2043" s="48"/>
      <c r="X2043" s="48"/>
    </row>
    <row r="2044" spans="1:24" ht="20.100000000000001" customHeight="1">
      <c r="A2044" s="540">
        <v>2037</v>
      </c>
      <c r="B2044" s="725" t="s">
        <v>713</v>
      </c>
      <c r="C2044" s="542" t="s">
        <v>712</v>
      </c>
      <c r="D2044" s="543" t="s">
        <v>2614</v>
      </c>
      <c r="E2044" s="731" t="s">
        <v>3918</v>
      </c>
      <c r="F2044" s="729" t="s">
        <v>3058</v>
      </c>
      <c r="G2044" s="546"/>
      <c r="H2044" s="547"/>
      <c r="I2044" s="547"/>
      <c r="J2044" s="547"/>
      <c r="K2044" s="547"/>
      <c r="L2044" s="728" t="s">
        <v>3059</v>
      </c>
      <c r="M2044" s="579">
        <v>5290</v>
      </c>
      <c r="N2044" s="549"/>
      <c r="P2044" s="48"/>
      <c r="Q2044" s="48"/>
      <c r="R2044" s="48"/>
      <c r="S2044" s="48"/>
      <c r="T2044" s="48"/>
      <c r="U2044" s="48"/>
      <c r="V2044" s="48"/>
      <c r="W2044" s="48"/>
      <c r="X2044" s="48"/>
    </row>
    <row r="2045" spans="1:24" ht="20.100000000000001" customHeight="1">
      <c r="A2045" s="540">
        <v>2038</v>
      </c>
      <c r="B2045" s="725" t="s">
        <v>713</v>
      </c>
      <c r="C2045" s="542" t="s">
        <v>712</v>
      </c>
      <c r="D2045" s="543" t="s">
        <v>2615</v>
      </c>
      <c r="E2045" s="731" t="s">
        <v>3919</v>
      </c>
      <c r="F2045" s="729" t="s">
        <v>3058</v>
      </c>
      <c r="G2045" s="546"/>
      <c r="H2045" s="547"/>
      <c r="I2045" s="547"/>
      <c r="J2045" s="547"/>
      <c r="K2045" s="547"/>
      <c r="L2045" s="728" t="s">
        <v>3059</v>
      </c>
      <c r="M2045" s="579">
        <v>3882</v>
      </c>
      <c r="N2045" s="549"/>
      <c r="P2045" s="48"/>
      <c r="Q2045" s="48"/>
      <c r="R2045" s="48"/>
      <c r="S2045" s="48"/>
      <c r="T2045" s="48"/>
      <c r="U2045" s="48"/>
      <c r="V2045" s="48"/>
      <c r="W2045" s="48"/>
      <c r="X2045" s="48"/>
    </row>
    <row r="2046" spans="1:24" ht="20.100000000000001" customHeight="1">
      <c r="A2046" s="540">
        <v>2039</v>
      </c>
      <c r="B2046" s="725" t="s">
        <v>713</v>
      </c>
      <c r="C2046" s="542" t="s">
        <v>712</v>
      </c>
      <c r="D2046" s="543" t="s">
        <v>2617</v>
      </c>
      <c r="E2046" s="731" t="s">
        <v>3920</v>
      </c>
      <c r="F2046" s="729" t="s">
        <v>3058</v>
      </c>
      <c r="G2046" s="546"/>
      <c r="H2046" s="547"/>
      <c r="I2046" s="547"/>
      <c r="J2046" s="547"/>
      <c r="K2046" s="547"/>
      <c r="L2046" s="728" t="s">
        <v>3059</v>
      </c>
      <c r="M2046" s="579">
        <v>4779</v>
      </c>
      <c r="N2046" s="549"/>
      <c r="P2046" s="48"/>
      <c r="Q2046" s="48"/>
      <c r="R2046" s="48"/>
      <c r="S2046" s="48"/>
      <c r="T2046" s="48"/>
      <c r="U2046" s="48"/>
      <c r="V2046" s="48"/>
      <c r="W2046" s="48"/>
      <c r="X2046" s="48"/>
    </row>
    <row r="2047" spans="1:24" ht="20.100000000000001" customHeight="1">
      <c r="A2047" s="540">
        <v>2040</v>
      </c>
      <c r="B2047" s="725" t="s">
        <v>713</v>
      </c>
      <c r="C2047" s="542" t="s">
        <v>712</v>
      </c>
      <c r="D2047" s="543" t="s">
        <v>2618</v>
      </c>
      <c r="E2047" s="731" t="s">
        <v>3921</v>
      </c>
      <c r="F2047" s="729" t="s">
        <v>3058</v>
      </c>
      <c r="G2047" s="546"/>
      <c r="H2047" s="547"/>
      <c r="I2047" s="547"/>
      <c r="J2047" s="547"/>
      <c r="K2047" s="547"/>
      <c r="L2047" s="728" t="s">
        <v>3059</v>
      </c>
      <c r="M2047" s="579">
        <v>3370</v>
      </c>
      <c r="N2047" s="549"/>
      <c r="P2047" s="48"/>
      <c r="Q2047" s="48"/>
      <c r="R2047" s="48"/>
      <c r="S2047" s="48"/>
      <c r="T2047" s="48"/>
      <c r="U2047" s="48"/>
      <c r="V2047" s="48"/>
      <c r="W2047" s="48"/>
      <c r="X2047" s="48"/>
    </row>
    <row r="2048" spans="1:24" ht="20.100000000000001" customHeight="1">
      <c r="A2048" s="540">
        <v>2041</v>
      </c>
      <c r="B2048" s="725" t="s">
        <v>713</v>
      </c>
      <c r="C2048" s="542" t="s">
        <v>712</v>
      </c>
      <c r="D2048" s="543" t="s">
        <v>2620</v>
      </c>
      <c r="E2048" s="731" t="s">
        <v>3922</v>
      </c>
      <c r="F2048" s="729" t="s">
        <v>3058</v>
      </c>
      <c r="G2048" s="546"/>
      <c r="H2048" s="547"/>
      <c r="I2048" s="547"/>
      <c r="J2048" s="547"/>
      <c r="K2048" s="547"/>
      <c r="L2048" s="728" t="s">
        <v>3059</v>
      </c>
      <c r="M2048" s="579">
        <v>3882</v>
      </c>
      <c r="N2048" s="549"/>
      <c r="P2048" s="48"/>
      <c r="Q2048" s="48"/>
      <c r="R2048" s="48"/>
      <c r="S2048" s="48"/>
      <c r="T2048" s="48"/>
      <c r="U2048" s="48"/>
      <c r="V2048" s="48"/>
      <c r="W2048" s="48"/>
      <c r="X2048" s="48"/>
    </row>
    <row r="2049" spans="1:24" ht="20.100000000000001" customHeight="1">
      <c r="A2049" s="540">
        <v>2042</v>
      </c>
      <c r="B2049" s="725" t="s">
        <v>713</v>
      </c>
      <c r="C2049" s="542" t="s">
        <v>712</v>
      </c>
      <c r="D2049" s="543" t="s">
        <v>2621</v>
      </c>
      <c r="E2049" s="731" t="s">
        <v>3923</v>
      </c>
      <c r="F2049" s="729" t="s">
        <v>3058</v>
      </c>
      <c r="G2049" s="546"/>
      <c r="H2049" s="547"/>
      <c r="I2049" s="547"/>
      <c r="J2049" s="547"/>
      <c r="K2049" s="547"/>
      <c r="L2049" s="728" t="s">
        <v>3059</v>
      </c>
      <c r="M2049" s="579">
        <v>3882</v>
      </c>
      <c r="N2049" s="549"/>
      <c r="P2049" s="48"/>
      <c r="Q2049" s="48"/>
      <c r="R2049" s="48"/>
      <c r="S2049" s="48"/>
      <c r="T2049" s="48"/>
      <c r="U2049" s="48"/>
      <c r="V2049" s="48"/>
      <c r="W2049" s="48"/>
      <c r="X2049" s="48"/>
    </row>
    <row r="2050" spans="1:24" ht="20.100000000000001" customHeight="1">
      <c r="A2050" s="540">
        <v>2043</v>
      </c>
      <c r="B2050" s="725" t="s">
        <v>713</v>
      </c>
      <c r="C2050" s="542" t="s">
        <v>712</v>
      </c>
      <c r="D2050" s="543" t="s">
        <v>2623</v>
      </c>
      <c r="E2050" s="731" t="s">
        <v>3924</v>
      </c>
      <c r="F2050" s="729" t="s">
        <v>3058</v>
      </c>
      <c r="G2050" s="546"/>
      <c r="H2050" s="547"/>
      <c r="I2050" s="547"/>
      <c r="J2050" s="547"/>
      <c r="K2050" s="547"/>
      <c r="L2050" s="728" t="s">
        <v>3059</v>
      </c>
      <c r="M2050" s="579">
        <v>4162</v>
      </c>
      <c r="N2050" s="549"/>
      <c r="P2050" s="48"/>
      <c r="Q2050" s="48"/>
      <c r="R2050" s="48"/>
      <c r="S2050" s="48"/>
      <c r="T2050" s="48"/>
      <c r="U2050" s="48"/>
      <c r="V2050" s="48"/>
      <c r="W2050" s="48"/>
      <c r="X2050" s="48"/>
    </row>
    <row r="2051" spans="1:24" ht="20.100000000000001" customHeight="1">
      <c r="A2051" s="540">
        <v>2044</v>
      </c>
      <c r="B2051" s="725" t="s">
        <v>713</v>
      </c>
      <c r="C2051" s="542" t="s">
        <v>712</v>
      </c>
      <c r="D2051" s="543" t="s">
        <v>2624</v>
      </c>
      <c r="E2051" s="731" t="s">
        <v>3925</v>
      </c>
      <c r="F2051" s="729" t="s">
        <v>3058</v>
      </c>
      <c r="G2051" s="546"/>
      <c r="H2051" s="547"/>
      <c r="I2051" s="547"/>
      <c r="J2051" s="547"/>
      <c r="K2051" s="547"/>
      <c r="L2051" s="728" t="s">
        <v>3059</v>
      </c>
      <c r="M2051" s="579">
        <v>3370</v>
      </c>
      <c r="N2051" s="549"/>
      <c r="P2051" s="48"/>
      <c r="Q2051" s="48"/>
      <c r="R2051" s="48"/>
      <c r="S2051" s="48"/>
      <c r="T2051" s="48"/>
      <c r="U2051" s="48"/>
      <c r="V2051" s="48"/>
      <c r="W2051" s="48"/>
      <c r="X2051" s="48"/>
    </row>
    <row r="2052" spans="1:24" ht="20.100000000000001" customHeight="1">
      <c r="A2052" s="540">
        <v>2045</v>
      </c>
      <c r="B2052" s="725" t="s">
        <v>713</v>
      </c>
      <c r="C2052" s="542" t="s">
        <v>712</v>
      </c>
      <c r="D2052" s="543" t="s">
        <v>2626</v>
      </c>
      <c r="E2052" s="731" t="s">
        <v>3926</v>
      </c>
      <c r="F2052" s="729" t="s">
        <v>3058</v>
      </c>
      <c r="G2052" s="546"/>
      <c r="H2052" s="547"/>
      <c r="I2052" s="547"/>
      <c r="J2052" s="547"/>
      <c r="K2052" s="547"/>
      <c r="L2052" s="728" t="s">
        <v>3059</v>
      </c>
      <c r="M2052" s="579">
        <v>3370</v>
      </c>
      <c r="N2052" s="549"/>
      <c r="P2052" s="48"/>
      <c r="Q2052" s="48"/>
      <c r="R2052" s="48"/>
      <c r="S2052" s="48"/>
      <c r="T2052" s="48"/>
      <c r="U2052" s="48"/>
      <c r="V2052" s="48"/>
      <c r="W2052" s="48"/>
      <c r="X2052" s="48"/>
    </row>
    <row r="2053" spans="1:24" ht="20.100000000000001" customHeight="1">
      <c r="A2053" s="540">
        <v>2046</v>
      </c>
      <c r="B2053" s="725" t="s">
        <v>713</v>
      </c>
      <c r="C2053" s="542" t="s">
        <v>712</v>
      </c>
      <c r="D2053" s="543" t="s">
        <v>2627</v>
      </c>
      <c r="E2053" s="731" t="s">
        <v>3927</v>
      </c>
      <c r="F2053" s="729" t="s">
        <v>3058</v>
      </c>
      <c r="G2053" s="546"/>
      <c r="H2053" s="547"/>
      <c r="I2053" s="547"/>
      <c r="J2053" s="547"/>
      <c r="K2053" s="547"/>
      <c r="L2053" s="728" t="s">
        <v>3059</v>
      </c>
      <c r="M2053" s="579">
        <v>5596</v>
      </c>
      <c r="N2053" s="549"/>
      <c r="P2053" s="48"/>
      <c r="Q2053" s="48"/>
      <c r="R2053" s="48"/>
      <c r="S2053" s="48"/>
      <c r="T2053" s="48"/>
      <c r="U2053" s="48"/>
      <c r="V2053" s="48"/>
      <c r="W2053" s="48"/>
      <c r="X2053" s="48"/>
    </row>
    <row r="2054" spans="1:24" ht="20.100000000000001" customHeight="1">
      <c r="A2054" s="540">
        <v>2047</v>
      </c>
      <c r="B2054" s="725" t="s">
        <v>713</v>
      </c>
      <c r="C2054" s="542" t="s">
        <v>712</v>
      </c>
      <c r="D2054" s="543" t="s">
        <v>2629</v>
      </c>
      <c r="E2054" s="731" t="s">
        <v>3928</v>
      </c>
      <c r="F2054" s="729" t="s">
        <v>3058</v>
      </c>
      <c r="G2054" s="546"/>
      <c r="H2054" s="547"/>
      <c r="I2054" s="547"/>
      <c r="J2054" s="547"/>
      <c r="K2054" s="547"/>
      <c r="L2054" s="728" t="s">
        <v>3059</v>
      </c>
      <c r="M2054" s="579">
        <v>3882</v>
      </c>
      <c r="N2054" s="549"/>
      <c r="P2054" s="48"/>
      <c r="Q2054" s="48"/>
      <c r="R2054" s="48"/>
      <c r="S2054" s="48"/>
      <c r="T2054" s="48"/>
      <c r="U2054" s="48"/>
      <c r="V2054" s="48"/>
      <c r="W2054" s="48"/>
      <c r="X2054" s="48"/>
    </row>
    <row r="2055" spans="1:24" ht="20.100000000000001" customHeight="1">
      <c r="A2055" s="540">
        <v>2048</v>
      </c>
      <c r="B2055" s="725" t="s">
        <v>713</v>
      </c>
      <c r="C2055" s="542" t="s">
        <v>712</v>
      </c>
      <c r="D2055" s="543" t="s">
        <v>2630</v>
      </c>
      <c r="E2055" s="731" t="s">
        <v>3929</v>
      </c>
      <c r="F2055" s="729" t="s">
        <v>3058</v>
      </c>
      <c r="G2055" s="546"/>
      <c r="H2055" s="547"/>
      <c r="I2055" s="547"/>
      <c r="J2055" s="547"/>
      <c r="K2055" s="547"/>
      <c r="L2055" s="728" t="s">
        <v>3059</v>
      </c>
      <c r="M2055" s="579">
        <v>3882</v>
      </c>
      <c r="N2055" s="549"/>
      <c r="P2055" s="48"/>
      <c r="Q2055" s="48"/>
      <c r="R2055" s="48"/>
      <c r="S2055" s="48"/>
      <c r="T2055" s="48"/>
      <c r="U2055" s="48"/>
      <c r="V2055" s="48"/>
      <c r="W2055" s="48"/>
      <c r="X2055" s="48"/>
    </row>
    <row r="2056" spans="1:24" ht="20.100000000000001" customHeight="1">
      <c r="A2056" s="540">
        <v>2049</v>
      </c>
      <c r="B2056" s="725" t="s">
        <v>713</v>
      </c>
      <c r="C2056" s="542" t="s">
        <v>712</v>
      </c>
      <c r="D2056" s="543" t="s">
        <v>2632</v>
      </c>
      <c r="E2056" s="731" t="s">
        <v>3930</v>
      </c>
      <c r="F2056" s="729" t="s">
        <v>3058</v>
      </c>
      <c r="G2056" s="546"/>
      <c r="H2056" s="547"/>
      <c r="I2056" s="547"/>
      <c r="J2056" s="547"/>
      <c r="K2056" s="547"/>
      <c r="L2056" s="728" t="s">
        <v>3059</v>
      </c>
      <c r="M2056" s="579">
        <v>3370</v>
      </c>
      <c r="N2056" s="549"/>
      <c r="P2056" s="48"/>
      <c r="Q2056" s="48"/>
      <c r="R2056" s="48"/>
      <c r="S2056" s="48"/>
      <c r="T2056" s="48"/>
      <c r="U2056" s="48"/>
      <c r="V2056" s="48"/>
      <c r="W2056" s="48"/>
      <c r="X2056" s="48"/>
    </row>
    <row r="2057" spans="1:24" ht="20.100000000000001" customHeight="1">
      <c r="A2057" s="540">
        <v>2050</v>
      </c>
      <c r="B2057" s="725" t="s">
        <v>713</v>
      </c>
      <c r="C2057" s="542" t="s">
        <v>712</v>
      </c>
      <c r="D2057" s="543" t="s">
        <v>2633</v>
      </c>
      <c r="E2057" s="731" t="s">
        <v>3931</v>
      </c>
      <c r="F2057" s="729" t="s">
        <v>3058</v>
      </c>
      <c r="G2057" s="546"/>
      <c r="H2057" s="547"/>
      <c r="I2057" s="547"/>
      <c r="J2057" s="547"/>
      <c r="K2057" s="547"/>
      <c r="L2057" s="728" t="s">
        <v>3059</v>
      </c>
      <c r="M2057" s="579">
        <v>4162</v>
      </c>
      <c r="N2057" s="549"/>
      <c r="P2057" s="48"/>
      <c r="Q2057" s="48"/>
      <c r="R2057" s="48"/>
      <c r="S2057" s="48"/>
      <c r="T2057" s="48"/>
      <c r="U2057" s="48"/>
      <c r="V2057" s="48"/>
      <c r="W2057" s="48"/>
      <c r="X2057" s="48"/>
    </row>
    <row r="2058" spans="1:24" ht="20.100000000000001" customHeight="1">
      <c r="A2058" s="540">
        <v>2051</v>
      </c>
      <c r="B2058" s="725" t="s">
        <v>713</v>
      </c>
      <c r="C2058" s="542" t="s">
        <v>712</v>
      </c>
      <c r="D2058" s="543" t="s">
        <v>2635</v>
      </c>
      <c r="E2058" s="731" t="s">
        <v>3932</v>
      </c>
      <c r="F2058" s="729" t="s">
        <v>3058</v>
      </c>
      <c r="G2058" s="546"/>
      <c r="H2058" s="547"/>
      <c r="I2058" s="547"/>
      <c r="J2058" s="547"/>
      <c r="K2058" s="547"/>
      <c r="L2058" s="728" t="s">
        <v>3059</v>
      </c>
      <c r="M2058" s="579">
        <v>3370</v>
      </c>
      <c r="N2058" s="549"/>
      <c r="P2058" s="48"/>
      <c r="Q2058" s="48"/>
      <c r="R2058" s="48"/>
      <c r="S2058" s="48"/>
      <c r="T2058" s="48"/>
      <c r="U2058" s="48"/>
      <c r="V2058" s="48"/>
      <c r="W2058" s="48"/>
      <c r="X2058" s="48"/>
    </row>
    <row r="2059" spans="1:24" ht="20.100000000000001" customHeight="1">
      <c r="A2059" s="540">
        <v>2052</v>
      </c>
      <c r="B2059" s="725" t="s">
        <v>713</v>
      </c>
      <c r="C2059" s="542" t="s">
        <v>712</v>
      </c>
      <c r="D2059" s="543" t="s">
        <v>2636</v>
      </c>
      <c r="E2059" s="731" t="s">
        <v>3933</v>
      </c>
      <c r="F2059" s="729" t="s">
        <v>3058</v>
      </c>
      <c r="G2059" s="546"/>
      <c r="H2059" s="547"/>
      <c r="I2059" s="547"/>
      <c r="J2059" s="547"/>
      <c r="K2059" s="547"/>
      <c r="L2059" s="728" t="s">
        <v>3059</v>
      </c>
      <c r="M2059" s="579">
        <v>4779</v>
      </c>
      <c r="N2059" s="549"/>
      <c r="P2059" s="48"/>
      <c r="Q2059" s="48"/>
      <c r="R2059" s="48"/>
      <c r="S2059" s="48"/>
      <c r="T2059" s="48"/>
      <c r="U2059" s="48"/>
      <c r="V2059" s="48"/>
      <c r="W2059" s="48"/>
      <c r="X2059" s="48"/>
    </row>
    <row r="2060" spans="1:24" ht="20.100000000000001" customHeight="1">
      <c r="A2060" s="540">
        <v>2053</v>
      </c>
      <c r="B2060" s="725" t="s">
        <v>713</v>
      </c>
      <c r="C2060" s="542" t="s">
        <v>712</v>
      </c>
      <c r="D2060" s="543" t="s">
        <v>2638</v>
      </c>
      <c r="E2060" s="731" t="s">
        <v>3934</v>
      </c>
      <c r="F2060" s="729" t="s">
        <v>3058</v>
      </c>
      <c r="G2060" s="546"/>
      <c r="H2060" s="547"/>
      <c r="I2060" s="547"/>
      <c r="J2060" s="547"/>
      <c r="K2060" s="547"/>
      <c r="L2060" s="728" t="s">
        <v>3059</v>
      </c>
      <c r="M2060" s="579">
        <v>3882</v>
      </c>
      <c r="N2060" s="549"/>
      <c r="P2060" s="48"/>
      <c r="Q2060" s="48"/>
      <c r="R2060" s="48"/>
      <c r="S2060" s="48"/>
      <c r="T2060" s="48"/>
      <c r="U2060" s="48"/>
      <c r="V2060" s="48"/>
      <c r="W2060" s="48"/>
      <c r="X2060" s="48"/>
    </row>
    <row r="2061" spans="1:24" ht="20.100000000000001" customHeight="1">
      <c r="A2061" s="540">
        <v>2054</v>
      </c>
      <c r="B2061" s="725" t="s">
        <v>713</v>
      </c>
      <c r="C2061" s="542" t="s">
        <v>712</v>
      </c>
      <c r="D2061" s="543" t="s">
        <v>2639</v>
      </c>
      <c r="E2061" s="731" t="s">
        <v>3935</v>
      </c>
      <c r="F2061" s="729" t="s">
        <v>3058</v>
      </c>
      <c r="G2061" s="546"/>
      <c r="H2061" s="547"/>
      <c r="I2061" s="547"/>
      <c r="J2061" s="547"/>
      <c r="K2061" s="547"/>
      <c r="L2061" s="728" t="s">
        <v>3059</v>
      </c>
      <c r="M2061" s="579">
        <v>4779</v>
      </c>
      <c r="N2061" s="549"/>
      <c r="P2061" s="48"/>
      <c r="Q2061" s="48"/>
      <c r="R2061" s="48"/>
      <c r="S2061" s="48"/>
      <c r="T2061" s="48"/>
      <c r="U2061" s="48"/>
      <c r="V2061" s="48"/>
      <c r="W2061" s="48"/>
      <c r="X2061" s="48"/>
    </row>
    <row r="2062" spans="1:24" ht="20.100000000000001" customHeight="1">
      <c r="A2062" s="540">
        <v>2055</v>
      </c>
      <c r="B2062" s="725" t="s">
        <v>713</v>
      </c>
      <c r="C2062" s="542" t="s">
        <v>712</v>
      </c>
      <c r="D2062" s="543" t="s">
        <v>2641</v>
      </c>
      <c r="E2062" s="731" t="s">
        <v>3936</v>
      </c>
      <c r="F2062" s="729" t="s">
        <v>3058</v>
      </c>
      <c r="G2062" s="546"/>
      <c r="H2062" s="547"/>
      <c r="I2062" s="547"/>
      <c r="J2062" s="547"/>
      <c r="K2062" s="547"/>
      <c r="L2062" s="728" t="s">
        <v>3059</v>
      </c>
      <c r="M2062" s="579">
        <v>4779</v>
      </c>
      <c r="N2062" s="549"/>
      <c r="P2062" s="48"/>
      <c r="Q2062" s="48"/>
      <c r="R2062" s="48"/>
      <c r="S2062" s="48"/>
      <c r="T2062" s="48"/>
      <c r="U2062" s="48"/>
      <c r="V2062" s="48"/>
      <c r="W2062" s="48"/>
      <c r="X2062" s="48"/>
    </row>
    <row r="2063" spans="1:24" ht="20.100000000000001" customHeight="1">
      <c r="A2063" s="540">
        <v>2056</v>
      </c>
      <c r="B2063" s="725" t="s">
        <v>713</v>
      </c>
      <c r="C2063" s="542" t="s">
        <v>712</v>
      </c>
      <c r="D2063" s="543" t="s">
        <v>2642</v>
      </c>
      <c r="E2063" s="731" t="s">
        <v>3937</v>
      </c>
      <c r="F2063" s="729" t="s">
        <v>3058</v>
      </c>
      <c r="G2063" s="546"/>
      <c r="H2063" s="547"/>
      <c r="I2063" s="547"/>
      <c r="J2063" s="547"/>
      <c r="K2063" s="547"/>
      <c r="L2063" s="728" t="s">
        <v>3059</v>
      </c>
      <c r="M2063" s="579">
        <v>4779</v>
      </c>
      <c r="N2063" s="549"/>
      <c r="P2063" s="48"/>
      <c r="Q2063" s="48"/>
      <c r="R2063" s="48"/>
      <c r="S2063" s="48"/>
      <c r="T2063" s="48"/>
      <c r="U2063" s="48"/>
      <c r="V2063" s="48"/>
      <c r="W2063" s="48"/>
      <c r="X2063" s="48"/>
    </row>
    <row r="2064" spans="1:24" ht="20.100000000000001" customHeight="1">
      <c r="A2064" s="540">
        <v>2057</v>
      </c>
      <c r="B2064" s="725" t="s">
        <v>713</v>
      </c>
      <c r="C2064" s="542" t="s">
        <v>712</v>
      </c>
      <c r="D2064" s="543" t="s">
        <v>2644</v>
      </c>
      <c r="E2064" s="731" t="s">
        <v>3938</v>
      </c>
      <c r="F2064" s="729" t="s">
        <v>3058</v>
      </c>
      <c r="G2064" s="546"/>
      <c r="H2064" s="547"/>
      <c r="I2064" s="547"/>
      <c r="J2064" s="547"/>
      <c r="K2064" s="547"/>
      <c r="L2064" s="728" t="s">
        <v>3059</v>
      </c>
      <c r="M2064" s="579">
        <v>4779</v>
      </c>
      <c r="N2064" s="549"/>
      <c r="P2064" s="48"/>
      <c r="Q2064" s="48"/>
      <c r="R2064" s="48"/>
      <c r="S2064" s="48"/>
      <c r="T2064" s="48"/>
      <c r="U2064" s="48"/>
      <c r="V2064" s="48"/>
      <c r="W2064" s="48"/>
      <c r="X2064" s="48"/>
    </row>
    <row r="2065" spans="1:24" ht="20.100000000000001" customHeight="1">
      <c r="A2065" s="540">
        <v>2058</v>
      </c>
      <c r="B2065" s="725" t="s">
        <v>713</v>
      </c>
      <c r="C2065" s="542" t="s">
        <v>712</v>
      </c>
      <c r="D2065" s="543" t="s">
        <v>2645</v>
      </c>
      <c r="E2065" s="731" t="s">
        <v>3939</v>
      </c>
      <c r="F2065" s="729" t="s">
        <v>3058</v>
      </c>
      <c r="G2065" s="546"/>
      <c r="H2065" s="547"/>
      <c r="I2065" s="547"/>
      <c r="J2065" s="547"/>
      <c r="K2065" s="547"/>
      <c r="L2065" s="728" t="s">
        <v>3059</v>
      </c>
      <c r="M2065" s="579">
        <v>3882</v>
      </c>
      <c r="N2065" s="549"/>
      <c r="P2065" s="48"/>
      <c r="Q2065" s="48"/>
      <c r="R2065" s="48"/>
      <c r="S2065" s="48"/>
      <c r="T2065" s="48"/>
      <c r="U2065" s="48"/>
      <c r="V2065" s="48"/>
      <c r="W2065" s="48"/>
      <c r="X2065" s="48"/>
    </row>
    <row r="2066" spans="1:24" ht="20.100000000000001" customHeight="1">
      <c r="A2066" s="540">
        <v>2059</v>
      </c>
      <c r="B2066" s="725" t="s">
        <v>713</v>
      </c>
      <c r="C2066" s="542" t="s">
        <v>712</v>
      </c>
      <c r="D2066" s="543" t="s">
        <v>2647</v>
      </c>
      <c r="E2066" s="731" t="s">
        <v>3940</v>
      </c>
      <c r="F2066" s="729" t="s">
        <v>3058</v>
      </c>
      <c r="G2066" s="546"/>
      <c r="H2066" s="547"/>
      <c r="I2066" s="547"/>
      <c r="J2066" s="547"/>
      <c r="K2066" s="547"/>
      <c r="L2066" s="728" t="s">
        <v>3059</v>
      </c>
      <c r="M2066" s="579">
        <v>4779</v>
      </c>
      <c r="N2066" s="549"/>
      <c r="P2066" s="48"/>
      <c r="Q2066" s="48"/>
      <c r="R2066" s="48"/>
      <c r="S2066" s="48"/>
      <c r="T2066" s="48"/>
      <c r="U2066" s="48"/>
      <c r="V2066" s="48"/>
      <c r="W2066" s="48"/>
      <c r="X2066" s="48"/>
    </row>
    <row r="2067" spans="1:24" ht="20.100000000000001" customHeight="1">
      <c r="A2067" s="540">
        <v>2060</v>
      </c>
      <c r="B2067" s="725" t="s">
        <v>713</v>
      </c>
      <c r="C2067" s="542" t="s">
        <v>712</v>
      </c>
      <c r="D2067" s="543" t="s">
        <v>2648</v>
      </c>
      <c r="E2067" s="731" t="s">
        <v>3941</v>
      </c>
      <c r="F2067" s="729" t="s">
        <v>3058</v>
      </c>
      <c r="G2067" s="546"/>
      <c r="H2067" s="547"/>
      <c r="I2067" s="547"/>
      <c r="J2067" s="547"/>
      <c r="K2067" s="547"/>
      <c r="L2067" s="728" t="s">
        <v>3059</v>
      </c>
      <c r="M2067" s="579">
        <v>4779</v>
      </c>
      <c r="N2067" s="549"/>
      <c r="P2067" s="48"/>
      <c r="Q2067" s="48"/>
      <c r="R2067" s="48"/>
      <c r="S2067" s="48"/>
      <c r="T2067" s="48"/>
      <c r="U2067" s="48"/>
      <c r="V2067" s="48"/>
      <c r="W2067" s="48"/>
      <c r="X2067" s="48"/>
    </row>
    <row r="2068" spans="1:24" ht="20.100000000000001" customHeight="1">
      <c r="A2068" s="540">
        <v>2061</v>
      </c>
      <c r="B2068" s="725" t="s">
        <v>713</v>
      </c>
      <c r="C2068" s="542" t="s">
        <v>712</v>
      </c>
      <c r="D2068" s="543" t="s">
        <v>2650</v>
      </c>
      <c r="E2068" s="731" t="s">
        <v>3942</v>
      </c>
      <c r="F2068" s="729" t="s">
        <v>3058</v>
      </c>
      <c r="G2068" s="546"/>
      <c r="H2068" s="547"/>
      <c r="I2068" s="547"/>
      <c r="J2068" s="547"/>
      <c r="K2068" s="547"/>
      <c r="L2068" s="728" t="s">
        <v>3059</v>
      </c>
      <c r="M2068" s="579">
        <v>5290</v>
      </c>
      <c r="N2068" s="549"/>
      <c r="P2068" s="48"/>
      <c r="Q2068" s="48"/>
      <c r="R2068" s="48"/>
      <c r="S2068" s="48"/>
      <c r="T2068" s="48"/>
      <c r="U2068" s="48"/>
      <c r="V2068" s="48"/>
      <c r="W2068" s="48"/>
      <c r="X2068" s="48"/>
    </row>
    <row r="2069" spans="1:24" ht="20.100000000000001" customHeight="1">
      <c r="A2069" s="540">
        <v>2062</v>
      </c>
      <c r="B2069" s="725" t="s">
        <v>713</v>
      </c>
      <c r="C2069" s="542" t="s">
        <v>712</v>
      </c>
      <c r="D2069" s="543" t="s">
        <v>2651</v>
      </c>
      <c r="E2069" s="731" t="s">
        <v>3943</v>
      </c>
      <c r="F2069" s="729" t="s">
        <v>3058</v>
      </c>
      <c r="G2069" s="546"/>
      <c r="H2069" s="547"/>
      <c r="I2069" s="547"/>
      <c r="J2069" s="547"/>
      <c r="K2069" s="547"/>
      <c r="L2069" s="728" t="s">
        <v>3059</v>
      </c>
      <c r="M2069" s="579">
        <v>3882</v>
      </c>
      <c r="N2069" s="549"/>
      <c r="P2069" s="48"/>
      <c r="Q2069" s="48"/>
      <c r="R2069" s="48"/>
      <c r="S2069" s="48"/>
      <c r="T2069" s="48"/>
      <c r="U2069" s="48"/>
      <c r="V2069" s="48"/>
      <c r="W2069" s="48"/>
      <c r="X2069" s="48"/>
    </row>
    <row r="2070" spans="1:24" ht="20.100000000000001" customHeight="1">
      <c r="A2070" s="540">
        <v>2063</v>
      </c>
      <c r="B2070" s="725" t="s">
        <v>713</v>
      </c>
      <c r="C2070" s="542" t="s">
        <v>712</v>
      </c>
      <c r="D2070" s="543" t="s">
        <v>2653</v>
      </c>
      <c r="E2070" s="731" t="s">
        <v>3944</v>
      </c>
      <c r="F2070" s="729" t="s">
        <v>3058</v>
      </c>
      <c r="G2070" s="546"/>
      <c r="H2070" s="547"/>
      <c r="I2070" s="547"/>
      <c r="J2070" s="547"/>
      <c r="K2070" s="547"/>
      <c r="L2070" s="728" t="s">
        <v>3059</v>
      </c>
      <c r="M2070" s="579">
        <v>4779</v>
      </c>
      <c r="N2070" s="549"/>
      <c r="P2070" s="48"/>
      <c r="Q2070" s="48"/>
      <c r="R2070" s="48"/>
      <c r="S2070" s="48"/>
      <c r="T2070" s="48"/>
      <c r="U2070" s="48"/>
      <c r="V2070" s="48"/>
      <c r="W2070" s="48"/>
      <c r="X2070" s="48"/>
    </row>
    <row r="2071" spans="1:24" ht="20.100000000000001" customHeight="1">
      <c r="A2071" s="540">
        <v>2064</v>
      </c>
      <c r="B2071" s="725" t="s">
        <v>713</v>
      </c>
      <c r="C2071" s="542" t="s">
        <v>712</v>
      </c>
      <c r="D2071" s="543" t="s">
        <v>2654</v>
      </c>
      <c r="E2071" s="731" t="s">
        <v>3945</v>
      </c>
      <c r="F2071" s="729" t="s">
        <v>3058</v>
      </c>
      <c r="G2071" s="546"/>
      <c r="H2071" s="547"/>
      <c r="I2071" s="547"/>
      <c r="J2071" s="547"/>
      <c r="K2071" s="547"/>
      <c r="L2071" s="728" t="s">
        <v>3059</v>
      </c>
      <c r="M2071" s="579">
        <v>3882</v>
      </c>
      <c r="N2071" s="549"/>
      <c r="P2071" s="48"/>
      <c r="Q2071" s="48"/>
      <c r="R2071" s="48"/>
      <c r="S2071" s="48"/>
      <c r="T2071" s="48"/>
      <c r="U2071" s="48"/>
      <c r="V2071" s="48"/>
      <c r="W2071" s="48"/>
      <c r="X2071" s="48"/>
    </row>
    <row r="2072" spans="1:24" ht="20.100000000000001" customHeight="1">
      <c r="A2072" s="540">
        <v>2065</v>
      </c>
      <c r="B2072" s="725" t="s">
        <v>713</v>
      </c>
      <c r="C2072" s="542" t="s">
        <v>712</v>
      </c>
      <c r="D2072" s="543" t="s">
        <v>2656</v>
      </c>
      <c r="E2072" s="731" t="s">
        <v>3946</v>
      </c>
      <c r="F2072" s="729" t="s">
        <v>3058</v>
      </c>
      <c r="G2072" s="546"/>
      <c r="H2072" s="547"/>
      <c r="I2072" s="547"/>
      <c r="J2072" s="547"/>
      <c r="K2072" s="547"/>
      <c r="L2072" s="728" t="s">
        <v>3059</v>
      </c>
      <c r="M2072" s="579">
        <v>4779</v>
      </c>
      <c r="N2072" s="549"/>
      <c r="P2072" s="48"/>
      <c r="Q2072" s="48"/>
      <c r="R2072" s="48"/>
      <c r="S2072" s="48"/>
      <c r="T2072" s="48"/>
      <c r="U2072" s="48"/>
      <c r="V2072" s="48"/>
      <c r="W2072" s="48"/>
      <c r="X2072" s="48"/>
    </row>
    <row r="2073" spans="1:24" ht="20.100000000000001" customHeight="1">
      <c r="A2073" s="540">
        <v>2066</v>
      </c>
      <c r="B2073" s="725" t="s">
        <v>713</v>
      </c>
      <c r="C2073" s="542" t="s">
        <v>712</v>
      </c>
      <c r="D2073" s="543" t="s">
        <v>2657</v>
      </c>
      <c r="E2073" s="731" t="s">
        <v>3947</v>
      </c>
      <c r="F2073" s="729" t="s">
        <v>3058</v>
      </c>
      <c r="G2073" s="546"/>
      <c r="H2073" s="547"/>
      <c r="I2073" s="547"/>
      <c r="J2073" s="547"/>
      <c r="K2073" s="547"/>
      <c r="L2073" s="728" t="s">
        <v>3059</v>
      </c>
      <c r="M2073" s="579">
        <v>3882</v>
      </c>
      <c r="N2073" s="549"/>
      <c r="P2073" s="48"/>
      <c r="Q2073" s="48"/>
      <c r="R2073" s="48"/>
      <c r="S2073" s="48"/>
      <c r="T2073" s="48"/>
      <c r="U2073" s="48"/>
      <c r="V2073" s="48"/>
      <c r="W2073" s="48"/>
      <c r="X2073" s="48"/>
    </row>
    <row r="2074" spans="1:24" ht="20.100000000000001" customHeight="1">
      <c r="A2074" s="540">
        <v>2067</v>
      </c>
      <c r="B2074" s="725" t="s">
        <v>713</v>
      </c>
      <c r="C2074" s="542" t="s">
        <v>712</v>
      </c>
      <c r="D2074" s="543" t="s">
        <v>2659</v>
      </c>
      <c r="E2074" s="731" t="s">
        <v>3948</v>
      </c>
      <c r="F2074" s="729" t="s">
        <v>3058</v>
      </c>
      <c r="G2074" s="546"/>
      <c r="H2074" s="547"/>
      <c r="I2074" s="547"/>
      <c r="J2074" s="547"/>
      <c r="K2074" s="547"/>
      <c r="L2074" s="728" t="s">
        <v>3059</v>
      </c>
      <c r="M2074" s="579">
        <v>5290</v>
      </c>
      <c r="N2074" s="549"/>
      <c r="P2074" s="48"/>
      <c r="Q2074" s="48"/>
      <c r="R2074" s="48"/>
      <c r="S2074" s="48"/>
      <c r="T2074" s="48"/>
      <c r="U2074" s="48"/>
      <c r="V2074" s="48"/>
      <c r="W2074" s="48"/>
      <c r="X2074" s="48"/>
    </row>
    <row r="2075" spans="1:24" ht="20.100000000000001" customHeight="1">
      <c r="A2075" s="540">
        <v>2068</v>
      </c>
      <c r="B2075" s="725" t="s">
        <v>713</v>
      </c>
      <c r="C2075" s="542" t="s">
        <v>712</v>
      </c>
      <c r="D2075" s="543" t="s">
        <v>2660</v>
      </c>
      <c r="E2075" s="731" t="s">
        <v>3949</v>
      </c>
      <c r="F2075" s="729" t="s">
        <v>3058</v>
      </c>
      <c r="G2075" s="546"/>
      <c r="H2075" s="547"/>
      <c r="I2075" s="547"/>
      <c r="J2075" s="547"/>
      <c r="K2075" s="547"/>
      <c r="L2075" s="728" t="s">
        <v>3059</v>
      </c>
      <c r="M2075" s="579">
        <v>4162</v>
      </c>
      <c r="N2075" s="549"/>
      <c r="P2075" s="48"/>
      <c r="Q2075" s="48"/>
      <c r="R2075" s="48"/>
      <c r="S2075" s="48"/>
      <c r="T2075" s="48"/>
      <c r="U2075" s="48"/>
      <c r="V2075" s="48"/>
      <c r="W2075" s="48"/>
      <c r="X2075" s="48"/>
    </row>
    <row r="2076" spans="1:24" ht="20.100000000000001" customHeight="1">
      <c r="A2076" s="540">
        <v>2069</v>
      </c>
      <c r="B2076" s="725" t="s">
        <v>713</v>
      </c>
      <c r="C2076" s="542" t="s">
        <v>712</v>
      </c>
      <c r="D2076" s="543" t="s">
        <v>2662</v>
      </c>
      <c r="E2076" s="731" t="s">
        <v>3950</v>
      </c>
      <c r="F2076" s="729" t="s">
        <v>3058</v>
      </c>
      <c r="G2076" s="546"/>
      <c r="H2076" s="547"/>
      <c r="I2076" s="547"/>
      <c r="J2076" s="547"/>
      <c r="K2076" s="547"/>
      <c r="L2076" s="728" t="s">
        <v>3059</v>
      </c>
      <c r="M2076" s="579">
        <v>4162</v>
      </c>
      <c r="N2076" s="549"/>
      <c r="P2076" s="48"/>
      <c r="Q2076" s="48"/>
      <c r="R2076" s="48"/>
      <c r="S2076" s="48"/>
      <c r="T2076" s="48"/>
      <c r="U2076" s="48"/>
      <c r="V2076" s="48"/>
      <c r="W2076" s="48"/>
      <c r="X2076" s="48"/>
    </row>
    <row r="2077" spans="1:24" ht="20.100000000000001" customHeight="1">
      <c r="A2077" s="540">
        <v>2070</v>
      </c>
      <c r="B2077" s="725" t="s">
        <v>713</v>
      </c>
      <c r="C2077" s="542" t="s">
        <v>712</v>
      </c>
      <c r="D2077" s="543" t="s">
        <v>2663</v>
      </c>
      <c r="E2077" s="731" t="s">
        <v>3951</v>
      </c>
      <c r="F2077" s="729" t="s">
        <v>3058</v>
      </c>
      <c r="G2077" s="546"/>
      <c r="H2077" s="547"/>
      <c r="I2077" s="547"/>
      <c r="J2077" s="547"/>
      <c r="K2077" s="547"/>
      <c r="L2077" s="728" t="s">
        <v>3059</v>
      </c>
      <c r="M2077" s="579">
        <v>4779</v>
      </c>
      <c r="N2077" s="549"/>
      <c r="P2077" s="48"/>
      <c r="Q2077" s="48"/>
      <c r="R2077" s="48"/>
      <c r="S2077" s="48"/>
      <c r="T2077" s="48"/>
      <c r="U2077" s="48"/>
      <c r="V2077" s="48"/>
      <c r="W2077" s="48"/>
      <c r="X2077" s="48"/>
    </row>
    <row r="2078" spans="1:24" ht="20.100000000000001" customHeight="1">
      <c r="A2078" s="540">
        <v>2071</v>
      </c>
      <c r="B2078" s="725" t="s">
        <v>713</v>
      </c>
      <c r="C2078" s="542" t="s">
        <v>712</v>
      </c>
      <c r="D2078" s="543" t="s">
        <v>2665</v>
      </c>
      <c r="E2078" s="731" t="s">
        <v>3952</v>
      </c>
      <c r="F2078" s="729" t="s">
        <v>3058</v>
      </c>
      <c r="G2078" s="546"/>
      <c r="H2078" s="547"/>
      <c r="I2078" s="547"/>
      <c r="J2078" s="547"/>
      <c r="K2078" s="547"/>
      <c r="L2078" s="728" t="s">
        <v>3059</v>
      </c>
      <c r="M2078" s="579">
        <v>4779</v>
      </c>
      <c r="N2078" s="549"/>
      <c r="P2078" s="48"/>
      <c r="Q2078" s="48"/>
      <c r="R2078" s="48"/>
      <c r="S2078" s="48"/>
      <c r="T2078" s="48"/>
      <c r="U2078" s="48"/>
      <c r="V2078" s="48"/>
      <c r="W2078" s="48"/>
      <c r="X2078" s="48"/>
    </row>
    <row r="2079" spans="1:24" ht="20.100000000000001" customHeight="1">
      <c r="A2079" s="540">
        <v>2072</v>
      </c>
      <c r="B2079" s="725" t="s">
        <v>713</v>
      </c>
      <c r="C2079" s="542" t="s">
        <v>712</v>
      </c>
      <c r="D2079" s="543" t="s">
        <v>2666</v>
      </c>
      <c r="E2079" s="731" t="s">
        <v>3953</v>
      </c>
      <c r="F2079" s="729" t="s">
        <v>3058</v>
      </c>
      <c r="G2079" s="546"/>
      <c r="H2079" s="547"/>
      <c r="I2079" s="547"/>
      <c r="J2079" s="547"/>
      <c r="K2079" s="547"/>
      <c r="L2079" s="728" t="s">
        <v>3059</v>
      </c>
      <c r="M2079" s="579">
        <v>4779</v>
      </c>
      <c r="N2079" s="549"/>
      <c r="P2079" s="48"/>
      <c r="Q2079" s="48"/>
      <c r="R2079" s="48"/>
      <c r="S2079" s="48"/>
      <c r="T2079" s="48"/>
      <c r="U2079" s="48"/>
      <c r="V2079" s="48"/>
      <c r="W2079" s="48"/>
      <c r="X2079" s="48"/>
    </row>
    <row r="2080" spans="1:24" ht="20.100000000000001" customHeight="1">
      <c r="A2080" s="540">
        <v>2073</v>
      </c>
      <c r="B2080" s="725" t="s">
        <v>713</v>
      </c>
      <c r="C2080" s="542" t="s">
        <v>712</v>
      </c>
      <c r="D2080" s="543" t="s">
        <v>2668</v>
      </c>
      <c r="E2080" s="731" t="s">
        <v>3954</v>
      </c>
      <c r="F2080" s="729" t="s">
        <v>3058</v>
      </c>
      <c r="G2080" s="546"/>
      <c r="H2080" s="547"/>
      <c r="I2080" s="547"/>
      <c r="J2080" s="547"/>
      <c r="K2080" s="547"/>
      <c r="L2080" s="728" t="s">
        <v>3059</v>
      </c>
      <c r="M2080" s="579">
        <v>4162</v>
      </c>
      <c r="N2080" s="549"/>
      <c r="P2080" s="48"/>
      <c r="Q2080" s="48"/>
      <c r="R2080" s="48"/>
      <c r="S2080" s="48"/>
      <c r="T2080" s="48"/>
      <c r="U2080" s="48"/>
      <c r="V2080" s="48"/>
      <c r="W2080" s="48"/>
      <c r="X2080" s="48"/>
    </row>
    <row r="2081" spans="1:24" ht="20.100000000000001" customHeight="1">
      <c r="A2081" s="540">
        <v>2074</v>
      </c>
      <c r="B2081" s="725" t="s">
        <v>713</v>
      </c>
      <c r="C2081" s="542" t="s">
        <v>712</v>
      </c>
      <c r="D2081" s="543" t="s">
        <v>2669</v>
      </c>
      <c r="E2081" s="731" t="s">
        <v>3955</v>
      </c>
      <c r="F2081" s="729" t="s">
        <v>3058</v>
      </c>
      <c r="G2081" s="546"/>
      <c r="H2081" s="547"/>
      <c r="I2081" s="547"/>
      <c r="J2081" s="547"/>
      <c r="K2081" s="547"/>
      <c r="L2081" s="728" t="s">
        <v>3059</v>
      </c>
      <c r="M2081" s="579">
        <v>3882</v>
      </c>
      <c r="N2081" s="549"/>
      <c r="P2081" s="48"/>
      <c r="Q2081" s="48"/>
      <c r="R2081" s="48"/>
      <c r="S2081" s="48"/>
      <c r="T2081" s="48"/>
      <c r="U2081" s="48"/>
      <c r="V2081" s="48"/>
      <c r="W2081" s="48"/>
      <c r="X2081" s="48"/>
    </row>
    <row r="2082" spans="1:24" ht="20.100000000000001" customHeight="1">
      <c r="A2082" s="540">
        <v>2075</v>
      </c>
      <c r="B2082" s="725" t="s">
        <v>713</v>
      </c>
      <c r="C2082" s="542" t="s">
        <v>712</v>
      </c>
      <c r="D2082" s="543" t="s">
        <v>2671</v>
      </c>
      <c r="E2082" s="731" t="s">
        <v>3956</v>
      </c>
      <c r="F2082" s="729" t="s">
        <v>3058</v>
      </c>
      <c r="G2082" s="546"/>
      <c r="H2082" s="547"/>
      <c r="I2082" s="547"/>
      <c r="J2082" s="547"/>
      <c r="K2082" s="547"/>
      <c r="L2082" s="728" t="s">
        <v>3059</v>
      </c>
      <c r="M2082" s="579">
        <v>4162</v>
      </c>
      <c r="N2082" s="549"/>
      <c r="P2082" s="48"/>
      <c r="Q2082" s="48"/>
      <c r="R2082" s="48"/>
      <c r="S2082" s="48"/>
      <c r="T2082" s="48"/>
      <c r="U2082" s="48"/>
      <c r="V2082" s="48"/>
      <c r="W2082" s="48"/>
      <c r="X2082" s="48"/>
    </row>
    <row r="2083" spans="1:24" ht="20.100000000000001" customHeight="1">
      <c r="A2083" s="540">
        <v>2076</v>
      </c>
      <c r="B2083" s="725" t="s">
        <v>713</v>
      </c>
      <c r="C2083" s="542" t="s">
        <v>712</v>
      </c>
      <c r="D2083" s="543" t="s">
        <v>2672</v>
      </c>
      <c r="E2083" s="731" t="s">
        <v>3957</v>
      </c>
      <c r="F2083" s="729" t="s">
        <v>3058</v>
      </c>
      <c r="G2083" s="546"/>
      <c r="H2083" s="547"/>
      <c r="I2083" s="547"/>
      <c r="J2083" s="547"/>
      <c r="K2083" s="547"/>
      <c r="L2083" s="728" t="s">
        <v>3059</v>
      </c>
      <c r="M2083" s="579">
        <v>3882</v>
      </c>
      <c r="N2083" s="549"/>
      <c r="P2083" s="48"/>
      <c r="Q2083" s="48"/>
      <c r="R2083" s="48"/>
      <c r="S2083" s="48"/>
      <c r="T2083" s="48"/>
      <c r="U2083" s="48"/>
      <c r="V2083" s="48"/>
      <c r="W2083" s="48"/>
      <c r="X2083" s="48"/>
    </row>
    <row r="2084" spans="1:24" ht="20.100000000000001" customHeight="1">
      <c r="A2084" s="540">
        <v>2077</v>
      </c>
      <c r="B2084" s="725" t="s">
        <v>713</v>
      </c>
      <c r="C2084" s="542" t="s">
        <v>712</v>
      </c>
      <c r="D2084" s="543" t="s">
        <v>2674</v>
      </c>
      <c r="E2084" s="731" t="s">
        <v>3958</v>
      </c>
      <c r="F2084" s="729" t="s">
        <v>3058</v>
      </c>
      <c r="G2084" s="546"/>
      <c r="H2084" s="547"/>
      <c r="I2084" s="547"/>
      <c r="J2084" s="547"/>
      <c r="K2084" s="547"/>
      <c r="L2084" s="728" t="s">
        <v>3059</v>
      </c>
      <c r="M2084" s="579">
        <v>4162</v>
      </c>
      <c r="N2084" s="549"/>
      <c r="P2084" s="48"/>
      <c r="Q2084" s="48"/>
      <c r="R2084" s="48"/>
      <c r="S2084" s="48"/>
      <c r="T2084" s="48"/>
      <c r="U2084" s="48"/>
      <c r="V2084" s="48"/>
      <c r="W2084" s="48"/>
      <c r="X2084" s="48"/>
    </row>
    <row r="2085" spans="1:24" ht="20.100000000000001" customHeight="1">
      <c r="A2085" s="540">
        <v>2078</v>
      </c>
      <c r="B2085" s="725" t="s">
        <v>713</v>
      </c>
      <c r="C2085" s="542" t="s">
        <v>712</v>
      </c>
      <c r="D2085" s="543" t="s">
        <v>2675</v>
      </c>
      <c r="E2085" s="731" t="s">
        <v>3959</v>
      </c>
      <c r="F2085" s="729" t="s">
        <v>3058</v>
      </c>
      <c r="G2085" s="546"/>
      <c r="H2085" s="547"/>
      <c r="I2085" s="547"/>
      <c r="J2085" s="547"/>
      <c r="K2085" s="547"/>
      <c r="L2085" s="728" t="s">
        <v>3059</v>
      </c>
      <c r="M2085" s="579">
        <v>4162</v>
      </c>
      <c r="N2085" s="549"/>
      <c r="P2085" s="48"/>
      <c r="Q2085" s="48"/>
      <c r="R2085" s="48"/>
      <c r="S2085" s="48"/>
      <c r="T2085" s="48"/>
      <c r="U2085" s="48"/>
      <c r="V2085" s="48"/>
      <c r="W2085" s="48"/>
      <c r="X2085" s="48"/>
    </row>
    <row r="2086" spans="1:24" ht="20.100000000000001" customHeight="1">
      <c r="A2086" s="540">
        <v>2079</v>
      </c>
      <c r="B2086" s="725" t="s">
        <v>713</v>
      </c>
      <c r="C2086" s="542" t="s">
        <v>712</v>
      </c>
      <c r="D2086" s="543" t="s">
        <v>2677</v>
      </c>
      <c r="E2086" s="731" t="s">
        <v>3960</v>
      </c>
      <c r="F2086" s="729" t="s">
        <v>3058</v>
      </c>
      <c r="G2086" s="546"/>
      <c r="H2086" s="547"/>
      <c r="I2086" s="547"/>
      <c r="J2086" s="547"/>
      <c r="K2086" s="547"/>
      <c r="L2086" s="728" t="s">
        <v>3059</v>
      </c>
      <c r="M2086" s="579">
        <v>3882</v>
      </c>
      <c r="N2086" s="549"/>
      <c r="P2086" s="48"/>
      <c r="Q2086" s="48"/>
      <c r="R2086" s="48"/>
      <c r="S2086" s="48"/>
      <c r="T2086" s="48"/>
      <c r="U2086" s="48"/>
      <c r="V2086" s="48"/>
      <c r="W2086" s="48"/>
      <c r="X2086" s="48"/>
    </row>
    <row r="2087" spans="1:24" ht="20.100000000000001" customHeight="1">
      <c r="A2087" s="540">
        <v>2080</v>
      </c>
      <c r="B2087" s="725" t="s">
        <v>713</v>
      </c>
      <c r="C2087" s="542" t="s">
        <v>712</v>
      </c>
      <c r="D2087" s="543" t="s">
        <v>2678</v>
      </c>
      <c r="E2087" s="731" t="s">
        <v>3961</v>
      </c>
      <c r="F2087" s="729" t="s">
        <v>3058</v>
      </c>
      <c r="G2087" s="546"/>
      <c r="H2087" s="547"/>
      <c r="I2087" s="547"/>
      <c r="J2087" s="547"/>
      <c r="K2087" s="547"/>
      <c r="L2087" s="728" t="s">
        <v>3059</v>
      </c>
      <c r="M2087" s="579">
        <v>3882</v>
      </c>
      <c r="N2087" s="549"/>
      <c r="P2087" s="48"/>
      <c r="Q2087" s="48"/>
      <c r="R2087" s="48"/>
      <c r="S2087" s="48"/>
      <c r="T2087" s="48"/>
      <c r="U2087" s="48"/>
      <c r="V2087" s="48"/>
      <c r="W2087" s="48"/>
      <c r="X2087" s="48"/>
    </row>
    <row r="2088" spans="1:24" ht="20.100000000000001" customHeight="1">
      <c r="A2088" s="540">
        <v>2081</v>
      </c>
      <c r="B2088" s="725" t="s">
        <v>713</v>
      </c>
      <c r="C2088" s="542" t="s">
        <v>712</v>
      </c>
      <c r="D2088" s="543" t="s">
        <v>2680</v>
      </c>
      <c r="E2088" s="731" t="s">
        <v>3962</v>
      </c>
      <c r="F2088" s="729" t="s">
        <v>3058</v>
      </c>
      <c r="G2088" s="546"/>
      <c r="H2088" s="547"/>
      <c r="I2088" s="547"/>
      <c r="J2088" s="547"/>
      <c r="K2088" s="547"/>
      <c r="L2088" s="728" t="s">
        <v>3059</v>
      </c>
      <c r="M2088" s="579">
        <v>4162</v>
      </c>
      <c r="N2088" s="549"/>
      <c r="P2088" s="48"/>
      <c r="Q2088" s="48"/>
      <c r="R2088" s="48"/>
      <c r="S2088" s="48"/>
      <c r="T2088" s="48"/>
      <c r="U2088" s="48"/>
      <c r="V2088" s="48"/>
      <c r="W2088" s="48"/>
      <c r="X2088" s="48"/>
    </row>
    <row r="2089" spans="1:24" ht="20.100000000000001" customHeight="1">
      <c r="A2089" s="540">
        <v>2082</v>
      </c>
      <c r="B2089" s="725" t="s">
        <v>713</v>
      </c>
      <c r="C2089" s="542" t="s">
        <v>712</v>
      </c>
      <c r="D2089" s="543" t="s">
        <v>2681</v>
      </c>
      <c r="E2089" s="731" t="s">
        <v>3963</v>
      </c>
      <c r="F2089" s="729" t="s">
        <v>3058</v>
      </c>
      <c r="G2089" s="546"/>
      <c r="H2089" s="547"/>
      <c r="I2089" s="547"/>
      <c r="J2089" s="547"/>
      <c r="K2089" s="547"/>
      <c r="L2089" s="728" t="s">
        <v>3059</v>
      </c>
      <c r="M2089" s="579">
        <v>4162</v>
      </c>
      <c r="N2089" s="549"/>
      <c r="P2089" s="48"/>
      <c r="Q2089" s="48"/>
      <c r="R2089" s="48"/>
      <c r="S2089" s="48"/>
      <c r="T2089" s="48"/>
      <c r="U2089" s="48"/>
      <c r="V2089" s="48"/>
      <c r="W2089" s="48"/>
      <c r="X2089" s="48"/>
    </row>
    <row r="2090" spans="1:24" ht="20.100000000000001" customHeight="1">
      <c r="A2090" s="540">
        <v>2083</v>
      </c>
      <c r="B2090" s="725" t="s">
        <v>713</v>
      </c>
      <c r="C2090" s="542" t="s">
        <v>712</v>
      </c>
      <c r="D2090" s="543" t="s">
        <v>2683</v>
      </c>
      <c r="E2090" s="731" t="s">
        <v>3964</v>
      </c>
      <c r="F2090" s="729" t="s">
        <v>3058</v>
      </c>
      <c r="G2090" s="546"/>
      <c r="H2090" s="547"/>
      <c r="I2090" s="547"/>
      <c r="J2090" s="547"/>
      <c r="K2090" s="547"/>
      <c r="L2090" s="728" t="s">
        <v>3059</v>
      </c>
      <c r="M2090" s="579">
        <v>5596</v>
      </c>
      <c r="N2090" s="549"/>
      <c r="P2090" s="48"/>
      <c r="Q2090" s="48"/>
      <c r="R2090" s="48"/>
      <c r="S2090" s="48"/>
      <c r="T2090" s="48"/>
      <c r="U2090" s="48"/>
      <c r="V2090" s="48"/>
      <c r="W2090" s="48"/>
      <c r="X2090" s="48"/>
    </row>
    <row r="2091" spans="1:24" ht="20.100000000000001" customHeight="1">
      <c r="A2091" s="540">
        <v>2084</v>
      </c>
      <c r="B2091" s="725" t="s">
        <v>713</v>
      </c>
      <c r="C2091" s="542" t="s">
        <v>712</v>
      </c>
      <c r="D2091" s="543" t="s">
        <v>2684</v>
      </c>
      <c r="E2091" s="731" t="s">
        <v>3965</v>
      </c>
      <c r="F2091" s="729" t="s">
        <v>3058</v>
      </c>
      <c r="G2091" s="546"/>
      <c r="H2091" s="547"/>
      <c r="I2091" s="547"/>
      <c r="J2091" s="547"/>
      <c r="K2091" s="547"/>
      <c r="L2091" s="728" t="s">
        <v>3059</v>
      </c>
      <c r="M2091" s="579">
        <v>3882</v>
      </c>
      <c r="N2091" s="549"/>
      <c r="P2091" s="48"/>
      <c r="Q2091" s="48"/>
      <c r="R2091" s="48"/>
      <c r="S2091" s="48"/>
      <c r="T2091" s="48"/>
      <c r="U2091" s="48"/>
      <c r="V2091" s="48"/>
      <c r="W2091" s="48"/>
      <c r="X2091" s="48"/>
    </row>
    <row r="2092" spans="1:24" ht="20.100000000000001" customHeight="1">
      <c r="A2092" s="540">
        <v>2085</v>
      </c>
      <c r="B2092" s="725" t="s">
        <v>713</v>
      </c>
      <c r="C2092" s="542" t="s">
        <v>712</v>
      </c>
      <c r="D2092" s="543" t="s">
        <v>2686</v>
      </c>
      <c r="E2092" s="731" t="s">
        <v>3966</v>
      </c>
      <c r="F2092" s="729" t="s">
        <v>3058</v>
      </c>
      <c r="G2092" s="546"/>
      <c r="H2092" s="547"/>
      <c r="I2092" s="547"/>
      <c r="J2092" s="547"/>
      <c r="K2092" s="547"/>
      <c r="L2092" s="728" t="s">
        <v>3059</v>
      </c>
      <c r="M2092" s="579">
        <v>3882</v>
      </c>
      <c r="N2092" s="549"/>
      <c r="P2092" s="48"/>
      <c r="Q2092" s="48"/>
      <c r="R2092" s="48"/>
      <c r="S2092" s="48"/>
      <c r="T2092" s="48"/>
      <c r="U2092" s="48"/>
      <c r="V2092" s="48"/>
      <c r="W2092" s="48"/>
      <c r="X2092" s="48"/>
    </row>
    <row r="2093" spans="1:24" ht="20.100000000000001" customHeight="1">
      <c r="A2093" s="540">
        <v>2086</v>
      </c>
      <c r="B2093" s="725" t="s">
        <v>713</v>
      </c>
      <c r="C2093" s="542" t="s">
        <v>712</v>
      </c>
      <c r="D2093" s="543" t="s">
        <v>2687</v>
      </c>
      <c r="E2093" s="731" t="s">
        <v>3967</v>
      </c>
      <c r="F2093" s="729" t="s">
        <v>3058</v>
      </c>
      <c r="G2093" s="546"/>
      <c r="H2093" s="547"/>
      <c r="I2093" s="547"/>
      <c r="J2093" s="547"/>
      <c r="K2093" s="547"/>
      <c r="L2093" s="728" t="s">
        <v>3059</v>
      </c>
      <c r="M2093" s="579">
        <v>3882</v>
      </c>
      <c r="N2093" s="549"/>
      <c r="P2093" s="48"/>
      <c r="Q2093" s="48"/>
      <c r="R2093" s="48"/>
      <c r="S2093" s="48"/>
      <c r="T2093" s="48"/>
      <c r="U2093" s="48"/>
      <c r="V2093" s="48"/>
      <c r="W2093" s="48"/>
      <c r="X2093" s="48"/>
    </row>
    <row r="2094" spans="1:24" ht="20.100000000000001" customHeight="1">
      <c r="A2094" s="540">
        <v>2087</v>
      </c>
      <c r="B2094" s="725" t="s">
        <v>713</v>
      </c>
      <c r="C2094" s="542" t="s">
        <v>712</v>
      </c>
      <c r="D2094" s="543" t="s">
        <v>2690</v>
      </c>
      <c r="E2094" s="731" t="s">
        <v>3968</v>
      </c>
      <c r="F2094" s="729" t="s">
        <v>3058</v>
      </c>
      <c r="G2094" s="546"/>
      <c r="H2094" s="547"/>
      <c r="I2094" s="547"/>
      <c r="J2094" s="547"/>
      <c r="K2094" s="547"/>
      <c r="L2094" s="728" t="s">
        <v>3059</v>
      </c>
      <c r="M2094" s="579">
        <v>5290</v>
      </c>
      <c r="N2094" s="549"/>
      <c r="P2094" s="48"/>
      <c r="Q2094" s="48"/>
      <c r="R2094" s="48"/>
      <c r="S2094" s="48"/>
      <c r="T2094" s="48"/>
      <c r="U2094" s="48"/>
      <c r="V2094" s="48"/>
      <c r="W2094" s="48"/>
      <c r="X2094" s="48"/>
    </row>
    <row r="2095" spans="1:24" ht="20.100000000000001" customHeight="1">
      <c r="A2095" s="540">
        <v>2088</v>
      </c>
      <c r="B2095" s="725" t="s">
        <v>713</v>
      </c>
      <c r="C2095" s="542" t="s">
        <v>712</v>
      </c>
      <c r="D2095" s="543" t="s">
        <v>2691</v>
      </c>
      <c r="E2095" s="731" t="s">
        <v>3969</v>
      </c>
      <c r="F2095" s="729" t="s">
        <v>3058</v>
      </c>
      <c r="G2095" s="546"/>
      <c r="H2095" s="547"/>
      <c r="I2095" s="547"/>
      <c r="J2095" s="547"/>
      <c r="K2095" s="547"/>
      <c r="L2095" s="728" t="s">
        <v>3059</v>
      </c>
      <c r="M2095" s="579">
        <v>3370</v>
      </c>
      <c r="N2095" s="549"/>
      <c r="P2095" s="48"/>
      <c r="Q2095" s="48"/>
      <c r="R2095" s="48"/>
      <c r="S2095" s="48"/>
      <c r="T2095" s="48"/>
      <c r="U2095" s="48"/>
      <c r="V2095" s="48"/>
      <c r="W2095" s="48"/>
      <c r="X2095" s="48"/>
    </row>
    <row r="2096" spans="1:24" ht="20.100000000000001" customHeight="1">
      <c r="A2096" s="540">
        <v>2089</v>
      </c>
      <c r="B2096" s="725" t="s">
        <v>713</v>
      </c>
      <c r="C2096" s="542" t="s">
        <v>712</v>
      </c>
      <c r="D2096" s="543" t="s">
        <v>2693</v>
      </c>
      <c r="E2096" s="731" t="s">
        <v>3970</v>
      </c>
      <c r="F2096" s="729" t="s">
        <v>3058</v>
      </c>
      <c r="G2096" s="546"/>
      <c r="H2096" s="547"/>
      <c r="I2096" s="547"/>
      <c r="J2096" s="547"/>
      <c r="K2096" s="547"/>
      <c r="L2096" s="728" t="s">
        <v>3059</v>
      </c>
      <c r="M2096" s="579">
        <v>4162</v>
      </c>
      <c r="N2096" s="549"/>
      <c r="P2096" s="48"/>
      <c r="Q2096" s="48"/>
      <c r="R2096" s="48"/>
      <c r="S2096" s="48"/>
      <c r="T2096" s="48"/>
      <c r="U2096" s="48"/>
      <c r="V2096" s="48"/>
      <c r="W2096" s="48"/>
      <c r="X2096" s="48"/>
    </row>
    <row r="2097" spans="1:24" ht="20.100000000000001" customHeight="1">
      <c r="A2097" s="540">
        <v>2090</v>
      </c>
      <c r="B2097" s="725" t="s">
        <v>713</v>
      </c>
      <c r="C2097" s="542" t="s">
        <v>712</v>
      </c>
      <c r="D2097" s="543" t="s">
        <v>2694</v>
      </c>
      <c r="E2097" s="731" t="s">
        <v>3971</v>
      </c>
      <c r="F2097" s="729" t="s">
        <v>3058</v>
      </c>
      <c r="G2097" s="546"/>
      <c r="H2097" s="547"/>
      <c r="I2097" s="547"/>
      <c r="J2097" s="547"/>
      <c r="K2097" s="547"/>
      <c r="L2097" s="728" t="s">
        <v>3059</v>
      </c>
      <c r="M2097" s="579">
        <v>4162</v>
      </c>
      <c r="N2097" s="549"/>
      <c r="P2097" s="48"/>
      <c r="Q2097" s="48"/>
      <c r="R2097" s="48"/>
      <c r="S2097" s="48"/>
      <c r="T2097" s="48"/>
      <c r="U2097" s="48"/>
      <c r="V2097" s="48"/>
      <c r="W2097" s="48"/>
      <c r="X2097" s="48"/>
    </row>
    <row r="2098" spans="1:24" ht="20.100000000000001" customHeight="1">
      <c r="A2098" s="540">
        <v>2091</v>
      </c>
      <c r="B2098" s="725" t="s">
        <v>713</v>
      </c>
      <c r="C2098" s="542" t="s">
        <v>712</v>
      </c>
      <c r="D2098" s="543" t="s">
        <v>2696</v>
      </c>
      <c r="E2098" s="731" t="s">
        <v>3972</v>
      </c>
      <c r="F2098" s="729" t="s">
        <v>3058</v>
      </c>
      <c r="G2098" s="546"/>
      <c r="H2098" s="547"/>
      <c r="I2098" s="547"/>
      <c r="J2098" s="547"/>
      <c r="K2098" s="547"/>
      <c r="L2098" s="728" t="s">
        <v>3059</v>
      </c>
      <c r="M2098" s="579">
        <v>5596</v>
      </c>
      <c r="N2098" s="549"/>
      <c r="P2098" s="48"/>
      <c r="Q2098" s="48"/>
      <c r="R2098" s="48"/>
      <c r="S2098" s="48"/>
      <c r="T2098" s="48"/>
      <c r="U2098" s="48"/>
      <c r="V2098" s="48"/>
      <c r="W2098" s="48"/>
      <c r="X2098" s="48"/>
    </row>
    <row r="2099" spans="1:24" ht="20.100000000000001" customHeight="1">
      <c r="A2099" s="540">
        <v>2092</v>
      </c>
      <c r="B2099" s="725" t="s">
        <v>713</v>
      </c>
      <c r="C2099" s="542" t="s">
        <v>712</v>
      </c>
      <c r="D2099" s="543" t="s">
        <v>2697</v>
      </c>
      <c r="E2099" s="731" t="s">
        <v>3973</v>
      </c>
      <c r="F2099" s="729" t="s">
        <v>3058</v>
      </c>
      <c r="G2099" s="546"/>
      <c r="H2099" s="547"/>
      <c r="I2099" s="547"/>
      <c r="J2099" s="547"/>
      <c r="K2099" s="547"/>
      <c r="L2099" s="728" t="s">
        <v>3059</v>
      </c>
      <c r="M2099" s="579">
        <v>3370</v>
      </c>
      <c r="N2099" s="549"/>
      <c r="P2099" s="48"/>
      <c r="Q2099" s="48"/>
      <c r="R2099" s="48"/>
      <c r="S2099" s="48"/>
      <c r="T2099" s="48"/>
      <c r="U2099" s="48"/>
      <c r="V2099" s="48"/>
      <c r="W2099" s="48"/>
      <c r="X2099" s="48"/>
    </row>
    <row r="2100" spans="1:24" ht="20.100000000000001" customHeight="1">
      <c r="A2100" s="540">
        <v>2093</v>
      </c>
      <c r="B2100" s="725" t="s">
        <v>713</v>
      </c>
      <c r="C2100" s="542" t="s">
        <v>712</v>
      </c>
      <c r="D2100" s="543" t="s">
        <v>2700</v>
      </c>
      <c r="E2100" s="731" t="s">
        <v>3974</v>
      </c>
      <c r="F2100" s="729" t="s">
        <v>3058</v>
      </c>
      <c r="G2100" s="546"/>
      <c r="H2100" s="547"/>
      <c r="I2100" s="547"/>
      <c r="J2100" s="547"/>
      <c r="K2100" s="547"/>
      <c r="L2100" s="728" t="s">
        <v>3059</v>
      </c>
      <c r="M2100" s="579">
        <v>3882</v>
      </c>
      <c r="N2100" s="549"/>
      <c r="P2100" s="48"/>
      <c r="Q2100" s="48"/>
      <c r="R2100" s="48"/>
      <c r="S2100" s="48"/>
      <c r="T2100" s="48"/>
      <c r="U2100" s="48"/>
      <c r="V2100" s="48"/>
      <c r="W2100" s="48"/>
      <c r="X2100" s="48"/>
    </row>
    <row r="2101" spans="1:24" ht="20.100000000000001" customHeight="1">
      <c r="A2101" s="540">
        <v>2094</v>
      </c>
      <c r="B2101" s="725" t="s">
        <v>713</v>
      </c>
      <c r="C2101" s="542" t="s">
        <v>712</v>
      </c>
      <c r="D2101" s="543" t="s">
        <v>2701</v>
      </c>
      <c r="E2101" s="731" t="s">
        <v>3975</v>
      </c>
      <c r="F2101" s="729" t="s">
        <v>3058</v>
      </c>
      <c r="G2101" s="546"/>
      <c r="H2101" s="547"/>
      <c r="I2101" s="547"/>
      <c r="J2101" s="547"/>
      <c r="K2101" s="547"/>
      <c r="L2101" s="728" t="s">
        <v>3059</v>
      </c>
      <c r="M2101" s="579">
        <v>3370</v>
      </c>
      <c r="N2101" s="549"/>
      <c r="P2101" s="48"/>
      <c r="Q2101" s="48"/>
      <c r="R2101" s="48"/>
      <c r="S2101" s="48"/>
      <c r="T2101" s="48"/>
      <c r="U2101" s="48"/>
      <c r="V2101" s="48"/>
      <c r="W2101" s="48"/>
      <c r="X2101" s="48"/>
    </row>
    <row r="2102" spans="1:24" ht="20.100000000000001" customHeight="1">
      <c r="A2102" s="540">
        <v>2095</v>
      </c>
      <c r="B2102" s="725" t="s">
        <v>713</v>
      </c>
      <c r="C2102" s="542" t="s">
        <v>712</v>
      </c>
      <c r="D2102" s="543" t="s">
        <v>2703</v>
      </c>
      <c r="E2102" s="731" t="s">
        <v>3976</v>
      </c>
      <c r="F2102" s="729" t="s">
        <v>3058</v>
      </c>
      <c r="G2102" s="546"/>
      <c r="H2102" s="547"/>
      <c r="I2102" s="547"/>
      <c r="J2102" s="547"/>
      <c r="K2102" s="547"/>
      <c r="L2102" s="728" t="s">
        <v>3059</v>
      </c>
      <c r="M2102" s="579">
        <v>5290</v>
      </c>
      <c r="N2102" s="549"/>
      <c r="P2102" s="48"/>
      <c r="Q2102" s="48"/>
      <c r="R2102" s="48"/>
      <c r="S2102" s="48"/>
      <c r="T2102" s="48"/>
      <c r="U2102" s="48"/>
      <c r="V2102" s="48"/>
      <c r="W2102" s="48"/>
      <c r="X2102" s="48"/>
    </row>
    <row r="2103" spans="1:24" ht="20.100000000000001" customHeight="1">
      <c r="A2103" s="540">
        <v>2096</v>
      </c>
      <c r="B2103" s="725" t="s">
        <v>713</v>
      </c>
      <c r="C2103" s="542" t="s">
        <v>712</v>
      </c>
      <c r="D2103" s="543" t="s">
        <v>2704</v>
      </c>
      <c r="E2103" s="731" t="s">
        <v>3977</v>
      </c>
      <c r="F2103" s="729" t="s">
        <v>3058</v>
      </c>
      <c r="G2103" s="546"/>
      <c r="H2103" s="547"/>
      <c r="I2103" s="547"/>
      <c r="J2103" s="547"/>
      <c r="K2103" s="547"/>
      <c r="L2103" s="728" t="s">
        <v>3059</v>
      </c>
      <c r="M2103" s="579">
        <v>6142</v>
      </c>
      <c r="N2103" s="549"/>
      <c r="P2103" s="48"/>
      <c r="Q2103" s="48"/>
      <c r="R2103" s="48"/>
      <c r="S2103" s="48"/>
      <c r="T2103" s="48"/>
      <c r="U2103" s="48"/>
      <c r="V2103" s="48"/>
      <c r="W2103" s="48"/>
      <c r="X2103" s="48"/>
    </row>
    <row r="2104" spans="1:24" ht="20.100000000000001" customHeight="1">
      <c r="A2104" s="540">
        <v>2097</v>
      </c>
      <c r="B2104" s="725" t="s">
        <v>713</v>
      </c>
      <c r="C2104" s="542" t="s">
        <v>712</v>
      </c>
      <c r="D2104" s="543" t="s">
        <v>2706</v>
      </c>
      <c r="E2104" s="731" t="s">
        <v>3978</v>
      </c>
      <c r="F2104" s="729" t="s">
        <v>3058</v>
      </c>
      <c r="G2104" s="546"/>
      <c r="H2104" s="547"/>
      <c r="I2104" s="547"/>
      <c r="J2104" s="547"/>
      <c r="K2104" s="547"/>
      <c r="L2104" s="728" t="s">
        <v>3059</v>
      </c>
      <c r="M2104" s="579">
        <v>4779</v>
      </c>
      <c r="N2104" s="549"/>
      <c r="P2104" s="48"/>
      <c r="Q2104" s="48"/>
      <c r="R2104" s="48"/>
      <c r="S2104" s="48"/>
      <c r="T2104" s="48"/>
      <c r="U2104" s="48"/>
      <c r="V2104" s="48"/>
      <c r="W2104" s="48"/>
      <c r="X2104" s="48"/>
    </row>
    <row r="2105" spans="1:24" ht="20.100000000000001" customHeight="1">
      <c r="A2105" s="540">
        <v>2098</v>
      </c>
      <c r="B2105" s="725" t="s">
        <v>713</v>
      </c>
      <c r="C2105" s="542" t="s">
        <v>712</v>
      </c>
      <c r="D2105" s="543" t="s">
        <v>2707</v>
      </c>
      <c r="E2105" s="731" t="s">
        <v>3979</v>
      </c>
      <c r="F2105" s="729" t="s">
        <v>3058</v>
      </c>
      <c r="G2105" s="546"/>
      <c r="H2105" s="547"/>
      <c r="I2105" s="547"/>
      <c r="J2105" s="547"/>
      <c r="K2105" s="547"/>
      <c r="L2105" s="728" t="s">
        <v>3059</v>
      </c>
      <c r="M2105" s="579">
        <v>3882</v>
      </c>
      <c r="N2105" s="549"/>
      <c r="P2105" s="48"/>
      <c r="Q2105" s="48"/>
      <c r="R2105" s="48"/>
      <c r="S2105" s="48"/>
      <c r="T2105" s="48"/>
      <c r="U2105" s="48"/>
      <c r="V2105" s="48"/>
      <c r="W2105" s="48"/>
      <c r="X2105" s="48"/>
    </row>
    <row r="2106" spans="1:24" ht="20.100000000000001" customHeight="1">
      <c r="A2106" s="540">
        <v>2099</v>
      </c>
      <c r="B2106" s="725" t="s">
        <v>713</v>
      </c>
      <c r="C2106" s="542" t="s">
        <v>712</v>
      </c>
      <c r="D2106" s="543" t="s">
        <v>2709</v>
      </c>
      <c r="E2106" s="731" t="s">
        <v>3980</v>
      </c>
      <c r="F2106" s="729" t="s">
        <v>3058</v>
      </c>
      <c r="G2106" s="546"/>
      <c r="H2106" s="547"/>
      <c r="I2106" s="547"/>
      <c r="J2106" s="547"/>
      <c r="K2106" s="547"/>
      <c r="L2106" s="728" t="s">
        <v>3059</v>
      </c>
      <c r="M2106" s="579">
        <v>4162</v>
      </c>
      <c r="N2106" s="549"/>
      <c r="P2106" s="48"/>
      <c r="Q2106" s="48"/>
      <c r="R2106" s="48"/>
      <c r="S2106" s="48"/>
      <c r="T2106" s="48"/>
      <c r="U2106" s="48"/>
      <c r="V2106" s="48"/>
      <c r="W2106" s="48"/>
      <c r="X2106" s="48"/>
    </row>
    <row r="2107" spans="1:24" ht="20.100000000000001" customHeight="1">
      <c r="A2107" s="540">
        <v>2100</v>
      </c>
      <c r="B2107" s="725" t="s">
        <v>713</v>
      </c>
      <c r="C2107" s="542" t="s">
        <v>712</v>
      </c>
      <c r="D2107" s="543" t="s">
        <v>2710</v>
      </c>
      <c r="E2107" s="731" t="s">
        <v>3981</v>
      </c>
      <c r="F2107" s="729" t="s">
        <v>3058</v>
      </c>
      <c r="G2107" s="546"/>
      <c r="H2107" s="547"/>
      <c r="I2107" s="547"/>
      <c r="J2107" s="547"/>
      <c r="K2107" s="547"/>
      <c r="L2107" s="728" t="s">
        <v>3059</v>
      </c>
      <c r="M2107" s="579">
        <v>4162</v>
      </c>
      <c r="N2107" s="549"/>
      <c r="P2107" s="48"/>
      <c r="Q2107" s="48"/>
      <c r="R2107" s="48"/>
      <c r="S2107" s="48"/>
      <c r="T2107" s="48"/>
      <c r="U2107" s="48"/>
      <c r="V2107" s="48"/>
      <c r="W2107" s="48"/>
      <c r="X2107" s="48"/>
    </row>
    <row r="2108" spans="1:24" ht="20.100000000000001" customHeight="1">
      <c r="A2108" s="540">
        <v>2101</v>
      </c>
      <c r="B2108" s="725" t="s">
        <v>713</v>
      </c>
      <c r="C2108" s="542" t="s">
        <v>712</v>
      </c>
      <c r="D2108" s="543" t="s">
        <v>2712</v>
      </c>
      <c r="E2108" s="731" t="s">
        <v>3982</v>
      </c>
      <c r="F2108" s="729" t="s">
        <v>3058</v>
      </c>
      <c r="G2108" s="546"/>
      <c r="H2108" s="547"/>
      <c r="I2108" s="547"/>
      <c r="J2108" s="547"/>
      <c r="K2108" s="547"/>
      <c r="L2108" s="728" t="s">
        <v>3059</v>
      </c>
      <c r="M2108" s="579">
        <v>4779</v>
      </c>
      <c r="N2108" s="549"/>
      <c r="P2108" s="48"/>
      <c r="Q2108" s="48"/>
      <c r="R2108" s="48"/>
      <c r="S2108" s="48"/>
      <c r="T2108" s="48"/>
      <c r="U2108" s="48"/>
      <c r="V2108" s="48"/>
      <c r="W2108" s="48"/>
      <c r="X2108" s="48"/>
    </row>
    <row r="2109" spans="1:24" ht="20.100000000000001" customHeight="1">
      <c r="A2109" s="540">
        <v>2102</v>
      </c>
      <c r="B2109" s="725" t="s">
        <v>713</v>
      </c>
      <c r="C2109" s="542" t="s">
        <v>712</v>
      </c>
      <c r="D2109" s="543" t="s">
        <v>2713</v>
      </c>
      <c r="E2109" s="731" t="s">
        <v>3983</v>
      </c>
      <c r="F2109" s="729" t="s">
        <v>3058</v>
      </c>
      <c r="G2109" s="546"/>
      <c r="H2109" s="547"/>
      <c r="I2109" s="547"/>
      <c r="J2109" s="547"/>
      <c r="K2109" s="547"/>
      <c r="L2109" s="728" t="s">
        <v>3059</v>
      </c>
      <c r="M2109" s="579">
        <v>3370</v>
      </c>
      <c r="N2109" s="549"/>
      <c r="P2109" s="48"/>
      <c r="Q2109" s="48"/>
      <c r="R2109" s="48"/>
      <c r="S2109" s="48"/>
      <c r="T2109" s="48"/>
      <c r="U2109" s="48"/>
      <c r="V2109" s="48"/>
      <c r="W2109" s="48"/>
      <c r="X2109" s="48"/>
    </row>
    <row r="2110" spans="1:24" ht="20.100000000000001" customHeight="1">
      <c r="A2110" s="540">
        <v>2103</v>
      </c>
      <c r="B2110" s="725" t="s">
        <v>713</v>
      </c>
      <c r="C2110" s="542" t="s">
        <v>712</v>
      </c>
      <c r="D2110" s="543" t="s">
        <v>2715</v>
      </c>
      <c r="E2110" s="731" t="s">
        <v>3984</v>
      </c>
      <c r="F2110" s="729" t="s">
        <v>3058</v>
      </c>
      <c r="G2110" s="546"/>
      <c r="H2110" s="547"/>
      <c r="I2110" s="547"/>
      <c r="J2110" s="547"/>
      <c r="K2110" s="547"/>
      <c r="L2110" s="728" t="s">
        <v>3059</v>
      </c>
      <c r="M2110" s="579">
        <v>3882</v>
      </c>
      <c r="N2110" s="549"/>
      <c r="P2110" s="48"/>
      <c r="Q2110" s="48"/>
      <c r="R2110" s="48"/>
      <c r="S2110" s="48"/>
      <c r="T2110" s="48"/>
      <c r="U2110" s="48"/>
      <c r="V2110" s="48"/>
      <c r="W2110" s="48"/>
      <c r="X2110" s="48"/>
    </row>
    <row r="2111" spans="1:24" ht="20.100000000000001" customHeight="1">
      <c r="A2111" s="540">
        <v>2104</v>
      </c>
      <c r="B2111" s="725" t="s">
        <v>713</v>
      </c>
      <c r="C2111" s="542" t="s">
        <v>712</v>
      </c>
      <c r="D2111" s="543" t="s">
        <v>2716</v>
      </c>
      <c r="E2111" s="731" t="s">
        <v>3985</v>
      </c>
      <c r="F2111" s="729" t="s">
        <v>3058</v>
      </c>
      <c r="G2111" s="546"/>
      <c r="H2111" s="547"/>
      <c r="I2111" s="547"/>
      <c r="J2111" s="547"/>
      <c r="K2111" s="547"/>
      <c r="L2111" s="728" t="s">
        <v>3059</v>
      </c>
      <c r="M2111" s="579">
        <v>4779</v>
      </c>
      <c r="N2111" s="549"/>
      <c r="P2111" s="48"/>
      <c r="Q2111" s="48"/>
      <c r="R2111" s="48"/>
      <c r="S2111" s="48"/>
      <c r="T2111" s="48"/>
      <c r="U2111" s="48"/>
      <c r="V2111" s="48"/>
      <c r="W2111" s="48"/>
      <c r="X2111" s="48"/>
    </row>
    <row r="2112" spans="1:24" ht="20.100000000000001" customHeight="1">
      <c r="A2112" s="540">
        <v>2105</v>
      </c>
      <c r="B2112" s="725" t="s">
        <v>713</v>
      </c>
      <c r="C2112" s="542" t="s">
        <v>712</v>
      </c>
      <c r="D2112" s="543" t="s">
        <v>2718</v>
      </c>
      <c r="E2112" s="731" t="s">
        <v>3986</v>
      </c>
      <c r="F2112" s="729" t="s">
        <v>3058</v>
      </c>
      <c r="G2112" s="546"/>
      <c r="H2112" s="547"/>
      <c r="I2112" s="547"/>
      <c r="J2112" s="547"/>
      <c r="K2112" s="547"/>
      <c r="L2112" s="728" t="s">
        <v>3059</v>
      </c>
      <c r="M2112" s="579">
        <v>5596</v>
      </c>
      <c r="N2112" s="549"/>
      <c r="P2112" s="48"/>
      <c r="Q2112" s="48"/>
      <c r="R2112" s="48"/>
      <c r="S2112" s="48"/>
      <c r="T2112" s="48"/>
      <c r="U2112" s="48"/>
      <c r="V2112" s="48"/>
      <c r="W2112" s="48"/>
      <c r="X2112" s="48"/>
    </row>
    <row r="2113" spans="1:24" ht="20.100000000000001" customHeight="1">
      <c r="A2113" s="540">
        <v>2106</v>
      </c>
      <c r="B2113" s="725" t="s">
        <v>713</v>
      </c>
      <c r="C2113" s="542" t="s">
        <v>712</v>
      </c>
      <c r="D2113" s="543" t="s">
        <v>2719</v>
      </c>
      <c r="E2113" s="731" t="s">
        <v>3987</v>
      </c>
      <c r="F2113" s="729" t="s">
        <v>3058</v>
      </c>
      <c r="G2113" s="546"/>
      <c r="H2113" s="547"/>
      <c r="I2113" s="547"/>
      <c r="J2113" s="547"/>
      <c r="K2113" s="547"/>
      <c r="L2113" s="728" t="s">
        <v>3059</v>
      </c>
      <c r="M2113" s="579">
        <v>4779</v>
      </c>
      <c r="N2113" s="549"/>
      <c r="P2113" s="48"/>
      <c r="Q2113" s="48"/>
      <c r="R2113" s="48"/>
      <c r="S2113" s="48"/>
      <c r="T2113" s="48"/>
      <c r="U2113" s="48"/>
      <c r="V2113" s="48"/>
      <c r="W2113" s="48"/>
      <c r="X2113" s="48"/>
    </row>
    <row r="2114" spans="1:24" ht="20.100000000000001" customHeight="1">
      <c r="A2114" s="540">
        <v>2107</v>
      </c>
      <c r="B2114" s="725" t="s">
        <v>713</v>
      </c>
      <c r="C2114" s="542" t="s">
        <v>712</v>
      </c>
      <c r="D2114" s="543" t="s">
        <v>2721</v>
      </c>
      <c r="E2114" s="731" t="s">
        <v>3988</v>
      </c>
      <c r="F2114" s="729" t="s">
        <v>3058</v>
      </c>
      <c r="G2114" s="546"/>
      <c r="H2114" s="547"/>
      <c r="I2114" s="547"/>
      <c r="J2114" s="547"/>
      <c r="K2114" s="547"/>
      <c r="L2114" s="728" t="s">
        <v>3059</v>
      </c>
      <c r="M2114" s="579">
        <v>3882</v>
      </c>
      <c r="N2114" s="549"/>
      <c r="P2114" s="48"/>
      <c r="Q2114" s="48"/>
      <c r="R2114" s="48"/>
      <c r="S2114" s="48"/>
      <c r="T2114" s="48"/>
      <c r="U2114" s="48"/>
      <c r="V2114" s="48"/>
      <c r="W2114" s="48"/>
      <c r="X2114" s="48"/>
    </row>
    <row r="2115" spans="1:24" ht="20.100000000000001" customHeight="1">
      <c r="A2115" s="540">
        <v>2108</v>
      </c>
      <c r="B2115" s="725" t="s">
        <v>713</v>
      </c>
      <c r="C2115" s="542" t="s">
        <v>712</v>
      </c>
      <c r="D2115" s="543" t="s">
        <v>2722</v>
      </c>
      <c r="E2115" s="731" t="s">
        <v>3989</v>
      </c>
      <c r="F2115" s="729" t="s">
        <v>3058</v>
      </c>
      <c r="G2115" s="546"/>
      <c r="H2115" s="547"/>
      <c r="I2115" s="547"/>
      <c r="J2115" s="547"/>
      <c r="K2115" s="547"/>
      <c r="L2115" s="728" t="s">
        <v>3059</v>
      </c>
      <c r="M2115" s="579">
        <v>3882</v>
      </c>
      <c r="N2115" s="549"/>
      <c r="P2115" s="48"/>
      <c r="Q2115" s="48"/>
      <c r="R2115" s="48"/>
      <c r="S2115" s="48"/>
      <c r="T2115" s="48"/>
      <c r="U2115" s="48"/>
      <c r="V2115" s="48"/>
      <c r="W2115" s="48"/>
      <c r="X2115" s="48"/>
    </row>
    <row r="2116" spans="1:24" ht="20.100000000000001" customHeight="1">
      <c r="A2116" s="540">
        <v>2109</v>
      </c>
      <c r="B2116" s="725" t="s">
        <v>713</v>
      </c>
      <c r="C2116" s="542" t="s">
        <v>712</v>
      </c>
      <c r="D2116" s="543" t="s">
        <v>2724</v>
      </c>
      <c r="E2116" s="731" t="s">
        <v>3990</v>
      </c>
      <c r="F2116" s="729" t="s">
        <v>3058</v>
      </c>
      <c r="G2116" s="546"/>
      <c r="H2116" s="547"/>
      <c r="I2116" s="547"/>
      <c r="J2116" s="547"/>
      <c r="K2116" s="547"/>
      <c r="L2116" s="728" t="s">
        <v>3059</v>
      </c>
      <c r="M2116" s="579">
        <v>4162</v>
      </c>
      <c r="N2116" s="549"/>
      <c r="P2116" s="48"/>
      <c r="Q2116" s="48"/>
      <c r="R2116" s="48"/>
      <c r="S2116" s="48"/>
      <c r="T2116" s="48"/>
      <c r="U2116" s="48"/>
      <c r="V2116" s="48"/>
      <c r="W2116" s="48"/>
      <c r="X2116" s="48"/>
    </row>
    <row r="2117" spans="1:24" ht="20.100000000000001" customHeight="1">
      <c r="A2117" s="540">
        <v>2110</v>
      </c>
      <c r="B2117" s="725" t="s">
        <v>713</v>
      </c>
      <c r="C2117" s="542" t="s">
        <v>712</v>
      </c>
      <c r="D2117" s="543" t="s">
        <v>2725</v>
      </c>
      <c r="E2117" s="731" t="s">
        <v>3991</v>
      </c>
      <c r="F2117" s="729" t="s">
        <v>3058</v>
      </c>
      <c r="G2117" s="546"/>
      <c r="H2117" s="547"/>
      <c r="I2117" s="547"/>
      <c r="J2117" s="547"/>
      <c r="K2117" s="547"/>
      <c r="L2117" s="728" t="s">
        <v>3059</v>
      </c>
      <c r="M2117" s="579">
        <v>4162</v>
      </c>
      <c r="N2117" s="549"/>
      <c r="P2117" s="48"/>
      <c r="Q2117" s="48"/>
      <c r="R2117" s="48"/>
      <c r="S2117" s="48"/>
      <c r="T2117" s="48"/>
      <c r="U2117" s="48"/>
      <c r="V2117" s="48"/>
      <c r="W2117" s="48"/>
      <c r="X2117" s="48"/>
    </row>
    <row r="2118" spans="1:24" ht="20.100000000000001" customHeight="1">
      <c r="A2118" s="540">
        <v>2111</v>
      </c>
      <c r="B2118" s="725" t="s">
        <v>713</v>
      </c>
      <c r="C2118" s="542" t="s">
        <v>712</v>
      </c>
      <c r="D2118" s="543" t="s">
        <v>2727</v>
      </c>
      <c r="E2118" s="731" t="s">
        <v>3992</v>
      </c>
      <c r="F2118" s="729" t="s">
        <v>3058</v>
      </c>
      <c r="G2118" s="546"/>
      <c r="H2118" s="547"/>
      <c r="I2118" s="547"/>
      <c r="J2118" s="547"/>
      <c r="K2118" s="547"/>
      <c r="L2118" s="728" t="s">
        <v>3059</v>
      </c>
      <c r="M2118" s="579">
        <v>5596</v>
      </c>
      <c r="N2118" s="549"/>
      <c r="P2118" s="48"/>
      <c r="Q2118" s="48"/>
      <c r="R2118" s="48"/>
      <c r="S2118" s="48"/>
      <c r="T2118" s="48"/>
      <c r="U2118" s="48"/>
      <c r="V2118" s="48"/>
      <c r="W2118" s="48"/>
      <c r="X2118" s="48"/>
    </row>
    <row r="2119" spans="1:24" ht="20.100000000000001" customHeight="1">
      <c r="A2119" s="540">
        <v>2112</v>
      </c>
      <c r="B2119" s="725" t="s">
        <v>713</v>
      </c>
      <c r="C2119" s="542" t="s">
        <v>712</v>
      </c>
      <c r="D2119" s="543" t="s">
        <v>2728</v>
      </c>
      <c r="E2119" s="731" t="s">
        <v>3993</v>
      </c>
      <c r="F2119" s="729" t="s">
        <v>3058</v>
      </c>
      <c r="G2119" s="546"/>
      <c r="H2119" s="547"/>
      <c r="I2119" s="547"/>
      <c r="J2119" s="547"/>
      <c r="K2119" s="547"/>
      <c r="L2119" s="728" t="s">
        <v>3059</v>
      </c>
      <c r="M2119" s="579">
        <v>3882</v>
      </c>
      <c r="N2119" s="549"/>
      <c r="P2119" s="48"/>
      <c r="Q2119" s="48"/>
      <c r="R2119" s="48"/>
      <c r="S2119" s="48"/>
      <c r="T2119" s="48"/>
      <c r="U2119" s="48"/>
      <c r="V2119" s="48"/>
      <c r="W2119" s="48"/>
      <c r="X2119" s="48"/>
    </row>
    <row r="2120" spans="1:24" ht="20.100000000000001" customHeight="1">
      <c r="A2120" s="540">
        <v>2113</v>
      </c>
      <c r="B2120" s="725" t="s">
        <v>713</v>
      </c>
      <c r="C2120" s="542" t="s">
        <v>712</v>
      </c>
      <c r="D2120" s="543" t="s">
        <v>2730</v>
      </c>
      <c r="E2120" s="731" t="s">
        <v>3994</v>
      </c>
      <c r="F2120" s="729" t="s">
        <v>3058</v>
      </c>
      <c r="G2120" s="546"/>
      <c r="H2120" s="547"/>
      <c r="I2120" s="547"/>
      <c r="J2120" s="547"/>
      <c r="K2120" s="547"/>
      <c r="L2120" s="728" t="s">
        <v>3059</v>
      </c>
      <c r="M2120" s="579">
        <v>3370</v>
      </c>
      <c r="N2120" s="549"/>
      <c r="P2120" s="48"/>
      <c r="Q2120" s="48"/>
      <c r="R2120" s="48"/>
      <c r="S2120" s="48"/>
      <c r="T2120" s="48"/>
      <c r="U2120" s="48"/>
      <c r="V2120" s="48"/>
      <c r="W2120" s="48"/>
      <c r="X2120" s="48"/>
    </row>
    <row r="2121" spans="1:24" ht="20.100000000000001" customHeight="1">
      <c r="A2121" s="540">
        <v>2114</v>
      </c>
      <c r="B2121" s="725" t="s">
        <v>713</v>
      </c>
      <c r="C2121" s="542" t="s">
        <v>712</v>
      </c>
      <c r="D2121" s="543" t="s">
        <v>2731</v>
      </c>
      <c r="E2121" s="731" t="s">
        <v>3995</v>
      </c>
      <c r="F2121" s="729" t="s">
        <v>3058</v>
      </c>
      <c r="G2121" s="546"/>
      <c r="H2121" s="547"/>
      <c r="I2121" s="547"/>
      <c r="J2121" s="547"/>
      <c r="K2121" s="547"/>
      <c r="L2121" s="728" t="s">
        <v>3059</v>
      </c>
      <c r="M2121" s="579">
        <v>3882</v>
      </c>
      <c r="N2121" s="549"/>
      <c r="P2121" s="48"/>
      <c r="Q2121" s="48"/>
      <c r="R2121" s="48"/>
      <c r="S2121" s="48"/>
      <c r="T2121" s="48"/>
      <c r="U2121" s="48"/>
      <c r="V2121" s="48"/>
      <c r="W2121" s="48"/>
      <c r="X2121" s="48"/>
    </row>
    <row r="2122" spans="1:24" ht="20.100000000000001" customHeight="1">
      <c r="A2122" s="540">
        <v>2115</v>
      </c>
      <c r="B2122" s="725" t="s">
        <v>713</v>
      </c>
      <c r="C2122" s="542" t="s">
        <v>712</v>
      </c>
      <c r="D2122" s="543" t="s">
        <v>2733</v>
      </c>
      <c r="E2122" s="731" t="s">
        <v>3996</v>
      </c>
      <c r="F2122" s="729" t="s">
        <v>3058</v>
      </c>
      <c r="G2122" s="546"/>
      <c r="H2122" s="547"/>
      <c r="I2122" s="547"/>
      <c r="J2122" s="547"/>
      <c r="K2122" s="547"/>
      <c r="L2122" s="728" t="s">
        <v>3059</v>
      </c>
      <c r="M2122" s="579">
        <v>3882</v>
      </c>
      <c r="N2122" s="549"/>
      <c r="P2122" s="48"/>
      <c r="Q2122" s="48"/>
      <c r="R2122" s="48"/>
      <c r="S2122" s="48"/>
      <c r="T2122" s="48"/>
      <c r="U2122" s="48"/>
      <c r="V2122" s="48"/>
      <c r="W2122" s="48"/>
      <c r="X2122" s="48"/>
    </row>
    <row r="2123" spans="1:24" ht="20.100000000000001" customHeight="1">
      <c r="A2123" s="540">
        <v>2116</v>
      </c>
      <c r="B2123" s="725" t="s">
        <v>713</v>
      </c>
      <c r="C2123" s="542" t="s">
        <v>712</v>
      </c>
      <c r="D2123" s="543" t="s">
        <v>2734</v>
      </c>
      <c r="E2123" s="731" t="s">
        <v>3997</v>
      </c>
      <c r="F2123" s="729" t="s">
        <v>3058</v>
      </c>
      <c r="G2123" s="546"/>
      <c r="H2123" s="547"/>
      <c r="I2123" s="547"/>
      <c r="J2123" s="547"/>
      <c r="K2123" s="547"/>
      <c r="L2123" s="728" t="s">
        <v>3059</v>
      </c>
      <c r="M2123" s="579">
        <v>3882</v>
      </c>
      <c r="N2123" s="549"/>
      <c r="P2123" s="48"/>
      <c r="Q2123" s="48"/>
      <c r="R2123" s="48"/>
      <c r="S2123" s="48"/>
      <c r="T2123" s="48"/>
      <c r="U2123" s="48"/>
      <c r="V2123" s="48"/>
      <c r="W2123" s="48"/>
      <c r="X2123" s="48"/>
    </row>
    <row r="2124" spans="1:24" ht="20.100000000000001" customHeight="1">
      <c r="A2124" s="540">
        <v>2117</v>
      </c>
      <c r="B2124" s="725" t="s">
        <v>713</v>
      </c>
      <c r="C2124" s="542" t="s">
        <v>712</v>
      </c>
      <c r="D2124" s="543" t="s">
        <v>2736</v>
      </c>
      <c r="E2124" s="731" t="s">
        <v>3998</v>
      </c>
      <c r="F2124" s="729" t="s">
        <v>3058</v>
      </c>
      <c r="G2124" s="546"/>
      <c r="H2124" s="547"/>
      <c r="I2124" s="547"/>
      <c r="J2124" s="547"/>
      <c r="K2124" s="547"/>
      <c r="L2124" s="728" t="s">
        <v>3059</v>
      </c>
      <c r="M2124" s="579">
        <v>3882</v>
      </c>
      <c r="N2124" s="549"/>
      <c r="P2124" s="48"/>
      <c r="Q2124" s="48"/>
      <c r="R2124" s="48"/>
      <c r="S2124" s="48"/>
      <c r="T2124" s="48"/>
      <c r="U2124" s="48"/>
      <c r="V2124" s="48"/>
      <c r="W2124" s="48"/>
      <c r="X2124" s="48"/>
    </row>
    <row r="2125" spans="1:24" ht="20.100000000000001" customHeight="1">
      <c r="A2125" s="540">
        <v>2118</v>
      </c>
      <c r="B2125" s="725" t="s">
        <v>713</v>
      </c>
      <c r="C2125" s="542" t="s">
        <v>712</v>
      </c>
      <c r="D2125" s="543" t="s">
        <v>2737</v>
      </c>
      <c r="E2125" s="731" t="s">
        <v>3999</v>
      </c>
      <c r="F2125" s="729" t="s">
        <v>3058</v>
      </c>
      <c r="G2125" s="546"/>
      <c r="H2125" s="547"/>
      <c r="I2125" s="547"/>
      <c r="J2125" s="547"/>
      <c r="K2125" s="547"/>
      <c r="L2125" s="728" t="s">
        <v>3059</v>
      </c>
      <c r="M2125" s="579">
        <v>3370</v>
      </c>
      <c r="N2125" s="549"/>
      <c r="P2125" s="48"/>
      <c r="Q2125" s="48"/>
      <c r="R2125" s="48"/>
      <c r="S2125" s="48"/>
      <c r="T2125" s="48"/>
      <c r="U2125" s="48"/>
      <c r="V2125" s="48"/>
      <c r="W2125" s="48"/>
      <c r="X2125" s="48"/>
    </row>
    <row r="2126" spans="1:24" ht="20.100000000000001" customHeight="1">
      <c r="A2126" s="540">
        <v>2119</v>
      </c>
      <c r="B2126" s="725" t="s">
        <v>713</v>
      </c>
      <c r="C2126" s="542" t="s">
        <v>712</v>
      </c>
      <c r="D2126" s="543" t="s">
        <v>2739</v>
      </c>
      <c r="E2126" s="731" t="s">
        <v>4000</v>
      </c>
      <c r="F2126" s="729" t="s">
        <v>3058</v>
      </c>
      <c r="G2126" s="546"/>
      <c r="H2126" s="547"/>
      <c r="I2126" s="547"/>
      <c r="J2126" s="547"/>
      <c r="K2126" s="547"/>
      <c r="L2126" s="728" t="s">
        <v>3059</v>
      </c>
      <c r="M2126" s="579">
        <v>4162</v>
      </c>
      <c r="N2126" s="549"/>
      <c r="P2126" s="48"/>
      <c r="Q2126" s="48"/>
      <c r="R2126" s="48"/>
      <c r="S2126" s="48"/>
      <c r="T2126" s="48"/>
      <c r="U2126" s="48"/>
      <c r="V2126" s="48"/>
      <c r="W2126" s="48"/>
      <c r="X2126" s="48"/>
    </row>
    <row r="2127" spans="1:24" ht="20.100000000000001" customHeight="1">
      <c r="A2127" s="540">
        <v>2120</v>
      </c>
      <c r="B2127" s="725" t="s">
        <v>713</v>
      </c>
      <c r="C2127" s="542" t="s">
        <v>712</v>
      </c>
      <c r="D2127" s="543" t="s">
        <v>2740</v>
      </c>
      <c r="E2127" s="731" t="s">
        <v>4001</v>
      </c>
      <c r="F2127" s="729" t="s">
        <v>3058</v>
      </c>
      <c r="G2127" s="546"/>
      <c r="H2127" s="547"/>
      <c r="I2127" s="547"/>
      <c r="J2127" s="547"/>
      <c r="K2127" s="547"/>
      <c r="L2127" s="728" t="s">
        <v>3059</v>
      </c>
      <c r="M2127" s="579">
        <v>4162</v>
      </c>
      <c r="N2127" s="549"/>
      <c r="P2127" s="48"/>
      <c r="Q2127" s="48"/>
      <c r="R2127" s="48"/>
      <c r="S2127" s="48"/>
      <c r="T2127" s="48"/>
      <c r="U2127" s="48"/>
      <c r="V2127" s="48"/>
      <c r="W2127" s="48"/>
      <c r="X2127" s="48"/>
    </row>
    <row r="2128" spans="1:24" ht="20.100000000000001" customHeight="1">
      <c r="A2128" s="540">
        <v>2121</v>
      </c>
      <c r="B2128" s="725" t="s">
        <v>713</v>
      </c>
      <c r="C2128" s="542" t="s">
        <v>712</v>
      </c>
      <c r="D2128" s="543" t="s">
        <v>2742</v>
      </c>
      <c r="E2128" s="731" t="s">
        <v>4002</v>
      </c>
      <c r="F2128" s="729" t="s">
        <v>3058</v>
      </c>
      <c r="G2128" s="546"/>
      <c r="H2128" s="547"/>
      <c r="I2128" s="547"/>
      <c r="J2128" s="547"/>
      <c r="K2128" s="547"/>
      <c r="L2128" s="728" t="s">
        <v>3059</v>
      </c>
      <c r="M2128" s="579">
        <v>4162</v>
      </c>
      <c r="N2128" s="549"/>
      <c r="P2128" s="48"/>
      <c r="Q2128" s="48"/>
      <c r="R2128" s="48"/>
      <c r="S2128" s="48"/>
      <c r="T2128" s="48"/>
      <c r="U2128" s="48"/>
      <c r="V2128" s="48"/>
      <c r="W2128" s="48"/>
      <c r="X2128" s="48"/>
    </row>
    <row r="2129" spans="1:24" ht="20.100000000000001" customHeight="1">
      <c r="A2129" s="540">
        <v>2122</v>
      </c>
      <c r="B2129" s="725" t="s">
        <v>713</v>
      </c>
      <c r="C2129" s="542" t="s">
        <v>712</v>
      </c>
      <c r="D2129" s="543" t="s">
        <v>2743</v>
      </c>
      <c r="E2129" s="731" t="s">
        <v>4003</v>
      </c>
      <c r="F2129" s="729" t="s">
        <v>3058</v>
      </c>
      <c r="G2129" s="546"/>
      <c r="H2129" s="547"/>
      <c r="I2129" s="547"/>
      <c r="J2129" s="547"/>
      <c r="K2129" s="547"/>
      <c r="L2129" s="728" t="s">
        <v>3059</v>
      </c>
      <c r="M2129" s="579">
        <v>3882</v>
      </c>
      <c r="N2129" s="549"/>
      <c r="P2129" s="48"/>
      <c r="Q2129" s="48"/>
      <c r="R2129" s="48"/>
      <c r="S2129" s="48"/>
      <c r="T2129" s="48"/>
      <c r="U2129" s="48"/>
      <c r="V2129" s="48"/>
      <c r="W2129" s="48"/>
      <c r="X2129" s="48"/>
    </row>
    <row r="2130" spans="1:24" ht="20.100000000000001" customHeight="1">
      <c r="A2130" s="540">
        <v>2123</v>
      </c>
      <c r="B2130" s="725" t="s">
        <v>713</v>
      </c>
      <c r="C2130" s="542" t="s">
        <v>712</v>
      </c>
      <c r="D2130" s="543" t="s">
        <v>2745</v>
      </c>
      <c r="E2130" s="731" t="s">
        <v>4004</v>
      </c>
      <c r="F2130" s="729" t="s">
        <v>3058</v>
      </c>
      <c r="G2130" s="546"/>
      <c r="H2130" s="547"/>
      <c r="I2130" s="547"/>
      <c r="J2130" s="547"/>
      <c r="K2130" s="547"/>
      <c r="L2130" s="728" t="s">
        <v>3059</v>
      </c>
      <c r="M2130" s="579">
        <v>4779</v>
      </c>
      <c r="N2130" s="549"/>
      <c r="P2130" s="48"/>
      <c r="Q2130" s="48"/>
      <c r="R2130" s="48"/>
      <c r="S2130" s="48"/>
      <c r="T2130" s="48"/>
      <c r="U2130" s="48"/>
      <c r="V2130" s="48"/>
      <c r="W2130" s="48"/>
      <c r="X2130" s="48"/>
    </row>
    <row r="2131" spans="1:24" ht="20.100000000000001" customHeight="1">
      <c r="A2131" s="540">
        <v>2124</v>
      </c>
      <c r="B2131" s="725" t="s">
        <v>713</v>
      </c>
      <c r="C2131" s="542" t="s">
        <v>712</v>
      </c>
      <c r="D2131" s="543" t="s">
        <v>2746</v>
      </c>
      <c r="E2131" s="731" t="s">
        <v>4005</v>
      </c>
      <c r="F2131" s="729" t="s">
        <v>3058</v>
      </c>
      <c r="G2131" s="546"/>
      <c r="H2131" s="547"/>
      <c r="I2131" s="547"/>
      <c r="J2131" s="547"/>
      <c r="K2131" s="547"/>
      <c r="L2131" s="728" t="s">
        <v>3059</v>
      </c>
      <c r="M2131" s="579">
        <v>4779</v>
      </c>
      <c r="N2131" s="549"/>
      <c r="P2131" s="48"/>
      <c r="Q2131" s="48"/>
      <c r="R2131" s="48"/>
      <c r="S2131" s="48"/>
      <c r="T2131" s="48"/>
      <c r="U2131" s="48"/>
      <c r="V2131" s="48"/>
      <c r="W2131" s="48"/>
      <c r="X2131" s="48"/>
    </row>
    <row r="2132" spans="1:24" ht="20.100000000000001" customHeight="1">
      <c r="A2132" s="540">
        <v>2125</v>
      </c>
      <c r="B2132" s="725" t="s">
        <v>713</v>
      </c>
      <c r="C2132" s="542" t="s">
        <v>712</v>
      </c>
      <c r="D2132" s="543" t="s">
        <v>2748</v>
      </c>
      <c r="E2132" s="731" t="s">
        <v>4006</v>
      </c>
      <c r="F2132" s="729" t="s">
        <v>3058</v>
      </c>
      <c r="G2132" s="546"/>
      <c r="H2132" s="547"/>
      <c r="I2132" s="547"/>
      <c r="J2132" s="547"/>
      <c r="K2132" s="547"/>
      <c r="L2132" s="728" t="s">
        <v>3059</v>
      </c>
      <c r="M2132" s="579">
        <v>3370</v>
      </c>
      <c r="N2132" s="549"/>
      <c r="P2132" s="48"/>
      <c r="Q2132" s="48"/>
      <c r="R2132" s="48"/>
      <c r="S2132" s="48"/>
      <c r="T2132" s="48"/>
      <c r="U2132" s="48"/>
      <c r="V2132" s="48"/>
      <c r="W2132" s="48"/>
      <c r="X2132" s="48"/>
    </row>
    <row r="2133" spans="1:24" ht="20.100000000000001" customHeight="1">
      <c r="A2133" s="540">
        <v>2126</v>
      </c>
      <c r="B2133" s="725" t="s">
        <v>713</v>
      </c>
      <c r="C2133" s="542" t="s">
        <v>712</v>
      </c>
      <c r="D2133" s="543" t="s">
        <v>2749</v>
      </c>
      <c r="E2133" s="731" t="s">
        <v>4007</v>
      </c>
      <c r="F2133" s="729" t="s">
        <v>3058</v>
      </c>
      <c r="G2133" s="546"/>
      <c r="H2133" s="547"/>
      <c r="I2133" s="547"/>
      <c r="J2133" s="547"/>
      <c r="K2133" s="547"/>
      <c r="L2133" s="728" t="s">
        <v>3059</v>
      </c>
      <c r="M2133" s="579">
        <v>3882</v>
      </c>
      <c r="N2133" s="549"/>
      <c r="P2133" s="48"/>
      <c r="Q2133" s="48"/>
      <c r="R2133" s="48"/>
      <c r="S2133" s="48"/>
      <c r="T2133" s="48"/>
      <c r="U2133" s="48"/>
      <c r="V2133" s="48"/>
      <c r="W2133" s="48"/>
      <c r="X2133" s="48"/>
    </row>
    <row r="2134" spans="1:24" ht="20.100000000000001" customHeight="1">
      <c r="A2134" s="540">
        <v>2127</v>
      </c>
      <c r="B2134" s="725" t="s">
        <v>713</v>
      </c>
      <c r="C2134" s="542" t="s">
        <v>712</v>
      </c>
      <c r="D2134" s="543" t="s">
        <v>2751</v>
      </c>
      <c r="E2134" s="731" t="s">
        <v>4008</v>
      </c>
      <c r="F2134" s="729" t="s">
        <v>3058</v>
      </c>
      <c r="G2134" s="546"/>
      <c r="H2134" s="547"/>
      <c r="I2134" s="547"/>
      <c r="J2134" s="547"/>
      <c r="K2134" s="547"/>
      <c r="L2134" s="728" t="s">
        <v>3059</v>
      </c>
      <c r="M2134" s="579">
        <v>3370</v>
      </c>
      <c r="N2134" s="549"/>
      <c r="P2134" s="48"/>
      <c r="Q2134" s="48"/>
      <c r="R2134" s="48"/>
      <c r="S2134" s="48"/>
      <c r="T2134" s="48"/>
      <c r="U2134" s="48"/>
      <c r="V2134" s="48"/>
      <c r="W2134" s="48"/>
      <c r="X2134" s="48"/>
    </row>
    <row r="2135" spans="1:24" ht="20.100000000000001" customHeight="1">
      <c r="A2135" s="540">
        <v>2128</v>
      </c>
      <c r="B2135" s="725" t="s">
        <v>713</v>
      </c>
      <c r="C2135" s="542" t="s">
        <v>712</v>
      </c>
      <c r="D2135" s="543" t="s">
        <v>2752</v>
      </c>
      <c r="E2135" s="731" t="s">
        <v>4009</v>
      </c>
      <c r="F2135" s="729" t="s">
        <v>3058</v>
      </c>
      <c r="G2135" s="546"/>
      <c r="H2135" s="547"/>
      <c r="I2135" s="547"/>
      <c r="J2135" s="547"/>
      <c r="K2135" s="547"/>
      <c r="L2135" s="728" t="s">
        <v>3059</v>
      </c>
      <c r="M2135" s="579">
        <v>2854</v>
      </c>
      <c r="N2135" s="549"/>
      <c r="P2135" s="48"/>
      <c r="Q2135" s="48"/>
      <c r="R2135" s="48"/>
      <c r="S2135" s="48"/>
      <c r="T2135" s="48"/>
      <c r="U2135" s="48"/>
      <c r="V2135" s="48"/>
      <c r="W2135" s="48"/>
      <c r="X2135" s="48"/>
    </row>
    <row r="2136" spans="1:24" ht="20.100000000000001" customHeight="1">
      <c r="A2136" s="540">
        <v>2129</v>
      </c>
      <c r="B2136" s="725" t="s">
        <v>713</v>
      </c>
      <c r="C2136" s="542" t="s">
        <v>712</v>
      </c>
      <c r="D2136" s="543" t="s">
        <v>2754</v>
      </c>
      <c r="E2136" s="731" t="s">
        <v>4010</v>
      </c>
      <c r="F2136" s="729" t="s">
        <v>3058</v>
      </c>
      <c r="G2136" s="546"/>
      <c r="H2136" s="547"/>
      <c r="I2136" s="547"/>
      <c r="J2136" s="547"/>
      <c r="K2136" s="547"/>
      <c r="L2136" s="728" t="s">
        <v>3059</v>
      </c>
      <c r="M2136" s="579">
        <v>3882</v>
      </c>
      <c r="N2136" s="549"/>
      <c r="P2136" s="48"/>
      <c r="Q2136" s="48"/>
      <c r="R2136" s="48"/>
      <c r="S2136" s="48"/>
      <c r="T2136" s="48"/>
      <c r="U2136" s="48"/>
      <c r="V2136" s="48"/>
      <c r="W2136" s="48"/>
      <c r="X2136" s="48"/>
    </row>
    <row r="2137" spans="1:24" ht="20.100000000000001" customHeight="1">
      <c r="A2137" s="540">
        <v>2130</v>
      </c>
      <c r="B2137" s="725" t="s">
        <v>713</v>
      </c>
      <c r="C2137" s="542" t="s">
        <v>712</v>
      </c>
      <c r="D2137" s="543" t="s">
        <v>2755</v>
      </c>
      <c r="E2137" s="731" t="s">
        <v>4011</v>
      </c>
      <c r="F2137" s="729" t="s">
        <v>3058</v>
      </c>
      <c r="G2137" s="546"/>
      <c r="H2137" s="547"/>
      <c r="I2137" s="547"/>
      <c r="J2137" s="547"/>
      <c r="K2137" s="547"/>
      <c r="L2137" s="728" t="s">
        <v>3059</v>
      </c>
      <c r="M2137" s="579">
        <v>3882</v>
      </c>
      <c r="N2137" s="549"/>
      <c r="P2137" s="48"/>
      <c r="Q2137" s="48"/>
      <c r="R2137" s="48"/>
      <c r="S2137" s="48"/>
      <c r="T2137" s="48"/>
      <c r="U2137" s="48"/>
      <c r="V2137" s="48"/>
      <c r="W2137" s="48"/>
      <c r="X2137" s="48"/>
    </row>
    <row r="2138" spans="1:24" ht="20.100000000000001" customHeight="1">
      <c r="A2138" s="540">
        <v>2131</v>
      </c>
      <c r="B2138" s="725" t="s">
        <v>713</v>
      </c>
      <c r="C2138" s="542" t="s">
        <v>712</v>
      </c>
      <c r="D2138" s="543" t="s">
        <v>2757</v>
      </c>
      <c r="E2138" s="731" t="s">
        <v>4012</v>
      </c>
      <c r="F2138" s="729" t="s">
        <v>3058</v>
      </c>
      <c r="G2138" s="546"/>
      <c r="H2138" s="547"/>
      <c r="I2138" s="547"/>
      <c r="J2138" s="547"/>
      <c r="K2138" s="547"/>
      <c r="L2138" s="728" t="s">
        <v>3059</v>
      </c>
      <c r="M2138" s="579">
        <v>3370</v>
      </c>
      <c r="N2138" s="549"/>
      <c r="P2138" s="48"/>
      <c r="Q2138" s="48"/>
      <c r="R2138" s="48"/>
      <c r="S2138" s="48"/>
      <c r="T2138" s="48"/>
      <c r="U2138" s="48"/>
      <c r="V2138" s="48"/>
      <c r="W2138" s="48"/>
      <c r="X2138" s="48"/>
    </row>
    <row r="2139" spans="1:24" ht="20.100000000000001" customHeight="1">
      <c r="A2139" s="540">
        <v>2132</v>
      </c>
      <c r="B2139" s="725" t="s">
        <v>713</v>
      </c>
      <c r="C2139" s="542" t="s">
        <v>712</v>
      </c>
      <c r="D2139" s="543" t="s">
        <v>2758</v>
      </c>
      <c r="E2139" s="731" t="s">
        <v>4013</v>
      </c>
      <c r="F2139" s="729" t="s">
        <v>3058</v>
      </c>
      <c r="G2139" s="546"/>
      <c r="H2139" s="547"/>
      <c r="I2139" s="547"/>
      <c r="J2139" s="547"/>
      <c r="K2139" s="547"/>
      <c r="L2139" s="728" t="s">
        <v>3059</v>
      </c>
      <c r="M2139" s="579">
        <v>5596</v>
      </c>
      <c r="N2139" s="549"/>
      <c r="P2139" s="48"/>
      <c r="Q2139" s="48"/>
      <c r="R2139" s="48"/>
      <c r="S2139" s="48"/>
      <c r="T2139" s="48"/>
      <c r="U2139" s="48"/>
      <c r="V2139" s="48"/>
      <c r="W2139" s="48"/>
      <c r="X2139" s="48"/>
    </row>
    <row r="2140" spans="1:24" ht="20.100000000000001" customHeight="1">
      <c r="A2140" s="540">
        <v>2133</v>
      </c>
      <c r="B2140" s="725" t="s">
        <v>713</v>
      </c>
      <c r="C2140" s="542" t="s">
        <v>712</v>
      </c>
      <c r="D2140" s="543" t="s">
        <v>2760</v>
      </c>
      <c r="E2140" s="731" t="s">
        <v>4014</v>
      </c>
      <c r="F2140" s="729" t="s">
        <v>3058</v>
      </c>
      <c r="G2140" s="546"/>
      <c r="H2140" s="547"/>
      <c r="I2140" s="547"/>
      <c r="J2140" s="547"/>
      <c r="K2140" s="547"/>
      <c r="L2140" s="728" t="s">
        <v>3059</v>
      </c>
      <c r="M2140" s="579">
        <v>3882</v>
      </c>
      <c r="N2140" s="549"/>
      <c r="P2140" s="48"/>
      <c r="Q2140" s="48"/>
      <c r="R2140" s="48"/>
      <c r="S2140" s="48"/>
      <c r="T2140" s="48"/>
      <c r="U2140" s="48"/>
      <c r="V2140" s="48"/>
      <c r="W2140" s="48"/>
      <c r="X2140" s="48"/>
    </row>
    <row r="2141" spans="1:24" ht="20.100000000000001" customHeight="1">
      <c r="A2141" s="540">
        <v>2134</v>
      </c>
      <c r="B2141" s="725" t="s">
        <v>713</v>
      </c>
      <c r="C2141" s="542" t="s">
        <v>712</v>
      </c>
      <c r="D2141" s="543" t="s">
        <v>2761</v>
      </c>
      <c r="E2141" s="731" t="s">
        <v>4015</v>
      </c>
      <c r="F2141" s="729" t="s">
        <v>3058</v>
      </c>
      <c r="G2141" s="546"/>
      <c r="H2141" s="547"/>
      <c r="I2141" s="547"/>
      <c r="J2141" s="547"/>
      <c r="K2141" s="547"/>
      <c r="L2141" s="728" t="s">
        <v>3059</v>
      </c>
      <c r="M2141" s="579">
        <v>3882</v>
      </c>
      <c r="N2141" s="549"/>
      <c r="P2141" s="48"/>
      <c r="Q2141" s="48"/>
      <c r="R2141" s="48"/>
      <c r="S2141" s="48"/>
      <c r="T2141" s="48"/>
      <c r="U2141" s="48"/>
      <c r="V2141" s="48"/>
      <c r="W2141" s="48"/>
      <c r="X2141" s="48"/>
    </row>
    <row r="2142" spans="1:24" ht="20.100000000000001" customHeight="1">
      <c r="A2142" s="540">
        <v>2135</v>
      </c>
      <c r="B2142" s="725" t="s">
        <v>713</v>
      </c>
      <c r="C2142" s="542" t="s">
        <v>712</v>
      </c>
      <c r="D2142" s="543" t="s">
        <v>2763</v>
      </c>
      <c r="E2142" s="731" t="s">
        <v>4016</v>
      </c>
      <c r="F2142" s="729" t="s">
        <v>3058</v>
      </c>
      <c r="G2142" s="546"/>
      <c r="H2142" s="547"/>
      <c r="I2142" s="547"/>
      <c r="J2142" s="547"/>
      <c r="K2142" s="547"/>
      <c r="L2142" s="728" t="s">
        <v>3059</v>
      </c>
      <c r="M2142" s="579">
        <v>3882</v>
      </c>
      <c r="N2142" s="549"/>
      <c r="P2142" s="48"/>
      <c r="Q2142" s="48"/>
      <c r="R2142" s="48"/>
      <c r="S2142" s="48"/>
      <c r="T2142" s="48"/>
      <c r="U2142" s="48"/>
      <c r="V2142" s="48"/>
      <c r="W2142" s="48"/>
      <c r="X2142" s="48"/>
    </row>
    <row r="2143" spans="1:24" ht="20.100000000000001" customHeight="1">
      <c r="A2143" s="540">
        <v>2136</v>
      </c>
      <c r="B2143" s="725" t="s">
        <v>713</v>
      </c>
      <c r="C2143" s="542" t="s">
        <v>712</v>
      </c>
      <c r="D2143" s="543" t="s">
        <v>2764</v>
      </c>
      <c r="E2143" s="731" t="s">
        <v>4017</v>
      </c>
      <c r="F2143" s="729" t="s">
        <v>3058</v>
      </c>
      <c r="G2143" s="546"/>
      <c r="H2143" s="547"/>
      <c r="I2143" s="547"/>
      <c r="J2143" s="547"/>
      <c r="K2143" s="547"/>
      <c r="L2143" s="728" t="s">
        <v>3059</v>
      </c>
      <c r="M2143" s="579">
        <v>3882</v>
      </c>
      <c r="N2143" s="549"/>
      <c r="P2143" s="48"/>
      <c r="Q2143" s="48"/>
      <c r="R2143" s="48"/>
      <c r="S2143" s="48"/>
      <c r="T2143" s="48"/>
      <c r="U2143" s="48"/>
      <c r="V2143" s="48"/>
      <c r="W2143" s="48"/>
      <c r="X2143" s="48"/>
    </row>
    <row r="2144" spans="1:24" ht="20.100000000000001" customHeight="1">
      <c r="A2144" s="540">
        <v>2137</v>
      </c>
      <c r="B2144" s="725" t="s">
        <v>713</v>
      </c>
      <c r="C2144" s="542" t="s">
        <v>712</v>
      </c>
      <c r="D2144" s="543" t="s">
        <v>2766</v>
      </c>
      <c r="E2144" s="731" t="s">
        <v>4018</v>
      </c>
      <c r="F2144" s="729" t="s">
        <v>3058</v>
      </c>
      <c r="G2144" s="546"/>
      <c r="H2144" s="547"/>
      <c r="I2144" s="547"/>
      <c r="J2144" s="547"/>
      <c r="K2144" s="547"/>
      <c r="L2144" s="728" t="s">
        <v>3059</v>
      </c>
      <c r="M2144" s="579">
        <v>3882</v>
      </c>
      <c r="N2144" s="549"/>
      <c r="P2144" s="48"/>
      <c r="Q2144" s="48"/>
      <c r="R2144" s="48"/>
      <c r="S2144" s="48"/>
      <c r="T2144" s="48"/>
      <c r="U2144" s="48"/>
      <c r="V2144" s="48"/>
      <c r="W2144" s="48"/>
      <c r="X2144" s="48"/>
    </row>
    <row r="2145" spans="1:24" ht="20.100000000000001" customHeight="1">
      <c r="A2145" s="540">
        <v>2138</v>
      </c>
      <c r="B2145" s="725" t="s">
        <v>713</v>
      </c>
      <c r="C2145" s="542" t="s">
        <v>712</v>
      </c>
      <c r="D2145" s="543" t="s">
        <v>2767</v>
      </c>
      <c r="E2145" s="731" t="s">
        <v>4019</v>
      </c>
      <c r="F2145" s="729" t="s">
        <v>3058</v>
      </c>
      <c r="G2145" s="546"/>
      <c r="H2145" s="547"/>
      <c r="I2145" s="547"/>
      <c r="J2145" s="547"/>
      <c r="K2145" s="547"/>
      <c r="L2145" s="728" t="s">
        <v>3059</v>
      </c>
      <c r="M2145" s="579">
        <v>4162</v>
      </c>
      <c r="N2145" s="549"/>
      <c r="P2145" s="48"/>
      <c r="Q2145" s="48"/>
      <c r="R2145" s="48"/>
      <c r="S2145" s="48"/>
      <c r="T2145" s="48"/>
      <c r="U2145" s="48"/>
      <c r="V2145" s="48"/>
      <c r="W2145" s="48"/>
      <c r="X2145" s="48"/>
    </row>
    <row r="2146" spans="1:24" ht="20.100000000000001" customHeight="1">
      <c r="A2146" s="540">
        <v>2139</v>
      </c>
      <c r="B2146" s="725" t="s">
        <v>713</v>
      </c>
      <c r="C2146" s="542" t="s">
        <v>712</v>
      </c>
      <c r="D2146" s="543" t="s">
        <v>2769</v>
      </c>
      <c r="E2146" s="731" t="s">
        <v>4020</v>
      </c>
      <c r="F2146" s="729" t="s">
        <v>3058</v>
      </c>
      <c r="G2146" s="546"/>
      <c r="H2146" s="547"/>
      <c r="I2146" s="547"/>
      <c r="J2146" s="547"/>
      <c r="K2146" s="547"/>
      <c r="L2146" s="728" t="s">
        <v>3059</v>
      </c>
      <c r="M2146" s="579">
        <v>3882</v>
      </c>
      <c r="N2146" s="549"/>
      <c r="P2146" s="48"/>
      <c r="Q2146" s="48"/>
      <c r="R2146" s="48"/>
      <c r="S2146" s="48"/>
      <c r="T2146" s="48"/>
      <c r="U2146" s="48"/>
      <c r="V2146" s="48"/>
      <c r="W2146" s="48"/>
      <c r="X2146" s="48"/>
    </row>
    <row r="2147" spans="1:24" ht="20.100000000000001" customHeight="1">
      <c r="A2147" s="540">
        <v>2140</v>
      </c>
      <c r="B2147" s="725" t="s">
        <v>713</v>
      </c>
      <c r="C2147" s="542" t="s">
        <v>712</v>
      </c>
      <c r="D2147" s="543" t="s">
        <v>2770</v>
      </c>
      <c r="E2147" s="731" t="s">
        <v>4021</v>
      </c>
      <c r="F2147" s="729" t="s">
        <v>3058</v>
      </c>
      <c r="G2147" s="546"/>
      <c r="H2147" s="547"/>
      <c r="I2147" s="547"/>
      <c r="J2147" s="547"/>
      <c r="K2147" s="547"/>
      <c r="L2147" s="728" t="s">
        <v>3059</v>
      </c>
      <c r="M2147" s="579">
        <v>3882</v>
      </c>
      <c r="N2147" s="549"/>
      <c r="P2147" s="48"/>
      <c r="Q2147" s="48"/>
      <c r="R2147" s="48"/>
      <c r="S2147" s="48"/>
      <c r="T2147" s="48"/>
      <c r="U2147" s="48"/>
      <c r="V2147" s="48"/>
      <c r="W2147" s="48"/>
      <c r="X2147" s="48"/>
    </row>
    <row r="2148" spans="1:24" ht="20.100000000000001" customHeight="1">
      <c r="A2148" s="540">
        <v>2141</v>
      </c>
      <c r="B2148" s="725" t="s">
        <v>713</v>
      </c>
      <c r="C2148" s="542" t="s">
        <v>712</v>
      </c>
      <c r="D2148" s="543" t="s">
        <v>2773</v>
      </c>
      <c r="E2148" s="731" t="s">
        <v>4022</v>
      </c>
      <c r="F2148" s="729" t="s">
        <v>3058</v>
      </c>
      <c r="G2148" s="546"/>
      <c r="H2148" s="547"/>
      <c r="I2148" s="547"/>
      <c r="J2148" s="547"/>
      <c r="K2148" s="547"/>
      <c r="L2148" s="728" t="s">
        <v>3059</v>
      </c>
      <c r="M2148" s="579">
        <v>3882</v>
      </c>
      <c r="N2148" s="549"/>
      <c r="P2148" s="48"/>
      <c r="Q2148" s="48"/>
      <c r="R2148" s="48"/>
      <c r="S2148" s="48"/>
      <c r="T2148" s="48"/>
      <c r="U2148" s="48"/>
      <c r="V2148" s="48"/>
      <c r="W2148" s="48"/>
      <c r="X2148" s="48"/>
    </row>
    <row r="2149" spans="1:24" ht="20.100000000000001" customHeight="1">
      <c r="A2149" s="540">
        <v>2142</v>
      </c>
      <c r="B2149" s="725" t="s">
        <v>713</v>
      </c>
      <c r="C2149" s="542" t="s">
        <v>712</v>
      </c>
      <c r="D2149" s="543" t="s">
        <v>2774</v>
      </c>
      <c r="E2149" s="731" t="s">
        <v>4023</v>
      </c>
      <c r="F2149" s="729" t="s">
        <v>3058</v>
      </c>
      <c r="G2149" s="546"/>
      <c r="H2149" s="547"/>
      <c r="I2149" s="547"/>
      <c r="J2149" s="547"/>
      <c r="K2149" s="547"/>
      <c r="L2149" s="728" t="s">
        <v>3059</v>
      </c>
      <c r="M2149" s="579">
        <v>4162</v>
      </c>
      <c r="N2149" s="549"/>
      <c r="P2149" s="48"/>
      <c r="Q2149" s="48"/>
      <c r="R2149" s="48"/>
      <c r="S2149" s="48"/>
      <c r="T2149" s="48"/>
      <c r="U2149" s="48"/>
      <c r="V2149" s="48"/>
      <c r="W2149" s="48"/>
      <c r="X2149" s="48"/>
    </row>
    <row r="2150" spans="1:24" ht="20.100000000000001" customHeight="1">
      <c r="A2150" s="540">
        <v>2143</v>
      </c>
      <c r="B2150" s="725" t="s">
        <v>713</v>
      </c>
      <c r="C2150" s="542" t="s">
        <v>712</v>
      </c>
      <c r="D2150" s="543" t="s">
        <v>2776</v>
      </c>
      <c r="E2150" s="731" t="s">
        <v>4024</v>
      </c>
      <c r="F2150" s="729" t="s">
        <v>3058</v>
      </c>
      <c r="G2150" s="546"/>
      <c r="H2150" s="547"/>
      <c r="I2150" s="547"/>
      <c r="J2150" s="547"/>
      <c r="K2150" s="547"/>
      <c r="L2150" s="728" t="s">
        <v>3059</v>
      </c>
      <c r="M2150" s="579">
        <v>3882</v>
      </c>
      <c r="N2150" s="549"/>
      <c r="P2150" s="48"/>
      <c r="Q2150" s="48"/>
      <c r="R2150" s="48"/>
      <c r="S2150" s="48"/>
      <c r="T2150" s="48"/>
      <c r="U2150" s="48"/>
      <c r="V2150" s="48"/>
      <c r="W2150" s="48"/>
      <c r="X2150" s="48"/>
    </row>
    <row r="2151" spans="1:24" ht="20.100000000000001" customHeight="1">
      <c r="A2151" s="540">
        <v>2144</v>
      </c>
      <c r="B2151" s="725" t="s">
        <v>713</v>
      </c>
      <c r="C2151" s="542" t="s">
        <v>712</v>
      </c>
      <c r="D2151" s="543" t="s">
        <v>2777</v>
      </c>
      <c r="E2151" s="731" t="s">
        <v>4025</v>
      </c>
      <c r="F2151" s="729" t="s">
        <v>3058</v>
      </c>
      <c r="G2151" s="546"/>
      <c r="H2151" s="547"/>
      <c r="I2151" s="547"/>
      <c r="J2151" s="547"/>
      <c r="K2151" s="547"/>
      <c r="L2151" s="728" t="s">
        <v>3059</v>
      </c>
      <c r="M2151" s="579">
        <v>4162</v>
      </c>
      <c r="N2151" s="549"/>
      <c r="P2151" s="48"/>
      <c r="Q2151" s="48"/>
      <c r="R2151" s="48"/>
      <c r="S2151" s="48"/>
      <c r="T2151" s="48"/>
      <c r="U2151" s="48"/>
      <c r="V2151" s="48"/>
      <c r="W2151" s="48"/>
      <c r="X2151" s="48"/>
    </row>
    <row r="2152" spans="1:24" ht="20.100000000000001" customHeight="1">
      <c r="A2152" s="540">
        <v>2145</v>
      </c>
      <c r="B2152" s="725" t="s">
        <v>713</v>
      </c>
      <c r="C2152" s="542" t="s">
        <v>712</v>
      </c>
      <c r="D2152" s="543" t="s">
        <v>2779</v>
      </c>
      <c r="E2152" s="731" t="s">
        <v>4026</v>
      </c>
      <c r="F2152" s="729" t="s">
        <v>3058</v>
      </c>
      <c r="G2152" s="546"/>
      <c r="H2152" s="547"/>
      <c r="I2152" s="547"/>
      <c r="J2152" s="547"/>
      <c r="K2152" s="547"/>
      <c r="L2152" s="728" t="s">
        <v>3059</v>
      </c>
      <c r="M2152" s="579">
        <v>3882</v>
      </c>
      <c r="N2152" s="549"/>
      <c r="P2152" s="48"/>
      <c r="Q2152" s="48"/>
      <c r="R2152" s="48"/>
      <c r="S2152" s="48"/>
      <c r="T2152" s="48"/>
      <c r="U2152" s="48"/>
      <c r="V2152" s="48"/>
      <c r="W2152" s="48"/>
      <c r="X2152" s="48"/>
    </row>
    <row r="2153" spans="1:24" ht="20.100000000000001" customHeight="1">
      <c r="A2153" s="540">
        <v>2146</v>
      </c>
      <c r="B2153" s="725" t="s">
        <v>713</v>
      </c>
      <c r="C2153" s="542" t="s">
        <v>712</v>
      </c>
      <c r="D2153" s="543" t="s">
        <v>2780</v>
      </c>
      <c r="E2153" s="731" t="s">
        <v>4027</v>
      </c>
      <c r="F2153" s="729" t="s">
        <v>3058</v>
      </c>
      <c r="G2153" s="546"/>
      <c r="H2153" s="547"/>
      <c r="I2153" s="547"/>
      <c r="J2153" s="547"/>
      <c r="K2153" s="547"/>
      <c r="L2153" s="728" t="s">
        <v>3059</v>
      </c>
      <c r="M2153" s="579">
        <v>3882</v>
      </c>
      <c r="N2153" s="549"/>
      <c r="P2153" s="48"/>
      <c r="Q2153" s="48"/>
      <c r="R2153" s="48"/>
      <c r="S2153" s="48"/>
      <c r="T2153" s="48"/>
      <c r="U2153" s="48"/>
      <c r="V2153" s="48"/>
      <c r="W2153" s="48"/>
      <c r="X2153" s="48"/>
    </row>
    <row r="2154" spans="1:24" ht="20.100000000000001" customHeight="1">
      <c r="A2154" s="540">
        <v>2147</v>
      </c>
      <c r="B2154" s="725" t="s">
        <v>713</v>
      </c>
      <c r="C2154" s="542" t="s">
        <v>712</v>
      </c>
      <c r="D2154" s="543" t="s">
        <v>2782</v>
      </c>
      <c r="E2154" s="731" t="s">
        <v>4028</v>
      </c>
      <c r="F2154" s="729" t="s">
        <v>3058</v>
      </c>
      <c r="G2154" s="546"/>
      <c r="H2154" s="547"/>
      <c r="I2154" s="547"/>
      <c r="J2154" s="547"/>
      <c r="K2154" s="547"/>
      <c r="L2154" s="728" t="s">
        <v>3059</v>
      </c>
      <c r="M2154" s="579">
        <v>2854</v>
      </c>
      <c r="N2154" s="549"/>
      <c r="P2154" s="48"/>
      <c r="Q2154" s="48"/>
      <c r="R2154" s="48"/>
      <c r="S2154" s="48"/>
      <c r="T2154" s="48"/>
      <c r="U2154" s="48"/>
      <c r="V2154" s="48"/>
      <c r="W2154" s="48"/>
      <c r="X2154" s="48"/>
    </row>
    <row r="2155" spans="1:24" ht="20.100000000000001" customHeight="1">
      <c r="A2155" s="540">
        <v>2148</v>
      </c>
      <c r="B2155" s="725" t="s">
        <v>713</v>
      </c>
      <c r="C2155" s="542" t="s">
        <v>712</v>
      </c>
      <c r="D2155" s="543" t="s">
        <v>2783</v>
      </c>
      <c r="E2155" s="731" t="s">
        <v>4029</v>
      </c>
      <c r="F2155" s="729" t="s">
        <v>3058</v>
      </c>
      <c r="G2155" s="546"/>
      <c r="H2155" s="547"/>
      <c r="I2155" s="547"/>
      <c r="J2155" s="547"/>
      <c r="K2155" s="547"/>
      <c r="L2155" s="728" t="s">
        <v>3059</v>
      </c>
      <c r="M2155" s="579">
        <v>5290</v>
      </c>
      <c r="N2155" s="549"/>
      <c r="P2155" s="48"/>
      <c r="Q2155" s="48"/>
      <c r="R2155" s="48"/>
      <c r="S2155" s="48"/>
      <c r="T2155" s="48"/>
      <c r="U2155" s="48"/>
      <c r="V2155" s="48"/>
      <c r="W2155" s="48"/>
      <c r="X2155" s="48"/>
    </row>
    <row r="2156" spans="1:24" ht="20.100000000000001" customHeight="1">
      <c r="A2156" s="540">
        <v>2149</v>
      </c>
      <c r="B2156" s="725" t="s">
        <v>713</v>
      </c>
      <c r="C2156" s="542" t="s">
        <v>712</v>
      </c>
      <c r="D2156" s="543" t="s">
        <v>2785</v>
      </c>
      <c r="E2156" s="731" t="s">
        <v>4030</v>
      </c>
      <c r="F2156" s="729" t="s">
        <v>3058</v>
      </c>
      <c r="G2156" s="546"/>
      <c r="H2156" s="547"/>
      <c r="I2156" s="547"/>
      <c r="J2156" s="547"/>
      <c r="K2156" s="547"/>
      <c r="L2156" s="728" t="s">
        <v>3059</v>
      </c>
      <c r="M2156" s="579">
        <v>3882</v>
      </c>
      <c r="N2156" s="549"/>
      <c r="P2156" s="48"/>
      <c r="Q2156" s="48"/>
      <c r="R2156" s="48"/>
      <c r="S2156" s="48"/>
      <c r="T2156" s="48"/>
      <c r="U2156" s="48"/>
      <c r="V2156" s="48"/>
      <c r="W2156" s="48"/>
      <c r="X2156" s="48"/>
    </row>
    <row r="2157" spans="1:24" ht="20.100000000000001" customHeight="1">
      <c r="A2157" s="540">
        <v>2150</v>
      </c>
      <c r="B2157" s="725" t="s">
        <v>713</v>
      </c>
      <c r="C2157" s="542" t="s">
        <v>712</v>
      </c>
      <c r="D2157" s="543" t="s">
        <v>2786</v>
      </c>
      <c r="E2157" s="731" t="s">
        <v>4031</v>
      </c>
      <c r="F2157" s="729" t="s">
        <v>3058</v>
      </c>
      <c r="G2157" s="546"/>
      <c r="H2157" s="547"/>
      <c r="I2157" s="547"/>
      <c r="J2157" s="547"/>
      <c r="K2157" s="547"/>
      <c r="L2157" s="728" t="s">
        <v>3059</v>
      </c>
      <c r="M2157" s="579">
        <v>4162</v>
      </c>
      <c r="N2157" s="549"/>
      <c r="P2157" s="48"/>
      <c r="Q2157" s="48"/>
      <c r="R2157" s="48"/>
      <c r="S2157" s="48"/>
      <c r="T2157" s="48"/>
      <c r="U2157" s="48"/>
      <c r="V2157" s="48"/>
      <c r="W2157" s="48"/>
      <c r="X2157" s="48"/>
    </row>
    <row r="2158" spans="1:24" ht="20.100000000000001" customHeight="1">
      <c r="A2158" s="540">
        <v>2151</v>
      </c>
      <c r="B2158" s="725" t="s">
        <v>713</v>
      </c>
      <c r="C2158" s="542" t="s">
        <v>712</v>
      </c>
      <c r="D2158" s="543" t="s">
        <v>2788</v>
      </c>
      <c r="E2158" s="731" t="s">
        <v>4032</v>
      </c>
      <c r="F2158" s="729" t="s">
        <v>3058</v>
      </c>
      <c r="G2158" s="546"/>
      <c r="H2158" s="547"/>
      <c r="I2158" s="547"/>
      <c r="J2158" s="547"/>
      <c r="K2158" s="547"/>
      <c r="L2158" s="728" t="s">
        <v>3059</v>
      </c>
      <c r="M2158" s="579">
        <v>3882</v>
      </c>
      <c r="N2158" s="549"/>
      <c r="P2158" s="48"/>
      <c r="Q2158" s="48"/>
      <c r="R2158" s="48"/>
      <c r="S2158" s="48"/>
      <c r="T2158" s="48"/>
      <c r="U2158" s="48"/>
      <c r="V2158" s="48"/>
      <c r="W2158" s="48"/>
      <c r="X2158" s="48"/>
    </row>
    <row r="2159" spans="1:24" ht="20.100000000000001" customHeight="1">
      <c r="A2159" s="540">
        <v>2152</v>
      </c>
      <c r="B2159" s="725" t="s">
        <v>713</v>
      </c>
      <c r="C2159" s="542" t="s">
        <v>712</v>
      </c>
      <c r="D2159" s="543" t="s">
        <v>2789</v>
      </c>
      <c r="E2159" s="731" t="s">
        <v>4033</v>
      </c>
      <c r="F2159" s="729" t="s">
        <v>3058</v>
      </c>
      <c r="G2159" s="546"/>
      <c r="H2159" s="547"/>
      <c r="I2159" s="547"/>
      <c r="J2159" s="547"/>
      <c r="K2159" s="547"/>
      <c r="L2159" s="728" t="s">
        <v>3059</v>
      </c>
      <c r="M2159" s="579">
        <v>4779</v>
      </c>
      <c r="N2159" s="549"/>
      <c r="P2159" s="48"/>
      <c r="Q2159" s="48"/>
      <c r="R2159" s="48"/>
      <c r="S2159" s="48"/>
      <c r="T2159" s="48"/>
      <c r="U2159" s="48"/>
      <c r="V2159" s="48"/>
      <c r="W2159" s="48"/>
      <c r="X2159" s="48"/>
    </row>
    <row r="2160" spans="1:24" ht="20.100000000000001" customHeight="1">
      <c r="A2160" s="540">
        <v>2153</v>
      </c>
      <c r="B2160" s="725" t="s">
        <v>713</v>
      </c>
      <c r="C2160" s="542" t="s">
        <v>712</v>
      </c>
      <c r="D2160" s="543" t="s">
        <v>2791</v>
      </c>
      <c r="E2160" s="731" t="s">
        <v>4034</v>
      </c>
      <c r="F2160" s="729" t="s">
        <v>3058</v>
      </c>
      <c r="G2160" s="546"/>
      <c r="H2160" s="547"/>
      <c r="I2160" s="547"/>
      <c r="J2160" s="547"/>
      <c r="K2160" s="547"/>
      <c r="L2160" s="728" t="s">
        <v>3059</v>
      </c>
      <c r="M2160" s="579">
        <v>4162</v>
      </c>
      <c r="N2160" s="549"/>
      <c r="P2160" s="48"/>
      <c r="Q2160" s="48"/>
      <c r="R2160" s="48"/>
      <c r="S2160" s="48"/>
      <c r="T2160" s="48"/>
      <c r="U2160" s="48"/>
      <c r="V2160" s="48"/>
      <c r="W2160" s="48"/>
      <c r="X2160" s="48"/>
    </row>
    <row r="2161" spans="1:24" ht="20.100000000000001" customHeight="1">
      <c r="A2161" s="540">
        <v>2154</v>
      </c>
      <c r="B2161" s="725" t="s">
        <v>713</v>
      </c>
      <c r="C2161" s="542" t="s">
        <v>712</v>
      </c>
      <c r="D2161" s="543" t="s">
        <v>2792</v>
      </c>
      <c r="E2161" s="731" t="s">
        <v>4035</v>
      </c>
      <c r="F2161" s="729" t="s">
        <v>3058</v>
      </c>
      <c r="G2161" s="546"/>
      <c r="H2161" s="547"/>
      <c r="I2161" s="547"/>
      <c r="J2161" s="547"/>
      <c r="K2161" s="547"/>
      <c r="L2161" s="728" t="s">
        <v>3059</v>
      </c>
      <c r="M2161" s="579">
        <v>4162</v>
      </c>
      <c r="N2161" s="549"/>
      <c r="P2161" s="48"/>
      <c r="Q2161" s="48"/>
      <c r="R2161" s="48"/>
      <c r="S2161" s="48"/>
      <c r="T2161" s="48"/>
      <c r="U2161" s="48"/>
      <c r="V2161" s="48"/>
      <c r="W2161" s="48"/>
      <c r="X2161" s="48"/>
    </row>
    <row r="2162" spans="1:24" ht="20.100000000000001" customHeight="1">
      <c r="A2162" s="540">
        <v>2155</v>
      </c>
      <c r="B2162" s="725" t="s">
        <v>713</v>
      </c>
      <c r="C2162" s="542" t="s">
        <v>712</v>
      </c>
      <c r="D2162" s="543" t="s">
        <v>2794</v>
      </c>
      <c r="E2162" s="731" t="s">
        <v>4036</v>
      </c>
      <c r="F2162" s="729" t="s">
        <v>3058</v>
      </c>
      <c r="G2162" s="546"/>
      <c r="H2162" s="547"/>
      <c r="I2162" s="547"/>
      <c r="J2162" s="547"/>
      <c r="K2162" s="547"/>
      <c r="L2162" s="728" t="s">
        <v>3059</v>
      </c>
      <c r="M2162" s="579">
        <v>3882</v>
      </c>
      <c r="N2162" s="549"/>
      <c r="P2162" s="48"/>
      <c r="Q2162" s="48"/>
      <c r="R2162" s="48"/>
      <c r="S2162" s="48"/>
      <c r="T2162" s="48"/>
      <c r="U2162" s="48"/>
      <c r="V2162" s="48"/>
      <c r="W2162" s="48"/>
      <c r="X2162" s="48"/>
    </row>
    <row r="2163" spans="1:24" ht="20.100000000000001" customHeight="1">
      <c r="A2163" s="540">
        <v>2156</v>
      </c>
      <c r="B2163" s="725" t="s">
        <v>713</v>
      </c>
      <c r="C2163" s="542" t="s">
        <v>712</v>
      </c>
      <c r="D2163" s="543" t="s">
        <v>2795</v>
      </c>
      <c r="E2163" s="731" t="s">
        <v>4037</v>
      </c>
      <c r="F2163" s="729" t="s">
        <v>3058</v>
      </c>
      <c r="G2163" s="546"/>
      <c r="H2163" s="547"/>
      <c r="I2163" s="547"/>
      <c r="J2163" s="547"/>
      <c r="K2163" s="547"/>
      <c r="L2163" s="728" t="s">
        <v>3059</v>
      </c>
      <c r="M2163" s="579">
        <v>3882</v>
      </c>
      <c r="N2163" s="549"/>
      <c r="P2163" s="48"/>
      <c r="Q2163" s="48"/>
      <c r="R2163" s="48"/>
      <c r="S2163" s="48"/>
      <c r="T2163" s="48"/>
      <c r="U2163" s="48"/>
      <c r="V2163" s="48"/>
      <c r="W2163" s="48"/>
      <c r="X2163" s="48"/>
    </row>
    <row r="2164" spans="1:24" ht="20.100000000000001" customHeight="1">
      <c r="A2164" s="540">
        <v>2157</v>
      </c>
      <c r="B2164" s="725" t="s">
        <v>713</v>
      </c>
      <c r="C2164" s="542" t="s">
        <v>712</v>
      </c>
      <c r="D2164" s="543" t="s">
        <v>2797</v>
      </c>
      <c r="E2164" s="731" t="s">
        <v>4038</v>
      </c>
      <c r="F2164" s="729" t="s">
        <v>3058</v>
      </c>
      <c r="G2164" s="546"/>
      <c r="H2164" s="547"/>
      <c r="I2164" s="547"/>
      <c r="J2164" s="547"/>
      <c r="K2164" s="547"/>
      <c r="L2164" s="728" t="s">
        <v>3059</v>
      </c>
      <c r="M2164" s="579">
        <v>4779</v>
      </c>
      <c r="N2164" s="549"/>
      <c r="P2164" s="48"/>
      <c r="Q2164" s="48"/>
      <c r="R2164" s="48"/>
      <c r="S2164" s="48"/>
      <c r="T2164" s="48"/>
      <c r="U2164" s="48"/>
      <c r="V2164" s="48"/>
      <c r="W2164" s="48"/>
      <c r="X2164" s="48"/>
    </row>
    <row r="2165" spans="1:24" ht="20.100000000000001" customHeight="1">
      <c r="A2165" s="540">
        <v>2158</v>
      </c>
      <c r="B2165" s="725" t="s">
        <v>713</v>
      </c>
      <c r="C2165" s="542" t="s">
        <v>712</v>
      </c>
      <c r="D2165" s="543" t="s">
        <v>2798</v>
      </c>
      <c r="E2165" s="731" t="s">
        <v>4039</v>
      </c>
      <c r="F2165" s="729" t="s">
        <v>3058</v>
      </c>
      <c r="G2165" s="546"/>
      <c r="H2165" s="547"/>
      <c r="I2165" s="547"/>
      <c r="J2165" s="547"/>
      <c r="K2165" s="547"/>
      <c r="L2165" s="728" t="s">
        <v>3059</v>
      </c>
      <c r="M2165" s="579">
        <v>3882</v>
      </c>
      <c r="N2165" s="549"/>
      <c r="P2165" s="48"/>
      <c r="Q2165" s="48"/>
      <c r="R2165" s="48"/>
      <c r="S2165" s="48"/>
      <c r="T2165" s="48"/>
      <c r="U2165" s="48"/>
      <c r="V2165" s="48"/>
      <c r="W2165" s="48"/>
      <c r="X2165" s="48"/>
    </row>
    <row r="2166" spans="1:24" ht="20.100000000000001" customHeight="1">
      <c r="A2166" s="540">
        <v>2159</v>
      </c>
      <c r="B2166" s="725" t="s">
        <v>713</v>
      </c>
      <c r="C2166" s="542" t="s">
        <v>712</v>
      </c>
      <c r="D2166" s="543" t="s">
        <v>2800</v>
      </c>
      <c r="E2166" s="731" t="s">
        <v>4040</v>
      </c>
      <c r="F2166" s="729" t="s">
        <v>3058</v>
      </c>
      <c r="G2166" s="546"/>
      <c r="H2166" s="547"/>
      <c r="I2166" s="547"/>
      <c r="J2166" s="547"/>
      <c r="K2166" s="547"/>
      <c r="L2166" s="728" t="s">
        <v>3059</v>
      </c>
      <c r="M2166" s="579">
        <v>4162</v>
      </c>
      <c r="N2166" s="549"/>
      <c r="P2166" s="48"/>
      <c r="Q2166" s="48"/>
      <c r="R2166" s="48"/>
      <c r="S2166" s="48"/>
      <c r="T2166" s="48"/>
      <c r="U2166" s="48"/>
      <c r="V2166" s="48"/>
      <c r="W2166" s="48"/>
      <c r="X2166" s="48"/>
    </row>
    <row r="2167" spans="1:24" ht="20.100000000000001" customHeight="1">
      <c r="A2167" s="540">
        <v>2160</v>
      </c>
      <c r="B2167" s="725" t="s">
        <v>713</v>
      </c>
      <c r="C2167" s="542" t="s">
        <v>712</v>
      </c>
      <c r="D2167" s="543" t="s">
        <v>2801</v>
      </c>
      <c r="E2167" s="731" t="s">
        <v>4041</v>
      </c>
      <c r="F2167" s="729" t="s">
        <v>3058</v>
      </c>
      <c r="G2167" s="546"/>
      <c r="H2167" s="547"/>
      <c r="I2167" s="547"/>
      <c r="J2167" s="547"/>
      <c r="K2167" s="547"/>
      <c r="L2167" s="728" t="s">
        <v>3059</v>
      </c>
      <c r="M2167" s="579">
        <v>3370</v>
      </c>
      <c r="N2167" s="549"/>
      <c r="P2167" s="48"/>
      <c r="Q2167" s="48"/>
      <c r="R2167" s="48"/>
      <c r="S2167" s="48"/>
      <c r="T2167" s="48"/>
      <c r="U2167" s="48"/>
      <c r="V2167" s="48"/>
      <c r="W2167" s="48"/>
      <c r="X2167" s="48"/>
    </row>
    <row r="2168" spans="1:24" ht="20.100000000000001" customHeight="1">
      <c r="A2168" s="540">
        <v>2161</v>
      </c>
      <c r="B2168" s="725" t="s">
        <v>713</v>
      </c>
      <c r="C2168" s="542" t="s">
        <v>712</v>
      </c>
      <c r="D2168" s="543" t="s">
        <v>2803</v>
      </c>
      <c r="E2168" s="731" t="s">
        <v>4042</v>
      </c>
      <c r="F2168" s="729" t="s">
        <v>3058</v>
      </c>
      <c r="G2168" s="546"/>
      <c r="H2168" s="547"/>
      <c r="I2168" s="547"/>
      <c r="J2168" s="547"/>
      <c r="K2168" s="547"/>
      <c r="L2168" s="728" t="s">
        <v>3059</v>
      </c>
      <c r="M2168" s="579">
        <v>4162</v>
      </c>
      <c r="N2168" s="549"/>
      <c r="P2168" s="48"/>
      <c r="Q2168" s="48"/>
      <c r="R2168" s="48"/>
      <c r="S2168" s="48"/>
      <c r="T2168" s="48"/>
      <c r="U2168" s="48"/>
      <c r="V2168" s="48"/>
      <c r="W2168" s="48"/>
      <c r="X2168" s="48"/>
    </row>
    <row r="2169" spans="1:24" ht="20.100000000000001" customHeight="1">
      <c r="A2169" s="540">
        <v>2162</v>
      </c>
      <c r="B2169" s="725" t="s">
        <v>713</v>
      </c>
      <c r="C2169" s="542" t="s">
        <v>712</v>
      </c>
      <c r="D2169" s="543" t="s">
        <v>2804</v>
      </c>
      <c r="E2169" s="731" t="s">
        <v>4043</v>
      </c>
      <c r="F2169" s="729" t="s">
        <v>3058</v>
      </c>
      <c r="G2169" s="546"/>
      <c r="H2169" s="547"/>
      <c r="I2169" s="547"/>
      <c r="J2169" s="547"/>
      <c r="K2169" s="547"/>
      <c r="L2169" s="728" t="s">
        <v>3059</v>
      </c>
      <c r="M2169" s="579">
        <v>6142</v>
      </c>
      <c r="N2169" s="549"/>
      <c r="P2169" s="48"/>
      <c r="Q2169" s="48"/>
      <c r="R2169" s="48"/>
      <c r="S2169" s="48"/>
      <c r="T2169" s="48"/>
      <c r="U2169" s="48"/>
      <c r="V2169" s="48"/>
      <c r="W2169" s="48"/>
      <c r="X2169" s="48"/>
    </row>
    <row r="2170" spans="1:24" ht="20.100000000000001" customHeight="1">
      <c r="A2170" s="540">
        <v>2163</v>
      </c>
      <c r="B2170" s="725" t="s">
        <v>713</v>
      </c>
      <c r="C2170" s="542" t="s">
        <v>712</v>
      </c>
      <c r="D2170" s="543" t="s">
        <v>2806</v>
      </c>
      <c r="E2170" s="731" t="s">
        <v>4044</v>
      </c>
      <c r="F2170" s="729" t="s">
        <v>3058</v>
      </c>
      <c r="G2170" s="546"/>
      <c r="H2170" s="547"/>
      <c r="I2170" s="547"/>
      <c r="J2170" s="547"/>
      <c r="K2170" s="547"/>
      <c r="L2170" s="728" t="s">
        <v>3059</v>
      </c>
      <c r="M2170" s="579">
        <v>4162</v>
      </c>
      <c r="N2170" s="549"/>
      <c r="P2170" s="48"/>
      <c r="Q2170" s="48"/>
      <c r="R2170" s="48"/>
      <c r="S2170" s="48"/>
      <c r="T2170" s="48"/>
      <c r="U2170" s="48"/>
      <c r="V2170" s="48"/>
      <c r="W2170" s="48"/>
      <c r="X2170" s="48"/>
    </row>
    <row r="2171" spans="1:24" ht="20.100000000000001" customHeight="1">
      <c r="A2171" s="540">
        <v>2164</v>
      </c>
      <c r="B2171" s="725" t="s">
        <v>713</v>
      </c>
      <c r="C2171" s="542" t="s">
        <v>712</v>
      </c>
      <c r="D2171" s="543" t="s">
        <v>2807</v>
      </c>
      <c r="E2171" s="731" t="s">
        <v>4045</v>
      </c>
      <c r="F2171" s="729" t="s">
        <v>3058</v>
      </c>
      <c r="G2171" s="546"/>
      <c r="H2171" s="547"/>
      <c r="I2171" s="547"/>
      <c r="J2171" s="547"/>
      <c r="K2171" s="547"/>
      <c r="L2171" s="728" t="s">
        <v>3059</v>
      </c>
      <c r="M2171" s="579">
        <v>4162</v>
      </c>
      <c r="N2171" s="549"/>
      <c r="P2171" s="48"/>
      <c r="Q2171" s="48"/>
      <c r="R2171" s="48"/>
      <c r="S2171" s="48"/>
      <c r="T2171" s="48"/>
      <c r="U2171" s="48"/>
      <c r="V2171" s="48"/>
      <c r="W2171" s="48"/>
      <c r="X2171" s="48"/>
    </row>
    <row r="2172" spans="1:24" ht="20.100000000000001" customHeight="1">
      <c r="A2172" s="540">
        <v>2165</v>
      </c>
      <c r="B2172" s="725" t="s">
        <v>713</v>
      </c>
      <c r="C2172" s="542" t="s">
        <v>712</v>
      </c>
      <c r="D2172" s="543" t="s">
        <v>2810</v>
      </c>
      <c r="E2172" s="731" t="s">
        <v>4046</v>
      </c>
      <c r="F2172" s="729" t="s">
        <v>3058</v>
      </c>
      <c r="G2172" s="546"/>
      <c r="H2172" s="547"/>
      <c r="I2172" s="547"/>
      <c r="J2172" s="547"/>
      <c r="K2172" s="547"/>
      <c r="L2172" s="728" t="s">
        <v>3059</v>
      </c>
      <c r="M2172" s="579">
        <v>4162</v>
      </c>
      <c r="N2172" s="549"/>
      <c r="P2172" s="48"/>
      <c r="Q2172" s="48"/>
      <c r="R2172" s="48"/>
      <c r="S2172" s="48"/>
      <c r="T2172" s="48"/>
      <c r="U2172" s="48"/>
      <c r="V2172" s="48"/>
      <c r="W2172" s="48"/>
      <c r="X2172" s="48"/>
    </row>
    <row r="2173" spans="1:24" ht="20.100000000000001" customHeight="1">
      <c r="A2173" s="540">
        <v>2166</v>
      </c>
      <c r="B2173" s="725" t="s">
        <v>713</v>
      </c>
      <c r="C2173" s="542" t="s">
        <v>712</v>
      </c>
      <c r="D2173" s="543" t="s">
        <v>714</v>
      </c>
      <c r="E2173" s="731" t="s">
        <v>4047</v>
      </c>
      <c r="F2173" s="729" t="s">
        <v>3058</v>
      </c>
      <c r="G2173" s="546"/>
      <c r="H2173" s="547"/>
      <c r="I2173" s="547"/>
      <c r="J2173" s="547"/>
      <c r="K2173" s="547"/>
      <c r="L2173" s="728" t="s">
        <v>3059</v>
      </c>
      <c r="M2173" s="579">
        <v>4162</v>
      </c>
      <c r="N2173" s="549"/>
      <c r="P2173" s="48"/>
      <c r="Q2173" s="48"/>
      <c r="R2173" s="48"/>
      <c r="S2173" s="48"/>
      <c r="T2173" s="48"/>
      <c r="U2173" s="48"/>
      <c r="V2173" s="48"/>
      <c r="W2173" s="48"/>
      <c r="X2173" s="48"/>
    </row>
    <row r="2174" spans="1:24" ht="20.100000000000001" customHeight="1">
      <c r="A2174" s="540">
        <v>2167</v>
      </c>
      <c r="B2174" s="725" t="s">
        <v>713</v>
      </c>
      <c r="C2174" s="542" t="s">
        <v>712</v>
      </c>
      <c r="D2174" s="543" t="s">
        <v>2812</v>
      </c>
      <c r="E2174" s="733" t="s">
        <v>4048</v>
      </c>
      <c r="F2174" s="729" t="s">
        <v>3058</v>
      </c>
      <c r="G2174" s="546"/>
      <c r="H2174" s="547"/>
      <c r="I2174" s="547"/>
      <c r="J2174" s="547"/>
      <c r="K2174" s="547"/>
      <c r="L2174" s="728" t="s">
        <v>3059</v>
      </c>
      <c r="M2174" s="579">
        <v>2854</v>
      </c>
      <c r="N2174" s="549"/>
      <c r="P2174" s="48"/>
      <c r="Q2174" s="48"/>
      <c r="R2174" s="48"/>
      <c r="S2174" s="48"/>
      <c r="T2174" s="48"/>
      <c r="U2174" s="48"/>
      <c r="V2174" s="48"/>
      <c r="W2174" s="48"/>
      <c r="X2174" s="48"/>
    </row>
    <row r="2175" spans="1:24" ht="15.75" customHeight="1">
      <c r="A2175" s="540"/>
      <c r="B2175" s="541"/>
      <c r="C2175" s="542"/>
      <c r="D2175" s="543"/>
      <c r="E2175" s="544"/>
      <c r="F2175" s="545"/>
      <c r="G2175" s="546"/>
      <c r="H2175" s="547"/>
      <c r="I2175" s="547"/>
      <c r="J2175" s="547"/>
      <c r="K2175" s="547"/>
      <c r="L2175" s="544"/>
      <c r="M2175" s="538"/>
      <c r="N2175" s="549"/>
      <c r="P2175" s="48"/>
      <c r="Q2175" s="48"/>
      <c r="R2175" s="48"/>
      <c r="S2175" s="48"/>
      <c r="T2175" s="48"/>
      <c r="U2175" s="48"/>
      <c r="V2175" s="48"/>
      <c r="W2175" s="48"/>
      <c r="X2175" s="48"/>
    </row>
    <row r="2176" spans="1:24" ht="15" customHeight="1" thickBot="1">
      <c r="A2176" s="560"/>
      <c r="B2176" s="561"/>
      <c r="C2176" s="562"/>
      <c r="D2176" s="562"/>
      <c r="E2176" s="563"/>
      <c r="F2176" s="564"/>
      <c r="G2176" s="563"/>
      <c r="H2176" s="563"/>
      <c r="I2176" s="563"/>
      <c r="J2176" s="563"/>
      <c r="K2176" s="563"/>
      <c r="L2176" s="563"/>
      <c r="M2176" s="565"/>
      <c r="N2176" s="566"/>
      <c r="O2176" s="517"/>
    </row>
    <row r="2177" spans="1:15" ht="15" customHeight="1" thickBot="1">
      <c r="A2177" s="567"/>
      <c r="B2177" s="1356" t="s">
        <v>4050</v>
      </c>
      <c r="C2177" s="1356"/>
      <c r="D2177" s="1356"/>
      <c r="E2177" s="1356"/>
      <c r="F2177" s="1356"/>
      <c r="G2177" s="1356"/>
      <c r="H2177" s="1356"/>
      <c r="I2177" s="1356"/>
      <c r="J2177" s="1356"/>
      <c r="K2177" s="1356"/>
      <c r="L2177" s="1356"/>
      <c r="M2177" s="568">
        <v>211175474</v>
      </c>
      <c r="N2177" s="521"/>
      <c r="O2177" s="517"/>
    </row>
    <row r="2178" spans="1:15" ht="15" customHeight="1">
      <c r="A2178" s="569"/>
      <c r="G2178" s="514"/>
      <c r="H2178" s="514"/>
      <c r="I2178" s="514"/>
      <c r="J2178" s="514"/>
      <c r="K2178" s="514"/>
      <c r="N2178" s="516"/>
      <c r="O2178" s="517"/>
    </row>
    <row r="2179" spans="1:15" ht="15" customHeight="1">
      <c r="A2179" s="569"/>
      <c r="B2179" s="570"/>
      <c r="G2179" s="512"/>
      <c r="H2179" s="571"/>
      <c r="J2179" s="514"/>
      <c r="K2179" s="712" t="s">
        <v>4426</v>
      </c>
      <c r="N2179" s="512"/>
      <c r="O2179" s="512"/>
    </row>
    <row r="2180" spans="1:15" ht="15" customHeight="1">
      <c r="A2180" s="569"/>
      <c r="B2180" s="570"/>
      <c r="C2180" s="516" t="s">
        <v>182</v>
      </c>
      <c r="G2180" s="512"/>
      <c r="H2180" s="571"/>
      <c r="J2180" s="514"/>
      <c r="K2180" s="516"/>
      <c r="N2180" s="512"/>
      <c r="O2180" s="512"/>
    </row>
    <row r="2181" spans="1:15" ht="15" customHeight="1">
      <c r="A2181" s="569"/>
      <c r="C2181" s="516" t="s">
        <v>727</v>
      </c>
      <c r="G2181" s="512"/>
      <c r="H2181" s="513"/>
      <c r="J2181" s="513"/>
      <c r="K2181" s="516" t="s">
        <v>199</v>
      </c>
      <c r="N2181" s="512"/>
      <c r="O2181" s="512"/>
    </row>
    <row r="2182" spans="1:15" ht="15" customHeight="1">
      <c r="A2182" s="569"/>
      <c r="B2182" s="570"/>
      <c r="C2182" s="516"/>
      <c r="G2182" s="512"/>
      <c r="H2182" s="513"/>
      <c r="I2182" s="512"/>
      <c r="J2182" s="513"/>
      <c r="K2182" s="512"/>
      <c r="N2182" s="512"/>
      <c r="O2182" s="512"/>
    </row>
    <row r="2183" spans="1:15" ht="15" customHeight="1">
      <c r="A2183" s="569"/>
      <c r="B2183" s="570"/>
      <c r="C2183" s="516"/>
      <c r="G2183" s="512"/>
      <c r="H2183" s="513"/>
      <c r="I2183" s="512"/>
      <c r="J2183" s="513"/>
      <c r="K2183" s="512"/>
      <c r="N2183" s="512"/>
      <c r="O2183" s="512"/>
    </row>
    <row r="2184" spans="1:15" ht="15" customHeight="1">
      <c r="A2184" s="519"/>
      <c r="B2184" s="572"/>
      <c r="C2184" s="518" t="s">
        <v>1010</v>
      </c>
      <c r="D2184" s="243"/>
      <c r="E2184" s="573"/>
      <c r="F2184" s="574"/>
      <c r="G2184" s="243"/>
      <c r="H2184" s="572"/>
      <c r="I2184" s="575"/>
      <c r="J2184" s="572"/>
      <c r="K2184" s="518" t="s">
        <v>1011</v>
      </c>
      <c r="L2184" s="573"/>
      <c r="M2184" s="243"/>
      <c r="N2184" s="243"/>
      <c r="O2184" s="243"/>
    </row>
    <row r="2185" spans="1:15" ht="15" customHeight="1">
      <c r="A2185" s="569"/>
      <c r="B2185" s="570"/>
      <c r="G2185" s="514"/>
      <c r="H2185" s="514"/>
      <c r="I2185" s="514"/>
      <c r="J2185" s="514"/>
      <c r="K2185" s="514"/>
      <c r="M2185" s="516"/>
      <c r="N2185" s="516"/>
      <c r="O2185" s="517"/>
    </row>
    <row r="2186" spans="1:15" ht="15" customHeight="1">
      <c r="A2186" s="569"/>
      <c r="B2186" s="570"/>
      <c r="G2186" s="514"/>
      <c r="H2186" s="514"/>
      <c r="I2186" s="514"/>
      <c r="J2186" s="514"/>
      <c r="K2186" s="514"/>
      <c r="M2186" s="516"/>
      <c r="N2186" s="516"/>
      <c r="O2186" s="517"/>
    </row>
    <row r="2187" spans="1:15" ht="15" customHeight="1">
      <c r="A2187" s="576"/>
      <c r="B2187" s="570"/>
      <c r="G2187" s="514"/>
      <c r="H2187" s="514"/>
      <c r="I2187" s="514"/>
      <c r="J2187" s="514"/>
      <c r="K2187" s="514"/>
      <c r="M2187" s="516"/>
      <c r="N2187" s="516"/>
      <c r="O2187" s="517"/>
    </row>
    <row r="2188" spans="1:15" ht="15" customHeight="1">
      <c r="A2188" s="577"/>
      <c r="B2188" s="570"/>
      <c r="G2188" s="514"/>
      <c r="H2188" s="514"/>
      <c r="I2188" s="514"/>
      <c r="J2188" s="514"/>
      <c r="K2188" s="514"/>
      <c r="M2188" s="516"/>
      <c r="N2188" s="516"/>
      <c r="O2188" s="517"/>
    </row>
    <row r="2189" spans="1:15" ht="15" customHeight="1">
      <c r="A2189" s="577"/>
      <c r="B2189" s="570"/>
      <c r="G2189" s="514"/>
      <c r="H2189" s="514"/>
      <c r="I2189" s="514"/>
      <c r="J2189" s="514"/>
      <c r="K2189" s="514"/>
      <c r="M2189" s="516"/>
      <c r="N2189" s="516"/>
      <c r="O2189" s="517"/>
    </row>
    <row r="2190" spans="1:15" ht="15" customHeight="1">
      <c r="A2190" s="577"/>
      <c r="B2190" s="570"/>
      <c r="G2190" s="514"/>
      <c r="H2190" s="514"/>
      <c r="I2190" s="514"/>
      <c r="J2190" s="514"/>
      <c r="K2190" s="514"/>
      <c r="N2190" s="516"/>
      <c r="O2190" s="517"/>
    </row>
    <row r="2191" spans="1:15" ht="15" customHeight="1">
      <c r="A2191" s="577"/>
      <c r="B2191" s="570"/>
      <c r="G2191" s="514"/>
      <c r="H2191" s="514"/>
      <c r="I2191" s="514"/>
      <c r="J2191" s="514"/>
      <c r="K2191" s="514"/>
      <c r="N2191" s="516"/>
      <c r="O2191" s="517"/>
    </row>
    <row r="2192" spans="1:15" ht="15" customHeight="1">
      <c r="A2192" s="577"/>
      <c r="G2192" s="514"/>
      <c r="H2192" s="514"/>
      <c r="I2192" s="514"/>
      <c r="J2192" s="514"/>
      <c r="K2192" s="514"/>
      <c r="N2192" s="516"/>
      <c r="O2192" s="517"/>
    </row>
    <row r="2193" spans="1:15" ht="15" customHeight="1">
      <c r="A2193" s="577"/>
      <c r="G2193" s="514"/>
      <c r="H2193" s="514"/>
      <c r="I2193" s="514"/>
      <c r="J2193" s="514"/>
      <c r="K2193" s="514"/>
      <c r="N2193" s="516"/>
      <c r="O2193" s="517"/>
    </row>
    <row r="2194" spans="1:15" ht="15" customHeight="1">
      <c r="A2194" s="577"/>
      <c r="G2194" s="514"/>
      <c r="H2194" s="514"/>
      <c r="I2194" s="514"/>
      <c r="J2194" s="514"/>
      <c r="K2194" s="514"/>
      <c r="N2194" s="516"/>
      <c r="O2194" s="517"/>
    </row>
    <row r="2195" spans="1:15" ht="15" customHeight="1">
      <c r="A2195" s="577"/>
      <c r="G2195" s="514"/>
      <c r="H2195" s="514"/>
      <c r="I2195" s="514"/>
      <c r="J2195" s="514"/>
      <c r="K2195" s="514"/>
      <c r="N2195" s="516"/>
      <c r="O2195" s="517"/>
    </row>
    <row r="2196" spans="1:15" ht="15" customHeight="1">
      <c r="A2196" s="577"/>
      <c r="G2196" s="514"/>
      <c r="H2196" s="514"/>
      <c r="I2196" s="514"/>
      <c r="J2196" s="514"/>
      <c r="K2196" s="514"/>
      <c r="N2196" s="516"/>
      <c r="O2196" s="517"/>
    </row>
    <row r="2197" spans="1:15" ht="15" customHeight="1">
      <c r="A2197" s="577"/>
      <c r="G2197" s="514"/>
      <c r="H2197" s="514"/>
      <c r="I2197" s="514"/>
      <c r="J2197" s="514"/>
      <c r="K2197" s="514"/>
      <c r="N2197" s="516"/>
      <c r="O2197" s="517"/>
    </row>
    <row r="2198" spans="1:15" ht="15" customHeight="1">
      <c r="A2198" s="577"/>
      <c r="G2198" s="514"/>
      <c r="H2198" s="514"/>
      <c r="I2198" s="514"/>
      <c r="J2198" s="514"/>
      <c r="K2198" s="514"/>
      <c r="N2198" s="516"/>
      <c r="O2198" s="517"/>
    </row>
    <row r="2199" spans="1:15" ht="15" customHeight="1">
      <c r="A2199" s="577"/>
      <c r="G2199" s="514"/>
      <c r="H2199" s="514"/>
      <c r="I2199" s="514"/>
      <c r="J2199" s="514"/>
      <c r="K2199" s="514"/>
      <c r="N2199" s="516"/>
      <c r="O2199" s="517"/>
    </row>
    <row r="2200" spans="1:15" ht="15" customHeight="1">
      <c r="A2200" s="577"/>
      <c r="G2200" s="514"/>
      <c r="H2200" s="514"/>
      <c r="I2200" s="514"/>
      <c r="J2200" s="514"/>
      <c r="K2200" s="514"/>
      <c r="N2200" s="516"/>
      <c r="O2200" s="517"/>
    </row>
    <row r="2201" spans="1:15" ht="15" customHeight="1">
      <c r="A2201" s="577"/>
      <c r="G2201" s="514"/>
      <c r="H2201" s="514"/>
      <c r="I2201" s="514"/>
      <c r="J2201" s="514"/>
      <c r="K2201" s="514"/>
      <c r="N2201" s="516"/>
      <c r="O2201" s="517"/>
    </row>
    <row r="2202" spans="1:15" ht="15" customHeight="1">
      <c r="A2202" s="577"/>
      <c r="G2202" s="514"/>
      <c r="H2202" s="514"/>
      <c r="I2202" s="514"/>
      <c r="J2202" s="514"/>
      <c r="K2202" s="514"/>
      <c r="N2202" s="516"/>
      <c r="O2202" s="517"/>
    </row>
    <row r="2203" spans="1:15" ht="15" customHeight="1">
      <c r="A2203" s="577"/>
      <c r="G2203" s="514"/>
      <c r="H2203" s="514"/>
      <c r="I2203" s="514"/>
      <c r="J2203" s="514"/>
      <c r="K2203" s="514"/>
      <c r="N2203" s="516"/>
      <c r="O2203" s="517"/>
    </row>
    <row r="2204" spans="1:15" ht="15" customHeight="1">
      <c r="A2204" s="577"/>
      <c r="G2204" s="514"/>
      <c r="H2204" s="514"/>
      <c r="I2204" s="514"/>
      <c r="J2204" s="514"/>
      <c r="K2204" s="514"/>
      <c r="N2204" s="516"/>
      <c r="O2204" s="517"/>
    </row>
    <row r="2205" spans="1:15" ht="15" customHeight="1">
      <c r="A2205" s="577"/>
      <c r="G2205" s="514"/>
      <c r="H2205" s="514"/>
      <c r="I2205" s="514"/>
      <c r="J2205" s="514"/>
      <c r="K2205" s="514"/>
      <c r="N2205" s="516"/>
      <c r="O2205" s="517"/>
    </row>
    <row r="2206" spans="1:15" ht="15" customHeight="1">
      <c r="A2206" s="577"/>
      <c r="G2206" s="514"/>
      <c r="H2206" s="514"/>
      <c r="I2206" s="514"/>
      <c r="J2206" s="514"/>
      <c r="K2206" s="514"/>
      <c r="N2206" s="516"/>
      <c r="O2206" s="517"/>
    </row>
    <row r="2207" spans="1:15" ht="15" customHeight="1">
      <c r="A2207" s="577"/>
      <c r="G2207" s="514"/>
      <c r="H2207" s="514"/>
      <c r="I2207" s="514"/>
      <c r="J2207" s="514"/>
      <c r="K2207" s="514"/>
      <c r="N2207" s="516"/>
      <c r="O2207" s="517"/>
    </row>
    <row r="2208" spans="1:15" ht="15" customHeight="1">
      <c r="A2208" s="577"/>
      <c r="G2208" s="514"/>
      <c r="H2208" s="514"/>
      <c r="I2208" s="514"/>
      <c r="J2208" s="514"/>
      <c r="K2208" s="514"/>
      <c r="N2208" s="516"/>
      <c r="O2208" s="517"/>
    </row>
    <row r="2209" spans="1:15" ht="15" customHeight="1">
      <c r="A2209" s="577"/>
      <c r="G2209" s="514"/>
      <c r="H2209" s="514"/>
      <c r="I2209" s="514"/>
      <c r="J2209" s="514"/>
      <c r="K2209" s="514"/>
      <c r="N2209" s="516"/>
      <c r="O2209" s="517"/>
    </row>
    <row r="2210" spans="1:15" ht="15" customHeight="1">
      <c r="A2210" s="577"/>
      <c r="G2210" s="514"/>
      <c r="H2210" s="514"/>
      <c r="I2210" s="514"/>
      <c r="J2210" s="514"/>
      <c r="K2210" s="514"/>
      <c r="N2210" s="516"/>
      <c r="O2210" s="517"/>
    </row>
    <row r="2211" spans="1:15" ht="15" customHeight="1">
      <c r="A2211" s="577"/>
      <c r="G2211" s="514"/>
      <c r="H2211" s="514"/>
      <c r="I2211" s="514"/>
      <c r="J2211" s="514"/>
      <c r="K2211" s="514"/>
      <c r="N2211" s="516"/>
      <c r="O2211" s="517"/>
    </row>
    <row r="2212" spans="1:15" ht="15" customHeight="1">
      <c r="A2212" s="577"/>
      <c r="G2212" s="514"/>
      <c r="H2212" s="514"/>
      <c r="I2212" s="514"/>
      <c r="J2212" s="514"/>
      <c r="K2212" s="514"/>
      <c r="N2212" s="516"/>
      <c r="O2212" s="517"/>
    </row>
    <row r="2213" spans="1:15" ht="15" customHeight="1">
      <c r="A2213" s="577"/>
      <c r="G2213" s="514"/>
      <c r="H2213" s="514"/>
      <c r="I2213" s="514"/>
      <c r="J2213" s="514"/>
      <c r="K2213" s="514"/>
      <c r="N2213" s="516"/>
      <c r="O2213" s="517"/>
    </row>
    <row r="2214" spans="1:15" ht="15" customHeight="1">
      <c r="A2214" s="577"/>
      <c r="G2214" s="514"/>
      <c r="H2214" s="514"/>
      <c r="I2214" s="514"/>
      <c r="J2214" s="514"/>
      <c r="K2214" s="514"/>
      <c r="N2214" s="516"/>
      <c r="O2214" s="517"/>
    </row>
    <row r="2215" spans="1:15" ht="15" customHeight="1">
      <c r="A2215" s="577"/>
      <c r="G2215" s="514"/>
      <c r="H2215" s="514"/>
      <c r="I2215" s="514"/>
      <c r="J2215" s="514"/>
      <c r="K2215" s="514"/>
      <c r="N2215" s="516"/>
      <c r="O2215" s="517"/>
    </row>
    <row r="2216" spans="1:15" ht="15" customHeight="1">
      <c r="A2216" s="577"/>
      <c r="G2216" s="514"/>
      <c r="H2216" s="514"/>
      <c r="I2216" s="514"/>
      <c r="J2216" s="514"/>
      <c r="K2216" s="514"/>
      <c r="N2216" s="516"/>
      <c r="O2216" s="517"/>
    </row>
    <row r="2217" spans="1:15" ht="15" customHeight="1">
      <c r="A2217" s="577"/>
      <c r="G2217" s="514"/>
      <c r="H2217" s="514"/>
      <c r="I2217" s="514"/>
      <c r="J2217" s="514"/>
      <c r="K2217" s="514"/>
      <c r="N2217" s="516"/>
      <c r="O2217" s="517"/>
    </row>
    <row r="2218" spans="1:15" ht="15" customHeight="1">
      <c r="A2218" s="577"/>
      <c r="G2218" s="514"/>
      <c r="H2218" s="514"/>
      <c r="I2218" s="514"/>
      <c r="J2218" s="514"/>
      <c r="K2218" s="514"/>
      <c r="N2218" s="516"/>
      <c r="O2218" s="517"/>
    </row>
    <row r="2219" spans="1:15" ht="15" customHeight="1">
      <c r="A2219" s="577"/>
      <c r="G2219" s="514"/>
      <c r="H2219" s="514"/>
      <c r="I2219" s="514"/>
      <c r="J2219" s="514"/>
      <c r="K2219" s="514"/>
      <c r="N2219" s="516"/>
      <c r="O2219" s="517"/>
    </row>
    <row r="2220" spans="1:15" ht="15" customHeight="1">
      <c r="A2220" s="577"/>
      <c r="G2220" s="514"/>
      <c r="H2220" s="514"/>
      <c r="I2220" s="514"/>
      <c r="J2220" s="514"/>
      <c r="K2220" s="514"/>
      <c r="N2220" s="516"/>
      <c r="O2220" s="517"/>
    </row>
    <row r="2221" spans="1:15" ht="15" customHeight="1">
      <c r="A2221" s="577"/>
      <c r="G2221" s="514"/>
      <c r="H2221" s="514"/>
      <c r="I2221" s="514"/>
      <c r="J2221" s="514"/>
      <c r="K2221" s="514"/>
      <c r="N2221" s="516"/>
      <c r="O2221" s="517"/>
    </row>
    <row r="2222" spans="1:15" ht="15" customHeight="1">
      <c r="A2222" s="577"/>
      <c r="G2222" s="514"/>
      <c r="H2222" s="514"/>
      <c r="I2222" s="514"/>
      <c r="J2222" s="514"/>
      <c r="K2222" s="514"/>
      <c r="N2222" s="516"/>
      <c r="O2222" s="517"/>
    </row>
    <row r="2223" spans="1:15" ht="15" customHeight="1">
      <c r="A2223" s="577"/>
      <c r="G2223" s="514"/>
      <c r="H2223" s="514"/>
      <c r="I2223" s="514"/>
      <c r="J2223" s="514"/>
      <c r="K2223" s="514"/>
      <c r="N2223" s="516"/>
      <c r="O2223" s="517"/>
    </row>
    <row r="2224" spans="1:15" ht="15" customHeight="1">
      <c r="A2224" s="577"/>
      <c r="G2224" s="514"/>
      <c r="H2224" s="514"/>
      <c r="I2224" s="514"/>
      <c r="J2224" s="514"/>
      <c r="K2224" s="514"/>
      <c r="N2224" s="516"/>
      <c r="O2224" s="517"/>
    </row>
    <row r="2225" spans="1:15" ht="15" customHeight="1">
      <c r="A2225" s="577"/>
      <c r="G2225" s="514"/>
      <c r="H2225" s="514"/>
      <c r="I2225" s="514"/>
      <c r="J2225" s="514"/>
      <c r="K2225" s="514"/>
      <c r="N2225" s="516"/>
      <c r="O2225" s="517"/>
    </row>
    <row r="2226" spans="1:15" ht="15" customHeight="1">
      <c r="A2226" s="577"/>
      <c r="G2226" s="514"/>
      <c r="H2226" s="514"/>
      <c r="I2226" s="514"/>
      <c r="J2226" s="514"/>
      <c r="K2226" s="514"/>
      <c r="N2226" s="516"/>
      <c r="O2226" s="517"/>
    </row>
    <row r="2227" spans="1:15" ht="15" customHeight="1">
      <c r="A2227" s="577"/>
      <c r="G2227" s="514"/>
      <c r="H2227" s="514"/>
      <c r="I2227" s="514"/>
      <c r="J2227" s="514"/>
      <c r="K2227" s="514"/>
      <c r="N2227" s="516"/>
      <c r="O2227" s="517"/>
    </row>
    <row r="2228" spans="1:15" ht="15" customHeight="1">
      <c r="A2228" s="577"/>
      <c r="G2228" s="514"/>
      <c r="H2228" s="514"/>
      <c r="I2228" s="514"/>
      <c r="J2228" s="514"/>
      <c r="K2228" s="514"/>
      <c r="N2228" s="516"/>
      <c r="O2228" s="517"/>
    </row>
    <row r="2229" spans="1:15" ht="15" customHeight="1">
      <c r="A2229" s="577"/>
      <c r="G2229" s="514"/>
      <c r="H2229" s="514"/>
      <c r="I2229" s="514"/>
      <c r="J2229" s="514"/>
      <c r="K2229" s="514"/>
      <c r="N2229" s="516"/>
      <c r="O2229" s="517"/>
    </row>
    <row r="2230" spans="1:15" ht="15" customHeight="1">
      <c r="A2230" s="577"/>
      <c r="G2230" s="514"/>
      <c r="H2230" s="514"/>
      <c r="I2230" s="514"/>
      <c r="J2230" s="514"/>
      <c r="K2230" s="514"/>
      <c r="N2230" s="516"/>
      <c r="O2230" s="517"/>
    </row>
    <row r="2231" spans="1:15" ht="15" customHeight="1">
      <c r="A2231" s="577"/>
      <c r="G2231" s="514"/>
      <c r="H2231" s="514"/>
      <c r="I2231" s="514"/>
      <c r="J2231" s="514"/>
      <c r="K2231" s="514"/>
      <c r="N2231" s="516"/>
      <c r="O2231" s="517"/>
    </row>
    <row r="2232" spans="1:15" ht="15" customHeight="1">
      <c r="A2232" s="577"/>
      <c r="G2232" s="514"/>
      <c r="H2232" s="514"/>
      <c r="I2232" s="514"/>
      <c r="J2232" s="514"/>
      <c r="K2232" s="514"/>
      <c r="N2232" s="516"/>
      <c r="O2232" s="517"/>
    </row>
    <row r="2233" spans="1:15" ht="15" customHeight="1">
      <c r="A2233" s="577"/>
      <c r="G2233" s="514"/>
      <c r="H2233" s="514"/>
      <c r="I2233" s="514"/>
      <c r="J2233" s="514"/>
      <c r="K2233" s="514"/>
      <c r="N2233" s="516"/>
      <c r="O2233" s="517"/>
    </row>
    <row r="2234" spans="1:15" ht="15" customHeight="1">
      <c r="A2234" s="577"/>
      <c r="G2234" s="514"/>
      <c r="H2234" s="514"/>
      <c r="I2234" s="514"/>
      <c r="J2234" s="514"/>
      <c r="K2234" s="514"/>
      <c r="N2234" s="516"/>
      <c r="O2234" s="517"/>
    </row>
    <row r="2235" spans="1:15" ht="15" customHeight="1">
      <c r="A2235" s="577"/>
      <c r="G2235" s="514"/>
      <c r="H2235" s="514"/>
      <c r="I2235" s="514"/>
      <c r="J2235" s="514"/>
      <c r="K2235" s="514"/>
      <c r="N2235" s="516"/>
      <c r="O2235" s="517"/>
    </row>
    <row r="2236" spans="1:15" ht="15" customHeight="1">
      <c r="A2236" s="577"/>
      <c r="G2236" s="514"/>
      <c r="H2236" s="514"/>
      <c r="I2236" s="514"/>
      <c r="J2236" s="514"/>
      <c r="K2236" s="514"/>
      <c r="N2236" s="516"/>
      <c r="O2236" s="517"/>
    </row>
    <row r="2237" spans="1:15" ht="15" customHeight="1">
      <c r="A2237" s="577"/>
      <c r="G2237" s="514"/>
      <c r="H2237" s="514"/>
      <c r="I2237" s="514"/>
      <c r="J2237" s="514"/>
      <c r="K2237" s="514"/>
      <c r="N2237" s="516"/>
      <c r="O2237" s="517"/>
    </row>
    <row r="2238" spans="1:15" ht="15" customHeight="1">
      <c r="A2238" s="577"/>
      <c r="G2238" s="514"/>
      <c r="H2238" s="514"/>
      <c r="I2238" s="514"/>
      <c r="J2238" s="514"/>
      <c r="K2238" s="514"/>
      <c r="N2238" s="516"/>
      <c r="O2238" s="517"/>
    </row>
    <row r="2239" spans="1:15" ht="15" customHeight="1">
      <c r="A2239" s="577"/>
      <c r="G2239" s="514"/>
      <c r="H2239" s="514"/>
      <c r="I2239" s="514"/>
      <c r="J2239" s="514"/>
      <c r="K2239" s="514"/>
      <c r="N2239" s="516"/>
      <c r="O2239" s="517"/>
    </row>
    <row r="2240" spans="1:15" ht="15" customHeight="1">
      <c r="A2240" s="577"/>
      <c r="G2240" s="514"/>
      <c r="H2240" s="514"/>
      <c r="I2240" s="514"/>
      <c r="J2240" s="514"/>
      <c r="K2240" s="514"/>
      <c r="N2240" s="516"/>
      <c r="O2240" s="517"/>
    </row>
    <row r="2241" spans="1:15" ht="15" customHeight="1">
      <c r="A2241" s="577"/>
      <c r="G2241" s="514"/>
      <c r="H2241" s="514"/>
      <c r="I2241" s="514"/>
      <c r="J2241" s="514"/>
      <c r="K2241" s="514"/>
      <c r="N2241" s="516"/>
      <c r="O2241" s="517"/>
    </row>
    <row r="2242" spans="1:15" ht="15" customHeight="1">
      <c r="A2242" s="577"/>
      <c r="G2242" s="514"/>
      <c r="H2242" s="514"/>
      <c r="I2242" s="514"/>
      <c r="J2242" s="514"/>
      <c r="K2242" s="514"/>
      <c r="N2242" s="516"/>
      <c r="O2242" s="517"/>
    </row>
    <row r="2243" spans="1:15" ht="15" customHeight="1">
      <c r="A2243" s="577"/>
      <c r="G2243" s="514"/>
      <c r="H2243" s="514"/>
      <c r="I2243" s="514"/>
      <c r="J2243" s="514"/>
      <c r="K2243" s="514"/>
      <c r="N2243" s="516"/>
      <c r="O2243" s="517"/>
    </row>
    <row r="2244" spans="1:15" ht="15" customHeight="1">
      <c r="A2244" s="577"/>
      <c r="G2244" s="514"/>
      <c r="H2244" s="514"/>
      <c r="I2244" s="514"/>
      <c r="J2244" s="514"/>
      <c r="K2244" s="514"/>
      <c r="N2244" s="516"/>
      <c r="O2244" s="517"/>
    </row>
    <row r="2245" spans="1:15" ht="15" customHeight="1">
      <c r="A2245" s="577"/>
      <c r="G2245" s="514"/>
      <c r="H2245" s="514"/>
      <c r="I2245" s="514"/>
      <c r="J2245" s="514"/>
      <c r="K2245" s="514"/>
      <c r="N2245" s="516"/>
      <c r="O2245" s="517"/>
    </row>
    <row r="2246" spans="1:15" ht="15" customHeight="1">
      <c r="A2246" s="577"/>
      <c r="G2246" s="514"/>
      <c r="H2246" s="514"/>
      <c r="I2246" s="514"/>
      <c r="J2246" s="514"/>
      <c r="K2246" s="514"/>
      <c r="N2246" s="516"/>
      <c r="O2246" s="517"/>
    </row>
    <row r="2247" spans="1:15" ht="15" customHeight="1">
      <c r="A2247" s="577"/>
      <c r="G2247" s="514"/>
      <c r="H2247" s="514"/>
      <c r="I2247" s="514"/>
      <c r="J2247" s="514"/>
      <c r="K2247" s="514"/>
      <c r="N2247" s="516"/>
      <c r="O2247" s="517"/>
    </row>
    <row r="2248" spans="1:15" ht="15" customHeight="1">
      <c r="A2248" s="577"/>
      <c r="G2248" s="514"/>
      <c r="H2248" s="514"/>
      <c r="I2248" s="514"/>
      <c r="J2248" s="514"/>
      <c r="K2248" s="514"/>
      <c r="N2248" s="516"/>
      <c r="O2248" s="517"/>
    </row>
    <row r="2249" spans="1:15" ht="15" customHeight="1">
      <c r="A2249" s="577"/>
      <c r="G2249" s="514"/>
      <c r="H2249" s="514"/>
      <c r="I2249" s="514"/>
      <c r="J2249" s="514"/>
      <c r="K2249" s="514"/>
      <c r="N2249" s="516"/>
      <c r="O2249" s="517"/>
    </row>
    <row r="2250" spans="1:15" ht="15" customHeight="1">
      <c r="A2250" s="577"/>
      <c r="G2250" s="514"/>
      <c r="H2250" s="514"/>
      <c r="I2250" s="514"/>
      <c r="J2250" s="514"/>
      <c r="K2250" s="514"/>
      <c r="N2250" s="516"/>
      <c r="O2250" s="517"/>
    </row>
    <row r="2251" spans="1:15" ht="15" customHeight="1">
      <c r="A2251" s="577"/>
      <c r="G2251" s="514"/>
      <c r="H2251" s="514"/>
      <c r="I2251" s="514"/>
      <c r="J2251" s="514"/>
      <c r="K2251" s="514"/>
      <c r="N2251" s="516"/>
      <c r="O2251" s="517"/>
    </row>
    <row r="2252" spans="1:15" ht="15" customHeight="1">
      <c r="A2252" s="577"/>
      <c r="G2252" s="514"/>
      <c r="H2252" s="514"/>
      <c r="I2252" s="514"/>
      <c r="J2252" s="514"/>
      <c r="K2252" s="514"/>
      <c r="N2252" s="516"/>
      <c r="O2252" s="517"/>
    </row>
    <row r="2253" spans="1:15" ht="15" customHeight="1">
      <c r="A2253" s="577"/>
      <c r="G2253" s="514"/>
      <c r="H2253" s="514"/>
      <c r="I2253" s="514"/>
      <c r="J2253" s="514"/>
      <c r="K2253" s="514"/>
      <c r="N2253" s="516"/>
      <c r="O2253" s="517"/>
    </row>
    <row r="2254" spans="1:15" ht="15" customHeight="1">
      <c r="A2254" s="577"/>
      <c r="G2254" s="514"/>
      <c r="H2254" s="514"/>
      <c r="I2254" s="514"/>
      <c r="J2254" s="514"/>
      <c r="K2254" s="514"/>
      <c r="N2254" s="516"/>
      <c r="O2254" s="517"/>
    </row>
    <row r="2255" spans="1:15" ht="15" customHeight="1">
      <c r="A2255" s="577"/>
      <c r="G2255" s="514"/>
      <c r="H2255" s="514"/>
      <c r="I2255" s="514"/>
      <c r="J2255" s="514"/>
      <c r="K2255" s="514"/>
      <c r="N2255" s="516"/>
      <c r="O2255" s="517"/>
    </row>
    <row r="2256" spans="1:15" ht="15" customHeight="1">
      <c r="A2256" s="577"/>
      <c r="G2256" s="514"/>
      <c r="H2256" s="514"/>
      <c r="I2256" s="514"/>
      <c r="J2256" s="514"/>
      <c r="K2256" s="514"/>
      <c r="N2256" s="516"/>
      <c r="O2256" s="517"/>
    </row>
    <row r="2257" spans="1:15" ht="15" customHeight="1">
      <c r="A2257" s="577"/>
      <c r="G2257" s="514"/>
      <c r="H2257" s="514"/>
      <c r="I2257" s="514"/>
      <c r="J2257" s="514"/>
      <c r="K2257" s="514"/>
      <c r="N2257" s="516"/>
      <c r="O2257" s="517"/>
    </row>
    <row r="2258" spans="1:15" ht="15" customHeight="1">
      <c r="A2258" s="577"/>
      <c r="G2258" s="514"/>
      <c r="H2258" s="514"/>
      <c r="I2258" s="514"/>
      <c r="J2258" s="514"/>
      <c r="K2258" s="514"/>
      <c r="N2258" s="516"/>
      <c r="O2258" s="517"/>
    </row>
    <row r="2259" spans="1:15" ht="15" customHeight="1">
      <c r="A2259" s="577"/>
      <c r="G2259" s="514"/>
      <c r="H2259" s="514"/>
      <c r="I2259" s="514"/>
      <c r="J2259" s="514"/>
      <c r="K2259" s="514"/>
      <c r="N2259" s="516"/>
      <c r="O2259" s="517"/>
    </row>
    <row r="2260" spans="1:15" ht="15" customHeight="1">
      <c r="A2260" s="577"/>
      <c r="G2260" s="514"/>
      <c r="H2260" s="514"/>
      <c r="I2260" s="514"/>
      <c r="J2260" s="514"/>
      <c r="K2260" s="514"/>
      <c r="N2260" s="516"/>
      <c r="O2260" s="517"/>
    </row>
    <row r="2261" spans="1:15" ht="15" customHeight="1">
      <c r="A2261" s="577"/>
      <c r="G2261" s="514"/>
      <c r="H2261" s="514"/>
      <c r="I2261" s="514"/>
      <c r="J2261" s="514"/>
      <c r="K2261" s="514"/>
      <c r="N2261" s="516"/>
      <c r="O2261" s="517"/>
    </row>
    <row r="2262" spans="1:15" ht="15" customHeight="1">
      <c r="A2262" s="577"/>
      <c r="G2262" s="514"/>
      <c r="H2262" s="514"/>
      <c r="I2262" s="514"/>
      <c r="J2262" s="514"/>
      <c r="K2262" s="514"/>
      <c r="N2262" s="516"/>
      <c r="O2262" s="517"/>
    </row>
    <row r="2263" spans="1:15" ht="15" customHeight="1">
      <c r="A2263" s="577"/>
      <c r="G2263" s="514"/>
      <c r="H2263" s="514"/>
      <c r="I2263" s="514"/>
      <c r="J2263" s="514"/>
      <c r="K2263" s="514"/>
      <c r="N2263" s="516"/>
      <c r="O2263" s="517"/>
    </row>
    <row r="2264" spans="1:15" ht="15" customHeight="1">
      <c r="A2264" s="577"/>
      <c r="G2264" s="514"/>
      <c r="H2264" s="514"/>
      <c r="I2264" s="514"/>
      <c r="J2264" s="514"/>
      <c r="K2264" s="514"/>
      <c r="N2264" s="516"/>
      <c r="O2264" s="517"/>
    </row>
    <row r="2265" spans="1:15" ht="15" customHeight="1">
      <c r="A2265" s="577"/>
      <c r="G2265" s="514"/>
      <c r="H2265" s="514"/>
      <c r="I2265" s="514"/>
      <c r="J2265" s="514"/>
      <c r="K2265" s="514"/>
      <c r="N2265" s="516"/>
      <c r="O2265" s="517"/>
    </row>
    <row r="2266" spans="1:15" ht="15" customHeight="1">
      <c r="A2266" s="577"/>
      <c r="G2266" s="514"/>
      <c r="H2266" s="514"/>
      <c r="I2266" s="514"/>
      <c r="J2266" s="514"/>
      <c r="K2266" s="514"/>
      <c r="N2266" s="516"/>
      <c r="O2266" s="517"/>
    </row>
    <row r="2267" spans="1:15" ht="15" customHeight="1">
      <c r="A2267" s="577"/>
      <c r="G2267" s="514"/>
      <c r="H2267" s="514"/>
      <c r="I2267" s="514"/>
      <c r="J2267" s="514"/>
      <c r="K2267" s="514"/>
      <c r="N2267" s="516"/>
      <c r="O2267" s="517"/>
    </row>
    <row r="2268" spans="1:15" ht="15" customHeight="1">
      <c r="A2268" s="577"/>
      <c r="G2268" s="514"/>
      <c r="H2268" s="514"/>
      <c r="I2268" s="514"/>
      <c r="J2268" s="514"/>
      <c r="K2268" s="514"/>
      <c r="N2268" s="516"/>
      <c r="O2268" s="517"/>
    </row>
    <row r="2269" spans="1:15" ht="15" customHeight="1">
      <c r="A2269" s="577"/>
      <c r="G2269" s="514"/>
      <c r="H2269" s="514"/>
      <c r="I2269" s="514"/>
      <c r="J2269" s="514"/>
      <c r="K2269" s="514"/>
      <c r="N2269" s="516"/>
      <c r="O2269" s="517"/>
    </row>
    <row r="2270" spans="1:15" ht="15" customHeight="1">
      <c r="A2270" s="577"/>
      <c r="G2270" s="514"/>
      <c r="H2270" s="514"/>
      <c r="I2270" s="514"/>
      <c r="J2270" s="514"/>
      <c r="K2270" s="514"/>
      <c r="N2270" s="516"/>
      <c r="O2270" s="517"/>
    </row>
    <row r="2271" spans="1:15" ht="15" customHeight="1">
      <c r="A2271" s="577"/>
      <c r="G2271" s="514"/>
      <c r="H2271" s="514"/>
      <c r="I2271" s="514"/>
      <c r="J2271" s="514"/>
      <c r="K2271" s="514"/>
      <c r="N2271" s="516"/>
      <c r="O2271" s="517"/>
    </row>
    <row r="2272" spans="1:15" ht="15" customHeight="1">
      <c r="A2272" s="577"/>
      <c r="G2272" s="514"/>
      <c r="H2272" s="514"/>
      <c r="I2272" s="514"/>
      <c r="J2272" s="514"/>
      <c r="K2272" s="514"/>
      <c r="N2272" s="516"/>
      <c r="O2272" s="517"/>
    </row>
    <row r="2273" spans="1:15" ht="15" customHeight="1">
      <c r="A2273" s="577"/>
      <c r="G2273" s="514"/>
      <c r="H2273" s="514"/>
      <c r="I2273" s="514"/>
      <c r="J2273" s="514"/>
      <c r="K2273" s="514"/>
      <c r="N2273" s="516"/>
      <c r="O2273" s="517"/>
    </row>
    <row r="2274" spans="1:15" ht="15" customHeight="1">
      <c r="A2274" s="577"/>
      <c r="G2274" s="514"/>
      <c r="H2274" s="514"/>
      <c r="I2274" s="514"/>
      <c r="J2274" s="514"/>
      <c r="K2274" s="514"/>
      <c r="N2274" s="516"/>
      <c r="O2274" s="517"/>
    </row>
    <row r="2275" spans="1:15" ht="15" customHeight="1">
      <c r="A2275" s="577"/>
      <c r="G2275" s="514"/>
      <c r="H2275" s="514"/>
      <c r="I2275" s="514"/>
      <c r="J2275" s="514"/>
      <c r="K2275" s="514"/>
      <c r="N2275" s="516"/>
      <c r="O2275" s="517"/>
    </row>
    <row r="2276" spans="1:15" ht="15" customHeight="1">
      <c r="A2276" s="577"/>
      <c r="G2276" s="514"/>
      <c r="H2276" s="514"/>
      <c r="I2276" s="514"/>
      <c r="J2276" s="514"/>
      <c r="K2276" s="514"/>
      <c r="N2276" s="516"/>
      <c r="O2276" s="517"/>
    </row>
    <row r="2277" spans="1:15" ht="15" customHeight="1">
      <c r="A2277" s="577"/>
      <c r="G2277" s="514"/>
      <c r="H2277" s="514"/>
      <c r="I2277" s="514"/>
      <c r="J2277" s="514"/>
      <c r="K2277" s="514"/>
      <c r="N2277" s="516"/>
      <c r="O2277" s="517"/>
    </row>
    <row r="2278" spans="1:15" ht="15" customHeight="1">
      <c r="A2278" s="577"/>
      <c r="G2278" s="514"/>
      <c r="H2278" s="514"/>
      <c r="I2278" s="514"/>
      <c r="J2278" s="514"/>
      <c r="K2278" s="514"/>
      <c r="N2278" s="516"/>
      <c r="O2278" s="517"/>
    </row>
    <row r="2279" spans="1:15" ht="15" customHeight="1">
      <c r="A2279" s="577"/>
      <c r="G2279" s="514"/>
      <c r="H2279" s="514"/>
      <c r="I2279" s="514"/>
      <c r="J2279" s="514"/>
      <c r="K2279" s="514"/>
      <c r="N2279" s="516"/>
      <c r="O2279" s="517"/>
    </row>
    <row r="2280" spans="1:15" ht="15" customHeight="1">
      <c r="A2280" s="577"/>
      <c r="G2280" s="514"/>
      <c r="H2280" s="514"/>
      <c r="I2280" s="514"/>
      <c r="J2280" s="514"/>
      <c r="K2280" s="514"/>
      <c r="N2280" s="516"/>
      <c r="O2280" s="517"/>
    </row>
    <row r="2281" spans="1:15" ht="15" customHeight="1">
      <c r="A2281" s="577"/>
      <c r="G2281" s="514"/>
      <c r="H2281" s="514"/>
      <c r="I2281" s="514"/>
      <c r="J2281" s="514"/>
      <c r="K2281" s="514"/>
      <c r="N2281" s="516"/>
      <c r="O2281" s="517"/>
    </row>
    <row r="2282" spans="1:15" ht="15" customHeight="1">
      <c r="A2282" s="577"/>
      <c r="G2282" s="514"/>
      <c r="H2282" s="514"/>
      <c r="I2282" s="514"/>
      <c r="J2282" s="514"/>
      <c r="K2282" s="514"/>
      <c r="N2282" s="516"/>
      <c r="O2282" s="517"/>
    </row>
    <row r="2283" spans="1:15" ht="15" customHeight="1">
      <c r="A2283" s="577"/>
      <c r="G2283" s="514"/>
      <c r="H2283" s="514"/>
      <c r="I2283" s="514"/>
      <c r="J2283" s="514"/>
      <c r="K2283" s="514"/>
      <c r="N2283" s="516"/>
      <c r="O2283" s="517"/>
    </row>
    <row r="2284" spans="1:15" ht="15" customHeight="1">
      <c r="A2284" s="577"/>
      <c r="G2284" s="514"/>
      <c r="H2284" s="514"/>
      <c r="I2284" s="514"/>
      <c r="J2284" s="514"/>
      <c r="K2284" s="514"/>
      <c r="N2284" s="516"/>
      <c r="O2284" s="517"/>
    </row>
    <row r="2285" spans="1:15" ht="15" customHeight="1">
      <c r="A2285" s="577"/>
      <c r="G2285" s="514"/>
      <c r="H2285" s="514"/>
      <c r="I2285" s="514"/>
      <c r="J2285" s="514"/>
      <c r="K2285" s="514"/>
      <c r="N2285" s="516"/>
      <c r="O2285" s="517"/>
    </row>
    <row r="2286" spans="1:15" ht="15" customHeight="1">
      <c r="A2286" s="577"/>
      <c r="G2286" s="514"/>
      <c r="H2286" s="514"/>
      <c r="I2286" s="514"/>
      <c r="J2286" s="514"/>
      <c r="K2286" s="514"/>
      <c r="N2286" s="516"/>
      <c r="O2286" s="517"/>
    </row>
    <row r="2287" spans="1:15" ht="15" customHeight="1">
      <c r="A2287" s="577"/>
      <c r="G2287" s="514"/>
      <c r="H2287" s="514"/>
      <c r="I2287" s="514"/>
      <c r="J2287" s="514"/>
      <c r="K2287" s="514"/>
      <c r="N2287" s="516"/>
      <c r="O2287" s="517"/>
    </row>
    <row r="2288" spans="1:15" ht="15" customHeight="1">
      <c r="A2288" s="577"/>
      <c r="G2288" s="514"/>
      <c r="H2288" s="514"/>
      <c r="I2288" s="514"/>
      <c r="J2288" s="514"/>
      <c r="K2288" s="514"/>
      <c r="N2288" s="516"/>
      <c r="O2288" s="517"/>
    </row>
    <row r="2289" spans="1:15" ht="15" customHeight="1">
      <c r="A2289" s="577"/>
      <c r="G2289" s="514"/>
      <c r="H2289" s="514"/>
      <c r="I2289" s="514"/>
      <c r="J2289" s="514"/>
      <c r="K2289" s="514"/>
      <c r="N2289" s="516"/>
      <c r="O2289" s="517"/>
    </row>
    <row r="2290" spans="1:15" ht="15" customHeight="1">
      <c r="A2290" s="577"/>
      <c r="G2290" s="514"/>
      <c r="H2290" s="514"/>
      <c r="I2290" s="514"/>
      <c r="J2290" s="514"/>
      <c r="K2290" s="514"/>
      <c r="N2290" s="516"/>
      <c r="O2290" s="517"/>
    </row>
    <row r="2291" spans="1:15" ht="15" customHeight="1">
      <c r="A2291" s="577"/>
      <c r="G2291" s="514"/>
      <c r="H2291" s="514"/>
      <c r="I2291" s="514"/>
      <c r="J2291" s="514"/>
      <c r="K2291" s="514"/>
      <c r="N2291" s="516"/>
      <c r="O2291" s="517"/>
    </row>
    <row r="2292" spans="1:15" ht="15" customHeight="1">
      <c r="A2292" s="577"/>
      <c r="G2292" s="514"/>
      <c r="H2292" s="514"/>
      <c r="I2292" s="514"/>
      <c r="J2292" s="514"/>
      <c r="K2292" s="514"/>
      <c r="N2292" s="516"/>
      <c r="O2292" s="517"/>
    </row>
    <row r="2293" spans="1:15" ht="15" customHeight="1">
      <c r="A2293" s="577"/>
      <c r="G2293" s="514"/>
      <c r="H2293" s="514"/>
      <c r="I2293" s="514"/>
      <c r="J2293" s="514"/>
      <c r="K2293" s="514"/>
      <c r="N2293" s="516"/>
      <c r="O2293" s="517"/>
    </row>
    <row r="2294" spans="1:15" ht="15" customHeight="1">
      <c r="A2294" s="577"/>
      <c r="G2294" s="514"/>
      <c r="H2294" s="514"/>
      <c r="I2294" s="514"/>
      <c r="J2294" s="514"/>
      <c r="K2294" s="514"/>
      <c r="N2294" s="516"/>
      <c r="O2294" s="517"/>
    </row>
    <row r="2295" spans="1:15" ht="15" customHeight="1">
      <c r="A2295" s="577"/>
      <c r="G2295" s="514"/>
      <c r="H2295" s="514"/>
      <c r="I2295" s="514"/>
      <c r="J2295" s="514"/>
      <c r="K2295" s="514"/>
      <c r="N2295" s="516"/>
      <c r="O2295" s="517"/>
    </row>
    <row r="2296" spans="1:15" ht="15" customHeight="1">
      <c r="A2296" s="577"/>
      <c r="G2296" s="514"/>
      <c r="H2296" s="514"/>
      <c r="I2296" s="514"/>
      <c r="J2296" s="514"/>
      <c r="K2296" s="514"/>
      <c r="N2296" s="516"/>
      <c r="O2296" s="517"/>
    </row>
    <row r="2297" spans="1:15" ht="15" customHeight="1">
      <c r="A2297" s="577"/>
      <c r="G2297" s="514"/>
      <c r="H2297" s="514"/>
      <c r="I2297" s="514"/>
      <c r="J2297" s="514"/>
      <c r="K2297" s="514"/>
      <c r="N2297" s="516"/>
      <c r="O2297" s="517"/>
    </row>
    <row r="2298" spans="1:15" ht="15" customHeight="1">
      <c r="A2298" s="577"/>
      <c r="G2298" s="514"/>
      <c r="H2298" s="514"/>
      <c r="I2298" s="514"/>
      <c r="J2298" s="514"/>
      <c r="K2298" s="514"/>
      <c r="N2298" s="516"/>
      <c r="O2298" s="517"/>
    </row>
    <row r="2299" spans="1:15" ht="15" customHeight="1">
      <c r="A2299" s="577"/>
      <c r="G2299" s="514"/>
      <c r="H2299" s="514"/>
      <c r="I2299" s="514"/>
      <c r="J2299" s="514"/>
      <c r="K2299" s="514"/>
      <c r="N2299" s="516"/>
      <c r="O2299" s="517"/>
    </row>
    <row r="2300" spans="1:15" ht="15" customHeight="1">
      <c r="A2300" s="577"/>
      <c r="G2300" s="514"/>
      <c r="H2300" s="514"/>
      <c r="I2300" s="514"/>
      <c r="J2300" s="514"/>
      <c r="K2300" s="514"/>
      <c r="N2300" s="516"/>
      <c r="O2300" s="517"/>
    </row>
    <row r="2301" spans="1:15" ht="15" customHeight="1">
      <c r="A2301" s="577"/>
      <c r="G2301" s="514"/>
      <c r="H2301" s="514"/>
      <c r="I2301" s="514"/>
      <c r="J2301" s="514"/>
      <c r="K2301" s="514"/>
      <c r="N2301" s="516"/>
      <c r="O2301" s="517"/>
    </row>
    <row r="2302" spans="1:15" ht="15" customHeight="1">
      <c r="A2302" s="577"/>
      <c r="G2302" s="514"/>
      <c r="H2302" s="514"/>
      <c r="I2302" s="514"/>
      <c r="J2302" s="514"/>
      <c r="K2302" s="514"/>
      <c r="N2302" s="516"/>
      <c r="O2302" s="517"/>
    </row>
    <row r="2303" spans="1:15" ht="15" customHeight="1">
      <c r="A2303" s="577"/>
      <c r="G2303" s="514"/>
      <c r="H2303" s="514"/>
      <c r="I2303" s="514"/>
      <c r="J2303" s="514"/>
      <c r="K2303" s="514"/>
      <c r="N2303" s="516"/>
      <c r="O2303" s="517"/>
    </row>
    <row r="2304" spans="1:15" ht="15" customHeight="1">
      <c r="A2304" s="577"/>
      <c r="G2304" s="514"/>
      <c r="H2304" s="514"/>
      <c r="I2304" s="514"/>
      <c r="J2304" s="514"/>
      <c r="K2304" s="514"/>
      <c r="N2304" s="516"/>
      <c r="O2304" s="517"/>
    </row>
    <row r="2305" spans="1:15" ht="15" customHeight="1">
      <c r="A2305" s="577"/>
      <c r="G2305" s="514"/>
      <c r="H2305" s="514"/>
      <c r="I2305" s="514"/>
      <c r="J2305" s="514"/>
      <c r="K2305" s="514"/>
      <c r="N2305" s="516"/>
      <c r="O2305" s="517"/>
    </row>
    <row r="2306" spans="1:15" ht="15" customHeight="1">
      <c r="A2306" s="577"/>
      <c r="G2306" s="514"/>
      <c r="H2306" s="514"/>
      <c r="I2306" s="514"/>
      <c r="J2306" s="514"/>
      <c r="K2306" s="514"/>
      <c r="N2306" s="516"/>
      <c r="O2306" s="517"/>
    </row>
    <row r="2307" spans="1:15" ht="15" customHeight="1">
      <c r="A2307" s="577"/>
      <c r="G2307" s="514"/>
      <c r="H2307" s="514"/>
      <c r="I2307" s="514"/>
      <c r="J2307" s="514"/>
      <c r="K2307" s="514"/>
      <c r="N2307" s="516"/>
      <c r="O2307" s="517"/>
    </row>
    <row r="2308" spans="1:15" ht="15" customHeight="1">
      <c r="A2308" s="577"/>
      <c r="G2308" s="514"/>
      <c r="H2308" s="514"/>
      <c r="I2308" s="514"/>
      <c r="J2308" s="514"/>
      <c r="K2308" s="514"/>
      <c r="N2308" s="516"/>
      <c r="O2308" s="517"/>
    </row>
    <row r="2309" spans="1:15" ht="15" customHeight="1">
      <c r="A2309" s="577"/>
      <c r="G2309" s="514"/>
      <c r="H2309" s="514"/>
      <c r="I2309" s="514"/>
      <c r="J2309" s="514"/>
      <c r="K2309" s="514"/>
      <c r="N2309" s="516"/>
      <c r="O2309" s="517"/>
    </row>
    <row r="2310" spans="1:15" ht="15" customHeight="1">
      <c r="A2310" s="577"/>
      <c r="G2310" s="514"/>
      <c r="H2310" s="514"/>
      <c r="I2310" s="514"/>
      <c r="J2310" s="514"/>
      <c r="K2310" s="514"/>
      <c r="N2310" s="516"/>
      <c r="O2310" s="517"/>
    </row>
    <row r="2311" spans="1:15" ht="15" customHeight="1">
      <c r="A2311" s="577"/>
      <c r="G2311" s="514"/>
      <c r="H2311" s="514"/>
      <c r="I2311" s="514"/>
      <c r="J2311" s="514"/>
      <c r="K2311" s="514"/>
      <c r="N2311" s="516"/>
      <c r="O2311" s="517"/>
    </row>
    <row r="2312" spans="1:15" ht="15" customHeight="1">
      <c r="A2312" s="577"/>
      <c r="G2312" s="514"/>
      <c r="H2312" s="514"/>
      <c r="I2312" s="514"/>
      <c r="J2312" s="514"/>
      <c r="K2312" s="514"/>
      <c r="N2312" s="516"/>
      <c r="O2312" s="517"/>
    </row>
    <row r="2313" spans="1:15" ht="15" customHeight="1">
      <c r="A2313" s="577"/>
      <c r="G2313" s="514"/>
      <c r="H2313" s="514"/>
      <c r="I2313" s="514"/>
      <c r="J2313" s="514"/>
      <c r="K2313" s="514"/>
      <c r="N2313" s="516"/>
      <c r="O2313" s="517"/>
    </row>
    <row r="2314" spans="1:15" ht="15" customHeight="1">
      <c r="A2314" s="577"/>
      <c r="G2314" s="514"/>
      <c r="H2314" s="514"/>
      <c r="I2314" s="514"/>
      <c r="J2314" s="514"/>
      <c r="K2314" s="514"/>
      <c r="N2314" s="516"/>
      <c r="O2314" s="517"/>
    </row>
    <row r="2315" spans="1:15" ht="15" customHeight="1">
      <c r="A2315" s="577"/>
      <c r="G2315" s="514"/>
      <c r="H2315" s="514"/>
      <c r="I2315" s="514"/>
      <c r="J2315" s="514"/>
      <c r="K2315" s="514"/>
      <c r="N2315" s="516"/>
      <c r="O2315" s="517"/>
    </row>
    <row r="2316" spans="1:15" ht="15" customHeight="1">
      <c r="A2316" s="577"/>
      <c r="G2316" s="514"/>
      <c r="H2316" s="514"/>
      <c r="I2316" s="514"/>
      <c r="J2316" s="514"/>
      <c r="K2316" s="514"/>
      <c r="N2316" s="516"/>
      <c r="O2316" s="517"/>
    </row>
    <row r="2317" spans="1:15" ht="15" customHeight="1">
      <c r="A2317" s="577"/>
      <c r="G2317" s="514"/>
      <c r="H2317" s="514"/>
      <c r="I2317" s="514"/>
      <c r="J2317" s="514"/>
      <c r="K2317" s="514"/>
      <c r="N2317" s="516"/>
      <c r="O2317" s="517"/>
    </row>
    <row r="2318" spans="1:15" ht="15" customHeight="1">
      <c r="A2318" s="577"/>
      <c r="G2318" s="514"/>
      <c r="H2318" s="514"/>
      <c r="I2318" s="514"/>
      <c r="J2318" s="514"/>
      <c r="K2318" s="514"/>
      <c r="N2318" s="516"/>
      <c r="O2318" s="517"/>
    </row>
    <row r="2319" spans="1:15" ht="15" customHeight="1">
      <c r="A2319" s="577"/>
      <c r="G2319" s="514"/>
      <c r="H2319" s="514"/>
      <c r="I2319" s="514"/>
      <c r="J2319" s="514"/>
      <c r="K2319" s="514"/>
      <c r="N2319" s="516"/>
      <c r="O2319" s="517"/>
    </row>
    <row r="2320" spans="1:15" ht="15" customHeight="1">
      <c r="A2320" s="577"/>
      <c r="G2320" s="514"/>
      <c r="H2320" s="514"/>
      <c r="I2320" s="514"/>
      <c r="J2320" s="514"/>
      <c r="K2320" s="514"/>
      <c r="N2320" s="516"/>
      <c r="O2320" s="517"/>
    </row>
    <row r="2321" spans="1:15" ht="15" customHeight="1">
      <c r="A2321" s="577"/>
      <c r="G2321" s="514"/>
      <c r="H2321" s="514"/>
      <c r="I2321" s="514"/>
      <c r="J2321" s="514"/>
      <c r="K2321" s="514"/>
      <c r="N2321" s="516"/>
      <c r="O2321" s="517"/>
    </row>
    <row r="2322" spans="1:15" ht="15" customHeight="1">
      <c r="A2322" s="577"/>
      <c r="G2322" s="514"/>
      <c r="H2322" s="514"/>
      <c r="I2322" s="514"/>
      <c r="J2322" s="514"/>
      <c r="K2322" s="514"/>
      <c r="N2322" s="516"/>
      <c r="O2322" s="517"/>
    </row>
    <row r="2323" spans="1:15" ht="15" customHeight="1">
      <c r="A2323" s="577"/>
      <c r="G2323" s="514"/>
      <c r="H2323" s="514"/>
      <c r="I2323" s="514"/>
      <c r="J2323" s="514"/>
      <c r="K2323" s="514"/>
      <c r="N2323" s="516"/>
      <c r="O2323" s="517"/>
    </row>
    <row r="2324" spans="1:15" ht="15" customHeight="1">
      <c r="A2324" s="577"/>
      <c r="G2324" s="514"/>
      <c r="H2324" s="514"/>
      <c r="I2324" s="514"/>
      <c r="J2324" s="514"/>
      <c r="K2324" s="514"/>
      <c r="N2324" s="516"/>
      <c r="O2324" s="517"/>
    </row>
    <row r="2325" spans="1:15" ht="15" customHeight="1">
      <c r="A2325" s="577"/>
      <c r="G2325" s="514"/>
      <c r="H2325" s="514"/>
      <c r="I2325" s="514"/>
      <c r="J2325" s="514"/>
      <c r="K2325" s="514"/>
      <c r="N2325" s="516"/>
      <c r="O2325" s="517"/>
    </row>
    <row r="2326" spans="1:15" ht="15" customHeight="1">
      <c r="A2326" s="577"/>
      <c r="G2326" s="514"/>
      <c r="H2326" s="514"/>
      <c r="I2326" s="514"/>
      <c r="J2326" s="514"/>
      <c r="K2326" s="514"/>
      <c r="N2326" s="516"/>
      <c r="O2326" s="517"/>
    </row>
    <row r="2327" spans="1:15" ht="15" customHeight="1">
      <c r="A2327" s="577"/>
      <c r="G2327" s="514"/>
      <c r="H2327" s="514"/>
      <c r="I2327" s="514"/>
      <c r="J2327" s="514"/>
      <c r="K2327" s="514"/>
      <c r="N2327" s="516"/>
      <c r="O2327" s="517"/>
    </row>
    <row r="2328" spans="1:15" ht="15" customHeight="1">
      <c r="A2328" s="577"/>
      <c r="G2328" s="514"/>
      <c r="H2328" s="514"/>
      <c r="I2328" s="514"/>
      <c r="J2328" s="514"/>
      <c r="K2328" s="514"/>
      <c r="N2328" s="516"/>
      <c r="O2328" s="517"/>
    </row>
    <row r="2329" spans="1:15" ht="15" customHeight="1">
      <c r="A2329" s="577"/>
      <c r="G2329" s="514"/>
      <c r="H2329" s="514"/>
      <c r="I2329" s="514"/>
      <c r="J2329" s="514"/>
      <c r="K2329" s="514"/>
      <c r="N2329" s="516"/>
      <c r="O2329" s="517"/>
    </row>
    <row r="2330" spans="1:15" ht="15" customHeight="1">
      <c r="A2330" s="577"/>
      <c r="G2330" s="514"/>
      <c r="H2330" s="514"/>
      <c r="I2330" s="514"/>
      <c r="J2330" s="514"/>
      <c r="K2330" s="514"/>
      <c r="N2330" s="516"/>
      <c r="O2330" s="517"/>
    </row>
    <row r="2331" spans="1:15" ht="15" customHeight="1">
      <c r="A2331" s="577"/>
      <c r="G2331" s="514"/>
      <c r="H2331" s="514"/>
      <c r="I2331" s="514"/>
      <c r="J2331" s="514"/>
      <c r="K2331" s="514"/>
      <c r="N2331" s="516"/>
      <c r="O2331" s="517"/>
    </row>
    <row r="2332" spans="1:15" ht="15" customHeight="1">
      <c r="A2332" s="577"/>
      <c r="G2332" s="514"/>
      <c r="H2332" s="514"/>
      <c r="I2332" s="514"/>
      <c r="J2332" s="514"/>
      <c r="K2332" s="514"/>
      <c r="N2332" s="516"/>
      <c r="O2332" s="517"/>
    </row>
    <row r="2333" spans="1:15" ht="15" customHeight="1">
      <c r="A2333" s="577"/>
      <c r="G2333" s="514"/>
      <c r="H2333" s="514"/>
      <c r="I2333" s="514"/>
      <c r="J2333" s="514"/>
      <c r="K2333" s="514"/>
      <c r="N2333" s="516"/>
      <c r="O2333" s="517"/>
    </row>
    <row r="2334" spans="1:15" ht="15" customHeight="1">
      <c r="A2334" s="577"/>
      <c r="G2334" s="514"/>
      <c r="H2334" s="514"/>
      <c r="I2334" s="514"/>
      <c r="J2334" s="514"/>
      <c r="K2334" s="514"/>
      <c r="N2334" s="516"/>
      <c r="O2334" s="517"/>
    </row>
    <row r="2335" spans="1:15" ht="15" customHeight="1">
      <c r="A2335" s="577"/>
      <c r="G2335" s="514"/>
      <c r="H2335" s="514"/>
      <c r="I2335" s="514"/>
      <c r="J2335" s="514"/>
      <c r="K2335" s="514"/>
      <c r="N2335" s="516"/>
      <c r="O2335" s="517"/>
    </row>
    <row r="2336" spans="1:15" ht="15" customHeight="1">
      <c r="A2336" s="577"/>
      <c r="G2336" s="514"/>
      <c r="H2336" s="514"/>
      <c r="I2336" s="514"/>
      <c r="J2336" s="514"/>
      <c r="K2336" s="514"/>
      <c r="N2336" s="516"/>
      <c r="O2336" s="517"/>
    </row>
    <row r="2337" spans="1:15" ht="15" customHeight="1">
      <c r="A2337" s="577"/>
      <c r="G2337" s="514"/>
      <c r="H2337" s="514"/>
      <c r="I2337" s="514"/>
      <c r="J2337" s="514"/>
      <c r="K2337" s="514"/>
      <c r="N2337" s="516"/>
      <c r="O2337" s="517"/>
    </row>
    <row r="2338" spans="1:15" ht="15" customHeight="1">
      <c r="A2338" s="577"/>
      <c r="G2338" s="514"/>
      <c r="H2338" s="514"/>
      <c r="I2338" s="514"/>
      <c r="J2338" s="514"/>
      <c r="K2338" s="514"/>
      <c r="N2338" s="516"/>
      <c r="O2338" s="517"/>
    </row>
    <row r="2339" spans="1:15" ht="15" customHeight="1">
      <c r="A2339" s="577"/>
      <c r="G2339" s="514"/>
      <c r="H2339" s="514"/>
      <c r="I2339" s="514"/>
      <c r="J2339" s="514"/>
      <c r="K2339" s="514"/>
      <c r="N2339" s="516"/>
      <c r="O2339" s="517"/>
    </row>
    <row r="2340" spans="1:15" ht="15" customHeight="1">
      <c r="A2340" s="577"/>
      <c r="G2340" s="514"/>
      <c r="H2340" s="514"/>
      <c r="I2340" s="514"/>
      <c r="J2340" s="514"/>
      <c r="K2340" s="514"/>
      <c r="N2340" s="516"/>
      <c r="O2340" s="517"/>
    </row>
    <row r="2341" spans="1:15" ht="15" customHeight="1">
      <c r="A2341" s="577"/>
      <c r="G2341" s="514"/>
      <c r="H2341" s="514"/>
      <c r="I2341" s="514"/>
      <c r="J2341" s="514"/>
      <c r="K2341" s="514"/>
      <c r="N2341" s="516"/>
      <c r="O2341" s="517"/>
    </row>
    <row r="2342" spans="1:15" ht="15" customHeight="1">
      <c r="A2342" s="577"/>
      <c r="G2342" s="514"/>
      <c r="H2342" s="514"/>
      <c r="I2342" s="514"/>
      <c r="J2342" s="514"/>
      <c r="K2342" s="514"/>
      <c r="N2342" s="516"/>
      <c r="O2342" s="517"/>
    </row>
    <row r="2343" spans="1:15" ht="15" customHeight="1">
      <c r="A2343" s="577"/>
      <c r="G2343" s="514"/>
      <c r="H2343" s="514"/>
      <c r="I2343" s="514"/>
      <c r="J2343" s="514"/>
      <c r="K2343" s="514"/>
      <c r="N2343" s="516"/>
      <c r="O2343" s="517"/>
    </row>
    <row r="2344" spans="1:15" ht="15" customHeight="1">
      <c r="A2344" s="577"/>
      <c r="G2344" s="514"/>
      <c r="H2344" s="514"/>
      <c r="I2344" s="514"/>
      <c r="J2344" s="514"/>
      <c r="K2344" s="514"/>
      <c r="N2344" s="516"/>
      <c r="O2344" s="517"/>
    </row>
    <row r="2345" spans="1:15" ht="15" customHeight="1">
      <c r="A2345" s="577"/>
      <c r="G2345" s="514"/>
      <c r="H2345" s="514"/>
      <c r="I2345" s="514"/>
      <c r="J2345" s="514"/>
      <c r="K2345" s="514"/>
      <c r="N2345" s="516"/>
      <c r="O2345" s="517"/>
    </row>
    <row r="2346" spans="1:15" ht="15" customHeight="1">
      <c r="A2346" s="577"/>
      <c r="G2346" s="514"/>
      <c r="H2346" s="514"/>
      <c r="I2346" s="514"/>
      <c r="J2346" s="514"/>
      <c r="K2346" s="514"/>
      <c r="N2346" s="516"/>
      <c r="O2346" s="517"/>
    </row>
    <row r="2347" spans="1:15" ht="15" customHeight="1">
      <c r="A2347" s="577"/>
      <c r="G2347" s="514"/>
      <c r="H2347" s="514"/>
      <c r="I2347" s="514"/>
      <c r="J2347" s="514"/>
      <c r="K2347" s="514"/>
      <c r="N2347" s="516"/>
      <c r="O2347" s="517"/>
    </row>
    <row r="2348" spans="1:15" ht="15" customHeight="1">
      <c r="A2348" s="577"/>
      <c r="G2348" s="514"/>
      <c r="H2348" s="514"/>
      <c r="I2348" s="514"/>
      <c r="J2348" s="514"/>
      <c r="K2348" s="514"/>
      <c r="N2348" s="516"/>
      <c r="O2348" s="517"/>
    </row>
    <row r="2349" spans="1:15" ht="15" customHeight="1">
      <c r="A2349" s="577"/>
      <c r="G2349" s="514"/>
      <c r="H2349" s="514"/>
      <c r="I2349" s="514"/>
      <c r="J2349" s="514"/>
      <c r="K2349" s="514"/>
      <c r="N2349" s="516"/>
      <c r="O2349" s="517"/>
    </row>
    <row r="2350" spans="1:15" ht="15" customHeight="1">
      <c r="A2350" s="577"/>
      <c r="G2350" s="514"/>
      <c r="H2350" s="514"/>
      <c r="I2350" s="514"/>
      <c r="J2350" s="514"/>
      <c r="K2350" s="514"/>
      <c r="N2350" s="516"/>
      <c r="O2350" s="517"/>
    </row>
    <row r="2351" spans="1:15" ht="15" customHeight="1">
      <c r="A2351" s="577"/>
      <c r="G2351" s="514"/>
      <c r="H2351" s="514"/>
      <c r="I2351" s="514"/>
      <c r="J2351" s="514"/>
      <c r="K2351" s="514"/>
      <c r="N2351" s="516"/>
      <c r="O2351" s="517"/>
    </row>
    <row r="2352" spans="1:15" ht="15" customHeight="1">
      <c r="A2352" s="577"/>
      <c r="G2352" s="514"/>
      <c r="H2352" s="514"/>
      <c r="I2352" s="514"/>
      <c r="J2352" s="514"/>
      <c r="K2352" s="514"/>
      <c r="N2352" s="516"/>
      <c r="O2352" s="517"/>
    </row>
    <row r="2353" spans="1:15" ht="15" customHeight="1">
      <c r="A2353" s="577"/>
      <c r="G2353" s="514"/>
      <c r="H2353" s="514"/>
      <c r="I2353" s="514"/>
      <c r="J2353" s="514"/>
      <c r="K2353" s="514"/>
      <c r="N2353" s="516"/>
      <c r="O2353" s="517"/>
    </row>
    <row r="2354" spans="1:15" ht="15" customHeight="1">
      <c r="A2354" s="577"/>
      <c r="G2354" s="514"/>
      <c r="H2354" s="514"/>
      <c r="I2354" s="514"/>
      <c r="J2354" s="514"/>
      <c r="K2354" s="514"/>
      <c r="N2354" s="516"/>
      <c r="O2354" s="517"/>
    </row>
    <row r="2355" spans="1:15" ht="15" customHeight="1">
      <c r="A2355" s="577"/>
      <c r="G2355" s="514"/>
      <c r="H2355" s="514"/>
      <c r="I2355" s="514"/>
      <c r="J2355" s="514"/>
      <c r="K2355" s="514"/>
      <c r="N2355" s="516"/>
      <c r="O2355" s="517"/>
    </row>
    <row r="2356" spans="1:15" ht="15" customHeight="1">
      <c r="A2356" s="577"/>
      <c r="G2356" s="514"/>
      <c r="H2356" s="514"/>
      <c r="I2356" s="514"/>
      <c r="J2356" s="514"/>
      <c r="K2356" s="514"/>
      <c r="N2356" s="516"/>
      <c r="O2356" s="517"/>
    </row>
    <row r="2357" spans="1:15" ht="15" customHeight="1">
      <c r="A2357" s="577"/>
      <c r="G2357" s="514"/>
      <c r="H2357" s="514"/>
      <c r="I2357" s="514"/>
      <c r="J2357" s="514"/>
      <c r="K2357" s="514"/>
      <c r="N2357" s="516"/>
      <c r="O2357" s="517"/>
    </row>
    <row r="2358" spans="1:15" ht="15" customHeight="1">
      <c r="A2358" s="577"/>
      <c r="G2358" s="514"/>
      <c r="H2358" s="514"/>
      <c r="I2358" s="514"/>
      <c r="J2358" s="514"/>
      <c r="K2358" s="514"/>
      <c r="N2358" s="516"/>
      <c r="O2358" s="517"/>
    </row>
    <row r="2359" spans="1:15" ht="15" customHeight="1">
      <c r="A2359" s="577"/>
      <c r="G2359" s="514"/>
      <c r="H2359" s="514"/>
      <c r="I2359" s="514"/>
      <c r="J2359" s="514"/>
      <c r="K2359" s="514"/>
      <c r="N2359" s="516"/>
      <c r="O2359" s="517"/>
    </row>
    <row r="2360" spans="1:15" ht="15" customHeight="1">
      <c r="A2360" s="577"/>
      <c r="G2360" s="514"/>
      <c r="H2360" s="514"/>
      <c r="I2360" s="514"/>
      <c r="J2360" s="514"/>
      <c r="K2360" s="514"/>
      <c r="N2360" s="516"/>
      <c r="O2360" s="517"/>
    </row>
    <row r="2361" spans="1:15" ht="15" customHeight="1">
      <c r="A2361" s="577"/>
      <c r="G2361" s="514"/>
      <c r="H2361" s="514"/>
      <c r="I2361" s="514"/>
      <c r="J2361" s="514"/>
      <c r="K2361" s="514"/>
      <c r="N2361" s="516"/>
      <c r="O2361" s="517"/>
    </row>
    <row r="2362" spans="1:15" ht="15" customHeight="1">
      <c r="A2362" s="577"/>
      <c r="G2362" s="514"/>
      <c r="H2362" s="514"/>
      <c r="I2362" s="514"/>
      <c r="J2362" s="514"/>
      <c r="K2362" s="514"/>
      <c r="N2362" s="516"/>
      <c r="O2362" s="517"/>
    </row>
    <row r="2363" spans="1:15" ht="15" customHeight="1">
      <c r="A2363" s="577"/>
      <c r="G2363" s="514"/>
      <c r="H2363" s="514"/>
      <c r="I2363" s="514"/>
      <c r="J2363" s="514"/>
      <c r="K2363" s="514"/>
      <c r="N2363" s="516"/>
      <c r="O2363" s="517"/>
    </row>
    <row r="2364" spans="1:15" ht="15" customHeight="1">
      <c r="A2364" s="577"/>
      <c r="G2364" s="514"/>
      <c r="H2364" s="514"/>
      <c r="I2364" s="514"/>
      <c r="J2364" s="514"/>
      <c r="K2364" s="514"/>
      <c r="N2364" s="516"/>
      <c r="O2364" s="517"/>
    </row>
    <row r="2365" spans="1:15" ht="15" customHeight="1">
      <c r="A2365" s="577"/>
      <c r="G2365" s="514"/>
      <c r="H2365" s="514"/>
      <c r="I2365" s="514"/>
      <c r="J2365" s="514"/>
      <c r="K2365" s="514"/>
      <c r="N2365" s="516"/>
      <c r="O2365" s="517"/>
    </row>
    <row r="2366" spans="1:15" ht="15" customHeight="1">
      <c r="A2366" s="577"/>
      <c r="G2366" s="514"/>
      <c r="H2366" s="514"/>
      <c r="I2366" s="514"/>
      <c r="J2366" s="514"/>
      <c r="K2366" s="514"/>
      <c r="N2366" s="516"/>
      <c r="O2366" s="517"/>
    </row>
    <row r="2367" spans="1:15" ht="15" customHeight="1">
      <c r="A2367" s="577"/>
      <c r="G2367" s="514"/>
      <c r="H2367" s="514"/>
      <c r="I2367" s="514"/>
      <c r="J2367" s="514"/>
      <c r="K2367" s="514"/>
      <c r="N2367" s="516"/>
      <c r="O2367" s="517"/>
    </row>
    <row r="2368" spans="1:15" ht="15" customHeight="1">
      <c r="A2368" s="577"/>
      <c r="G2368" s="514"/>
      <c r="H2368" s="514"/>
      <c r="I2368" s="514"/>
      <c r="J2368" s="514"/>
      <c r="K2368" s="514"/>
      <c r="N2368" s="516"/>
      <c r="O2368" s="517"/>
    </row>
    <row r="2369" spans="1:15" ht="15" customHeight="1">
      <c r="A2369" s="577"/>
      <c r="G2369" s="514"/>
      <c r="H2369" s="514"/>
      <c r="I2369" s="514"/>
      <c r="J2369" s="514"/>
      <c r="K2369" s="514"/>
      <c r="N2369" s="516"/>
      <c r="O2369" s="517"/>
    </row>
    <row r="2370" spans="1:15" ht="15" customHeight="1">
      <c r="A2370" s="577"/>
      <c r="G2370" s="514"/>
      <c r="H2370" s="514"/>
      <c r="I2370" s="514"/>
      <c r="J2370" s="514"/>
      <c r="K2370" s="514"/>
      <c r="N2370" s="516"/>
      <c r="O2370" s="517"/>
    </row>
    <row r="2371" spans="1:15" ht="15" customHeight="1">
      <c r="A2371" s="577"/>
      <c r="G2371" s="514"/>
      <c r="H2371" s="514"/>
      <c r="I2371" s="514"/>
      <c r="J2371" s="514"/>
      <c r="K2371" s="514"/>
      <c r="N2371" s="516"/>
      <c r="O2371" s="517"/>
    </row>
    <row r="2372" spans="1:15" ht="15" customHeight="1">
      <c r="A2372" s="577"/>
      <c r="G2372" s="514"/>
      <c r="H2372" s="514"/>
      <c r="I2372" s="514"/>
      <c r="J2372" s="514"/>
      <c r="K2372" s="514"/>
      <c r="N2372" s="516"/>
      <c r="O2372" s="517"/>
    </row>
    <row r="2373" spans="1:15" ht="15" customHeight="1">
      <c r="A2373" s="577"/>
      <c r="G2373" s="514"/>
      <c r="H2373" s="514"/>
      <c r="I2373" s="514"/>
      <c r="J2373" s="514"/>
      <c r="K2373" s="514"/>
      <c r="N2373" s="516"/>
      <c r="O2373" s="517"/>
    </row>
    <row r="2374" spans="1:15" ht="15" customHeight="1">
      <c r="A2374" s="577"/>
      <c r="G2374" s="514"/>
      <c r="H2374" s="514"/>
      <c r="I2374" s="514"/>
      <c r="J2374" s="514"/>
      <c r="K2374" s="514"/>
      <c r="N2374" s="516"/>
      <c r="O2374" s="517"/>
    </row>
    <row r="2375" spans="1:15" ht="15" customHeight="1">
      <c r="A2375" s="577"/>
      <c r="G2375" s="514"/>
      <c r="H2375" s="514"/>
      <c r="I2375" s="514"/>
      <c r="J2375" s="514"/>
      <c r="K2375" s="514"/>
      <c r="N2375" s="516"/>
      <c r="O2375" s="517"/>
    </row>
    <row r="2376" spans="1:15" ht="15" customHeight="1">
      <c r="A2376" s="577"/>
      <c r="G2376" s="514"/>
      <c r="H2376" s="514"/>
      <c r="I2376" s="514"/>
      <c r="J2376" s="514"/>
      <c r="K2376" s="514"/>
      <c r="N2376" s="516"/>
      <c r="O2376" s="517"/>
    </row>
    <row r="2377" spans="1:15" ht="15" customHeight="1">
      <c r="A2377" s="577"/>
      <c r="G2377" s="514"/>
      <c r="H2377" s="514"/>
      <c r="I2377" s="514"/>
      <c r="J2377" s="514"/>
      <c r="K2377" s="514"/>
      <c r="N2377" s="516"/>
      <c r="O2377" s="517"/>
    </row>
    <row r="2378" spans="1:15" ht="15" customHeight="1">
      <c r="A2378" s="577"/>
      <c r="G2378" s="514"/>
      <c r="H2378" s="514"/>
      <c r="I2378" s="514"/>
      <c r="J2378" s="514"/>
      <c r="K2378" s="514"/>
      <c r="N2378" s="516"/>
      <c r="O2378" s="517"/>
    </row>
    <row r="2379" spans="1:15" ht="15" customHeight="1">
      <c r="A2379" s="577"/>
      <c r="G2379" s="514"/>
      <c r="H2379" s="514"/>
      <c r="I2379" s="514"/>
      <c r="J2379" s="514"/>
      <c r="K2379" s="514"/>
      <c r="N2379" s="516"/>
      <c r="O2379" s="517"/>
    </row>
    <row r="2380" spans="1:15" ht="15" customHeight="1">
      <c r="A2380" s="577"/>
      <c r="G2380" s="514"/>
      <c r="H2380" s="514"/>
      <c r="I2380" s="514"/>
      <c r="J2380" s="514"/>
      <c r="K2380" s="514"/>
      <c r="N2380" s="516"/>
      <c r="O2380" s="517"/>
    </row>
    <row r="2381" spans="1:15" ht="15" customHeight="1">
      <c r="A2381" s="577"/>
      <c r="G2381" s="514"/>
      <c r="H2381" s="514"/>
      <c r="I2381" s="514"/>
      <c r="J2381" s="514"/>
      <c r="K2381" s="514"/>
      <c r="N2381" s="516"/>
      <c r="O2381" s="517"/>
    </row>
    <row r="2382" spans="1:15" ht="15" customHeight="1">
      <c r="A2382" s="577"/>
      <c r="G2382" s="514"/>
      <c r="H2382" s="514"/>
      <c r="I2382" s="514"/>
      <c r="J2382" s="514"/>
      <c r="K2382" s="514"/>
      <c r="N2382" s="516"/>
      <c r="O2382" s="517"/>
    </row>
    <row r="2383" spans="1:15" ht="15" customHeight="1">
      <c r="A2383" s="577"/>
      <c r="G2383" s="514"/>
      <c r="H2383" s="514"/>
      <c r="I2383" s="514"/>
      <c r="J2383" s="514"/>
      <c r="K2383" s="514"/>
      <c r="N2383" s="516"/>
      <c r="O2383" s="517"/>
    </row>
    <row r="2384" spans="1:15" ht="15" customHeight="1">
      <c r="A2384" s="577"/>
      <c r="G2384" s="514"/>
      <c r="H2384" s="514"/>
      <c r="I2384" s="514"/>
      <c r="J2384" s="514"/>
      <c r="K2384" s="514"/>
      <c r="N2384" s="516"/>
      <c r="O2384" s="517"/>
    </row>
    <row r="2385" spans="1:15" ht="15" customHeight="1">
      <c r="A2385" s="577"/>
      <c r="G2385" s="514"/>
      <c r="H2385" s="514"/>
      <c r="I2385" s="514"/>
      <c r="J2385" s="514"/>
      <c r="K2385" s="514"/>
      <c r="N2385" s="516"/>
      <c r="O2385" s="517"/>
    </row>
    <row r="2386" spans="1:15" ht="15" customHeight="1">
      <c r="A2386" s="577"/>
      <c r="G2386" s="514"/>
      <c r="H2386" s="514"/>
      <c r="I2386" s="514"/>
      <c r="J2386" s="514"/>
      <c r="K2386" s="514"/>
      <c r="N2386" s="516"/>
      <c r="O2386" s="517"/>
    </row>
    <row r="2387" spans="1:15" ht="15" customHeight="1">
      <c r="A2387" s="577"/>
      <c r="G2387" s="514"/>
      <c r="H2387" s="514"/>
      <c r="I2387" s="514"/>
      <c r="J2387" s="514"/>
      <c r="K2387" s="514"/>
      <c r="N2387" s="516"/>
      <c r="O2387" s="517"/>
    </row>
    <row r="2388" spans="1:15" ht="15" customHeight="1">
      <c r="A2388" s="577"/>
      <c r="G2388" s="514"/>
      <c r="H2388" s="514"/>
      <c r="I2388" s="514"/>
      <c r="J2388" s="514"/>
      <c r="K2388" s="514"/>
      <c r="N2388" s="516"/>
      <c r="O2388" s="517"/>
    </row>
    <row r="2389" spans="1:15" ht="15" customHeight="1">
      <c r="A2389" s="577"/>
      <c r="G2389" s="514"/>
      <c r="H2389" s="514"/>
      <c r="I2389" s="514"/>
      <c r="J2389" s="514"/>
      <c r="K2389" s="514"/>
      <c r="N2389" s="516"/>
      <c r="O2389" s="517"/>
    </row>
    <row r="2390" spans="1:15" ht="15" customHeight="1">
      <c r="A2390" s="577"/>
      <c r="G2390" s="514"/>
      <c r="H2390" s="514"/>
      <c r="I2390" s="514"/>
      <c r="J2390" s="514"/>
      <c r="K2390" s="514"/>
      <c r="N2390" s="516"/>
      <c r="O2390" s="517"/>
    </row>
    <row r="2391" spans="1:15" ht="15" customHeight="1">
      <c r="A2391" s="577"/>
      <c r="G2391" s="514"/>
      <c r="H2391" s="514"/>
      <c r="I2391" s="514"/>
      <c r="J2391" s="514"/>
      <c r="K2391" s="514"/>
      <c r="N2391" s="516"/>
      <c r="O2391" s="517"/>
    </row>
    <row r="2392" spans="1:15" ht="15" customHeight="1">
      <c r="A2392" s="577"/>
      <c r="G2392" s="514"/>
      <c r="H2392" s="514"/>
      <c r="I2392" s="514"/>
      <c r="J2392" s="514"/>
      <c r="K2392" s="514"/>
      <c r="N2392" s="516"/>
      <c r="O2392" s="517"/>
    </row>
    <row r="2393" spans="1:15" ht="15" customHeight="1">
      <c r="A2393" s="577"/>
      <c r="G2393" s="514"/>
      <c r="H2393" s="514"/>
      <c r="I2393" s="514"/>
      <c r="J2393" s="514"/>
      <c r="K2393" s="514"/>
      <c r="N2393" s="516"/>
      <c r="O2393" s="517"/>
    </row>
    <row r="2394" spans="1:15" ht="15" customHeight="1">
      <c r="A2394" s="577"/>
      <c r="G2394" s="514"/>
      <c r="H2394" s="514"/>
      <c r="I2394" s="514"/>
      <c r="J2394" s="514"/>
      <c r="K2394" s="514"/>
      <c r="N2394" s="516"/>
      <c r="O2394" s="517"/>
    </row>
    <row r="2395" spans="1:15" ht="15" customHeight="1">
      <c r="A2395" s="577"/>
      <c r="G2395" s="514"/>
      <c r="H2395" s="514"/>
      <c r="I2395" s="514"/>
      <c r="J2395" s="514"/>
      <c r="K2395" s="514"/>
      <c r="N2395" s="516"/>
      <c r="O2395" s="517"/>
    </row>
    <row r="2396" spans="1:15" ht="15" customHeight="1">
      <c r="A2396" s="577"/>
      <c r="G2396" s="514"/>
      <c r="H2396" s="514"/>
      <c r="I2396" s="514"/>
      <c r="J2396" s="514"/>
      <c r="K2396" s="514"/>
      <c r="N2396" s="516"/>
      <c r="O2396" s="517"/>
    </row>
    <row r="2397" spans="1:15" ht="15" customHeight="1">
      <c r="A2397" s="577"/>
      <c r="G2397" s="514"/>
      <c r="H2397" s="514"/>
      <c r="I2397" s="514"/>
      <c r="J2397" s="514"/>
      <c r="K2397" s="514"/>
      <c r="N2397" s="516"/>
      <c r="O2397" s="517"/>
    </row>
    <row r="2398" spans="1:15" ht="15" customHeight="1">
      <c r="A2398" s="577"/>
      <c r="G2398" s="514"/>
      <c r="H2398" s="514"/>
      <c r="I2398" s="514"/>
      <c r="J2398" s="514"/>
      <c r="K2398" s="514"/>
      <c r="N2398" s="516"/>
      <c r="O2398" s="517"/>
    </row>
    <row r="2399" spans="1:15" ht="15" customHeight="1">
      <c r="A2399" s="577"/>
      <c r="G2399" s="514"/>
      <c r="H2399" s="514"/>
      <c r="I2399" s="514"/>
      <c r="J2399" s="514"/>
      <c r="K2399" s="514"/>
      <c r="N2399" s="516"/>
      <c r="O2399" s="517"/>
    </row>
    <row r="2400" spans="1:15" ht="15" customHeight="1">
      <c r="A2400" s="577"/>
      <c r="G2400" s="514"/>
      <c r="H2400" s="514"/>
      <c r="I2400" s="514"/>
      <c r="J2400" s="514"/>
      <c r="K2400" s="514"/>
      <c r="N2400" s="516"/>
      <c r="O2400" s="517"/>
    </row>
    <row r="2401" spans="1:15" ht="15" customHeight="1">
      <c r="A2401" s="577"/>
      <c r="G2401" s="514"/>
      <c r="H2401" s="514"/>
      <c r="I2401" s="514"/>
      <c r="J2401" s="514"/>
      <c r="K2401" s="514"/>
      <c r="N2401" s="516"/>
      <c r="O2401" s="517"/>
    </row>
    <row r="2402" spans="1:15" ht="15" customHeight="1">
      <c r="A2402" s="577"/>
      <c r="G2402" s="514"/>
      <c r="H2402" s="514"/>
      <c r="I2402" s="514"/>
      <c r="J2402" s="514"/>
      <c r="K2402" s="514"/>
      <c r="N2402" s="516"/>
      <c r="O2402" s="517"/>
    </row>
    <row r="2403" spans="1:15" ht="15" customHeight="1">
      <c r="A2403" s="577"/>
      <c r="G2403" s="514"/>
      <c r="H2403" s="514"/>
      <c r="I2403" s="514"/>
      <c r="J2403" s="514"/>
      <c r="K2403" s="514"/>
      <c r="N2403" s="516"/>
      <c r="O2403" s="517"/>
    </row>
    <row r="2404" spans="1:15" ht="15" customHeight="1">
      <c r="A2404" s="577"/>
      <c r="G2404" s="514"/>
      <c r="H2404" s="514"/>
      <c r="I2404" s="514"/>
      <c r="J2404" s="514"/>
      <c r="K2404" s="514"/>
      <c r="N2404" s="516"/>
      <c r="O2404" s="517"/>
    </row>
    <row r="2405" spans="1:15" ht="15" customHeight="1">
      <c r="A2405" s="577"/>
      <c r="G2405" s="514"/>
      <c r="H2405" s="514"/>
      <c r="I2405" s="514"/>
      <c r="J2405" s="514"/>
      <c r="K2405" s="514"/>
      <c r="N2405" s="516"/>
      <c r="O2405" s="517"/>
    </row>
    <row r="2406" spans="1:15" ht="15" customHeight="1">
      <c r="A2406" s="577"/>
      <c r="G2406" s="514"/>
      <c r="H2406" s="514"/>
      <c r="I2406" s="514"/>
      <c r="J2406" s="514"/>
      <c r="K2406" s="514"/>
      <c r="N2406" s="516"/>
      <c r="O2406" s="517"/>
    </row>
    <row r="2407" spans="1:15" ht="15" customHeight="1">
      <c r="A2407" s="577"/>
      <c r="G2407" s="514"/>
      <c r="H2407" s="514"/>
      <c r="I2407" s="514"/>
      <c r="J2407" s="514"/>
      <c r="K2407" s="514"/>
      <c r="N2407" s="516"/>
      <c r="O2407" s="517"/>
    </row>
    <row r="2408" spans="1:15" ht="15" customHeight="1">
      <c r="A2408" s="577"/>
      <c r="G2408" s="514"/>
      <c r="H2408" s="514"/>
      <c r="I2408" s="514"/>
      <c r="J2408" s="514"/>
      <c r="K2408" s="514"/>
      <c r="N2408" s="516"/>
      <c r="O2408" s="517"/>
    </row>
    <row r="2409" spans="1:15" ht="15" customHeight="1">
      <c r="A2409" s="577"/>
      <c r="G2409" s="514"/>
      <c r="H2409" s="514"/>
      <c r="I2409" s="514"/>
      <c r="J2409" s="514"/>
      <c r="K2409" s="514"/>
      <c r="N2409" s="516"/>
      <c r="O2409" s="517"/>
    </row>
    <row r="2410" spans="1:15" ht="15" customHeight="1">
      <c r="A2410" s="577"/>
      <c r="G2410" s="514"/>
      <c r="H2410" s="514"/>
      <c r="I2410" s="514"/>
      <c r="J2410" s="514"/>
      <c r="K2410" s="514"/>
      <c r="N2410" s="516"/>
      <c r="O2410" s="517"/>
    </row>
    <row r="2411" spans="1:15" ht="15" customHeight="1">
      <c r="A2411" s="577"/>
      <c r="G2411" s="514"/>
      <c r="H2411" s="514"/>
      <c r="I2411" s="514"/>
      <c r="J2411" s="514"/>
      <c r="K2411" s="514"/>
      <c r="N2411" s="516"/>
      <c r="O2411" s="517"/>
    </row>
    <row r="2412" spans="1:15" ht="15" customHeight="1">
      <c r="A2412" s="577"/>
      <c r="G2412" s="514"/>
      <c r="H2412" s="514"/>
      <c r="I2412" s="514"/>
      <c r="J2412" s="514"/>
      <c r="K2412" s="514"/>
      <c r="N2412" s="516"/>
      <c r="O2412" s="517"/>
    </row>
    <row r="2413" spans="1:15" ht="15" customHeight="1">
      <c r="A2413" s="577"/>
      <c r="G2413" s="514"/>
      <c r="H2413" s="514"/>
      <c r="I2413" s="514"/>
      <c r="J2413" s="514"/>
      <c r="K2413" s="514"/>
      <c r="N2413" s="516"/>
      <c r="O2413" s="517"/>
    </row>
    <row r="2414" spans="1:15" ht="15" customHeight="1">
      <c r="A2414" s="577"/>
      <c r="G2414" s="514"/>
      <c r="H2414" s="514"/>
      <c r="I2414" s="514"/>
      <c r="J2414" s="514"/>
      <c r="K2414" s="514"/>
      <c r="N2414" s="516"/>
      <c r="O2414" s="517"/>
    </row>
    <row r="2415" spans="1:15" ht="15" customHeight="1">
      <c r="A2415" s="577"/>
      <c r="G2415" s="514"/>
      <c r="H2415" s="514"/>
      <c r="I2415" s="514"/>
      <c r="J2415" s="514"/>
      <c r="K2415" s="514"/>
      <c r="N2415" s="516"/>
      <c r="O2415" s="517"/>
    </row>
    <row r="2416" spans="1:15" ht="15" customHeight="1">
      <c r="A2416" s="577"/>
      <c r="G2416" s="514"/>
      <c r="H2416" s="514"/>
      <c r="I2416" s="514"/>
      <c r="J2416" s="514"/>
      <c r="K2416" s="514"/>
      <c r="N2416" s="516"/>
      <c r="O2416" s="517"/>
    </row>
    <row r="2417" spans="1:15" ht="15" customHeight="1">
      <c r="A2417" s="577"/>
      <c r="G2417" s="514"/>
      <c r="H2417" s="514"/>
      <c r="I2417" s="514"/>
      <c r="J2417" s="514"/>
      <c r="K2417" s="514"/>
      <c r="N2417" s="516"/>
      <c r="O2417" s="517"/>
    </row>
    <row r="2418" spans="1:15" ht="15" customHeight="1">
      <c r="A2418" s="577"/>
      <c r="G2418" s="514"/>
      <c r="H2418" s="514"/>
      <c r="I2418" s="514"/>
      <c r="J2418" s="514"/>
      <c r="K2418" s="514"/>
      <c r="N2418" s="516"/>
      <c r="O2418" s="517"/>
    </row>
    <row r="2419" spans="1:15" ht="15" customHeight="1">
      <c r="A2419" s="577"/>
      <c r="G2419" s="514"/>
      <c r="H2419" s="514"/>
      <c r="I2419" s="514"/>
      <c r="J2419" s="514"/>
      <c r="K2419" s="514"/>
      <c r="N2419" s="516"/>
      <c r="O2419" s="517"/>
    </row>
    <row r="2420" spans="1:15" ht="15" customHeight="1">
      <c r="A2420" s="577"/>
      <c r="G2420" s="514"/>
      <c r="H2420" s="514"/>
      <c r="I2420" s="514"/>
      <c r="J2420" s="514"/>
      <c r="K2420" s="514"/>
      <c r="N2420" s="516"/>
      <c r="O2420" s="517"/>
    </row>
    <row r="2421" spans="1:15" ht="15" customHeight="1">
      <c r="A2421" s="577"/>
      <c r="G2421" s="514"/>
      <c r="H2421" s="514"/>
      <c r="I2421" s="514"/>
      <c r="J2421" s="514"/>
      <c r="K2421" s="514"/>
      <c r="N2421" s="516"/>
      <c r="O2421" s="517"/>
    </row>
    <row r="2422" spans="1:15" ht="15" customHeight="1">
      <c r="A2422" s="577"/>
      <c r="G2422" s="514"/>
      <c r="H2422" s="514"/>
      <c r="I2422" s="514"/>
      <c r="J2422" s="514"/>
      <c r="K2422" s="514"/>
      <c r="N2422" s="516"/>
      <c r="O2422" s="517"/>
    </row>
    <row r="2423" spans="1:15" ht="15" customHeight="1">
      <c r="A2423" s="577"/>
      <c r="G2423" s="514"/>
      <c r="H2423" s="514"/>
      <c r="I2423" s="514"/>
      <c r="J2423" s="514"/>
      <c r="K2423" s="514"/>
      <c r="N2423" s="516"/>
      <c r="O2423" s="517"/>
    </row>
    <row r="2424" spans="1:15" ht="15" customHeight="1">
      <c r="A2424" s="577"/>
      <c r="G2424" s="514"/>
      <c r="H2424" s="514"/>
      <c r="I2424" s="514"/>
      <c r="J2424" s="514"/>
      <c r="K2424" s="514"/>
      <c r="N2424" s="516"/>
      <c r="O2424" s="517"/>
    </row>
    <row r="2425" spans="1:15" ht="15" customHeight="1">
      <c r="A2425" s="577"/>
      <c r="G2425" s="514"/>
      <c r="H2425" s="514"/>
      <c r="I2425" s="514"/>
      <c r="J2425" s="514"/>
      <c r="K2425" s="514"/>
      <c r="N2425" s="516"/>
      <c r="O2425" s="517"/>
    </row>
    <row r="2426" spans="1:15" ht="15" customHeight="1">
      <c r="A2426" s="577"/>
      <c r="G2426" s="514"/>
      <c r="H2426" s="514"/>
      <c r="I2426" s="514"/>
      <c r="J2426" s="514"/>
      <c r="K2426" s="514"/>
      <c r="N2426" s="516"/>
      <c r="O2426" s="517"/>
    </row>
    <row r="2427" spans="1:15" ht="15" customHeight="1">
      <c r="A2427" s="577"/>
      <c r="G2427" s="514"/>
      <c r="H2427" s="514"/>
      <c r="I2427" s="514"/>
      <c r="J2427" s="514"/>
      <c r="K2427" s="514"/>
      <c r="N2427" s="516"/>
      <c r="O2427" s="517"/>
    </row>
    <row r="2428" spans="1:15" ht="15" customHeight="1">
      <c r="A2428" s="577"/>
      <c r="G2428" s="514"/>
      <c r="H2428" s="514"/>
      <c r="I2428" s="514"/>
      <c r="J2428" s="514"/>
      <c r="K2428" s="514"/>
      <c r="N2428" s="516"/>
      <c r="O2428" s="517"/>
    </row>
    <row r="2429" spans="1:15" ht="15" customHeight="1">
      <c r="A2429" s="577"/>
      <c r="G2429" s="514"/>
      <c r="H2429" s="514"/>
      <c r="I2429" s="514"/>
      <c r="J2429" s="514"/>
      <c r="K2429" s="514"/>
      <c r="N2429" s="516"/>
      <c r="O2429" s="517"/>
    </row>
    <row r="2430" spans="1:15" ht="15" customHeight="1">
      <c r="A2430" s="577"/>
      <c r="G2430" s="514"/>
      <c r="H2430" s="514"/>
      <c r="I2430" s="514"/>
      <c r="J2430" s="514"/>
      <c r="K2430" s="514"/>
      <c r="N2430" s="516"/>
      <c r="O2430" s="517"/>
    </row>
    <row r="2431" spans="1:15" ht="15" customHeight="1">
      <c r="A2431" s="577"/>
      <c r="G2431" s="514"/>
      <c r="H2431" s="514"/>
      <c r="I2431" s="514"/>
      <c r="J2431" s="514"/>
      <c r="K2431" s="514"/>
      <c r="N2431" s="516"/>
      <c r="O2431" s="517"/>
    </row>
    <row r="2432" spans="1:15" ht="15" customHeight="1">
      <c r="A2432" s="577"/>
      <c r="G2432" s="514"/>
      <c r="H2432" s="514"/>
      <c r="I2432" s="514"/>
      <c r="J2432" s="514"/>
      <c r="K2432" s="514"/>
      <c r="N2432" s="516"/>
      <c r="O2432" s="517"/>
    </row>
    <row r="2433" spans="1:15" ht="15" customHeight="1">
      <c r="A2433" s="577"/>
      <c r="G2433" s="514"/>
      <c r="H2433" s="514"/>
      <c r="I2433" s="514"/>
      <c r="J2433" s="514"/>
      <c r="K2433" s="514"/>
      <c r="N2433" s="516"/>
      <c r="O2433" s="517"/>
    </row>
    <row r="2434" spans="1:15" ht="15" customHeight="1">
      <c r="A2434" s="577"/>
      <c r="G2434" s="514"/>
      <c r="H2434" s="514"/>
      <c r="I2434" s="514"/>
      <c r="J2434" s="514"/>
      <c r="K2434" s="514"/>
      <c r="N2434" s="516"/>
      <c r="O2434" s="517"/>
    </row>
    <row r="2435" spans="1:15" ht="15" customHeight="1">
      <c r="A2435" s="577"/>
      <c r="G2435" s="514"/>
      <c r="H2435" s="514"/>
      <c r="I2435" s="514"/>
      <c r="J2435" s="514"/>
      <c r="K2435" s="514"/>
      <c r="N2435" s="516"/>
      <c r="O2435" s="517"/>
    </row>
    <row r="2436" spans="1:15" ht="15" customHeight="1">
      <c r="A2436" s="577"/>
      <c r="G2436" s="514"/>
      <c r="H2436" s="514"/>
      <c r="I2436" s="514"/>
      <c r="J2436" s="514"/>
      <c r="K2436" s="514"/>
      <c r="N2436" s="516"/>
      <c r="O2436" s="517"/>
    </row>
    <row r="2437" spans="1:15" ht="15" customHeight="1">
      <c r="A2437" s="577"/>
      <c r="G2437" s="514"/>
      <c r="H2437" s="514"/>
      <c r="I2437" s="514"/>
      <c r="J2437" s="514"/>
      <c r="K2437" s="514"/>
      <c r="N2437" s="516"/>
      <c r="O2437" s="517"/>
    </row>
    <row r="2438" spans="1:15" ht="15" customHeight="1">
      <c r="A2438" s="577"/>
      <c r="G2438" s="514"/>
      <c r="H2438" s="514"/>
      <c r="I2438" s="514"/>
      <c r="J2438" s="514"/>
      <c r="K2438" s="514"/>
      <c r="N2438" s="516"/>
      <c r="O2438" s="517"/>
    </row>
    <row r="2439" spans="1:15" ht="15" customHeight="1">
      <c r="A2439" s="577"/>
      <c r="G2439" s="514"/>
      <c r="H2439" s="514"/>
      <c r="I2439" s="514"/>
      <c r="J2439" s="514"/>
      <c r="K2439" s="514"/>
      <c r="N2439" s="516"/>
      <c r="O2439" s="517"/>
    </row>
    <row r="2440" spans="1:15" ht="15" customHeight="1">
      <c r="A2440" s="577"/>
      <c r="G2440" s="514"/>
      <c r="H2440" s="514"/>
      <c r="I2440" s="514"/>
      <c r="J2440" s="514"/>
      <c r="K2440" s="514"/>
      <c r="N2440" s="516"/>
      <c r="O2440" s="517"/>
    </row>
    <row r="2441" spans="1:15" ht="15" customHeight="1">
      <c r="A2441" s="577"/>
      <c r="G2441" s="514"/>
      <c r="H2441" s="514"/>
      <c r="I2441" s="514"/>
      <c r="J2441" s="514"/>
      <c r="K2441" s="514"/>
      <c r="N2441" s="516"/>
      <c r="O2441" s="517"/>
    </row>
    <row r="2442" spans="1:15" ht="15" customHeight="1">
      <c r="A2442" s="577"/>
      <c r="G2442" s="514"/>
      <c r="H2442" s="514"/>
      <c r="I2442" s="514"/>
      <c r="J2442" s="514"/>
      <c r="K2442" s="514"/>
      <c r="N2442" s="516"/>
      <c r="O2442" s="517"/>
    </row>
    <row r="2443" spans="1:15" ht="15" customHeight="1">
      <c r="A2443" s="577"/>
      <c r="G2443" s="514"/>
      <c r="H2443" s="514"/>
      <c r="I2443" s="514"/>
      <c r="J2443" s="514"/>
      <c r="K2443" s="514"/>
      <c r="N2443" s="516"/>
      <c r="O2443" s="517"/>
    </row>
    <row r="2444" spans="1:15" ht="15" customHeight="1">
      <c r="A2444" s="577"/>
      <c r="G2444" s="514"/>
      <c r="H2444" s="514"/>
      <c r="I2444" s="514"/>
      <c r="J2444" s="514"/>
      <c r="K2444" s="514"/>
      <c r="N2444" s="516"/>
      <c r="O2444" s="517"/>
    </row>
    <row r="2445" spans="1:15" ht="15" customHeight="1">
      <c r="A2445" s="577"/>
      <c r="G2445" s="514"/>
      <c r="H2445" s="514"/>
      <c r="I2445" s="514"/>
      <c r="J2445" s="514"/>
      <c r="K2445" s="514"/>
      <c r="N2445" s="516"/>
      <c r="O2445" s="517"/>
    </row>
    <row r="2446" spans="1:15" ht="15" customHeight="1">
      <c r="A2446" s="577"/>
      <c r="G2446" s="514"/>
      <c r="H2446" s="514"/>
      <c r="I2446" s="514"/>
      <c r="J2446" s="514"/>
      <c r="K2446" s="514"/>
      <c r="N2446" s="516"/>
      <c r="O2446" s="517"/>
    </row>
    <row r="2447" spans="1:15" ht="15" customHeight="1">
      <c r="A2447" s="577"/>
      <c r="G2447" s="514"/>
      <c r="H2447" s="514"/>
      <c r="I2447" s="514"/>
      <c r="J2447" s="514"/>
      <c r="K2447" s="514"/>
      <c r="N2447" s="516"/>
      <c r="O2447" s="517"/>
    </row>
    <row r="2448" spans="1:15" ht="15" customHeight="1">
      <c r="A2448" s="577"/>
      <c r="G2448" s="514"/>
      <c r="H2448" s="514"/>
      <c r="I2448" s="514"/>
      <c r="J2448" s="514"/>
      <c r="K2448" s="514"/>
      <c r="N2448" s="516"/>
      <c r="O2448" s="517"/>
    </row>
    <row r="2449" spans="1:15" ht="15" customHeight="1">
      <c r="A2449" s="577"/>
      <c r="G2449" s="514"/>
      <c r="H2449" s="514"/>
      <c r="I2449" s="514"/>
      <c r="J2449" s="514"/>
      <c r="K2449" s="514"/>
      <c r="N2449" s="516"/>
      <c r="O2449" s="517"/>
    </row>
    <row r="2450" spans="1:15" ht="15" customHeight="1">
      <c r="A2450" s="577"/>
      <c r="G2450" s="514"/>
      <c r="H2450" s="514"/>
      <c r="I2450" s="514"/>
      <c r="J2450" s="514"/>
      <c r="K2450" s="514"/>
      <c r="N2450" s="516"/>
      <c r="O2450" s="517"/>
    </row>
    <row r="2451" spans="1:15" ht="15" customHeight="1">
      <c r="A2451" s="577"/>
      <c r="G2451" s="514"/>
      <c r="H2451" s="514"/>
      <c r="I2451" s="514"/>
      <c r="J2451" s="514"/>
      <c r="K2451" s="514"/>
      <c r="N2451" s="516"/>
      <c r="O2451" s="517"/>
    </row>
    <row r="2452" spans="1:15" ht="15" customHeight="1">
      <c r="A2452" s="577"/>
      <c r="G2452" s="514"/>
      <c r="H2452" s="514"/>
      <c r="I2452" s="514"/>
      <c r="J2452" s="514"/>
      <c r="K2452" s="514"/>
      <c r="N2452" s="516"/>
      <c r="O2452" s="517"/>
    </row>
    <row r="2453" spans="1:15" ht="15" customHeight="1">
      <c r="A2453" s="577"/>
      <c r="G2453" s="514"/>
      <c r="H2453" s="514"/>
      <c r="I2453" s="514"/>
      <c r="J2453" s="514"/>
      <c r="K2453" s="514"/>
      <c r="N2453" s="516"/>
      <c r="O2453" s="517"/>
    </row>
    <row r="2454" spans="1:15" ht="15" customHeight="1">
      <c r="A2454" s="577"/>
      <c r="G2454" s="514"/>
      <c r="H2454" s="514"/>
      <c r="I2454" s="514"/>
      <c r="J2454" s="514"/>
      <c r="K2454" s="514"/>
      <c r="N2454" s="516"/>
      <c r="O2454" s="517"/>
    </row>
    <row r="2455" spans="1:15" ht="15" customHeight="1">
      <c r="A2455" s="577"/>
      <c r="G2455" s="514"/>
      <c r="H2455" s="514"/>
      <c r="I2455" s="514"/>
      <c r="J2455" s="514"/>
      <c r="K2455" s="514"/>
      <c r="N2455" s="516"/>
      <c r="O2455" s="517"/>
    </row>
    <row r="2456" spans="1:15" ht="15" customHeight="1">
      <c r="A2456" s="577"/>
      <c r="G2456" s="514"/>
      <c r="H2456" s="514"/>
      <c r="I2456" s="514"/>
      <c r="J2456" s="514"/>
      <c r="K2456" s="514"/>
      <c r="N2456" s="516"/>
      <c r="O2456" s="517"/>
    </row>
    <row r="2457" spans="1:15" ht="15" customHeight="1">
      <c r="G2457" s="514"/>
      <c r="H2457" s="514"/>
      <c r="I2457" s="514"/>
      <c r="J2457" s="514"/>
      <c r="K2457" s="514"/>
      <c r="N2457" s="516"/>
      <c r="O2457" s="517"/>
    </row>
    <row r="2458" spans="1:15" ht="15" customHeight="1">
      <c r="G2458" s="514"/>
      <c r="H2458" s="514"/>
      <c r="I2458" s="514"/>
      <c r="J2458" s="514"/>
      <c r="K2458" s="514"/>
      <c r="N2458" s="516"/>
      <c r="O2458" s="517"/>
    </row>
    <row r="2459" spans="1:15" ht="15" customHeight="1">
      <c r="G2459" s="514"/>
      <c r="H2459" s="514"/>
      <c r="I2459" s="514"/>
      <c r="J2459" s="514"/>
      <c r="K2459" s="514"/>
      <c r="N2459" s="516"/>
      <c r="O2459" s="517"/>
    </row>
    <row r="2460" spans="1:15" ht="15" customHeight="1">
      <c r="G2460" s="514"/>
      <c r="H2460" s="514"/>
      <c r="I2460" s="514"/>
      <c r="J2460" s="514"/>
      <c r="K2460" s="514"/>
      <c r="N2460" s="516"/>
      <c r="O2460" s="517"/>
    </row>
    <row r="2461" spans="1:15" ht="15" customHeight="1">
      <c r="G2461" s="514"/>
      <c r="H2461" s="514"/>
      <c r="I2461" s="514"/>
      <c r="J2461" s="514"/>
      <c r="K2461" s="514"/>
      <c r="N2461" s="516"/>
      <c r="O2461" s="517"/>
    </row>
    <row r="2462" spans="1:15" ht="15" customHeight="1">
      <c r="G2462" s="514"/>
      <c r="H2462" s="514"/>
      <c r="I2462" s="514"/>
      <c r="J2462" s="514"/>
      <c r="K2462" s="514"/>
      <c r="N2462" s="516"/>
      <c r="O2462" s="517"/>
    </row>
    <row r="2463" spans="1:15" ht="15" customHeight="1">
      <c r="G2463" s="514"/>
      <c r="H2463" s="514"/>
      <c r="I2463" s="514"/>
      <c r="J2463" s="514"/>
      <c r="K2463" s="514"/>
      <c r="N2463" s="516"/>
      <c r="O2463" s="517"/>
    </row>
    <row r="2464" spans="1:15" ht="15" customHeight="1">
      <c r="G2464" s="514"/>
      <c r="H2464" s="514"/>
      <c r="I2464" s="514"/>
      <c r="J2464" s="514"/>
      <c r="K2464" s="514"/>
      <c r="N2464" s="516"/>
      <c r="O2464" s="517"/>
    </row>
    <row r="2465" spans="7:15" ht="15" customHeight="1">
      <c r="G2465" s="514"/>
      <c r="H2465" s="514"/>
      <c r="I2465" s="514"/>
      <c r="J2465" s="514"/>
      <c r="K2465" s="514"/>
      <c r="N2465" s="516"/>
      <c r="O2465" s="517"/>
    </row>
    <row r="2466" spans="7:15" ht="15" customHeight="1">
      <c r="G2466" s="514"/>
      <c r="H2466" s="514"/>
      <c r="I2466" s="514"/>
      <c r="J2466" s="514"/>
      <c r="K2466" s="514"/>
      <c r="N2466" s="516"/>
      <c r="O2466" s="517"/>
    </row>
    <row r="2467" spans="7:15" ht="15" customHeight="1">
      <c r="G2467" s="514"/>
      <c r="H2467" s="514"/>
      <c r="I2467" s="514"/>
      <c r="J2467" s="514"/>
      <c r="K2467" s="514"/>
      <c r="N2467" s="516"/>
      <c r="O2467" s="517"/>
    </row>
    <row r="2468" spans="7:15" ht="15" customHeight="1">
      <c r="G2468" s="514"/>
      <c r="H2468" s="514"/>
      <c r="I2468" s="514"/>
      <c r="J2468" s="514"/>
      <c r="K2468" s="514"/>
      <c r="N2468" s="516"/>
      <c r="O2468" s="517"/>
    </row>
    <row r="2469" spans="7:15" ht="15" customHeight="1">
      <c r="G2469" s="514"/>
      <c r="H2469" s="514"/>
      <c r="I2469" s="514"/>
      <c r="J2469" s="514"/>
      <c r="K2469" s="514"/>
      <c r="N2469" s="516"/>
      <c r="O2469" s="517"/>
    </row>
    <row r="2470" spans="7:15" ht="15" customHeight="1">
      <c r="G2470" s="514"/>
      <c r="H2470" s="514"/>
      <c r="I2470" s="514"/>
      <c r="J2470" s="514"/>
      <c r="K2470" s="514"/>
      <c r="N2470" s="516"/>
      <c r="O2470" s="517"/>
    </row>
    <row r="2471" spans="7:15" ht="15" customHeight="1">
      <c r="G2471" s="514"/>
      <c r="H2471" s="514"/>
      <c r="I2471" s="514"/>
      <c r="J2471" s="514"/>
      <c r="K2471" s="514"/>
      <c r="N2471" s="516"/>
      <c r="O2471" s="517"/>
    </row>
    <row r="2472" spans="7:15" ht="15" customHeight="1">
      <c r="G2472" s="514"/>
      <c r="H2472" s="514"/>
      <c r="I2472" s="514"/>
      <c r="J2472" s="514"/>
      <c r="K2472" s="514"/>
      <c r="N2472" s="516"/>
      <c r="O2472" s="517"/>
    </row>
    <row r="2473" spans="7:15" ht="15" customHeight="1">
      <c r="G2473" s="514"/>
      <c r="H2473" s="514"/>
      <c r="I2473" s="514"/>
      <c r="J2473" s="514"/>
      <c r="K2473" s="514"/>
      <c r="N2473" s="516"/>
      <c r="O2473" s="517"/>
    </row>
    <row r="2474" spans="7:15" ht="15" customHeight="1">
      <c r="G2474" s="514"/>
      <c r="H2474" s="514"/>
      <c r="I2474" s="514"/>
      <c r="J2474" s="514"/>
      <c r="K2474" s="514"/>
      <c r="N2474" s="516"/>
      <c r="O2474" s="517"/>
    </row>
    <row r="2475" spans="7:15" ht="15" customHeight="1">
      <c r="G2475" s="514"/>
      <c r="H2475" s="514"/>
      <c r="I2475" s="514"/>
      <c r="J2475" s="514"/>
      <c r="K2475" s="514"/>
      <c r="N2475" s="516"/>
      <c r="O2475" s="517"/>
    </row>
    <row r="2476" spans="7:15" ht="15" customHeight="1">
      <c r="G2476" s="514"/>
      <c r="H2476" s="514"/>
      <c r="I2476" s="514"/>
      <c r="J2476" s="514"/>
      <c r="K2476" s="514"/>
      <c r="N2476" s="516"/>
      <c r="O2476" s="517"/>
    </row>
    <row r="2477" spans="7:15" ht="15" customHeight="1">
      <c r="G2477" s="514"/>
      <c r="H2477" s="514"/>
      <c r="I2477" s="514"/>
      <c r="J2477" s="514"/>
      <c r="K2477" s="514"/>
      <c r="N2477" s="516"/>
      <c r="O2477" s="517"/>
    </row>
    <row r="2478" spans="7:15" ht="15" customHeight="1">
      <c r="G2478" s="514"/>
      <c r="H2478" s="514"/>
      <c r="I2478" s="514"/>
      <c r="J2478" s="514"/>
      <c r="K2478" s="514"/>
      <c r="N2478" s="516"/>
      <c r="O2478" s="517"/>
    </row>
    <row r="2479" spans="7:15" ht="15" customHeight="1">
      <c r="G2479" s="514"/>
      <c r="H2479" s="514"/>
      <c r="I2479" s="514"/>
      <c r="J2479" s="514"/>
      <c r="K2479" s="514"/>
      <c r="N2479" s="516"/>
      <c r="O2479" s="517"/>
    </row>
    <row r="2480" spans="7:15" ht="15" customHeight="1">
      <c r="G2480" s="514"/>
      <c r="H2480" s="514"/>
      <c r="I2480" s="514"/>
      <c r="J2480" s="514"/>
      <c r="K2480" s="514"/>
      <c r="N2480" s="516"/>
      <c r="O2480" s="517"/>
    </row>
    <row r="2481" spans="7:15" ht="15" customHeight="1">
      <c r="G2481" s="514"/>
      <c r="H2481" s="514"/>
      <c r="I2481" s="514"/>
      <c r="J2481" s="514"/>
      <c r="K2481" s="514"/>
      <c r="N2481" s="516"/>
      <c r="O2481" s="517"/>
    </row>
    <row r="2482" spans="7:15" ht="15" customHeight="1">
      <c r="G2482" s="514"/>
      <c r="H2482" s="514"/>
      <c r="I2482" s="514"/>
      <c r="J2482" s="514"/>
      <c r="K2482" s="514"/>
      <c r="N2482" s="516"/>
      <c r="O2482" s="517"/>
    </row>
    <row r="2483" spans="7:15" ht="15" customHeight="1">
      <c r="G2483" s="514"/>
      <c r="H2483" s="514"/>
      <c r="I2483" s="514"/>
      <c r="J2483" s="514"/>
      <c r="K2483" s="514"/>
      <c r="N2483" s="516"/>
      <c r="O2483" s="517"/>
    </row>
    <row r="2484" spans="7:15" ht="15" customHeight="1">
      <c r="G2484" s="514"/>
      <c r="H2484" s="514"/>
      <c r="I2484" s="514"/>
      <c r="J2484" s="514"/>
      <c r="K2484" s="514"/>
      <c r="N2484" s="516"/>
      <c r="O2484" s="517"/>
    </row>
    <row r="2485" spans="7:15" ht="15" customHeight="1">
      <c r="G2485" s="514"/>
      <c r="H2485" s="514"/>
      <c r="I2485" s="514"/>
      <c r="J2485" s="514"/>
      <c r="K2485" s="514"/>
      <c r="N2485" s="516"/>
      <c r="O2485" s="517"/>
    </row>
    <row r="2486" spans="7:15" ht="15" customHeight="1">
      <c r="G2486" s="514"/>
      <c r="H2486" s="514"/>
      <c r="I2486" s="514"/>
      <c r="J2486" s="514"/>
      <c r="K2486" s="514"/>
      <c r="N2486" s="516"/>
      <c r="O2486" s="517"/>
    </row>
    <row r="2487" spans="7:15" ht="15" customHeight="1">
      <c r="G2487" s="514"/>
      <c r="H2487" s="514"/>
      <c r="I2487" s="514"/>
      <c r="J2487" s="514"/>
      <c r="K2487" s="514"/>
      <c r="N2487" s="516"/>
      <c r="O2487" s="517"/>
    </row>
    <row r="2488" spans="7:15" ht="15" customHeight="1">
      <c r="G2488" s="514"/>
      <c r="H2488" s="514"/>
      <c r="I2488" s="514"/>
      <c r="J2488" s="514"/>
      <c r="K2488" s="514"/>
      <c r="N2488" s="516"/>
      <c r="O2488" s="517"/>
    </row>
    <row r="2489" spans="7:15" ht="15" customHeight="1">
      <c r="G2489" s="514"/>
      <c r="H2489" s="514"/>
      <c r="I2489" s="514"/>
      <c r="J2489" s="514"/>
      <c r="K2489" s="514"/>
      <c r="N2489" s="516"/>
      <c r="O2489" s="517"/>
    </row>
    <row r="2490" spans="7:15" ht="15" customHeight="1">
      <c r="G2490" s="514"/>
      <c r="H2490" s="514"/>
      <c r="I2490" s="514"/>
      <c r="J2490" s="514"/>
      <c r="K2490" s="514"/>
      <c r="N2490" s="516"/>
      <c r="O2490" s="517"/>
    </row>
    <row r="2491" spans="7:15" ht="15" customHeight="1">
      <c r="G2491" s="514"/>
      <c r="H2491" s="514"/>
      <c r="I2491" s="514"/>
      <c r="J2491" s="514"/>
      <c r="K2491" s="514"/>
      <c r="N2491" s="516"/>
      <c r="O2491" s="517"/>
    </row>
    <row r="2492" spans="7:15" ht="15" customHeight="1">
      <c r="G2492" s="514"/>
      <c r="H2492" s="514"/>
      <c r="I2492" s="514"/>
      <c r="J2492" s="514"/>
      <c r="K2492" s="514"/>
      <c r="N2492" s="516"/>
      <c r="O2492" s="517"/>
    </row>
    <row r="2493" spans="7:15" ht="15" customHeight="1">
      <c r="G2493" s="514"/>
      <c r="H2493" s="514"/>
      <c r="I2493" s="514"/>
      <c r="J2493" s="514"/>
      <c r="K2493" s="514"/>
      <c r="N2493" s="516"/>
      <c r="O2493" s="517"/>
    </row>
    <row r="2494" spans="7:15" ht="15" customHeight="1">
      <c r="G2494" s="514"/>
      <c r="H2494" s="514"/>
      <c r="I2494" s="514"/>
      <c r="J2494" s="514"/>
      <c r="K2494" s="514"/>
      <c r="N2494" s="516"/>
      <c r="O2494" s="517"/>
    </row>
    <row r="2495" spans="7:15" ht="15" customHeight="1">
      <c r="G2495" s="514"/>
      <c r="H2495" s="514"/>
      <c r="I2495" s="514"/>
      <c r="J2495" s="514"/>
      <c r="K2495" s="514"/>
      <c r="N2495" s="516"/>
      <c r="O2495" s="517"/>
    </row>
    <row r="2496" spans="7:15" ht="15" customHeight="1">
      <c r="G2496" s="514"/>
      <c r="H2496" s="514"/>
      <c r="I2496" s="514"/>
      <c r="J2496" s="514"/>
      <c r="K2496" s="514"/>
      <c r="N2496" s="516"/>
      <c r="O2496" s="517"/>
    </row>
    <row r="2497" spans="7:15" ht="15" customHeight="1">
      <c r="G2497" s="514"/>
      <c r="H2497" s="514"/>
      <c r="I2497" s="514"/>
      <c r="J2497" s="514"/>
      <c r="K2497" s="514"/>
      <c r="N2497" s="516"/>
      <c r="O2497" s="517"/>
    </row>
    <row r="2498" spans="7:15" ht="15" customHeight="1">
      <c r="G2498" s="514"/>
      <c r="H2498" s="514"/>
      <c r="I2498" s="514"/>
      <c r="J2498" s="514"/>
      <c r="K2498" s="514"/>
      <c r="N2498" s="516"/>
      <c r="O2498" s="517"/>
    </row>
    <row r="2499" spans="7:15" ht="15" customHeight="1">
      <c r="G2499" s="514"/>
      <c r="H2499" s="514"/>
      <c r="I2499" s="514"/>
      <c r="J2499" s="514"/>
      <c r="K2499" s="514"/>
      <c r="N2499" s="516"/>
      <c r="O2499" s="517"/>
    </row>
    <row r="2500" spans="7:15" ht="15" customHeight="1">
      <c r="G2500" s="514"/>
      <c r="H2500" s="514"/>
      <c r="I2500" s="514"/>
      <c r="J2500" s="514"/>
      <c r="K2500" s="514"/>
      <c r="N2500" s="516"/>
      <c r="O2500" s="517"/>
    </row>
    <row r="2501" spans="7:15" ht="15" customHeight="1">
      <c r="G2501" s="514"/>
      <c r="H2501" s="514"/>
      <c r="I2501" s="514"/>
      <c r="J2501" s="514"/>
      <c r="K2501" s="514"/>
      <c r="N2501" s="516"/>
      <c r="O2501" s="517"/>
    </row>
    <row r="2502" spans="7:15" ht="15" customHeight="1">
      <c r="G2502" s="514"/>
      <c r="H2502" s="514"/>
      <c r="I2502" s="514"/>
      <c r="J2502" s="514"/>
      <c r="K2502" s="514"/>
      <c r="N2502" s="516"/>
      <c r="O2502" s="517"/>
    </row>
    <row r="2503" spans="7:15" ht="15" customHeight="1">
      <c r="G2503" s="514"/>
      <c r="H2503" s="514"/>
      <c r="I2503" s="514"/>
      <c r="J2503" s="514"/>
      <c r="K2503" s="514"/>
      <c r="N2503" s="516"/>
      <c r="O2503" s="517"/>
    </row>
    <row r="2504" spans="7:15" ht="15" customHeight="1">
      <c r="G2504" s="514"/>
      <c r="H2504" s="514"/>
      <c r="I2504" s="514"/>
      <c r="J2504" s="514"/>
      <c r="K2504" s="514"/>
      <c r="N2504" s="516"/>
      <c r="O2504" s="517"/>
    </row>
    <row r="2505" spans="7:15" ht="15" customHeight="1">
      <c r="G2505" s="514"/>
      <c r="H2505" s="514"/>
      <c r="I2505" s="514"/>
      <c r="J2505" s="514"/>
      <c r="K2505" s="514"/>
      <c r="N2505" s="516"/>
      <c r="O2505" s="517"/>
    </row>
    <row r="2506" spans="7:15" ht="15" customHeight="1">
      <c r="G2506" s="514"/>
      <c r="H2506" s="514"/>
      <c r="I2506" s="514"/>
      <c r="J2506" s="514"/>
      <c r="K2506" s="514"/>
      <c r="N2506" s="516"/>
      <c r="O2506" s="517"/>
    </row>
    <row r="2507" spans="7:15" ht="15" customHeight="1">
      <c r="G2507" s="514"/>
      <c r="H2507" s="514"/>
      <c r="I2507" s="514"/>
      <c r="J2507" s="514"/>
      <c r="K2507" s="514"/>
      <c r="N2507" s="516"/>
      <c r="O2507" s="517"/>
    </row>
    <row r="2508" spans="7:15" ht="15" customHeight="1">
      <c r="G2508" s="514"/>
      <c r="H2508" s="514"/>
      <c r="I2508" s="514"/>
      <c r="J2508" s="514"/>
      <c r="K2508" s="514"/>
      <c r="N2508" s="516"/>
      <c r="O2508" s="517"/>
    </row>
    <row r="2509" spans="7:15" ht="15" customHeight="1">
      <c r="G2509" s="514"/>
      <c r="H2509" s="514"/>
      <c r="I2509" s="514"/>
      <c r="J2509" s="514"/>
      <c r="K2509" s="514"/>
      <c r="N2509" s="516"/>
      <c r="O2509" s="517"/>
    </row>
    <row r="2510" spans="7:15" ht="15" customHeight="1">
      <c r="G2510" s="514"/>
      <c r="H2510" s="514"/>
      <c r="I2510" s="514"/>
      <c r="J2510" s="514"/>
      <c r="K2510" s="514"/>
      <c r="N2510" s="516"/>
      <c r="O2510" s="517"/>
    </row>
    <row r="2511" spans="7:15" ht="15" customHeight="1">
      <c r="G2511" s="514"/>
      <c r="H2511" s="514"/>
      <c r="I2511" s="514"/>
      <c r="J2511" s="514"/>
      <c r="K2511" s="514"/>
      <c r="N2511" s="516"/>
      <c r="O2511" s="517"/>
    </row>
    <row r="2512" spans="7:15" ht="15" customHeight="1">
      <c r="G2512" s="514"/>
      <c r="H2512" s="514"/>
      <c r="I2512" s="514"/>
      <c r="J2512" s="514"/>
      <c r="K2512" s="514"/>
      <c r="N2512" s="516"/>
      <c r="O2512" s="517"/>
    </row>
    <row r="2513" spans="7:15" ht="15" customHeight="1">
      <c r="G2513" s="514"/>
      <c r="H2513" s="514"/>
      <c r="I2513" s="514"/>
      <c r="J2513" s="514"/>
      <c r="K2513" s="514"/>
      <c r="N2513" s="516"/>
      <c r="O2513" s="517"/>
    </row>
    <row r="2514" spans="7:15" ht="15" customHeight="1">
      <c r="G2514" s="514"/>
      <c r="H2514" s="514"/>
      <c r="I2514" s="514"/>
      <c r="J2514" s="514"/>
      <c r="K2514" s="514"/>
      <c r="N2514" s="516"/>
      <c r="O2514" s="517"/>
    </row>
    <row r="2515" spans="7:15" ht="15" customHeight="1">
      <c r="G2515" s="514"/>
      <c r="H2515" s="514"/>
      <c r="I2515" s="514"/>
      <c r="J2515" s="514"/>
      <c r="K2515" s="514"/>
      <c r="N2515" s="516"/>
      <c r="O2515" s="517"/>
    </row>
    <row r="2516" spans="7:15" ht="15" customHeight="1">
      <c r="G2516" s="514"/>
      <c r="H2516" s="514"/>
      <c r="I2516" s="514"/>
      <c r="J2516" s="514"/>
      <c r="K2516" s="514"/>
      <c r="N2516" s="516"/>
      <c r="O2516" s="517"/>
    </row>
    <row r="2517" spans="7:15" ht="15" customHeight="1">
      <c r="G2517" s="514"/>
      <c r="H2517" s="514"/>
      <c r="I2517" s="514"/>
      <c r="J2517" s="514"/>
      <c r="K2517" s="514"/>
      <c r="N2517" s="516"/>
      <c r="O2517" s="517"/>
    </row>
    <row r="2518" spans="7:15" ht="15" customHeight="1">
      <c r="G2518" s="514"/>
      <c r="H2518" s="514"/>
      <c r="I2518" s="514"/>
      <c r="J2518" s="514"/>
      <c r="K2518" s="514"/>
      <c r="N2518" s="516"/>
      <c r="O2518" s="517"/>
    </row>
    <row r="2519" spans="7:15" ht="15" customHeight="1">
      <c r="G2519" s="514"/>
      <c r="H2519" s="514"/>
      <c r="I2519" s="514"/>
      <c r="J2519" s="514"/>
      <c r="K2519" s="514"/>
      <c r="N2519" s="516"/>
      <c r="O2519" s="517"/>
    </row>
    <row r="2520" spans="7:15" ht="15" customHeight="1">
      <c r="G2520" s="514"/>
      <c r="H2520" s="514"/>
      <c r="I2520" s="514"/>
      <c r="J2520" s="514"/>
      <c r="K2520" s="514"/>
      <c r="N2520" s="516"/>
      <c r="O2520" s="517"/>
    </row>
    <row r="2521" spans="7:15" ht="15" customHeight="1">
      <c r="G2521" s="514"/>
      <c r="H2521" s="514"/>
      <c r="I2521" s="514"/>
      <c r="J2521" s="514"/>
      <c r="K2521" s="514"/>
      <c r="N2521" s="516"/>
      <c r="O2521" s="517"/>
    </row>
    <row r="2522" spans="7:15" ht="15" customHeight="1">
      <c r="G2522" s="514"/>
      <c r="H2522" s="514"/>
      <c r="I2522" s="514"/>
      <c r="J2522" s="514"/>
      <c r="K2522" s="514"/>
      <c r="N2522" s="516"/>
      <c r="O2522" s="517"/>
    </row>
    <row r="2523" spans="7:15" ht="15" customHeight="1">
      <c r="G2523" s="514"/>
      <c r="H2523" s="514"/>
      <c r="I2523" s="514"/>
      <c r="J2523" s="514"/>
      <c r="K2523" s="514"/>
      <c r="N2523" s="516"/>
      <c r="O2523" s="517"/>
    </row>
    <row r="2524" spans="7:15" ht="15" customHeight="1">
      <c r="G2524" s="514"/>
      <c r="H2524" s="514"/>
      <c r="I2524" s="514"/>
      <c r="J2524" s="514"/>
      <c r="K2524" s="514"/>
      <c r="N2524" s="516"/>
      <c r="O2524" s="517"/>
    </row>
    <row r="2525" spans="7:15" ht="15" customHeight="1">
      <c r="G2525" s="514"/>
      <c r="H2525" s="514"/>
      <c r="I2525" s="514"/>
      <c r="J2525" s="514"/>
      <c r="K2525" s="514"/>
      <c r="N2525" s="516"/>
      <c r="O2525" s="517"/>
    </row>
    <row r="2526" spans="7:15" ht="15" customHeight="1">
      <c r="G2526" s="514"/>
      <c r="H2526" s="514"/>
      <c r="I2526" s="514"/>
      <c r="J2526" s="514"/>
      <c r="K2526" s="514"/>
      <c r="N2526" s="516"/>
      <c r="O2526" s="517"/>
    </row>
    <row r="2527" spans="7:15" ht="15" customHeight="1">
      <c r="G2527" s="514"/>
      <c r="H2527" s="514"/>
      <c r="I2527" s="514"/>
      <c r="J2527" s="514"/>
      <c r="K2527" s="514"/>
      <c r="N2527" s="516"/>
      <c r="O2527" s="517"/>
    </row>
    <row r="2528" spans="7:15" ht="15" customHeight="1">
      <c r="G2528" s="514"/>
      <c r="H2528" s="514"/>
      <c r="I2528" s="514"/>
      <c r="J2528" s="514"/>
      <c r="K2528" s="514"/>
      <c r="N2528" s="516"/>
      <c r="O2528" s="517"/>
    </row>
    <row r="2529" spans="7:15" ht="15" customHeight="1">
      <c r="G2529" s="514"/>
      <c r="H2529" s="514"/>
      <c r="I2529" s="514"/>
      <c r="J2529" s="514"/>
      <c r="K2529" s="514"/>
      <c r="N2529" s="516"/>
      <c r="O2529" s="517"/>
    </row>
    <row r="2530" spans="7:15" ht="15" customHeight="1">
      <c r="G2530" s="514"/>
      <c r="H2530" s="514"/>
      <c r="I2530" s="514"/>
      <c r="J2530" s="514"/>
      <c r="K2530" s="514"/>
      <c r="N2530" s="516"/>
      <c r="O2530" s="517"/>
    </row>
    <row r="2531" spans="7:15" ht="15" customHeight="1">
      <c r="G2531" s="514"/>
      <c r="H2531" s="514"/>
      <c r="I2531" s="514"/>
      <c r="J2531" s="514"/>
      <c r="K2531" s="514"/>
      <c r="N2531" s="516"/>
      <c r="O2531" s="517"/>
    </row>
    <row r="2532" spans="7:15" ht="15" customHeight="1">
      <c r="G2532" s="514"/>
      <c r="H2532" s="514"/>
      <c r="I2532" s="514"/>
      <c r="J2532" s="514"/>
      <c r="K2532" s="514"/>
      <c r="N2532" s="516"/>
      <c r="O2532" s="517"/>
    </row>
    <row r="2533" spans="7:15" ht="15" customHeight="1">
      <c r="G2533" s="514"/>
      <c r="H2533" s="514"/>
      <c r="I2533" s="514"/>
      <c r="J2533" s="514"/>
      <c r="K2533" s="514"/>
      <c r="N2533" s="516"/>
      <c r="O2533" s="517"/>
    </row>
    <row r="2534" spans="7:15" ht="15" customHeight="1">
      <c r="G2534" s="514"/>
      <c r="H2534" s="514"/>
      <c r="I2534" s="514"/>
      <c r="J2534" s="514"/>
      <c r="K2534" s="514"/>
      <c r="N2534" s="516"/>
      <c r="O2534" s="517"/>
    </row>
    <row r="2535" spans="7:15" ht="15" customHeight="1">
      <c r="G2535" s="514"/>
      <c r="H2535" s="514"/>
      <c r="I2535" s="514"/>
      <c r="J2535" s="514"/>
      <c r="K2535" s="514"/>
      <c r="N2535" s="516"/>
      <c r="O2535" s="517"/>
    </row>
    <row r="2536" spans="7:15" ht="15" customHeight="1">
      <c r="G2536" s="514"/>
      <c r="H2536" s="514"/>
      <c r="I2536" s="514"/>
      <c r="J2536" s="514"/>
      <c r="K2536" s="514"/>
      <c r="N2536" s="516"/>
      <c r="O2536" s="517"/>
    </row>
    <row r="2537" spans="7:15" ht="15" customHeight="1">
      <c r="G2537" s="514"/>
      <c r="H2537" s="514"/>
      <c r="I2537" s="514"/>
      <c r="J2537" s="514"/>
      <c r="K2537" s="514"/>
      <c r="N2537" s="516"/>
      <c r="O2537" s="517"/>
    </row>
    <row r="2538" spans="7:15" ht="15" customHeight="1">
      <c r="G2538" s="514"/>
      <c r="H2538" s="514"/>
      <c r="I2538" s="514"/>
      <c r="J2538" s="514"/>
      <c r="K2538" s="514"/>
      <c r="N2538" s="516"/>
      <c r="O2538" s="517"/>
    </row>
    <row r="2539" spans="7:15" ht="15" customHeight="1">
      <c r="G2539" s="514"/>
      <c r="H2539" s="514"/>
      <c r="I2539" s="514"/>
      <c r="J2539" s="514"/>
      <c r="K2539" s="514"/>
      <c r="N2539" s="516"/>
      <c r="O2539" s="517"/>
    </row>
    <row r="2540" spans="7:15" ht="15" customHeight="1">
      <c r="G2540" s="514"/>
      <c r="H2540" s="514"/>
      <c r="I2540" s="514"/>
      <c r="J2540" s="514"/>
      <c r="K2540" s="514"/>
      <c r="N2540" s="516"/>
      <c r="O2540" s="517"/>
    </row>
    <row r="2541" spans="7:15" ht="15" customHeight="1">
      <c r="G2541" s="514"/>
      <c r="H2541" s="514"/>
      <c r="I2541" s="514"/>
      <c r="J2541" s="514"/>
      <c r="K2541" s="514"/>
      <c r="N2541" s="516"/>
      <c r="O2541" s="517"/>
    </row>
    <row r="2542" spans="7:15" ht="15" customHeight="1">
      <c r="G2542" s="514"/>
      <c r="H2542" s="514"/>
      <c r="I2542" s="514"/>
      <c r="J2542" s="514"/>
      <c r="K2542" s="514"/>
      <c r="N2542" s="516"/>
      <c r="O2542" s="517"/>
    </row>
    <row r="2543" spans="7:15" ht="15" customHeight="1">
      <c r="G2543" s="514"/>
      <c r="H2543" s="514"/>
      <c r="I2543" s="514"/>
      <c r="J2543" s="514"/>
      <c r="K2543" s="514"/>
      <c r="N2543" s="516"/>
      <c r="O2543" s="517"/>
    </row>
    <row r="2544" spans="7:15" ht="15" customHeight="1">
      <c r="G2544" s="514"/>
      <c r="H2544" s="514"/>
      <c r="I2544" s="514"/>
      <c r="J2544" s="514"/>
      <c r="K2544" s="514"/>
      <c r="N2544" s="516"/>
      <c r="O2544" s="517"/>
    </row>
    <row r="2545" spans="7:15" ht="15" customHeight="1">
      <c r="G2545" s="514"/>
      <c r="H2545" s="514"/>
      <c r="I2545" s="514"/>
      <c r="J2545" s="514"/>
      <c r="K2545" s="514"/>
      <c r="N2545" s="516"/>
      <c r="O2545" s="517"/>
    </row>
    <row r="2546" spans="7:15" ht="15" customHeight="1">
      <c r="G2546" s="514"/>
      <c r="H2546" s="514"/>
      <c r="I2546" s="514"/>
      <c r="J2546" s="514"/>
      <c r="K2546" s="514"/>
      <c r="N2546" s="516"/>
      <c r="O2546" s="517"/>
    </row>
    <row r="2547" spans="7:15" ht="15" customHeight="1">
      <c r="G2547" s="514"/>
      <c r="H2547" s="514"/>
      <c r="I2547" s="514"/>
      <c r="J2547" s="514"/>
      <c r="K2547" s="514"/>
      <c r="N2547" s="516"/>
      <c r="O2547" s="517"/>
    </row>
    <row r="2548" spans="7:15" ht="15" customHeight="1">
      <c r="G2548" s="514"/>
      <c r="H2548" s="514"/>
      <c r="I2548" s="514"/>
      <c r="J2548" s="514"/>
      <c r="K2548" s="514"/>
      <c r="N2548" s="516"/>
      <c r="O2548" s="517"/>
    </row>
    <row r="2549" spans="7:15" ht="15" customHeight="1">
      <c r="G2549" s="514"/>
      <c r="H2549" s="514"/>
      <c r="I2549" s="514"/>
      <c r="J2549" s="514"/>
      <c r="K2549" s="514"/>
      <c r="N2549" s="516"/>
      <c r="O2549" s="517"/>
    </row>
    <row r="2550" spans="7:15" ht="15" customHeight="1">
      <c r="G2550" s="514"/>
      <c r="H2550" s="514"/>
      <c r="I2550" s="514"/>
      <c r="J2550" s="514"/>
      <c r="K2550" s="514"/>
      <c r="N2550" s="516"/>
      <c r="O2550" s="517"/>
    </row>
    <row r="2551" spans="7:15" ht="15" customHeight="1">
      <c r="G2551" s="514"/>
      <c r="H2551" s="514"/>
      <c r="I2551" s="514"/>
      <c r="J2551" s="514"/>
      <c r="K2551" s="514"/>
      <c r="N2551" s="516"/>
      <c r="O2551" s="517"/>
    </row>
    <row r="2552" spans="7:15" ht="15" customHeight="1">
      <c r="G2552" s="514"/>
      <c r="H2552" s="514"/>
      <c r="I2552" s="514"/>
      <c r="J2552" s="514"/>
      <c r="K2552" s="514"/>
      <c r="N2552" s="516"/>
      <c r="O2552" s="517"/>
    </row>
    <row r="2553" spans="7:15" ht="15" customHeight="1">
      <c r="G2553" s="514"/>
      <c r="H2553" s="514"/>
      <c r="I2553" s="514"/>
      <c r="J2553" s="514"/>
      <c r="K2553" s="514"/>
      <c r="N2553" s="516"/>
      <c r="O2553" s="517"/>
    </row>
    <row r="2554" spans="7:15" ht="15" customHeight="1">
      <c r="G2554" s="514"/>
      <c r="H2554" s="514"/>
      <c r="I2554" s="514"/>
      <c r="J2554" s="514"/>
      <c r="K2554" s="514"/>
      <c r="N2554" s="516"/>
      <c r="O2554" s="517"/>
    </row>
    <row r="2555" spans="7:15" ht="15" customHeight="1">
      <c r="G2555" s="514"/>
      <c r="H2555" s="514"/>
      <c r="I2555" s="514"/>
      <c r="J2555" s="514"/>
      <c r="K2555" s="514"/>
      <c r="N2555" s="516"/>
      <c r="O2555" s="517"/>
    </row>
    <row r="2556" spans="7:15" ht="15" customHeight="1">
      <c r="G2556" s="514"/>
      <c r="H2556" s="514"/>
      <c r="I2556" s="514"/>
      <c r="J2556" s="514"/>
      <c r="K2556" s="514"/>
      <c r="N2556" s="516"/>
      <c r="O2556" s="517"/>
    </row>
    <row r="2557" spans="7:15" ht="15" customHeight="1">
      <c r="G2557" s="514"/>
      <c r="H2557" s="514"/>
      <c r="I2557" s="514"/>
      <c r="J2557" s="514"/>
      <c r="K2557" s="514"/>
      <c r="N2557" s="516"/>
      <c r="O2557" s="517"/>
    </row>
    <row r="2558" spans="7:15" ht="15" customHeight="1">
      <c r="G2558" s="514"/>
      <c r="H2558" s="514"/>
      <c r="I2558" s="514"/>
      <c r="J2558" s="514"/>
      <c r="K2558" s="514"/>
      <c r="N2558" s="516"/>
      <c r="O2558" s="517"/>
    </row>
    <row r="2559" spans="7:15" ht="15" customHeight="1">
      <c r="G2559" s="514"/>
      <c r="H2559" s="514"/>
      <c r="I2559" s="514"/>
      <c r="J2559" s="514"/>
      <c r="K2559" s="514"/>
      <c r="N2559" s="516"/>
      <c r="O2559" s="517"/>
    </row>
    <row r="2560" spans="7:15" ht="15" customHeight="1">
      <c r="G2560" s="514"/>
      <c r="H2560" s="514"/>
      <c r="I2560" s="514"/>
      <c r="J2560" s="514"/>
      <c r="K2560" s="514"/>
      <c r="N2560" s="516"/>
      <c r="O2560" s="517"/>
    </row>
    <row r="2561" spans="7:15" ht="15" customHeight="1">
      <c r="G2561" s="514"/>
      <c r="H2561" s="514"/>
      <c r="I2561" s="514"/>
      <c r="J2561" s="514"/>
      <c r="K2561" s="514"/>
      <c r="N2561" s="516"/>
      <c r="O2561" s="517"/>
    </row>
    <row r="2562" spans="7:15" ht="15" customHeight="1">
      <c r="G2562" s="514"/>
      <c r="H2562" s="514"/>
      <c r="I2562" s="514"/>
      <c r="J2562" s="514"/>
      <c r="K2562" s="514"/>
      <c r="N2562" s="516"/>
      <c r="O2562" s="517"/>
    </row>
    <row r="2563" spans="7:15" ht="15" customHeight="1">
      <c r="G2563" s="514"/>
      <c r="H2563" s="514"/>
      <c r="I2563" s="514"/>
      <c r="J2563" s="514"/>
      <c r="K2563" s="514"/>
      <c r="N2563" s="516"/>
      <c r="O2563" s="517"/>
    </row>
    <row r="2564" spans="7:15" ht="15" customHeight="1">
      <c r="G2564" s="514"/>
      <c r="H2564" s="514"/>
      <c r="I2564" s="514"/>
      <c r="J2564" s="514"/>
      <c r="K2564" s="514"/>
      <c r="N2564" s="516"/>
      <c r="O2564" s="517"/>
    </row>
    <row r="2565" spans="7:15" ht="15" customHeight="1">
      <c r="G2565" s="514"/>
      <c r="H2565" s="514"/>
      <c r="I2565" s="514"/>
      <c r="J2565" s="514"/>
      <c r="K2565" s="514"/>
      <c r="N2565" s="516"/>
      <c r="O2565" s="517"/>
    </row>
    <row r="2566" spans="7:15" ht="15" customHeight="1">
      <c r="G2566" s="514"/>
      <c r="H2566" s="514"/>
      <c r="I2566" s="514"/>
      <c r="J2566" s="514"/>
      <c r="K2566" s="514"/>
      <c r="N2566" s="516"/>
      <c r="O2566" s="517"/>
    </row>
    <row r="2567" spans="7:15" ht="15" customHeight="1">
      <c r="G2567" s="514"/>
      <c r="H2567" s="514"/>
      <c r="I2567" s="514"/>
      <c r="J2567" s="514"/>
      <c r="K2567" s="514"/>
      <c r="N2567" s="516"/>
      <c r="O2567" s="517"/>
    </row>
    <row r="2568" spans="7:15" ht="15" customHeight="1">
      <c r="G2568" s="514"/>
      <c r="H2568" s="514"/>
      <c r="I2568" s="514"/>
      <c r="J2568" s="514"/>
      <c r="K2568" s="514"/>
      <c r="N2568" s="516"/>
      <c r="O2568" s="517"/>
    </row>
    <row r="2569" spans="7:15" ht="15" customHeight="1">
      <c r="G2569" s="514"/>
      <c r="H2569" s="514"/>
      <c r="I2569" s="514"/>
      <c r="J2569" s="514"/>
      <c r="K2569" s="514"/>
      <c r="N2569" s="516"/>
      <c r="O2569" s="517"/>
    </row>
    <row r="2570" spans="7:15" ht="15" customHeight="1">
      <c r="G2570" s="514"/>
      <c r="H2570" s="514"/>
      <c r="I2570" s="514"/>
      <c r="J2570" s="514"/>
      <c r="K2570" s="514"/>
      <c r="N2570" s="516"/>
      <c r="O2570" s="517"/>
    </row>
    <row r="2571" spans="7:15" ht="15" customHeight="1">
      <c r="G2571" s="514"/>
      <c r="H2571" s="514"/>
      <c r="I2571" s="514"/>
      <c r="J2571" s="514"/>
      <c r="K2571" s="514"/>
      <c r="N2571" s="516"/>
      <c r="O2571" s="517"/>
    </row>
    <row r="2572" spans="7:15" ht="15" customHeight="1">
      <c r="G2572" s="514"/>
      <c r="H2572" s="514"/>
      <c r="I2572" s="514"/>
      <c r="J2572" s="514"/>
      <c r="K2572" s="514"/>
      <c r="N2572" s="516"/>
      <c r="O2572" s="517"/>
    </row>
    <row r="2573" spans="7:15" ht="15" customHeight="1">
      <c r="G2573" s="514"/>
      <c r="H2573" s="514"/>
      <c r="I2573" s="514"/>
      <c r="J2573" s="514"/>
      <c r="K2573" s="514"/>
      <c r="N2573" s="516"/>
      <c r="O2573" s="517"/>
    </row>
    <row r="2574" spans="7:15" ht="15" customHeight="1">
      <c r="G2574" s="514"/>
      <c r="H2574" s="514"/>
      <c r="I2574" s="514"/>
      <c r="J2574" s="514"/>
      <c r="K2574" s="514"/>
      <c r="N2574" s="516"/>
      <c r="O2574" s="517"/>
    </row>
    <row r="2575" spans="7:15" ht="15" customHeight="1">
      <c r="G2575" s="514"/>
      <c r="H2575" s="514"/>
      <c r="I2575" s="514"/>
      <c r="J2575" s="514"/>
      <c r="K2575" s="514"/>
      <c r="N2575" s="516"/>
      <c r="O2575" s="517"/>
    </row>
    <row r="2576" spans="7:15" ht="15" customHeight="1">
      <c r="G2576" s="514"/>
      <c r="H2576" s="514"/>
      <c r="I2576" s="514"/>
      <c r="J2576" s="514"/>
      <c r="K2576" s="514"/>
      <c r="N2576" s="516"/>
      <c r="O2576" s="517"/>
    </row>
    <row r="2577" spans="7:15" ht="15" customHeight="1">
      <c r="G2577" s="514"/>
      <c r="H2577" s="514"/>
      <c r="I2577" s="514"/>
      <c r="J2577" s="514"/>
      <c r="K2577" s="514"/>
      <c r="N2577" s="516"/>
      <c r="O2577" s="517"/>
    </row>
    <row r="2578" spans="7:15" ht="15" customHeight="1">
      <c r="G2578" s="514"/>
      <c r="H2578" s="514"/>
      <c r="I2578" s="514"/>
      <c r="J2578" s="514"/>
      <c r="K2578" s="514"/>
      <c r="N2578" s="516"/>
      <c r="O2578" s="517"/>
    </row>
    <row r="2579" spans="7:15" ht="15" customHeight="1">
      <c r="G2579" s="514"/>
      <c r="H2579" s="514"/>
      <c r="I2579" s="514"/>
      <c r="J2579" s="514"/>
      <c r="K2579" s="514"/>
      <c r="N2579" s="516"/>
      <c r="O2579" s="517"/>
    </row>
    <row r="2580" spans="7:15" ht="15" customHeight="1">
      <c r="G2580" s="514"/>
      <c r="H2580" s="514"/>
      <c r="I2580" s="514"/>
      <c r="J2580" s="514"/>
      <c r="K2580" s="514"/>
      <c r="N2580" s="516"/>
      <c r="O2580" s="517"/>
    </row>
    <row r="2581" spans="7:15" ht="15" customHeight="1">
      <c r="G2581" s="514"/>
      <c r="H2581" s="514"/>
      <c r="I2581" s="514"/>
      <c r="J2581" s="514"/>
      <c r="K2581" s="514"/>
      <c r="N2581" s="516"/>
      <c r="O2581" s="517"/>
    </row>
    <row r="2582" spans="7:15" ht="15" customHeight="1">
      <c r="G2582" s="514"/>
      <c r="H2582" s="514"/>
      <c r="I2582" s="514"/>
      <c r="J2582" s="514"/>
      <c r="K2582" s="514"/>
      <c r="N2582" s="516"/>
      <c r="O2582" s="517"/>
    </row>
    <row r="2583" spans="7:15" ht="15" customHeight="1">
      <c r="G2583" s="514"/>
      <c r="H2583" s="514"/>
      <c r="I2583" s="514"/>
      <c r="J2583" s="514"/>
      <c r="K2583" s="514"/>
      <c r="N2583" s="516"/>
      <c r="O2583" s="517"/>
    </row>
    <row r="2584" spans="7:15" ht="15" customHeight="1">
      <c r="G2584" s="514"/>
      <c r="H2584" s="514"/>
      <c r="I2584" s="514"/>
      <c r="J2584" s="514"/>
      <c r="K2584" s="514"/>
      <c r="N2584" s="516"/>
      <c r="O2584" s="517"/>
    </row>
    <row r="2585" spans="7:15" ht="15" customHeight="1">
      <c r="G2585" s="514"/>
      <c r="H2585" s="514"/>
      <c r="I2585" s="514"/>
      <c r="J2585" s="514"/>
      <c r="K2585" s="514"/>
      <c r="N2585" s="516"/>
      <c r="O2585" s="517"/>
    </row>
    <row r="2586" spans="7:15" ht="15" customHeight="1">
      <c r="G2586" s="514"/>
      <c r="H2586" s="514"/>
      <c r="I2586" s="514"/>
      <c r="J2586" s="514"/>
      <c r="K2586" s="514"/>
      <c r="N2586" s="516"/>
      <c r="O2586" s="517"/>
    </row>
    <row r="2587" spans="7:15" ht="15" customHeight="1">
      <c r="G2587" s="514"/>
      <c r="H2587" s="514"/>
      <c r="I2587" s="514"/>
      <c r="J2587" s="514"/>
      <c r="K2587" s="514"/>
      <c r="N2587" s="516"/>
      <c r="O2587" s="517"/>
    </row>
    <row r="2588" spans="7:15" ht="15" customHeight="1">
      <c r="G2588" s="514"/>
      <c r="H2588" s="514"/>
      <c r="I2588" s="514"/>
      <c r="J2588" s="514"/>
      <c r="K2588" s="514"/>
      <c r="N2588" s="516"/>
      <c r="O2588" s="517"/>
    </row>
    <row r="2589" spans="7:15" ht="15" customHeight="1">
      <c r="G2589" s="514"/>
      <c r="H2589" s="514"/>
      <c r="I2589" s="514"/>
      <c r="J2589" s="514"/>
      <c r="K2589" s="514"/>
      <c r="N2589" s="516"/>
      <c r="O2589" s="517"/>
    </row>
    <row r="2590" spans="7:15" ht="15" customHeight="1">
      <c r="G2590" s="514"/>
      <c r="H2590" s="514"/>
      <c r="I2590" s="514"/>
      <c r="J2590" s="514"/>
      <c r="K2590" s="514"/>
      <c r="N2590" s="516"/>
      <c r="O2590" s="517"/>
    </row>
    <row r="2591" spans="7:15" ht="15" customHeight="1">
      <c r="G2591" s="514"/>
      <c r="H2591" s="514"/>
      <c r="I2591" s="514"/>
      <c r="J2591" s="514"/>
      <c r="K2591" s="514"/>
      <c r="N2591" s="516"/>
      <c r="O2591" s="517"/>
    </row>
    <row r="2592" spans="7:15" ht="15" customHeight="1">
      <c r="G2592" s="514"/>
      <c r="H2592" s="514"/>
      <c r="I2592" s="514"/>
      <c r="J2592" s="514"/>
      <c r="K2592" s="514"/>
      <c r="N2592" s="516"/>
      <c r="O2592" s="517"/>
    </row>
    <row r="2593" spans="7:15" ht="15" customHeight="1">
      <c r="G2593" s="514"/>
      <c r="H2593" s="514"/>
      <c r="I2593" s="514"/>
      <c r="J2593" s="514"/>
      <c r="K2593" s="514"/>
      <c r="N2593" s="516"/>
      <c r="O2593" s="517"/>
    </row>
    <row r="2594" spans="7:15" ht="15" customHeight="1">
      <c r="G2594" s="514"/>
      <c r="H2594" s="514"/>
      <c r="I2594" s="514"/>
      <c r="J2594" s="514"/>
      <c r="K2594" s="514"/>
      <c r="N2594" s="516"/>
      <c r="O2594" s="517"/>
    </row>
    <row r="2595" spans="7:15" ht="15" customHeight="1">
      <c r="G2595" s="514"/>
      <c r="H2595" s="514"/>
      <c r="I2595" s="514"/>
      <c r="J2595" s="514"/>
      <c r="K2595" s="514"/>
      <c r="N2595" s="516"/>
      <c r="O2595" s="517"/>
    </row>
    <row r="2596" spans="7:15" ht="15" customHeight="1">
      <c r="G2596" s="514"/>
      <c r="H2596" s="514"/>
      <c r="I2596" s="514"/>
      <c r="J2596" s="514"/>
      <c r="K2596" s="514"/>
      <c r="N2596" s="516"/>
      <c r="O2596" s="517"/>
    </row>
    <row r="2597" spans="7:15" ht="15" customHeight="1">
      <c r="G2597" s="514"/>
      <c r="H2597" s="514"/>
      <c r="I2597" s="514"/>
      <c r="J2597" s="514"/>
      <c r="K2597" s="514"/>
      <c r="N2597" s="516"/>
      <c r="O2597" s="517"/>
    </row>
    <row r="2598" spans="7:15" ht="15" customHeight="1">
      <c r="G2598" s="514"/>
      <c r="H2598" s="514"/>
      <c r="I2598" s="514"/>
      <c r="J2598" s="514"/>
      <c r="K2598" s="514"/>
      <c r="N2598" s="516"/>
      <c r="O2598" s="517"/>
    </row>
    <row r="2599" spans="7:15" ht="15" customHeight="1">
      <c r="G2599" s="514"/>
      <c r="H2599" s="514"/>
      <c r="I2599" s="514"/>
      <c r="J2599" s="514"/>
      <c r="K2599" s="514"/>
      <c r="N2599" s="516"/>
      <c r="O2599" s="517"/>
    </row>
    <row r="2600" spans="7:15" ht="15" customHeight="1">
      <c r="G2600" s="514"/>
      <c r="H2600" s="514"/>
      <c r="I2600" s="514"/>
      <c r="J2600" s="514"/>
      <c r="K2600" s="514"/>
      <c r="N2600" s="516"/>
      <c r="O2600" s="517"/>
    </row>
    <row r="2601" spans="7:15" ht="15" customHeight="1">
      <c r="G2601" s="514"/>
      <c r="H2601" s="514"/>
      <c r="I2601" s="514"/>
      <c r="J2601" s="514"/>
      <c r="K2601" s="514"/>
      <c r="N2601" s="516"/>
      <c r="O2601" s="517"/>
    </row>
    <row r="2602" spans="7:15" ht="15" customHeight="1">
      <c r="G2602" s="514"/>
      <c r="H2602" s="514"/>
      <c r="I2602" s="514"/>
      <c r="J2602" s="514"/>
      <c r="K2602" s="514"/>
      <c r="N2602" s="516"/>
      <c r="O2602" s="517"/>
    </row>
    <row r="2603" spans="7:15" ht="15" customHeight="1">
      <c r="G2603" s="514"/>
      <c r="H2603" s="514"/>
      <c r="I2603" s="514"/>
      <c r="J2603" s="514"/>
      <c r="K2603" s="514"/>
      <c r="N2603" s="516"/>
      <c r="O2603" s="517"/>
    </row>
    <row r="2604" spans="7:15" ht="15" customHeight="1">
      <c r="G2604" s="514"/>
      <c r="H2604" s="514"/>
      <c r="I2604" s="514"/>
      <c r="J2604" s="514"/>
      <c r="K2604" s="514"/>
      <c r="N2604" s="516"/>
      <c r="O2604" s="517"/>
    </row>
    <row r="2605" spans="7:15" ht="15" customHeight="1">
      <c r="G2605" s="514"/>
      <c r="H2605" s="514"/>
      <c r="I2605" s="514"/>
      <c r="J2605" s="514"/>
      <c r="K2605" s="514"/>
      <c r="N2605" s="516"/>
      <c r="O2605" s="517"/>
    </row>
    <row r="2606" spans="7:15" ht="15" customHeight="1">
      <c r="G2606" s="514"/>
      <c r="H2606" s="514"/>
      <c r="I2606" s="514"/>
      <c r="J2606" s="514"/>
      <c r="K2606" s="514"/>
      <c r="N2606" s="516"/>
      <c r="O2606" s="517"/>
    </row>
    <row r="2607" spans="7:15" ht="15" customHeight="1">
      <c r="G2607" s="514"/>
      <c r="H2607" s="514"/>
      <c r="I2607" s="514"/>
      <c r="J2607" s="514"/>
      <c r="K2607" s="514"/>
      <c r="N2607" s="516"/>
      <c r="O2607" s="517"/>
    </row>
    <row r="2608" spans="7:15" ht="15" customHeight="1">
      <c r="G2608" s="514"/>
      <c r="H2608" s="514"/>
      <c r="I2608" s="514"/>
      <c r="J2608" s="514"/>
      <c r="K2608" s="514"/>
      <c r="N2608" s="516"/>
      <c r="O2608" s="517"/>
    </row>
    <row r="2609" spans="7:15" ht="15" customHeight="1">
      <c r="G2609" s="514"/>
      <c r="H2609" s="514"/>
      <c r="I2609" s="514"/>
      <c r="J2609" s="514"/>
      <c r="K2609" s="514"/>
      <c r="N2609" s="516"/>
      <c r="O2609" s="517"/>
    </row>
    <row r="2610" spans="7:15" ht="15" customHeight="1">
      <c r="G2610" s="514"/>
      <c r="H2610" s="514"/>
      <c r="I2610" s="514"/>
      <c r="J2610" s="514"/>
      <c r="K2610" s="514"/>
      <c r="N2610" s="516"/>
      <c r="O2610" s="517"/>
    </row>
    <row r="2611" spans="7:15" ht="15" customHeight="1">
      <c r="G2611" s="514"/>
      <c r="H2611" s="514"/>
      <c r="I2611" s="514"/>
      <c r="J2611" s="514"/>
      <c r="K2611" s="514"/>
      <c r="N2611" s="516"/>
      <c r="O2611" s="517"/>
    </row>
    <row r="2612" spans="7:15" ht="15" customHeight="1">
      <c r="G2612" s="514"/>
      <c r="H2612" s="514"/>
      <c r="I2612" s="514"/>
      <c r="J2612" s="514"/>
      <c r="K2612" s="514"/>
      <c r="N2612" s="516"/>
      <c r="O2612" s="517"/>
    </row>
    <row r="2613" spans="7:15" ht="15" customHeight="1">
      <c r="G2613" s="514"/>
      <c r="H2613" s="514"/>
      <c r="I2613" s="514"/>
      <c r="J2613" s="514"/>
      <c r="K2613" s="514"/>
      <c r="N2613" s="516"/>
      <c r="O2613" s="517"/>
    </row>
    <row r="2614" spans="7:15" ht="15" customHeight="1">
      <c r="G2614" s="514"/>
      <c r="H2614" s="514"/>
      <c r="I2614" s="514"/>
      <c r="J2614" s="514"/>
      <c r="K2614" s="514"/>
      <c r="N2614" s="516"/>
      <c r="O2614" s="517"/>
    </row>
    <row r="2615" spans="7:15" ht="15" customHeight="1">
      <c r="G2615" s="514"/>
      <c r="H2615" s="514"/>
      <c r="I2615" s="514"/>
      <c r="J2615" s="514"/>
      <c r="K2615" s="514"/>
      <c r="N2615" s="516"/>
      <c r="O2615" s="517"/>
    </row>
    <row r="2616" spans="7:15" ht="15" customHeight="1">
      <c r="G2616" s="514"/>
      <c r="H2616" s="514"/>
      <c r="I2616" s="514"/>
      <c r="J2616" s="514"/>
      <c r="K2616" s="514"/>
      <c r="N2616" s="516"/>
      <c r="O2616" s="517"/>
    </row>
    <row r="2617" spans="7:15" ht="15" customHeight="1">
      <c r="G2617" s="514"/>
      <c r="H2617" s="514"/>
      <c r="I2617" s="514"/>
      <c r="J2617" s="514"/>
      <c r="K2617" s="514"/>
      <c r="N2617" s="516"/>
      <c r="O2617" s="517"/>
    </row>
    <row r="2618" spans="7:15" ht="15" customHeight="1">
      <c r="G2618" s="514"/>
      <c r="H2618" s="514"/>
      <c r="I2618" s="514"/>
      <c r="J2618" s="514"/>
      <c r="K2618" s="514"/>
      <c r="N2618" s="516"/>
      <c r="O2618" s="517"/>
    </row>
    <row r="2619" spans="7:15" ht="15" customHeight="1">
      <c r="G2619" s="514"/>
      <c r="H2619" s="514"/>
      <c r="I2619" s="514"/>
      <c r="J2619" s="514"/>
      <c r="K2619" s="514"/>
      <c r="N2619" s="516"/>
      <c r="O2619" s="517"/>
    </row>
    <row r="2620" spans="7:15" ht="15" customHeight="1">
      <c r="G2620" s="514"/>
      <c r="H2620" s="514"/>
      <c r="I2620" s="514"/>
      <c r="J2620" s="514"/>
      <c r="K2620" s="514"/>
      <c r="N2620" s="516"/>
      <c r="O2620" s="517"/>
    </row>
    <row r="2621" spans="7:15" ht="15" customHeight="1">
      <c r="G2621" s="514"/>
      <c r="H2621" s="514"/>
      <c r="I2621" s="514"/>
      <c r="J2621" s="514"/>
      <c r="K2621" s="514"/>
      <c r="N2621" s="516"/>
      <c r="O2621" s="517"/>
    </row>
    <row r="2622" spans="7:15" ht="15" customHeight="1">
      <c r="G2622" s="514"/>
      <c r="H2622" s="514"/>
      <c r="I2622" s="514"/>
      <c r="J2622" s="514"/>
      <c r="K2622" s="514"/>
      <c r="N2622" s="516"/>
      <c r="O2622" s="517"/>
    </row>
    <row r="2623" spans="7:15" ht="15" customHeight="1">
      <c r="G2623" s="514"/>
      <c r="H2623" s="514"/>
      <c r="I2623" s="514"/>
      <c r="J2623" s="514"/>
      <c r="K2623" s="514"/>
      <c r="N2623" s="516"/>
      <c r="O2623" s="517"/>
    </row>
    <row r="2624" spans="7:15" ht="15" customHeight="1">
      <c r="G2624" s="514"/>
      <c r="H2624" s="514"/>
      <c r="I2624" s="514"/>
      <c r="J2624" s="514"/>
      <c r="K2624" s="514"/>
      <c r="N2624" s="516"/>
      <c r="O2624" s="517"/>
    </row>
    <row r="2625" spans="7:15" ht="15" customHeight="1">
      <c r="G2625" s="514"/>
      <c r="H2625" s="514"/>
      <c r="I2625" s="514"/>
      <c r="J2625" s="514"/>
      <c r="K2625" s="514"/>
      <c r="N2625" s="516"/>
      <c r="O2625" s="517"/>
    </row>
    <row r="2626" spans="7:15" ht="15" customHeight="1">
      <c r="G2626" s="514"/>
      <c r="H2626" s="514"/>
      <c r="I2626" s="514"/>
      <c r="J2626" s="514"/>
      <c r="K2626" s="514"/>
      <c r="N2626" s="516"/>
      <c r="O2626" s="517"/>
    </row>
    <row r="2627" spans="7:15" ht="15" customHeight="1">
      <c r="G2627" s="514"/>
      <c r="H2627" s="514"/>
      <c r="I2627" s="514"/>
      <c r="J2627" s="514"/>
      <c r="K2627" s="514"/>
      <c r="N2627" s="516"/>
      <c r="O2627" s="517"/>
    </row>
    <row r="2628" spans="7:15" ht="15" customHeight="1">
      <c r="G2628" s="514"/>
      <c r="H2628" s="514"/>
      <c r="I2628" s="514"/>
      <c r="J2628" s="514"/>
      <c r="K2628" s="514"/>
      <c r="N2628" s="516"/>
      <c r="O2628" s="517"/>
    </row>
    <row r="2629" spans="7:15" ht="15" customHeight="1">
      <c r="G2629" s="514"/>
      <c r="H2629" s="514"/>
      <c r="I2629" s="514"/>
      <c r="J2629" s="514"/>
      <c r="K2629" s="514"/>
      <c r="N2629" s="516"/>
      <c r="O2629" s="517"/>
    </row>
    <row r="2630" spans="7:15" ht="15" customHeight="1">
      <c r="G2630" s="514"/>
      <c r="H2630" s="514"/>
      <c r="I2630" s="514"/>
      <c r="J2630" s="514"/>
      <c r="K2630" s="514"/>
      <c r="N2630" s="516"/>
      <c r="O2630" s="517"/>
    </row>
    <row r="2631" spans="7:15" ht="15" customHeight="1">
      <c r="G2631" s="514"/>
      <c r="H2631" s="514"/>
      <c r="I2631" s="514"/>
      <c r="J2631" s="514"/>
      <c r="K2631" s="514"/>
      <c r="N2631" s="516"/>
      <c r="O2631" s="517"/>
    </row>
    <row r="2632" spans="7:15" ht="15" customHeight="1">
      <c r="G2632" s="514"/>
      <c r="H2632" s="514"/>
      <c r="I2632" s="514"/>
      <c r="J2632" s="514"/>
      <c r="K2632" s="514"/>
      <c r="N2632" s="516"/>
      <c r="O2632" s="517"/>
    </row>
    <row r="2633" spans="7:15" ht="15" customHeight="1">
      <c r="G2633" s="514"/>
      <c r="H2633" s="514"/>
      <c r="I2633" s="514"/>
      <c r="J2633" s="514"/>
      <c r="K2633" s="514"/>
      <c r="N2633" s="516"/>
      <c r="O2633" s="517"/>
    </row>
    <row r="2634" spans="7:15" ht="15" customHeight="1">
      <c r="G2634" s="514"/>
      <c r="H2634" s="514"/>
      <c r="I2634" s="514"/>
      <c r="J2634" s="514"/>
      <c r="K2634" s="514"/>
      <c r="N2634" s="516"/>
      <c r="O2634" s="517"/>
    </row>
    <row r="2635" spans="7:15" ht="15" customHeight="1">
      <c r="G2635" s="514"/>
      <c r="H2635" s="514"/>
      <c r="I2635" s="514"/>
      <c r="J2635" s="514"/>
      <c r="K2635" s="514"/>
      <c r="N2635" s="516"/>
      <c r="O2635" s="517"/>
    </row>
    <row r="2636" spans="7:15" ht="15" customHeight="1">
      <c r="G2636" s="514"/>
      <c r="H2636" s="514"/>
      <c r="I2636" s="514"/>
      <c r="J2636" s="514"/>
      <c r="K2636" s="514"/>
      <c r="N2636" s="516"/>
      <c r="O2636" s="517"/>
    </row>
    <row r="2637" spans="7:15" ht="15" customHeight="1">
      <c r="G2637" s="514"/>
      <c r="H2637" s="514"/>
      <c r="I2637" s="514"/>
      <c r="J2637" s="514"/>
      <c r="K2637" s="514"/>
      <c r="N2637" s="516"/>
      <c r="O2637" s="517"/>
    </row>
    <row r="2638" spans="7:15" ht="15" customHeight="1">
      <c r="G2638" s="514"/>
      <c r="H2638" s="514"/>
      <c r="I2638" s="514"/>
      <c r="J2638" s="514"/>
      <c r="K2638" s="514"/>
      <c r="N2638" s="516"/>
      <c r="O2638" s="517"/>
    </row>
    <row r="2639" spans="7:15" ht="15" customHeight="1">
      <c r="G2639" s="514"/>
      <c r="H2639" s="514"/>
      <c r="I2639" s="514"/>
      <c r="J2639" s="514"/>
      <c r="K2639" s="514"/>
      <c r="N2639" s="516"/>
      <c r="O2639" s="517"/>
    </row>
    <row r="2640" spans="7:15" ht="15" customHeight="1">
      <c r="G2640" s="514"/>
      <c r="H2640" s="514"/>
      <c r="I2640" s="514"/>
      <c r="J2640" s="514"/>
      <c r="K2640" s="514"/>
      <c r="N2640" s="516"/>
      <c r="O2640" s="517"/>
    </row>
    <row r="2641" spans="7:15" ht="15" customHeight="1">
      <c r="G2641" s="514"/>
      <c r="H2641" s="514"/>
      <c r="I2641" s="514"/>
      <c r="J2641" s="514"/>
      <c r="K2641" s="514"/>
      <c r="N2641" s="516"/>
      <c r="O2641" s="517"/>
    </row>
    <row r="2642" spans="7:15" ht="15" customHeight="1">
      <c r="G2642" s="514"/>
      <c r="H2642" s="514"/>
      <c r="I2642" s="514"/>
      <c r="J2642" s="514"/>
      <c r="K2642" s="514"/>
      <c r="N2642" s="516"/>
      <c r="O2642" s="517"/>
    </row>
    <row r="2643" spans="7:15" ht="15" customHeight="1">
      <c r="G2643" s="514"/>
      <c r="H2643" s="514"/>
      <c r="I2643" s="514"/>
      <c r="J2643" s="514"/>
      <c r="K2643" s="514"/>
      <c r="N2643" s="516"/>
      <c r="O2643" s="517"/>
    </row>
    <row r="2644" spans="7:15" ht="15" customHeight="1">
      <c r="G2644" s="514"/>
      <c r="H2644" s="514"/>
      <c r="I2644" s="514"/>
      <c r="J2644" s="514"/>
      <c r="K2644" s="514"/>
      <c r="N2644" s="516"/>
      <c r="O2644" s="517"/>
    </row>
    <row r="2645" spans="7:15" ht="15" customHeight="1">
      <c r="G2645" s="514"/>
      <c r="H2645" s="514"/>
      <c r="I2645" s="514"/>
      <c r="J2645" s="514"/>
      <c r="K2645" s="514"/>
      <c r="N2645" s="516"/>
      <c r="O2645" s="517"/>
    </row>
    <row r="2646" spans="7:15" ht="15" customHeight="1">
      <c r="G2646" s="514"/>
      <c r="H2646" s="514"/>
      <c r="I2646" s="514"/>
      <c r="J2646" s="514"/>
      <c r="K2646" s="514"/>
      <c r="N2646" s="516"/>
      <c r="O2646" s="517"/>
    </row>
    <row r="2647" spans="7:15" ht="15" customHeight="1">
      <c r="G2647" s="514"/>
      <c r="H2647" s="514"/>
      <c r="I2647" s="514"/>
      <c r="J2647" s="514"/>
      <c r="K2647" s="514"/>
      <c r="N2647" s="516"/>
      <c r="O2647" s="517"/>
    </row>
    <row r="2648" spans="7:15" ht="15" customHeight="1">
      <c r="G2648" s="514"/>
      <c r="H2648" s="514"/>
      <c r="I2648" s="514"/>
      <c r="J2648" s="514"/>
      <c r="K2648" s="514"/>
      <c r="N2648" s="516"/>
      <c r="O2648" s="517"/>
    </row>
    <row r="2649" spans="7:15" ht="15" customHeight="1">
      <c r="G2649" s="514"/>
      <c r="H2649" s="514"/>
      <c r="I2649" s="514"/>
      <c r="J2649" s="514"/>
      <c r="K2649" s="514"/>
      <c r="N2649" s="516"/>
      <c r="O2649" s="517"/>
    </row>
    <row r="2650" spans="7:15" ht="15" customHeight="1">
      <c r="G2650" s="514"/>
      <c r="H2650" s="514"/>
      <c r="I2650" s="514"/>
      <c r="J2650" s="514"/>
      <c r="K2650" s="514"/>
      <c r="N2650" s="516"/>
      <c r="O2650" s="517"/>
    </row>
    <row r="2651" spans="7:15" ht="15" customHeight="1">
      <c r="G2651" s="514"/>
      <c r="H2651" s="514"/>
      <c r="I2651" s="514"/>
      <c r="J2651" s="514"/>
      <c r="K2651" s="514"/>
      <c r="N2651" s="516"/>
      <c r="O2651" s="517"/>
    </row>
    <row r="2652" spans="7:15" ht="15" customHeight="1">
      <c r="G2652" s="514"/>
      <c r="H2652" s="514"/>
      <c r="I2652" s="514"/>
      <c r="J2652" s="514"/>
      <c r="K2652" s="514"/>
      <c r="N2652" s="516"/>
      <c r="O2652" s="517"/>
    </row>
    <row r="2653" spans="7:15" ht="15" customHeight="1">
      <c r="G2653" s="514"/>
      <c r="H2653" s="514"/>
      <c r="I2653" s="514"/>
      <c r="J2653" s="514"/>
      <c r="K2653" s="514"/>
      <c r="N2653" s="516"/>
      <c r="O2653" s="517"/>
    </row>
    <row r="2654" spans="7:15" ht="15" customHeight="1">
      <c r="G2654" s="514"/>
      <c r="H2654" s="514"/>
      <c r="I2654" s="514"/>
      <c r="J2654" s="514"/>
      <c r="K2654" s="514"/>
      <c r="N2654" s="516"/>
      <c r="O2654" s="517"/>
    </row>
    <row r="2655" spans="7:15" ht="15" customHeight="1">
      <c r="G2655" s="514"/>
      <c r="H2655" s="514"/>
      <c r="I2655" s="514"/>
      <c r="J2655" s="514"/>
      <c r="K2655" s="514"/>
      <c r="N2655" s="516"/>
      <c r="O2655" s="517"/>
    </row>
    <row r="2656" spans="7:15" ht="15" customHeight="1">
      <c r="G2656" s="514"/>
      <c r="H2656" s="514"/>
      <c r="I2656" s="514"/>
      <c r="J2656" s="514"/>
      <c r="K2656" s="514"/>
      <c r="N2656" s="516"/>
      <c r="O2656" s="517"/>
    </row>
    <row r="2657" spans="7:15" ht="15" customHeight="1">
      <c r="G2657" s="514"/>
      <c r="H2657" s="514"/>
      <c r="I2657" s="514"/>
      <c r="J2657" s="514"/>
      <c r="K2657" s="514"/>
      <c r="N2657" s="516"/>
      <c r="O2657" s="517"/>
    </row>
    <row r="2658" spans="7:15" ht="15" customHeight="1">
      <c r="G2658" s="514"/>
      <c r="H2658" s="514"/>
      <c r="I2658" s="514"/>
      <c r="J2658" s="514"/>
      <c r="K2658" s="514"/>
      <c r="N2658" s="516"/>
      <c r="O2658" s="517"/>
    </row>
    <row r="2659" spans="7:15" ht="15" customHeight="1">
      <c r="G2659" s="514"/>
      <c r="H2659" s="514"/>
      <c r="I2659" s="514"/>
      <c r="J2659" s="514"/>
      <c r="K2659" s="514"/>
      <c r="N2659" s="516"/>
      <c r="O2659" s="517"/>
    </row>
    <row r="2660" spans="7:15" ht="15" customHeight="1">
      <c r="G2660" s="514"/>
      <c r="H2660" s="514"/>
      <c r="I2660" s="514"/>
      <c r="J2660" s="514"/>
      <c r="K2660" s="514"/>
      <c r="N2660" s="516"/>
      <c r="O2660" s="517"/>
    </row>
    <row r="2661" spans="7:15" ht="15" customHeight="1">
      <c r="G2661" s="514"/>
      <c r="H2661" s="514"/>
      <c r="I2661" s="514"/>
      <c r="J2661" s="514"/>
      <c r="K2661" s="514"/>
      <c r="N2661" s="516"/>
      <c r="O2661" s="517"/>
    </row>
    <row r="2662" spans="7:15" ht="15" customHeight="1">
      <c r="G2662" s="514"/>
      <c r="H2662" s="514"/>
      <c r="I2662" s="514"/>
      <c r="J2662" s="514"/>
      <c r="K2662" s="514"/>
      <c r="N2662" s="516"/>
      <c r="O2662" s="517"/>
    </row>
    <row r="2663" spans="7:15" ht="15" customHeight="1">
      <c r="G2663" s="514"/>
      <c r="H2663" s="514"/>
      <c r="I2663" s="514"/>
      <c r="J2663" s="514"/>
      <c r="K2663" s="514"/>
      <c r="N2663" s="516"/>
      <c r="O2663" s="517"/>
    </row>
    <row r="2664" spans="7:15" ht="15" customHeight="1">
      <c r="G2664" s="514"/>
      <c r="H2664" s="514"/>
      <c r="I2664" s="514"/>
      <c r="J2664" s="514"/>
      <c r="K2664" s="514"/>
      <c r="N2664" s="516"/>
      <c r="O2664" s="517"/>
    </row>
    <row r="2665" spans="7:15" ht="15" customHeight="1">
      <c r="G2665" s="514"/>
      <c r="H2665" s="514"/>
      <c r="I2665" s="514"/>
      <c r="J2665" s="514"/>
      <c r="K2665" s="514"/>
      <c r="N2665" s="516"/>
      <c r="O2665" s="517"/>
    </row>
    <row r="2666" spans="7:15" ht="15" customHeight="1">
      <c r="G2666" s="514"/>
      <c r="H2666" s="514"/>
      <c r="I2666" s="514"/>
      <c r="J2666" s="514"/>
      <c r="K2666" s="514"/>
      <c r="N2666" s="516"/>
      <c r="O2666" s="517"/>
    </row>
    <row r="2667" spans="7:15" ht="15" customHeight="1">
      <c r="G2667" s="514"/>
      <c r="H2667" s="514"/>
      <c r="I2667" s="514"/>
      <c r="J2667" s="514"/>
      <c r="K2667" s="514"/>
      <c r="N2667" s="516"/>
      <c r="O2667" s="517"/>
    </row>
    <row r="2668" spans="7:15" ht="15" customHeight="1">
      <c r="G2668" s="514"/>
      <c r="H2668" s="514"/>
      <c r="I2668" s="514"/>
      <c r="J2668" s="514"/>
      <c r="K2668" s="514"/>
      <c r="N2668" s="516"/>
      <c r="O2668" s="517"/>
    </row>
    <row r="2669" spans="7:15" ht="15" customHeight="1">
      <c r="G2669" s="514"/>
      <c r="H2669" s="514"/>
      <c r="I2669" s="514"/>
      <c r="J2669" s="514"/>
      <c r="K2669" s="514"/>
      <c r="N2669" s="516"/>
      <c r="O2669" s="517"/>
    </row>
    <row r="2670" spans="7:15" ht="15" customHeight="1">
      <c r="G2670" s="514"/>
      <c r="H2670" s="514"/>
      <c r="I2670" s="514"/>
      <c r="J2670" s="514"/>
      <c r="K2670" s="514"/>
      <c r="N2670" s="516"/>
      <c r="O2670" s="517"/>
    </row>
    <row r="2671" spans="7:15" ht="15" customHeight="1">
      <c r="G2671" s="514"/>
      <c r="H2671" s="514"/>
      <c r="I2671" s="514"/>
      <c r="J2671" s="514"/>
      <c r="K2671" s="514"/>
      <c r="N2671" s="516"/>
      <c r="O2671" s="517"/>
    </row>
    <row r="2672" spans="7:15" ht="15" customHeight="1">
      <c r="G2672" s="514"/>
      <c r="H2672" s="514"/>
      <c r="I2672" s="514"/>
      <c r="J2672" s="514"/>
      <c r="K2672" s="514"/>
      <c r="N2672" s="516"/>
      <c r="O2672" s="517"/>
    </row>
    <row r="2673" spans="7:15" ht="15" customHeight="1">
      <c r="G2673" s="514"/>
      <c r="H2673" s="514"/>
      <c r="I2673" s="514"/>
      <c r="J2673" s="514"/>
      <c r="K2673" s="514"/>
      <c r="N2673" s="516"/>
      <c r="O2673" s="517"/>
    </row>
    <row r="2674" spans="7:15" ht="15" customHeight="1">
      <c r="G2674" s="514"/>
      <c r="H2674" s="514"/>
      <c r="I2674" s="514"/>
      <c r="J2674" s="514"/>
      <c r="K2674" s="514"/>
      <c r="N2674" s="516"/>
      <c r="O2674" s="517"/>
    </row>
    <row r="2675" spans="7:15" ht="15" customHeight="1">
      <c r="G2675" s="514"/>
      <c r="H2675" s="514"/>
      <c r="I2675" s="514"/>
      <c r="J2675" s="514"/>
      <c r="K2675" s="514"/>
      <c r="N2675" s="516"/>
      <c r="O2675" s="517"/>
    </row>
    <row r="2676" spans="7:15" ht="15" customHeight="1">
      <c r="G2676" s="514"/>
      <c r="H2676" s="514"/>
      <c r="I2676" s="514"/>
      <c r="J2676" s="514"/>
      <c r="K2676" s="514"/>
      <c r="N2676" s="516"/>
      <c r="O2676" s="517"/>
    </row>
    <row r="2677" spans="7:15" ht="15" customHeight="1">
      <c r="G2677" s="514"/>
      <c r="H2677" s="514"/>
      <c r="I2677" s="514"/>
      <c r="J2677" s="514"/>
      <c r="K2677" s="514"/>
      <c r="N2677" s="516"/>
      <c r="O2677" s="517"/>
    </row>
    <row r="2678" spans="7:15" ht="15" customHeight="1">
      <c r="G2678" s="514"/>
      <c r="H2678" s="514"/>
      <c r="I2678" s="514"/>
      <c r="J2678" s="514"/>
      <c r="K2678" s="514"/>
      <c r="N2678" s="516"/>
      <c r="O2678" s="517"/>
    </row>
    <row r="2679" spans="7:15" ht="15" customHeight="1">
      <c r="G2679" s="514"/>
      <c r="H2679" s="514"/>
      <c r="I2679" s="514"/>
      <c r="J2679" s="514"/>
      <c r="K2679" s="514"/>
      <c r="N2679" s="516"/>
      <c r="O2679" s="517"/>
    </row>
    <row r="2680" spans="7:15" ht="15" customHeight="1">
      <c r="G2680" s="514"/>
      <c r="H2680" s="514"/>
      <c r="I2680" s="514"/>
      <c r="J2680" s="514"/>
      <c r="K2680" s="514"/>
      <c r="N2680" s="516"/>
      <c r="O2680" s="517"/>
    </row>
    <row r="2681" spans="7:15" ht="15" customHeight="1">
      <c r="G2681" s="514"/>
      <c r="H2681" s="514"/>
      <c r="I2681" s="514"/>
      <c r="J2681" s="514"/>
      <c r="K2681" s="514"/>
      <c r="N2681" s="516"/>
      <c r="O2681" s="517"/>
    </row>
    <row r="2682" spans="7:15" ht="15" customHeight="1">
      <c r="G2682" s="514"/>
      <c r="H2682" s="514"/>
      <c r="I2682" s="514"/>
      <c r="J2682" s="514"/>
      <c r="K2682" s="514"/>
      <c r="N2682" s="516"/>
      <c r="O2682" s="517"/>
    </row>
    <row r="2683" spans="7:15" ht="15" customHeight="1">
      <c r="G2683" s="514"/>
      <c r="H2683" s="514"/>
      <c r="I2683" s="514"/>
      <c r="J2683" s="514"/>
      <c r="K2683" s="514"/>
      <c r="N2683" s="516"/>
      <c r="O2683" s="517"/>
    </row>
    <row r="2684" spans="7:15" ht="15" customHeight="1">
      <c r="G2684" s="514"/>
      <c r="H2684" s="514"/>
      <c r="I2684" s="514"/>
      <c r="J2684" s="514"/>
      <c r="K2684" s="514"/>
      <c r="N2684" s="516"/>
      <c r="O2684" s="517"/>
    </row>
    <row r="2685" spans="7:15" ht="15" customHeight="1">
      <c r="G2685" s="514"/>
      <c r="H2685" s="514"/>
      <c r="I2685" s="514"/>
      <c r="J2685" s="514"/>
      <c r="K2685" s="514"/>
      <c r="N2685" s="516"/>
      <c r="O2685" s="517"/>
    </row>
    <row r="2686" spans="7:15" ht="15" customHeight="1">
      <c r="G2686" s="514"/>
      <c r="H2686" s="514"/>
      <c r="I2686" s="514"/>
      <c r="J2686" s="514"/>
      <c r="K2686" s="514"/>
      <c r="N2686" s="516"/>
      <c r="O2686" s="517"/>
    </row>
    <row r="2687" spans="7:15" ht="15" customHeight="1">
      <c r="G2687" s="514"/>
      <c r="H2687" s="514"/>
      <c r="I2687" s="514"/>
      <c r="J2687" s="514"/>
      <c r="K2687" s="514"/>
      <c r="N2687" s="516"/>
      <c r="O2687" s="517"/>
    </row>
    <row r="2688" spans="7:15" ht="15" customHeight="1">
      <c r="G2688" s="514"/>
      <c r="H2688" s="514"/>
      <c r="I2688" s="514"/>
      <c r="J2688" s="514"/>
      <c r="K2688" s="514"/>
      <c r="N2688" s="516"/>
      <c r="O2688" s="517"/>
    </row>
    <row r="2689" spans="7:15" ht="15" customHeight="1">
      <c r="G2689" s="514"/>
      <c r="H2689" s="514"/>
      <c r="I2689" s="514"/>
      <c r="J2689" s="514"/>
      <c r="K2689" s="514"/>
      <c r="N2689" s="516"/>
      <c r="O2689" s="517"/>
    </row>
    <row r="2690" spans="7:15" ht="15" customHeight="1">
      <c r="G2690" s="514"/>
      <c r="H2690" s="514"/>
      <c r="I2690" s="514"/>
      <c r="J2690" s="514"/>
      <c r="K2690" s="514"/>
      <c r="N2690" s="516"/>
      <c r="O2690" s="517"/>
    </row>
    <row r="2691" spans="7:15" ht="15" customHeight="1">
      <c r="G2691" s="514"/>
      <c r="H2691" s="514"/>
      <c r="I2691" s="514"/>
      <c r="J2691" s="514"/>
      <c r="K2691" s="514"/>
      <c r="N2691" s="516"/>
      <c r="O2691" s="517"/>
    </row>
    <row r="2692" spans="7:15" ht="15" customHeight="1">
      <c r="G2692" s="514"/>
      <c r="H2692" s="514"/>
      <c r="I2692" s="514"/>
      <c r="J2692" s="514"/>
      <c r="K2692" s="514"/>
      <c r="N2692" s="516"/>
      <c r="O2692" s="517"/>
    </row>
    <row r="2693" spans="7:15" ht="15" customHeight="1">
      <c r="G2693" s="514"/>
      <c r="H2693" s="514"/>
      <c r="I2693" s="514"/>
      <c r="J2693" s="514"/>
      <c r="K2693" s="514"/>
      <c r="N2693" s="516"/>
      <c r="O2693" s="517"/>
    </row>
    <row r="2694" spans="7:15" ht="15" customHeight="1">
      <c r="G2694" s="514"/>
      <c r="H2694" s="514"/>
      <c r="I2694" s="514"/>
      <c r="J2694" s="514"/>
      <c r="K2694" s="514"/>
      <c r="N2694" s="516"/>
      <c r="O2694" s="517"/>
    </row>
    <row r="2695" spans="7:15" ht="15" customHeight="1">
      <c r="G2695" s="514"/>
      <c r="H2695" s="514"/>
      <c r="I2695" s="514"/>
      <c r="J2695" s="514"/>
      <c r="K2695" s="514"/>
      <c r="N2695" s="516"/>
      <c r="O2695" s="517"/>
    </row>
    <row r="2696" spans="7:15" ht="15" customHeight="1">
      <c r="G2696" s="514"/>
      <c r="H2696" s="514"/>
      <c r="I2696" s="514"/>
      <c r="J2696" s="514"/>
      <c r="K2696" s="514"/>
      <c r="N2696" s="516"/>
      <c r="O2696" s="517"/>
    </row>
    <row r="2697" spans="7:15" ht="15" customHeight="1">
      <c r="G2697" s="514"/>
      <c r="H2697" s="514"/>
      <c r="I2697" s="514"/>
      <c r="J2697" s="514"/>
      <c r="K2697" s="514"/>
      <c r="N2697" s="516"/>
      <c r="O2697" s="517"/>
    </row>
    <row r="2698" spans="7:15" ht="15" customHeight="1">
      <c r="G2698" s="514"/>
      <c r="H2698" s="514"/>
      <c r="I2698" s="514"/>
      <c r="J2698" s="514"/>
      <c r="K2698" s="514"/>
      <c r="N2698" s="516"/>
      <c r="O2698" s="517"/>
    </row>
    <row r="2699" spans="7:15" ht="15" customHeight="1">
      <c r="G2699" s="514"/>
      <c r="H2699" s="514"/>
      <c r="I2699" s="514"/>
      <c r="J2699" s="514"/>
      <c r="K2699" s="514"/>
      <c r="N2699" s="516"/>
      <c r="O2699" s="517"/>
    </row>
    <row r="2700" spans="7:15" ht="15" customHeight="1">
      <c r="G2700" s="514"/>
      <c r="H2700" s="514"/>
      <c r="I2700" s="514"/>
      <c r="J2700" s="514"/>
      <c r="K2700" s="514"/>
      <c r="N2700" s="516"/>
      <c r="O2700" s="517"/>
    </row>
    <row r="2701" spans="7:15" ht="15" customHeight="1">
      <c r="G2701" s="514"/>
      <c r="H2701" s="514"/>
      <c r="I2701" s="514"/>
      <c r="J2701" s="514"/>
      <c r="K2701" s="514"/>
      <c r="N2701" s="516"/>
      <c r="O2701" s="517"/>
    </row>
    <row r="2702" spans="7:15" ht="15" customHeight="1">
      <c r="G2702" s="514"/>
      <c r="H2702" s="514"/>
      <c r="I2702" s="514"/>
      <c r="J2702" s="514"/>
      <c r="K2702" s="514"/>
      <c r="N2702" s="516"/>
      <c r="O2702" s="517"/>
    </row>
    <row r="2703" spans="7:15" ht="15" customHeight="1">
      <c r="G2703" s="514"/>
      <c r="H2703" s="514"/>
      <c r="I2703" s="514"/>
      <c r="J2703" s="514"/>
      <c r="K2703" s="514"/>
      <c r="N2703" s="516"/>
      <c r="O2703" s="517"/>
    </row>
    <row r="2704" spans="7:15" ht="15" customHeight="1">
      <c r="G2704" s="514"/>
      <c r="H2704" s="514"/>
      <c r="I2704" s="514"/>
      <c r="J2704" s="514"/>
      <c r="K2704" s="514"/>
      <c r="N2704" s="516"/>
      <c r="O2704" s="517"/>
    </row>
    <row r="2705" spans="7:15" ht="15" customHeight="1">
      <c r="G2705" s="514"/>
      <c r="H2705" s="514"/>
      <c r="I2705" s="514"/>
      <c r="J2705" s="514"/>
      <c r="K2705" s="514"/>
      <c r="N2705" s="516"/>
      <c r="O2705" s="517"/>
    </row>
    <row r="2706" spans="7:15" ht="15" customHeight="1">
      <c r="G2706" s="514"/>
      <c r="H2706" s="514"/>
      <c r="I2706" s="514"/>
      <c r="J2706" s="514"/>
      <c r="K2706" s="514"/>
      <c r="N2706" s="516"/>
      <c r="O2706" s="517"/>
    </row>
    <row r="2707" spans="7:15" ht="15" customHeight="1">
      <c r="G2707" s="514"/>
      <c r="H2707" s="514"/>
      <c r="I2707" s="514"/>
      <c r="J2707" s="514"/>
      <c r="K2707" s="514"/>
      <c r="N2707" s="516"/>
      <c r="O2707" s="517"/>
    </row>
    <row r="2708" spans="7:15" ht="15" customHeight="1">
      <c r="G2708" s="514"/>
      <c r="H2708" s="514"/>
      <c r="I2708" s="514"/>
      <c r="J2708" s="514"/>
      <c r="K2708" s="514"/>
      <c r="N2708" s="516"/>
      <c r="O2708" s="517"/>
    </row>
    <row r="2709" spans="7:15" ht="15" customHeight="1">
      <c r="G2709" s="514"/>
      <c r="H2709" s="514"/>
      <c r="I2709" s="514"/>
      <c r="J2709" s="514"/>
      <c r="K2709" s="514"/>
      <c r="N2709" s="516"/>
      <c r="O2709" s="517"/>
    </row>
    <row r="2710" spans="7:15" ht="15" customHeight="1">
      <c r="G2710" s="514"/>
      <c r="H2710" s="514"/>
      <c r="I2710" s="514"/>
      <c r="J2710" s="514"/>
      <c r="K2710" s="514"/>
      <c r="N2710" s="516"/>
      <c r="O2710" s="517"/>
    </row>
    <row r="2711" spans="7:15" ht="15" customHeight="1">
      <c r="G2711" s="514"/>
      <c r="H2711" s="514"/>
      <c r="I2711" s="514"/>
      <c r="J2711" s="514"/>
      <c r="K2711" s="514"/>
      <c r="N2711" s="516"/>
      <c r="O2711" s="517"/>
    </row>
    <row r="2712" spans="7:15" ht="15" customHeight="1">
      <c r="G2712" s="514"/>
      <c r="H2712" s="514"/>
      <c r="I2712" s="514"/>
      <c r="J2712" s="514"/>
      <c r="K2712" s="514"/>
      <c r="N2712" s="516"/>
      <c r="O2712" s="517"/>
    </row>
    <row r="2713" spans="7:15" ht="15" customHeight="1">
      <c r="G2713" s="514"/>
      <c r="H2713" s="514"/>
      <c r="I2713" s="514"/>
      <c r="J2713" s="514"/>
      <c r="K2713" s="514"/>
      <c r="N2713" s="516"/>
      <c r="O2713" s="517"/>
    </row>
    <row r="2714" spans="7:15" ht="15" customHeight="1">
      <c r="G2714" s="514"/>
      <c r="H2714" s="514"/>
      <c r="I2714" s="514"/>
      <c r="J2714" s="514"/>
      <c r="K2714" s="514"/>
      <c r="N2714" s="516"/>
      <c r="O2714" s="517"/>
    </row>
    <row r="2715" spans="7:15" ht="15" customHeight="1">
      <c r="G2715" s="514"/>
      <c r="H2715" s="514"/>
      <c r="I2715" s="514"/>
      <c r="J2715" s="514"/>
      <c r="K2715" s="514"/>
      <c r="N2715" s="516"/>
      <c r="O2715" s="517"/>
    </row>
    <row r="2716" spans="7:15" ht="15" customHeight="1">
      <c r="G2716" s="514"/>
      <c r="H2716" s="514"/>
      <c r="I2716" s="514"/>
      <c r="J2716" s="514"/>
      <c r="K2716" s="514"/>
      <c r="N2716" s="516"/>
      <c r="O2716" s="517"/>
    </row>
    <row r="2717" spans="7:15" ht="15" customHeight="1">
      <c r="G2717" s="514"/>
      <c r="H2717" s="514"/>
      <c r="I2717" s="514"/>
      <c r="J2717" s="514"/>
      <c r="K2717" s="514"/>
      <c r="N2717" s="516"/>
      <c r="O2717" s="517"/>
    </row>
    <row r="2718" spans="7:15" ht="15" customHeight="1">
      <c r="G2718" s="514"/>
      <c r="H2718" s="514"/>
      <c r="I2718" s="514"/>
      <c r="J2718" s="514"/>
      <c r="K2718" s="514"/>
      <c r="N2718" s="516"/>
      <c r="O2718" s="517"/>
    </row>
    <row r="2719" spans="7:15" ht="15" customHeight="1">
      <c r="G2719" s="514"/>
      <c r="H2719" s="514"/>
      <c r="I2719" s="514"/>
      <c r="J2719" s="514"/>
      <c r="K2719" s="514"/>
      <c r="N2719" s="516"/>
      <c r="O2719" s="517"/>
    </row>
    <row r="2720" spans="7:15" ht="15" customHeight="1">
      <c r="G2720" s="514"/>
      <c r="H2720" s="514"/>
      <c r="I2720" s="514"/>
      <c r="J2720" s="514"/>
      <c r="K2720" s="514"/>
      <c r="N2720" s="516"/>
      <c r="O2720" s="517"/>
    </row>
    <row r="2721" spans="7:15" ht="15" customHeight="1">
      <c r="G2721" s="514"/>
      <c r="H2721" s="514"/>
      <c r="I2721" s="514"/>
      <c r="J2721" s="514"/>
      <c r="K2721" s="514"/>
      <c r="N2721" s="516"/>
      <c r="O2721" s="517"/>
    </row>
    <row r="2722" spans="7:15" ht="15" customHeight="1">
      <c r="G2722" s="514"/>
      <c r="H2722" s="514"/>
      <c r="I2722" s="514"/>
      <c r="J2722" s="514"/>
      <c r="K2722" s="514"/>
      <c r="N2722" s="516"/>
      <c r="O2722" s="517"/>
    </row>
    <row r="2723" spans="7:15" ht="15" customHeight="1">
      <c r="G2723" s="514"/>
      <c r="H2723" s="514"/>
      <c r="I2723" s="514"/>
      <c r="J2723" s="514"/>
      <c r="K2723" s="514"/>
      <c r="N2723" s="516"/>
      <c r="O2723" s="517"/>
    </row>
    <row r="2724" spans="7:15" ht="15" customHeight="1">
      <c r="G2724" s="514"/>
      <c r="H2724" s="514"/>
      <c r="I2724" s="514"/>
      <c r="J2724" s="514"/>
      <c r="K2724" s="514"/>
      <c r="N2724" s="516"/>
      <c r="O2724" s="517"/>
    </row>
    <row r="2725" spans="7:15" ht="15" customHeight="1">
      <c r="G2725" s="514"/>
      <c r="H2725" s="514"/>
      <c r="I2725" s="514"/>
      <c r="J2725" s="514"/>
      <c r="K2725" s="514"/>
      <c r="N2725" s="516"/>
      <c r="O2725" s="517"/>
    </row>
    <row r="2726" spans="7:15" ht="15" customHeight="1">
      <c r="G2726" s="514"/>
      <c r="H2726" s="514"/>
      <c r="I2726" s="514"/>
      <c r="J2726" s="514"/>
      <c r="K2726" s="514"/>
      <c r="N2726" s="516"/>
      <c r="O2726" s="517"/>
    </row>
    <row r="2727" spans="7:15" ht="15" customHeight="1">
      <c r="G2727" s="514"/>
      <c r="H2727" s="514"/>
      <c r="I2727" s="514"/>
      <c r="J2727" s="514"/>
      <c r="K2727" s="514"/>
      <c r="N2727" s="516"/>
      <c r="O2727" s="517"/>
    </row>
    <row r="2728" spans="7:15" ht="15" customHeight="1">
      <c r="G2728" s="514"/>
      <c r="H2728" s="514"/>
      <c r="I2728" s="514"/>
      <c r="J2728" s="514"/>
      <c r="K2728" s="514"/>
      <c r="N2728" s="516"/>
      <c r="O2728" s="517"/>
    </row>
    <row r="2729" spans="7:15" ht="15" customHeight="1">
      <c r="G2729" s="514"/>
      <c r="H2729" s="514"/>
      <c r="I2729" s="514"/>
      <c r="J2729" s="514"/>
      <c r="K2729" s="514"/>
      <c r="N2729" s="516"/>
      <c r="O2729" s="517"/>
    </row>
    <row r="2730" spans="7:15" ht="15" customHeight="1">
      <c r="G2730" s="514"/>
      <c r="H2730" s="514"/>
      <c r="I2730" s="514"/>
      <c r="J2730" s="514"/>
      <c r="K2730" s="514"/>
      <c r="N2730" s="516"/>
      <c r="O2730" s="517"/>
    </row>
    <row r="2731" spans="7:15" ht="15" customHeight="1">
      <c r="G2731" s="514"/>
      <c r="H2731" s="514"/>
      <c r="I2731" s="514"/>
      <c r="J2731" s="514"/>
      <c r="K2731" s="514"/>
      <c r="N2731" s="516"/>
      <c r="O2731" s="517"/>
    </row>
    <row r="2732" spans="7:15" ht="15" customHeight="1">
      <c r="G2732" s="514"/>
      <c r="H2732" s="514"/>
      <c r="I2732" s="514"/>
      <c r="J2732" s="514"/>
      <c r="K2732" s="514"/>
      <c r="N2732" s="516"/>
      <c r="O2732" s="517"/>
    </row>
    <row r="2733" spans="7:15" ht="15" customHeight="1">
      <c r="G2733" s="514"/>
      <c r="H2733" s="514"/>
      <c r="I2733" s="514"/>
      <c r="J2733" s="514"/>
      <c r="K2733" s="514"/>
      <c r="N2733" s="516"/>
      <c r="O2733" s="517"/>
    </row>
    <row r="2734" spans="7:15" ht="15" customHeight="1">
      <c r="G2734" s="514"/>
      <c r="H2734" s="514"/>
      <c r="I2734" s="514"/>
      <c r="J2734" s="514"/>
      <c r="K2734" s="514"/>
      <c r="N2734" s="516"/>
      <c r="O2734" s="517"/>
    </row>
    <row r="2735" spans="7:15" ht="15" customHeight="1">
      <c r="G2735" s="514"/>
      <c r="H2735" s="514"/>
      <c r="I2735" s="514"/>
      <c r="J2735" s="514"/>
      <c r="K2735" s="514"/>
      <c r="N2735" s="516"/>
      <c r="O2735" s="517"/>
    </row>
    <row r="2736" spans="7:15" ht="15" customHeight="1">
      <c r="G2736" s="514"/>
      <c r="H2736" s="514"/>
      <c r="I2736" s="514"/>
      <c r="J2736" s="514"/>
      <c r="K2736" s="514"/>
      <c r="N2736" s="516"/>
      <c r="O2736" s="517"/>
    </row>
    <row r="2737" spans="7:15" ht="15" customHeight="1">
      <c r="G2737" s="514"/>
      <c r="H2737" s="514"/>
      <c r="I2737" s="514"/>
      <c r="J2737" s="514"/>
      <c r="K2737" s="514"/>
      <c r="N2737" s="516"/>
      <c r="O2737" s="517"/>
    </row>
    <row r="2738" spans="7:15" ht="15" customHeight="1">
      <c r="G2738" s="514"/>
      <c r="H2738" s="514"/>
      <c r="I2738" s="514"/>
      <c r="J2738" s="514"/>
      <c r="K2738" s="514"/>
      <c r="N2738" s="516"/>
      <c r="O2738" s="517"/>
    </row>
    <row r="2739" spans="7:15" ht="15" customHeight="1">
      <c r="G2739" s="514"/>
      <c r="H2739" s="514"/>
      <c r="I2739" s="514"/>
      <c r="J2739" s="514"/>
      <c r="K2739" s="514"/>
      <c r="N2739" s="516"/>
      <c r="O2739" s="517"/>
    </row>
    <row r="2740" spans="7:15" ht="15" customHeight="1">
      <c r="G2740" s="514"/>
      <c r="H2740" s="514"/>
      <c r="I2740" s="514"/>
      <c r="J2740" s="514"/>
      <c r="K2740" s="514"/>
      <c r="N2740" s="516"/>
      <c r="O2740" s="517"/>
    </row>
    <row r="2741" spans="7:15" ht="15" customHeight="1">
      <c r="G2741" s="514"/>
      <c r="H2741" s="514"/>
      <c r="I2741" s="514"/>
      <c r="J2741" s="514"/>
      <c r="K2741" s="514"/>
      <c r="N2741" s="516"/>
      <c r="O2741" s="517"/>
    </row>
    <row r="2742" spans="7:15" ht="15" customHeight="1">
      <c r="G2742" s="514"/>
      <c r="H2742" s="514"/>
      <c r="I2742" s="514"/>
      <c r="J2742" s="514"/>
      <c r="K2742" s="514"/>
      <c r="N2742" s="516"/>
      <c r="O2742" s="517"/>
    </row>
    <row r="2743" spans="7:15" ht="15" customHeight="1">
      <c r="G2743" s="514"/>
      <c r="H2743" s="514"/>
      <c r="I2743" s="514"/>
      <c r="J2743" s="514"/>
      <c r="K2743" s="514"/>
      <c r="N2743" s="516"/>
      <c r="O2743" s="517"/>
    </row>
    <row r="2744" spans="7:15" ht="15" customHeight="1">
      <c r="G2744" s="514"/>
      <c r="H2744" s="514"/>
      <c r="I2744" s="514"/>
      <c r="J2744" s="514"/>
      <c r="K2744" s="514"/>
      <c r="N2744" s="516"/>
      <c r="O2744" s="517"/>
    </row>
    <row r="2745" spans="7:15" ht="15" customHeight="1">
      <c r="G2745" s="514"/>
      <c r="H2745" s="514"/>
      <c r="I2745" s="514"/>
      <c r="J2745" s="514"/>
      <c r="K2745" s="514"/>
      <c r="N2745" s="516"/>
      <c r="O2745" s="517"/>
    </row>
    <row r="2746" spans="7:15" ht="15" customHeight="1">
      <c r="G2746" s="514"/>
      <c r="H2746" s="514"/>
      <c r="I2746" s="514"/>
      <c r="J2746" s="514"/>
      <c r="K2746" s="514"/>
      <c r="N2746" s="516"/>
      <c r="O2746" s="517"/>
    </row>
    <row r="2747" spans="7:15" ht="15" customHeight="1">
      <c r="G2747" s="514"/>
      <c r="H2747" s="514"/>
      <c r="I2747" s="514"/>
      <c r="J2747" s="514"/>
      <c r="K2747" s="514"/>
      <c r="N2747" s="516"/>
      <c r="O2747" s="517"/>
    </row>
    <row r="2748" spans="7:15" ht="15" customHeight="1">
      <c r="G2748" s="514"/>
      <c r="H2748" s="514"/>
      <c r="I2748" s="514"/>
      <c r="J2748" s="514"/>
      <c r="K2748" s="514"/>
      <c r="N2748" s="516"/>
      <c r="O2748" s="517"/>
    </row>
    <row r="2749" spans="7:15" ht="15" customHeight="1">
      <c r="G2749" s="514"/>
      <c r="H2749" s="514"/>
      <c r="I2749" s="514"/>
      <c r="J2749" s="514"/>
      <c r="K2749" s="514"/>
      <c r="N2749" s="516"/>
      <c r="O2749" s="517"/>
    </row>
    <row r="2750" spans="7:15" ht="15" customHeight="1">
      <c r="G2750" s="514"/>
      <c r="H2750" s="514"/>
      <c r="I2750" s="514"/>
      <c r="J2750" s="514"/>
      <c r="K2750" s="514"/>
      <c r="N2750" s="516"/>
      <c r="O2750" s="517"/>
    </row>
    <row r="2751" spans="7:15" ht="15" customHeight="1">
      <c r="G2751" s="514"/>
      <c r="H2751" s="514"/>
      <c r="I2751" s="514"/>
      <c r="J2751" s="514"/>
      <c r="K2751" s="514"/>
      <c r="N2751" s="516"/>
      <c r="O2751" s="517"/>
    </row>
    <row r="2752" spans="7:15" ht="15" customHeight="1">
      <c r="G2752" s="514"/>
      <c r="H2752" s="514"/>
      <c r="I2752" s="514"/>
      <c r="J2752" s="514"/>
      <c r="K2752" s="514"/>
      <c r="N2752" s="516"/>
      <c r="O2752" s="517"/>
    </row>
    <row r="2753" spans="7:15" ht="15" customHeight="1">
      <c r="G2753" s="514"/>
      <c r="H2753" s="514"/>
      <c r="I2753" s="514"/>
      <c r="J2753" s="514"/>
      <c r="K2753" s="514"/>
      <c r="N2753" s="516"/>
      <c r="O2753" s="517"/>
    </row>
    <row r="2754" spans="7:15" ht="15" customHeight="1">
      <c r="G2754" s="514"/>
      <c r="H2754" s="514"/>
      <c r="I2754" s="514"/>
      <c r="J2754" s="514"/>
      <c r="K2754" s="514"/>
      <c r="N2754" s="516"/>
      <c r="O2754" s="517"/>
    </row>
    <row r="2755" spans="7:15" ht="15" customHeight="1">
      <c r="G2755" s="514"/>
      <c r="H2755" s="514"/>
      <c r="I2755" s="514"/>
      <c r="J2755" s="514"/>
      <c r="K2755" s="514"/>
      <c r="N2755" s="516"/>
      <c r="O2755" s="517"/>
    </row>
    <row r="2756" spans="7:15" ht="15" customHeight="1">
      <c r="G2756" s="514"/>
      <c r="H2756" s="514"/>
      <c r="I2756" s="514"/>
      <c r="J2756" s="514"/>
      <c r="K2756" s="514"/>
      <c r="N2756" s="516"/>
      <c r="O2756" s="517"/>
    </row>
    <row r="2757" spans="7:15" ht="15" customHeight="1">
      <c r="G2757" s="514"/>
      <c r="H2757" s="514"/>
      <c r="I2757" s="514"/>
      <c r="J2757" s="514"/>
      <c r="K2757" s="514"/>
      <c r="N2757" s="516"/>
      <c r="O2757" s="517"/>
    </row>
    <row r="2758" spans="7:15" ht="15" customHeight="1">
      <c r="G2758" s="514"/>
      <c r="H2758" s="514"/>
      <c r="I2758" s="514"/>
      <c r="J2758" s="514"/>
      <c r="K2758" s="514"/>
      <c r="N2758" s="516"/>
      <c r="O2758" s="517"/>
    </row>
    <row r="2759" spans="7:15" ht="15" customHeight="1">
      <c r="G2759" s="514"/>
      <c r="H2759" s="514"/>
      <c r="I2759" s="514"/>
      <c r="J2759" s="514"/>
      <c r="K2759" s="514"/>
      <c r="N2759" s="516"/>
      <c r="O2759" s="517"/>
    </row>
    <row r="2760" spans="7:15" ht="15" customHeight="1">
      <c r="G2760" s="514"/>
      <c r="H2760" s="514"/>
      <c r="I2760" s="514"/>
      <c r="J2760" s="514"/>
      <c r="K2760" s="514"/>
      <c r="N2760" s="516"/>
      <c r="O2760" s="517"/>
    </row>
    <row r="2761" spans="7:15" ht="15" customHeight="1">
      <c r="G2761" s="514"/>
      <c r="H2761" s="514"/>
      <c r="I2761" s="514"/>
      <c r="J2761" s="514"/>
      <c r="K2761" s="514"/>
      <c r="N2761" s="516"/>
      <c r="O2761" s="517"/>
    </row>
    <row r="2762" spans="7:15" ht="15" customHeight="1">
      <c r="G2762" s="514"/>
      <c r="H2762" s="514"/>
      <c r="I2762" s="514"/>
      <c r="J2762" s="514"/>
      <c r="K2762" s="514"/>
      <c r="N2762" s="516"/>
      <c r="O2762" s="517"/>
    </row>
    <row r="2763" spans="7:15" ht="15" customHeight="1">
      <c r="G2763" s="514"/>
      <c r="H2763" s="514"/>
      <c r="I2763" s="514"/>
      <c r="J2763" s="514"/>
      <c r="K2763" s="514"/>
      <c r="N2763" s="516"/>
      <c r="O2763" s="517"/>
    </row>
    <row r="2764" spans="7:15" ht="15" customHeight="1">
      <c r="G2764" s="514"/>
      <c r="H2764" s="514"/>
      <c r="I2764" s="514"/>
      <c r="J2764" s="514"/>
      <c r="K2764" s="514"/>
      <c r="N2764" s="516"/>
      <c r="O2764" s="517"/>
    </row>
    <row r="2765" spans="7:15" ht="15" customHeight="1">
      <c r="G2765" s="514"/>
      <c r="H2765" s="514"/>
      <c r="I2765" s="514"/>
      <c r="J2765" s="514"/>
      <c r="K2765" s="514"/>
      <c r="N2765" s="516"/>
      <c r="O2765" s="517"/>
    </row>
    <row r="2766" spans="7:15" ht="15" customHeight="1">
      <c r="G2766" s="514"/>
      <c r="H2766" s="514"/>
      <c r="I2766" s="514"/>
      <c r="J2766" s="514"/>
      <c r="K2766" s="514"/>
      <c r="N2766" s="516"/>
      <c r="O2766" s="517"/>
    </row>
    <row r="2767" spans="7:15" ht="15" customHeight="1">
      <c r="G2767" s="514"/>
      <c r="H2767" s="514"/>
      <c r="I2767" s="514"/>
      <c r="J2767" s="514"/>
      <c r="K2767" s="514"/>
      <c r="N2767" s="516"/>
      <c r="O2767" s="517"/>
    </row>
    <row r="2768" spans="7:15" ht="15" customHeight="1">
      <c r="G2768" s="514"/>
      <c r="H2768" s="514"/>
      <c r="I2768" s="514"/>
      <c r="J2768" s="514"/>
      <c r="K2768" s="514"/>
      <c r="N2768" s="516"/>
      <c r="O2768" s="517"/>
    </row>
    <row r="2769" spans="7:15" ht="15" customHeight="1">
      <c r="G2769" s="514"/>
      <c r="H2769" s="514"/>
      <c r="I2769" s="514"/>
      <c r="J2769" s="514"/>
      <c r="K2769" s="514"/>
      <c r="N2769" s="516"/>
      <c r="O2769" s="517"/>
    </row>
    <row r="2770" spans="7:15" ht="15" customHeight="1">
      <c r="G2770" s="514"/>
      <c r="H2770" s="514"/>
      <c r="I2770" s="514"/>
      <c r="J2770" s="514"/>
      <c r="K2770" s="514"/>
      <c r="N2770" s="516"/>
      <c r="O2770" s="517"/>
    </row>
    <row r="2771" spans="7:15" ht="15" customHeight="1">
      <c r="G2771" s="514"/>
      <c r="H2771" s="514"/>
      <c r="I2771" s="514"/>
      <c r="J2771" s="514"/>
      <c r="K2771" s="514"/>
      <c r="N2771" s="516"/>
      <c r="O2771" s="517"/>
    </row>
    <row r="2772" spans="7:15" ht="15" customHeight="1">
      <c r="G2772" s="514"/>
      <c r="H2772" s="514"/>
      <c r="I2772" s="514"/>
      <c r="J2772" s="514"/>
      <c r="K2772" s="514"/>
      <c r="N2772" s="516"/>
      <c r="O2772" s="517"/>
    </row>
    <row r="2773" spans="7:15" ht="15" customHeight="1">
      <c r="G2773" s="514"/>
      <c r="H2773" s="514"/>
      <c r="I2773" s="514"/>
      <c r="J2773" s="514"/>
      <c r="K2773" s="514"/>
      <c r="N2773" s="516"/>
      <c r="O2773" s="517"/>
    </row>
    <row r="2774" spans="7:15" ht="15" customHeight="1">
      <c r="G2774" s="514"/>
      <c r="H2774" s="514"/>
      <c r="I2774" s="514"/>
      <c r="J2774" s="514"/>
      <c r="K2774" s="514"/>
      <c r="N2774" s="516"/>
      <c r="O2774" s="517"/>
    </row>
    <row r="2775" spans="7:15" ht="15" customHeight="1">
      <c r="G2775" s="514"/>
      <c r="H2775" s="514"/>
      <c r="I2775" s="514"/>
      <c r="J2775" s="514"/>
      <c r="K2775" s="514"/>
      <c r="N2775" s="516"/>
      <c r="O2775" s="517"/>
    </row>
    <row r="2776" spans="7:15" ht="15" customHeight="1">
      <c r="G2776" s="514"/>
      <c r="H2776" s="514"/>
      <c r="I2776" s="514"/>
      <c r="J2776" s="514"/>
      <c r="K2776" s="514"/>
      <c r="N2776" s="516"/>
      <c r="O2776" s="517"/>
    </row>
    <row r="2777" spans="7:15" ht="15" customHeight="1">
      <c r="G2777" s="514"/>
      <c r="H2777" s="514"/>
      <c r="I2777" s="514"/>
      <c r="J2777" s="514"/>
      <c r="K2777" s="514"/>
      <c r="N2777" s="516"/>
      <c r="O2777" s="517"/>
    </row>
    <row r="2778" spans="7:15" ht="15" customHeight="1">
      <c r="G2778" s="514"/>
      <c r="H2778" s="514"/>
      <c r="I2778" s="514"/>
      <c r="J2778" s="514"/>
      <c r="K2778" s="514"/>
      <c r="N2778" s="516"/>
      <c r="O2778" s="517"/>
    </row>
    <row r="2779" spans="7:15" ht="15" customHeight="1">
      <c r="G2779" s="514"/>
      <c r="H2779" s="514"/>
      <c r="I2779" s="514"/>
      <c r="J2779" s="514"/>
      <c r="K2779" s="514"/>
      <c r="N2779" s="516"/>
      <c r="O2779" s="517"/>
    </row>
    <row r="2780" spans="7:15" ht="15" customHeight="1">
      <c r="G2780" s="514"/>
      <c r="H2780" s="514"/>
      <c r="I2780" s="514"/>
      <c r="J2780" s="514"/>
      <c r="K2780" s="514"/>
      <c r="N2780" s="516"/>
      <c r="O2780" s="517"/>
    </row>
    <row r="2781" spans="7:15" ht="15" customHeight="1">
      <c r="G2781" s="514"/>
      <c r="H2781" s="514"/>
      <c r="I2781" s="514"/>
      <c r="J2781" s="514"/>
      <c r="K2781" s="514"/>
      <c r="N2781" s="516"/>
      <c r="O2781" s="517"/>
    </row>
    <row r="2782" spans="7:15" ht="15" customHeight="1">
      <c r="G2782" s="514"/>
      <c r="H2782" s="514"/>
      <c r="I2782" s="514"/>
      <c r="J2782" s="514"/>
      <c r="K2782" s="514"/>
      <c r="N2782" s="516"/>
      <c r="O2782" s="517"/>
    </row>
    <row r="2783" spans="7:15" ht="15" customHeight="1">
      <c r="G2783" s="514"/>
      <c r="H2783" s="514"/>
      <c r="I2783" s="514"/>
      <c r="J2783" s="514"/>
      <c r="K2783" s="514"/>
      <c r="N2783" s="516"/>
      <c r="O2783" s="517"/>
    </row>
    <row r="2784" spans="7:15" ht="15" customHeight="1">
      <c r="G2784" s="514"/>
      <c r="H2784" s="514"/>
      <c r="I2784" s="514"/>
      <c r="J2784" s="514"/>
      <c r="K2784" s="514"/>
      <c r="N2784" s="516"/>
      <c r="O2784" s="517"/>
    </row>
    <row r="2785" spans="7:15" ht="15" customHeight="1">
      <c r="G2785" s="514"/>
      <c r="H2785" s="514"/>
      <c r="I2785" s="514"/>
      <c r="J2785" s="514"/>
      <c r="K2785" s="514"/>
      <c r="N2785" s="516"/>
      <c r="O2785" s="517"/>
    </row>
    <row r="2786" spans="7:15" ht="15" customHeight="1">
      <c r="G2786" s="514"/>
      <c r="H2786" s="514"/>
      <c r="I2786" s="514"/>
      <c r="J2786" s="514"/>
      <c r="K2786" s="514"/>
      <c r="N2786" s="516"/>
      <c r="O2786" s="517"/>
    </row>
    <row r="2787" spans="7:15" ht="15" customHeight="1">
      <c r="G2787" s="514"/>
      <c r="H2787" s="514"/>
      <c r="I2787" s="514"/>
      <c r="J2787" s="514"/>
      <c r="K2787" s="514"/>
      <c r="N2787" s="516"/>
      <c r="O2787" s="517"/>
    </row>
    <row r="2788" spans="7:15" ht="15" customHeight="1">
      <c r="G2788" s="514"/>
      <c r="H2788" s="514"/>
      <c r="I2788" s="514"/>
      <c r="J2788" s="514"/>
      <c r="K2788" s="514"/>
      <c r="N2788" s="516"/>
      <c r="O2788" s="517"/>
    </row>
    <row r="2789" spans="7:15" ht="15" customHeight="1">
      <c r="G2789" s="514"/>
      <c r="H2789" s="514"/>
      <c r="I2789" s="514"/>
      <c r="J2789" s="514"/>
      <c r="K2789" s="514"/>
      <c r="N2789" s="516"/>
      <c r="O2789" s="517"/>
    </row>
    <row r="2790" spans="7:15" ht="15" customHeight="1">
      <c r="G2790" s="514"/>
      <c r="H2790" s="514"/>
      <c r="I2790" s="514"/>
      <c r="J2790" s="514"/>
      <c r="K2790" s="514"/>
      <c r="N2790" s="516"/>
      <c r="O2790" s="517"/>
    </row>
    <row r="2791" spans="7:15" ht="15" customHeight="1">
      <c r="G2791" s="514"/>
      <c r="H2791" s="514"/>
      <c r="I2791" s="514"/>
      <c r="J2791" s="514"/>
      <c r="K2791" s="514"/>
      <c r="N2791" s="516"/>
      <c r="O2791" s="517"/>
    </row>
    <row r="2792" spans="7:15" ht="15" customHeight="1">
      <c r="G2792" s="514"/>
      <c r="H2792" s="514"/>
      <c r="I2792" s="514"/>
      <c r="J2792" s="514"/>
      <c r="K2792" s="514"/>
      <c r="N2792" s="516"/>
      <c r="O2792" s="517"/>
    </row>
    <row r="2793" spans="7:15" ht="15" customHeight="1">
      <c r="G2793" s="514"/>
      <c r="H2793" s="514"/>
      <c r="I2793" s="514"/>
      <c r="J2793" s="514"/>
      <c r="K2793" s="514"/>
      <c r="N2793" s="516"/>
      <c r="O2793" s="517"/>
    </row>
    <row r="2794" spans="7:15" ht="15" customHeight="1">
      <c r="G2794" s="514"/>
      <c r="H2794" s="514"/>
      <c r="I2794" s="514"/>
      <c r="J2794" s="514"/>
      <c r="K2794" s="514"/>
      <c r="N2794" s="516"/>
      <c r="O2794" s="517"/>
    </row>
    <row r="2795" spans="7:15" ht="15" customHeight="1">
      <c r="G2795" s="514"/>
      <c r="H2795" s="514"/>
      <c r="I2795" s="514"/>
      <c r="J2795" s="514"/>
      <c r="K2795" s="514"/>
      <c r="N2795" s="516"/>
      <c r="O2795" s="517"/>
    </row>
    <row r="2796" spans="7:15" ht="15" customHeight="1">
      <c r="G2796" s="514"/>
      <c r="H2796" s="514"/>
      <c r="I2796" s="514"/>
      <c r="J2796" s="514"/>
      <c r="K2796" s="514"/>
      <c r="N2796" s="516"/>
      <c r="O2796" s="517"/>
    </row>
    <row r="2797" spans="7:15" ht="15" customHeight="1">
      <c r="G2797" s="514"/>
      <c r="H2797" s="514"/>
      <c r="I2797" s="514"/>
      <c r="J2797" s="514"/>
      <c r="K2797" s="514"/>
      <c r="N2797" s="516"/>
      <c r="O2797" s="517"/>
    </row>
    <row r="2798" spans="7:15" ht="15" customHeight="1">
      <c r="G2798" s="514"/>
      <c r="H2798" s="514"/>
      <c r="I2798" s="514"/>
      <c r="J2798" s="514"/>
      <c r="K2798" s="514"/>
      <c r="N2798" s="516"/>
      <c r="O2798" s="517"/>
    </row>
    <row r="2799" spans="7:15" ht="15" customHeight="1">
      <c r="G2799" s="514"/>
      <c r="H2799" s="514"/>
      <c r="I2799" s="514"/>
      <c r="J2799" s="514"/>
      <c r="K2799" s="514"/>
      <c r="N2799" s="516"/>
      <c r="O2799" s="517"/>
    </row>
    <row r="2800" spans="7:15" ht="15" customHeight="1">
      <c r="G2800" s="514"/>
      <c r="H2800" s="514"/>
      <c r="I2800" s="514"/>
      <c r="J2800" s="514"/>
      <c r="K2800" s="514"/>
      <c r="N2800" s="516"/>
      <c r="O2800" s="517"/>
    </row>
    <row r="2801" spans="7:15" ht="15" customHeight="1">
      <c r="G2801" s="514"/>
      <c r="H2801" s="514"/>
      <c r="I2801" s="514"/>
      <c r="J2801" s="514"/>
      <c r="K2801" s="514"/>
      <c r="N2801" s="516"/>
      <c r="O2801" s="517"/>
    </row>
    <row r="2802" spans="7:15" ht="15" customHeight="1">
      <c r="G2802" s="514"/>
      <c r="H2802" s="514"/>
      <c r="I2802" s="514"/>
      <c r="J2802" s="514"/>
      <c r="K2802" s="514"/>
      <c r="N2802" s="516"/>
      <c r="O2802" s="517"/>
    </row>
    <row r="2803" spans="7:15" ht="15" customHeight="1">
      <c r="G2803" s="514"/>
      <c r="H2803" s="514"/>
      <c r="I2803" s="514"/>
      <c r="J2803" s="514"/>
      <c r="K2803" s="514"/>
      <c r="N2803" s="516"/>
      <c r="O2803" s="517"/>
    </row>
    <row r="2804" spans="7:15" ht="15" customHeight="1">
      <c r="G2804" s="514"/>
      <c r="H2804" s="514"/>
      <c r="I2804" s="514"/>
      <c r="J2804" s="514"/>
      <c r="K2804" s="514"/>
      <c r="N2804" s="516"/>
      <c r="O2804" s="517"/>
    </row>
    <row r="2805" spans="7:15" ht="15" customHeight="1">
      <c r="G2805" s="514"/>
      <c r="H2805" s="514"/>
      <c r="I2805" s="514"/>
      <c r="J2805" s="514"/>
      <c r="K2805" s="514"/>
      <c r="N2805" s="516"/>
      <c r="O2805" s="517"/>
    </row>
    <row r="2806" spans="7:15" ht="15" customHeight="1">
      <c r="G2806" s="514"/>
      <c r="H2806" s="514"/>
      <c r="I2806" s="514"/>
      <c r="J2806" s="514"/>
      <c r="K2806" s="514"/>
      <c r="N2806" s="516"/>
      <c r="O2806" s="517"/>
    </row>
    <row r="2807" spans="7:15" ht="15" customHeight="1">
      <c r="G2807" s="514"/>
      <c r="H2807" s="514"/>
      <c r="I2807" s="514"/>
      <c r="J2807" s="514"/>
      <c r="K2807" s="514"/>
      <c r="N2807" s="516"/>
      <c r="O2807" s="517"/>
    </row>
    <row r="2808" spans="7:15" ht="15" customHeight="1">
      <c r="G2808" s="514"/>
      <c r="H2808" s="514"/>
      <c r="I2808" s="514"/>
      <c r="J2808" s="514"/>
      <c r="K2808" s="514"/>
      <c r="N2808" s="516"/>
      <c r="O2808" s="517"/>
    </row>
    <row r="2809" spans="7:15" ht="15" customHeight="1">
      <c r="G2809" s="514"/>
      <c r="H2809" s="514"/>
      <c r="I2809" s="514"/>
      <c r="J2809" s="514"/>
      <c r="K2809" s="514"/>
      <c r="N2809" s="516"/>
      <c r="O2809" s="517"/>
    </row>
    <row r="2810" spans="7:15" ht="15" customHeight="1">
      <c r="G2810" s="514"/>
      <c r="H2810" s="514"/>
      <c r="I2810" s="514"/>
      <c r="J2810" s="514"/>
      <c r="K2810" s="514"/>
      <c r="N2810" s="516"/>
      <c r="O2810" s="517"/>
    </row>
    <row r="2811" spans="7:15" ht="15" customHeight="1">
      <c r="G2811" s="514"/>
      <c r="H2811" s="514"/>
      <c r="I2811" s="514"/>
      <c r="J2811" s="514"/>
      <c r="K2811" s="514"/>
      <c r="N2811" s="516"/>
      <c r="O2811" s="517"/>
    </row>
    <row r="2812" spans="7:15" ht="15" customHeight="1">
      <c r="G2812" s="514"/>
      <c r="H2812" s="514"/>
      <c r="I2812" s="514"/>
      <c r="J2812" s="514"/>
      <c r="K2812" s="514"/>
      <c r="N2812" s="516"/>
      <c r="O2812" s="517"/>
    </row>
    <row r="2813" spans="7:15" ht="15" customHeight="1">
      <c r="G2813" s="514"/>
      <c r="H2813" s="514"/>
      <c r="I2813" s="514"/>
      <c r="J2813" s="514"/>
      <c r="K2813" s="514"/>
      <c r="N2813" s="516"/>
      <c r="O2813" s="517"/>
    </row>
    <row r="2814" spans="7:15" ht="15" customHeight="1">
      <c r="G2814" s="514"/>
      <c r="H2814" s="514"/>
      <c r="I2814" s="514"/>
      <c r="J2814" s="514"/>
      <c r="K2814" s="514"/>
      <c r="N2814" s="516"/>
      <c r="O2814" s="517"/>
    </row>
    <row r="2815" spans="7:15" ht="15" customHeight="1">
      <c r="G2815" s="514"/>
      <c r="H2815" s="514"/>
      <c r="I2815" s="514"/>
      <c r="J2815" s="514"/>
      <c r="K2815" s="514"/>
      <c r="N2815" s="516"/>
      <c r="O2815" s="517"/>
    </row>
    <row r="2816" spans="7:15" ht="15" customHeight="1">
      <c r="G2816" s="514"/>
      <c r="H2816" s="514"/>
      <c r="I2816" s="514"/>
      <c r="J2816" s="514"/>
      <c r="K2816" s="514"/>
      <c r="N2816" s="516"/>
      <c r="O2816" s="517"/>
    </row>
    <row r="2817" spans="7:15" ht="15" customHeight="1">
      <c r="G2817" s="514"/>
      <c r="H2817" s="514"/>
      <c r="I2817" s="514"/>
      <c r="J2817" s="514"/>
      <c r="K2817" s="514"/>
      <c r="N2817" s="516"/>
      <c r="O2817" s="517"/>
    </row>
    <row r="2818" spans="7:15" ht="15" customHeight="1">
      <c r="G2818" s="514"/>
      <c r="H2818" s="514"/>
      <c r="I2818" s="514"/>
      <c r="J2818" s="514"/>
      <c r="K2818" s="514"/>
      <c r="N2818" s="516"/>
      <c r="O2818" s="517"/>
    </row>
    <row r="2819" spans="7:15" ht="15" customHeight="1">
      <c r="G2819" s="514"/>
      <c r="H2819" s="514"/>
      <c r="I2819" s="514"/>
      <c r="J2819" s="514"/>
      <c r="K2819" s="514"/>
      <c r="N2819" s="516"/>
      <c r="O2819" s="517"/>
    </row>
    <row r="2820" spans="7:15" ht="15" customHeight="1">
      <c r="G2820" s="514"/>
      <c r="H2820" s="514"/>
      <c r="I2820" s="514"/>
      <c r="J2820" s="514"/>
      <c r="K2820" s="514"/>
      <c r="N2820" s="516"/>
      <c r="O2820" s="517"/>
    </row>
    <row r="2821" spans="7:15" ht="15" customHeight="1">
      <c r="G2821" s="514"/>
      <c r="H2821" s="514"/>
      <c r="I2821" s="514"/>
      <c r="J2821" s="514"/>
      <c r="K2821" s="514"/>
      <c r="N2821" s="516"/>
      <c r="O2821" s="517"/>
    </row>
    <row r="2822" spans="7:15" ht="15" customHeight="1">
      <c r="G2822" s="514"/>
      <c r="H2822" s="514"/>
      <c r="I2822" s="514"/>
      <c r="J2822" s="514"/>
      <c r="K2822" s="514"/>
      <c r="N2822" s="516"/>
      <c r="O2822" s="517"/>
    </row>
    <row r="2823" spans="7:15" ht="15" customHeight="1">
      <c r="G2823" s="514"/>
      <c r="H2823" s="514"/>
      <c r="I2823" s="514"/>
      <c r="J2823" s="514"/>
      <c r="K2823" s="514"/>
      <c r="N2823" s="516"/>
      <c r="O2823" s="517"/>
    </row>
    <row r="2824" spans="7:15" ht="15" customHeight="1">
      <c r="G2824" s="514"/>
      <c r="H2824" s="514"/>
      <c r="I2824" s="514"/>
      <c r="J2824" s="514"/>
      <c r="K2824" s="514"/>
      <c r="N2824" s="516"/>
      <c r="O2824" s="517"/>
    </row>
    <row r="2825" spans="7:15" ht="15" customHeight="1">
      <c r="G2825" s="514"/>
      <c r="H2825" s="514"/>
      <c r="I2825" s="514"/>
      <c r="J2825" s="514"/>
      <c r="K2825" s="514"/>
      <c r="N2825" s="516"/>
      <c r="O2825" s="517"/>
    </row>
    <row r="2826" spans="7:15" ht="15" customHeight="1">
      <c r="G2826" s="514"/>
      <c r="H2826" s="514"/>
      <c r="I2826" s="514"/>
      <c r="J2826" s="514"/>
      <c r="K2826" s="514"/>
      <c r="N2826" s="516"/>
      <c r="O2826" s="517"/>
    </row>
    <row r="2827" spans="7:15" ht="15" customHeight="1">
      <c r="G2827" s="514"/>
      <c r="H2827" s="514"/>
      <c r="I2827" s="514"/>
      <c r="J2827" s="514"/>
      <c r="K2827" s="514"/>
      <c r="N2827" s="516"/>
      <c r="O2827" s="517"/>
    </row>
    <row r="2828" spans="7:15" ht="15" customHeight="1">
      <c r="G2828" s="514"/>
      <c r="H2828" s="514"/>
      <c r="I2828" s="514"/>
      <c r="J2828" s="514"/>
      <c r="K2828" s="514"/>
      <c r="N2828" s="516"/>
      <c r="O2828" s="517"/>
    </row>
    <row r="2829" spans="7:15" ht="15" customHeight="1">
      <c r="G2829" s="514"/>
      <c r="H2829" s="514"/>
      <c r="I2829" s="514"/>
      <c r="J2829" s="514"/>
      <c r="K2829" s="514"/>
      <c r="N2829" s="516"/>
      <c r="O2829" s="517"/>
    </row>
    <row r="2830" spans="7:15" ht="15" customHeight="1">
      <c r="G2830" s="514"/>
      <c r="H2830" s="514"/>
      <c r="I2830" s="514"/>
      <c r="J2830" s="514"/>
      <c r="K2830" s="514"/>
      <c r="N2830" s="516"/>
      <c r="O2830" s="517"/>
    </row>
    <row r="2831" spans="7:15" ht="15" customHeight="1">
      <c r="G2831" s="514"/>
      <c r="H2831" s="514"/>
      <c r="I2831" s="514"/>
      <c r="J2831" s="514"/>
      <c r="K2831" s="514"/>
      <c r="N2831" s="516"/>
      <c r="O2831" s="517"/>
    </row>
    <row r="2832" spans="7:15" ht="15" customHeight="1">
      <c r="G2832" s="514"/>
      <c r="H2832" s="514"/>
      <c r="I2832" s="514"/>
      <c r="J2832" s="514"/>
      <c r="K2832" s="514"/>
      <c r="N2832" s="516"/>
      <c r="O2832" s="517"/>
    </row>
    <row r="2833" spans="7:15" ht="15" customHeight="1">
      <c r="G2833" s="514"/>
      <c r="H2833" s="514"/>
      <c r="I2833" s="514"/>
      <c r="J2833" s="514"/>
      <c r="K2833" s="514"/>
      <c r="N2833" s="516"/>
      <c r="O2833" s="517"/>
    </row>
    <row r="2834" spans="7:15" ht="15" customHeight="1">
      <c r="G2834" s="514"/>
      <c r="H2834" s="514"/>
      <c r="I2834" s="514"/>
      <c r="J2834" s="514"/>
      <c r="K2834" s="514"/>
      <c r="N2834" s="516"/>
      <c r="O2834" s="517"/>
    </row>
    <row r="2835" spans="7:15" ht="15" customHeight="1">
      <c r="G2835" s="514"/>
      <c r="H2835" s="514"/>
      <c r="I2835" s="514"/>
      <c r="J2835" s="514"/>
      <c r="K2835" s="514"/>
      <c r="N2835" s="516"/>
      <c r="O2835" s="517"/>
    </row>
    <row r="2836" spans="7:15" ht="15" customHeight="1">
      <c r="G2836" s="514"/>
      <c r="H2836" s="514"/>
      <c r="I2836" s="514"/>
      <c r="J2836" s="514"/>
      <c r="K2836" s="514"/>
      <c r="N2836" s="516"/>
      <c r="O2836" s="517"/>
    </row>
    <row r="2837" spans="7:15" ht="15" customHeight="1">
      <c r="G2837" s="514"/>
      <c r="H2837" s="514"/>
      <c r="I2837" s="514"/>
      <c r="J2837" s="514"/>
      <c r="K2837" s="514"/>
      <c r="N2837" s="516"/>
      <c r="O2837" s="517"/>
    </row>
    <row r="2838" spans="7:15" ht="15" customHeight="1">
      <c r="G2838" s="514"/>
      <c r="H2838" s="514"/>
      <c r="I2838" s="514"/>
      <c r="J2838" s="514"/>
      <c r="K2838" s="514"/>
      <c r="N2838" s="516"/>
      <c r="O2838" s="517"/>
    </row>
    <row r="2839" spans="7:15" ht="15" customHeight="1">
      <c r="G2839" s="514"/>
      <c r="H2839" s="514"/>
      <c r="I2839" s="514"/>
      <c r="J2839" s="514"/>
      <c r="K2839" s="514"/>
      <c r="N2839" s="516"/>
      <c r="O2839" s="517"/>
    </row>
    <row r="2840" spans="7:15" ht="15" customHeight="1">
      <c r="G2840" s="514"/>
      <c r="H2840" s="514"/>
      <c r="I2840" s="514"/>
      <c r="J2840" s="514"/>
      <c r="K2840" s="514"/>
      <c r="N2840" s="516"/>
      <c r="O2840" s="517"/>
    </row>
    <row r="2841" spans="7:15" ht="15" customHeight="1">
      <c r="G2841" s="514"/>
      <c r="H2841" s="514"/>
      <c r="I2841" s="514"/>
      <c r="J2841" s="514"/>
      <c r="K2841" s="514"/>
      <c r="N2841" s="516"/>
      <c r="O2841" s="517"/>
    </row>
    <row r="2842" spans="7:15" ht="15" customHeight="1">
      <c r="G2842" s="514"/>
      <c r="H2842" s="514"/>
      <c r="I2842" s="514"/>
      <c r="J2842" s="514"/>
      <c r="K2842" s="514"/>
      <c r="N2842" s="516"/>
      <c r="O2842" s="517"/>
    </row>
    <row r="2843" spans="7:15" ht="15" customHeight="1">
      <c r="G2843" s="514"/>
      <c r="H2843" s="514"/>
      <c r="I2843" s="514"/>
      <c r="J2843" s="514"/>
      <c r="K2843" s="514"/>
      <c r="N2843" s="516"/>
      <c r="O2843" s="517"/>
    </row>
    <row r="2844" spans="7:15" ht="15" customHeight="1">
      <c r="G2844" s="514"/>
      <c r="H2844" s="514"/>
      <c r="I2844" s="514"/>
      <c r="J2844" s="514"/>
      <c r="K2844" s="514"/>
      <c r="N2844" s="516"/>
      <c r="O2844" s="517"/>
    </row>
    <row r="2845" spans="7:15" ht="15" customHeight="1">
      <c r="G2845" s="514"/>
      <c r="H2845" s="514"/>
      <c r="I2845" s="514"/>
      <c r="J2845" s="514"/>
      <c r="K2845" s="514"/>
      <c r="N2845" s="516"/>
      <c r="O2845" s="517"/>
    </row>
    <row r="2846" spans="7:15" ht="15" customHeight="1">
      <c r="G2846" s="514"/>
      <c r="H2846" s="514"/>
      <c r="I2846" s="514"/>
      <c r="J2846" s="514"/>
      <c r="K2846" s="514"/>
      <c r="N2846" s="516"/>
      <c r="O2846" s="517"/>
    </row>
    <row r="2847" spans="7:15" ht="15" customHeight="1">
      <c r="G2847" s="514"/>
      <c r="H2847" s="514"/>
      <c r="I2847" s="514"/>
      <c r="J2847" s="514"/>
      <c r="K2847" s="514"/>
      <c r="N2847" s="516"/>
      <c r="O2847" s="517"/>
    </row>
    <row r="2848" spans="7:15" ht="15" customHeight="1">
      <c r="G2848" s="514"/>
      <c r="H2848" s="514"/>
      <c r="I2848" s="514"/>
      <c r="J2848" s="514"/>
      <c r="K2848" s="514"/>
      <c r="N2848" s="516"/>
      <c r="O2848" s="517"/>
    </row>
    <row r="2849" spans="7:15" ht="15" customHeight="1">
      <c r="G2849" s="514"/>
      <c r="H2849" s="514"/>
      <c r="I2849" s="514"/>
      <c r="J2849" s="514"/>
      <c r="K2849" s="514"/>
      <c r="N2849" s="516"/>
      <c r="O2849" s="517"/>
    </row>
    <row r="2850" spans="7:15" ht="15" customHeight="1">
      <c r="G2850" s="514"/>
      <c r="H2850" s="514"/>
      <c r="I2850" s="514"/>
      <c r="J2850" s="514"/>
      <c r="K2850" s="514"/>
      <c r="N2850" s="516"/>
      <c r="O2850" s="517"/>
    </row>
    <row r="2851" spans="7:15" ht="15" customHeight="1">
      <c r="G2851" s="514"/>
      <c r="H2851" s="514"/>
      <c r="I2851" s="514"/>
      <c r="J2851" s="514"/>
      <c r="K2851" s="514"/>
      <c r="N2851" s="516"/>
      <c r="O2851" s="517"/>
    </row>
    <row r="2852" spans="7:15" ht="15" customHeight="1">
      <c r="G2852" s="514"/>
      <c r="H2852" s="514"/>
      <c r="I2852" s="514"/>
      <c r="J2852" s="514"/>
      <c r="K2852" s="514"/>
      <c r="N2852" s="516"/>
      <c r="O2852" s="517"/>
    </row>
    <row r="2853" spans="7:15" ht="15" customHeight="1">
      <c r="G2853" s="514"/>
      <c r="H2853" s="514"/>
      <c r="I2853" s="514"/>
      <c r="J2853" s="514"/>
      <c r="K2853" s="514"/>
      <c r="N2853" s="516"/>
      <c r="O2853" s="517"/>
    </row>
    <row r="2854" spans="7:15" ht="15" customHeight="1">
      <c r="G2854" s="514"/>
      <c r="H2854" s="514"/>
      <c r="I2854" s="514"/>
      <c r="J2854" s="514"/>
      <c r="K2854" s="514"/>
      <c r="N2854" s="516"/>
      <c r="O2854" s="517"/>
    </row>
    <row r="2855" spans="7:15" ht="15" customHeight="1">
      <c r="G2855" s="514"/>
      <c r="H2855" s="514"/>
      <c r="I2855" s="514"/>
      <c r="J2855" s="514"/>
      <c r="K2855" s="514"/>
      <c r="N2855" s="516"/>
      <c r="O2855" s="517"/>
    </row>
    <row r="2856" spans="7:15" ht="15" customHeight="1">
      <c r="G2856" s="514"/>
      <c r="H2856" s="514"/>
      <c r="I2856" s="514"/>
      <c r="J2856" s="514"/>
      <c r="K2856" s="514"/>
      <c r="N2856" s="516"/>
      <c r="O2856" s="517"/>
    </row>
    <row r="2857" spans="7:15" ht="15" customHeight="1">
      <c r="G2857" s="514"/>
      <c r="H2857" s="514"/>
      <c r="I2857" s="514"/>
      <c r="J2857" s="514"/>
      <c r="K2857" s="514"/>
      <c r="N2857" s="516"/>
      <c r="O2857" s="517"/>
    </row>
    <row r="2858" spans="7:15" ht="15" customHeight="1">
      <c r="G2858" s="514"/>
      <c r="H2858" s="514"/>
      <c r="I2858" s="514"/>
      <c r="J2858" s="514"/>
      <c r="K2858" s="514"/>
      <c r="N2858" s="516"/>
      <c r="O2858" s="517"/>
    </row>
    <row r="2859" spans="7:15" ht="15" customHeight="1">
      <c r="G2859" s="514"/>
      <c r="H2859" s="514"/>
      <c r="I2859" s="514"/>
      <c r="J2859" s="514"/>
      <c r="K2859" s="514"/>
      <c r="N2859" s="516"/>
      <c r="O2859" s="517"/>
    </row>
    <row r="2860" spans="7:15" ht="15" customHeight="1">
      <c r="G2860" s="514"/>
      <c r="H2860" s="514"/>
      <c r="I2860" s="514"/>
      <c r="J2860" s="514"/>
      <c r="K2860" s="514"/>
      <c r="N2860" s="516"/>
      <c r="O2860" s="517"/>
    </row>
    <row r="2861" spans="7:15" ht="15" customHeight="1">
      <c r="G2861" s="514"/>
      <c r="H2861" s="514"/>
      <c r="I2861" s="514"/>
      <c r="J2861" s="514"/>
      <c r="K2861" s="514"/>
      <c r="N2861" s="516"/>
      <c r="O2861" s="517"/>
    </row>
    <row r="2862" spans="7:15" ht="15" customHeight="1">
      <c r="G2862" s="514"/>
      <c r="H2862" s="514"/>
      <c r="I2862" s="514"/>
      <c r="J2862" s="514"/>
      <c r="K2862" s="514"/>
      <c r="N2862" s="516"/>
      <c r="O2862" s="517"/>
    </row>
    <row r="2863" spans="7:15" ht="15" customHeight="1">
      <c r="G2863" s="514"/>
      <c r="H2863" s="514"/>
      <c r="I2863" s="514"/>
      <c r="J2863" s="514"/>
      <c r="K2863" s="514"/>
      <c r="N2863" s="516"/>
      <c r="O2863" s="517"/>
    </row>
    <row r="2864" spans="7:15" ht="15" customHeight="1">
      <c r="G2864" s="514"/>
      <c r="H2864" s="514"/>
      <c r="I2864" s="514"/>
      <c r="J2864" s="514"/>
      <c r="K2864" s="514"/>
      <c r="N2864" s="516"/>
      <c r="O2864" s="517"/>
    </row>
    <row r="2865" spans="7:15" ht="15" customHeight="1">
      <c r="G2865" s="514"/>
      <c r="H2865" s="514"/>
      <c r="I2865" s="514"/>
      <c r="J2865" s="514"/>
      <c r="K2865" s="514"/>
      <c r="N2865" s="516"/>
      <c r="O2865" s="517"/>
    </row>
    <row r="2866" spans="7:15" ht="15" customHeight="1">
      <c r="G2866" s="514"/>
      <c r="H2866" s="514"/>
      <c r="I2866" s="514"/>
      <c r="J2866" s="514"/>
      <c r="K2866" s="514"/>
      <c r="N2866" s="516"/>
      <c r="O2866" s="517"/>
    </row>
    <row r="2867" spans="7:15" ht="15" customHeight="1">
      <c r="G2867" s="514"/>
      <c r="H2867" s="514"/>
      <c r="I2867" s="514"/>
      <c r="J2867" s="514"/>
      <c r="K2867" s="514"/>
      <c r="N2867" s="516"/>
      <c r="O2867" s="517"/>
    </row>
    <row r="2868" spans="7:15" ht="15" customHeight="1">
      <c r="G2868" s="514"/>
      <c r="H2868" s="514"/>
      <c r="I2868" s="514"/>
      <c r="J2868" s="514"/>
      <c r="K2868" s="514"/>
      <c r="N2868" s="516"/>
      <c r="O2868" s="517"/>
    </row>
    <row r="2869" spans="7:15" ht="15" customHeight="1">
      <c r="G2869" s="514"/>
      <c r="H2869" s="514"/>
      <c r="I2869" s="514"/>
      <c r="J2869" s="514"/>
      <c r="K2869" s="514"/>
      <c r="N2869" s="516"/>
      <c r="O2869" s="517"/>
    </row>
    <row r="2870" spans="7:15" ht="15" customHeight="1">
      <c r="G2870" s="514"/>
      <c r="H2870" s="514"/>
      <c r="I2870" s="514"/>
      <c r="J2870" s="514"/>
      <c r="K2870" s="514"/>
      <c r="N2870" s="516"/>
      <c r="O2870" s="517"/>
    </row>
    <row r="2871" spans="7:15" ht="15" customHeight="1">
      <c r="G2871" s="514"/>
      <c r="H2871" s="514"/>
      <c r="I2871" s="514"/>
      <c r="J2871" s="514"/>
      <c r="K2871" s="514"/>
      <c r="N2871" s="516"/>
      <c r="O2871" s="517"/>
    </row>
    <row r="2872" spans="7:15" ht="15" customHeight="1">
      <c r="G2872" s="514"/>
      <c r="H2872" s="514"/>
      <c r="I2872" s="514"/>
      <c r="J2872" s="514"/>
      <c r="K2872" s="514"/>
      <c r="N2872" s="516"/>
      <c r="O2872" s="517"/>
    </row>
    <row r="2873" spans="7:15" ht="15" customHeight="1">
      <c r="G2873" s="514"/>
      <c r="H2873" s="514"/>
      <c r="I2873" s="514"/>
      <c r="J2873" s="514"/>
      <c r="K2873" s="514"/>
      <c r="N2873" s="516"/>
      <c r="O2873" s="517"/>
    </row>
    <row r="2874" spans="7:15" ht="15" customHeight="1">
      <c r="G2874" s="514"/>
      <c r="H2874" s="514"/>
      <c r="I2874" s="514"/>
      <c r="J2874" s="514"/>
      <c r="K2874" s="514"/>
      <c r="N2874" s="516"/>
      <c r="O2874" s="517"/>
    </row>
    <row r="2875" spans="7:15" ht="15" customHeight="1">
      <c r="G2875" s="514"/>
      <c r="H2875" s="514"/>
      <c r="I2875" s="514"/>
      <c r="J2875" s="514"/>
      <c r="K2875" s="514"/>
      <c r="N2875" s="516"/>
      <c r="O2875" s="517"/>
    </row>
    <row r="2876" spans="7:15" ht="15" customHeight="1">
      <c r="G2876" s="514"/>
      <c r="H2876" s="514"/>
      <c r="I2876" s="514"/>
      <c r="J2876" s="514"/>
      <c r="K2876" s="514"/>
      <c r="N2876" s="516"/>
      <c r="O2876" s="517"/>
    </row>
    <row r="2877" spans="7:15" ht="15" customHeight="1">
      <c r="G2877" s="514"/>
      <c r="H2877" s="514"/>
      <c r="I2877" s="514"/>
      <c r="J2877" s="514"/>
      <c r="K2877" s="514"/>
      <c r="N2877" s="516"/>
      <c r="O2877" s="517"/>
    </row>
    <row r="2878" spans="7:15" ht="15" customHeight="1">
      <c r="G2878" s="514"/>
      <c r="H2878" s="514"/>
      <c r="I2878" s="514"/>
      <c r="J2878" s="514"/>
      <c r="K2878" s="514"/>
      <c r="N2878" s="516"/>
      <c r="O2878" s="517"/>
    </row>
    <row r="2879" spans="7:15" ht="15" customHeight="1">
      <c r="G2879" s="514"/>
      <c r="H2879" s="514"/>
      <c r="I2879" s="514"/>
      <c r="J2879" s="514"/>
      <c r="K2879" s="514"/>
      <c r="N2879" s="516"/>
      <c r="O2879" s="517"/>
    </row>
    <row r="2880" spans="7:15" ht="15" customHeight="1">
      <c r="G2880" s="514"/>
      <c r="H2880" s="514"/>
      <c r="I2880" s="514"/>
      <c r="J2880" s="514"/>
      <c r="K2880" s="514"/>
      <c r="N2880" s="516"/>
      <c r="O2880" s="517"/>
    </row>
    <row r="2881" spans="7:15" ht="15" customHeight="1">
      <c r="G2881" s="514"/>
      <c r="H2881" s="514"/>
      <c r="I2881" s="514"/>
      <c r="J2881" s="514"/>
      <c r="K2881" s="514"/>
      <c r="N2881" s="516"/>
      <c r="O2881" s="517"/>
    </row>
    <row r="2882" spans="7:15" ht="15" customHeight="1">
      <c r="G2882" s="514"/>
      <c r="H2882" s="514"/>
      <c r="I2882" s="514"/>
      <c r="J2882" s="514"/>
      <c r="K2882" s="514"/>
      <c r="N2882" s="516"/>
      <c r="O2882" s="517"/>
    </row>
    <row r="2883" spans="7:15" ht="15" customHeight="1">
      <c r="G2883" s="514"/>
      <c r="H2883" s="514"/>
      <c r="I2883" s="514"/>
      <c r="J2883" s="514"/>
      <c r="K2883" s="514"/>
      <c r="N2883" s="516"/>
      <c r="O2883" s="517"/>
    </row>
    <row r="2884" spans="7:15" ht="15" customHeight="1">
      <c r="G2884" s="514"/>
      <c r="H2884" s="514"/>
      <c r="I2884" s="514"/>
      <c r="J2884" s="514"/>
      <c r="K2884" s="514"/>
      <c r="N2884" s="516"/>
      <c r="O2884" s="517"/>
    </row>
    <row r="2885" spans="7:15" ht="15" customHeight="1">
      <c r="G2885" s="514"/>
      <c r="H2885" s="514"/>
      <c r="I2885" s="514"/>
      <c r="J2885" s="514"/>
      <c r="K2885" s="514"/>
      <c r="N2885" s="516"/>
      <c r="O2885" s="517"/>
    </row>
    <row r="2886" spans="7:15" ht="15" customHeight="1">
      <c r="G2886" s="514"/>
      <c r="H2886" s="514"/>
      <c r="I2886" s="514"/>
      <c r="J2886" s="514"/>
      <c r="K2886" s="514"/>
      <c r="N2886" s="516"/>
      <c r="O2886" s="517"/>
    </row>
    <row r="2887" spans="7:15" ht="15" customHeight="1">
      <c r="G2887" s="514"/>
      <c r="H2887" s="514"/>
      <c r="I2887" s="514"/>
      <c r="J2887" s="514"/>
      <c r="K2887" s="514"/>
      <c r="N2887" s="516"/>
      <c r="O2887" s="517"/>
    </row>
    <row r="2888" spans="7:15" ht="15" customHeight="1">
      <c r="G2888" s="514"/>
      <c r="H2888" s="514"/>
      <c r="I2888" s="514"/>
      <c r="J2888" s="514"/>
      <c r="K2888" s="514"/>
      <c r="N2888" s="516"/>
      <c r="O2888" s="517"/>
    </row>
    <row r="2889" spans="7:15" ht="15" customHeight="1">
      <c r="G2889" s="514"/>
      <c r="H2889" s="514"/>
      <c r="I2889" s="514"/>
      <c r="J2889" s="514"/>
      <c r="K2889" s="514"/>
      <c r="N2889" s="516"/>
      <c r="O2889" s="517"/>
    </row>
    <row r="2890" spans="7:15" ht="15" customHeight="1">
      <c r="G2890" s="514"/>
      <c r="H2890" s="514"/>
      <c r="I2890" s="514"/>
      <c r="J2890" s="514"/>
      <c r="K2890" s="514"/>
      <c r="N2890" s="516"/>
      <c r="O2890" s="517"/>
    </row>
    <row r="2891" spans="7:15" ht="15" customHeight="1">
      <c r="G2891" s="514"/>
      <c r="H2891" s="514"/>
      <c r="I2891" s="514"/>
      <c r="J2891" s="514"/>
      <c r="K2891" s="514"/>
      <c r="N2891" s="516"/>
      <c r="O2891" s="517"/>
    </row>
    <row r="2892" spans="7:15" ht="15" customHeight="1">
      <c r="G2892" s="514"/>
      <c r="H2892" s="514"/>
      <c r="I2892" s="514"/>
      <c r="J2892" s="514"/>
      <c r="K2892" s="514"/>
      <c r="N2892" s="516"/>
      <c r="O2892" s="517"/>
    </row>
    <row r="2893" spans="7:15" ht="15" customHeight="1">
      <c r="G2893" s="514"/>
      <c r="H2893" s="514"/>
      <c r="I2893" s="514"/>
      <c r="J2893" s="514"/>
      <c r="K2893" s="514"/>
      <c r="N2893" s="516"/>
      <c r="O2893" s="517"/>
    </row>
    <row r="2894" spans="7:15" ht="15" customHeight="1">
      <c r="G2894" s="514"/>
      <c r="H2894" s="514"/>
      <c r="I2894" s="514"/>
      <c r="J2894" s="514"/>
      <c r="K2894" s="514"/>
      <c r="N2894" s="516"/>
      <c r="O2894" s="517"/>
    </row>
    <row r="2895" spans="7:15" ht="15" customHeight="1">
      <c r="G2895" s="514"/>
      <c r="H2895" s="514"/>
      <c r="I2895" s="514"/>
      <c r="J2895" s="514"/>
      <c r="K2895" s="514"/>
      <c r="N2895" s="516"/>
      <c r="O2895" s="517"/>
    </row>
    <row r="2896" spans="7:15" ht="15" customHeight="1">
      <c r="G2896" s="514"/>
      <c r="H2896" s="514"/>
      <c r="I2896" s="514"/>
      <c r="J2896" s="514"/>
      <c r="K2896" s="514"/>
      <c r="N2896" s="516"/>
      <c r="O2896" s="517"/>
    </row>
    <row r="2897" spans="7:15" ht="15" customHeight="1">
      <c r="G2897" s="514"/>
      <c r="H2897" s="514"/>
      <c r="I2897" s="514"/>
      <c r="J2897" s="514"/>
      <c r="K2897" s="514"/>
      <c r="N2897" s="516"/>
      <c r="O2897" s="517"/>
    </row>
    <row r="2898" spans="7:15" ht="15" customHeight="1">
      <c r="G2898" s="514"/>
      <c r="H2898" s="514"/>
      <c r="I2898" s="514"/>
      <c r="J2898" s="514"/>
      <c r="K2898" s="514"/>
      <c r="N2898" s="516"/>
      <c r="O2898" s="517"/>
    </row>
    <row r="2899" spans="7:15" ht="15" customHeight="1">
      <c r="G2899" s="514"/>
      <c r="H2899" s="514"/>
      <c r="I2899" s="514"/>
      <c r="J2899" s="514"/>
      <c r="K2899" s="514"/>
      <c r="N2899" s="516"/>
      <c r="O2899" s="517"/>
    </row>
    <row r="2900" spans="7:15" ht="15" customHeight="1">
      <c r="G2900" s="514"/>
      <c r="H2900" s="514"/>
      <c r="I2900" s="514"/>
      <c r="J2900" s="514"/>
      <c r="K2900" s="514"/>
      <c r="N2900" s="516"/>
      <c r="O2900" s="517"/>
    </row>
    <row r="2901" spans="7:15" ht="15" customHeight="1">
      <c r="G2901" s="514"/>
      <c r="H2901" s="514"/>
      <c r="I2901" s="514"/>
      <c r="J2901" s="514"/>
      <c r="K2901" s="514"/>
      <c r="N2901" s="516"/>
      <c r="O2901" s="517"/>
    </row>
    <row r="2902" spans="7:15" ht="15" customHeight="1">
      <c r="G2902" s="514"/>
      <c r="H2902" s="514"/>
      <c r="I2902" s="514"/>
      <c r="J2902" s="514"/>
      <c r="K2902" s="514"/>
      <c r="N2902" s="516"/>
      <c r="O2902" s="517"/>
    </row>
    <row r="2903" spans="7:15" ht="15" customHeight="1">
      <c r="G2903" s="514"/>
      <c r="H2903" s="514"/>
      <c r="I2903" s="514"/>
      <c r="J2903" s="514"/>
      <c r="K2903" s="514"/>
      <c r="N2903" s="516"/>
      <c r="O2903" s="517"/>
    </row>
    <row r="2904" spans="7:15" ht="15" customHeight="1">
      <c r="G2904" s="514"/>
      <c r="H2904" s="514"/>
      <c r="I2904" s="514"/>
      <c r="J2904" s="514"/>
      <c r="K2904" s="514"/>
      <c r="N2904" s="516"/>
      <c r="O2904" s="517"/>
    </row>
    <row r="2905" spans="7:15" ht="15" customHeight="1">
      <c r="G2905" s="514"/>
      <c r="H2905" s="514"/>
      <c r="I2905" s="514"/>
      <c r="J2905" s="514"/>
      <c r="K2905" s="514"/>
      <c r="N2905" s="516"/>
      <c r="O2905" s="517"/>
    </row>
    <row r="2906" spans="7:15" ht="15" customHeight="1">
      <c r="G2906" s="514"/>
      <c r="H2906" s="514"/>
      <c r="I2906" s="514"/>
      <c r="J2906" s="514"/>
      <c r="K2906" s="514"/>
      <c r="N2906" s="516"/>
      <c r="O2906" s="517"/>
    </row>
    <row r="2907" spans="7:15" ht="15" customHeight="1">
      <c r="G2907" s="514"/>
      <c r="H2907" s="514"/>
      <c r="I2907" s="514"/>
      <c r="J2907" s="514"/>
      <c r="K2907" s="514"/>
      <c r="N2907" s="516"/>
      <c r="O2907" s="517"/>
    </row>
    <row r="2908" spans="7:15" ht="15" customHeight="1">
      <c r="G2908" s="514"/>
      <c r="H2908" s="514"/>
      <c r="I2908" s="514"/>
      <c r="J2908" s="514"/>
      <c r="K2908" s="514"/>
      <c r="N2908" s="516"/>
      <c r="O2908" s="517"/>
    </row>
    <row r="2909" spans="7:15" ht="15" customHeight="1">
      <c r="G2909" s="514"/>
      <c r="H2909" s="514"/>
      <c r="I2909" s="514"/>
      <c r="J2909" s="514"/>
      <c r="K2909" s="514"/>
      <c r="N2909" s="516"/>
      <c r="O2909" s="517"/>
    </row>
    <row r="2910" spans="7:15" ht="15" customHeight="1">
      <c r="G2910" s="514"/>
      <c r="H2910" s="514"/>
      <c r="I2910" s="514"/>
      <c r="J2910" s="514"/>
      <c r="K2910" s="514"/>
      <c r="N2910" s="516"/>
      <c r="O2910" s="517"/>
    </row>
    <row r="2911" spans="7:15" ht="15" customHeight="1">
      <c r="G2911" s="514"/>
      <c r="H2911" s="514"/>
      <c r="I2911" s="514"/>
      <c r="J2911" s="514"/>
      <c r="K2911" s="514"/>
      <c r="N2911" s="516"/>
      <c r="O2911" s="517"/>
    </row>
    <row r="2912" spans="7:15" ht="15" customHeight="1">
      <c r="G2912" s="514"/>
      <c r="H2912" s="514"/>
      <c r="I2912" s="514"/>
      <c r="J2912" s="514"/>
      <c r="K2912" s="514"/>
      <c r="N2912" s="516"/>
      <c r="O2912" s="517"/>
    </row>
    <row r="2913" spans="7:15" ht="15" customHeight="1">
      <c r="G2913" s="514"/>
      <c r="H2913" s="514"/>
      <c r="I2913" s="514"/>
      <c r="J2913" s="514"/>
      <c r="K2913" s="514"/>
      <c r="N2913" s="516"/>
      <c r="O2913" s="517"/>
    </row>
    <row r="2914" spans="7:15" ht="15" customHeight="1">
      <c r="G2914" s="514"/>
      <c r="H2914" s="514"/>
      <c r="I2914" s="514"/>
      <c r="J2914" s="514"/>
      <c r="K2914" s="514"/>
      <c r="N2914" s="516"/>
      <c r="O2914" s="517"/>
    </row>
    <row r="2915" spans="7:15" ht="15" customHeight="1">
      <c r="G2915" s="514"/>
      <c r="H2915" s="514"/>
      <c r="I2915" s="514"/>
      <c r="J2915" s="514"/>
      <c r="K2915" s="514"/>
      <c r="N2915" s="516"/>
      <c r="O2915" s="517"/>
    </row>
    <row r="2916" spans="7:15" ht="15" customHeight="1">
      <c r="G2916" s="514"/>
      <c r="H2916" s="514"/>
      <c r="I2916" s="514"/>
      <c r="J2916" s="514"/>
      <c r="K2916" s="514"/>
      <c r="N2916" s="516"/>
      <c r="O2916" s="517"/>
    </row>
    <row r="2917" spans="7:15" ht="15" customHeight="1">
      <c r="G2917" s="514"/>
      <c r="H2917" s="514"/>
      <c r="I2917" s="514"/>
      <c r="J2917" s="514"/>
      <c r="K2917" s="514"/>
      <c r="N2917" s="516"/>
      <c r="O2917" s="517"/>
    </row>
    <row r="2918" spans="7:15" ht="15" customHeight="1">
      <c r="G2918" s="514"/>
      <c r="H2918" s="514"/>
      <c r="I2918" s="514"/>
      <c r="J2918" s="514"/>
      <c r="K2918" s="514"/>
      <c r="N2918" s="516"/>
      <c r="O2918" s="517"/>
    </row>
    <row r="2919" spans="7:15" ht="15" customHeight="1">
      <c r="G2919" s="514"/>
      <c r="H2919" s="514"/>
      <c r="I2919" s="514"/>
      <c r="J2919" s="514"/>
      <c r="K2919" s="514"/>
      <c r="N2919" s="516"/>
      <c r="O2919" s="517"/>
    </row>
    <row r="2920" spans="7:15" ht="15" customHeight="1">
      <c r="G2920" s="514"/>
      <c r="H2920" s="514"/>
      <c r="I2920" s="514"/>
      <c r="J2920" s="514"/>
      <c r="K2920" s="514"/>
      <c r="N2920" s="516"/>
      <c r="O2920" s="517"/>
    </row>
    <row r="2921" spans="7:15" ht="15" customHeight="1">
      <c r="G2921" s="514"/>
      <c r="H2921" s="514"/>
      <c r="I2921" s="514"/>
      <c r="J2921" s="514"/>
      <c r="K2921" s="514"/>
      <c r="N2921" s="516"/>
      <c r="O2921" s="517"/>
    </row>
    <row r="2922" spans="7:15" ht="15" customHeight="1">
      <c r="G2922" s="514"/>
      <c r="H2922" s="514"/>
      <c r="I2922" s="514"/>
      <c r="J2922" s="514"/>
      <c r="K2922" s="514"/>
      <c r="N2922" s="516"/>
      <c r="O2922" s="517"/>
    </row>
    <row r="2923" spans="7:15" ht="15" customHeight="1">
      <c r="G2923" s="514"/>
      <c r="H2923" s="514"/>
      <c r="I2923" s="514"/>
      <c r="J2923" s="514"/>
      <c r="K2923" s="514"/>
      <c r="N2923" s="516"/>
      <c r="O2923" s="517"/>
    </row>
    <row r="2924" spans="7:15" ht="15" customHeight="1">
      <c r="G2924" s="514"/>
      <c r="H2924" s="514"/>
      <c r="I2924" s="514"/>
      <c r="J2924" s="514"/>
      <c r="K2924" s="514"/>
      <c r="N2924" s="516"/>
      <c r="O2924" s="517"/>
    </row>
    <row r="2925" spans="7:15" ht="15" customHeight="1">
      <c r="G2925" s="514"/>
      <c r="H2925" s="514"/>
      <c r="I2925" s="514"/>
      <c r="J2925" s="514"/>
      <c r="K2925" s="514"/>
      <c r="N2925" s="516"/>
      <c r="O2925" s="517"/>
    </row>
    <row r="2926" spans="7:15" ht="15" customHeight="1">
      <c r="G2926" s="514"/>
      <c r="H2926" s="514"/>
      <c r="I2926" s="514"/>
      <c r="J2926" s="514"/>
      <c r="K2926" s="514"/>
      <c r="N2926" s="516"/>
      <c r="O2926" s="517"/>
    </row>
    <row r="2927" spans="7:15" ht="15" customHeight="1">
      <c r="G2927" s="514"/>
      <c r="H2927" s="514"/>
      <c r="I2927" s="514"/>
      <c r="J2927" s="514"/>
      <c r="K2927" s="514"/>
      <c r="N2927" s="516"/>
      <c r="O2927" s="517"/>
    </row>
  </sheetData>
  <mergeCells count="13">
    <mergeCell ref="A2:N2"/>
    <mergeCell ref="A3:N3"/>
    <mergeCell ref="A5:A6"/>
    <mergeCell ref="B5:B6"/>
    <mergeCell ref="C5:D5"/>
    <mergeCell ref="N5:N6"/>
    <mergeCell ref="O6:O7"/>
    <mergeCell ref="B2177:L2177"/>
    <mergeCell ref="E5:F5"/>
    <mergeCell ref="G5:I5"/>
    <mergeCell ref="J5:K5"/>
    <mergeCell ref="L5:L6"/>
    <mergeCell ref="M5:M6"/>
  </mergeCells>
  <phoneticPr fontId="44" type="noConversion"/>
  <printOptions horizontalCentered="1"/>
  <pageMargins left="0" right="0" top="0.35433070866141736" bottom="0.19685039370078741" header="0" footer="0"/>
  <pageSetup paperSize="10000" scale="102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0A700-3D6F-4633-AC1B-5CE7C676E8D8}">
  <sheetPr>
    <tabColor rgb="FF92D050"/>
  </sheetPr>
  <dimension ref="A1:S1000"/>
  <sheetViews>
    <sheetView workbookViewId="0">
      <selection activeCell="Q28" sqref="A4:Q28"/>
    </sheetView>
  </sheetViews>
  <sheetFormatPr defaultRowHeight="15"/>
  <cols>
    <col min="1" max="1" width="3.42578125" customWidth="1"/>
    <col min="2" max="2" width="8.85546875" customWidth="1"/>
    <col min="3" max="3" width="11.140625" customWidth="1"/>
    <col min="4" max="4" width="9" customWidth="1"/>
    <col min="5" max="5" width="8.140625" customWidth="1"/>
    <col min="6" max="6" width="7.140625" customWidth="1"/>
    <col min="7" max="7" width="10.42578125" customWidth="1"/>
    <col min="8" max="8" width="4.7109375" customWidth="1"/>
    <col min="9" max="9" width="4.5703125" customWidth="1"/>
    <col min="10" max="10" width="6.85546875" customWidth="1"/>
    <col min="11" max="11" width="8.28515625" customWidth="1"/>
    <col min="12" max="12" width="7.7109375" customWidth="1"/>
    <col min="13" max="13" width="11.7109375" customWidth="1"/>
    <col min="14" max="14" width="11.5703125" customWidth="1"/>
    <col min="15" max="15" width="4.7109375" customWidth="1"/>
    <col min="19" max="19" width="8.7109375" customWidth="1"/>
  </cols>
  <sheetData>
    <row r="1" spans="1:19" ht="15.75">
      <c r="A1" s="1375" t="s">
        <v>260</v>
      </c>
      <c r="B1" s="1160"/>
      <c r="C1" s="1160"/>
      <c r="D1" s="1160"/>
      <c r="E1" s="1160"/>
      <c r="F1" s="1160"/>
      <c r="G1" s="1160"/>
      <c r="H1" s="1160"/>
      <c r="I1" s="1160"/>
      <c r="J1" s="1160"/>
      <c r="K1" s="1160"/>
      <c r="L1" s="1160"/>
      <c r="M1" s="1160"/>
      <c r="N1" s="1160"/>
      <c r="O1" s="1160"/>
      <c r="P1" s="48"/>
      <c r="Q1" s="48"/>
      <c r="R1" s="48"/>
      <c r="S1" s="48"/>
    </row>
    <row r="2" spans="1:19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</row>
    <row r="3" spans="1:19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</row>
    <row r="4" spans="1:19" ht="15.75">
      <c r="A4" s="84"/>
      <c r="B4" s="67"/>
      <c r="C4" s="68"/>
      <c r="D4" s="68"/>
      <c r="E4" s="68"/>
      <c r="F4" s="1376" t="s">
        <v>261</v>
      </c>
      <c r="G4" s="1160"/>
      <c r="H4" s="1160"/>
      <c r="I4" s="1160"/>
      <c r="J4" s="1160"/>
      <c r="K4" s="1160"/>
      <c r="L4" s="68"/>
      <c r="M4" s="68"/>
      <c r="N4" s="1376"/>
      <c r="O4" s="1160"/>
      <c r="P4" s="68"/>
      <c r="Q4" s="67"/>
      <c r="R4" s="85"/>
      <c r="S4" s="48"/>
    </row>
    <row r="5" spans="1:19" ht="15.75">
      <c r="A5" s="84"/>
      <c r="B5" s="67"/>
      <c r="C5" s="68"/>
      <c r="D5" s="68"/>
      <c r="E5" s="68"/>
      <c r="F5" s="1376" t="s">
        <v>262</v>
      </c>
      <c r="G5" s="1160"/>
      <c r="H5" s="1160"/>
      <c r="I5" s="1160"/>
      <c r="J5" s="1160"/>
      <c r="K5" s="1160"/>
      <c r="L5" s="68"/>
      <c r="M5" s="68"/>
      <c r="N5" s="1376"/>
      <c r="O5" s="1160"/>
      <c r="P5" s="68"/>
      <c r="Q5" s="67"/>
      <c r="R5" s="85"/>
      <c r="S5" s="48"/>
    </row>
    <row r="6" spans="1:19" ht="15.75">
      <c r="A6" s="84"/>
      <c r="B6" s="67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7"/>
      <c r="R6" s="85"/>
      <c r="S6" s="48"/>
    </row>
    <row r="7" spans="1:19" ht="15.75">
      <c r="A7" s="71"/>
      <c r="B7" s="72" t="s">
        <v>47</v>
      </c>
      <c r="C7" s="74" t="s">
        <v>48</v>
      </c>
      <c r="D7" s="73"/>
      <c r="E7" s="73"/>
      <c r="F7" s="72"/>
      <c r="G7" s="72"/>
      <c r="H7" s="1377"/>
      <c r="I7" s="1160"/>
      <c r="J7" s="73"/>
      <c r="K7" s="73"/>
      <c r="L7" s="73"/>
      <c r="M7" s="1378" t="s">
        <v>166</v>
      </c>
      <c r="N7" s="1160"/>
      <c r="O7" s="1160"/>
      <c r="P7" s="1160"/>
      <c r="Q7" s="1160"/>
      <c r="R7" s="85"/>
      <c r="S7" s="48"/>
    </row>
    <row r="8" spans="1:19" ht="16.5" thickBot="1">
      <c r="A8" s="86"/>
      <c r="B8" s="87" t="s">
        <v>49</v>
      </c>
      <c r="C8" s="87" t="s">
        <v>50</v>
      </c>
      <c r="D8" s="88"/>
      <c r="E8" s="88"/>
      <c r="F8" s="87"/>
      <c r="G8" s="87"/>
      <c r="H8" s="1379"/>
      <c r="I8" s="1372"/>
      <c r="J8" s="88"/>
      <c r="K8" s="88"/>
      <c r="L8" s="88"/>
      <c r="M8" s="88"/>
      <c r="N8" s="1379"/>
      <c r="O8" s="1372"/>
      <c r="P8" s="73"/>
      <c r="Q8" s="87"/>
      <c r="R8" s="85"/>
      <c r="S8" s="48"/>
    </row>
    <row r="9" spans="1:19" ht="16.5" thickBot="1">
      <c r="A9" s="89" t="s">
        <v>201</v>
      </c>
      <c r="B9" s="90" t="s">
        <v>263</v>
      </c>
      <c r="C9" s="91"/>
      <c r="D9" s="1380" t="s">
        <v>203</v>
      </c>
      <c r="E9" s="1381"/>
      <c r="F9" s="92" t="s">
        <v>204</v>
      </c>
      <c r="G9" s="91" t="s">
        <v>205</v>
      </c>
      <c r="H9" s="1382" t="s">
        <v>229</v>
      </c>
      <c r="I9" s="1383"/>
      <c r="J9" s="1384"/>
      <c r="K9" s="90" t="s">
        <v>264</v>
      </c>
      <c r="L9" s="91" t="s">
        <v>166</v>
      </c>
      <c r="M9" s="92" t="s">
        <v>166</v>
      </c>
      <c r="N9" s="1382" t="s">
        <v>166</v>
      </c>
      <c r="O9" s="1383"/>
      <c r="P9" s="92" t="s">
        <v>265</v>
      </c>
      <c r="Q9" s="90"/>
      <c r="R9" s="85"/>
      <c r="S9" s="48"/>
    </row>
    <row r="10" spans="1:19" ht="16.5" thickBot="1">
      <c r="A10" s="94" t="s">
        <v>207</v>
      </c>
      <c r="B10" s="95" t="s">
        <v>266</v>
      </c>
      <c r="C10" s="78" t="s">
        <v>267</v>
      </c>
      <c r="D10" s="93" t="s">
        <v>268</v>
      </c>
      <c r="E10" s="93" t="s">
        <v>208</v>
      </c>
      <c r="F10" s="96" t="s">
        <v>166</v>
      </c>
      <c r="G10" s="78" t="s">
        <v>209</v>
      </c>
      <c r="H10" s="1371"/>
      <c r="I10" s="1372"/>
      <c r="J10" s="1373"/>
      <c r="K10" s="95" t="s">
        <v>269</v>
      </c>
      <c r="L10" s="78" t="s">
        <v>211</v>
      </c>
      <c r="M10" s="96" t="s">
        <v>231</v>
      </c>
      <c r="N10" s="1374" t="s">
        <v>270</v>
      </c>
      <c r="O10" s="1160"/>
      <c r="P10" s="96" t="s">
        <v>271</v>
      </c>
      <c r="Q10" s="99" t="s">
        <v>212</v>
      </c>
      <c r="R10" s="85"/>
      <c r="S10" s="48"/>
    </row>
    <row r="11" spans="1:19" ht="16.5" thickBot="1">
      <c r="A11" s="100"/>
      <c r="B11" s="101"/>
      <c r="C11" s="78" t="s">
        <v>272</v>
      </c>
      <c r="D11" s="97" t="s">
        <v>213</v>
      </c>
      <c r="E11" s="97" t="s">
        <v>214</v>
      </c>
      <c r="F11" s="102" t="s">
        <v>230</v>
      </c>
      <c r="G11" s="95"/>
      <c r="H11" s="1380" t="s">
        <v>181</v>
      </c>
      <c r="I11" s="1385"/>
      <c r="J11" s="98" t="s">
        <v>171</v>
      </c>
      <c r="K11" s="96" t="s">
        <v>273</v>
      </c>
      <c r="L11" s="78" t="s">
        <v>6</v>
      </c>
      <c r="M11" s="96" t="s">
        <v>6</v>
      </c>
      <c r="N11" s="1371" t="s">
        <v>274</v>
      </c>
      <c r="O11" s="1372"/>
      <c r="P11" s="102" t="s">
        <v>275</v>
      </c>
      <c r="Q11" s="95"/>
      <c r="R11" s="85"/>
      <c r="S11" s="48"/>
    </row>
    <row r="12" spans="1:19" ht="15.75" thickBot="1">
      <c r="A12" s="103">
        <v>1</v>
      </c>
      <c r="B12" s="104">
        <v>2</v>
      </c>
      <c r="C12" s="105">
        <v>3</v>
      </c>
      <c r="D12" s="106">
        <v>4</v>
      </c>
      <c r="E12" s="106">
        <v>5</v>
      </c>
      <c r="F12" s="107">
        <v>6</v>
      </c>
      <c r="G12" s="108">
        <v>7</v>
      </c>
      <c r="H12" s="1386">
        <v>8</v>
      </c>
      <c r="I12" s="1385"/>
      <c r="J12" s="106">
        <v>9</v>
      </c>
      <c r="K12" s="107">
        <v>10</v>
      </c>
      <c r="L12" s="105">
        <v>11</v>
      </c>
      <c r="M12" s="107">
        <v>12</v>
      </c>
      <c r="N12" s="1386">
        <v>13</v>
      </c>
      <c r="O12" s="1381"/>
      <c r="P12" s="107">
        <v>14</v>
      </c>
      <c r="Q12" s="108">
        <v>15</v>
      </c>
      <c r="R12" s="109"/>
      <c r="S12" s="110"/>
    </row>
    <row r="13" spans="1:19" ht="15.75">
      <c r="A13" s="94"/>
      <c r="B13" s="99"/>
      <c r="C13" s="78"/>
      <c r="D13" s="93"/>
      <c r="E13" s="93"/>
      <c r="F13" s="111"/>
      <c r="G13" s="99"/>
      <c r="H13" s="1382"/>
      <c r="I13" s="1384"/>
      <c r="J13" s="98"/>
      <c r="K13" s="96"/>
      <c r="L13" s="78"/>
      <c r="M13" s="96"/>
      <c r="N13" s="1382"/>
      <c r="O13" s="1383"/>
      <c r="P13" s="112"/>
      <c r="Q13" s="99"/>
      <c r="R13" s="85"/>
      <c r="S13" s="48"/>
    </row>
    <row r="14" spans="1:19" ht="15.75">
      <c r="A14" s="113"/>
      <c r="B14" s="99"/>
      <c r="C14" s="78"/>
      <c r="D14" s="98"/>
      <c r="E14" s="98"/>
      <c r="F14" s="114"/>
      <c r="G14" s="99"/>
      <c r="H14" s="98"/>
      <c r="I14" s="95"/>
      <c r="J14" s="98"/>
      <c r="K14" s="96"/>
      <c r="L14" s="78"/>
      <c r="M14" s="96"/>
      <c r="N14" s="1374" t="s">
        <v>166</v>
      </c>
      <c r="O14" s="1387"/>
      <c r="P14" s="96"/>
      <c r="Q14" s="99"/>
      <c r="R14" s="85"/>
      <c r="S14" s="48"/>
    </row>
    <row r="15" spans="1:19" ht="15.75">
      <c r="A15" s="113"/>
      <c r="B15" s="99"/>
      <c r="C15" s="78"/>
      <c r="D15" s="98"/>
      <c r="E15" s="98"/>
      <c r="F15" s="114"/>
      <c r="G15" s="99"/>
      <c r="H15" s="98"/>
      <c r="I15" s="95"/>
      <c r="J15" s="98"/>
      <c r="K15" s="96"/>
      <c r="L15" s="78"/>
      <c r="M15" s="96"/>
      <c r="N15" s="1374" t="s">
        <v>166</v>
      </c>
      <c r="O15" s="1387"/>
      <c r="P15" s="96"/>
      <c r="Q15" s="99"/>
      <c r="R15" s="85"/>
      <c r="S15" s="48"/>
    </row>
    <row r="16" spans="1:19" ht="15.75">
      <c r="A16" s="113"/>
      <c r="B16" s="99"/>
      <c r="C16" s="78"/>
      <c r="D16" s="98"/>
      <c r="E16" s="98"/>
      <c r="F16" s="114"/>
      <c r="G16" s="99"/>
      <c r="H16" s="98"/>
      <c r="I16" s="95"/>
      <c r="J16" s="98"/>
      <c r="K16" s="96"/>
      <c r="L16" s="78"/>
      <c r="M16" s="96"/>
      <c r="N16" s="1374" t="s">
        <v>166</v>
      </c>
      <c r="O16" s="1387"/>
      <c r="P16" s="96"/>
      <c r="Q16" s="99"/>
      <c r="R16" s="85"/>
      <c r="S16" s="48"/>
    </row>
    <row r="17" spans="1:19" ht="15.75">
      <c r="A17" s="113"/>
      <c r="B17" s="99"/>
      <c r="C17" s="78"/>
      <c r="D17" s="98"/>
      <c r="E17" s="98"/>
      <c r="F17" s="114"/>
      <c r="G17" s="99"/>
      <c r="H17" s="98"/>
      <c r="I17" s="95"/>
      <c r="J17" s="98"/>
      <c r="K17" s="96"/>
      <c r="L17" s="78"/>
      <c r="M17" s="96"/>
      <c r="N17" s="1374" t="s">
        <v>166</v>
      </c>
      <c r="O17" s="1387"/>
      <c r="P17" s="96"/>
      <c r="Q17" s="99"/>
      <c r="R17" s="85"/>
      <c r="S17" s="48"/>
    </row>
    <row r="18" spans="1:19" ht="15.75">
      <c r="A18" s="113"/>
      <c r="B18" s="99" t="s">
        <v>166</v>
      </c>
      <c r="C18" s="78" t="s">
        <v>166</v>
      </c>
      <c r="D18" s="98" t="s">
        <v>166</v>
      </c>
      <c r="E18" s="98" t="s">
        <v>166</v>
      </c>
      <c r="F18" s="96" t="s">
        <v>166</v>
      </c>
      <c r="G18" s="99" t="s">
        <v>166</v>
      </c>
      <c r="H18" s="1374" t="s">
        <v>166</v>
      </c>
      <c r="I18" s="1388"/>
      <c r="J18" s="98" t="s">
        <v>166</v>
      </c>
      <c r="K18" s="96" t="s">
        <v>166</v>
      </c>
      <c r="L18" s="78" t="s">
        <v>166</v>
      </c>
      <c r="M18" s="96" t="s">
        <v>166</v>
      </c>
      <c r="N18" s="1374" t="s">
        <v>166</v>
      </c>
      <c r="O18" s="1387"/>
      <c r="P18" s="96" t="s">
        <v>166</v>
      </c>
      <c r="Q18" s="99"/>
      <c r="R18" s="85"/>
      <c r="S18" s="48"/>
    </row>
    <row r="19" spans="1:19" ht="15.75">
      <c r="A19" s="113"/>
      <c r="B19" s="99" t="s">
        <v>166</v>
      </c>
      <c r="C19" s="78" t="s">
        <v>166</v>
      </c>
      <c r="D19" s="98" t="s">
        <v>166</v>
      </c>
      <c r="E19" s="98" t="s">
        <v>166</v>
      </c>
      <c r="F19" s="96" t="s">
        <v>166</v>
      </c>
      <c r="G19" s="99" t="s">
        <v>166</v>
      </c>
      <c r="H19" s="1374" t="s">
        <v>166</v>
      </c>
      <c r="I19" s="1388"/>
      <c r="J19" s="98" t="s">
        <v>166</v>
      </c>
      <c r="K19" s="96" t="s">
        <v>166</v>
      </c>
      <c r="L19" s="78" t="s">
        <v>166</v>
      </c>
      <c r="M19" s="96" t="s">
        <v>166</v>
      </c>
      <c r="N19" s="1374" t="s">
        <v>166</v>
      </c>
      <c r="O19" s="1387"/>
      <c r="P19" s="96" t="s">
        <v>166</v>
      </c>
      <c r="Q19" s="99"/>
      <c r="R19" s="85"/>
      <c r="S19" s="48"/>
    </row>
    <row r="20" spans="1:19" ht="15.75">
      <c r="A20" s="113"/>
      <c r="B20" s="99"/>
      <c r="C20" s="78"/>
      <c r="D20" s="98"/>
      <c r="E20" s="98"/>
      <c r="F20" s="114"/>
      <c r="G20" s="99"/>
      <c r="H20" s="1374"/>
      <c r="I20" s="1388"/>
      <c r="J20" s="98"/>
      <c r="K20" s="96"/>
      <c r="L20" s="78"/>
      <c r="M20" s="96"/>
      <c r="N20" s="1374"/>
      <c r="O20" s="1160"/>
      <c r="P20" s="96"/>
      <c r="Q20" s="99"/>
      <c r="R20" s="85"/>
      <c r="S20" s="48"/>
    </row>
    <row r="21" spans="1:19" ht="16.5" thickBot="1">
      <c r="A21" s="115"/>
      <c r="B21" s="116"/>
      <c r="C21" s="117"/>
      <c r="D21" s="118"/>
      <c r="E21" s="118"/>
      <c r="F21" s="119"/>
      <c r="G21" s="116"/>
      <c r="H21" s="1389"/>
      <c r="I21" s="1390"/>
      <c r="J21" s="118"/>
      <c r="K21" s="120"/>
      <c r="L21" s="117"/>
      <c r="M21" s="120"/>
      <c r="N21" s="1389"/>
      <c r="O21" s="1391"/>
      <c r="P21" s="120"/>
      <c r="Q21" s="116"/>
      <c r="R21" s="85"/>
      <c r="S21" s="48"/>
    </row>
    <row r="22" spans="1:19" ht="16.5" thickTop="1">
      <c r="A22" s="71"/>
      <c r="B22" s="72"/>
      <c r="C22" s="73"/>
      <c r="D22" s="73"/>
      <c r="E22" s="73"/>
      <c r="F22" s="72"/>
      <c r="G22" s="72"/>
      <c r="H22" s="1377"/>
      <c r="I22" s="1160"/>
      <c r="J22" s="73"/>
      <c r="K22" s="73"/>
      <c r="L22" s="73"/>
      <c r="M22" s="73"/>
      <c r="N22" s="1377"/>
      <c r="O22" s="1160"/>
      <c r="P22" s="73"/>
      <c r="Q22" s="72"/>
      <c r="R22" s="85"/>
      <c r="S22" s="48"/>
    </row>
    <row r="23" spans="1:19">
      <c r="A23" s="77"/>
      <c r="B23" s="77"/>
      <c r="C23" s="1392"/>
      <c r="D23" s="1160"/>
      <c r="E23" s="77"/>
      <c r="F23" s="77"/>
      <c r="G23" s="77"/>
      <c r="H23" s="77"/>
      <c r="I23" s="77"/>
      <c r="J23" s="77"/>
      <c r="K23" s="77"/>
      <c r="L23" s="77"/>
      <c r="M23" s="1392" t="s">
        <v>4438</v>
      </c>
      <c r="N23" s="1160"/>
      <c r="O23" s="1160"/>
      <c r="P23" s="77"/>
      <c r="Q23" s="56"/>
      <c r="R23" s="49"/>
      <c r="S23" s="49"/>
    </row>
    <row r="24" spans="1:19">
      <c r="A24" s="1392" t="s">
        <v>198</v>
      </c>
      <c r="B24" s="1160"/>
      <c r="C24" s="1160"/>
      <c r="D24" s="1160"/>
      <c r="E24" s="77"/>
      <c r="F24" s="77"/>
      <c r="G24" s="77"/>
      <c r="H24" s="77"/>
      <c r="I24" s="77"/>
      <c r="J24" s="77"/>
      <c r="K24" s="77"/>
      <c r="L24" s="77"/>
      <c r="M24" s="77"/>
      <c r="N24" s="1392"/>
      <c r="O24" s="1160"/>
      <c r="P24" s="77"/>
      <c r="Q24" s="56"/>
      <c r="R24" s="49"/>
      <c r="S24" s="49"/>
    </row>
    <row r="25" spans="1:19">
      <c r="A25" s="1392" t="s">
        <v>200</v>
      </c>
      <c r="B25" s="1160"/>
      <c r="C25" s="1160"/>
      <c r="D25" s="1160"/>
      <c r="E25" s="77"/>
      <c r="F25" s="77"/>
      <c r="G25" s="77"/>
      <c r="H25" s="77"/>
      <c r="I25" s="77"/>
      <c r="J25" s="77"/>
      <c r="K25" s="77"/>
      <c r="L25" s="77"/>
      <c r="M25" s="1392" t="s">
        <v>184</v>
      </c>
      <c r="N25" s="1160"/>
      <c r="O25" s="1160"/>
      <c r="P25" s="77"/>
      <c r="Q25" s="56"/>
      <c r="R25" s="49"/>
      <c r="S25" s="49"/>
    </row>
    <row r="26" spans="1:19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56"/>
      <c r="R26" s="49"/>
      <c r="S26" s="49"/>
    </row>
    <row r="27" spans="1:19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56"/>
      <c r="R27" s="49"/>
      <c r="S27" s="49"/>
    </row>
    <row r="28" spans="1:19">
      <c r="A28" s="1393" t="s">
        <v>185</v>
      </c>
      <c r="B28" s="1160"/>
      <c r="C28" s="1160"/>
      <c r="D28" s="1160"/>
      <c r="E28" s="79"/>
      <c r="F28" s="79"/>
      <c r="G28" s="79"/>
      <c r="H28" s="79"/>
      <c r="I28" s="79"/>
      <c r="J28" s="79"/>
      <c r="K28" s="79"/>
      <c r="L28" s="79"/>
      <c r="M28" s="1393" t="s">
        <v>186</v>
      </c>
      <c r="N28" s="1160"/>
      <c r="O28" s="1160"/>
      <c r="P28" s="79"/>
      <c r="Q28" s="56"/>
      <c r="R28" s="49"/>
      <c r="S28" s="49"/>
    </row>
    <row r="29" spans="1:19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</row>
    <row r="30" spans="1:19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</row>
    <row r="31" spans="1:19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</row>
    <row r="32" spans="1:19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</row>
    <row r="33" spans="1:19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</row>
    <row r="34" spans="1:19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</row>
    <row r="35" spans="1:19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1:19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</row>
    <row r="41" spans="1:19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</row>
    <row r="42" spans="1:19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</row>
    <row r="43" spans="1:19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</row>
    <row r="44" spans="1:19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</row>
    <row r="45" spans="1:19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</row>
    <row r="46" spans="1:19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</row>
    <row r="47" spans="1:19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</row>
    <row r="48" spans="1:19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</row>
    <row r="49" spans="1:19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</row>
    <row r="50" spans="1:19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1:19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19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1:19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1:19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</row>
    <row r="55" spans="1:19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</row>
    <row r="58" spans="1:19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</row>
    <row r="59" spans="1:19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</row>
    <row r="60" spans="1:19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</row>
    <row r="61" spans="1:19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</row>
    <row r="62" spans="1:19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</row>
    <row r="63" spans="1:19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</row>
    <row r="64" spans="1:19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</row>
    <row r="65" spans="1:19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</row>
    <row r="66" spans="1:19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</row>
    <row r="67" spans="1:19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</row>
    <row r="68" spans="1:19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</row>
    <row r="69" spans="1:19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</row>
    <row r="70" spans="1:19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</row>
    <row r="71" spans="1:19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  <row r="72" spans="1:19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</row>
    <row r="73" spans="1:19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</row>
    <row r="74" spans="1:19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</row>
    <row r="75" spans="1:19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</row>
    <row r="76" spans="1:19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</row>
    <row r="77" spans="1:19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</row>
    <row r="78" spans="1:19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</row>
    <row r="79" spans="1:19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</row>
    <row r="80" spans="1:19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</row>
    <row r="81" spans="1:19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</row>
    <row r="82" spans="1:19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</row>
    <row r="83" spans="1:19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</row>
    <row r="84" spans="1:19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</row>
    <row r="85" spans="1:19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</row>
    <row r="86" spans="1:19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</row>
    <row r="87" spans="1:19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</row>
    <row r="88" spans="1:19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</row>
    <row r="89" spans="1:19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</row>
    <row r="90" spans="1:19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</row>
    <row r="91" spans="1:19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</row>
    <row r="92" spans="1:19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</row>
    <row r="93" spans="1:19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</row>
    <row r="94" spans="1:19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</row>
    <row r="95" spans="1:19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</row>
    <row r="96" spans="1:19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</row>
    <row r="97" spans="1:19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</row>
    <row r="98" spans="1:19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</row>
    <row r="99" spans="1:19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</row>
    <row r="100" spans="1:19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</row>
    <row r="101" spans="1:19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</row>
    <row r="102" spans="1:19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</row>
    <row r="103" spans="1:19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</row>
    <row r="104" spans="1:19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</row>
    <row r="105" spans="1:19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</row>
    <row r="106" spans="1:19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</row>
    <row r="107" spans="1:19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</row>
    <row r="108" spans="1:19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</row>
    <row r="109" spans="1:19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</row>
    <row r="110" spans="1:19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</row>
    <row r="111" spans="1:19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</row>
    <row r="112" spans="1:19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</row>
    <row r="113" spans="1:19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</row>
    <row r="114" spans="1:19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</row>
    <row r="115" spans="1:19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</row>
    <row r="116" spans="1:19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</row>
    <row r="117" spans="1:19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</row>
    <row r="118" spans="1:19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</row>
    <row r="119" spans="1:19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</row>
    <row r="120" spans="1:19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</row>
    <row r="121" spans="1:19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</row>
    <row r="122" spans="1:19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</row>
    <row r="123" spans="1:19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</row>
    <row r="124" spans="1:19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</row>
    <row r="125" spans="1:19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</row>
    <row r="126" spans="1:19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</row>
    <row r="127" spans="1:19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</row>
    <row r="128" spans="1:19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</row>
    <row r="129" spans="1:19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</row>
    <row r="130" spans="1:19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</row>
    <row r="131" spans="1:19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</row>
    <row r="132" spans="1:19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</row>
    <row r="133" spans="1:19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</row>
    <row r="134" spans="1:19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</row>
    <row r="135" spans="1:19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</row>
    <row r="136" spans="1:19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</row>
    <row r="137" spans="1:19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</row>
    <row r="138" spans="1:19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</row>
    <row r="139" spans="1:19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</row>
    <row r="140" spans="1:19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</row>
    <row r="141" spans="1:19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</row>
    <row r="142" spans="1:19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</row>
    <row r="143" spans="1:19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</row>
    <row r="144" spans="1:19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</row>
    <row r="145" spans="1:19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</row>
    <row r="146" spans="1:19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</row>
    <row r="147" spans="1:19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</row>
    <row r="148" spans="1:19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</row>
    <row r="149" spans="1:19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</row>
    <row r="150" spans="1:19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</row>
    <row r="151" spans="1:19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</row>
    <row r="152" spans="1:19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</row>
    <row r="153" spans="1:19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</row>
    <row r="154" spans="1:19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</row>
    <row r="155" spans="1:19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</row>
    <row r="156" spans="1:19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</row>
    <row r="157" spans="1:19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</row>
    <row r="158" spans="1:19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</row>
    <row r="159" spans="1:19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</row>
    <row r="160" spans="1:19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</row>
    <row r="161" spans="1:19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</row>
    <row r="162" spans="1:19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</row>
    <row r="163" spans="1:19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</row>
    <row r="164" spans="1:19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</row>
    <row r="165" spans="1:19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</row>
    <row r="166" spans="1:19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</row>
    <row r="167" spans="1:19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</row>
    <row r="168" spans="1:19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</row>
    <row r="169" spans="1:19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</row>
    <row r="170" spans="1:19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</row>
    <row r="171" spans="1:19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</row>
    <row r="172" spans="1:19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</row>
    <row r="173" spans="1:19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</row>
    <row r="174" spans="1:19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</row>
    <row r="175" spans="1:19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</row>
    <row r="176" spans="1:19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</row>
    <row r="177" spans="1:19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</row>
    <row r="178" spans="1:19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</row>
    <row r="179" spans="1:19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</row>
    <row r="180" spans="1:19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</row>
    <row r="181" spans="1:19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</row>
    <row r="182" spans="1:19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</row>
    <row r="183" spans="1:19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</row>
    <row r="184" spans="1:19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</row>
    <row r="185" spans="1:19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</row>
    <row r="186" spans="1:19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</row>
    <row r="187" spans="1:19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</row>
    <row r="188" spans="1:19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</row>
    <row r="189" spans="1:19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</row>
    <row r="190" spans="1:19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</row>
    <row r="191" spans="1:19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</row>
    <row r="192" spans="1:19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</row>
    <row r="193" spans="1:19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</row>
    <row r="194" spans="1:19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</row>
    <row r="195" spans="1:19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</row>
    <row r="196" spans="1:19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</row>
    <row r="197" spans="1:19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</row>
    <row r="198" spans="1:19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</row>
    <row r="199" spans="1:19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</row>
    <row r="200" spans="1:19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</row>
    <row r="201" spans="1:19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</row>
    <row r="202" spans="1:19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</row>
    <row r="203" spans="1:19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</row>
    <row r="204" spans="1:19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</row>
    <row r="205" spans="1:19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</row>
    <row r="206" spans="1:19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</row>
    <row r="207" spans="1:19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</row>
    <row r="208" spans="1:19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</row>
    <row r="209" spans="1:19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</row>
    <row r="210" spans="1:19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</row>
    <row r="211" spans="1:19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</row>
    <row r="212" spans="1:19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</row>
    <row r="213" spans="1:19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</row>
    <row r="214" spans="1:19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</row>
    <row r="215" spans="1:19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</row>
    <row r="216" spans="1:19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</row>
    <row r="217" spans="1:19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</row>
    <row r="218" spans="1:19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</row>
    <row r="219" spans="1:19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</row>
    <row r="220" spans="1:19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</row>
    <row r="221" spans="1:19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</row>
    <row r="222" spans="1:19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</row>
    <row r="223" spans="1:19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</row>
    <row r="224" spans="1:19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</row>
    <row r="225" spans="1:19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</row>
    <row r="226" spans="1:19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</row>
    <row r="227" spans="1:19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</row>
    <row r="228" spans="1:19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</row>
    <row r="229" spans="1:19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</row>
    <row r="230" spans="1:19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</row>
    <row r="231" spans="1:19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</row>
    <row r="232" spans="1:19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</row>
    <row r="233" spans="1:19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</row>
    <row r="234" spans="1:19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</row>
    <row r="235" spans="1:19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</row>
    <row r="236" spans="1:19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</row>
    <row r="237" spans="1:19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</row>
    <row r="238" spans="1:19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</row>
    <row r="239" spans="1:19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</row>
    <row r="240" spans="1:19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</row>
    <row r="241" spans="1:19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</row>
    <row r="242" spans="1:19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</row>
    <row r="243" spans="1:19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</row>
    <row r="244" spans="1:19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</row>
    <row r="245" spans="1:19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</row>
    <row r="246" spans="1:19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</row>
    <row r="247" spans="1:19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</row>
    <row r="248" spans="1:19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</row>
    <row r="249" spans="1:19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</row>
    <row r="250" spans="1:19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</row>
    <row r="251" spans="1:19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</row>
    <row r="252" spans="1:19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</row>
    <row r="253" spans="1:19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</row>
    <row r="254" spans="1:19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</row>
    <row r="255" spans="1:19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</row>
    <row r="256" spans="1:19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</row>
    <row r="257" spans="1:19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</row>
    <row r="258" spans="1:19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</row>
    <row r="259" spans="1:19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</row>
    <row r="260" spans="1:19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</row>
    <row r="261" spans="1:19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</row>
    <row r="262" spans="1:19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</row>
    <row r="263" spans="1:19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</row>
    <row r="264" spans="1:19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</row>
    <row r="265" spans="1:19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</row>
    <row r="266" spans="1:19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</row>
    <row r="267" spans="1:19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</row>
    <row r="268" spans="1:19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</row>
    <row r="269" spans="1:19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</row>
    <row r="270" spans="1:19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</row>
    <row r="271" spans="1:19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</row>
    <row r="272" spans="1:19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</row>
    <row r="273" spans="1:19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</row>
    <row r="274" spans="1:19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</row>
    <row r="275" spans="1:19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</row>
    <row r="276" spans="1:19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</row>
    <row r="277" spans="1:19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</row>
    <row r="278" spans="1:19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</row>
    <row r="279" spans="1:19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</row>
    <row r="280" spans="1:19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</row>
    <row r="281" spans="1:19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</row>
    <row r="282" spans="1:19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</row>
    <row r="283" spans="1:19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</row>
    <row r="284" spans="1:19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</row>
    <row r="285" spans="1:19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</row>
    <row r="286" spans="1:19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</row>
    <row r="287" spans="1:19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</row>
    <row r="288" spans="1:19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</row>
    <row r="289" spans="1:19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</row>
    <row r="290" spans="1:19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</row>
    <row r="291" spans="1:19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</row>
    <row r="292" spans="1:19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</row>
    <row r="293" spans="1:19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</row>
    <row r="294" spans="1:19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</row>
    <row r="295" spans="1:19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</row>
    <row r="296" spans="1:19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</row>
    <row r="297" spans="1:19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</row>
    <row r="298" spans="1:19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</row>
    <row r="299" spans="1:19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</row>
    <row r="300" spans="1:19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</row>
    <row r="301" spans="1:19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</row>
    <row r="302" spans="1:19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</row>
    <row r="303" spans="1:19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</row>
    <row r="304" spans="1:19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</row>
    <row r="305" spans="1:19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</row>
    <row r="306" spans="1:19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</row>
    <row r="307" spans="1:19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</row>
    <row r="308" spans="1:19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</row>
    <row r="309" spans="1:19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</row>
    <row r="310" spans="1:19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</row>
    <row r="311" spans="1:19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</row>
    <row r="312" spans="1:19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</row>
    <row r="313" spans="1:19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</row>
    <row r="314" spans="1:19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</row>
    <row r="315" spans="1:19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</row>
    <row r="316" spans="1:19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</row>
    <row r="317" spans="1:19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</row>
    <row r="318" spans="1:19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</row>
    <row r="319" spans="1:19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</row>
    <row r="320" spans="1:19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</row>
    <row r="321" spans="1:19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</row>
    <row r="322" spans="1:19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</row>
    <row r="323" spans="1:19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</row>
    <row r="324" spans="1:19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</row>
    <row r="325" spans="1:19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</row>
    <row r="326" spans="1:19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</row>
    <row r="327" spans="1:19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</row>
    <row r="328" spans="1:19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</row>
    <row r="329" spans="1:19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</row>
    <row r="330" spans="1:19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</row>
    <row r="331" spans="1:19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</row>
    <row r="332" spans="1:19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</row>
    <row r="333" spans="1:19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</row>
    <row r="334" spans="1:19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</row>
    <row r="335" spans="1:19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</row>
    <row r="336" spans="1:19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</row>
    <row r="337" spans="1:19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</row>
    <row r="338" spans="1:19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</row>
    <row r="339" spans="1:19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</row>
    <row r="340" spans="1:19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</row>
    <row r="341" spans="1:19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</row>
    <row r="342" spans="1:19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</row>
    <row r="343" spans="1:19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</row>
    <row r="344" spans="1:19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</row>
    <row r="345" spans="1:19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</row>
    <row r="346" spans="1:19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</row>
    <row r="347" spans="1:19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</row>
    <row r="348" spans="1:19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</row>
    <row r="349" spans="1:19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</row>
    <row r="350" spans="1:19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</row>
    <row r="351" spans="1:19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</row>
    <row r="352" spans="1:19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</row>
    <row r="353" spans="1:19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</row>
    <row r="354" spans="1:19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</row>
    <row r="355" spans="1:19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</row>
    <row r="356" spans="1:19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</row>
    <row r="357" spans="1:19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</row>
    <row r="358" spans="1:19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</row>
    <row r="359" spans="1:19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</row>
    <row r="360" spans="1:19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</row>
    <row r="361" spans="1:19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</row>
    <row r="362" spans="1:19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</row>
    <row r="363" spans="1:19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</row>
    <row r="364" spans="1:19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</row>
    <row r="365" spans="1:19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</row>
    <row r="366" spans="1:19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</row>
    <row r="367" spans="1:19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</row>
    <row r="368" spans="1:19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</row>
    <row r="369" spans="1:19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</row>
    <row r="370" spans="1:19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</row>
    <row r="371" spans="1:19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</row>
    <row r="372" spans="1:19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</row>
    <row r="373" spans="1:19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</row>
    <row r="374" spans="1:19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</row>
    <row r="375" spans="1:19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</row>
    <row r="376" spans="1:19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</row>
    <row r="377" spans="1:19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</row>
    <row r="378" spans="1:19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</row>
    <row r="379" spans="1:19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</row>
    <row r="380" spans="1:19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</row>
    <row r="381" spans="1:19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</row>
    <row r="382" spans="1:19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</row>
    <row r="383" spans="1:19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</row>
    <row r="384" spans="1:19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</row>
    <row r="385" spans="1:19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</row>
    <row r="386" spans="1:19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</row>
    <row r="387" spans="1:19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</row>
    <row r="388" spans="1:19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</row>
    <row r="389" spans="1:19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</row>
    <row r="390" spans="1:19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</row>
    <row r="391" spans="1:19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</row>
    <row r="392" spans="1:19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</row>
    <row r="393" spans="1:19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</row>
    <row r="394" spans="1:19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</row>
    <row r="395" spans="1:19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</row>
    <row r="396" spans="1:19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</row>
    <row r="397" spans="1:19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</row>
    <row r="398" spans="1:19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</row>
    <row r="399" spans="1:19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</row>
    <row r="400" spans="1:19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</row>
    <row r="401" spans="1:19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</row>
    <row r="402" spans="1:19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</row>
    <row r="403" spans="1:19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</row>
    <row r="404" spans="1:19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</row>
    <row r="405" spans="1:19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</row>
    <row r="406" spans="1:19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</row>
    <row r="407" spans="1:19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</row>
    <row r="408" spans="1:19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</row>
    <row r="409" spans="1:19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</row>
    <row r="410" spans="1:19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</row>
    <row r="411" spans="1:19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</row>
    <row r="412" spans="1:19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</row>
    <row r="413" spans="1:19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</row>
    <row r="414" spans="1:19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</row>
    <row r="415" spans="1:19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</row>
    <row r="416" spans="1:19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</row>
    <row r="417" spans="1:19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</row>
    <row r="418" spans="1:19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</row>
    <row r="419" spans="1:19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</row>
    <row r="420" spans="1:19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</row>
    <row r="421" spans="1:19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</row>
    <row r="422" spans="1:19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</row>
    <row r="423" spans="1:19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</row>
    <row r="424" spans="1:19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</row>
    <row r="425" spans="1:19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</row>
    <row r="426" spans="1:19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</row>
    <row r="427" spans="1:19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</row>
    <row r="428" spans="1:19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</row>
    <row r="429" spans="1:19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</row>
    <row r="430" spans="1:19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</row>
    <row r="431" spans="1:19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</row>
    <row r="432" spans="1:19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</row>
    <row r="433" spans="1:19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</row>
    <row r="434" spans="1:19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</row>
    <row r="435" spans="1:19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</row>
    <row r="436" spans="1:19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</row>
    <row r="437" spans="1:19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</row>
    <row r="438" spans="1:19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</row>
    <row r="439" spans="1:19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</row>
    <row r="440" spans="1:19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</row>
    <row r="441" spans="1:19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</row>
    <row r="442" spans="1:19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</row>
    <row r="443" spans="1:19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</row>
    <row r="444" spans="1:19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</row>
    <row r="445" spans="1:19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</row>
    <row r="446" spans="1:19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</row>
    <row r="447" spans="1:19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</row>
    <row r="448" spans="1:19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</row>
    <row r="449" spans="1:19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</row>
    <row r="450" spans="1:19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</row>
    <row r="451" spans="1:19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</row>
    <row r="452" spans="1:19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</row>
    <row r="453" spans="1:19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</row>
    <row r="454" spans="1:19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</row>
    <row r="455" spans="1:19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</row>
    <row r="456" spans="1:19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</row>
    <row r="457" spans="1:19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</row>
    <row r="458" spans="1:19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</row>
    <row r="459" spans="1:19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</row>
    <row r="460" spans="1:19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</row>
    <row r="461" spans="1:19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</row>
    <row r="462" spans="1:19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</row>
    <row r="463" spans="1:19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</row>
    <row r="464" spans="1:19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</row>
    <row r="465" spans="1:19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</row>
    <row r="466" spans="1:19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</row>
    <row r="467" spans="1:19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</row>
    <row r="468" spans="1:19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</row>
    <row r="469" spans="1:19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</row>
    <row r="470" spans="1:19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</row>
    <row r="471" spans="1:19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</row>
    <row r="472" spans="1:19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</row>
    <row r="473" spans="1:19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</row>
    <row r="474" spans="1:19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</row>
    <row r="475" spans="1:19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</row>
    <row r="476" spans="1:19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</row>
    <row r="477" spans="1:19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</row>
    <row r="478" spans="1:19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</row>
    <row r="479" spans="1:19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</row>
    <row r="480" spans="1:19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</row>
    <row r="481" spans="1:19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</row>
    <row r="482" spans="1:19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</row>
    <row r="483" spans="1:19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</row>
    <row r="484" spans="1:19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</row>
    <row r="485" spans="1:19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</row>
    <row r="486" spans="1:19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</row>
    <row r="487" spans="1:19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</row>
    <row r="488" spans="1:19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</row>
    <row r="489" spans="1:19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</row>
    <row r="490" spans="1:19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</row>
    <row r="491" spans="1:19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</row>
    <row r="492" spans="1:19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</row>
    <row r="493" spans="1:19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</row>
    <row r="494" spans="1:19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</row>
    <row r="495" spans="1:19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</row>
    <row r="496" spans="1:19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</row>
    <row r="497" spans="1:19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</row>
    <row r="498" spans="1:19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</row>
    <row r="499" spans="1:19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</row>
    <row r="500" spans="1:19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</row>
    <row r="501" spans="1:19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</row>
    <row r="502" spans="1:19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</row>
    <row r="503" spans="1:19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</row>
    <row r="504" spans="1:19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</row>
    <row r="505" spans="1:19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</row>
    <row r="506" spans="1:19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</row>
    <row r="507" spans="1:19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</row>
    <row r="508" spans="1:19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</row>
    <row r="509" spans="1:19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</row>
    <row r="510" spans="1:19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</row>
    <row r="511" spans="1:19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</row>
    <row r="512" spans="1:19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</row>
    <row r="513" spans="1:19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</row>
    <row r="514" spans="1:19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</row>
    <row r="515" spans="1:19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</row>
    <row r="516" spans="1:19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</row>
    <row r="517" spans="1:19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</row>
    <row r="518" spans="1:19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</row>
    <row r="519" spans="1:19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</row>
    <row r="520" spans="1:19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</row>
    <row r="521" spans="1:19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</row>
    <row r="522" spans="1:19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</row>
    <row r="523" spans="1:19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</row>
    <row r="524" spans="1:19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</row>
    <row r="525" spans="1:19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</row>
    <row r="526" spans="1:19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</row>
    <row r="527" spans="1:19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</row>
    <row r="528" spans="1:19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</row>
    <row r="529" spans="1:19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</row>
    <row r="530" spans="1:19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</row>
    <row r="531" spans="1:19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</row>
    <row r="532" spans="1:19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</row>
    <row r="533" spans="1:19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</row>
    <row r="534" spans="1:19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</row>
    <row r="535" spans="1:19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</row>
    <row r="536" spans="1:19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</row>
    <row r="537" spans="1:19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</row>
    <row r="538" spans="1:19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</row>
    <row r="539" spans="1:19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</row>
    <row r="540" spans="1:19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</row>
    <row r="541" spans="1:19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</row>
    <row r="542" spans="1:19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</row>
    <row r="543" spans="1:19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</row>
    <row r="544" spans="1:19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</row>
    <row r="545" spans="1:19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</row>
    <row r="546" spans="1:19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</row>
    <row r="547" spans="1:19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</row>
    <row r="548" spans="1:19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</row>
    <row r="549" spans="1:19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</row>
    <row r="550" spans="1:19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</row>
    <row r="551" spans="1:19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</row>
    <row r="552" spans="1:19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</row>
    <row r="553" spans="1:19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</row>
    <row r="554" spans="1:19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</row>
    <row r="555" spans="1:19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</row>
    <row r="556" spans="1:19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</row>
    <row r="557" spans="1:19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</row>
    <row r="558" spans="1:19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</row>
    <row r="559" spans="1:19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</row>
    <row r="560" spans="1:19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</row>
    <row r="561" spans="1:19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</row>
    <row r="562" spans="1:19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</row>
    <row r="563" spans="1:19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</row>
    <row r="564" spans="1:19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</row>
    <row r="565" spans="1:19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</row>
    <row r="566" spans="1:19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</row>
    <row r="567" spans="1:19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</row>
    <row r="568" spans="1:19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</row>
    <row r="569" spans="1:19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</row>
    <row r="570" spans="1:19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</row>
    <row r="571" spans="1:19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</row>
    <row r="572" spans="1:19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</row>
    <row r="573" spans="1:19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</row>
    <row r="574" spans="1:19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</row>
    <row r="575" spans="1:19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</row>
    <row r="576" spans="1:19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</row>
    <row r="577" spans="1:19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</row>
    <row r="578" spans="1:19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</row>
    <row r="579" spans="1:19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</row>
    <row r="580" spans="1:19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</row>
    <row r="581" spans="1:19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</row>
    <row r="582" spans="1:19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</row>
    <row r="583" spans="1:19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</row>
    <row r="584" spans="1:19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</row>
    <row r="585" spans="1:19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</row>
    <row r="586" spans="1:19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</row>
    <row r="587" spans="1:19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</row>
    <row r="588" spans="1:19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</row>
    <row r="589" spans="1:19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</row>
    <row r="590" spans="1:19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</row>
    <row r="591" spans="1:19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</row>
    <row r="592" spans="1:19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</row>
    <row r="593" spans="1:19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</row>
    <row r="594" spans="1:19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</row>
    <row r="595" spans="1:19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</row>
    <row r="596" spans="1:19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</row>
    <row r="597" spans="1:19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</row>
    <row r="598" spans="1:19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</row>
    <row r="599" spans="1:19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</row>
    <row r="600" spans="1:19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</row>
    <row r="601" spans="1:19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</row>
    <row r="602" spans="1:19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</row>
    <row r="603" spans="1:19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</row>
    <row r="604" spans="1:19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</row>
    <row r="605" spans="1:19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</row>
    <row r="606" spans="1:19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</row>
    <row r="607" spans="1:19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</row>
    <row r="608" spans="1:19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</row>
    <row r="609" spans="1:19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</row>
    <row r="610" spans="1:19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</row>
    <row r="611" spans="1:19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</row>
    <row r="612" spans="1:19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</row>
    <row r="613" spans="1:19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</row>
    <row r="614" spans="1:19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</row>
    <row r="615" spans="1:19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</row>
    <row r="616" spans="1:19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</row>
    <row r="617" spans="1:19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</row>
    <row r="618" spans="1:19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</row>
    <row r="619" spans="1:19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</row>
    <row r="620" spans="1:19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</row>
    <row r="621" spans="1:19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</row>
    <row r="622" spans="1:19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</row>
    <row r="623" spans="1:19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</row>
    <row r="624" spans="1:19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</row>
    <row r="625" spans="1:19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</row>
    <row r="626" spans="1:19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</row>
    <row r="627" spans="1:19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</row>
    <row r="628" spans="1:19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</row>
    <row r="629" spans="1:19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</row>
    <row r="630" spans="1:19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</row>
    <row r="631" spans="1:19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</row>
    <row r="632" spans="1:19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</row>
    <row r="633" spans="1:19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</row>
    <row r="634" spans="1:19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</row>
    <row r="635" spans="1:19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</row>
    <row r="636" spans="1:19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</row>
    <row r="637" spans="1:19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</row>
    <row r="638" spans="1:19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</row>
    <row r="639" spans="1:19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</row>
    <row r="640" spans="1:19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</row>
    <row r="641" spans="1:19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</row>
    <row r="642" spans="1:19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</row>
    <row r="643" spans="1:19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</row>
    <row r="644" spans="1:19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</row>
    <row r="645" spans="1:19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</row>
    <row r="646" spans="1:19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</row>
    <row r="647" spans="1:19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</row>
    <row r="648" spans="1:19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</row>
    <row r="649" spans="1:19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</row>
    <row r="650" spans="1:19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</row>
    <row r="651" spans="1:19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</row>
    <row r="652" spans="1:19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</row>
    <row r="653" spans="1:19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</row>
    <row r="654" spans="1:19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</row>
    <row r="655" spans="1:19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</row>
    <row r="656" spans="1:19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</row>
    <row r="657" spans="1:19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</row>
    <row r="658" spans="1:19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</row>
    <row r="659" spans="1:19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</row>
    <row r="660" spans="1:19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</row>
    <row r="661" spans="1:19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</row>
    <row r="662" spans="1:19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</row>
    <row r="663" spans="1:19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</row>
    <row r="664" spans="1:19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</row>
    <row r="665" spans="1:19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</row>
    <row r="666" spans="1:19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</row>
    <row r="667" spans="1:19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</row>
    <row r="668" spans="1:19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</row>
    <row r="669" spans="1:19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</row>
    <row r="670" spans="1:19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</row>
    <row r="671" spans="1:19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</row>
    <row r="672" spans="1:19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</row>
    <row r="673" spans="1:19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</row>
    <row r="674" spans="1:19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</row>
    <row r="675" spans="1:19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</row>
    <row r="676" spans="1:19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</row>
    <row r="677" spans="1:19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</row>
    <row r="678" spans="1:19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</row>
    <row r="679" spans="1:19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</row>
    <row r="680" spans="1:19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</row>
    <row r="681" spans="1:19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</row>
    <row r="682" spans="1:19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</row>
    <row r="683" spans="1:19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</row>
    <row r="684" spans="1:19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</row>
    <row r="685" spans="1:19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</row>
    <row r="686" spans="1:19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</row>
    <row r="687" spans="1:19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</row>
    <row r="688" spans="1:19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</row>
    <row r="689" spans="1:19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</row>
    <row r="690" spans="1:19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</row>
    <row r="691" spans="1:19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</row>
    <row r="692" spans="1:19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</row>
    <row r="693" spans="1:19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</row>
    <row r="694" spans="1:19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</row>
    <row r="695" spans="1:19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</row>
    <row r="696" spans="1:19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</row>
    <row r="697" spans="1:19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</row>
    <row r="698" spans="1:19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</row>
    <row r="699" spans="1:19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</row>
    <row r="700" spans="1:19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</row>
    <row r="701" spans="1:19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</row>
    <row r="702" spans="1:19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</row>
    <row r="703" spans="1:19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</row>
    <row r="704" spans="1:19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</row>
    <row r="705" spans="1:19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</row>
    <row r="706" spans="1:19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</row>
    <row r="707" spans="1:19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</row>
    <row r="708" spans="1:19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</row>
    <row r="709" spans="1:19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</row>
    <row r="710" spans="1:19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</row>
    <row r="711" spans="1:19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</row>
    <row r="712" spans="1:19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</row>
    <row r="713" spans="1:19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</row>
    <row r="714" spans="1:19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</row>
    <row r="715" spans="1:19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</row>
    <row r="716" spans="1:19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</row>
    <row r="717" spans="1:19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</row>
    <row r="718" spans="1:19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</row>
    <row r="719" spans="1:19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</row>
    <row r="720" spans="1:19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</row>
    <row r="721" spans="1:19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</row>
    <row r="722" spans="1:19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</row>
    <row r="723" spans="1:19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</row>
    <row r="724" spans="1:19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</row>
    <row r="725" spans="1:19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</row>
    <row r="726" spans="1:19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</row>
    <row r="727" spans="1:19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</row>
    <row r="728" spans="1:19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</row>
    <row r="729" spans="1:19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</row>
    <row r="730" spans="1:19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</row>
    <row r="731" spans="1:19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</row>
    <row r="732" spans="1:19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</row>
    <row r="733" spans="1:19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</row>
    <row r="734" spans="1:19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</row>
    <row r="735" spans="1:19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</row>
    <row r="736" spans="1:19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</row>
    <row r="737" spans="1:19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</row>
    <row r="738" spans="1:19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</row>
    <row r="739" spans="1:19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</row>
    <row r="740" spans="1:19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</row>
    <row r="741" spans="1:19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</row>
    <row r="742" spans="1:19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</row>
    <row r="743" spans="1:19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</row>
    <row r="744" spans="1:19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</row>
    <row r="745" spans="1:19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</row>
    <row r="746" spans="1:19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</row>
    <row r="747" spans="1:19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</row>
    <row r="748" spans="1:19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</row>
    <row r="749" spans="1:19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</row>
    <row r="750" spans="1:19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</row>
    <row r="751" spans="1:19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</row>
    <row r="752" spans="1:19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</row>
    <row r="753" spans="1:19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</row>
    <row r="754" spans="1:19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</row>
    <row r="755" spans="1:19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</row>
    <row r="756" spans="1:19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</row>
    <row r="757" spans="1:19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</row>
    <row r="758" spans="1:19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</row>
    <row r="759" spans="1:19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</row>
    <row r="760" spans="1:19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</row>
    <row r="761" spans="1:19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</row>
    <row r="762" spans="1:19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</row>
    <row r="763" spans="1:19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</row>
    <row r="764" spans="1:19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</row>
    <row r="765" spans="1:19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</row>
    <row r="766" spans="1:19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</row>
    <row r="767" spans="1:19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</row>
    <row r="768" spans="1:19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</row>
    <row r="769" spans="1:19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</row>
    <row r="770" spans="1:19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</row>
    <row r="771" spans="1:19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</row>
    <row r="772" spans="1:19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</row>
    <row r="773" spans="1:19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</row>
    <row r="774" spans="1:19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</row>
    <row r="775" spans="1:19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</row>
    <row r="776" spans="1:19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</row>
    <row r="777" spans="1:19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</row>
    <row r="778" spans="1:19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</row>
    <row r="779" spans="1:19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</row>
    <row r="780" spans="1:19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</row>
    <row r="781" spans="1:19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</row>
    <row r="782" spans="1:19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</row>
    <row r="783" spans="1:19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</row>
    <row r="784" spans="1:19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</row>
    <row r="785" spans="1:19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</row>
    <row r="786" spans="1:19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</row>
    <row r="787" spans="1:19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</row>
    <row r="788" spans="1:19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</row>
    <row r="789" spans="1:19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</row>
    <row r="790" spans="1:19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</row>
    <row r="791" spans="1:19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</row>
    <row r="792" spans="1:19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</row>
    <row r="793" spans="1:19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</row>
    <row r="794" spans="1:19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</row>
    <row r="795" spans="1:19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</row>
    <row r="796" spans="1:19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</row>
    <row r="797" spans="1:19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</row>
    <row r="798" spans="1:19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</row>
    <row r="799" spans="1:19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</row>
    <row r="800" spans="1:19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</row>
    <row r="801" spans="1:19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</row>
    <row r="802" spans="1:19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</row>
    <row r="803" spans="1:19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</row>
    <row r="804" spans="1:19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</row>
    <row r="805" spans="1:19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</row>
    <row r="806" spans="1:19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</row>
    <row r="807" spans="1:19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</row>
    <row r="808" spans="1:19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</row>
    <row r="809" spans="1:19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</row>
    <row r="810" spans="1:19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</row>
    <row r="811" spans="1:19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</row>
    <row r="812" spans="1:19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</row>
    <row r="813" spans="1:19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</row>
    <row r="814" spans="1:19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</row>
    <row r="815" spans="1:19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</row>
    <row r="816" spans="1:19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</row>
    <row r="817" spans="1:19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</row>
    <row r="818" spans="1:19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</row>
    <row r="819" spans="1:19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</row>
    <row r="820" spans="1:19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</row>
    <row r="821" spans="1:19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</row>
    <row r="822" spans="1:19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</row>
    <row r="823" spans="1:19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</row>
    <row r="824" spans="1:19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</row>
    <row r="825" spans="1:19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</row>
    <row r="826" spans="1:19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</row>
    <row r="827" spans="1:19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</row>
    <row r="828" spans="1:19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</row>
    <row r="829" spans="1:19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</row>
    <row r="830" spans="1:19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</row>
    <row r="831" spans="1:19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</row>
    <row r="832" spans="1:19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</row>
    <row r="833" spans="1:19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</row>
    <row r="834" spans="1:19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</row>
    <row r="835" spans="1:19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</row>
    <row r="836" spans="1:19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</row>
    <row r="837" spans="1:19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</row>
    <row r="838" spans="1:19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</row>
    <row r="839" spans="1:19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</row>
    <row r="840" spans="1:19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</row>
    <row r="841" spans="1:19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</row>
    <row r="842" spans="1:19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</row>
    <row r="843" spans="1:19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</row>
    <row r="844" spans="1:19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</row>
    <row r="845" spans="1:19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</row>
    <row r="846" spans="1:19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</row>
    <row r="847" spans="1:19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</row>
    <row r="848" spans="1:19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</row>
    <row r="849" spans="1:19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</row>
    <row r="850" spans="1:19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</row>
    <row r="851" spans="1:19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</row>
    <row r="852" spans="1:19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</row>
    <row r="853" spans="1:19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</row>
    <row r="854" spans="1:19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</row>
    <row r="855" spans="1:19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</row>
    <row r="856" spans="1:19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</row>
    <row r="857" spans="1:19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</row>
    <row r="858" spans="1:19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</row>
    <row r="859" spans="1:19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</row>
    <row r="860" spans="1:19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</row>
    <row r="861" spans="1:19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</row>
    <row r="862" spans="1:19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</row>
    <row r="863" spans="1:19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</row>
    <row r="864" spans="1:19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</row>
    <row r="865" spans="1:19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</row>
    <row r="866" spans="1:19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</row>
    <row r="867" spans="1:19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</row>
    <row r="868" spans="1:19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</row>
    <row r="869" spans="1:19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</row>
    <row r="870" spans="1:19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</row>
    <row r="871" spans="1:19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</row>
    <row r="872" spans="1:19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</row>
    <row r="873" spans="1:19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</row>
    <row r="874" spans="1:19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</row>
    <row r="875" spans="1:19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</row>
    <row r="876" spans="1:19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</row>
    <row r="877" spans="1:19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</row>
    <row r="878" spans="1:19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</row>
    <row r="879" spans="1:19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</row>
    <row r="880" spans="1:19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</row>
    <row r="881" spans="1:19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</row>
    <row r="882" spans="1:19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</row>
    <row r="883" spans="1:19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</row>
    <row r="884" spans="1:19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</row>
    <row r="885" spans="1:19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</row>
    <row r="886" spans="1:19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</row>
    <row r="887" spans="1:19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</row>
    <row r="888" spans="1:19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</row>
    <row r="889" spans="1:19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</row>
    <row r="890" spans="1:19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</row>
    <row r="891" spans="1:19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</row>
    <row r="892" spans="1:19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</row>
    <row r="893" spans="1:19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</row>
    <row r="894" spans="1:19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</row>
    <row r="895" spans="1:19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</row>
    <row r="896" spans="1:19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</row>
    <row r="897" spans="1:19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</row>
    <row r="898" spans="1:19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</row>
    <row r="899" spans="1:19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</row>
    <row r="900" spans="1:19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</row>
    <row r="901" spans="1:19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</row>
    <row r="902" spans="1:19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</row>
    <row r="903" spans="1:19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</row>
    <row r="904" spans="1:19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</row>
    <row r="905" spans="1:19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</row>
    <row r="906" spans="1:19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</row>
    <row r="907" spans="1:19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</row>
    <row r="908" spans="1:19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</row>
    <row r="909" spans="1:19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</row>
    <row r="910" spans="1:19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</row>
    <row r="911" spans="1:19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</row>
    <row r="912" spans="1:19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</row>
    <row r="913" spans="1:19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</row>
    <row r="914" spans="1:19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</row>
    <row r="915" spans="1:19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</row>
    <row r="916" spans="1:19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</row>
    <row r="917" spans="1:19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</row>
    <row r="918" spans="1:19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</row>
    <row r="919" spans="1:19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</row>
    <row r="920" spans="1:19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</row>
    <row r="921" spans="1:19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</row>
    <row r="922" spans="1:19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</row>
    <row r="923" spans="1:19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</row>
    <row r="924" spans="1:19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</row>
    <row r="925" spans="1:19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</row>
    <row r="926" spans="1:19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</row>
    <row r="927" spans="1:19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</row>
    <row r="928" spans="1:19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</row>
    <row r="929" spans="1:19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</row>
    <row r="930" spans="1:19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</row>
    <row r="931" spans="1:19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</row>
    <row r="932" spans="1:19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</row>
    <row r="933" spans="1:19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</row>
    <row r="934" spans="1:19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</row>
    <row r="935" spans="1:19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</row>
    <row r="936" spans="1:19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</row>
    <row r="937" spans="1:19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</row>
    <row r="938" spans="1:19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</row>
    <row r="939" spans="1:19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</row>
    <row r="940" spans="1:19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</row>
    <row r="941" spans="1:19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</row>
    <row r="942" spans="1:19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</row>
    <row r="943" spans="1:19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</row>
    <row r="944" spans="1:19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</row>
    <row r="945" spans="1:19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</row>
    <row r="946" spans="1:19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</row>
    <row r="947" spans="1:19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</row>
    <row r="948" spans="1:19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</row>
    <row r="949" spans="1:19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</row>
    <row r="950" spans="1:19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</row>
    <row r="951" spans="1:19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</row>
    <row r="952" spans="1:19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</row>
    <row r="953" spans="1:19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</row>
    <row r="954" spans="1:19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</row>
    <row r="955" spans="1:19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</row>
    <row r="956" spans="1:19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</row>
    <row r="957" spans="1:19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</row>
    <row r="958" spans="1:19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</row>
    <row r="959" spans="1:19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</row>
    <row r="960" spans="1:19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</row>
    <row r="961" spans="1:19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</row>
    <row r="962" spans="1:19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</row>
    <row r="963" spans="1:19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</row>
    <row r="964" spans="1:19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</row>
    <row r="965" spans="1:19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</row>
    <row r="966" spans="1:19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</row>
    <row r="967" spans="1:19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</row>
    <row r="968" spans="1:19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</row>
    <row r="969" spans="1:19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</row>
    <row r="970" spans="1:19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</row>
    <row r="971" spans="1:19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</row>
    <row r="972" spans="1:19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</row>
    <row r="973" spans="1:19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</row>
    <row r="974" spans="1:19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</row>
    <row r="975" spans="1:19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</row>
    <row r="976" spans="1:19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</row>
    <row r="977" spans="1:19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</row>
    <row r="978" spans="1:19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</row>
    <row r="979" spans="1:19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</row>
    <row r="980" spans="1:19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</row>
    <row r="981" spans="1:19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</row>
    <row r="982" spans="1:19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</row>
    <row r="983" spans="1:19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</row>
    <row r="984" spans="1:19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</row>
    <row r="985" spans="1:19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</row>
    <row r="986" spans="1:19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</row>
    <row r="987" spans="1:19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</row>
    <row r="988" spans="1:19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</row>
    <row r="989" spans="1:19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</row>
    <row r="990" spans="1:19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</row>
    <row r="991" spans="1:19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</row>
    <row r="992" spans="1:19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</row>
    <row r="993" spans="1:19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</row>
    <row r="994" spans="1:19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</row>
    <row r="995" spans="1:19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</row>
    <row r="996" spans="1:19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</row>
    <row r="997" spans="1:19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</row>
    <row r="998" spans="1:19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</row>
    <row r="999" spans="1:19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</row>
    <row r="1000" spans="1:19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</row>
  </sheetData>
  <mergeCells count="42">
    <mergeCell ref="A25:D25"/>
    <mergeCell ref="M25:O25"/>
    <mergeCell ref="A28:D28"/>
    <mergeCell ref="M28:O28"/>
    <mergeCell ref="H22:I22"/>
    <mergeCell ref="N22:O22"/>
    <mergeCell ref="C23:D23"/>
    <mergeCell ref="M23:O23"/>
    <mergeCell ref="A24:D24"/>
    <mergeCell ref="N24:O24"/>
    <mergeCell ref="H19:I19"/>
    <mergeCell ref="N19:O19"/>
    <mergeCell ref="H20:I20"/>
    <mergeCell ref="N20:O20"/>
    <mergeCell ref="H21:I21"/>
    <mergeCell ref="N21:O21"/>
    <mergeCell ref="N14:O14"/>
    <mergeCell ref="N15:O15"/>
    <mergeCell ref="N16:O16"/>
    <mergeCell ref="N17:O17"/>
    <mergeCell ref="H18:I18"/>
    <mergeCell ref="N18:O18"/>
    <mergeCell ref="H11:I11"/>
    <mergeCell ref="N11:O11"/>
    <mergeCell ref="H12:I12"/>
    <mergeCell ref="N12:O12"/>
    <mergeCell ref="H13:I13"/>
    <mergeCell ref="N13:O13"/>
    <mergeCell ref="H10:J10"/>
    <mergeCell ref="N10:O10"/>
    <mergeCell ref="A1:O1"/>
    <mergeCell ref="F4:K4"/>
    <mergeCell ref="N4:O4"/>
    <mergeCell ref="F5:K5"/>
    <mergeCell ref="N5:O5"/>
    <mergeCell ref="H7:I7"/>
    <mergeCell ref="M7:Q7"/>
    <mergeCell ref="H8:I8"/>
    <mergeCell ref="N8:O8"/>
    <mergeCell ref="D9:E9"/>
    <mergeCell ref="H9:J9"/>
    <mergeCell ref="N9:O9"/>
  </mergeCells>
  <printOptions horizontalCentered="1"/>
  <pageMargins left="0.31496062992125984" right="0.31496062992125984" top="0.74803149606299213" bottom="0.74803149606299213" header="0.31496062992125984" footer="0.31496062992125984"/>
  <pageSetup paperSize="10000" orientation="landscape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55A11"/>
  </sheetPr>
  <dimension ref="A1:Z1000"/>
  <sheetViews>
    <sheetView topLeftCell="A12" workbookViewId="0">
      <selection activeCell="A12" sqref="A1:S1048576"/>
    </sheetView>
  </sheetViews>
  <sheetFormatPr defaultColWidth="14.42578125" defaultRowHeight="15" customHeight="1"/>
  <cols>
    <col min="1" max="1" width="3.42578125" customWidth="1"/>
    <col min="2" max="2" width="8.85546875" customWidth="1"/>
    <col min="3" max="3" width="11.140625" customWidth="1"/>
    <col min="4" max="4" width="9" customWidth="1"/>
    <col min="5" max="5" width="8.140625" customWidth="1"/>
    <col min="6" max="6" width="7.140625" customWidth="1"/>
    <col min="7" max="7" width="10.42578125" customWidth="1"/>
    <col min="8" max="8" width="4.7109375" customWidth="1"/>
    <col min="9" max="9" width="4.5703125" customWidth="1"/>
    <col min="10" max="10" width="6.85546875" customWidth="1"/>
    <col min="11" max="11" width="8.28515625" customWidth="1"/>
    <col min="12" max="12" width="7.7109375" customWidth="1"/>
    <col min="13" max="13" width="11.7109375" customWidth="1"/>
    <col min="14" max="14" width="11.5703125" customWidth="1"/>
    <col min="15" max="15" width="4.7109375" customWidth="1"/>
    <col min="16" max="18" width="9.140625" customWidth="1"/>
    <col min="19" max="26" width="8.7109375" customWidth="1"/>
  </cols>
  <sheetData>
    <row r="1" spans="1:26" ht="15.75">
      <c r="A1" s="1375" t="s">
        <v>260</v>
      </c>
      <c r="B1" s="1160"/>
      <c r="C1" s="1160"/>
      <c r="D1" s="1160"/>
      <c r="E1" s="1160"/>
      <c r="F1" s="1160"/>
      <c r="G1" s="1160"/>
      <c r="H1" s="1160"/>
      <c r="I1" s="1160"/>
      <c r="J1" s="1160"/>
      <c r="K1" s="1160"/>
      <c r="L1" s="1160"/>
      <c r="M1" s="1160"/>
      <c r="N1" s="1160"/>
      <c r="O1" s="1160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 spans="1:26" ht="15.75">
      <c r="A4" s="84"/>
      <c r="B4" s="67"/>
      <c r="C4" s="68"/>
      <c r="D4" s="68"/>
      <c r="E4" s="68"/>
      <c r="F4" s="1376" t="s">
        <v>261</v>
      </c>
      <c r="G4" s="1160"/>
      <c r="H4" s="1160"/>
      <c r="I4" s="1160"/>
      <c r="J4" s="1160"/>
      <c r="K4" s="1160"/>
      <c r="L4" s="68"/>
      <c r="M4" s="68"/>
      <c r="N4" s="1376"/>
      <c r="O4" s="1160"/>
      <c r="P4" s="68"/>
      <c r="Q4" s="67"/>
      <c r="R4" s="85"/>
      <c r="S4" s="48"/>
      <c r="T4" s="48"/>
      <c r="U4" s="48"/>
      <c r="V4" s="48"/>
      <c r="W4" s="48"/>
      <c r="X4" s="48"/>
      <c r="Y4" s="48"/>
      <c r="Z4" s="48"/>
    </row>
    <row r="5" spans="1:26" ht="15.75">
      <c r="A5" s="84"/>
      <c r="B5" s="67"/>
      <c r="C5" s="68"/>
      <c r="D5" s="68"/>
      <c r="E5" s="68"/>
      <c r="F5" s="1376" t="s">
        <v>262</v>
      </c>
      <c r="G5" s="1160"/>
      <c r="H5" s="1160"/>
      <c r="I5" s="1160"/>
      <c r="J5" s="1160"/>
      <c r="K5" s="1160"/>
      <c r="L5" s="68"/>
      <c r="M5" s="68"/>
      <c r="N5" s="1376"/>
      <c r="O5" s="1160"/>
      <c r="P5" s="68"/>
      <c r="Q5" s="67"/>
      <c r="R5" s="85"/>
      <c r="S5" s="48"/>
      <c r="T5" s="48"/>
      <c r="U5" s="48"/>
      <c r="V5" s="48"/>
      <c r="W5" s="48"/>
      <c r="X5" s="48"/>
      <c r="Y5" s="48"/>
      <c r="Z5" s="48"/>
    </row>
    <row r="6" spans="1:26" ht="15.75">
      <c r="A6" s="84"/>
      <c r="B6" s="67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7"/>
      <c r="R6" s="85"/>
      <c r="S6" s="48"/>
      <c r="T6" s="48"/>
      <c r="U6" s="48"/>
      <c r="V6" s="48"/>
      <c r="W6" s="48"/>
      <c r="X6" s="48"/>
      <c r="Y6" s="48"/>
      <c r="Z6" s="48"/>
    </row>
    <row r="7" spans="1:26" ht="15.75">
      <c r="A7" s="71"/>
      <c r="B7" s="72" t="s">
        <v>47</v>
      </c>
      <c r="C7" s="74" t="s">
        <v>48</v>
      </c>
      <c r="D7" s="73"/>
      <c r="E7" s="73"/>
      <c r="F7" s="72"/>
      <c r="G7" s="72"/>
      <c r="H7" s="1377"/>
      <c r="I7" s="1160"/>
      <c r="J7" s="73"/>
      <c r="K7" s="73"/>
      <c r="L7" s="73"/>
      <c r="M7" s="1378" t="s">
        <v>166</v>
      </c>
      <c r="N7" s="1160"/>
      <c r="O7" s="1160"/>
      <c r="P7" s="1160"/>
      <c r="Q7" s="1160"/>
      <c r="R7" s="85"/>
      <c r="S7" s="48"/>
      <c r="T7" s="48"/>
      <c r="U7" s="48"/>
      <c r="V7" s="48"/>
      <c r="W7" s="48"/>
      <c r="X7" s="48"/>
      <c r="Y7" s="48"/>
      <c r="Z7" s="48"/>
    </row>
    <row r="8" spans="1:26" ht="15.75">
      <c r="A8" s="86"/>
      <c r="B8" s="87" t="s">
        <v>49</v>
      </c>
      <c r="C8" s="87" t="s">
        <v>50</v>
      </c>
      <c r="D8" s="88"/>
      <c r="E8" s="88"/>
      <c r="F8" s="87"/>
      <c r="G8" s="87"/>
      <c r="H8" s="1379"/>
      <c r="I8" s="1372"/>
      <c r="J8" s="88"/>
      <c r="K8" s="88"/>
      <c r="L8" s="88"/>
      <c r="M8" s="88"/>
      <c r="N8" s="1379"/>
      <c r="O8" s="1372"/>
      <c r="P8" s="73"/>
      <c r="Q8" s="87"/>
      <c r="R8" s="85"/>
      <c r="S8" s="48"/>
      <c r="T8" s="48"/>
      <c r="U8" s="48"/>
      <c r="V8" s="48"/>
      <c r="W8" s="48"/>
      <c r="X8" s="48"/>
      <c r="Y8" s="48"/>
      <c r="Z8" s="48"/>
    </row>
    <row r="9" spans="1:26" ht="15.75">
      <c r="A9" s="89" t="s">
        <v>201</v>
      </c>
      <c r="B9" s="90" t="s">
        <v>263</v>
      </c>
      <c r="C9" s="91"/>
      <c r="D9" s="1380" t="s">
        <v>203</v>
      </c>
      <c r="E9" s="1381"/>
      <c r="F9" s="92" t="s">
        <v>204</v>
      </c>
      <c r="G9" s="91" t="s">
        <v>205</v>
      </c>
      <c r="H9" s="1382" t="s">
        <v>229</v>
      </c>
      <c r="I9" s="1383"/>
      <c r="J9" s="1384"/>
      <c r="K9" s="90" t="s">
        <v>264</v>
      </c>
      <c r="L9" s="91" t="s">
        <v>166</v>
      </c>
      <c r="M9" s="92" t="s">
        <v>166</v>
      </c>
      <c r="N9" s="1382" t="s">
        <v>166</v>
      </c>
      <c r="O9" s="1383"/>
      <c r="P9" s="92" t="s">
        <v>265</v>
      </c>
      <c r="Q9" s="90"/>
      <c r="R9" s="85"/>
      <c r="S9" s="48"/>
      <c r="T9" s="48"/>
      <c r="U9" s="48"/>
      <c r="V9" s="48"/>
      <c r="W9" s="48"/>
      <c r="X9" s="48"/>
      <c r="Y9" s="48"/>
      <c r="Z9" s="48"/>
    </row>
    <row r="10" spans="1:26" ht="15.75">
      <c r="A10" s="94" t="s">
        <v>207</v>
      </c>
      <c r="B10" s="95" t="s">
        <v>266</v>
      </c>
      <c r="C10" s="78" t="s">
        <v>267</v>
      </c>
      <c r="D10" s="93" t="s">
        <v>268</v>
      </c>
      <c r="E10" s="93" t="s">
        <v>208</v>
      </c>
      <c r="F10" s="96" t="s">
        <v>166</v>
      </c>
      <c r="G10" s="78" t="s">
        <v>209</v>
      </c>
      <c r="H10" s="1371"/>
      <c r="I10" s="1372"/>
      <c r="J10" s="1373"/>
      <c r="K10" s="95" t="s">
        <v>269</v>
      </c>
      <c r="L10" s="78" t="s">
        <v>211</v>
      </c>
      <c r="M10" s="96" t="s">
        <v>231</v>
      </c>
      <c r="N10" s="1374" t="s">
        <v>270</v>
      </c>
      <c r="O10" s="1160"/>
      <c r="P10" s="96" t="s">
        <v>271</v>
      </c>
      <c r="Q10" s="99" t="s">
        <v>212</v>
      </c>
      <c r="R10" s="85"/>
      <c r="S10" s="48"/>
      <c r="T10" s="48"/>
      <c r="U10" s="48"/>
      <c r="V10" s="48"/>
      <c r="W10" s="48"/>
      <c r="X10" s="48"/>
      <c r="Y10" s="48"/>
      <c r="Z10" s="48"/>
    </row>
    <row r="11" spans="1:26" ht="15.75">
      <c r="A11" s="100"/>
      <c r="B11" s="101"/>
      <c r="C11" s="78" t="s">
        <v>272</v>
      </c>
      <c r="D11" s="97" t="s">
        <v>213</v>
      </c>
      <c r="E11" s="97" t="s">
        <v>214</v>
      </c>
      <c r="F11" s="102" t="s">
        <v>230</v>
      </c>
      <c r="G11" s="95"/>
      <c r="H11" s="1380" t="s">
        <v>181</v>
      </c>
      <c r="I11" s="1385"/>
      <c r="J11" s="98" t="s">
        <v>171</v>
      </c>
      <c r="K11" s="96" t="s">
        <v>273</v>
      </c>
      <c r="L11" s="78" t="s">
        <v>6</v>
      </c>
      <c r="M11" s="96" t="s">
        <v>6</v>
      </c>
      <c r="N11" s="1371" t="s">
        <v>274</v>
      </c>
      <c r="O11" s="1372"/>
      <c r="P11" s="102" t="s">
        <v>275</v>
      </c>
      <c r="Q11" s="95"/>
      <c r="R11" s="85"/>
      <c r="S11" s="48"/>
      <c r="T11" s="48"/>
      <c r="U11" s="48"/>
      <c r="V11" s="48"/>
      <c r="W11" s="48"/>
      <c r="X11" s="48"/>
      <c r="Y11" s="48"/>
      <c r="Z11" s="48"/>
    </row>
    <row r="12" spans="1:26">
      <c r="A12" s="103">
        <v>1</v>
      </c>
      <c r="B12" s="104">
        <v>2</v>
      </c>
      <c r="C12" s="105">
        <v>3</v>
      </c>
      <c r="D12" s="106">
        <v>4</v>
      </c>
      <c r="E12" s="106">
        <v>5</v>
      </c>
      <c r="F12" s="107">
        <v>6</v>
      </c>
      <c r="G12" s="108">
        <v>7</v>
      </c>
      <c r="H12" s="1386">
        <v>8</v>
      </c>
      <c r="I12" s="1385"/>
      <c r="J12" s="106">
        <v>9</v>
      </c>
      <c r="K12" s="107">
        <v>10</v>
      </c>
      <c r="L12" s="105">
        <v>11</v>
      </c>
      <c r="M12" s="107">
        <v>12</v>
      </c>
      <c r="N12" s="1386">
        <v>13</v>
      </c>
      <c r="O12" s="1381"/>
      <c r="P12" s="107">
        <v>14</v>
      </c>
      <c r="Q12" s="108">
        <v>15</v>
      </c>
      <c r="R12" s="109"/>
      <c r="S12" s="110"/>
      <c r="T12" s="110"/>
      <c r="U12" s="110"/>
      <c r="V12" s="110"/>
      <c r="W12" s="110"/>
      <c r="X12" s="110"/>
      <c r="Y12" s="110"/>
      <c r="Z12" s="110"/>
    </row>
    <row r="13" spans="1:26" ht="15.75">
      <c r="A13" s="94"/>
      <c r="B13" s="99"/>
      <c r="C13" s="78"/>
      <c r="D13" s="93"/>
      <c r="E13" s="93"/>
      <c r="F13" s="111"/>
      <c r="G13" s="99"/>
      <c r="H13" s="1382"/>
      <c r="I13" s="1384"/>
      <c r="J13" s="98"/>
      <c r="K13" s="96"/>
      <c r="L13" s="78"/>
      <c r="M13" s="96"/>
      <c r="N13" s="1382"/>
      <c r="O13" s="1383"/>
      <c r="P13" s="112"/>
      <c r="Q13" s="99"/>
      <c r="R13" s="85"/>
      <c r="S13" s="48"/>
      <c r="T13" s="48"/>
      <c r="U13" s="48"/>
      <c r="V13" s="48"/>
      <c r="W13" s="48"/>
      <c r="X13" s="48"/>
      <c r="Y13" s="48"/>
      <c r="Z13" s="48"/>
    </row>
    <row r="14" spans="1:26" ht="15.75">
      <c r="A14" s="113"/>
      <c r="B14" s="99"/>
      <c r="C14" s="78"/>
      <c r="D14" s="98"/>
      <c r="E14" s="98"/>
      <c r="F14" s="114"/>
      <c r="G14" s="99"/>
      <c r="H14" s="98"/>
      <c r="I14" s="95"/>
      <c r="J14" s="98"/>
      <c r="K14" s="96"/>
      <c r="L14" s="78"/>
      <c r="M14" s="96"/>
      <c r="N14" s="1374" t="s">
        <v>166</v>
      </c>
      <c r="O14" s="1387"/>
      <c r="P14" s="96"/>
      <c r="Q14" s="99"/>
      <c r="R14" s="85"/>
      <c r="S14" s="48"/>
      <c r="T14" s="48"/>
      <c r="U14" s="48"/>
      <c r="V14" s="48"/>
      <c r="W14" s="48"/>
      <c r="X14" s="48"/>
      <c r="Y14" s="48"/>
      <c r="Z14" s="48"/>
    </row>
    <row r="15" spans="1:26" ht="15.75">
      <c r="A15" s="113"/>
      <c r="B15" s="99"/>
      <c r="C15" s="78"/>
      <c r="D15" s="98"/>
      <c r="E15" s="98"/>
      <c r="F15" s="114"/>
      <c r="G15" s="99"/>
      <c r="H15" s="98"/>
      <c r="I15" s="95"/>
      <c r="J15" s="98"/>
      <c r="K15" s="96"/>
      <c r="L15" s="78"/>
      <c r="M15" s="96"/>
      <c r="N15" s="1374" t="s">
        <v>166</v>
      </c>
      <c r="O15" s="1387"/>
      <c r="P15" s="96"/>
      <c r="Q15" s="99"/>
      <c r="R15" s="85"/>
      <c r="S15" s="48"/>
      <c r="T15" s="48"/>
      <c r="U15" s="48"/>
      <c r="V15" s="48"/>
      <c r="W15" s="48"/>
      <c r="X15" s="48"/>
      <c r="Y15" s="48"/>
      <c r="Z15" s="48"/>
    </row>
    <row r="16" spans="1:26" ht="15.75">
      <c r="A16" s="113"/>
      <c r="B16" s="99"/>
      <c r="C16" s="78"/>
      <c r="D16" s="98"/>
      <c r="E16" s="98"/>
      <c r="F16" s="114"/>
      <c r="G16" s="99"/>
      <c r="H16" s="98"/>
      <c r="I16" s="95"/>
      <c r="J16" s="98"/>
      <c r="K16" s="96"/>
      <c r="L16" s="78"/>
      <c r="M16" s="96"/>
      <c r="N16" s="1374" t="s">
        <v>166</v>
      </c>
      <c r="O16" s="1387"/>
      <c r="P16" s="96"/>
      <c r="Q16" s="99"/>
      <c r="R16" s="85"/>
      <c r="S16" s="48"/>
      <c r="T16" s="48"/>
      <c r="U16" s="48"/>
      <c r="V16" s="48"/>
      <c r="W16" s="48"/>
      <c r="X16" s="48"/>
      <c r="Y16" s="48"/>
      <c r="Z16" s="48"/>
    </row>
    <row r="17" spans="1:26" ht="15.75">
      <c r="A17" s="113"/>
      <c r="B17" s="99"/>
      <c r="C17" s="78"/>
      <c r="D17" s="98"/>
      <c r="E17" s="98"/>
      <c r="F17" s="114"/>
      <c r="G17" s="99"/>
      <c r="H17" s="98"/>
      <c r="I17" s="95"/>
      <c r="J17" s="98"/>
      <c r="K17" s="96"/>
      <c r="L17" s="78"/>
      <c r="M17" s="96"/>
      <c r="N17" s="1374" t="s">
        <v>166</v>
      </c>
      <c r="O17" s="1387"/>
      <c r="P17" s="96"/>
      <c r="Q17" s="99"/>
      <c r="R17" s="85"/>
      <c r="S17" s="48"/>
      <c r="T17" s="48"/>
      <c r="U17" s="48"/>
      <c r="V17" s="48"/>
      <c r="W17" s="48"/>
      <c r="X17" s="48"/>
      <c r="Y17" s="48"/>
      <c r="Z17" s="48"/>
    </row>
    <row r="18" spans="1:26" ht="15.75">
      <c r="A18" s="113"/>
      <c r="B18" s="99" t="s">
        <v>166</v>
      </c>
      <c r="C18" s="78" t="s">
        <v>166</v>
      </c>
      <c r="D18" s="98" t="s">
        <v>166</v>
      </c>
      <c r="E18" s="98" t="s">
        <v>166</v>
      </c>
      <c r="F18" s="96" t="s">
        <v>166</v>
      </c>
      <c r="G18" s="99" t="s">
        <v>166</v>
      </c>
      <c r="H18" s="1374" t="s">
        <v>166</v>
      </c>
      <c r="I18" s="1388"/>
      <c r="J18" s="98" t="s">
        <v>166</v>
      </c>
      <c r="K18" s="96" t="s">
        <v>166</v>
      </c>
      <c r="L18" s="78" t="s">
        <v>166</v>
      </c>
      <c r="M18" s="96" t="s">
        <v>166</v>
      </c>
      <c r="N18" s="1374" t="s">
        <v>166</v>
      </c>
      <c r="O18" s="1387"/>
      <c r="P18" s="96" t="s">
        <v>166</v>
      </c>
      <c r="Q18" s="99"/>
      <c r="R18" s="85"/>
      <c r="S18" s="48"/>
      <c r="T18" s="48"/>
      <c r="U18" s="48"/>
      <c r="V18" s="48"/>
      <c r="W18" s="48"/>
      <c r="X18" s="48"/>
      <c r="Y18" s="48"/>
      <c r="Z18" s="48"/>
    </row>
    <row r="19" spans="1:26" ht="15.75">
      <c r="A19" s="113"/>
      <c r="B19" s="99" t="s">
        <v>166</v>
      </c>
      <c r="C19" s="78" t="s">
        <v>166</v>
      </c>
      <c r="D19" s="98" t="s">
        <v>166</v>
      </c>
      <c r="E19" s="98" t="s">
        <v>166</v>
      </c>
      <c r="F19" s="96" t="s">
        <v>166</v>
      </c>
      <c r="G19" s="99" t="s">
        <v>166</v>
      </c>
      <c r="H19" s="1374" t="s">
        <v>166</v>
      </c>
      <c r="I19" s="1388"/>
      <c r="J19" s="98" t="s">
        <v>166</v>
      </c>
      <c r="K19" s="96" t="s">
        <v>166</v>
      </c>
      <c r="L19" s="78" t="s">
        <v>166</v>
      </c>
      <c r="M19" s="96" t="s">
        <v>166</v>
      </c>
      <c r="N19" s="1374" t="s">
        <v>166</v>
      </c>
      <c r="O19" s="1387"/>
      <c r="P19" s="96" t="s">
        <v>166</v>
      </c>
      <c r="Q19" s="99"/>
      <c r="R19" s="85"/>
      <c r="S19" s="48"/>
      <c r="T19" s="48"/>
      <c r="U19" s="48"/>
      <c r="V19" s="48"/>
      <c r="W19" s="48"/>
      <c r="X19" s="48"/>
      <c r="Y19" s="48"/>
      <c r="Z19" s="48"/>
    </row>
    <row r="20" spans="1:26" ht="15.75">
      <c r="A20" s="113"/>
      <c r="B20" s="99"/>
      <c r="C20" s="78"/>
      <c r="D20" s="98"/>
      <c r="E20" s="98"/>
      <c r="F20" s="114"/>
      <c r="G20" s="99"/>
      <c r="H20" s="1374"/>
      <c r="I20" s="1388"/>
      <c r="J20" s="98"/>
      <c r="K20" s="96"/>
      <c r="L20" s="78"/>
      <c r="M20" s="96"/>
      <c r="N20" s="1374"/>
      <c r="O20" s="1160"/>
      <c r="P20" s="96"/>
      <c r="Q20" s="99"/>
      <c r="R20" s="85"/>
      <c r="S20" s="48"/>
      <c r="T20" s="48"/>
      <c r="U20" s="48"/>
      <c r="V20" s="48"/>
      <c r="W20" s="48"/>
      <c r="X20" s="48"/>
      <c r="Y20" s="48"/>
      <c r="Z20" s="48"/>
    </row>
    <row r="21" spans="1:26" ht="15.75" customHeight="1">
      <c r="A21" s="115"/>
      <c r="B21" s="116"/>
      <c r="C21" s="117"/>
      <c r="D21" s="118"/>
      <c r="E21" s="118"/>
      <c r="F21" s="119"/>
      <c r="G21" s="116"/>
      <c r="H21" s="1389"/>
      <c r="I21" s="1390"/>
      <c r="J21" s="118"/>
      <c r="K21" s="120"/>
      <c r="L21" s="117"/>
      <c r="M21" s="120"/>
      <c r="N21" s="1389"/>
      <c r="O21" s="1391"/>
      <c r="P21" s="120"/>
      <c r="Q21" s="116"/>
      <c r="R21" s="85"/>
      <c r="S21" s="48"/>
      <c r="T21" s="48"/>
      <c r="U21" s="48"/>
      <c r="V21" s="48"/>
      <c r="W21" s="48"/>
      <c r="X21" s="48"/>
      <c r="Y21" s="48"/>
      <c r="Z21" s="48"/>
    </row>
    <row r="22" spans="1:26" ht="15.75" customHeight="1">
      <c r="A22" s="71"/>
      <c r="B22" s="72"/>
      <c r="C22" s="73"/>
      <c r="D22" s="73"/>
      <c r="E22" s="73"/>
      <c r="F22" s="72"/>
      <c r="G22" s="72"/>
      <c r="H22" s="1377"/>
      <c r="I22" s="1160"/>
      <c r="J22" s="73"/>
      <c r="K22" s="73"/>
      <c r="L22" s="73"/>
      <c r="M22" s="73"/>
      <c r="N22" s="1377"/>
      <c r="O22" s="1160"/>
      <c r="P22" s="73"/>
      <c r="Q22" s="72"/>
      <c r="R22" s="85"/>
      <c r="S22" s="48"/>
      <c r="T22" s="48"/>
      <c r="U22" s="48"/>
      <c r="V22" s="48"/>
      <c r="W22" s="48"/>
      <c r="X22" s="48"/>
      <c r="Y22" s="48"/>
      <c r="Z22" s="48"/>
    </row>
    <row r="23" spans="1:26" ht="15.75" customHeight="1">
      <c r="A23" s="77"/>
      <c r="B23" s="77"/>
      <c r="C23" s="1392"/>
      <c r="D23" s="1160"/>
      <c r="E23" s="77"/>
      <c r="F23" s="77"/>
      <c r="G23" s="77"/>
      <c r="H23" s="77"/>
      <c r="I23" s="77"/>
      <c r="J23" s="77"/>
      <c r="K23" s="77"/>
      <c r="L23" s="77"/>
      <c r="M23" s="1392" t="s">
        <v>4426</v>
      </c>
      <c r="N23" s="1160"/>
      <c r="O23" s="1160"/>
      <c r="P23" s="77"/>
      <c r="Q23" s="56"/>
      <c r="R23" s="49"/>
      <c r="S23" s="49"/>
      <c r="T23" s="49"/>
      <c r="U23" s="49"/>
      <c r="V23" s="49"/>
      <c r="W23" s="49"/>
      <c r="X23" s="49"/>
      <c r="Y23" s="49"/>
      <c r="Z23" s="49"/>
    </row>
    <row r="24" spans="1:26" ht="15" customHeight="1">
      <c r="A24" s="1392" t="s">
        <v>198</v>
      </c>
      <c r="B24" s="1160"/>
      <c r="C24" s="1160"/>
      <c r="D24" s="1160"/>
      <c r="E24" s="77"/>
      <c r="F24" s="77"/>
      <c r="G24" s="77"/>
      <c r="H24" s="77"/>
      <c r="I24" s="77"/>
      <c r="J24" s="77"/>
      <c r="K24" s="77"/>
      <c r="L24" s="77"/>
      <c r="M24" s="77"/>
      <c r="N24" s="1392"/>
      <c r="O24" s="1160"/>
      <c r="P24" s="77"/>
      <c r="Q24" s="56"/>
      <c r="R24" s="49"/>
      <c r="S24" s="49"/>
      <c r="T24" s="49"/>
      <c r="U24" s="49"/>
      <c r="V24" s="49"/>
      <c r="W24" s="49"/>
      <c r="X24" s="49"/>
      <c r="Y24" s="49"/>
      <c r="Z24" s="49"/>
    </row>
    <row r="25" spans="1:26" ht="15" customHeight="1">
      <c r="A25" s="1392" t="s">
        <v>200</v>
      </c>
      <c r="B25" s="1160"/>
      <c r="C25" s="1160"/>
      <c r="D25" s="1160"/>
      <c r="E25" s="77"/>
      <c r="F25" s="77"/>
      <c r="G25" s="77"/>
      <c r="H25" s="77"/>
      <c r="I25" s="77"/>
      <c r="J25" s="77"/>
      <c r="K25" s="77"/>
      <c r="L25" s="77"/>
      <c r="M25" s="1392" t="s">
        <v>184</v>
      </c>
      <c r="N25" s="1160"/>
      <c r="O25" s="1160"/>
      <c r="P25" s="77"/>
      <c r="Q25" s="56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15.75" customHeight="1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56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5.75" customHeight="1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56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15" customHeight="1">
      <c r="A28" s="1393" t="s">
        <v>185</v>
      </c>
      <c r="B28" s="1160"/>
      <c r="C28" s="1160"/>
      <c r="D28" s="1160"/>
      <c r="E28" s="79"/>
      <c r="F28" s="79"/>
      <c r="G28" s="79"/>
      <c r="H28" s="79"/>
      <c r="I28" s="79"/>
      <c r="J28" s="79"/>
      <c r="K28" s="79"/>
      <c r="L28" s="79"/>
      <c r="M28" s="1393" t="s">
        <v>186</v>
      </c>
      <c r="N28" s="1160"/>
      <c r="O28" s="1160"/>
      <c r="P28" s="79"/>
      <c r="Q28" s="56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5.75" customHeight="1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spans="1:26" ht="15.75" customHeight="1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spans="1:26" ht="15.75" customHeight="1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spans="1:26" ht="15.75" customHeight="1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spans="1:26" ht="15.75" customHeight="1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spans="1:26" ht="15.75" customHeight="1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5.75" customHeight="1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5.75" customHeight="1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5.75" customHeight="1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5.75" customHeight="1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5.75" customHeight="1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5.75" customHeight="1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5.75" customHeight="1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5.75" customHeight="1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5.75" customHeight="1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5.75" customHeight="1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5.75" customHeight="1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5.75" customHeight="1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5.7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5.75" customHeight="1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5.75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5.75" customHeight="1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5.75" customHeight="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15.75" customHeight="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5.75" customHeight="1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5.75" customHeight="1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5.75" customHeight="1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5.75" customHeight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5.7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5.75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5.7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5.75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5.75" customHeight="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5.7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5.7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5.7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5.7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5.7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5.7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5.7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5.7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5.7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5.7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5.7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5.7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5.7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5.7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5.7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5.7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15.7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5.7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15.7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5.7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5.7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5.7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5.7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5.7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5.7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5.7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5.7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5.7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5.7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5.7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5.7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5.7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5.7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5.7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5.7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5.7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5.7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5.7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5.7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5.7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5.7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5.7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5.7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5.7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5.7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5.7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5.7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5.7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5.7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5.7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5.7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5.7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5.7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5.7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5.7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5.7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5.7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5.7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5.7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5.7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5.7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5.7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5.7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5.7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5.7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5.7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5.7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5.7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5.7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5.7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5.7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5.7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5.7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5.7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5.7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5.7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5.7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5.7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5.7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5.7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5.7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5.7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5.7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5.7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5.7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5.7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5.7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5.7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5.7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5.7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5.7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5.7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5.7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5.7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5.7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5.7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5.7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5.7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5.7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5.7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5.7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5.7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5.7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5.7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5.7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5.7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5.7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5.7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5.7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5.7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5.7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5.7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5.7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5.7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5.7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5.7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5.7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5.7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5.7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5.7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5.7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5.7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5.7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5.7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5.7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5.7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5.7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5.7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5.7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5.7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5.7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5.7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5.7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5.7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5.7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5.7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5.7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5.7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5.7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5.7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5.7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5.7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5.7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5.7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5.7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5.7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5.7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5.7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5.7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5.7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5.7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5.7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5.7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5.7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5.7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5.7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5.7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5.7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5.7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5.7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5.7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5.7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5.7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5.7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5.7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5.7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5.7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5.7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5.7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5.7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5.7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5.7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5.7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5.7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5.7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5.7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5.7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5.7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5.7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</row>
    <row r="411" spans="1:26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</row>
    <row r="412" spans="1:26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</row>
    <row r="413" spans="1:26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</row>
    <row r="414" spans="1:26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</row>
    <row r="415" spans="1:26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</row>
    <row r="416" spans="1:26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</row>
    <row r="417" spans="1:26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</row>
    <row r="418" spans="1:26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</row>
    <row r="419" spans="1:26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</row>
    <row r="420" spans="1:26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</row>
    <row r="421" spans="1:26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</row>
    <row r="422" spans="1:26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</row>
    <row r="423" spans="1:26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</row>
    <row r="424" spans="1:26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</row>
    <row r="425" spans="1:26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1:26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1:26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1:26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1:26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1:26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1:26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1:26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1:26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1:26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1:26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1:26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1:26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1:26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1:26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1:26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1:26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1:26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1:26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1:26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1:26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</row>
    <row r="459" spans="1:26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</row>
    <row r="460" spans="1:26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</row>
    <row r="461" spans="1:26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</row>
    <row r="462" spans="1:26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</row>
    <row r="463" spans="1:26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</row>
    <row r="464" spans="1:26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</row>
    <row r="465" spans="1:26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</row>
    <row r="466" spans="1:26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</row>
    <row r="467" spans="1:26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</row>
    <row r="468" spans="1:26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</row>
    <row r="469" spans="1:26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</row>
    <row r="470" spans="1:26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</row>
    <row r="471" spans="1:26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</row>
    <row r="472" spans="1:26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</row>
    <row r="473" spans="1:26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</row>
    <row r="474" spans="1:26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</row>
    <row r="475" spans="1:26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</row>
    <row r="476" spans="1:26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</row>
    <row r="477" spans="1:26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</row>
    <row r="478" spans="1:26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</row>
    <row r="479" spans="1:26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</row>
    <row r="480" spans="1:26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</row>
    <row r="481" spans="1:26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</row>
    <row r="482" spans="1:26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</row>
    <row r="483" spans="1:26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</row>
    <row r="484" spans="1:26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</row>
    <row r="485" spans="1:26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</row>
    <row r="486" spans="1:26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</row>
    <row r="487" spans="1:26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</row>
    <row r="488" spans="1:26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</row>
    <row r="489" spans="1:26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</row>
    <row r="490" spans="1:26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</row>
    <row r="491" spans="1:26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</row>
    <row r="492" spans="1:26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</row>
    <row r="493" spans="1:26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</row>
    <row r="494" spans="1:26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</row>
    <row r="495" spans="1:26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</row>
    <row r="496" spans="1:26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</row>
    <row r="497" spans="1:26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</row>
    <row r="498" spans="1:26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</row>
    <row r="499" spans="1:26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</row>
    <row r="500" spans="1:26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</row>
    <row r="501" spans="1:26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</row>
    <row r="502" spans="1:26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</row>
    <row r="503" spans="1:26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</row>
    <row r="504" spans="1:26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</row>
    <row r="505" spans="1:26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</row>
    <row r="506" spans="1:26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</row>
    <row r="507" spans="1:26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</row>
    <row r="508" spans="1:26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</row>
    <row r="509" spans="1:26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</row>
    <row r="510" spans="1:26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</row>
    <row r="511" spans="1:26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</row>
    <row r="512" spans="1:26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</row>
    <row r="513" spans="1:26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</row>
    <row r="514" spans="1:26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</row>
    <row r="515" spans="1:26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</row>
    <row r="516" spans="1:26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</row>
    <row r="517" spans="1:26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</row>
    <row r="518" spans="1:26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</row>
    <row r="519" spans="1:26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</row>
    <row r="520" spans="1:26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</row>
    <row r="521" spans="1:26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</row>
    <row r="522" spans="1:26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</row>
    <row r="523" spans="1:26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</row>
    <row r="524" spans="1:26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</row>
    <row r="525" spans="1:26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</row>
    <row r="526" spans="1:26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</row>
    <row r="527" spans="1:26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</row>
    <row r="528" spans="1:26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</row>
    <row r="529" spans="1:26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</row>
    <row r="530" spans="1:26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</row>
    <row r="531" spans="1:26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</row>
    <row r="532" spans="1:26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</row>
    <row r="533" spans="1:26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</row>
    <row r="534" spans="1:26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</row>
    <row r="535" spans="1:26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</row>
    <row r="536" spans="1:26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</row>
    <row r="537" spans="1:26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</row>
    <row r="538" spans="1:26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</row>
    <row r="539" spans="1:26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</row>
    <row r="540" spans="1:26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</row>
    <row r="541" spans="1:26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</row>
    <row r="542" spans="1:26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</row>
    <row r="543" spans="1:26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</row>
    <row r="544" spans="1:26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</row>
    <row r="545" spans="1:26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</row>
    <row r="546" spans="1:26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</row>
    <row r="547" spans="1:26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</row>
    <row r="548" spans="1:26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</row>
    <row r="549" spans="1:26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</row>
    <row r="550" spans="1:26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</row>
    <row r="551" spans="1:26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</row>
    <row r="552" spans="1:26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</row>
    <row r="553" spans="1:26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</row>
    <row r="554" spans="1:26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</row>
    <row r="555" spans="1:26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</row>
    <row r="556" spans="1:26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</row>
    <row r="557" spans="1:26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</row>
    <row r="558" spans="1:26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</row>
    <row r="559" spans="1:26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</row>
    <row r="560" spans="1:26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</row>
    <row r="561" spans="1:26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</row>
    <row r="562" spans="1:26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</row>
    <row r="563" spans="1:26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</row>
    <row r="564" spans="1:26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</row>
    <row r="565" spans="1:26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</row>
    <row r="566" spans="1:26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</row>
    <row r="567" spans="1:26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</row>
    <row r="568" spans="1:26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</row>
    <row r="569" spans="1:26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</row>
    <row r="570" spans="1:26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</row>
    <row r="571" spans="1:26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</row>
    <row r="572" spans="1:26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</row>
    <row r="573" spans="1:26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</row>
    <row r="574" spans="1:26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</row>
    <row r="575" spans="1:26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</row>
    <row r="576" spans="1:26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</row>
    <row r="577" spans="1:26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</row>
    <row r="578" spans="1:26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</row>
    <row r="579" spans="1:26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</row>
    <row r="580" spans="1:26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</row>
    <row r="581" spans="1:26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</row>
    <row r="582" spans="1:26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</row>
    <row r="583" spans="1:26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</row>
    <row r="584" spans="1:26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</row>
    <row r="585" spans="1:26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</row>
    <row r="586" spans="1:26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</row>
    <row r="587" spans="1:26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</row>
    <row r="588" spans="1:26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</row>
    <row r="589" spans="1:26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</row>
    <row r="590" spans="1:26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</row>
    <row r="591" spans="1:26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</row>
    <row r="592" spans="1:26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</row>
    <row r="593" spans="1:26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</row>
    <row r="594" spans="1:26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</row>
    <row r="595" spans="1:26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</row>
    <row r="596" spans="1:26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</row>
    <row r="597" spans="1:26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</row>
    <row r="598" spans="1:26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</row>
    <row r="599" spans="1:26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</row>
    <row r="600" spans="1:26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</row>
    <row r="601" spans="1:26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</row>
    <row r="602" spans="1:26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</row>
    <row r="603" spans="1:26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</row>
    <row r="604" spans="1:26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</row>
    <row r="605" spans="1:26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</row>
    <row r="606" spans="1:26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</row>
    <row r="607" spans="1:26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</row>
    <row r="608" spans="1:26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</row>
    <row r="609" spans="1:26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</row>
    <row r="610" spans="1:26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</row>
    <row r="611" spans="1:26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</row>
    <row r="612" spans="1:26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</row>
    <row r="613" spans="1:26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</row>
    <row r="614" spans="1:26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</row>
    <row r="615" spans="1:26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</row>
    <row r="616" spans="1:26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</row>
    <row r="617" spans="1:26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</row>
    <row r="618" spans="1:26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</row>
    <row r="619" spans="1:26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</row>
    <row r="620" spans="1:26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</row>
    <row r="621" spans="1:26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</row>
    <row r="622" spans="1:26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</row>
    <row r="623" spans="1:26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</row>
    <row r="624" spans="1:26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</row>
    <row r="625" spans="1:26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</row>
    <row r="626" spans="1:26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</row>
    <row r="627" spans="1:26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</row>
    <row r="628" spans="1:26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</row>
    <row r="629" spans="1:26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</row>
    <row r="630" spans="1:26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</row>
    <row r="631" spans="1:26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</row>
    <row r="632" spans="1:26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</row>
    <row r="633" spans="1:26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</row>
    <row r="634" spans="1:26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</row>
    <row r="635" spans="1:26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</row>
    <row r="636" spans="1:26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</row>
    <row r="637" spans="1:26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</row>
    <row r="638" spans="1:26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</row>
    <row r="639" spans="1:26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</row>
    <row r="640" spans="1:26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</row>
    <row r="641" spans="1:26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</row>
    <row r="642" spans="1:26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</row>
    <row r="643" spans="1:26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</row>
    <row r="644" spans="1:26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</row>
    <row r="645" spans="1:26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</row>
    <row r="646" spans="1:26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</row>
    <row r="647" spans="1:26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</row>
    <row r="648" spans="1:26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</row>
    <row r="649" spans="1:26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</row>
    <row r="650" spans="1:26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</row>
    <row r="651" spans="1:26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</row>
    <row r="652" spans="1:26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</row>
    <row r="653" spans="1:26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</row>
    <row r="654" spans="1:26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</row>
    <row r="655" spans="1:26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</row>
    <row r="656" spans="1:26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</row>
    <row r="657" spans="1:26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</row>
    <row r="658" spans="1:26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</row>
    <row r="659" spans="1:26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</row>
    <row r="660" spans="1:26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</row>
    <row r="661" spans="1:26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</row>
    <row r="662" spans="1:26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</row>
    <row r="663" spans="1:26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</row>
    <row r="664" spans="1:26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</row>
    <row r="665" spans="1:26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</row>
    <row r="666" spans="1:26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</row>
    <row r="667" spans="1:26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</row>
    <row r="668" spans="1:26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</row>
    <row r="669" spans="1:26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</row>
    <row r="670" spans="1:26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</row>
    <row r="671" spans="1:26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</row>
    <row r="672" spans="1:26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</row>
    <row r="673" spans="1:26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</row>
    <row r="674" spans="1:26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</row>
    <row r="675" spans="1:26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</row>
    <row r="676" spans="1:26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</row>
    <row r="677" spans="1:26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</row>
    <row r="678" spans="1:26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</row>
    <row r="679" spans="1:26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</row>
    <row r="680" spans="1:26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</row>
    <row r="681" spans="1:26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</row>
    <row r="682" spans="1:26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</row>
    <row r="683" spans="1:26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</row>
    <row r="684" spans="1:26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</row>
    <row r="685" spans="1:26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</row>
    <row r="686" spans="1:26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</row>
    <row r="687" spans="1:26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</row>
    <row r="688" spans="1:26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</row>
    <row r="689" spans="1:26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</row>
    <row r="690" spans="1:26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</row>
    <row r="691" spans="1:26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</row>
    <row r="692" spans="1:26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</row>
    <row r="693" spans="1:26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</row>
    <row r="694" spans="1:26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</row>
    <row r="695" spans="1:26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</row>
    <row r="696" spans="1:26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</row>
    <row r="697" spans="1:26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</row>
    <row r="698" spans="1:26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</row>
    <row r="699" spans="1:26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</row>
    <row r="700" spans="1:26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</row>
    <row r="701" spans="1:26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</row>
    <row r="702" spans="1:26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</row>
    <row r="703" spans="1:26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</row>
    <row r="704" spans="1:26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</row>
    <row r="705" spans="1:26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</row>
    <row r="706" spans="1:26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</row>
    <row r="707" spans="1:26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</row>
    <row r="708" spans="1:26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</row>
    <row r="709" spans="1:26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</row>
    <row r="710" spans="1:26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</row>
    <row r="711" spans="1:26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</row>
    <row r="712" spans="1:26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</row>
    <row r="713" spans="1:26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</row>
    <row r="714" spans="1:26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</row>
    <row r="715" spans="1:26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</row>
    <row r="716" spans="1:26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</row>
    <row r="717" spans="1:26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</row>
    <row r="718" spans="1:26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</row>
    <row r="719" spans="1:26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</row>
    <row r="720" spans="1:26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</row>
    <row r="721" spans="1:26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</row>
    <row r="722" spans="1:26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</row>
    <row r="723" spans="1:26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</row>
    <row r="724" spans="1:26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</row>
    <row r="725" spans="1:26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</row>
    <row r="726" spans="1:26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</row>
    <row r="727" spans="1:26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</row>
    <row r="728" spans="1:26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</row>
    <row r="729" spans="1:26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</row>
    <row r="730" spans="1:26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</row>
    <row r="731" spans="1:26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</row>
    <row r="732" spans="1:26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</row>
    <row r="733" spans="1:26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</row>
    <row r="734" spans="1:26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</row>
    <row r="735" spans="1:26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</row>
    <row r="736" spans="1:26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</row>
    <row r="737" spans="1:26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</row>
    <row r="738" spans="1:26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</row>
    <row r="739" spans="1:26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</row>
    <row r="740" spans="1:26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</row>
    <row r="741" spans="1:26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</row>
    <row r="742" spans="1:26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</row>
    <row r="743" spans="1:26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</row>
    <row r="744" spans="1:26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</row>
    <row r="745" spans="1:26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</row>
    <row r="746" spans="1:26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</row>
    <row r="747" spans="1:26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</row>
    <row r="748" spans="1:26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</row>
    <row r="749" spans="1:26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</row>
    <row r="750" spans="1:26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</row>
    <row r="751" spans="1:26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</row>
    <row r="752" spans="1:26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</row>
    <row r="753" spans="1:26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</row>
    <row r="754" spans="1:26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</row>
    <row r="755" spans="1:26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</row>
    <row r="756" spans="1:26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</row>
    <row r="757" spans="1:26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</row>
    <row r="758" spans="1:26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</row>
    <row r="759" spans="1:26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</row>
    <row r="760" spans="1:26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</row>
    <row r="761" spans="1:26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</row>
    <row r="762" spans="1:26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</row>
    <row r="763" spans="1:26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</row>
    <row r="764" spans="1:26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</row>
    <row r="765" spans="1:26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</row>
    <row r="766" spans="1:26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</row>
    <row r="767" spans="1:26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</row>
    <row r="768" spans="1:26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</row>
    <row r="769" spans="1:26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</row>
    <row r="770" spans="1:26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</row>
    <row r="771" spans="1:26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</row>
    <row r="772" spans="1:26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</row>
    <row r="773" spans="1:26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</row>
    <row r="774" spans="1:26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</row>
    <row r="775" spans="1:26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</row>
    <row r="776" spans="1:26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</row>
    <row r="777" spans="1:26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</row>
    <row r="778" spans="1:26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</row>
    <row r="779" spans="1:26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</row>
    <row r="780" spans="1:26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</row>
    <row r="781" spans="1:26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</row>
    <row r="782" spans="1:26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</row>
    <row r="783" spans="1:26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</row>
    <row r="784" spans="1:26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</row>
    <row r="785" spans="1:26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</row>
    <row r="786" spans="1:26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</row>
    <row r="787" spans="1:26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</row>
    <row r="788" spans="1:26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</row>
    <row r="789" spans="1:26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</row>
    <row r="790" spans="1:26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</row>
    <row r="791" spans="1:26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</row>
    <row r="792" spans="1:26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</row>
    <row r="793" spans="1:26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</row>
    <row r="794" spans="1:26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</row>
    <row r="795" spans="1:26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</row>
    <row r="796" spans="1:26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</row>
    <row r="797" spans="1:26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</row>
    <row r="798" spans="1:26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</row>
    <row r="799" spans="1:26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</row>
    <row r="800" spans="1:26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</row>
    <row r="801" spans="1:26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</row>
    <row r="802" spans="1:26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</row>
    <row r="803" spans="1:26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</row>
    <row r="804" spans="1:26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</row>
    <row r="805" spans="1:26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</row>
    <row r="806" spans="1:26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</row>
    <row r="807" spans="1:26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</row>
    <row r="808" spans="1:26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</row>
    <row r="809" spans="1:26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</row>
    <row r="810" spans="1:26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</row>
    <row r="811" spans="1:26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</row>
    <row r="812" spans="1:26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</row>
    <row r="813" spans="1:26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</row>
    <row r="814" spans="1:26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</row>
    <row r="815" spans="1:26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</row>
    <row r="816" spans="1:26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</row>
    <row r="817" spans="1:26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</row>
    <row r="818" spans="1:26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</row>
    <row r="819" spans="1:26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</row>
    <row r="820" spans="1:26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</row>
    <row r="821" spans="1:26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</row>
    <row r="822" spans="1:26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</row>
    <row r="823" spans="1:26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</row>
    <row r="824" spans="1:26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</row>
    <row r="825" spans="1:26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</row>
    <row r="826" spans="1:26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</row>
    <row r="827" spans="1:26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</row>
    <row r="828" spans="1:26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</row>
    <row r="829" spans="1:26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</row>
    <row r="830" spans="1:26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</row>
    <row r="831" spans="1:26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</row>
    <row r="832" spans="1:26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</row>
    <row r="833" spans="1:26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</row>
    <row r="834" spans="1:26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</row>
    <row r="835" spans="1:26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</row>
    <row r="836" spans="1:26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</row>
    <row r="837" spans="1:26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</row>
    <row r="838" spans="1:26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</row>
    <row r="839" spans="1:26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</row>
    <row r="840" spans="1:26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</row>
    <row r="841" spans="1:26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</row>
    <row r="842" spans="1:26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</row>
    <row r="843" spans="1:26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</row>
    <row r="844" spans="1:26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</row>
    <row r="845" spans="1:26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</row>
    <row r="846" spans="1:26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</row>
    <row r="847" spans="1:26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</row>
    <row r="848" spans="1:26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</row>
    <row r="849" spans="1:26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</row>
    <row r="850" spans="1:26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</row>
    <row r="851" spans="1:26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</row>
    <row r="852" spans="1:26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</row>
    <row r="853" spans="1:26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</row>
    <row r="854" spans="1:26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</row>
    <row r="855" spans="1:26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</row>
    <row r="856" spans="1:26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</row>
    <row r="857" spans="1:26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</row>
    <row r="858" spans="1:26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</row>
    <row r="859" spans="1:26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</row>
    <row r="860" spans="1:26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</row>
    <row r="861" spans="1:26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</row>
    <row r="862" spans="1:26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</row>
    <row r="863" spans="1:26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</row>
    <row r="864" spans="1:26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</row>
    <row r="865" spans="1:26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</row>
    <row r="866" spans="1:26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</row>
    <row r="867" spans="1:26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</row>
    <row r="868" spans="1:26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</row>
    <row r="869" spans="1:26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</row>
    <row r="870" spans="1:26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</row>
    <row r="871" spans="1:26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</row>
    <row r="872" spans="1:26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</row>
    <row r="873" spans="1:26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</row>
    <row r="874" spans="1:26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</row>
    <row r="875" spans="1:26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</row>
    <row r="876" spans="1:26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</row>
    <row r="877" spans="1:26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</row>
    <row r="878" spans="1:26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</row>
    <row r="879" spans="1:26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</row>
    <row r="880" spans="1:26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</row>
    <row r="881" spans="1:26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</row>
    <row r="882" spans="1:26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</row>
    <row r="883" spans="1:26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</row>
    <row r="884" spans="1:26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</row>
    <row r="885" spans="1:26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</row>
    <row r="886" spans="1:26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</row>
    <row r="887" spans="1:26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</row>
    <row r="888" spans="1:26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</row>
    <row r="889" spans="1:26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</row>
    <row r="890" spans="1:26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</row>
    <row r="891" spans="1:26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</row>
    <row r="892" spans="1:26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</row>
    <row r="893" spans="1:26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</row>
    <row r="894" spans="1:26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</row>
    <row r="895" spans="1:26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</row>
    <row r="896" spans="1:26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</row>
    <row r="897" spans="1:26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</row>
    <row r="898" spans="1:26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</row>
    <row r="899" spans="1:26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</row>
    <row r="900" spans="1:26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</row>
    <row r="901" spans="1:26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</row>
    <row r="902" spans="1:26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</row>
    <row r="903" spans="1:26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</row>
    <row r="904" spans="1:26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</row>
    <row r="905" spans="1:26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</row>
    <row r="906" spans="1:26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</row>
    <row r="907" spans="1:26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</row>
    <row r="908" spans="1:26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</row>
    <row r="909" spans="1:26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</row>
    <row r="910" spans="1:26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</row>
    <row r="911" spans="1:26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</row>
    <row r="912" spans="1:26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</row>
    <row r="913" spans="1:26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</row>
    <row r="914" spans="1:26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</row>
    <row r="915" spans="1:26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</row>
    <row r="916" spans="1:26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</row>
    <row r="917" spans="1:26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</row>
    <row r="918" spans="1:26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</row>
    <row r="919" spans="1:26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</row>
    <row r="920" spans="1:26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</row>
    <row r="921" spans="1:26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</row>
    <row r="922" spans="1:26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</row>
    <row r="923" spans="1:26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</row>
    <row r="924" spans="1:26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</row>
    <row r="925" spans="1:26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</row>
    <row r="926" spans="1:26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</row>
    <row r="927" spans="1:26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</row>
    <row r="928" spans="1:26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</row>
    <row r="929" spans="1:26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</row>
    <row r="930" spans="1:26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</row>
    <row r="931" spans="1:26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</row>
    <row r="932" spans="1:26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</row>
    <row r="933" spans="1:26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</row>
    <row r="934" spans="1:26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</row>
    <row r="935" spans="1:26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</row>
    <row r="936" spans="1:26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</row>
    <row r="937" spans="1:26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</row>
    <row r="938" spans="1:26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</row>
    <row r="939" spans="1:26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</row>
    <row r="940" spans="1:26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</row>
    <row r="941" spans="1:26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</row>
    <row r="942" spans="1:26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</row>
    <row r="943" spans="1:26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</row>
    <row r="944" spans="1:26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</row>
    <row r="945" spans="1:26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</row>
    <row r="946" spans="1:26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</row>
    <row r="947" spans="1:26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</row>
    <row r="948" spans="1:26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</row>
    <row r="949" spans="1:26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</row>
    <row r="950" spans="1:26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</row>
    <row r="951" spans="1:26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</row>
    <row r="952" spans="1:26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</row>
    <row r="953" spans="1:26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</row>
    <row r="954" spans="1:26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</row>
    <row r="955" spans="1:26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</row>
    <row r="956" spans="1:26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</row>
    <row r="957" spans="1:26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</row>
    <row r="958" spans="1:26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</row>
    <row r="959" spans="1:26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</row>
    <row r="960" spans="1:26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</row>
    <row r="961" spans="1:26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</row>
    <row r="962" spans="1:26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</row>
    <row r="963" spans="1:26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</row>
    <row r="964" spans="1:26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</row>
    <row r="965" spans="1:26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</row>
    <row r="966" spans="1:26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</row>
    <row r="967" spans="1:26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</row>
    <row r="968" spans="1:26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</row>
    <row r="969" spans="1:26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</row>
    <row r="970" spans="1:26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</row>
    <row r="971" spans="1:26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</row>
    <row r="972" spans="1:26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</row>
    <row r="973" spans="1:26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</row>
    <row r="974" spans="1:26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</row>
    <row r="975" spans="1:26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</row>
    <row r="976" spans="1:26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</row>
    <row r="977" spans="1:26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</row>
    <row r="978" spans="1:26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</row>
    <row r="979" spans="1:26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</row>
    <row r="980" spans="1:26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</row>
    <row r="981" spans="1:26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</row>
    <row r="982" spans="1:26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</row>
    <row r="983" spans="1:26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</row>
    <row r="984" spans="1:26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</row>
    <row r="985" spans="1:26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</row>
    <row r="986" spans="1:26" ht="15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</row>
    <row r="987" spans="1:26" ht="15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</row>
    <row r="988" spans="1:26" ht="15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</row>
    <row r="989" spans="1:26" ht="15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</row>
    <row r="990" spans="1:26" ht="15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 spans="1:26" ht="15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 spans="1:26" ht="15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 spans="1:26" ht="15.7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 spans="1:26" ht="15.7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 spans="1:26" ht="15.7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 spans="1:26" ht="15.7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 spans="1:26" ht="15.7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 spans="1:26" ht="15.7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 spans="1:26" ht="15.7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 spans="1:26" ht="15.7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42">
    <mergeCell ref="M28:O28"/>
    <mergeCell ref="M7:Q7"/>
    <mergeCell ref="N8:O8"/>
    <mergeCell ref="N10:O10"/>
    <mergeCell ref="N11:O11"/>
    <mergeCell ref="N12:O12"/>
    <mergeCell ref="N13:O13"/>
    <mergeCell ref="N18:O18"/>
    <mergeCell ref="N21:O21"/>
    <mergeCell ref="N22:O22"/>
    <mergeCell ref="M23:O23"/>
    <mergeCell ref="N24:O24"/>
    <mergeCell ref="M25:O25"/>
    <mergeCell ref="A28:D28"/>
    <mergeCell ref="H8:I8"/>
    <mergeCell ref="H9:J9"/>
    <mergeCell ref="H10:J10"/>
    <mergeCell ref="H11:I11"/>
    <mergeCell ref="H12:I12"/>
    <mergeCell ref="H13:I13"/>
    <mergeCell ref="H18:I18"/>
    <mergeCell ref="H21:I21"/>
    <mergeCell ref="H22:I22"/>
    <mergeCell ref="C23:D23"/>
    <mergeCell ref="A24:D24"/>
    <mergeCell ref="A25:D25"/>
    <mergeCell ref="H7:I7"/>
    <mergeCell ref="D9:E9"/>
    <mergeCell ref="N9:O9"/>
    <mergeCell ref="H19:I19"/>
    <mergeCell ref="H20:I20"/>
    <mergeCell ref="N19:O19"/>
    <mergeCell ref="N20:O20"/>
    <mergeCell ref="N14:O14"/>
    <mergeCell ref="N15:O15"/>
    <mergeCell ref="N16:O16"/>
    <mergeCell ref="N17:O17"/>
    <mergeCell ref="A1:O1"/>
    <mergeCell ref="F4:K4"/>
    <mergeCell ref="N4:O4"/>
    <mergeCell ref="F5:K5"/>
    <mergeCell ref="N5:O5"/>
  </mergeCells>
  <printOptions horizontalCentered="1"/>
  <pageMargins left="0" right="0" top="0.35433070866141736" bottom="0.15748031496062992" header="0" footer="0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E5D9C-248D-4A29-B941-54CCBF7DB305}">
  <sheetPr>
    <tabColor rgb="FF92D050"/>
  </sheetPr>
  <dimension ref="A1:P1083"/>
  <sheetViews>
    <sheetView workbookViewId="0">
      <pane ySplit="6" topLeftCell="A92" activePane="bottomLeft" state="frozen"/>
      <selection pane="bottomLeft" activeCell="N98" sqref="N98"/>
    </sheetView>
  </sheetViews>
  <sheetFormatPr defaultRowHeight="15"/>
  <cols>
    <col min="1" max="1" width="5.85546875" style="516" customWidth="1"/>
    <col min="2" max="2" width="20.28515625" style="514" customWidth="1"/>
    <col min="3" max="3" width="14.42578125" style="516"/>
    <col min="4" max="4" width="9.140625" style="516"/>
    <col min="5" max="5" width="9.7109375" style="516" customWidth="1"/>
    <col min="6" max="6" width="8.7109375" style="516" customWidth="1"/>
    <col min="7" max="7" width="11.42578125" style="514" customWidth="1"/>
    <col min="8" max="8" width="6" style="516" customWidth="1"/>
    <col min="9" max="9" width="5.85546875" style="514" customWidth="1"/>
    <col min="10" max="10" width="5.7109375" style="516" customWidth="1"/>
    <col min="11" max="11" width="20.42578125" style="516" customWidth="1"/>
    <col min="12" max="12" width="7.85546875" style="516" customWidth="1"/>
    <col min="13" max="13" width="12.85546875" style="516" customWidth="1"/>
    <col min="14" max="14" width="31.5703125" style="516" customWidth="1"/>
    <col min="15" max="15" width="8.7109375" style="532" customWidth="1"/>
    <col min="16" max="16" width="8.7109375" customWidth="1"/>
  </cols>
  <sheetData>
    <row r="1" spans="1:16">
      <c r="O1" s="512"/>
      <c r="P1" s="48"/>
    </row>
    <row r="2" spans="1:16">
      <c r="A2" s="1363" t="s">
        <v>4051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1363"/>
      <c r="N2" s="1363"/>
      <c r="O2" s="512"/>
      <c r="P2" s="48"/>
    </row>
    <row r="3" spans="1:16">
      <c r="A3" s="1363" t="s">
        <v>276</v>
      </c>
      <c r="B3" s="1363"/>
      <c r="C3" s="1363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  <c r="O3" s="512"/>
      <c r="P3" s="48"/>
    </row>
    <row r="4" spans="1:16" ht="15.75" thickBot="1">
      <c r="O4" s="512"/>
      <c r="P4" s="48"/>
    </row>
    <row r="5" spans="1:16" ht="15.75" thickBot="1">
      <c r="A5" s="1365" t="s">
        <v>4052</v>
      </c>
      <c r="B5" s="1361" t="s">
        <v>4053</v>
      </c>
      <c r="C5" s="1394" t="s">
        <v>171</v>
      </c>
      <c r="D5" s="1368"/>
      <c r="E5" s="1359" t="s">
        <v>1030</v>
      </c>
      <c r="F5" s="1361" t="s">
        <v>54</v>
      </c>
      <c r="G5" s="1359" t="s">
        <v>4054</v>
      </c>
      <c r="H5" s="1367" t="s">
        <v>175</v>
      </c>
      <c r="I5" s="1395"/>
      <c r="J5" s="1368"/>
      <c r="K5" s="1359" t="s">
        <v>176</v>
      </c>
      <c r="L5" s="1361" t="s">
        <v>177</v>
      </c>
      <c r="M5" s="1359" t="s">
        <v>4055</v>
      </c>
      <c r="N5" s="1361" t="s">
        <v>3</v>
      </c>
      <c r="O5" s="243"/>
      <c r="P5" s="48"/>
    </row>
    <row r="6" spans="1:16" ht="30.75" thickBot="1">
      <c r="A6" s="1366"/>
      <c r="B6" s="1362"/>
      <c r="C6" s="523" t="s">
        <v>60</v>
      </c>
      <c r="D6" s="582" t="s">
        <v>61</v>
      </c>
      <c r="E6" s="1360"/>
      <c r="F6" s="1362"/>
      <c r="G6" s="1360"/>
      <c r="H6" s="582" t="s">
        <v>179</v>
      </c>
      <c r="I6" s="523" t="s">
        <v>4056</v>
      </c>
      <c r="J6" s="582" t="s">
        <v>171</v>
      </c>
      <c r="K6" s="1360"/>
      <c r="L6" s="1362"/>
      <c r="M6" s="1360"/>
      <c r="N6" s="1362"/>
      <c r="O6" s="573"/>
      <c r="P6" s="48"/>
    </row>
    <row r="7" spans="1:16" ht="9.75" customHeight="1" thickBot="1">
      <c r="A7" s="526">
        <v>1</v>
      </c>
      <c r="B7" s="527">
        <v>2</v>
      </c>
      <c r="C7" s="528">
        <v>3</v>
      </c>
      <c r="D7" s="529">
        <v>4</v>
      </c>
      <c r="E7" s="528">
        <v>5</v>
      </c>
      <c r="F7" s="529">
        <v>6</v>
      </c>
      <c r="G7" s="528">
        <v>7</v>
      </c>
      <c r="H7" s="529">
        <v>8</v>
      </c>
      <c r="I7" s="528">
        <v>9</v>
      </c>
      <c r="J7" s="529">
        <v>10</v>
      </c>
      <c r="K7" s="528">
        <v>11</v>
      </c>
      <c r="L7" s="529">
        <v>12</v>
      </c>
      <c r="M7" s="528">
        <v>13</v>
      </c>
      <c r="N7" s="529">
        <v>14</v>
      </c>
      <c r="O7" s="583"/>
      <c r="P7" s="48"/>
    </row>
    <row r="8" spans="1:16">
      <c r="A8" s="584">
        <v>1</v>
      </c>
      <c r="B8" s="585" t="s">
        <v>4057</v>
      </c>
      <c r="C8" s="586" t="s">
        <v>4058</v>
      </c>
      <c r="D8" s="587" t="s">
        <v>308</v>
      </c>
      <c r="E8" s="586" t="s">
        <v>4059</v>
      </c>
      <c r="F8" s="586">
        <v>1958</v>
      </c>
      <c r="G8" s="762" t="s">
        <v>4060</v>
      </c>
      <c r="H8" s="588" t="s">
        <v>4061</v>
      </c>
      <c r="I8" s="585"/>
      <c r="J8" s="586"/>
      <c r="K8" s="762" t="s">
        <v>4062</v>
      </c>
      <c r="L8" s="588" t="s">
        <v>224</v>
      </c>
      <c r="M8" s="586"/>
      <c r="N8" s="758" t="s">
        <v>4063</v>
      </c>
      <c r="O8" s="512"/>
      <c r="P8" s="48"/>
    </row>
    <row r="9" spans="1:16" ht="30">
      <c r="A9" s="540">
        <v>2</v>
      </c>
      <c r="B9" s="544" t="s">
        <v>4064</v>
      </c>
      <c r="C9" s="542" t="s">
        <v>4065</v>
      </c>
      <c r="D9" s="543" t="s">
        <v>310</v>
      </c>
      <c r="E9" s="542" t="s">
        <v>4066</v>
      </c>
      <c r="F9" s="542">
        <v>1958</v>
      </c>
      <c r="G9" s="763" t="s">
        <v>4067</v>
      </c>
      <c r="H9" s="589"/>
      <c r="I9" s="544"/>
      <c r="J9" s="542"/>
      <c r="K9" s="763" t="s">
        <v>4068</v>
      </c>
      <c r="L9" s="589" t="s">
        <v>224</v>
      </c>
      <c r="M9" s="542"/>
      <c r="N9" s="759" t="s">
        <v>4068</v>
      </c>
      <c r="O9" s="512"/>
      <c r="P9" s="48"/>
    </row>
    <row r="10" spans="1:16" ht="33.75">
      <c r="A10" s="540">
        <v>3</v>
      </c>
      <c r="B10" s="544" t="s">
        <v>4069</v>
      </c>
      <c r="C10" s="542" t="s">
        <v>4070</v>
      </c>
      <c r="D10" s="543" t="s">
        <v>332</v>
      </c>
      <c r="E10" s="542" t="s">
        <v>4071</v>
      </c>
      <c r="F10" s="542">
        <v>1984</v>
      </c>
      <c r="G10" s="763" t="s">
        <v>4072</v>
      </c>
      <c r="H10" s="589"/>
      <c r="I10" s="544"/>
      <c r="J10" s="542"/>
      <c r="K10" s="763" t="s">
        <v>4073</v>
      </c>
      <c r="L10" s="590" t="s">
        <v>4074</v>
      </c>
      <c r="M10" s="542"/>
      <c r="N10" s="767" t="s">
        <v>4075</v>
      </c>
      <c r="O10" s="512"/>
      <c r="P10" s="48"/>
    </row>
    <row r="11" spans="1:16" ht="30">
      <c r="A11" s="540">
        <v>4</v>
      </c>
      <c r="B11" s="544" t="s">
        <v>4076</v>
      </c>
      <c r="C11" s="542" t="s">
        <v>4077</v>
      </c>
      <c r="D11" s="543" t="s">
        <v>393</v>
      </c>
      <c r="E11" s="542" t="s">
        <v>4078</v>
      </c>
      <c r="F11" s="542">
        <v>1958</v>
      </c>
      <c r="G11" s="763" t="s">
        <v>4072</v>
      </c>
      <c r="H11" s="589"/>
      <c r="I11" s="544"/>
      <c r="J11" s="542"/>
      <c r="K11" s="763" t="s">
        <v>4079</v>
      </c>
      <c r="L11" s="589" t="s">
        <v>224</v>
      </c>
      <c r="M11" s="542"/>
      <c r="N11" s="767" t="s">
        <v>4080</v>
      </c>
      <c r="O11" s="512"/>
      <c r="P11" s="48"/>
    </row>
    <row r="12" spans="1:16" ht="30">
      <c r="A12" s="540">
        <v>5</v>
      </c>
      <c r="B12" s="544" t="s">
        <v>4081</v>
      </c>
      <c r="C12" s="542" t="s">
        <v>4082</v>
      </c>
      <c r="D12" s="543" t="s">
        <v>490</v>
      </c>
      <c r="E12" s="542" t="s">
        <v>4083</v>
      </c>
      <c r="F12" s="542">
        <v>1958</v>
      </c>
      <c r="G12" s="763" t="s">
        <v>4084</v>
      </c>
      <c r="H12" s="589"/>
      <c r="I12" s="544"/>
      <c r="J12" s="542"/>
      <c r="K12" s="763" t="s">
        <v>4085</v>
      </c>
      <c r="L12" s="589" t="s">
        <v>224</v>
      </c>
      <c r="M12" s="542"/>
      <c r="N12" s="767" t="s">
        <v>4086</v>
      </c>
      <c r="O12" s="512"/>
      <c r="P12" s="110"/>
    </row>
    <row r="13" spans="1:16" ht="30">
      <c r="A13" s="540">
        <v>6</v>
      </c>
      <c r="B13" s="544" t="str">
        <f t="shared" ref="B13:C13" si="0">B12</f>
        <v>Tanah kering ditanami jagung</v>
      </c>
      <c r="C13" s="542" t="str">
        <f t="shared" si="0"/>
        <v>2.01.03.03.001</v>
      </c>
      <c r="D13" s="543" t="s">
        <v>404</v>
      </c>
      <c r="E13" s="542" t="s">
        <v>4087</v>
      </c>
      <c r="F13" s="542">
        <v>1958</v>
      </c>
      <c r="G13" s="763" t="s">
        <v>4088</v>
      </c>
      <c r="H13" s="589"/>
      <c r="I13" s="544"/>
      <c r="J13" s="542"/>
      <c r="K13" s="763" t="s">
        <v>4089</v>
      </c>
      <c r="L13" s="589" t="s">
        <v>224</v>
      </c>
      <c r="M13" s="542"/>
      <c r="N13" s="767" t="s">
        <v>4090</v>
      </c>
      <c r="O13" s="512"/>
      <c r="P13" s="48"/>
    </row>
    <row r="14" spans="1:16" ht="36">
      <c r="A14" s="540">
        <v>7</v>
      </c>
      <c r="B14" s="544" t="str">
        <f>B12</f>
        <v>Tanah kering ditanami jagung</v>
      </c>
      <c r="C14" s="542" t="str">
        <f>C13</f>
        <v>2.01.03.03.001</v>
      </c>
      <c r="D14" s="543" t="s">
        <v>608</v>
      </c>
      <c r="E14" s="542" t="s">
        <v>4091</v>
      </c>
      <c r="F14" s="542">
        <v>1958</v>
      </c>
      <c r="G14" s="763" t="s">
        <v>4092</v>
      </c>
      <c r="H14" s="589"/>
      <c r="I14" s="544"/>
      <c r="J14" s="542"/>
      <c r="K14" s="763" t="s">
        <v>4093</v>
      </c>
      <c r="L14" s="589" t="s">
        <v>224</v>
      </c>
      <c r="M14" s="542"/>
      <c r="N14" s="767" t="s">
        <v>4094</v>
      </c>
      <c r="O14" s="512"/>
      <c r="P14" s="48"/>
    </row>
    <row r="15" spans="1:16" ht="30">
      <c r="A15" s="540">
        <v>8</v>
      </c>
      <c r="B15" s="544" t="str">
        <f>B14</f>
        <v>Tanah kering ditanami jagung</v>
      </c>
      <c r="C15" s="542" t="str">
        <f>C8</f>
        <v>2.01.02.03.008</v>
      </c>
      <c r="D15" s="543" t="s">
        <v>609</v>
      </c>
      <c r="E15" s="542" t="s">
        <v>4095</v>
      </c>
      <c r="F15" s="542">
        <v>1958</v>
      </c>
      <c r="G15" s="763" t="s">
        <v>4096</v>
      </c>
      <c r="H15" s="589" t="s">
        <v>4061</v>
      </c>
      <c r="I15" s="544"/>
      <c r="J15" s="542"/>
      <c r="K15" s="763" t="s">
        <v>4097</v>
      </c>
      <c r="L15" s="589" t="s">
        <v>224</v>
      </c>
      <c r="M15" s="542"/>
      <c r="N15" s="767" t="s">
        <v>4098</v>
      </c>
      <c r="O15" s="512"/>
      <c r="P15" s="48"/>
    </row>
    <row r="16" spans="1:16" ht="33.75">
      <c r="A16" s="540">
        <v>9</v>
      </c>
      <c r="B16" s="544" t="str">
        <f>B10</f>
        <v>Tanah bangunan Kantor pemerintah</v>
      </c>
      <c r="C16" s="542" t="str">
        <f>C10</f>
        <v>2.01.12.04.001</v>
      </c>
      <c r="D16" s="543" t="s">
        <v>408</v>
      </c>
      <c r="E16" s="542" t="s">
        <v>4099</v>
      </c>
      <c r="F16" s="542">
        <v>1984</v>
      </c>
      <c r="G16" s="763" t="s">
        <v>4100</v>
      </c>
      <c r="H16" s="589"/>
      <c r="I16" s="544"/>
      <c r="J16" s="542"/>
      <c r="K16" s="763" t="s">
        <v>4101</v>
      </c>
      <c r="L16" s="590" t="s">
        <v>4074</v>
      </c>
      <c r="M16" s="542"/>
      <c r="N16" s="767" t="s">
        <v>4102</v>
      </c>
      <c r="O16" s="512"/>
      <c r="P16" s="48"/>
    </row>
    <row r="17" spans="1:16" ht="48">
      <c r="A17" s="540">
        <v>10</v>
      </c>
      <c r="B17" s="544" t="s">
        <v>4103</v>
      </c>
      <c r="C17" s="542" t="s">
        <v>4104</v>
      </c>
      <c r="D17" s="543" t="s">
        <v>413</v>
      </c>
      <c r="E17" s="542" t="s">
        <v>4105</v>
      </c>
      <c r="F17" s="542">
        <v>1984</v>
      </c>
      <c r="G17" s="763" t="str">
        <f>G16</f>
        <v xml:space="preserve">  Persil 37  </v>
      </c>
      <c r="H17" s="589"/>
      <c r="I17" s="544"/>
      <c r="J17" s="542"/>
      <c r="K17" s="763" t="s">
        <v>4106</v>
      </c>
      <c r="L17" s="590" t="s">
        <v>4074</v>
      </c>
      <c r="M17" s="542"/>
      <c r="N17" s="760" t="s">
        <v>4107</v>
      </c>
      <c r="O17" s="512"/>
      <c r="P17" s="48"/>
    </row>
    <row r="18" spans="1:16" ht="36">
      <c r="A18" s="540">
        <v>11</v>
      </c>
      <c r="B18" s="544" t="str">
        <f>B15</f>
        <v>Tanah kering ditanami jagung</v>
      </c>
      <c r="C18" s="542" t="str">
        <f>C13</f>
        <v>2.01.03.03.001</v>
      </c>
      <c r="D18" s="543" t="s">
        <v>596</v>
      </c>
      <c r="E18" s="542" t="s">
        <v>4108</v>
      </c>
      <c r="F18" s="542">
        <v>1958</v>
      </c>
      <c r="G18" s="763" t="s">
        <v>4109</v>
      </c>
      <c r="H18" s="589"/>
      <c r="I18" s="544"/>
      <c r="J18" s="542"/>
      <c r="K18" s="763" t="s">
        <v>4110</v>
      </c>
      <c r="L18" s="589" t="s">
        <v>224</v>
      </c>
      <c r="M18" s="542"/>
      <c r="N18" s="760" t="s">
        <v>4111</v>
      </c>
      <c r="O18" s="512"/>
      <c r="P18" s="48"/>
    </row>
    <row r="19" spans="1:16" ht="48">
      <c r="A19" s="540">
        <v>12</v>
      </c>
      <c r="B19" s="544" t="str">
        <f>B16</f>
        <v>Tanah bangunan Kantor pemerintah</v>
      </c>
      <c r="C19" s="542" t="str">
        <f>C10</f>
        <v>2.01.12.04.001</v>
      </c>
      <c r="D19" s="543" t="s">
        <v>720</v>
      </c>
      <c r="E19" s="542" t="s">
        <v>4112</v>
      </c>
      <c r="F19" s="542">
        <v>1984</v>
      </c>
      <c r="G19" s="763" t="s">
        <v>4113</v>
      </c>
      <c r="H19" s="589"/>
      <c r="I19" s="544"/>
      <c r="J19" s="542"/>
      <c r="K19" s="763" t="s">
        <v>4114</v>
      </c>
      <c r="L19" s="590" t="s">
        <v>4074</v>
      </c>
      <c r="M19" s="542"/>
      <c r="N19" s="760" t="s">
        <v>4115</v>
      </c>
      <c r="O19" s="512"/>
      <c r="P19" s="48"/>
    </row>
    <row r="20" spans="1:16" ht="48">
      <c r="A20" s="540">
        <v>13</v>
      </c>
      <c r="B20" s="544" t="str">
        <f t="shared" ref="B20:C20" si="1">B19</f>
        <v>Tanah bangunan Kantor pemerintah</v>
      </c>
      <c r="C20" s="542" t="str">
        <f t="shared" si="1"/>
        <v>2.01.12.04.001</v>
      </c>
      <c r="D20" s="543" t="s">
        <v>598</v>
      </c>
      <c r="E20" s="542" t="s">
        <v>4116</v>
      </c>
      <c r="F20" s="542">
        <v>1984</v>
      </c>
      <c r="G20" s="763" t="str">
        <f>G19</f>
        <v xml:space="preserve">  Persil 56  </v>
      </c>
      <c r="H20" s="589"/>
      <c r="I20" s="544"/>
      <c r="J20" s="542"/>
      <c r="K20" s="763" t="s">
        <v>4117</v>
      </c>
      <c r="L20" s="590" t="s">
        <v>4074</v>
      </c>
      <c r="M20" s="542"/>
      <c r="N20" s="760" t="s">
        <v>4118</v>
      </c>
      <c r="O20" s="512"/>
      <c r="P20" s="48"/>
    </row>
    <row r="21" spans="1:16" ht="48">
      <c r="A21" s="540">
        <v>14</v>
      </c>
      <c r="B21" s="544" t="str">
        <f>B18</f>
        <v>Tanah kering ditanami jagung</v>
      </c>
      <c r="C21" s="542" t="str">
        <f>C18</f>
        <v>2.01.03.03.001</v>
      </c>
      <c r="D21" s="543" t="s">
        <v>599</v>
      </c>
      <c r="E21" s="542" t="s">
        <v>4119</v>
      </c>
      <c r="F21" s="542">
        <v>1958</v>
      </c>
      <c r="G21" s="763" t="s">
        <v>4120</v>
      </c>
      <c r="H21" s="589"/>
      <c r="I21" s="544"/>
      <c r="J21" s="542"/>
      <c r="K21" s="763" t="s">
        <v>4121</v>
      </c>
      <c r="L21" s="589" t="s">
        <v>224</v>
      </c>
      <c r="M21" s="542"/>
      <c r="N21" s="760" t="s">
        <v>4122</v>
      </c>
      <c r="O21" s="512"/>
      <c r="P21" s="48"/>
    </row>
    <row r="22" spans="1:16">
      <c r="A22" s="540">
        <v>15</v>
      </c>
      <c r="B22" s="544" t="s">
        <v>4057</v>
      </c>
      <c r="C22" s="542" t="str">
        <f t="shared" ref="C22" si="2">C15</f>
        <v>2.01.02.03.008</v>
      </c>
      <c r="D22" s="543" t="s">
        <v>601</v>
      </c>
      <c r="E22" s="542" t="s">
        <v>4123</v>
      </c>
      <c r="F22" s="542">
        <v>1958</v>
      </c>
      <c r="G22" s="763" t="str">
        <f t="shared" ref="G22:G23" si="3">G21</f>
        <v xml:space="preserve">  Persil 71  </v>
      </c>
      <c r="H22" s="589"/>
      <c r="I22" s="544"/>
      <c r="J22" s="542"/>
      <c r="K22" s="763" t="s">
        <v>4124</v>
      </c>
      <c r="L22" s="589" t="s">
        <v>224</v>
      </c>
      <c r="M22" s="542"/>
      <c r="N22" s="760" t="s">
        <v>4125</v>
      </c>
      <c r="O22" s="512"/>
      <c r="P22" s="48"/>
    </row>
    <row r="23" spans="1:16" ht="30">
      <c r="A23" s="540">
        <v>16</v>
      </c>
      <c r="B23" s="544" t="str">
        <f>B21</f>
        <v>Tanah kering ditanami jagung</v>
      </c>
      <c r="C23" s="542" t="str">
        <f>C21</f>
        <v>2.01.03.03.001</v>
      </c>
      <c r="D23" s="543" t="s">
        <v>761</v>
      </c>
      <c r="E23" s="542" t="s">
        <v>4126</v>
      </c>
      <c r="F23" s="542">
        <v>1958</v>
      </c>
      <c r="G23" s="763" t="str">
        <f t="shared" si="3"/>
        <v xml:space="preserve">  Persil 71  </v>
      </c>
      <c r="H23" s="589"/>
      <c r="I23" s="544"/>
      <c r="J23" s="542"/>
      <c r="K23" s="763" t="s">
        <v>4127</v>
      </c>
      <c r="L23" s="589" t="s">
        <v>224</v>
      </c>
      <c r="M23" s="542"/>
      <c r="N23" s="760" t="s">
        <v>4128</v>
      </c>
      <c r="O23" s="512"/>
      <c r="P23" s="48"/>
    </row>
    <row r="24" spans="1:16" ht="48">
      <c r="A24" s="540">
        <v>17</v>
      </c>
      <c r="B24" s="544" t="s">
        <v>4129</v>
      </c>
      <c r="C24" s="542" t="s">
        <v>4130</v>
      </c>
      <c r="D24" s="543" t="s">
        <v>762</v>
      </c>
      <c r="E24" s="542" t="s">
        <v>4131</v>
      </c>
      <c r="F24" s="542">
        <v>1958</v>
      </c>
      <c r="G24" s="763" t="s">
        <v>4132</v>
      </c>
      <c r="H24" s="589"/>
      <c r="I24" s="544"/>
      <c r="J24" s="542"/>
      <c r="K24" s="763" t="s">
        <v>4133</v>
      </c>
      <c r="L24" s="589" t="s">
        <v>224</v>
      </c>
      <c r="M24" s="542"/>
      <c r="N24" s="760" t="s">
        <v>4134</v>
      </c>
      <c r="O24" s="512"/>
      <c r="P24" s="48"/>
    </row>
    <row r="25" spans="1:16" ht="60">
      <c r="A25" s="540">
        <v>18</v>
      </c>
      <c r="B25" s="544" t="str">
        <f>B23</f>
        <v>Tanah kering ditanami jagung</v>
      </c>
      <c r="C25" s="542" t="str">
        <f t="shared" ref="C25" si="4">C22</f>
        <v>2.01.02.03.008</v>
      </c>
      <c r="D25" s="543" t="s">
        <v>763</v>
      </c>
      <c r="E25" s="542" t="s">
        <v>4135</v>
      </c>
      <c r="F25" s="542">
        <v>1958</v>
      </c>
      <c r="G25" s="763" t="s">
        <v>4136</v>
      </c>
      <c r="H25" s="589"/>
      <c r="I25" s="544"/>
      <c r="J25" s="542"/>
      <c r="K25" s="763" t="s">
        <v>4137</v>
      </c>
      <c r="L25" s="589" t="s">
        <v>224</v>
      </c>
      <c r="M25" s="542"/>
      <c r="N25" s="760" t="s">
        <v>4138</v>
      </c>
      <c r="O25" s="512"/>
      <c r="P25" s="48"/>
    </row>
    <row r="26" spans="1:16" ht="30">
      <c r="A26" s="540">
        <v>19</v>
      </c>
      <c r="B26" s="544" t="s">
        <v>4076</v>
      </c>
      <c r="C26" s="542" t="s">
        <v>4077</v>
      </c>
      <c r="D26" s="543" t="s">
        <v>764</v>
      </c>
      <c r="E26" s="542" t="s">
        <v>4139</v>
      </c>
      <c r="F26" s="542">
        <v>1958</v>
      </c>
      <c r="G26" s="763" t="str">
        <f>G25</f>
        <v xml:space="preserve">  Persil 74  </v>
      </c>
      <c r="H26" s="589"/>
      <c r="I26" s="544"/>
      <c r="J26" s="542"/>
      <c r="K26" s="763" t="s">
        <v>4140</v>
      </c>
      <c r="L26" s="589" t="s">
        <v>224</v>
      </c>
      <c r="M26" s="542"/>
      <c r="N26" s="760" t="s">
        <v>4141</v>
      </c>
      <c r="O26" s="512"/>
      <c r="P26" s="48"/>
    </row>
    <row r="27" spans="1:16" ht="48">
      <c r="A27" s="540">
        <v>20</v>
      </c>
      <c r="B27" s="544" t="str">
        <f>B26</f>
        <v>Tanah bangunan sekolah</v>
      </c>
      <c r="C27" s="542" t="str">
        <f>C26</f>
        <v>2.01.12.04.002</v>
      </c>
      <c r="D27" s="543" t="s">
        <v>765</v>
      </c>
      <c r="E27" s="542" t="s">
        <v>4142</v>
      </c>
      <c r="F27" s="542">
        <v>1958</v>
      </c>
      <c r="G27" s="763" t="s">
        <v>4143</v>
      </c>
      <c r="H27" s="589"/>
      <c r="I27" s="544"/>
      <c r="J27" s="542"/>
      <c r="K27" s="763" t="s">
        <v>4144</v>
      </c>
      <c r="L27" s="589" t="s">
        <v>224</v>
      </c>
      <c r="M27" s="542"/>
      <c r="N27" s="760" t="s">
        <v>4145</v>
      </c>
      <c r="O27" s="512"/>
      <c r="P27" s="48"/>
    </row>
    <row r="28" spans="1:16" ht="48">
      <c r="A28" s="540">
        <v>21</v>
      </c>
      <c r="B28" s="544" t="str">
        <f>B25</f>
        <v>Tanah kering ditanami jagung</v>
      </c>
      <c r="C28" s="542" t="str">
        <f>C23</f>
        <v>2.01.03.03.001</v>
      </c>
      <c r="D28" s="543" t="s">
        <v>345</v>
      </c>
      <c r="E28" s="542" t="s">
        <v>4146</v>
      </c>
      <c r="F28" s="542">
        <v>1958</v>
      </c>
      <c r="G28" s="763" t="s">
        <v>4147</v>
      </c>
      <c r="H28" s="589"/>
      <c r="I28" s="544"/>
      <c r="J28" s="542"/>
      <c r="K28" s="763" t="s">
        <v>4148</v>
      </c>
      <c r="L28" s="589" t="s">
        <v>224</v>
      </c>
      <c r="M28" s="542"/>
      <c r="N28" s="760" t="s">
        <v>4149</v>
      </c>
      <c r="O28" s="512"/>
      <c r="P28" s="48"/>
    </row>
    <row r="29" spans="1:16" ht="48">
      <c r="A29" s="540">
        <v>22</v>
      </c>
      <c r="B29" s="544" t="str">
        <f t="shared" ref="B29:C30" si="5">B28</f>
        <v>Tanah kering ditanami jagung</v>
      </c>
      <c r="C29" s="542" t="str">
        <f t="shared" si="5"/>
        <v>2.01.03.03.001</v>
      </c>
      <c r="D29" s="543" t="s">
        <v>766</v>
      </c>
      <c r="E29" s="542" t="s">
        <v>4150</v>
      </c>
      <c r="F29" s="542">
        <v>1958</v>
      </c>
      <c r="G29" s="763" t="s">
        <v>4147</v>
      </c>
      <c r="H29" s="589"/>
      <c r="I29" s="544"/>
      <c r="J29" s="542"/>
      <c r="K29" s="763" t="str">
        <f t="shared" ref="K29:K30" si="6">K28</f>
        <v>Lahan Pertanian Blok Ledok</v>
      </c>
      <c r="L29" s="589" t="s">
        <v>224</v>
      </c>
      <c r="M29" s="542"/>
      <c r="N29" s="760" t="str">
        <f t="shared" ref="N29:N30" si="7">N28</f>
        <v>TKD Lahan Pertanian Blok Ledok, (KALURAHAN), BATAS UTARA : JALAN; BATAS SELATAN : MUNGKAR; BATAS BARAT : JALAN; BATAS TIMUR : TUMINI;</v>
      </c>
      <c r="O29" s="512"/>
      <c r="P29" s="48"/>
    </row>
    <row r="30" spans="1:16" ht="48">
      <c r="A30" s="540">
        <v>23</v>
      </c>
      <c r="B30" s="544" t="str">
        <f t="shared" si="5"/>
        <v>Tanah kering ditanami jagung</v>
      </c>
      <c r="C30" s="542" t="str">
        <f t="shared" si="5"/>
        <v>2.01.03.03.001</v>
      </c>
      <c r="D30" s="543" t="s">
        <v>767</v>
      </c>
      <c r="E30" s="542" t="s">
        <v>4151</v>
      </c>
      <c r="F30" s="542">
        <v>1958</v>
      </c>
      <c r="G30" s="763" t="s">
        <v>4147</v>
      </c>
      <c r="H30" s="589"/>
      <c r="I30" s="544"/>
      <c r="J30" s="542"/>
      <c r="K30" s="763" t="str">
        <f t="shared" si="6"/>
        <v>Lahan Pertanian Blok Ledok</v>
      </c>
      <c r="L30" s="589" t="s">
        <v>224</v>
      </c>
      <c r="M30" s="542"/>
      <c r="N30" s="760" t="str">
        <f t="shared" si="7"/>
        <v>TKD Lahan Pertanian Blok Ledok, (KALURAHAN), BATAS UTARA : JALAN; BATAS SELATAN : MUNGKAR; BATAS BARAT : JALAN; BATAS TIMUR : TUMINI;</v>
      </c>
      <c r="O30" s="512"/>
      <c r="P30" s="48"/>
    </row>
    <row r="31" spans="1:16" ht="36">
      <c r="A31" s="540">
        <v>24</v>
      </c>
      <c r="B31" s="544" t="s">
        <v>4152</v>
      </c>
      <c r="C31" s="542" t="s">
        <v>4153</v>
      </c>
      <c r="D31" s="543" t="s">
        <v>462</v>
      </c>
      <c r="E31" s="542" t="s">
        <v>4154</v>
      </c>
      <c r="F31" s="542">
        <v>1958</v>
      </c>
      <c r="G31" s="763" t="s">
        <v>4155</v>
      </c>
      <c r="H31" s="589"/>
      <c r="I31" s="544"/>
      <c r="J31" s="542"/>
      <c r="K31" s="763" t="s">
        <v>4156</v>
      </c>
      <c r="L31" s="589" t="s">
        <v>224</v>
      </c>
      <c r="M31" s="542"/>
      <c r="N31" s="760" t="s">
        <v>4157</v>
      </c>
      <c r="O31" s="512"/>
      <c r="P31" s="48"/>
    </row>
    <row r="32" spans="1:16" ht="48">
      <c r="A32" s="540">
        <v>25</v>
      </c>
      <c r="B32" s="544" t="s">
        <v>4158</v>
      </c>
      <c r="C32" s="542" t="s">
        <v>4159</v>
      </c>
      <c r="D32" s="543" t="s">
        <v>768</v>
      </c>
      <c r="E32" s="542" t="s">
        <v>4160</v>
      </c>
      <c r="F32" s="542">
        <v>1958</v>
      </c>
      <c r="G32" s="763" t="s">
        <v>4161</v>
      </c>
      <c r="H32" s="589"/>
      <c r="I32" s="544"/>
      <c r="J32" s="542"/>
      <c r="K32" s="763" t="s">
        <v>4162</v>
      </c>
      <c r="L32" s="589" t="s">
        <v>224</v>
      </c>
      <c r="M32" s="542"/>
      <c r="N32" s="760" t="s">
        <v>4163</v>
      </c>
      <c r="O32" s="512"/>
      <c r="P32" s="48"/>
    </row>
    <row r="33" spans="1:16" ht="36">
      <c r="A33" s="540">
        <v>26</v>
      </c>
      <c r="B33" s="544" t="s">
        <v>4164</v>
      </c>
      <c r="C33" s="542" t="s">
        <v>4165</v>
      </c>
      <c r="D33" s="543" t="s">
        <v>769</v>
      </c>
      <c r="E33" s="542" t="s">
        <v>4166</v>
      </c>
      <c r="F33" s="542">
        <v>1958</v>
      </c>
      <c r="G33" s="763" t="s">
        <v>4167</v>
      </c>
      <c r="H33" s="589"/>
      <c r="I33" s="544"/>
      <c r="J33" s="542"/>
      <c r="K33" s="763" t="s">
        <v>4168</v>
      </c>
      <c r="L33" s="589" t="s">
        <v>224</v>
      </c>
      <c r="M33" s="542"/>
      <c r="N33" s="760" t="s">
        <v>4169</v>
      </c>
      <c r="O33" s="512"/>
      <c r="P33" s="48"/>
    </row>
    <row r="34" spans="1:16" ht="30">
      <c r="A34" s="540">
        <v>27</v>
      </c>
      <c r="B34" s="544" t="str">
        <f>B29</f>
        <v>Tanah kering ditanami jagung</v>
      </c>
      <c r="C34" s="542" t="str">
        <f>C21</f>
        <v>2.01.03.03.001</v>
      </c>
      <c r="D34" s="543" t="s">
        <v>770</v>
      </c>
      <c r="E34" s="542" t="s">
        <v>4170</v>
      </c>
      <c r="F34" s="542">
        <v>1958</v>
      </c>
      <c r="G34" s="763" t="str">
        <f>G33</f>
        <v xml:space="preserve">  Persil 93  </v>
      </c>
      <c r="H34" s="589"/>
      <c r="I34" s="544"/>
      <c r="J34" s="542"/>
      <c r="K34" s="763" t="s">
        <v>4171</v>
      </c>
      <c r="L34" s="589" t="s">
        <v>224</v>
      </c>
      <c r="M34" s="542"/>
      <c r="N34" s="760" t="s">
        <v>4171</v>
      </c>
      <c r="O34" s="512"/>
      <c r="P34" s="48"/>
    </row>
    <row r="35" spans="1:16" ht="30">
      <c r="A35" s="540">
        <v>28</v>
      </c>
      <c r="B35" s="544" t="str">
        <f t="shared" ref="B35:C35" si="8">B34</f>
        <v>Tanah kering ditanami jagung</v>
      </c>
      <c r="C35" s="542" t="str">
        <f t="shared" si="8"/>
        <v>2.01.03.03.001</v>
      </c>
      <c r="D35" s="543" t="s">
        <v>771</v>
      </c>
      <c r="E35" s="542" t="s">
        <v>4172</v>
      </c>
      <c r="F35" s="542">
        <v>1958</v>
      </c>
      <c r="G35" s="763" t="s">
        <v>4173</v>
      </c>
      <c r="H35" s="589"/>
      <c r="I35" s="544"/>
      <c r="J35" s="542"/>
      <c r="K35" s="763" t="str">
        <f>K34</f>
        <v>Lahan Pertanian SG</v>
      </c>
      <c r="L35" s="589" t="s">
        <v>224</v>
      </c>
      <c r="M35" s="542"/>
      <c r="N35" s="760" t="str">
        <f>N34</f>
        <v>Lahan Pertanian SG</v>
      </c>
      <c r="O35" s="512"/>
      <c r="P35" s="48"/>
    </row>
    <row r="36" spans="1:16" ht="33.75">
      <c r="A36" s="540">
        <v>29</v>
      </c>
      <c r="B36" s="544" t="s">
        <v>4057</v>
      </c>
      <c r="C36" s="542" t="str">
        <f>C22</f>
        <v>2.01.02.03.008</v>
      </c>
      <c r="D36" s="543" t="s">
        <v>374</v>
      </c>
      <c r="E36" s="542" t="s">
        <v>4174</v>
      </c>
      <c r="F36" s="542">
        <v>1958</v>
      </c>
      <c r="G36" s="763" t="s">
        <v>4175</v>
      </c>
      <c r="H36" s="589" t="s">
        <v>4061</v>
      </c>
      <c r="I36" s="544"/>
      <c r="J36" s="542"/>
      <c r="K36" s="763" t="s">
        <v>4176</v>
      </c>
      <c r="L36" s="589" t="s">
        <v>224</v>
      </c>
      <c r="M36" s="542"/>
      <c r="N36" s="767" t="s">
        <v>4177</v>
      </c>
      <c r="O36" s="512"/>
      <c r="P36" s="48"/>
    </row>
    <row r="37" spans="1:16" ht="33.75">
      <c r="A37" s="540">
        <v>30</v>
      </c>
      <c r="B37" s="544" t="str">
        <f>B35</f>
        <v>Tanah kering ditanami jagung</v>
      </c>
      <c r="C37" s="542" t="str">
        <f>C14</f>
        <v>2.01.03.03.001</v>
      </c>
      <c r="D37" s="543" t="s">
        <v>416</v>
      </c>
      <c r="E37" s="542" t="s">
        <v>4178</v>
      </c>
      <c r="F37" s="542">
        <v>1958</v>
      </c>
      <c r="G37" s="763" t="str">
        <f>G36</f>
        <v xml:space="preserve">  Persil 97  </v>
      </c>
      <c r="H37" s="589"/>
      <c r="I37" s="544"/>
      <c r="J37" s="542"/>
      <c r="K37" s="763" t="s">
        <v>4179</v>
      </c>
      <c r="L37" s="589" t="s">
        <v>224</v>
      </c>
      <c r="M37" s="542"/>
      <c r="N37" s="767" t="s">
        <v>4180</v>
      </c>
      <c r="O37" s="512"/>
      <c r="P37" s="48"/>
    </row>
    <row r="38" spans="1:16" ht="33.75">
      <c r="A38" s="540">
        <v>31</v>
      </c>
      <c r="B38" s="544" t="str">
        <f>B37</f>
        <v>Tanah kering ditanami jagung</v>
      </c>
      <c r="C38" s="542" t="str">
        <f t="shared" ref="C38:C40" si="9">C37</f>
        <v>2.01.03.03.001</v>
      </c>
      <c r="D38" s="543" t="s">
        <v>772</v>
      </c>
      <c r="E38" s="542" t="s">
        <v>4181</v>
      </c>
      <c r="F38" s="542">
        <v>1958</v>
      </c>
      <c r="G38" s="763" t="str">
        <f>G37</f>
        <v xml:space="preserve">  Persil 97  </v>
      </c>
      <c r="H38" s="589"/>
      <c r="I38" s="544"/>
      <c r="J38" s="542"/>
      <c r="K38" s="763" t="s">
        <v>4179</v>
      </c>
      <c r="L38" s="589" t="s">
        <v>224</v>
      </c>
      <c r="M38" s="542"/>
      <c r="N38" s="767" t="s">
        <v>4182</v>
      </c>
      <c r="O38" s="512"/>
      <c r="P38" s="48"/>
    </row>
    <row r="39" spans="1:16" ht="33.75">
      <c r="A39" s="540">
        <v>32</v>
      </c>
      <c r="B39" s="544" t="str">
        <f t="shared" ref="B39:B40" si="10">B34</f>
        <v>Tanah kering ditanami jagung</v>
      </c>
      <c r="C39" s="542" t="str">
        <f t="shared" si="9"/>
        <v>2.01.03.03.001</v>
      </c>
      <c r="D39" s="543" t="s">
        <v>773</v>
      </c>
      <c r="E39" s="542" t="s">
        <v>4183</v>
      </c>
      <c r="F39" s="542">
        <v>1958</v>
      </c>
      <c r="G39" s="763" t="str">
        <f>G38</f>
        <v xml:space="preserve">  Persil 97  </v>
      </c>
      <c r="H39" s="589"/>
      <c r="I39" s="544"/>
      <c r="J39" s="542"/>
      <c r="K39" s="763" t="s">
        <v>4179</v>
      </c>
      <c r="L39" s="589" t="s">
        <v>224</v>
      </c>
      <c r="M39" s="542"/>
      <c r="N39" s="767" t="s">
        <v>4184</v>
      </c>
      <c r="O39" s="512"/>
      <c r="P39" s="48"/>
    </row>
    <row r="40" spans="1:16" ht="33.75">
      <c r="A40" s="540">
        <v>33</v>
      </c>
      <c r="B40" s="544" t="str">
        <f t="shared" si="10"/>
        <v>Tanah kering ditanami jagung</v>
      </c>
      <c r="C40" s="542" t="str">
        <f t="shared" si="9"/>
        <v>2.01.03.03.001</v>
      </c>
      <c r="D40" s="543" t="s">
        <v>774</v>
      </c>
      <c r="E40" s="542" t="s">
        <v>4185</v>
      </c>
      <c r="F40" s="542">
        <v>1958</v>
      </c>
      <c r="G40" s="763" t="s">
        <v>4186</v>
      </c>
      <c r="H40" s="589"/>
      <c r="I40" s="544"/>
      <c r="J40" s="542"/>
      <c r="K40" s="763" t="s">
        <v>4187</v>
      </c>
      <c r="L40" s="589" t="s">
        <v>224</v>
      </c>
      <c r="M40" s="542"/>
      <c r="N40" s="767" t="s">
        <v>4188</v>
      </c>
      <c r="O40" s="512"/>
      <c r="P40" s="48"/>
    </row>
    <row r="41" spans="1:16" ht="36">
      <c r="A41" s="540">
        <v>34</v>
      </c>
      <c r="B41" s="544" t="str">
        <f t="shared" ref="B41" si="11">B40</f>
        <v>Tanah kering ditanami jagung</v>
      </c>
      <c r="C41" s="542" t="str">
        <f>C18</f>
        <v>2.01.03.03.001</v>
      </c>
      <c r="D41" s="543" t="s">
        <v>775</v>
      </c>
      <c r="E41" s="542" t="s">
        <v>4189</v>
      </c>
      <c r="F41" s="542">
        <v>1958</v>
      </c>
      <c r="G41" s="763" t="str">
        <f t="shared" ref="G41:G47" si="12">G40</f>
        <v xml:space="preserve">  Persil 98  </v>
      </c>
      <c r="H41" s="589"/>
      <c r="I41" s="544"/>
      <c r="J41" s="542"/>
      <c r="K41" s="763" t="s">
        <v>4190</v>
      </c>
      <c r="L41" s="589" t="s">
        <v>224</v>
      </c>
      <c r="M41" s="542"/>
      <c r="N41" s="767" t="s">
        <v>4191</v>
      </c>
      <c r="O41" s="512"/>
      <c r="P41" s="48"/>
    </row>
    <row r="42" spans="1:16" ht="30">
      <c r="A42" s="540">
        <v>35</v>
      </c>
      <c r="B42" s="544" t="s">
        <v>4064</v>
      </c>
      <c r="C42" s="542" t="s">
        <v>4065</v>
      </c>
      <c r="D42" s="543" t="s">
        <v>776</v>
      </c>
      <c r="E42" s="542" t="s">
        <v>4192</v>
      </c>
      <c r="F42" s="542">
        <v>1958</v>
      </c>
      <c r="G42" s="763" t="str">
        <f t="shared" si="12"/>
        <v xml:space="preserve">  Persil 98  </v>
      </c>
      <c r="H42" s="589" t="s">
        <v>4061</v>
      </c>
      <c r="I42" s="544"/>
      <c r="J42" s="542"/>
      <c r="K42" s="763" t="s">
        <v>4193</v>
      </c>
      <c r="L42" s="589" t="s">
        <v>224</v>
      </c>
      <c r="M42" s="542"/>
      <c r="N42" s="767" t="s">
        <v>4194</v>
      </c>
      <c r="O42" s="512"/>
      <c r="P42" s="48"/>
    </row>
    <row r="43" spans="1:16" ht="33.75">
      <c r="A43" s="540">
        <v>36</v>
      </c>
      <c r="B43" s="544" t="str">
        <f>B41</f>
        <v>Tanah kering ditanami jagung</v>
      </c>
      <c r="C43" s="542" t="str">
        <f>C41</f>
        <v>2.01.03.03.001</v>
      </c>
      <c r="D43" s="543" t="s">
        <v>777</v>
      </c>
      <c r="E43" s="542" t="s">
        <v>4195</v>
      </c>
      <c r="F43" s="542">
        <v>1958</v>
      </c>
      <c r="G43" s="763" t="s">
        <v>4196</v>
      </c>
      <c r="H43" s="589"/>
      <c r="I43" s="544"/>
      <c r="J43" s="542"/>
      <c r="K43" s="763" t="s">
        <v>4197</v>
      </c>
      <c r="L43" s="589" t="s">
        <v>224</v>
      </c>
      <c r="M43" s="542"/>
      <c r="N43" s="767" t="s">
        <v>4198</v>
      </c>
      <c r="O43" s="512"/>
      <c r="P43" s="48"/>
    </row>
    <row r="44" spans="1:16" ht="33.75">
      <c r="A44" s="540">
        <v>37</v>
      </c>
      <c r="B44" s="544" t="str">
        <f>B43</f>
        <v>Tanah kering ditanami jagung</v>
      </c>
      <c r="C44" s="542" t="str">
        <f>C37</f>
        <v>2.01.03.03.001</v>
      </c>
      <c r="D44" s="543" t="s">
        <v>778</v>
      </c>
      <c r="E44" s="542" t="s">
        <v>4199</v>
      </c>
      <c r="F44" s="542">
        <v>1958</v>
      </c>
      <c r="G44" s="763" t="str">
        <f>G42</f>
        <v xml:space="preserve">  Persil 98  </v>
      </c>
      <c r="H44" s="589"/>
      <c r="I44" s="544"/>
      <c r="J44" s="542"/>
      <c r="K44" s="763" t="s">
        <v>4200</v>
      </c>
      <c r="L44" s="589" t="s">
        <v>224</v>
      </c>
      <c r="M44" s="542"/>
      <c r="N44" s="767" t="s">
        <v>4201</v>
      </c>
      <c r="O44" s="512"/>
      <c r="P44" s="48"/>
    </row>
    <row r="45" spans="1:16" ht="45">
      <c r="A45" s="540">
        <v>38</v>
      </c>
      <c r="B45" s="544" t="str">
        <f t="shared" ref="B45:B47" si="13">B44</f>
        <v>Tanah kering ditanami jagung</v>
      </c>
      <c r="C45" s="542" t="s">
        <v>4202</v>
      </c>
      <c r="D45" s="543" t="s">
        <v>779</v>
      </c>
      <c r="E45" s="542" t="s">
        <v>4203</v>
      </c>
      <c r="F45" s="542">
        <v>1958</v>
      </c>
      <c r="G45" s="763" t="str">
        <f t="shared" si="12"/>
        <v xml:space="preserve">  Persil 98  </v>
      </c>
      <c r="H45" s="589"/>
      <c r="I45" s="544"/>
      <c r="J45" s="542"/>
      <c r="K45" s="763" t="s">
        <v>4204</v>
      </c>
      <c r="L45" s="589" t="s">
        <v>224</v>
      </c>
      <c r="M45" s="542"/>
      <c r="N45" s="767" t="s">
        <v>4205</v>
      </c>
      <c r="O45" s="512"/>
      <c r="P45" s="48"/>
    </row>
    <row r="46" spans="1:16" ht="45">
      <c r="A46" s="540">
        <v>39</v>
      </c>
      <c r="B46" s="544" t="str">
        <f t="shared" si="13"/>
        <v>Tanah kering ditanami jagung</v>
      </c>
      <c r="C46" s="542" t="str">
        <f>C44</f>
        <v>2.01.03.03.001</v>
      </c>
      <c r="D46" s="543" t="s">
        <v>780</v>
      </c>
      <c r="E46" s="542" t="s">
        <v>4206</v>
      </c>
      <c r="F46" s="542">
        <v>1958</v>
      </c>
      <c r="G46" s="763" t="str">
        <f t="shared" si="12"/>
        <v xml:space="preserve">  Persil 98  </v>
      </c>
      <c r="H46" s="589"/>
      <c r="I46" s="544"/>
      <c r="J46" s="542"/>
      <c r="K46" s="763" t="s">
        <v>4207</v>
      </c>
      <c r="L46" s="589" t="s">
        <v>224</v>
      </c>
      <c r="M46" s="542"/>
      <c r="N46" s="767" t="s">
        <v>4208</v>
      </c>
      <c r="O46" s="512"/>
      <c r="P46" s="48"/>
    </row>
    <row r="47" spans="1:16" ht="30">
      <c r="A47" s="540">
        <v>40</v>
      </c>
      <c r="B47" s="544" t="str">
        <f t="shared" si="13"/>
        <v>Tanah kering ditanami jagung</v>
      </c>
      <c r="C47" s="542" t="str">
        <f>C46</f>
        <v>2.01.03.03.001</v>
      </c>
      <c r="D47" s="543" t="s">
        <v>781</v>
      </c>
      <c r="E47" s="542" t="s">
        <v>4209</v>
      </c>
      <c r="F47" s="542">
        <v>1958</v>
      </c>
      <c r="G47" s="763" t="str">
        <f t="shared" si="12"/>
        <v xml:space="preserve">  Persil 98  </v>
      </c>
      <c r="H47" s="589"/>
      <c r="I47" s="544"/>
      <c r="J47" s="542"/>
      <c r="K47" s="763" t="s">
        <v>4210</v>
      </c>
      <c r="L47" s="589" t="s">
        <v>224</v>
      </c>
      <c r="M47" s="542"/>
      <c r="N47" s="767" t="s">
        <v>4211</v>
      </c>
      <c r="O47" s="512"/>
      <c r="P47" s="48"/>
    </row>
    <row r="48" spans="1:16" ht="33.75">
      <c r="A48" s="540">
        <v>41</v>
      </c>
      <c r="B48" s="544" t="s">
        <v>4212</v>
      </c>
      <c r="C48" s="542" t="s">
        <v>4213</v>
      </c>
      <c r="D48" s="543" t="s">
        <v>782</v>
      </c>
      <c r="E48" s="542" t="s">
        <v>4214</v>
      </c>
      <c r="F48" s="542">
        <v>1958</v>
      </c>
      <c r="G48" s="763" t="s">
        <v>4215</v>
      </c>
      <c r="H48" s="589"/>
      <c r="I48" s="544"/>
      <c r="J48" s="542"/>
      <c r="K48" s="763" t="s">
        <v>4216</v>
      </c>
      <c r="L48" s="589" t="s">
        <v>224</v>
      </c>
      <c r="M48" s="542"/>
      <c r="N48" s="767" t="s">
        <v>4217</v>
      </c>
      <c r="O48" s="512"/>
      <c r="P48" s="48"/>
    </row>
    <row r="49" spans="1:16" ht="33.75">
      <c r="A49" s="540">
        <v>42</v>
      </c>
      <c r="B49" s="544" t="s">
        <v>4212</v>
      </c>
      <c r="C49" s="542" t="str">
        <f t="shared" ref="C49:C51" si="14">C48</f>
        <v>2.01.03.01.001</v>
      </c>
      <c r="D49" s="543" t="s">
        <v>783</v>
      </c>
      <c r="E49" s="542" t="s">
        <v>4218</v>
      </c>
      <c r="F49" s="542">
        <v>1958</v>
      </c>
      <c r="G49" s="763" t="str">
        <f>G48</f>
        <v xml:space="preserve">  Persil 99  </v>
      </c>
      <c r="H49" s="589"/>
      <c r="I49" s="544"/>
      <c r="J49" s="542"/>
      <c r="K49" s="763" t="s">
        <v>4216</v>
      </c>
      <c r="L49" s="589" t="s">
        <v>224</v>
      </c>
      <c r="M49" s="542"/>
      <c r="N49" s="767" t="s">
        <v>4219</v>
      </c>
      <c r="O49" s="512"/>
      <c r="P49" s="48"/>
    </row>
    <row r="50" spans="1:16" ht="33.75">
      <c r="A50" s="540">
        <v>43</v>
      </c>
      <c r="B50" s="544" t="s">
        <v>4212</v>
      </c>
      <c r="C50" s="542" t="str">
        <f t="shared" si="14"/>
        <v>2.01.03.01.001</v>
      </c>
      <c r="D50" s="543" t="s">
        <v>784</v>
      </c>
      <c r="E50" s="542" t="s">
        <v>4220</v>
      </c>
      <c r="F50" s="542">
        <v>1958</v>
      </c>
      <c r="G50" s="763" t="str">
        <f t="shared" ref="G50:G51" si="15">G49</f>
        <v xml:space="preserve">  Persil 99  </v>
      </c>
      <c r="H50" s="589"/>
      <c r="I50" s="544"/>
      <c r="J50" s="542"/>
      <c r="K50" s="763" t="str">
        <f>K49</f>
        <v>Sawah pertanian</v>
      </c>
      <c r="L50" s="589" t="s">
        <v>224</v>
      </c>
      <c r="M50" s="542"/>
      <c r="N50" s="767" t="s">
        <v>4221</v>
      </c>
      <c r="O50" s="512"/>
      <c r="P50" s="48"/>
    </row>
    <row r="51" spans="1:16" ht="33.75">
      <c r="A51" s="540">
        <v>44</v>
      </c>
      <c r="B51" s="544" t="s">
        <v>4164</v>
      </c>
      <c r="C51" s="542" t="str">
        <f t="shared" si="14"/>
        <v>2.01.03.01.001</v>
      </c>
      <c r="D51" s="543" t="s">
        <v>785</v>
      </c>
      <c r="E51" s="542" t="s">
        <v>4222</v>
      </c>
      <c r="F51" s="542">
        <v>1958</v>
      </c>
      <c r="G51" s="763" t="str">
        <f t="shared" si="15"/>
        <v xml:space="preserve">  Persil 99  </v>
      </c>
      <c r="H51" s="589"/>
      <c r="I51" s="544"/>
      <c r="J51" s="542"/>
      <c r="K51" s="763" t="s">
        <v>661</v>
      </c>
      <c r="L51" s="589" t="s">
        <v>224</v>
      </c>
      <c r="M51" s="542"/>
      <c r="N51" s="767" t="s">
        <v>4223</v>
      </c>
      <c r="O51" s="512"/>
      <c r="P51" s="48"/>
    </row>
    <row r="52" spans="1:16" ht="33.75">
      <c r="A52" s="540">
        <v>45</v>
      </c>
      <c r="B52" s="544" t="s">
        <v>4057</v>
      </c>
      <c r="C52" s="542" t="str">
        <f>C22</f>
        <v>2.01.02.03.008</v>
      </c>
      <c r="D52" s="543" t="s">
        <v>786</v>
      </c>
      <c r="E52" s="542" t="s">
        <v>4224</v>
      </c>
      <c r="F52" s="542">
        <v>1958</v>
      </c>
      <c r="G52" s="763" t="s">
        <v>4225</v>
      </c>
      <c r="H52" s="589"/>
      <c r="I52" s="544"/>
      <c r="J52" s="542"/>
      <c r="K52" s="763" t="s">
        <v>4226</v>
      </c>
      <c r="L52" s="589" t="s">
        <v>224</v>
      </c>
      <c r="M52" s="542"/>
      <c r="N52" s="767" t="s">
        <v>4227</v>
      </c>
      <c r="O52" s="512"/>
      <c r="P52" s="48"/>
    </row>
    <row r="53" spans="1:16" ht="33.75">
      <c r="A53" s="540">
        <v>46</v>
      </c>
      <c r="B53" s="544" t="s">
        <v>4069</v>
      </c>
      <c r="C53" s="542" t="str">
        <f>C19</f>
        <v>2.01.12.04.001</v>
      </c>
      <c r="D53" s="543" t="s">
        <v>787</v>
      </c>
      <c r="E53" s="542" t="s">
        <v>4228</v>
      </c>
      <c r="F53" s="542">
        <v>1958</v>
      </c>
      <c r="G53" s="763" t="s">
        <v>4229</v>
      </c>
      <c r="H53" s="589"/>
      <c r="I53" s="544"/>
      <c r="J53" s="542"/>
      <c r="K53" s="763" t="s">
        <v>4230</v>
      </c>
      <c r="L53" s="589" t="s">
        <v>224</v>
      </c>
      <c r="M53" s="542"/>
      <c r="N53" s="767" t="s">
        <v>4231</v>
      </c>
      <c r="O53" s="512"/>
      <c r="P53" s="48"/>
    </row>
    <row r="54" spans="1:16" ht="45">
      <c r="A54" s="540">
        <v>47</v>
      </c>
      <c r="B54" s="544" t="s">
        <v>4129</v>
      </c>
      <c r="C54" s="542" t="s">
        <v>4130</v>
      </c>
      <c r="D54" s="543" t="s">
        <v>788</v>
      </c>
      <c r="E54" s="542" t="s">
        <v>4232</v>
      </c>
      <c r="F54" s="542">
        <v>1958</v>
      </c>
      <c r="G54" s="763" t="s">
        <v>4233</v>
      </c>
      <c r="H54" s="589"/>
      <c r="I54" s="544"/>
      <c r="J54" s="542"/>
      <c r="K54" s="763" t="s">
        <v>4234</v>
      </c>
      <c r="L54" s="589" t="s">
        <v>224</v>
      </c>
      <c r="M54" s="542"/>
      <c r="N54" s="767" t="s">
        <v>4235</v>
      </c>
      <c r="O54" s="512"/>
      <c r="P54" s="48"/>
    </row>
    <row r="55" spans="1:16" ht="135">
      <c r="A55" s="540">
        <v>48</v>
      </c>
      <c r="B55" s="544" t="s">
        <v>4076</v>
      </c>
      <c r="C55" s="542" t="s">
        <v>4077</v>
      </c>
      <c r="D55" s="543" t="s">
        <v>789</v>
      </c>
      <c r="E55" s="542" t="s">
        <v>4236</v>
      </c>
      <c r="F55" s="542">
        <v>1958</v>
      </c>
      <c r="G55" s="763" t="str">
        <f>G54</f>
        <v xml:space="preserve">  Persil 110  </v>
      </c>
      <c r="H55" s="589"/>
      <c r="I55" s="544" t="s">
        <v>4237</v>
      </c>
      <c r="J55" s="542"/>
      <c r="K55" s="763" t="s">
        <v>4238</v>
      </c>
      <c r="L55" s="589" t="s">
        <v>224</v>
      </c>
      <c r="M55" s="542"/>
      <c r="N55" s="767" t="s">
        <v>4239</v>
      </c>
      <c r="O55" s="512"/>
      <c r="P55" s="48"/>
    </row>
    <row r="56" spans="1:16" ht="33.75">
      <c r="A56" s="540">
        <v>49</v>
      </c>
      <c r="B56" s="544" t="s">
        <v>4103</v>
      </c>
      <c r="C56" s="542" t="s">
        <v>4240</v>
      </c>
      <c r="D56" s="543" t="s">
        <v>790</v>
      </c>
      <c r="E56" s="542" t="s">
        <v>4241</v>
      </c>
      <c r="F56" s="542">
        <v>1958</v>
      </c>
      <c r="G56" s="763" t="s">
        <v>4242</v>
      </c>
      <c r="H56" s="589"/>
      <c r="I56" s="544"/>
      <c r="J56" s="542"/>
      <c r="K56" s="763" t="s">
        <v>4243</v>
      </c>
      <c r="L56" s="589" t="s">
        <v>224</v>
      </c>
      <c r="M56" s="542"/>
      <c r="N56" s="767" t="s">
        <v>4244</v>
      </c>
      <c r="O56" s="512"/>
      <c r="P56" s="48"/>
    </row>
    <row r="57" spans="1:16" ht="45">
      <c r="A57" s="540">
        <v>50</v>
      </c>
      <c r="B57" s="544" t="str">
        <f t="shared" ref="B57" si="16">B56</f>
        <v>Tanah bangunan tempat ibadah</v>
      </c>
      <c r="C57" s="542" t="str">
        <f>C55</f>
        <v>2.01.12.04.002</v>
      </c>
      <c r="D57" s="543" t="s">
        <v>418</v>
      </c>
      <c r="E57" s="542" t="s">
        <v>4245</v>
      </c>
      <c r="F57" s="542">
        <v>1958</v>
      </c>
      <c r="G57" s="763" t="str">
        <f>G56</f>
        <v xml:space="preserve">  Persil 111  </v>
      </c>
      <c r="H57" s="589"/>
      <c r="I57" s="544"/>
      <c r="J57" s="542"/>
      <c r="K57" s="763" t="s">
        <v>4246</v>
      </c>
      <c r="L57" s="589" t="s">
        <v>224</v>
      </c>
      <c r="M57" s="542"/>
      <c r="N57" s="767" t="s">
        <v>4247</v>
      </c>
      <c r="O57" s="512"/>
      <c r="P57" s="48"/>
    </row>
    <row r="58" spans="1:16" ht="45">
      <c r="A58" s="540">
        <v>51</v>
      </c>
      <c r="B58" s="544" t="s">
        <v>4248</v>
      </c>
      <c r="C58" s="542" t="s">
        <v>4249</v>
      </c>
      <c r="D58" s="543" t="s">
        <v>791</v>
      </c>
      <c r="E58" s="542" t="s">
        <v>4250</v>
      </c>
      <c r="F58" s="542">
        <v>1958</v>
      </c>
      <c r="G58" s="763" t="str">
        <f>G57</f>
        <v xml:space="preserve">  Persil 111  </v>
      </c>
      <c r="H58" s="589" t="s">
        <v>4061</v>
      </c>
      <c r="I58" s="544"/>
      <c r="J58" s="542"/>
      <c r="K58" s="763" t="s">
        <v>4251</v>
      </c>
      <c r="L58" s="589" t="s">
        <v>224</v>
      </c>
      <c r="M58" s="542"/>
      <c r="N58" s="767" t="s">
        <v>4252</v>
      </c>
      <c r="O58" s="512"/>
      <c r="P58" s="48"/>
    </row>
    <row r="59" spans="1:16" ht="45">
      <c r="A59" s="540">
        <v>52</v>
      </c>
      <c r="B59" s="544" t="s">
        <v>4253</v>
      </c>
      <c r="C59" s="542" t="s">
        <v>1071</v>
      </c>
      <c r="D59" s="543" t="s">
        <v>792</v>
      </c>
      <c r="E59" s="542" t="s">
        <v>4254</v>
      </c>
      <c r="F59" s="542">
        <v>1958</v>
      </c>
      <c r="G59" s="763" t="s">
        <v>4255</v>
      </c>
      <c r="H59" s="589"/>
      <c r="I59" s="544"/>
      <c r="J59" s="542"/>
      <c r="K59" s="763" t="s">
        <v>4256</v>
      </c>
      <c r="L59" s="589" t="s">
        <v>224</v>
      </c>
      <c r="M59" s="542"/>
      <c r="N59" s="767" t="s">
        <v>4257</v>
      </c>
      <c r="O59" s="512"/>
      <c r="P59" s="48"/>
    </row>
    <row r="60" spans="1:16" ht="45">
      <c r="A60" s="540">
        <v>53</v>
      </c>
      <c r="B60" s="544" t="s">
        <v>4064</v>
      </c>
      <c r="C60" s="542" t="s">
        <v>4065</v>
      </c>
      <c r="D60" s="543" t="s">
        <v>421</v>
      </c>
      <c r="E60" s="542" t="s">
        <v>4258</v>
      </c>
      <c r="F60" s="542">
        <v>1958</v>
      </c>
      <c r="G60" s="763" t="str">
        <f>G59</f>
        <v xml:space="preserve">  Persil 112</v>
      </c>
      <c r="H60" s="589" t="s">
        <v>4061</v>
      </c>
      <c r="I60" s="544"/>
      <c r="J60" s="542"/>
      <c r="K60" s="763" t="s">
        <v>4068</v>
      </c>
      <c r="L60" s="589" t="s">
        <v>224</v>
      </c>
      <c r="M60" s="542"/>
      <c r="N60" s="767" t="s">
        <v>4259</v>
      </c>
      <c r="O60" s="512"/>
      <c r="P60" s="48"/>
    </row>
    <row r="61" spans="1:16" ht="33.75">
      <c r="A61" s="540">
        <v>54</v>
      </c>
      <c r="B61" s="544" t="s">
        <v>4069</v>
      </c>
      <c r="C61" s="542" t="str">
        <f>C19</f>
        <v>2.01.12.04.001</v>
      </c>
      <c r="D61" s="543" t="s">
        <v>793</v>
      </c>
      <c r="E61" s="542" t="s">
        <v>4260</v>
      </c>
      <c r="F61" s="542">
        <v>2019</v>
      </c>
      <c r="G61" s="763" t="s">
        <v>4261</v>
      </c>
      <c r="H61" s="589"/>
      <c r="I61" s="544"/>
      <c r="J61" s="542"/>
      <c r="K61" s="763" t="s">
        <v>4262</v>
      </c>
      <c r="L61" s="589" t="s">
        <v>224</v>
      </c>
      <c r="M61" s="542"/>
      <c r="N61" s="767" t="s">
        <v>4263</v>
      </c>
      <c r="O61" s="512"/>
      <c r="P61" s="48"/>
    </row>
    <row r="62" spans="1:16" ht="30">
      <c r="A62" s="540">
        <v>55</v>
      </c>
      <c r="B62" s="544" t="s">
        <v>4081</v>
      </c>
      <c r="C62" s="542" t="str">
        <f>C47</f>
        <v>2.01.03.03.001</v>
      </c>
      <c r="D62" s="543" t="s">
        <v>794</v>
      </c>
      <c r="E62" s="542" t="s">
        <v>4264</v>
      </c>
      <c r="F62" s="542">
        <v>1958</v>
      </c>
      <c r="G62" s="763" t="str">
        <f>G61</f>
        <v xml:space="preserve">  Persil 117</v>
      </c>
      <c r="H62" s="589"/>
      <c r="I62" s="544"/>
      <c r="J62" s="542"/>
      <c r="K62" s="763" t="s">
        <v>4265</v>
      </c>
      <c r="L62" s="589" t="s">
        <v>224</v>
      </c>
      <c r="M62" s="542"/>
      <c r="N62" s="767" t="s">
        <v>4266</v>
      </c>
      <c r="O62" s="512"/>
      <c r="P62" s="48"/>
    </row>
    <row r="63" spans="1:16" ht="22.5">
      <c r="A63" s="540">
        <v>56</v>
      </c>
      <c r="B63" s="544" t="s">
        <v>4057</v>
      </c>
      <c r="C63" s="542" t="str">
        <f>C52</f>
        <v>2.01.02.03.008</v>
      </c>
      <c r="D63" s="543" t="s">
        <v>795</v>
      </c>
      <c r="E63" s="542" t="s">
        <v>4267</v>
      </c>
      <c r="F63" s="542">
        <v>1958</v>
      </c>
      <c r="G63" s="763" t="str">
        <f>G62</f>
        <v xml:space="preserve">  Persil 117</v>
      </c>
      <c r="H63" s="589" t="s">
        <v>4061</v>
      </c>
      <c r="I63" s="544"/>
      <c r="J63" s="542"/>
      <c r="K63" s="763" t="s">
        <v>4268</v>
      </c>
      <c r="L63" s="589" t="s">
        <v>224</v>
      </c>
      <c r="M63" s="542"/>
      <c r="N63" s="767" t="s">
        <v>4269</v>
      </c>
      <c r="O63" s="512"/>
      <c r="P63" s="48"/>
    </row>
    <row r="64" spans="1:16" ht="45">
      <c r="A64" s="540">
        <v>57</v>
      </c>
      <c r="B64" s="544" t="str">
        <f>B62</f>
        <v>Tanah kering ditanami jagung</v>
      </c>
      <c r="C64" s="542" t="str">
        <f>C62</f>
        <v>2.01.03.03.001</v>
      </c>
      <c r="D64" s="543" t="s">
        <v>423</v>
      </c>
      <c r="E64" s="542" t="s">
        <v>4270</v>
      </c>
      <c r="F64" s="542">
        <v>1958</v>
      </c>
      <c r="G64" s="763" t="s">
        <v>4271</v>
      </c>
      <c r="H64" s="589"/>
      <c r="I64" s="544"/>
      <c r="J64" s="542"/>
      <c r="K64" s="763" t="s">
        <v>4272</v>
      </c>
      <c r="L64" s="589" t="s">
        <v>224</v>
      </c>
      <c r="M64" s="542"/>
      <c r="N64" s="767" t="s">
        <v>4273</v>
      </c>
      <c r="O64" s="512"/>
      <c r="P64" s="48"/>
    </row>
    <row r="65" spans="1:16" ht="45">
      <c r="A65" s="540">
        <v>58</v>
      </c>
      <c r="B65" s="544" t="s">
        <v>4069</v>
      </c>
      <c r="C65" s="542" t="str">
        <f>C53</f>
        <v>2.01.12.04.001</v>
      </c>
      <c r="D65" s="543" t="s">
        <v>471</v>
      </c>
      <c r="E65" s="542" t="s">
        <v>4274</v>
      </c>
      <c r="F65" s="542">
        <v>1984</v>
      </c>
      <c r="G65" s="763" t="s">
        <v>4275</v>
      </c>
      <c r="H65" s="589"/>
      <c r="I65" s="544"/>
      <c r="J65" s="542"/>
      <c r="K65" s="763" t="s">
        <v>4276</v>
      </c>
      <c r="L65" s="590" t="str">
        <f>L66</f>
        <v>Tukar guling</v>
      </c>
      <c r="M65" s="542"/>
      <c r="N65" s="767" t="s">
        <v>4277</v>
      </c>
      <c r="O65" s="512"/>
      <c r="P65" s="48"/>
    </row>
    <row r="66" spans="1:16" ht="30">
      <c r="A66" s="540">
        <v>59</v>
      </c>
      <c r="B66" s="544" t="s">
        <v>4076</v>
      </c>
      <c r="C66" s="542" t="str">
        <f>C55</f>
        <v>2.01.12.04.002</v>
      </c>
      <c r="D66" s="543" t="s">
        <v>796</v>
      </c>
      <c r="E66" s="542" t="s">
        <v>4278</v>
      </c>
      <c r="F66" s="542">
        <f>F65</f>
        <v>1984</v>
      </c>
      <c r="G66" s="763" t="str">
        <f>G65</f>
        <v>Persil 126</v>
      </c>
      <c r="H66" s="589"/>
      <c r="I66" s="544"/>
      <c r="J66" s="542"/>
      <c r="K66" s="763" t="s">
        <v>4279</v>
      </c>
      <c r="L66" s="590" t="str">
        <f>L70</f>
        <v>Tukar guling</v>
      </c>
      <c r="M66" s="542"/>
      <c r="N66" s="768" t="s">
        <v>4280</v>
      </c>
      <c r="O66" s="512"/>
      <c r="P66" s="48"/>
    </row>
    <row r="67" spans="1:16" ht="45">
      <c r="A67" s="540">
        <v>60</v>
      </c>
      <c r="B67" s="544" t="s">
        <v>4057</v>
      </c>
      <c r="C67" s="542" t="str">
        <f>C63</f>
        <v>2.01.02.03.008</v>
      </c>
      <c r="D67" s="543" t="s">
        <v>474</v>
      </c>
      <c r="E67" s="542" t="s">
        <v>4281</v>
      </c>
      <c r="F67" s="542">
        <v>1958</v>
      </c>
      <c r="G67" s="763" t="s">
        <v>4282</v>
      </c>
      <c r="H67" s="589" t="s">
        <v>4061</v>
      </c>
      <c r="I67" s="544"/>
      <c r="J67" s="542"/>
      <c r="K67" s="763" t="s">
        <v>4283</v>
      </c>
      <c r="L67" s="589" t="s">
        <v>224</v>
      </c>
      <c r="M67" s="542"/>
      <c r="N67" s="767" t="s">
        <v>4284</v>
      </c>
      <c r="O67" s="512"/>
      <c r="P67" s="48"/>
    </row>
    <row r="68" spans="1:16" ht="45">
      <c r="A68" s="540">
        <v>61</v>
      </c>
      <c r="B68" s="544" t="s">
        <v>4064</v>
      </c>
      <c r="C68" s="542" t="str">
        <f>C9</f>
        <v>2.01.12.05.999</v>
      </c>
      <c r="D68" s="543" t="s">
        <v>425</v>
      </c>
      <c r="E68" s="542" t="s">
        <v>4285</v>
      </c>
      <c r="F68" s="542">
        <v>1958</v>
      </c>
      <c r="G68" s="763" t="s">
        <v>4286</v>
      </c>
      <c r="H68" s="589"/>
      <c r="I68" s="544"/>
      <c r="J68" s="542"/>
      <c r="K68" s="763" t="s">
        <v>4287</v>
      </c>
      <c r="L68" s="589" t="s">
        <v>224</v>
      </c>
      <c r="M68" s="542"/>
      <c r="N68" s="767" t="s">
        <v>4288</v>
      </c>
      <c r="O68" s="512"/>
      <c r="P68" s="48"/>
    </row>
    <row r="69" spans="1:16" ht="45">
      <c r="A69" s="540">
        <v>62</v>
      </c>
      <c r="B69" s="544" t="str">
        <f t="shared" ref="B69" si="17">B68</f>
        <v>Tanah Kosong yang tidak diusahakan</v>
      </c>
      <c r="C69" s="542" t="str">
        <f>C60</f>
        <v>2.01.12.05.999</v>
      </c>
      <c r="D69" s="543" t="s">
        <v>428</v>
      </c>
      <c r="E69" s="542" t="s">
        <v>4289</v>
      </c>
      <c r="F69" s="542">
        <f>F68</f>
        <v>1958</v>
      </c>
      <c r="G69" s="763" t="s">
        <v>4290</v>
      </c>
      <c r="H69" s="589"/>
      <c r="I69" s="544"/>
      <c r="J69" s="542"/>
      <c r="K69" s="763" t="s">
        <v>4291</v>
      </c>
      <c r="L69" s="589" t="s">
        <v>224</v>
      </c>
      <c r="M69" s="542"/>
      <c r="N69" s="767" t="s">
        <v>4292</v>
      </c>
      <c r="O69" s="512"/>
      <c r="P69" s="48"/>
    </row>
    <row r="70" spans="1:16" ht="45">
      <c r="A70" s="540">
        <v>63</v>
      </c>
      <c r="B70" s="544" t="s">
        <v>4069</v>
      </c>
      <c r="C70" s="542" t="str">
        <f>C65</f>
        <v>2.01.12.04.001</v>
      </c>
      <c r="D70" s="543" t="s">
        <v>431</v>
      </c>
      <c r="E70" s="542" t="s">
        <v>4293</v>
      </c>
      <c r="F70" s="542">
        <v>1984</v>
      </c>
      <c r="G70" s="763" t="s">
        <v>4294</v>
      </c>
      <c r="H70" s="589"/>
      <c r="I70" s="544"/>
      <c r="J70" s="542"/>
      <c r="K70" s="763" t="s">
        <v>4295</v>
      </c>
      <c r="L70" s="590" t="s">
        <v>4074</v>
      </c>
      <c r="M70" s="542"/>
      <c r="N70" s="767" t="s">
        <v>4296</v>
      </c>
      <c r="O70" s="512"/>
      <c r="P70" s="48"/>
    </row>
    <row r="71" spans="1:16" ht="45">
      <c r="A71" s="540">
        <v>64</v>
      </c>
      <c r="B71" s="544" t="s">
        <v>4076</v>
      </c>
      <c r="C71" s="542" t="str">
        <f>C57</f>
        <v>2.01.12.04.002</v>
      </c>
      <c r="D71" s="543" t="s">
        <v>434</v>
      </c>
      <c r="E71" s="542" t="s">
        <v>4297</v>
      </c>
      <c r="F71" s="542">
        <f>F70</f>
        <v>1984</v>
      </c>
      <c r="G71" s="763" t="str">
        <f>G70</f>
        <v xml:space="preserve">  Persil 156  </v>
      </c>
      <c r="H71" s="589"/>
      <c r="I71" s="544"/>
      <c r="J71" s="542"/>
      <c r="K71" s="763" t="s">
        <v>4298</v>
      </c>
      <c r="L71" s="590" t="s">
        <v>4074</v>
      </c>
      <c r="M71" s="542"/>
      <c r="N71" s="767" t="s">
        <v>4299</v>
      </c>
      <c r="O71" s="512"/>
      <c r="P71" s="48"/>
    </row>
    <row r="72" spans="1:16" ht="45">
      <c r="A72" s="540">
        <v>65</v>
      </c>
      <c r="B72" s="544" t="str">
        <f t="shared" ref="B72" si="18">B71</f>
        <v>Tanah bangunan sekolah</v>
      </c>
      <c r="C72" s="542" t="str">
        <f>C71</f>
        <v>2.01.12.04.002</v>
      </c>
      <c r="D72" s="543" t="s">
        <v>797</v>
      </c>
      <c r="E72" s="542" t="s">
        <v>4300</v>
      </c>
      <c r="F72" s="542">
        <v>1958</v>
      </c>
      <c r="G72" s="763" t="str">
        <f>G71</f>
        <v xml:space="preserve">  Persil 156  </v>
      </c>
      <c r="H72" s="589"/>
      <c r="I72" s="544"/>
      <c r="J72" s="542"/>
      <c r="K72" s="763" t="s">
        <v>4301</v>
      </c>
      <c r="L72" s="589" t="s">
        <v>224</v>
      </c>
      <c r="M72" s="542"/>
      <c r="N72" s="767" t="s">
        <v>4302</v>
      </c>
      <c r="O72" s="512"/>
      <c r="P72" s="48"/>
    </row>
    <row r="73" spans="1:16" ht="45">
      <c r="A73" s="540">
        <v>66</v>
      </c>
      <c r="B73" s="544" t="s">
        <v>4103</v>
      </c>
      <c r="C73" s="542" t="s">
        <v>4303</v>
      </c>
      <c r="D73" s="543" t="s">
        <v>798</v>
      </c>
      <c r="E73" s="542" t="s">
        <v>4304</v>
      </c>
      <c r="F73" s="542">
        <v>1958</v>
      </c>
      <c r="G73" s="763" t="s">
        <v>4305</v>
      </c>
      <c r="H73" s="589"/>
      <c r="I73" s="544"/>
      <c r="J73" s="542"/>
      <c r="K73" s="763" t="s">
        <v>4306</v>
      </c>
      <c r="L73" s="589" t="s">
        <v>224</v>
      </c>
      <c r="M73" s="542"/>
      <c r="N73" s="767" t="s">
        <v>4307</v>
      </c>
      <c r="O73" s="512"/>
      <c r="P73" s="48"/>
    </row>
    <row r="74" spans="1:16" ht="33.75">
      <c r="A74" s="540">
        <v>67</v>
      </c>
      <c r="B74" s="544" t="s">
        <v>4057</v>
      </c>
      <c r="C74" s="542" t="str">
        <f>C52</f>
        <v>2.01.02.03.008</v>
      </c>
      <c r="D74" s="543" t="s">
        <v>799</v>
      </c>
      <c r="E74" s="542" t="s">
        <v>4308</v>
      </c>
      <c r="F74" s="542">
        <v>1958</v>
      </c>
      <c r="G74" s="763" t="s">
        <v>4309</v>
      </c>
      <c r="H74" s="589" t="s">
        <v>4061</v>
      </c>
      <c r="I74" s="544"/>
      <c r="J74" s="542"/>
      <c r="K74" s="763" t="s">
        <v>4310</v>
      </c>
      <c r="L74" s="589" t="s">
        <v>224</v>
      </c>
      <c r="M74" s="542"/>
      <c r="N74" s="767" t="s">
        <v>4311</v>
      </c>
      <c r="O74" s="512"/>
      <c r="P74" s="48"/>
    </row>
    <row r="75" spans="1:16" ht="36">
      <c r="A75" s="540">
        <v>68</v>
      </c>
      <c r="B75" s="544" t="s">
        <v>4081</v>
      </c>
      <c r="C75" s="542" t="str">
        <f>C64</f>
        <v>2.01.03.03.001</v>
      </c>
      <c r="D75" s="543" t="s">
        <v>800</v>
      </c>
      <c r="E75" s="542" t="s">
        <v>4312</v>
      </c>
      <c r="F75" s="542">
        <v>1958</v>
      </c>
      <c r="G75" s="763" t="s">
        <v>4313</v>
      </c>
      <c r="H75" s="589"/>
      <c r="I75" s="544"/>
      <c r="J75" s="542"/>
      <c r="K75" s="763" t="s">
        <v>4314</v>
      </c>
      <c r="L75" s="589" t="s">
        <v>224</v>
      </c>
      <c r="M75" s="542"/>
      <c r="N75" s="767" t="s">
        <v>4315</v>
      </c>
      <c r="O75" s="512"/>
      <c r="P75" s="48"/>
    </row>
    <row r="76" spans="1:16" ht="33.75">
      <c r="A76" s="540">
        <v>69</v>
      </c>
      <c r="B76" s="544" t="s">
        <v>4164</v>
      </c>
      <c r="C76" s="542" t="str">
        <f>C33</f>
        <v>2.01.12.07.999</v>
      </c>
      <c r="D76" s="543" t="s">
        <v>801</v>
      </c>
      <c r="E76" s="542" t="s">
        <v>4316</v>
      </c>
      <c r="F76" s="542">
        <v>1958</v>
      </c>
      <c r="G76" s="763" t="s">
        <v>4317</v>
      </c>
      <c r="H76" s="589"/>
      <c r="I76" s="544"/>
      <c r="J76" s="542"/>
      <c r="K76" s="763" t="s">
        <v>4318</v>
      </c>
      <c r="L76" s="589" t="s">
        <v>224</v>
      </c>
      <c r="M76" s="542"/>
      <c r="N76" s="767" t="s">
        <v>4319</v>
      </c>
      <c r="O76" s="512"/>
      <c r="P76" s="48"/>
    </row>
    <row r="77" spans="1:16" ht="45">
      <c r="A77" s="540">
        <v>70</v>
      </c>
      <c r="B77" s="544" t="s">
        <v>4081</v>
      </c>
      <c r="C77" s="542" t="str">
        <f>C75</f>
        <v>2.01.03.03.001</v>
      </c>
      <c r="D77" s="543" t="s">
        <v>802</v>
      </c>
      <c r="E77" s="542" t="s">
        <v>238</v>
      </c>
      <c r="F77" s="542">
        <v>1958</v>
      </c>
      <c r="G77" s="763" t="str">
        <f>G76</f>
        <v xml:space="preserve">  Persil 173  </v>
      </c>
      <c r="H77" s="589"/>
      <c r="I77" s="544"/>
      <c r="J77" s="542"/>
      <c r="K77" s="763" t="s">
        <v>4171</v>
      </c>
      <c r="L77" s="589" t="s">
        <v>224</v>
      </c>
      <c r="M77" s="542"/>
      <c r="N77" s="767" t="s">
        <v>4320</v>
      </c>
      <c r="O77" s="512"/>
      <c r="P77" s="48"/>
    </row>
    <row r="78" spans="1:16" ht="30">
      <c r="A78" s="540">
        <v>71</v>
      </c>
      <c r="B78" s="544" t="s">
        <v>4081</v>
      </c>
      <c r="C78" s="542" t="str">
        <f>C36</f>
        <v>2.01.02.03.008</v>
      </c>
      <c r="D78" s="543" t="s">
        <v>803</v>
      </c>
      <c r="E78" s="542" t="s">
        <v>4321</v>
      </c>
      <c r="F78" s="542">
        <v>1958</v>
      </c>
      <c r="G78" s="763" t="s">
        <v>4322</v>
      </c>
      <c r="H78" s="589" t="s">
        <v>4061</v>
      </c>
      <c r="I78" s="544"/>
      <c r="J78" s="542"/>
      <c r="K78" s="763" t="s">
        <v>4323</v>
      </c>
      <c r="L78" s="589" t="s">
        <v>224</v>
      </c>
      <c r="M78" s="542"/>
      <c r="N78" s="767" t="s">
        <v>4324</v>
      </c>
      <c r="O78" s="512"/>
      <c r="P78" s="49"/>
    </row>
    <row r="79" spans="1:16" ht="30">
      <c r="A79" s="540">
        <v>72</v>
      </c>
      <c r="B79" s="544" t="s">
        <v>4081</v>
      </c>
      <c r="C79" s="542" t="str">
        <f>C44</f>
        <v>2.01.03.03.001</v>
      </c>
      <c r="D79" s="543" t="s">
        <v>804</v>
      </c>
      <c r="E79" s="542" t="s">
        <v>4325</v>
      </c>
      <c r="F79" s="542">
        <v>1958</v>
      </c>
      <c r="G79" s="763" t="s">
        <v>4326</v>
      </c>
      <c r="H79" s="589" t="s">
        <v>4061</v>
      </c>
      <c r="I79" s="544"/>
      <c r="J79" s="542"/>
      <c r="K79" s="763" t="str">
        <f>K78</f>
        <v>tlogo so</v>
      </c>
      <c r="L79" s="589" t="s">
        <v>224</v>
      </c>
      <c r="M79" s="542"/>
      <c r="N79" s="760" t="s">
        <v>4171</v>
      </c>
      <c r="O79" s="512"/>
      <c r="P79" s="49"/>
    </row>
    <row r="80" spans="1:16">
      <c r="A80" s="540">
        <v>73</v>
      </c>
      <c r="B80" s="544" t="s">
        <v>4057</v>
      </c>
      <c r="C80" s="542" t="str">
        <f t="shared" ref="C80:C81" si="19">C74</f>
        <v>2.01.02.03.008</v>
      </c>
      <c r="D80" s="543" t="s">
        <v>805</v>
      </c>
      <c r="E80" s="542" t="s">
        <v>4327</v>
      </c>
      <c r="F80" s="542">
        <v>1958</v>
      </c>
      <c r="G80" s="763" t="s">
        <v>4328</v>
      </c>
      <c r="H80" s="589"/>
      <c r="I80" s="544"/>
      <c r="J80" s="542"/>
      <c r="K80" s="763" t="s">
        <v>4329</v>
      </c>
      <c r="L80" s="589" t="s">
        <v>224</v>
      </c>
      <c r="M80" s="542"/>
      <c r="N80" s="760" t="s">
        <v>4330</v>
      </c>
      <c r="O80" s="512"/>
      <c r="P80" s="49"/>
    </row>
    <row r="81" spans="1:16" ht="24">
      <c r="A81" s="540">
        <v>74</v>
      </c>
      <c r="B81" s="763" t="s">
        <v>4064</v>
      </c>
      <c r="C81" s="542" t="str">
        <f t="shared" si="19"/>
        <v>2.01.03.03.001</v>
      </c>
      <c r="D81" s="543" t="s">
        <v>806</v>
      </c>
      <c r="E81" s="542" t="s">
        <v>4331</v>
      </c>
      <c r="F81" s="542">
        <v>1958</v>
      </c>
      <c r="G81" s="763" t="s">
        <v>4328</v>
      </c>
      <c r="H81" s="589"/>
      <c r="I81" s="544"/>
      <c r="J81" s="542"/>
      <c r="K81" s="763" t="s">
        <v>4193</v>
      </c>
      <c r="L81" s="589" t="s">
        <v>224</v>
      </c>
      <c r="M81" s="542"/>
      <c r="N81" s="760" t="str">
        <f>N80</f>
        <v>TKD tlogo so</v>
      </c>
      <c r="O81" s="512"/>
      <c r="P81" s="49"/>
    </row>
    <row r="82" spans="1:16" ht="24">
      <c r="A82" s="540">
        <v>75</v>
      </c>
      <c r="B82" s="763" t="s">
        <v>4069</v>
      </c>
      <c r="C82" s="542" t="str">
        <f t="shared" ref="C82:C83" si="20">C70</f>
        <v>2.01.12.04.001</v>
      </c>
      <c r="D82" s="543" t="s">
        <v>807</v>
      </c>
      <c r="E82" s="542" t="s">
        <v>4332</v>
      </c>
      <c r="F82" s="542">
        <v>1984</v>
      </c>
      <c r="G82" s="763" t="s">
        <v>4333</v>
      </c>
      <c r="H82" s="589"/>
      <c r="I82" s="544"/>
      <c r="J82" s="542"/>
      <c r="K82" s="763" t="s">
        <v>4334</v>
      </c>
      <c r="L82" s="766" t="s">
        <v>4074</v>
      </c>
      <c r="M82" s="542"/>
      <c r="N82" s="760" t="s">
        <v>4335</v>
      </c>
      <c r="O82" s="512"/>
      <c r="P82" s="49"/>
    </row>
    <row r="83" spans="1:16" ht="30">
      <c r="A83" s="540">
        <v>76</v>
      </c>
      <c r="B83" s="763" t="s">
        <v>4076</v>
      </c>
      <c r="C83" s="542" t="str">
        <f t="shared" si="20"/>
        <v>2.01.12.04.002</v>
      </c>
      <c r="D83" s="543" t="s">
        <v>808</v>
      </c>
      <c r="E83" s="542" t="s">
        <v>4336</v>
      </c>
      <c r="F83" s="542">
        <v>1984</v>
      </c>
      <c r="G83" s="763" t="str">
        <f>G82</f>
        <v xml:space="preserve">  Persil 238   </v>
      </c>
      <c r="H83" s="589"/>
      <c r="I83" s="544"/>
      <c r="J83" s="542"/>
      <c r="K83" s="763" t="s">
        <v>4337</v>
      </c>
      <c r="L83" s="590" t="s">
        <v>4074</v>
      </c>
      <c r="M83" s="542"/>
      <c r="N83" s="760" t="s">
        <v>4338</v>
      </c>
      <c r="O83" s="512"/>
      <c r="P83" s="49"/>
    </row>
    <row r="84" spans="1:16" ht="24">
      <c r="A84" s="540">
        <v>77</v>
      </c>
      <c r="B84" s="763" t="s">
        <v>4081</v>
      </c>
      <c r="C84" s="542" t="str">
        <f>C75</f>
        <v>2.01.03.03.001</v>
      </c>
      <c r="D84" s="543" t="s">
        <v>809</v>
      </c>
      <c r="E84" s="542" t="s">
        <v>4339</v>
      </c>
      <c r="F84" s="542">
        <v>1958</v>
      </c>
      <c r="G84" s="763" t="s">
        <v>4340</v>
      </c>
      <c r="H84" s="589"/>
      <c r="I84" s="544"/>
      <c r="J84" s="542"/>
      <c r="K84" s="763" t="s">
        <v>4341</v>
      </c>
      <c r="L84" s="589" t="s">
        <v>224</v>
      </c>
      <c r="M84" s="542"/>
      <c r="N84" s="760" t="s">
        <v>4342</v>
      </c>
      <c r="O84" s="512"/>
      <c r="P84" s="48"/>
    </row>
    <row r="85" spans="1:16">
      <c r="A85" s="540">
        <v>78</v>
      </c>
      <c r="B85" s="763" t="s">
        <v>4057</v>
      </c>
      <c r="C85" s="542" t="str">
        <f>C80</f>
        <v>2.01.02.03.008</v>
      </c>
      <c r="D85" s="543" t="s">
        <v>810</v>
      </c>
      <c r="E85" s="542" t="s">
        <v>4343</v>
      </c>
      <c r="F85" s="542">
        <v>1958</v>
      </c>
      <c r="G85" s="763" t="s">
        <v>4344</v>
      </c>
      <c r="H85" s="589" t="s">
        <v>4061</v>
      </c>
      <c r="I85" s="544"/>
      <c r="J85" s="542"/>
      <c r="K85" s="763" t="s">
        <v>4345</v>
      </c>
      <c r="L85" s="589" t="s">
        <v>224</v>
      </c>
      <c r="M85" s="542"/>
      <c r="N85" s="760" t="s">
        <v>4346</v>
      </c>
      <c r="O85" s="512"/>
      <c r="P85" s="48"/>
    </row>
    <row r="86" spans="1:16" ht="24">
      <c r="A86" s="540">
        <v>79</v>
      </c>
      <c r="B86" s="763" t="s">
        <v>4347</v>
      </c>
      <c r="C86" s="542" t="s">
        <v>4348</v>
      </c>
      <c r="D86" s="543" t="s">
        <v>811</v>
      </c>
      <c r="E86" s="542" t="s">
        <v>4349</v>
      </c>
      <c r="F86" s="542">
        <v>1958</v>
      </c>
      <c r="G86" s="763" t="s">
        <v>4350</v>
      </c>
      <c r="H86" s="589" t="s">
        <v>4061</v>
      </c>
      <c r="I86" s="544"/>
      <c r="J86" s="542"/>
      <c r="K86" s="763" t="s">
        <v>4351</v>
      </c>
      <c r="L86" s="589" t="s">
        <v>224</v>
      </c>
      <c r="M86" s="542"/>
      <c r="N86" s="760" t="s">
        <v>4352</v>
      </c>
      <c r="O86" s="512"/>
      <c r="P86" s="48"/>
    </row>
    <row r="87" spans="1:16" ht="36">
      <c r="A87" s="540">
        <v>80</v>
      </c>
      <c r="B87" s="763" t="s">
        <v>4081</v>
      </c>
      <c r="C87" s="542" t="str">
        <f>C84</f>
        <v>2.01.03.03.001</v>
      </c>
      <c r="D87" s="543" t="s">
        <v>812</v>
      </c>
      <c r="E87" s="542" t="s">
        <v>4353</v>
      </c>
      <c r="F87" s="542">
        <v>1958</v>
      </c>
      <c r="G87" s="763" t="s">
        <v>4354</v>
      </c>
      <c r="H87" s="589"/>
      <c r="I87" s="544"/>
      <c r="J87" s="542"/>
      <c r="K87" s="763" t="s">
        <v>4355</v>
      </c>
      <c r="L87" s="589" t="s">
        <v>224</v>
      </c>
      <c r="M87" s="542"/>
      <c r="N87" s="760" t="s">
        <v>4356</v>
      </c>
      <c r="O87" s="512"/>
      <c r="P87" s="48"/>
    </row>
    <row r="88" spans="1:16" ht="36">
      <c r="A88" s="540">
        <v>81</v>
      </c>
      <c r="B88" s="544" t="str">
        <f>B84</f>
        <v>Tanah kering ditanami jagung</v>
      </c>
      <c r="C88" s="542" t="str">
        <f>C87</f>
        <v>2.01.03.03.001</v>
      </c>
      <c r="D88" s="543" t="s">
        <v>813</v>
      </c>
      <c r="E88" s="542" t="s">
        <v>4357</v>
      </c>
      <c r="F88" s="542">
        <v>1958</v>
      </c>
      <c r="G88" s="763" t="s">
        <v>4354</v>
      </c>
      <c r="H88" s="589"/>
      <c r="I88" s="544"/>
      <c r="J88" s="542"/>
      <c r="K88" s="763" t="s">
        <v>4358</v>
      </c>
      <c r="L88" s="589" t="s">
        <v>224</v>
      </c>
      <c r="M88" s="542"/>
      <c r="N88" s="760" t="s">
        <v>4359</v>
      </c>
      <c r="O88" s="512"/>
      <c r="P88" s="48"/>
    </row>
    <row r="89" spans="1:16" ht="48">
      <c r="A89" s="540">
        <v>82</v>
      </c>
      <c r="B89" s="544" t="s">
        <v>4152</v>
      </c>
      <c r="C89" s="542" t="str">
        <f>C84</f>
        <v>2.01.03.03.001</v>
      </c>
      <c r="D89" s="543" t="s">
        <v>814</v>
      </c>
      <c r="E89" s="542" t="s">
        <v>4360</v>
      </c>
      <c r="F89" s="542">
        <v>1958</v>
      </c>
      <c r="G89" s="763" t="s">
        <v>4361</v>
      </c>
      <c r="H89" s="589" t="s">
        <v>4061</v>
      </c>
      <c r="I89" s="544"/>
      <c r="J89" s="542"/>
      <c r="K89" s="763" t="s">
        <v>4362</v>
      </c>
      <c r="L89" s="589" t="s">
        <v>224</v>
      </c>
      <c r="M89" s="542"/>
      <c r="N89" s="760" t="s">
        <v>4363</v>
      </c>
      <c r="O89" s="512"/>
      <c r="P89" s="48"/>
    </row>
    <row r="90" spans="1:16" ht="30">
      <c r="A90" s="540">
        <v>83</v>
      </c>
      <c r="B90" s="544" t="s">
        <v>4064</v>
      </c>
      <c r="C90" s="542" t="str">
        <f>C9</f>
        <v>2.01.12.05.999</v>
      </c>
      <c r="D90" s="543" t="s">
        <v>815</v>
      </c>
      <c r="E90" s="542" t="s">
        <v>4364</v>
      </c>
      <c r="F90" s="542">
        <v>1958</v>
      </c>
      <c r="G90" s="763" t="s">
        <v>4365</v>
      </c>
      <c r="H90" s="589" t="s">
        <v>4061</v>
      </c>
      <c r="I90" s="544"/>
      <c r="J90" s="542"/>
      <c r="K90" s="763" t="s">
        <v>4366</v>
      </c>
      <c r="L90" s="589" t="s">
        <v>224</v>
      </c>
      <c r="M90" s="542"/>
      <c r="N90" s="760" t="s">
        <v>4367</v>
      </c>
      <c r="O90" s="512"/>
      <c r="P90" s="48"/>
    </row>
    <row r="91" spans="1:16" ht="48">
      <c r="A91" s="540">
        <v>84</v>
      </c>
      <c r="B91" s="544" t="s">
        <v>4057</v>
      </c>
      <c r="C91" s="542" t="str">
        <f>C80</f>
        <v>2.01.02.03.008</v>
      </c>
      <c r="D91" s="543" t="s">
        <v>816</v>
      </c>
      <c r="E91" s="542" t="s">
        <v>4368</v>
      </c>
      <c r="F91" s="542">
        <v>1958</v>
      </c>
      <c r="G91" s="763" t="s">
        <v>4369</v>
      </c>
      <c r="H91" s="589"/>
      <c r="I91" s="544"/>
      <c r="J91" s="542"/>
      <c r="K91" s="763" t="s">
        <v>4370</v>
      </c>
      <c r="L91" s="589" t="s">
        <v>224</v>
      </c>
      <c r="M91" s="542"/>
      <c r="N91" s="760" t="s">
        <v>4371</v>
      </c>
      <c r="O91" s="512"/>
      <c r="P91" s="48"/>
    </row>
    <row r="92" spans="1:16" ht="36">
      <c r="A92" s="540">
        <v>85</v>
      </c>
      <c r="B92" s="544" t="s">
        <v>4081</v>
      </c>
      <c r="C92" s="542" t="str">
        <f>C89</f>
        <v>2.01.03.03.001</v>
      </c>
      <c r="D92" s="543" t="s">
        <v>308</v>
      </c>
      <c r="E92" s="542" t="s">
        <v>4372</v>
      </c>
      <c r="F92" s="542">
        <v>2016</v>
      </c>
      <c r="G92" s="763" t="s">
        <v>4373</v>
      </c>
      <c r="H92" s="589"/>
      <c r="I92" s="544"/>
      <c r="J92" s="542"/>
      <c r="K92" s="763" t="s">
        <v>4148</v>
      </c>
      <c r="L92" s="589" t="s">
        <v>224</v>
      </c>
      <c r="M92" s="589">
        <v>425000000</v>
      </c>
      <c r="N92" s="760" t="s">
        <v>4374</v>
      </c>
      <c r="O92" s="512"/>
      <c r="P92" s="48"/>
    </row>
    <row r="93" spans="1:16" ht="36">
      <c r="A93" s="540">
        <v>86</v>
      </c>
      <c r="B93" s="544" t="s">
        <v>4081</v>
      </c>
      <c r="C93" s="542" t="str">
        <f>C92</f>
        <v>2.01.03.03.001</v>
      </c>
      <c r="D93" s="543" t="s">
        <v>310</v>
      </c>
      <c r="E93" s="542" t="s">
        <v>4375</v>
      </c>
      <c r="F93" s="542">
        <v>2016</v>
      </c>
      <c r="G93" s="763" t="s">
        <v>4376</v>
      </c>
      <c r="H93" s="589"/>
      <c r="I93" s="544"/>
      <c r="J93" s="542"/>
      <c r="K93" s="763" t="s">
        <v>4377</v>
      </c>
      <c r="L93" s="589" t="s">
        <v>224</v>
      </c>
      <c r="M93" s="591">
        <v>110000000</v>
      </c>
      <c r="N93" s="760" t="s">
        <v>4378</v>
      </c>
      <c r="O93" s="512"/>
      <c r="P93" s="48"/>
    </row>
    <row r="94" spans="1:16">
      <c r="A94" s="540">
        <v>87</v>
      </c>
      <c r="B94" s="544" t="s">
        <v>4379</v>
      </c>
      <c r="C94" s="542" t="str">
        <f>'[3]LHI Kendaraan'!C17</f>
        <v>3.02.01.04.001</v>
      </c>
      <c r="D94" s="543" t="s">
        <v>308</v>
      </c>
      <c r="E94" s="542" t="s">
        <v>1315</v>
      </c>
      <c r="F94" s="542">
        <v>2014</v>
      </c>
      <c r="G94" s="728" t="s">
        <v>4380</v>
      </c>
      <c r="H94" s="589"/>
      <c r="I94" s="544"/>
      <c r="J94" s="542"/>
      <c r="K94" s="763" t="s">
        <v>4381</v>
      </c>
      <c r="L94" s="589" t="s">
        <v>69</v>
      </c>
      <c r="M94" s="542">
        <v>0</v>
      </c>
      <c r="N94" s="760" t="s">
        <v>4382</v>
      </c>
      <c r="O94" s="512"/>
      <c r="P94" s="48"/>
    </row>
    <row r="95" spans="1:16" ht="15.75" thickBot="1">
      <c r="A95" s="560">
        <v>88</v>
      </c>
      <c r="B95" s="563" t="s">
        <v>4379</v>
      </c>
      <c r="C95" s="592" t="str">
        <f>C94</f>
        <v>3.02.01.04.001</v>
      </c>
      <c r="D95" s="593" t="s">
        <v>310</v>
      </c>
      <c r="E95" s="592" t="s">
        <v>1315</v>
      </c>
      <c r="F95" s="592">
        <v>2023</v>
      </c>
      <c r="G95" s="765" t="s">
        <v>4380</v>
      </c>
      <c r="H95" s="594"/>
      <c r="I95" s="563"/>
      <c r="J95" s="592"/>
      <c r="K95" s="764" t="s">
        <v>4383</v>
      </c>
      <c r="L95" s="594" t="s">
        <v>69</v>
      </c>
      <c r="M95" s="592">
        <v>0</v>
      </c>
      <c r="N95" s="761" t="s">
        <v>4384</v>
      </c>
      <c r="O95" s="512"/>
      <c r="P95" s="48"/>
    </row>
    <row r="96" spans="1:16" ht="15.75" thickBot="1">
      <c r="A96" s="520"/>
      <c r="B96" s="1356" t="s">
        <v>4385</v>
      </c>
      <c r="C96" s="1356"/>
      <c r="D96" s="1356"/>
      <c r="E96" s="1356"/>
      <c r="F96" s="1356"/>
      <c r="G96" s="1356"/>
      <c r="H96" s="1356"/>
      <c r="I96" s="1356"/>
      <c r="J96" s="1356"/>
      <c r="K96" s="1356"/>
      <c r="L96" s="581"/>
      <c r="M96" s="595">
        <f>SUM(M92:M95)</f>
        <v>535000000</v>
      </c>
      <c r="N96" s="521"/>
      <c r="O96" s="243"/>
      <c r="P96" s="48"/>
    </row>
    <row r="97" spans="1:16">
      <c r="A97" s="519"/>
      <c r="B97" s="523"/>
      <c r="C97" s="523"/>
      <c r="D97" s="523"/>
      <c r="E97" s="523"/>
      <c r="F97" s="523"/>
      <c r="G97" s="523"/>
      <c r="H97" s="523"/>
      <c r="I97" s="523"/>
      <c r="J97" s="523"/>
      <c r="K97" s="523"/>
      <c r="L97" s="519"/>
      <c r="M97" s="596"/>
      <c r="N97" s="519"/>
      <c r="O97" s="243"/>
      <c r="P97" s="48"/>
    </row>
    <row r="98" spans="1:16">
      <c r="A98" s="597"/>
      <c r="B98" s="598"/>
      <c r="G98" s="516"/>
      <c r="H98" s="514"/>
      <c r="I98" s="516"/>
      <c r="J98" s="514"/>
      <c r="K98" s="833" t="s">
        <v>4438</v>
      </c>
      <c r="O98" s="512"/>
      <c r="P98" s="48"/>
    </row>
    <row r="99" spans="1:16">
      <c r="A99" s="597"/>
      <c r="B99" s="598"/>
      <c r="C99" s="516" t="s">
        <v>182</v>
      </c>
      <c r="G99" s="516"/>
      <c r="H99" s="514"/>
      <c r="I99" s="516"/>
      <c r="J99" s="514"/>
      <c r="O99" s="512"/>
      <c r="P99" s="48"/>
    </row>
    <row r="100" spans="1:16">
      <c r="A100" s="599"/>
      <c r="C100" s="516" t="s">
        <v>727</v>
      </c>
      <c r="G100" s="516"/>
      <c r="H100" s="514"/>
      <c r="I100" s="516"/>
      <c r="J100" s="514"/>
      <c r="K100" s="516" t="s">
        <v>199</v>
      </c>
      <c r="O100" s="512"/>
      <c r="P100" s="48"/>
    </row>
    <row r="101" spans="1:16">
      <c r="A101" s="597"/>
      <c r="B101" s="598"/>
      <c r="G101" s="516"/>
      <c r="H101" s="514"/>
      <c r="I101" s="516"/>
      <c r="J101" s="514"/>
      <c r="O101" s="512"/>
      <c r="P101" s="48"/>
    </row>
    <row r="102" spans="1:16">
      <c r="A102" s="597"/>
      <c r="B102" s="598"/>
      <c r="G102" s="516"/>
      <c r="H102" s="514"/>
      <c r="I102" s="516"/>
      <c r="J102" s="514"/>
      <c r="O102" s="512"/>
      <c r="P102" s="48"/>
    </row>
    <row r="103" spans="1:16">
      <c r="A103" s="518"/>
      <c r="B103" s="573"/>
      <c r="C103" s="518" t="s">
        <v>1010</v>
      </c>
      <c r="D103" s="518"/>
      <c r="E103" s="518"/>
      <c r="F103" s="518"/>
      <c r="G103" s="518"/>
      <c r="H103" s="573"/>
      <c r="I103" s="518"/>
      <c r="J103" s="573"/>
      <c r="K103" s="518" t="s">
        <v>1011</v>
      </c>
      <c r="L103" s="518"/>
      <c r="M103" s="518"/>
      <c r="N103" s="518"/>
      <c r="O103" s="243"/>
      <c r="P103" s="48"/>
    </row>
    <row r="104" spans="1:16">
      <c r="O104" s="512"/>
      <c r="P104" s="48"/>
    </row>
    <row r="105" spans="1:16">
      <c r="O105" s="512"/>
      <c r="P105" s="48"/>
    </row>
    <row r="106" spans="1:16">
      <c r="A106" s="600"/>
      <c r="B106" s="598"/>
      <c r="C106" s="601"/>
      <c r="O106" s="512"/>
      <c r="P106" s="48"/>
    </row>
    <row r="107" spans="1:16">
      <c r="A107" s="597"/>
      <c r="B107" s="598"/>
      <c r="O107" s="512"/>
      <c r="P107" s="48"/>
    </row>
    <row r="108" spans="1:16">
      <c r="A108" s="597"/>
      <c r="B108" s="598"/>
      <c r="O108" s="512"/>
      <c r="P108" s="48"/>
    </row>
    <row r="109" spans="1:16">
      <c r="A109" s="597"/>
      <c r="B109" s="598"/>
      <c r="O109" s="512"/>
      <c r="P109" s="48"/>
    </row>
    <row r="110" spans="1:16">
      <c r="A110" s="597"/>
      <c r="B110" s="598"/>
      <c r="O110" s="512"/>
      <c r="P110" s="48"/>
    </row>
    <row r="111" spans="1:16">
      <c r="A111" s="597"/>
      <c r="B111" s="598"/>
      <c r="O111" s="512"/>
      <c r="P111" s="48"/>
    </row>
    <row r="112" spans="1:16">
      <c r="A112" s="597"/>
      <c r="B112" s="598"/>
      <c r="O112" s="512"/>
      <c r="P112" s="48"/>
    </row>
    <row r="113" spans="1:16">
      <c r="A113" s="597"/>
      <c r="B113" s="598"/>
      <c r="O113" s="512"/>
      <c r="P113" s="48"/>
    </row>
    <row r="114" spans="1:16">
      <c r="A114" s="597"/>
      <c r="B114" s="598"/>
      <c r="O114" s="512"/>
      <c r="P114" s="48"/>
    </row>
    <row r="115" spans="1:16">
      <c r="A115" s="597"/>
      <c r="B115" s="598"/>
      <c r="O115" s="512"/>
      <c r="P115" s="48"/>
    </row>
    <row r="116" spans="1:16">
      <c r="A116" s="597"/>
      <c r="B116" s="598"/>
      <c r="O116" s="512"/>
      <c r="P116" s="48"/>
    </row>
    <row r="117" spans="1:16">
      <c r="A117" s="597"/>
      <c r="B117" s="598"/>
      <c r="O117" s="512"/>
      <c r="P117" s="48"/>
    </row>
    <row r="118" spans="1:16">
      <c r="O118" s="512"/>
      <c r="P118" s="48"/>
    </row>
    <row r="119" spans="1:16">
      <c r="O119" s="512"/>
      <c r="P119" s="48"/>
    </row>
    <row r="120" spans="1:16">
      <c r="O120" s="512"/>
      <c r="P120" s="48"/>
    </row>
    <row r="121" spans="1:16">
      <c r="O121" s="512"/>
      <c r="P121" s="48"/>
    </row>
    <row r="122" spans="1:16">
      <c r="O122" s="512"/>
      <c r="P122" s="48"/>
    </row>
    <row r="123" spans="1:16">
      <c r="O123" s="512"/>
      <c r="P123" s="48"/>
    </row>
    <row r="124" spans="1:16">
      <c r="O124" s="512"/>
      <c r="P124" s="48"/>
    </row>
    <row r="125" spans="1:16">
      <c r="O125" s="512"/>
      <c r="P125" s="48"/>
    </row>
    <row r="126" spans="1:16">
      <c r="O126" s="512"/>
      <c r="P126" s="48"/>
    </row>
    <row r="127" spans="1:16">
      <c r="O127" s="512"/>
      <c r="P127" s="48"/>
    </row>
    <row r="128" spans="1:16">
      <c r="O128" s="512"/>
      <c r="P128" s="48"/>
    </row>
    <row r="129" spans="15:16">
      <c r="O129" s="512"/>
      <c r="P129" s="48"/>
    </row>
    <row r="130" spans="15:16">
      <c r="O130" s="512"/>
      <c r="P130" s="48"/>
    </row>
    <row r="131" spans="15:16">
      <c r="O131" s="512"/>
      <c r="P131" s="48"/>
    </row>
    <row r="132" spans="15:16">
      <c r="O132" s="512"/>
      <c r="P132" s="48"/>
    </row>
    <row r="133" spans="15:16">
      <c r="O133" s="512"/>
      <c r="P133" s="48"/>
    </row>
    <row r="134" spans="15:16">
      <c r="O134" s="512"/>
      <c r="P134" s="48"/>
    </row>
    <row r="135" spans="15:16">
      <c r="O135" s="512"/>
      <c r="P135" s="48"/>
    </row>
    <row r="136" spans="15:16">
      <c r="O136" s="512"/>
      <c r="P136" s="48"/>
    </row>
    <row r="137" spans="15:16">
      <c r="O137" s="512"/>
      <c r="P137" s="48"/>
    </row>
    <row r="138" spans="15:16">
      <c r="O138" s="512"/>
      <c r="P138" s="48"/>
    </row>
    <row r="139" spans="15:16">
      <c r="O139" s="512"/>
      <c r="P139" s="48"/>
    </row>
    <row r="140" spans="15:16">
      <c r="O140" s="512"/>
      <c r="P140" s="48"/>
    </row>
    <row r="141" spans="15:16">
      <c r="O141" s="512"/>
      <c r="P141" s="48"/>
    </row>
    <row r="142" spans="15:16">
      <c r="O142" s="512"/>
      <c r="P142" s="48"/>
    </row>
    <row r="143" spans="15:16">
      <c r="O143" s="512"/>
      <c r="P143" s="48"/>
    </row>
    <row r="144" spans="15:16">
      <c r="O144" s="512"/>
      <c r="P144" s="48"/>
    </row>
    <row r="145" spans="15:16">
      <c r="O145" s="512"/>
      <c r="P145" s="48"/>
    </row>
    <row r="146" spans="15:16">
      <c r="O146" s="512"/>
      <c r="P146" s="48"/>
    </row>
    <row r="147" spans="15:16">
      <c r="O147" s="512"/>
      <c r="P147" s="48"/>
    </row>
    <row r="148" spans="15:16">
      <c r="O148" s="512"/>
      <c r="P148" s="48"/>
    </row>
    <row r="149" spans="15:16">
      <c r="O149" s="512"/>
      <c r="P149" s="48"/>
    </row>
    <row r="150" spans="15:16">
      <c r="O150" s="512"/>
      <c r="P150" s="48"/>
    </row>
    <row r="151" spans="15:16">
      <c r="O151" s="512"/>
      <c r="P151" s="48"/>
    </row>
    <row r="152" spans="15:16">
      <c r="O152" s="512"/>
      <c r="P152" s="48"/>
    </row>
    <row r="153" spans="15:16">
      <c r="O153" s="512"/>
      <c r="P153" s="48"/>
    </row>
    <row r="154" spans="15:16">
      <c r="O154" s="512"/>
      <c r="P154" s="48"/>
    </row>
    <row r="155" spans="15:16">
      <c r="O155" s="512"/>
      <c r="P155" s="48"/>
    </row>
    <row r="156" spans="15:16">
      <c r="O156" s="512"/>
      <c r="P156" s="48"/>
    </row>
    <row r="157" spans="15:16">
      <c r="O157" s="512"/>
      <c r="P157" s="48"/>
    </row>
    <row r="158" spans="15:16">
      <c r="O158" s="512"/>
      <c r="P158" s="48"/>
    </row>
    <row r="159" spans="15:16">
      <c r="O159" s="512"/>
      <c r="P159" s="48"/>
    </row>
    <row r="160" spans="15:16">
      <c r="O160" s="512"/>
      <c r="P160" s="48"/>
    </row>
    <row r="161" spans="15:16">
      <c r="O161" s="512"/>
      <c r="P161" s="48"/>
    </row>
    <row r="162" spans="15:16">
      <c r="O162" s="512"/>
      <c r="P162" s="48"/>
    </row>
    <row r="163" spans="15:16">
      <c r="O163" s="512"/>
      <c r="P163" s="48"/>
    </row>
    <row r="164" spans="15:16">
      <c r="O164" s="512"/>
      <c r="P164" s="48"/>
    </row>
    <row r="165" spans="15:16">
      <c r="O165" s="512"/>
      <c r="P165" s="48"/>
    </row>
    <row r="166" spans="15:16">
      <c r="O166" s="512"/>
      <c r="P166" s="48"/>
    </row>
    <row r="167" spans="15:16">
      <c r="O167" s="512"/>
      <c r="P167" s="48"/>
    </row>
    <row r="168" spans="15:16">
      <c r="O168" s="512"/>
      <c r="P168" s="48"/>
    </row>
    <row r="169" spans="15:16">
      <c r="O169" s="512"/>
      <c r="P169" s="48"/>
    </row>
    <row r="170" spans="15:16">
      <c r="O170" s="512"/>
      <c r="P170" s="48"/>
    </row>
    <row r="171" spans="15:16">
      <c r="O171" s="512"/>
      <c r="P171" s="48"/>
    </row>
    <row r="172" spans="15:16">
      <c r="O172" s="512"/>
      <c r="P172" s="48"/>
    </row>
    <row r="173" spans="15:16">
      <c r="O173" s="512"/>
      <c r="P173" s="48"/>
    </row>
    <row r="174" spans="15:16">
      <c r="O174" s="512"/>
      <c r="P174" s="48"/>
    </row>
    <row r="175" spans="15:16">
      <c r="O175" s="512"/>
      <c r="P175" s="48"/>
    </row>
    <row r="176" spans="15:16">
      <c r="O176" s="512"/>
      <c r="P176" s="48"/>
    </row>
    <row r="177" spans="15:16">
      <c r="O177" s="512"/>
      <c r="P177" s="48"/>
    </row>
    <row r="178" spans="15:16">
      <c r="O178" s="512"/>
      <c r="P178" s="48"/>
    </row>
    <row r="179" spans="15:16">
      <c r="O179" s="512"/>
      <c r="P179" s="48"/>
    </row>
    <row r="180" spans="15:16">
      <c r="O180" s="512"/>
      <c r="P180" s="48"/>
    </row>
    <row r="181" spans="15:16">
      <c r="O181" s="512"/>
      <c r="P181" s="48"/>
    </row>
    <row r="182" spans="15:16">
      <c r="O182" s="512"/>
      <c r="P182" s="48"/>
    </row>
    <row r="183" spans="15:16">
      <c r="O183" s="512"/>
      <c r="P183" s="48"/>
    </row>
    <row r="184" spans="15:16">
      <c r="O184" s="512"/>
      <c r="P184" s="48"/>
    </row>
    <row r="185" spans="15:16">
      <c r="O185" s="512"/>
      <c r="P185" s="48"/>
    </row>
    <row r="186" spans="15:16">
      <c r="O186" s="512"/>
      <c r="P186" s="48"/>
    </row>
    <row r="187" spans="15:16">
      <c r="O187" s="512"/>
      <c r="P187" s="48"/>
    </row>
    <row r="188" spans="15:16">
      <c r="O188" s="512"/>
      <c r="P188" s="48"/>
    </row>
    <row r="189" spans="15:16">
      <c r="O189" s="512"/>
      <c r="P189" s="48"/>
    </row>
    <row r="190" spans="15:16">
      <c r="O190" s="512"/>
      <c r="P190" s="48"/>
    </row>
    <row r="191" spans="15:16">
      <c r="O191" s="512"/>
      <c r="P191" s="48"/>
    </row>
    <row r="192" spans="15:16">
      <c r="O192" s="512"/>
      <c r="P192" s="48"/>
    </row>
    <row r="193" spans="15:16">
      <c r="O193" s="512"/>
      <c r="P193" s="48"/>
    </row>
    <row r="194" spans="15:16">
      <c r="O194" s="512"/>
      <c r="P194" s="48"/>
    </row>
    <row r="195" spans="15:16">
      <c r="O195" s="512"/>
      <c r="P195" s="48"/>
    </row>
    <row r="196" spans="15:16">
      <c r="O196" s="512"/>
      <c r="P196" s="48"/>
    </row>
    <row r="197" spans="15:16">
      <c r="O197" s="512"/>
      <c r="P197" s="48"/>
    </row>
    <row r="198" spans="15:16">
      <c r="O198" s="512"/>
      <c r="P198" s="48"/>
    </row>
    <row r="199" spans="15:16">
      <c r="O199" s="512"/>
      <c r="P199" s="48"/>
    </row>
    <row r="200" spans="15:16">
      <c r="O200" s="512"/>
      <c r="P200" s="48"/>
    </row>
    <row r="201" spans="15:16">
      <c r="O201" s="512"/>
      <c r="P201" s="48"/>
    </row>
    <row r="202" spans="15:16">
      <c r="O202" s="512"/>
      <c r="P202" s="48"/>
    </row>
    <row r="203" spans="15:16">
      <c r="O203" s="512"/>
      <c r="P203" s="48"/>
    </row>
    <row r="204" spans="15:16">
      <c r="O204" s="512"/>
      <c r="P204" s="48"/>
    </row>
    <row r="205" spans="15:16">
      <c r="O205" s="512"/>
      <c r="P205" s="48"/>
    </row>
    <row r="206" spans="15:16">
      <c r="O206" s="512"/>
      <c r="P206" s="48"/>
    </row>
    <row r="207" spans="15:16">
      <c r="O207" s="512"/>
      <c r="P207" s="48"/>
    </row>
    <row r="208" spans="15:16">
      <c r="O208" s="512"/>
      <c r="P208" s="48"/>
    </row>
    <row r="209" spans="15:16">
      <c r="O209" s="512"/>
      <c r="P209" s="48"/>
    </row>
    <row r="210" spans="15:16">
      <c r="O210" s="512"/>
      <c r="P210" s="48"/>
    </row>
    <row r="211" spans="15:16">
      <c r="O211" s="512"/>
      <c r="P211" s="48"/>
    </row>
    <row r="212" spans="15:16">
      <c r="O212" s="512"/>
      <c r="P212" s="48"/>
    </row>
    <row r="213" spans="15:16">
      <c r="O213" s="512"/>
      <c r="P213" s="48"/>
    </row>
    <row r="214" spans="15:16">
      <c r="O214" s="512"/>
      <c r="P214" s="48"/>
    </row>
    <row r="215" spans="15:16">
      <c r="O215" s="512"/>
      <c r="P215" s="48"/>
    </row>
    <row r="216" spans="15:16">
      <c r="O216" s="512"/>
      <c r="P216" s="48"/>
    </row>
    <row r="217" spans="15:16">
      <c r="O217" s="512"/>
      <c r="P217" s="48"/>
    </row>
    <row r="218" spans="15:16">
      <c r="O218" s="512"/>
      <c r="P218" s="48"/>
    </row>
    <row r="219" spans="15:16">
      <c r="O219" s="512"/>
      <c r="P219" s="48"/>
    </row>
    <row r="220" spans="15:16">
      <c r="O220" s="512"/>
      <c r="P220" s="48"/>
    </row>
    <row r="221" spans="15:16">
      <c r="O221" s="512"/>
      <c r="P221" s="48"/>
    </row>
    <row r="222" spans="15:16">
      <c r="O222" s="512"/>
      <c r="P222" s="48"/>
    </row>
    <row r="223" spans="15:16">
      <c r="O223" s="512"/>
      <c r="P223" s="48"/>
    </row>
    <row r="224" spans="15:16">
      <c r="O224" s="512"/>
      <c r="P224" s="48"/>
    </row>
    <row r="225" spans="15:16">
      <c r="O225" s="512"/>
      <c r="P225" s="48"/>
    </row>
    <row r="226" spans="15:16">
      <c r="O226" s="512"/>
      <c r="P226" s="48"/>
    </row>
    <row r="227" spans="15:16">
      <c r="O227" s="512"/>
      <c r="P227" s="48"/>
    </row>
    <row r="228" spans="15:16">
      <c r="O228" s="512"/>
      <c r="P228" s="48"/>
    </row>
    <row r="229" spans="15:16">
      <c r="O229" s="512"/>
      <c r="P229" s="48"/>
    </row>
    <row r="230" spans="15:16">
      <c r="O230" s="512"/>
      <c r="P230" s="48"/>
    </row>
    <row r="231" spans="15:16">
      <c r="O231" s="512"/>
      <c r="P231" s="48"/>
    </row>
    <row r="232" spans="15:16">
      <c r="O232" s="512"/>
      <c r="P232" s="48"/>
    </row>
    <row r="233" spans="15:16">
      <c r="O233" s="512"/>
      <c r="P233" s="48"/>
    </row>
    <row r="234" spans="15:16">
      <c r="O234" s="512"/>
      <c r="P234" s="48"/>
    </row>
    <row r="235" spans="15:16">
      <c r="O235" s="512"/>
      <c r="P235" s="48"/>
    </row>
    <row r="236" spans="15:16">
      <c r="O236" s="512"/>
      <c r="P236" s="48"/>
    </row>
    <row r="237" spans="15:16">
      <c r="O237" s="512"/>
      <c r="P237" s="48"/>
    </row>
    <row r="238" spans="15:16">
      <c r="O238" s="512"/>
      <c r="P238" s="48"/>
    </row>
    <row r="239" spans="15:16">
      <c r="O239" s="512"/>
      <c r="P239" s="48"/>
    </row>
    <row r="240" spans="15:16">
      <c r="O240" s="512"/>
      <c r="P240" s="48"/>
    </row>
    <row r="241" spans="15:16">
      <c r="O241" s="512"/>
      <c r="P241" s="48"/>
    </row>
    <row r="242" spans="15:16">
      <c r="O242" s="512"/>
      <c r="P242" s="48"/>
    </row>
    <row r="243" spans="15:16">
      <c r="O243" s="512"/>
      <c r="P243" s="48"/>
    </row>
    <row r="244" spans="15:16">
      <c r="O244" s="512"/>
      <c r="P244" s="48"/>
    </row>
    <row r="245" spans="15:16">
      <c r="O245" s="512"/>
      <c r="P245" s="48"/>
    </row>
    <row r="246" spans="15:16">
      <c r="O246" s="512"/>
      <c r="P246" s="48"/>
    </row>
    <row r="247" spans="15:16">
      <c r="O247" s="512"/>
      <c r="P247" s="48"/>
    </row>
    <row r="248" spans="15:16">
      <c r="O248" s="512"/>
      <c r="P248" s="48"/>
    </row>
    <row r="249" spans="15:16">
      <c r="O249" s="512"/>
      <c r="P249" s="48"/>
    </row>
    <row r="250" spans="15:16">
      <c r="O250" s="512"/>
      <c r="P250" s="48"/>
    </row>
    <row r="251" spans="15:16">
      <c r="O251" s="512"/>
      <c r="P251" s="48"/>
    </row>
    <row r="252" spans="15:16">
      <c r="O252" s="512"/>
      <c r="P252" s="48"/>
    </row>
    <row r="253" spans="15:16">
      <c r="O253" s="512"/>
      <c r="P253" s="48"/>
    </row>
    <row r="254" spans="15:16">
      <c r="O254" s="512"/>
      <c r="P254" s="48"/>
    </row>
    <row r="255" spans="15:16">
      <c r="O255" s="512"/>
      <c r="P255" s="48"/>
    </row>
    <row r="256" spans="15:16">
      <c r="O256" s="512"/>
      <c r="P256" s="48"/>
    </row>
    <row r="257" spans="15:16">
      <c r="O257" s="512"/>
      <c r="P257" s="48"/>
    </row>
    <row r="258" spans="15:16">
      <c r="O258" s="512"/>
      <c r="P258" s="48"/>
    </row>
    <row r="259" spans="15:16">
      <c r="O259" s="512"/>
      <c r="P259" s="48"/>
    </row>
    <row r="260" spans="15:16">
      <c r="O260" s="512"/>
      <c r="P260" s="48"/>
    </row>
    <row r="261" spans="15:16">
      <c r="O261" s="512"/>
      <c r="P261" s="48"/>
    </row>
    <row r="262" spans="15:16">
      <c r="O262" s="512"/>
      <c r="P262" s="48"/>
    </row>
    <row r="263" spans="15:16">
      <c r="O263" s="512"/>
      <c r="P263" s="48"/>
    </row>
    <row r="264" spans="15:16">
      <c r="O264" s="512"/>
      <c r="P264" s="48"/>
    </row>
    <row r="265" spans="15:16">
      <c r="O265" s="512"/>
      <c r="P265" s="48"/>
    </row>
    <row r="266" spans="15:16">
      <c r="O266" s="512"/>
      <c r="P266" s="48"/>
    </row>
    <row r="267" spans="15:16">
      <c r="O267" s="512"/>
      <c r="P267" s="48"/>
    </row>
    <row r="268" spans="15:16">
      <c r="O268" s="512"/>
      <c r="P268" s="48"/>
    </row>
    <row r="269" spans="15:16">
      <c r="O269" s="512"/>
      <c r="P269" s="48"/>
    </row>
    <row r="270" spans="15:16">
      <c r="O270" s="512"/>
      <c r="P270" s="48"/>
    </row>
    <row r="271" spans="15:16">
      <c r="O271" s="512"/>
      <c r="P271" s="48"/>
    </row>
    <row r="272" spans="15:16">
      <c r="O272" s="512"/>
      <c r="P272" s="48"/>
    </row>
    <row r="273" spans="15:16">
      <c r="O273" s="512"/>
      <c r="P273" s="48"/>
    </row>
    <row r="274" spans="15:16">
      <c r="O274" s="512"/>
      <c r="P274" s="48"/>
    </row>
    <row r="275" spans="15:16">
      <c r="O275" s="512"/>
      <c r="P275" s="48"/>
    </row>
    <row r="276" spans="15:16">
      <c r="O276" s="512"/>
      <c r="P276" s="48"/>
    </row>
    <row r="277" spans="15:16">
      <c r="O277" s="512"/>
      <c r="P277" s="48"/>
    </row>
    <row r="278" spans="15:16">
      <c r="O278" s="512"/>
      <c r="P278" s="48"/>
    </row>
    <row r="279" spans="15:16">
      <c r="O279" s="512"/>
      <c r="P279" s="48"/>
    </row>
    <row r="280" spans="15:16">
      <c r="O280" s="512"/>
      <c r="P280" s="48"/>
    </row>
    <row r="281" spans="15:16">
      <c r="O281" s="512"/>
      <c r="P281" s="48"/>
    </row>
    <row r="282" spans="15:16">
      <c r="O282" s="512"/>
      <c r="P282" s="48"/>
    </row>
    <row r="283" spans="15:16">
      <c r="O283" s="512"/>
      <c r="P283" s="48"/>
    </row>
    <row r="284" spans="15:16">
      <c r="O284" s="512"/>
      <c r="P284" s="48"/>
    </row>
    <row r="285" spans="15:16">
      <c r="O285" s="512"/>
      <c r="P285" s="48"/>
    </row>
    <row r="286" spans="15:16">
      <c r="O286" s="512"/>
      <c r="P286" s="48"/>
    </row>
    <row r="287" spans="15:16">
      <c r="O287" s="512"/>
      <c r="P287" s="48"/>
    </row>
    <row r="288" spans="15:16">
      <c r="O288" s="512"/>
      <c r="P288" s="48"/>
    </row>
    <row r="289" spans="15:16">
      <c r="O289" s="512"/>
      <c r="P289" s="48"/>
    </row>
    <row r="290" spans="15:16">
      <c r="O290" s="512"/>
      <c r="P290" s="48"/>
    </row>
    <row r="291" spans="15:16">
      <c r="O291" s="512"/>
      <c r="P291" s="48"/>
    </row>
    <row r="292" spans="15:16">
      <c r="O292" s="512"/>
      <c r="P292" s="48"/>
    </row>
    <row r="293" spans="15:16">
      <c r="O293" s="512"/>
      <c r="P293" s="48"/>
    </row>
    <row r="294" spans="15:16">
      <c r="O294" s="512"/>
      <c r="P294" s="48"/>
    </row>
    <row r="295" spans="15:16">
      <c r="O295" s="512"/>
      <c r="P295" s="48"/>
    </row>
    <row r="296" spans="15:16">
      <c r="O296" s="512"/>
      <c r="P296" s="48"/>
    </row>
    <row r="297" spans="15:16">
      <c r="O297" s="512"/>
      <c r="P297" s="48"/>
    </row>
    <row r="298" spans="15:16">
      <c r="O298" s="512"/>
      <c r="P298" s="48"/>
    </row>
    <row r="299" spans="15:16">
      <c r="O299" s="512"/>
      <c r="P299" s="48"/>
    </row>
    <row r="300" spans="15:16">
      <c r="O300" s="512"/>
      <c r="P300" s="48"/>
    </row>
    <row r="301" spans="15:16">
      <c r="O301" s="512"/>
      <c r="P301" s="48"/>
    </row>
    <row r="302" spans="15:16">
      <c r="O302" s="512"/>
      <c r="P302" s="48"/>
    </row>
    <row r="303" spans="15:16">
      <c r="O303" s="512"/>
      <c r="P303" s="48"/>
    </row>
    <row r="304" spans="15:16">
      <c r="O304" s="512"/>
      <c r="P304" s="48"/>
    </row>
    <row r="305" spans="15:16">
      <c r="O305" s="512"/>
      <c r="P305" s="48"/>
    </row>
    <row r="306" spans="15:16">
      <c r="O306" s="512"/>
      <c r="P306" s="48"/>
    </row>
    <row r="307" spans="15:16">
      <c r="O307" s="512"/>
      <c r="P307" s="48"/>
    </row>
    <row r="308" spans="15:16">
      <c r="O308" s="512"/>
      <c r="P308" s="48"/>
    </row>
    <row r="309" spans="15:16">
      <c r="O309" s="512"/>
      <c r="P309" s="48"/>
    </row>
    <row r="310" spans="15:16">
      <c r="O310" s="512"/>
      <c r="P310" s="48"/>
    </row>
    <row r="311" spans="15:16">
      <c r="O311" s="512"/>
      <c r="P311" s="48"/>
    </row>
    <row r="312" spans="15:16">
      <c r="O312" s="512"/>
      <c r="P312" s="48"/>
    </row>
    <row r="313" spans="15:16">
      <c r="O313" s="512"/>
      <c r="P313" s="48"/>
    </row>
    <row r="314" spans="15:16">
      <c r="O314" s="512"/>
      <c r="P314" s="48"/>
    </row>
    <row r="315" spans="15:16">
      <c r="O315" s="512"/>
      <c r="P315" s="48"/>
    </row>
    <row r="316" spans="15:16">
      <c r="O316" s="512"/>
      <c r="P316" s="48"/>
    </row>
    <row r="317" spans="15:16">
      <c r="O317" s="512"/>
      <c r="P317" s="48"/>
    </row>
    <row r="318" spans="15:16">
      <c r="O318" s="512"/>
      <c r="P318" s="48"/>
    </row>
    <row r="319" spans="15:16">
      <c r="O319" s="512"/>
      <c r="P319" s="48"/>
    </row>
    <row r="320" spans="15:16">
      <c r="O320" s="512"/>
      <c r="P320" s="48"/>
    </row>
    <row r="321" spans="15:16">
      <c r="O321" s="512"/>
      <c r="P321" s="48"/>
    </row>
    <row r="322" spans="15:16">
      <c r="O322" s="512"/>
      <c r="P322" s="48"/>
    </row>
    <row r="323" spans="15:16">
      <c r="O323" s="512"/>
      <c r="P323" s="48"/>
    </row>
    <row r="324" spans="15:16">
      <c r="O324" s="512"/>
      <c r="P324" s="48"/>
    </row>
    <row r="325" spans="15:16">
      <c r="O325" s="512"/>
      <c r="P325" s="48"/>
    </row>
    <row r="326" spans="15:16">
      <c r="O326" s="512"/>
      <c r="P326" s="48"/>
    </row>
    <row r="327" spans="15:16">
      <c r="O327" s="512"/>
      <c r="P327" s="48"/>
    </row>
    <row r="328" spans="15:16">
      <c r="O328" s="512"/>
      <c r="P328" s="48"/>
    </row>
    <row r="329" spans="15:16">
      <c r="O329" s="512"/>
      <c r="P329" s="48"/>
    </row>
    <row r="330" spans="15:16">
      <c r="O330" s="512"/>
      <c r="P330" s="48"/>
    </row>
    <row r="331" spans="15:16">
      <c r="O331" s="512"/>
      <c r="P331" s="48"/>
    </row>
    <row r="332" spans="15:16">
      <c r="O332" s="512"/>
      <c r="P332" s="48"/>
    </row>
    <row r="333" spans="15:16">
      <c r="O333" s="512"/>
      <c r="P333" s="48"/>
    </row>
    <row r="334" spans="15:16">
      <c r="O334" s="512"/>
      <c r="P334" s="48"/>
    </row>
    <row r="335" spans="15:16">
      <c r="O335" s="512"/>
      <c r="P335" s="48"/>
    </row>
    <row r="336" spans="15:16">
      <c r="O336" s="512"/>
      <c r="P336" s="48"/>
    </row>
    <row r="337" spans="15:16">
      <c r="O337" s="512"/>
      <c r="P337" s="48"/>
    </row>
    <row r="338" spans="15:16">
      <c r="O338" s="512"/>
      <c r="P338" s="48"/>
    </row>
    <row r="339" spans="15:16">
      <c r="O339" s="512"/>
      <c r="P339" s="48"/>
    </row>
    <row r="340" spans="15:16">
      <c r="O340" s="512"/>
      <c r="P340" s="48"/>
    </row>
    <row r="341" spans="15:16">
      <c r="O341" s="512"/>
      <c r="P341" s="48"/>
    </row>
    <row r="342" spans="15:16">
      <c r="O342" s="512"/>
      <c r="P342" s="48"/>
    </row>
    <row r="343" spans="15:16">
      <c r="O343" s="512"/>
      <c r="P343" s="48"/>
    </row>
    <row r="344" spans="15:16">
      <c r="O344" s="512"/>
      <c r="P344" s="48"/>
    </row>
    <row r="345" spans="15:16">
      <c r="O345" s="512"/>
      <c r="P345" s="48"/>
    </row>
    <row r="346" spans="15:16">
      <c r="O346" s="512"/>
      <c r="P346" s="48"/>
    </row>
    <row r="347" spans="15:16">
      <c r="O347" s="512"/>
      <c r="P347" s="48"/>
    </row>
    <row r="348" spans="15:16">
      <c r="O348" s="512"/>
      <c r="P348" s="48"/>
    </row>
    <row r="349" spans="15:16">
      <c r="O349" s="512"/>
      <c r="P349" s="48"/>
    </row>
    <row r="350" spans="15:16">
      <c r="O350" s="512"/>
      <c r="P350" s="48"/>
    </row>
    <row r="351" spans="15:16">
      <c r="O351" s="512"/>
      <c r="P351" s="48"/>
    </row>
    <row r="352" spans="15:16">
      <c r="O352" s="512"/>
      <c r="P352" s="48"/>
    </row>
    <row r="353" spans="15:16">
      <c r="O353" s="512"/>
      <c r="P353" s="48"/>
    </row>
    <row r="354" spans="15:16">
      <c r="O354" s="512"/>
      <c r="P354" s="48"/>
    </row>
    <row r="355" spans="15:16">
      <c r="O355" s="512"/>
      <c r="P355" s="48"/>
    </row>
    <row r="356" spans="15:16">
      <c r="O356" s="512"/>
      <c r="P356" s="48"/>
    </row>
    <row r="357" spans="15:16">
      <c r="O357" s="512"/>
      <c r="P357" s="48"/>
    </row>
    <row r="358" spans="15:16">
      <c r="O358" s="512"/>
      <c r="P358" s="48"/>
    </row>
    <row r="359" spans="15:16">
      <c r="O359" s="512"/>
      <c r="P359" s="48"/>
    </row>
    <row r="360" spans="15:16">
      <c r="O360" s="512"/>
      <c r="P360" s="48"/>
    </row>
    <row r="361" spans="15:16">
      <c r="O361" s="512"/>
      <c r="P361" s="48"/>
    </row>
    <row r="362" spans="15:16">
      <c r="O362" s="512"/>
      <c r="P362" s="48"/>
    </row>
    <row r="363" spans="15:16">
      <c r="O363" s="512"/>
      <c r="P363" s="48"/>
    </row>
    <row r="364" spans="15:16">
      <c r="O364" s="512"/>
      <c r="P364" s="48"/>
    </row>
    <row r="365" spans="15:16">
      <c r="O365" s="512"/>
      <c r="P365" s="48"/>
    </row>
    <row r="366" spans="15:16">
      <c r="O366" s="512"/>
      <c r="P366" s="48"/>
    </row>
    <row r="367" spans="15:16">
      <c r="O367" s="512"/>
      <c r="P367" s="48"/>
    </row>
    <row r="368" spans="15:16">
      <c r="O368" s="512"/>
      <c r="P368" s="48"/>
    </row>
    <row r="369" spans="15:16">
      <c r="O369" s="512"/>
      <c r="P369" s="48"/>
    </row>
    <row r="370" spans="15:16">
      <c r="O370" s="512"/>
      <c r="P370" s="48"/>
    </row>
    <row r="371" spans="15:16">
      <c r="O371" s="512"/>
      <c r="P371" s="48"/>
    </row>
    <row r="372" spans="15:16">
      <c r="O372" s="512"/>
      <c r="P372" s="48"/>
    </row>
    <row r="373" spans="15:16">
      <c r="O373" s="512"/>
      <c r="P373" s="48"/>
    </row>
    <row r="374" spans="15:16">
      <c r="O374" s="512"/>
      <c r="P374" s="48"/>
    </row>
    <row r="375" spans="15:16">
      <c r="O375" s="512"/>
      <c r="P375" s="48"/>
    </row>
    <row r="376" spans="15:16">
      <c r="O376" s="512"/>
      <c r="P376" s="48"/>
    </row>
    <row r="377" spans="15:16">
      <c r="O377" s="512"/>
      <c r="P377" s="48"/>
    </row>
    <row r="378" spans="15:16">
      <c r="O378" s="512"/>
      <c r="P378" s="48"/>
    </row>
    <row r="379" spans="15:16">
      <c r="O379" s="512"/>
      <c r="P379" s="48"/>
    </row>
    <row r="380" spans="15:16">
      <c r="O380" s="512"/>
      <c r="P380" s="48"/>
    </row>
    <row r="381" spans="15:16">
      <c r="O381" s="512"/>
      <c r="P381" s="48"/>
    </row>
    <row r="382" spans="15:16">
      <c r="O382" s="512"/>
      <c r="P382" s="48"/>
    </row>
    <row r="383" spans="15:16">
      <c r="O383" s="512"/>
      <c r="P383" s="48"/>
    </row>
    <row r="384" spans="15:16">
      <c r="O384" s="512"/>
      <c r="P384" s="48"/>
    </row>
    <row r="385" spans="15:16">
      <c r="O385" s="512"/>
      <c r="P385" s="48"/>
    </row>
    <row r="386" spans="15:16">
      <c r="O386" s="512"/>
      <c r="P386" s="48"/>
    </row>
    <row r="387" spans="15:16">
      <c r="O387" s="512"/>
      <c r="P387" s="48"/>
    </row>
    <row r="388" spans="15:16">
      <c r="O388" s="512"/>
      <c r="P388" s="48"/>
    </row>
    <row r="389" spans="15:16">
      <c r="O389" s="512"/>
      <c r="P389" s="48"/>
    </row>
    <row r="390" spans="15:16">
      <c r="O390" s="512"/>
      <c r="P390" s="48"/>
    </row>
    <row r="391" spans="15:16">
      <c r="O391" s="512"/>
      <c r="P391" s="48"/>
    </row>
    <row r="392" spans="15:16">
      <c r="O392" s="512"/>
      <c r="P392" s="48"/>
    </row>
    <row r="393" spans="15:16">
      <c r="O393" s="512"/>
      <c r="P393" s="48"/>
    </row>
    <row r="394" spans="15:16">
      <c r="O394" s="512"/>
      <c r="P394" s="48"/>
    </row>
    <row r="395" spans="15:16">
      <c r="O395" s="512"/>
      <c r="P395" s="48"/>
    </row>
    <row r="396" spans="15:16">
      <c r="O396" s="512"/>
      <c r="P396" s="48"/>
    </row>
    <row r="397" spans="15:16">
      <c r="O397" s="512"/>
      <c r="P397" s="48"/>
    </row>
    <row r="398" spans="15:16">
      <c r="O398" s="512"/>
      <c r="P398" s="48"/>
    </row>
    <row r="399" spans="15:16">
      <c r="O399" s="512"/>
      <c r="P399" s="48"/>
    </row>
    <row r="400" spans="15:16">
      <c r="O400" s="512"/>
      <c r="P400" s="48"/>
    </row>
    <row r="401" spans="15:16">
      <c r="O401" s="512"/>
      <c r="P401" s="48"/>
    </row>
    <row r="402" spans="15:16">
      <c r="O402" s="512"/>
      <c r="P402" s="48"/>
    </row>
    <row r="403" spans="15:16">
      <c r="O403" s="512"/>
      <c r="P403" s="48"/>
    </row>
    <row r="404" spans="15:16">
      <c r="O404" s="512"/>
      <c r="P404" s="48"/>
    </row>
    <row r="405" spans="15:16">
      <c r="O405" s="512"/>
      <c r="P405" s="48"/>
    </row>
    <row r="406" spans="15:16">
      <c r="O406" s="512"/>
      <c r="P406" s="48"/>
    </row>
    <row r="407" spans="15:16">
      <c r="O407" s="512"/>
      <c r="P407" s="48"/>
    </row>
    <row r="408" spans="15:16">
      <c r="O408" s="512"/>
      <c r="P408" s="48"/>
    </row>
    <row r="409" spans="15:16">
      <c r="O409" s="512"/>
      <c r="P409" s="48"/>
    </row>
    <row r="410" spans="15:16">
      <c r="O410" s="512"/>
      <c r="P410" s="48"/>
    </row>
    <row r="411" spans="15:16">
      <c r="O411" s="512"/>
      <c r="P411" s="48"/>
    </row>
    <row r="412" spans="15:16">
      <c r="O412" s="512"/>
      <c r="P412" s="48"/>
    </row>
    <row r="413" spans="15:16">
      <c r="O413" s="512"/>
      <c r="P413" s="48"/>
    </row>
    <row r="414" spans="15:16">
      <c r="O414" s="512"/>
      <c r="P414" s="48"/>
    </row>
    <row r="415" spans="15:16">
      <c r="O415" s="512"/>
      <c r="P415" s="48"/>
    </row>
    <row r="416" spans="15:16">
      <c r="O416" s="512"/>
      <c r="P416" s="48"/>
    </row>
    <row r="417" spans="15:16">
      <c r="O417" s="512"/>
      <c r="P417" s="48"/>
    </row>
    <row r="418" spans="15:16">
      <c r="O418" s="512"/>
      <c r="P418" s="48"/>
    </row>
    <row r="419" spans="15:16">
      <c r="O419" s="512"/>
      <c r="P419" s="48"/>
    </row>
    <row r="420" spans="15:16">
      <c r="O420" s="512"/>
      <c r="P420" s="48"/>
    </row>
    <row r="421" spans="15:16">
      <c r="O421" s="512"/>
      <c r="P421" s="48"/>
    </row>
    <row r="422" spans="15:16">
      <c r="O422" s="512"/>
      <c r="P422" s="48"/>
    </row>
    <row r="423" spans="15:16">
      <c r="O423" s="512"/>
      <c r="P423" s="48"/>
    </row>
    <row r="424" spans="15:16">
      <c r="O424" s="512"/>
      <c r="P424" s="48"/>
    </row>
    <row r="425" spans="15:16">
      <c r="O425" s="512"/>
      <c r="P425" s="48"/>
    </row>
    <row r="426" spans="15:16">
      <c r="O426" s="512"/>
      <c r="P426" s="48"/>
    </row>
    <row r="427" spans="15:16">
      <c r="O427" s="512"/>
      <c r="P427" s="48"/>
    </row>
    <row r="428" spans="15:16">
      <c r="O428" s="512"/>
      <c r="P428" s="48"/>
    </row>
    <row r="429" spans="15:16">
      <c r="O429" s="512"/>
      <c r="P429" s="48"/>
    </row>
    <row r="430" spans="15:16">
      <c r="O430" s="512"/>
      <c r="P430" s="48"/>
    </row>
    <row r="431" spans="15:16">
      <c r="O431" s="512"/>
      <c r="P431" s="48"/>
    </row>
    <row r="432" spans="15:16">
      <c r="O432" s="512"/>
      <c r="P432" s="48"/>
    </row>
    <row r="433" spans="15:16">
      <c r="O433" s="512"/>
      <c r="P433" s="48"/>
    </row>
    <row r="434" spans="15:16">
      <c r="O434" s="512"/>
      <c r="P434" s="48"/>
    </row>
    <row r="435" spans="15:16">
      <c r="O435" s="512"/>
      <c r="P435" s="48"/>
    </row>
    <row r="436" spans="15:16">
      <c r="O436" s="512"/>
      <c r="P436" s="48"/>
    </row>
    <row r="437" spans="15:16">
      <c r="O437" s="512"/>
      <c r="P437" s="48"/>
    </row>
    <row r="438" spans="15:16">
      <c r="O438" s="512"/>
      <c r="P438" s="48"/>
    </row>
    <row r="439" spans="15:16">
      <c r="O439" s="512"/>
      <c r="P439" s="48"/>
    </row>
    <row r="440" spans="15:16">
      <c r="O440" s="512"/>
      <c r="P440" s="48"/>
    </row>
    <row r="441" spans="15:16">
      <c r="O441" s="512"/>
      <c r="P441" s="48"/>
    </row>
    <row r="442" spans="15:16">
      <c r="O442" s="512"/>
      <c r="P442" s="48"/>
    </row>
    <row r="443" spans="15:16">
      <c r="O443" s="512"/>
      <c r="P443" s="48"/>
    </row>
    <row r="444" spans="15:16">
      <c r="O444" s="512"/>
      <c r="P444" s="48"/>
    </row>
    <row r="445" spans="15:16">
      <c r="O445" s="512"/>
      <c r="P445" s="48"/>
    </row>
    <row r="446" spans="15:16">
      <c r="O446" s="512"/>
      <c r="P446" s="48"/>
    </row>
    <row r="447" spans="15:16">
      <c r="O447" s="512"/>
      <c r="P447" s="48"/>
    </row>
    <row r="448" spans="15:16">
      <c r="O448" s="512"/>
      <c r="P448" s="48"/>
    </row>
    <row r="449" spans="15:16">
      <c r="O449" s="512"/>
      <c r="P449" s="48"/>
    </row>
    <row r="450" spans="15:16">
      <c r="O450" s="512"/>
      <c r="P450" s="48"/>
    </row>
    <row r="451" spans="15:16">
      <c r="O451" s="512"/>
      <c r="P451" s="48"/>
    </row>
    <row r="452" spans="15:16">
      <c r="O452" s="512"/>
      <c r="P452" s="48"/>
    </row>
    <row r="453" spans="15:16">
      <c r="O453" s="512"/>
      <c r="P453" s="48"/>
    </row>
    <row r="454" spans="15:16">
      <c r="O454" s="512"/>
      <c r="P454" s="48"/>
    </row>
    <row r="455" spans="15:16">
      <c r="O455" s="512"/>
      <c r="P455" s="48"/>
    </row>
    <row r="456" spans="15:16">
      <c r="O456" s="512"/>
      <c r="P456" s="48"/>
    </row>
    <row r="457" spans="15:16">
      <c r="O457" s="512"/>
      <c r="P457" s="48"/>
    </row>
    <row r="458" spans="15:16">
      <c r="O458" s="512"/>
      <c r="P458" s="48"/>
    </row>
    <row r="459" spans="15:16">
      <c r="O459" s="512"/>
      <c r="P459" s="48"/>
    </row>
    <row r="460" spans="15:16">
      <c r="O460" s="512"/>
      <c r="P460" s="48"/>
    </row>
    <row r="461" spans="15:16">
      <c r="O461" s="512"/>
      <c r="P461" s="48"/>
    </row>
    <row r="462" spans="15:16">
      <c r="O462" s="512"/>
      <c r="P462" s="48"/>
    </row>
    <row r="463" spans="15:16">
      <c r="O463" s="512"/>
      <c r="P463" s="48"/>
    </row>
    <row r="464" spans="15:16">
      <c r="O464" s="512"/>
      <c r="P464" s="48"/>
    </row>
    <row r="465" spans="15:16">
      <c r="O465" s="512"/>
      <c r="P465" s="48"/>
    </row>
    <row r="466" spans="15:16">
      <c r="O466" s="512"/>
      <c r="P466" s="48"/>
    </row>
    <row r="467" spans="15:16">
      <c r="O467" s="512"/>
      <c r="P467" s="48"/>
    </row>
    <row r="468" spans="15:16">
      <c r="O468" s="512"/>
      <c r="P468" s="48"/>
    </row>
    <row r="469" spans="15:16">
      <c r="O469" s="512"/>
      <c r="P469" s="48"/>
    </row>
    <row r="470" spans="15:16">
      <c r="O470" s="512"/>
      <c r="P470" s="48"/>
    </row>
    <row r="471" spans="15:16">
      <c r="O471" s="512"/>
      <c r="P471" s="48"/>
    </row>
    <row r="472" spans="15:16">
      <c r="O472" s="512"/>
      <c r="P472" s="48"/>
    </row>
    <row r="473" spans="15:16">
      <c r="O473" s="512"/>
      <c r="P473" s="48"/>
    </row>
    <row r="474" spans="15:16">
      <c r="O474" s="512"/>
      <c r="P474" s="48"/>
    </row>
    <row r="475" spans="15:16">
      <c r="O475" s="512"/>
      <c r="P475" s="48"/>
    </row>
    <row r="476" spans="15:16">
      <c r="O476" s="512"/>
      <c r="P476" s="48"/>
    </row>
    <row r="477" spans="15:16">
      <c r="O477" s="512"/>
      <c r="P477" s="48"/>
    </row>
    <row r="478" spans="15:16">
      <c r="O478" s="512"/>
      <c r="P478" s="48"/>
    </row>
    <row r="479" spans="15:16">
      <c r="O479" s="512"/>
      <c r="P479" s="48"/>
    </row>
    <row r="480" spans="15:16">
      <c r="O480" s="512"/>
      <c r="P480" s="48"/>
    </row>
    <row r="481" spans="15:16">
      <c r="O481" s="512"/>
      <c r="P481" s="48"/>
    </row>
    <row r="482" spans="15:16">
      <c r="O482" s="512"/>
      <c r="P482" s="48"/>
    </row>
    <row r="483" spans="15:16">
      <c r="O483" s="512"/>
      <c r="P483" s="48"/>
    </row>
    <row r="484" spans="15:16">
      <c r="O484" s="512"/>
      <c r="P484" s="48"/>
    </row>
    <row r="485" spans="15:16">
      <c r="O485" s="512"/>
      <c r="P485" s="48"/>
    </row>
    <row r="486" spans="15:16">
      <c r="O486" s="512"/>
      <c r="P486" s="48"/>
    </row>
    <row r="487" spans="15:16">
      <c r="O487" s="512"/>
      <c r="P487" s="48"/>
    </row>
    <row r="488" spans="15:16">
      <c r="O488" s="512"/>
      <c r="P488" s="48"/>
    </row>
    <row r="489" spans="15:16">
      <c r="O489" s="512"/>
      <c r="P489" s="48"/>
    </row>
    <row r="490" spans="15:16">
      <c r="O490" s="512"/>
      <c r="P490" s="48"/>
    </row>
    <row r="491" spans="15:16">
      <c r="O491" s="512"/>
      <c r="P491" s="48"/>
    </row>
    <row r="492" spans="15:16">
      <c r="O492" s="512"/>
      <c r="P492" s="48"/>
    </row>
    <row r="493" spans="15:16">
      <c r="O493" s="512"/>
      <c r="P493" s="48"/>
    </row>
    <row r="494" spans="15:16">
      <c r="O494" s="512"/>
      <c r="P494" s="48"/>
    </row>
    <row r="495" spans="15:16">
      <c r="O495" s="512"/>
      <c r="P495" s="48"/>
    </row>
    <row r="496" spans="15:16">
      <c r="O496" s="512"/>
      <c r="P496" s="48"/>
    </row>
    <row r="497" spans="15:16">
      <c r="O497" s="512"/>
      <c r="P497" s="48"/>
    </row>
    <row r="498" spans="15:16">
      <c r="O498" s="512"/>
      <c r="P498" s="48"/>
    </row>
    <row r="499" spans="15:16">
      <c r="O499" s="512"/>
      <c r="P499" s="48"/>
    </row>
    <row r="500" spans="15:16">
      <c r="O500" s="512"/>
      <c r="P500" s="48"/>
    </row>
    <row r="501" spans="15:16">
      <c r="O501" s="512"/>
      <c r="P501" s="48"/>
    </row>
    <row r="502" spans="15:16">
      <c r="O502" s="512"/>
      <c r="P502" s="48"/>
    </row>
    <row r="503" spans="15:16">
      <c r="O503" s="512"/>
      <c r="P503" s="48"/>
    </row>
    <row r="504" spans="15:16">
      <c r="O504" s="512"/>
      <c r="P504" s="48"/>
    </row>
    <row r="505" spans="15:16">
      <c r="O505" s="512"/>
      <c r="P505" s="48"/>
    </row>
    <row r="506" spans="15:16">
      <c r="O506" s="512"/>
      <c r="P506" s="48"/>
    </row>
    <row r="507" spans="15:16">
      <c r="O507" s="512"/>
      <c r="P507" s="48"/>
    </row>
    <row r="508" spans="15:16">
      <c r="O508" s="512"/>
      <c r="P508" s="48"/>
    </row>
    <row r="509" spans="15:16">
      <c r="O509" s="512"/>
      <c r="P509" s="48"/>
    </row>
    <row r="510" spans="15:16">
      <c r="O510" s="512"/>
      <c r="P510" s="48"/>
    </row>
    <row r="511" spans="15:16">
      <c r="O511" s="512"/>
      <c r="P511" s="48"/>
    </row>
    <row r="512" spans="15:16">
      <c r="O512" s="512"/>
      <c r="P512" s="48"/>
    </row>
    <row r="513" spans="15:16">
      <c r="O513" s="512"/>
      <c r="P513" s="48"/>
    </row>
    <row r="514" spans="15:16">
      <c r="O514" s="512"/>
      <c r="P514" s="48"/>
    </row>
    <row r="515" spans="15:16">
      <c r="O515" s="512"/>
      <c r="P515" s="48"/>
    </row>
    <row r="516" spans="15:16">
      <c r="O516" s="512"/>
      <c r="P516" s="48"/>
    </row>
    <row r="517" spans="15:16">
      <c r="O517" s="512"/>
      <c r="P517" s="48"/>
    </row>
    <row r="518" spans="15:16">
      <c r="O518" s="512"/>
      <c r="P518" s="48"/>
    </row>
    <row r="519" spans="15:16">
      <c r="O519" s="512"/>
      <c r="P519" s="48"/>
    </row>
    <row r="520" spans="15:16">
      <c r="O520" s="512"/>
      <c r="P520" s="48"/>
    </row>
    <row r="521" spans="15:16">
      <c r="O521" s="512"/>
      <c r="P521" s="48"/>
    </row>
    <row r="522" spans="15:16">
      <c r="O522" s="512"/>
      <c r="P522" s="48"/>
    </row>
    <row r="523" spans="15:16">
      <c r="O523" s="512"/>
      <c r="P523" s="48"/>
    </row>
    <row r="524" spans="15:16">
      <c r="O524" s="512"/>
      <c r="P524" s="48"/>
    </row>
    <row r="525" spans="15:16">
      <c r="O525" s="512"/>
      <c r="P525" s="48"/>
    </row>
    <row r="526" spans="15:16">
      <c r="O526" s="512"/>
      <c r="P526" s="48"/>
    </row>
    <row r="527" spans="15:16">
      <c r="O527" s="512"/>
      <c r="P527" s="48"/>
    </row>
    <row r="528" spans="15:16">
      <c r="O528" s="512"/>
      <c r="P528" s="48"/>
    </row>
    <row r="529" spans="15:16">
      <c r="O529" s="512"/>
      <c r="P529" s="48"/>
    </row>
    <row r="530" spans="15:16">
      <c r="O530" s="512"/>
      <c r="P530" s="48"/>
    </row>
    <row r="531" spans="15:16">
      <c r="O531" s="512"/>
      <c r="P531" s="48"/>
    </row>
    <row r="532" spans="15:16">
      <c r="O532" s="512"/>
      <c r="P532" s="48"/>
    </row>
    <row r="533" spans="15:16">
      <c r="O533" s="512"/>
      <c r="P533" s="48"/>
    </row>
    <row r="534" spans="15:16">
      <c r="O534" s="512"/>
      <c r="P534" s="48"/>
    </row>
    <row r="535" spans="15:16">
      <c r="O535" s="512"/>
      <c r="P535" s="48"/>
    </row>
    <row r="536" spans="15:16">
      <c r="O536" s="512"/>
      <c r="P536" s="48"/>
    </row>
    <row r="537" spans="15:16">
      <c r="O537" s="512"/>
      <c r="P537" s="48"/>
    </row>
    <row r="538" spans="15:16">
      <c r="O538" s="512"/>
      <c r="P538" s="48"/>
    </row>
    <row r="539" spans="15:16">
      <c r="O539" s="512"/>
      <c r="P539" s="48"/>
    </row>
    <row r="540" spans="15:16">
      <c r="O540" s="512"/>
      <c r="P540" s="48"/>
    </row>
    <row r="541" spans="15:16">
      <c r="O541" s="512"/>
      <c r="P541" s="48"/>
    </row>
    <row r="542" spans="15:16">
      <c r="O542" s="512"/>
      <c r="P542" s="48"/>
    </row>
    <row r="543" spans="15:16">
      <c r="O543" s="512"/>
      <c r="P543" s="48"/>
    </row>
    <row r="544" spans="15:16">
      <c r="O544" s="512"/>
      <c r="P544" s="48"/>
    </row>
    <row r="545" spans="15:16">
      <c r="O545" s="512"/>
      <c r="P545" s="48"/>
    </row>
    <row r="546" spans="15:16">
      <c r="O546" s="512"/>
      <c r="P546" s="48"/>
    </row>
    <row r="547" spans="15:16">
      <c r="O547" s="512"/>
      <c r="P547" s="48"/>
    </row>
    <row r="548" spans="15:16">
      <c r="O548" s="512"/>
      <c r="P548" s="48"/>
    </row>
    <row r="549" spans="15:16">
      <c r="O549" s="512"/>
      <c r="P549" s="48"/>
    </row>
    <row r="550" spans="15:16">
      <c r="O550" s="512"/>
      <c r="P550" s="48"/>
    </row>
    <row r="551" spans="15:16">
      <c r="O551" s="512"/>
      <c r="P551" s="48"/>
    </row>
    <row r="552" spans="15:16">
      <c r="O552" s="512"/>
      <c r="P552" s="48"/>
    </row>
    <row r="553" spans="15:16">
      <c r="O553" s="512"/>
      <c r="P553" s="48"/>
    </row>
    <row r="554" spans="15:16">
      <c r="O554" s="512"/>
      <c r="P554" s="48"/>
    </row>
    <row r="555" spans="15:16">
      <c r="O555" s="512"/>
      <c r="P555" s="48"/>
    </row>
    <row r="556" spans="15:16">
      <c r="O556" s="512"/>
      <c r="P556" s="48"/>
    </row>
    <row r="557" spans="15:16">
      <c r="O557" s="512"/>
      <c r="P557" s="48"/>
    </row>
    <row r="558" spans="15:16">
      <c r="O558" s="512"/>
      <c r="P558" s="48"/>
    </row>
    <row r="559" spans="15:16">
      <c r="O559" s="512"/>
      <c r="P559" s="48"/>
    </row>
    <row r="560" spans="15:16">
      <c r="O560" s="512"/>
      <c r="P560" s="48"/>
    </row>
    <row r="561" spans="15:16">
      <c r="O561" s="512"/>
      <c r="P561" s="48"/>
    </row>
    <row r="562" spans="15:16">
      <c r="O562" s="512"/>
      <c r="P562" s="48"/>
    </row>
    <row r="563" spans="15:16">
      <c r="O563" s="512"/>
      <c r="P563" s="48"/>
    </row>
    <row r="564" spans="15:16">
      <c r="O564" s="512"/>
      <c r="P564" s="48"/>
    </row>
    <row r="565" spans="15:16">
      <c r="O565" s="512"/>
      <c r="P565" s="48"/>
    </row>
    <row r="566" spans="15:16">
      <c r="O566" s="512"/>
      <c r="P566" s="48"/>
    </row>
    <row r="567" spans="15:16">
      <c r="O567" s="512"/>
      <c r="P567" s="48"/>
    </row>
    <row r="568" spans="15:16">
      <c r="O568" s="512"/>
      <c r="P568" s="48"/>
    </row>
    <row r="569" spans="15:16">
      <c r="O569" s="512"/>
      <c r="P569" s="48"/>
    </row>
    <row r="570" spans="15:16">
      <c r="O570" s="512"/>
      <c r="P570" s="48"/>
    </row>
    <row r="571" spans="15:16">
      <c r="O571" s="512"/>
      <c r="P571" s="48"/>
    </row>
    <row r="572" spans="15:16">
      <c r="O572" s="512"/>
      <c r="P572" s="48"/>
    </row>
    <row r="573" spans="15:16">
      <c r="O573" s="512"/>
      <c r="P573" s="48"/>
    </row>
    <row r="574" spans="15:16">
      <c r="O574" s="512"/>
      <c r="P574" s="48"/>
    </row>
    <row r="575" spans="15:16">
      <c r="O575" s="512"/>
      <c r="P575" s="48"/>
    </row>
    <row r="576" spans="15:16">
      <c r="O576" s="512"/>
      <c r="P576" s="48"/>
    </row>
    <row r="577" spans="15:16">
      <c r="O577" s="512"/>
      <c r="P577" s="48"/>
    </row>
    <row r="578" spans="15:16">
      <c r="O578" s="512"/>
      <c r="P578" s="48"/>
    </row>
    <row r="579" spans="15:16">
      <c r="O579" s="512"/>
      <c r="P579" s="48"/>
    </row>
    <row r="580" spans="15:16">
      <c r="O580" s="512"/>
      <c r="P580" s="48"/>
    </row>
    <row r="581" spans="15:16">
      <c r="O581" s="512"/>
      <c r="P581" s="48"/>
    </row>
    <row r="582" spans="15:16">
      <c r="O582" s="512"/>
      <c r="P582" s="48"/>
    </row>
    <row r="583" spans="15:16">
      <c r="O583" s="512"/>
      <c r="P583" s="48"/>
    </row>
    <row r="584" spans="15:16">
      <c r="O584" s="512"/>
      <c r="P584" s="48"/>
    </row>
    <row r="585" spans="15:16">
      <c r="O585" s="512"/>
      <c r="P585" s="48"/>
    </row>
    <row r="586" spans="15:16">
      <c r="O586" s="512"/>
      <c r="P586" s="48"/>
    </row>
    <row r="587" spans="15:16">
      <c r="O587" s="512"/>
      <c r="P587" s="48"/>
    </row>
    <row r="588" spans="15:16">
      <c r="O588" s="512"/>
      <c r="P588" s="48"/>
    </row>
    <row r="589" spans="15:16">
      <c r="O589" s="512"/>
      <c r="P589" s="48"/>
    </row>
    <row r="590" spans="15:16">
      <c r="O590" s="512"/>
      <c r="P590" s="48"/>
    </row>
    <row r="591" spans="15:16">
      <c r="O591" s="512"/>
      <c r="P591" s="48"/>
    </row>
    <row r="592" spans="15:16">
      <c r="O592" s="512"/>
      <c r="P592" s="48"/>
    </row>
    <row r="593" spans="15:16">
      <c r="O593" s="512"/>
      <c r="P593" s="48"/>
    </row>
    <row r="594" spans="15:16">
      <c r="O594" s="512"/>
      <c r="P594" s="48"/>
    </row>
    <row r="595" spans="15:16">
      <c r="O595" s="512"/>
      <c r="P595" s="48"/>
    </row>
    <row r="596" spans="15:16">
      <c r="O596" s="512"/>
      <c r="P596" s="48"/>
    </row>
    <row r="597" spans="15:16">
      <c r="O597" s="512"/>
      <c r="P597" s="48"/>
    </row>
    <row r="598" spans="15:16">
      <c r="O598" s="512"/>
      <c r="P598" s="48"/>
    </row>
    <row r="599" spans="15:16">
      <c r="O599" s="512"/>
      <c r="P599" s="48"/>
    </row>
    <row r="600" spans="15:16">
      <c r="O600" s="512"/>
      <c r="P600" s="48"/>
    </row>
    <row r="601" spans="15:16">
      <c r="O601" s="512"/>
      <c r="P601" s="48"/>
    </row>
    <row r="602" spans="15:16">
      <c r="O602" s="512"/>
      <c r="P602" s="48"/>
    </row>
    <row r="603" spans="15:16">
      <c r="O603" s="512"/>
      <c r="P603" s="48"/>
    </row>
    <row r="604" spans="15:16">
      <c r="O604" s="512"/>
      <c r="P604" s="48"/>
    </row>
    <row r="605" spans="15:16">
      <c r="O605" s="512"/>
      <c r="P605" s="48"/>
    </row>
    <row r="606" spans="15:16">
      <c r="O606" s="512"/>
      <c r="P606" s="48"/>
    </row>
    <row r="607" spans="15:16">
      <c r="O607" s="512"/>
      <c r="P607" s="48"/>
    </row>
    <row r="608" spans="15:16">
      <c r="O608" s="512"/>
      <c r="P608" s="48"/>
    </row>
    <row r="609" spans="15:16">
      <c r="O609" s="512"/>
      <c r="P609" s="48"/>
    </row>
    <row r="610" spans="15:16">
      <c r="O610" s="512"/>
      <c r="P610" s="48"/>
    </row>
    <row r="611" spans="15:16">
      <c r="O611" s="512"/>
      <c r="P611" s="48"/>
    </row>
    <row r="612" spans="15:16">
      <c r="O612" s="512"/>
      <c r="P612" s="48"/>
    </row>
    <row r="613" spans="15:16">
      <c r="O613" s="512"/>
      <c r="P613" s="48"/>
    </row>
    <row r="614" spans="15:16">
      <c r="O614" s="512"/>
      <c r="P614" s="48"/>
    </row>
    <row r="615" spans="15:16">
      <c r="O615" s="512"/>
      <c r="P615" s="48"/>
    </row>
    <row r="616" spans="15:16">
      <c r="O616" s="512"/>
      <c r="P616" s="48"/>
    </row>
    <row r="617" spans="15:16">
      <c r="O617" s="512"/>
      <c r="P617" s="48"/>
    </row>
    <row r="618" spans="15:16">
      <c r="O618" s="512"/>
      <c r="P618" s="48"/>
    </row>
    <row r="619" spans="15:16">
      <c r="O619" s="512"/>
      <c r="P619" s="48"/>
    </row>
    <row r="620" spans="15:16">
      <c r="O620" s="512"/>
      <c r="P620" s="48"/>
    </row>
    <row r="621" spans="15:16">
      <c r="O621" s="512"/>
      <c r="P621" s="48"/>
    </row>
    <row r="622" spans="15:16">
      <c r="O622" s="512"/>
      <c r="P622" s="48"/>
    </row>
    <row r="623" spans="15:16">
      <c r="O623" s="512"/>
      <c r="P623" s="48"/>
    </row>
    <row r="624" spans="15:16">
      <c r="O624" s="512"/>
      <c r="P624" s="48"/>
    </row>
    <row r="625" spans="15:16">
      <c r="O625" s="512"/>
      <c r="P625" s="48"/>
    </row>
    <row r="626" spans="15:16">
      <c r="O626" s="512"/>
      <c r="P626" s="48"/>
    </row>
    <row r="627" spans="15:16">
      <c r="O627" s="512"/>
      <c r="P627" s="48"/>
    </row>
    <row r="628" spans="15:16">
      <c r="O628" s="512"/>
      <c r="P628" s="48"/>
    </row>
    <row r="629" spans="15:16">
      <c r="O629" s="512"/>
      <c r="P629" s="48"/>
    </row>
    <row r="630" spans="15:16">
      <c r="O630" s="512"/>
      <c r="P630" s="48"/>
    </row>
    <row r="631" spans="15:16">
      <c r="O631" s="512"/>
      <c r="P631" s="48"/>
    </row>
    <row r="632" spans="15:16">
      <c r="O632" s="512"/>
      <c r="P632" s="48"/>
    </row>
    <row r="633" spans="15:16">
      <c r="O633" s="512"/>
      <c r="P633" s="48"/>
    </row>
    <row r="634" spans="15:16">
      <c r="O634" s="512"/>
      <c r="P634" s="48"/>
    </row>
    <row r="635" spans="15:16">
      <c r="O635" s="512"/>
      <c r="P635" s="48"/>
    </row>
    <row r="636" spans="15:16">
      <c r="O636" s="512"/>
      <c r="P636" s="48"/>
    </row>
    <row r="637" spans="15:16">
      <c r="O637" s="512"/>
      <c r="P637" s="48"/>
    </row>
    <row r="638" spans="15:16">
      <c r="O638" s="512"/>
      <c r="P638" s="48"/>
    </row>
    <row r="639" spans="15:16">
      <c r="O639" s="512"/>
      <c r="P639" s="48"/>
    </row>
    <row r="640" spans="15:16">
      <c r="O640" s="512"/>
      <c r="P640" s="48"/>
    </row>
    <row r="641" spans="15:16">
      <c r="O641" s="512"/>
      <c r="P641" s="48"/>
    </row>
    <row r="642" spans="15:16">
      <c r="O642" s="512"/>
      <c r="P642" s="48"/>
    </row>
    <row r="643" spans="15:16">
      <c r="O643" s="512"/>
      <c r="P643" s="48"/>
    </row>
    <row r="644" spans="15:16">
      <c r="O644" s="512"/>
      <c r="P644" s="48"/>
    </row>
    <row r="645" spans="15:16">
      <c r="O645" s="512"/>
      <c r="P645" s="48"/>
    </row>
    <row r="646" spans="15:16">
      <c r="O646" s="512"/>
      <c r="P646" s="48"/>
    </row>
    <row r="647" spans="15:16">
      <c r="O647" s="512"/>
      <c r="P647" s="48"/>
    </row>
    <row r="648" spans="15:16">
      <c r="O648" s="512"/>
      <c r="P648" s="48"/>
    </row>
    <row r="649" spans="15:16">
      <c r="O649" s="512"/>
      <c r="P649" s="48"/>
    </row>
    <row r="650" spans="15:16">
      <c r="O650" s="512"/>
      <c r="P650" s="48"/>
    </row>
    <row r="651" spans="15:16">
      <c r="O651" s="512"/>
      <c r="P651" s="48"/>
    </row>
    <row r="652" spans="15:16">
      <c r="O652" s="512"/>
      <c r="P652" s="48"/>
    </row>
    <row r="653" spans="15:16">
      <c r="O653" s="512"/>
      <c r="P653" s="48"/>
    </row>
    <row r="654" spans="15:16">
      <c r="O654" s="512"/>
      <c r="P654" s="48"/>
    </row>
    <row r="655" spans="15:16">
      <c r="O655" s="512"/>
      <c r="P655" s="48"/>
    </row>
    <row r="656" spans="15:16">
      <c r="O656" s="512"/>
      <c r="P656" s="48"/>
    </row>
    <row r="657" spans="15:16">
      <c r="O657" s="512"/>
      <c r="P657" s="48"/>
    </row>
    <row r="658" spans="15:16">
      <c r="O658" s="512"/>
      <c r="P658" s="48"/>
    </row>
    <row r="659" spans="15:16">
      <c r="O659" s="512"/>
      <c r="P659" s="48"/>
    </row>
    <row r="660" spans="15:16">
      <c r="O660" s="512"/>
      <c r="P660" s="48"/>
    </row>
    <row r="661" spans="15:16">
      <c r="O661" s="512"/>
      <c r="P661" s="48"/>
    </row>
    <row r="662" spans="15:16">
      <c r="O662" s="512"/>
      <c r="P662" s="48"/>
    </row>
    <row r="663" spans="15:16">
      <c r="O663" s="512"/>
      <c r="P663" s="48"/>
    </row>
    <row r="664" spans="15:16">
      <c r="O664" s="512"/>
      <c r="P664" s="48"/>
    </row>
    <row r="665" spans="15:16">
      <c r="O665" s="512"/>
      <c r="P665" s="48"/>
    </row>
    <row r="666" spans="15:16">
      <c r="O666" s="512"/>
      <c r="P666" s="48"/>
    </row>
    <row r="667" spans="15:16">
      <c r="O667" s="512"/>
      <c r="P667" s="48"/>
    </row>
    <row r="668" spans="15:16">
      <c r="O668" s="512"/>
      <c r="P668" s="48"/>
    </row>
    <row r="669" spans="15:16">
      <c r="O669" s="512"/>
      <c r="P669" s="48"/>
    </row>
    <row r="670" spans="15:16">
      <c r="O670" s="512"/>
      <c r="P670" s="48"/>
    </row>
    <row r="671" spans="15:16">
      <c r="O671" s="512"/>
      <c r="P671" s="48"/>
    </row>
    <row r="672" spans="15:16">
      <c r="O672" s="512"/>
      <c r="P672" s="48"/>
    </row>
    <row r="673" spans="15:16">
      <c r="O673" s="512"/>
      <c r="P673" s="48"/>
    </row>
    <row r="674" spans="15:16">
      <c r="O674" s="512"/>
      <c r="P674" s="48"/>
    </row>
    <row r="675" spans="15:16">
      <c r="O675" s="512"/>
      <c r="P675" s="48"/>
    </row>
    <row r="676" spans="15:16">
      <c r="O676" s="512"/>
      <c r="P676" s="48"/>
    </row>
    <row r="677" spans="15:16">
      <c r="O677" s="512"/>
      <c r="P677" s="48"/>
    </row>
    <row r="678" spans="15:16">
      <c r="O678" s="512"/>
      <c r="P678" s="48"/>
    </row>
    <row r="679" spans="15:16">
      <c r="O679" s="512"/>
      <c r="P679" s="48"/>
    </row>
    <row r="680" spans="15:16">
      <c r="O680" s="512"/>
      <c r="P680" s="48"/>
    </row>
    <row r="681" spans="15:16">
      <c r="O681" s="512"/>
      <c r="P681" s="48"/>
    </row>
    <row r="682" spans="15:16">
      <c r="O682" s="512"/>
      <c r="P682" s="48"/>
    </row>
    <row r="683" spans="15:16">
      <c r="O683" s="512"/>
      <c r="P683" s="48"/>
    </row>
    <row r="684" spans="15:16">
      <c r="O684" s="512"/>
      <c r="P684" s="48"/>
    </row>
    <row r="685" spans="15:16">
      <c r="O685" s="512"/>
      <c r="P685" s="48"/>
    </row>
    <row r="686" spans="15:16">
      <c r="O686" s="512"/>
      <c r="P686" s="48"/>
    </row>
    <row r="687" spans="15:16">
      <c r="O687" s="512"/>
      <c r="P687" s="48"/>
    </row>
    <row r="688" spans="15:16">
      <c r="O688" s="512"/>
      <c r="P688" s="48"/>
    </row>
    <row r="689" spans="15:16">
      <c r="O689" s="512"/>
      <c r="P689" s="48"/>
    </row>
    <row r="690" spans="15:16">
      <c r="O690" s="512"/>
      <c r="P690" s="48"/>
    </row>
    <row r="691" spans="15:16">
      <c r="O691" s="512"/>
      <c r="P691" s="48"/>
    </row>
    <row r="692" spans="15:16">
      <c r="O692" s="512"/>
      <c r="P692" s="48"/>
    </row>
    <row r="693" spans="15:16">
      <c r="O693" s="512"/>
      <c r="P693" s="48"/>
    </row>
    <row r="694" spans="15:16">
      <c r="O694" s="512"/>
      <c r="P694" s="48"/>
    </row>
    <row r="695" spans="15:16">
      <c r="O695" s="512"/>
      <c r="P695" s="48"/>
    </row>
    <row r="696" spans="15:16">
      <c r="O696" s="512"/>
      <c r="P696" s="48"/>
    </row>
    <row r="697" spans="15:16">
      <c r="O697" s="512"/>
      <c r="P697" s="48"/>
    </row>
    <row r="698" spans="15:16">
      <c r="O698" s="512"/>
      <c r="P698" s="48"/>
    </row>
    <row r="699" spans="15:16">
      <c r="O699" s="512"/>
      <c r="P699" s="48"/>
    </row>
    <row r="700" spans="15:16">
      <c r="O700" s="512"/>
      <c r="P700" s="48"/>
    </row>
    <row r="701" spans="15:16">
      <c r="O701" s="512"/>
      <c r="P701" s="48"/>
    </row>
    <row r="702" spans="15:16">
      <c r="O702" s="512"/>
      <c r="P702" s="48"/>
    </row>
    <row r="703" spans="15:16">
      <c r="O703" s="512"/>
      <c r="P703" s="48"/>
    </row>
    <row r="704" spans="15:16">
      <c r="O704" s="512"/>
      <c r="P704" s="48"/>
    </row>
    <row r="705" spans="15:16">
      <c r="O705" s="512"/>
      <c r="P705" s="48"/>
    </row>
    <row r="706" spans="15:16">
      <c r="O706" s="512"/>
      <c r="P706" s="48"/>
    </row>
    <row r="707" spans="15:16">
      <c r="O707" s="512"/>
      <c r="P707" s="48"/>
    </row>
    <row r="708" spans="15:16">
      <c r="O708" s="512"/>
      <c r="P708" s="48"/>
    </row>
    <row r="709" spans="15:16">
      <c r="O709" s="512"/>
      <c r="P709" s="48"/>
    </row>
    <row r="710" spans="15:16">
      <c r="O710" s="512"/>
      <c r="P710" s="48"/>
    </row>
    <row r="711" spans="15:16">
      <c r="O711" s="512"/>
      <c r="P711" s="48"/>
    </row>
    <row r="712" spans="15:16">
      <c r="O712" s="512"/>
      <c r="P712" s="48"/>
    </row>
    <row r="713" spans="15:16">
      <c r="O713" s="512"/>
      <c r="P713" s="48"/>
    </row>
    <row r="714" spans="15:16">
      <c r="O714" s="512"/>
      <c r="P714" s="48"/>
    </row>
    <row r="715" spans="15:16">
      <c r="O715" s="512"/>
      <c r="P715" s="48"/>
    </row>
    <row r="716" spans="15:16">
      <c r="O716" s="512"/>
      <c r="P716" s="48"/>
    </row>
    <row r="717" spans="15:16">
      <c r="O717" s="512"/>
      <c r="P717" s="48"/>
    </row>
    <row r="718" spans="15:16">
      <c r="O718" s="512"/>
      <c r="P718" s="48"/>
    </row>
    <row r="719" spans="15:16">
      <c r="O719" s="512"/>
      <c r="P719" s="48"/>
    </row>
    <row r="720" spans="15:16">
      <c r="O720" s="512"/>
      <c r="P720" s="48"/>
    </row>
    <row r="721" spans="15:16">
      <c r="O721" s="512"/>
      <c r="P721" s="48"/>
    </row>
    <row r="722" spans="15:16">
      <c r="O722" s="512"/>
      <c r="P722" s="48"/>
    </row>
    <row r="723" spans="15:16">
      <c r="O723" s="512"/>
      <c r="P723" s="48"/>
    </row>
    <row r="724" spans="15:16">
      <c r="O724" s="512"/>
      <c r="P724" s="48"/>
    </row>
    <row r="725" spans="15:16">
      <c r="O725" s="512"/>
      <c r="P725" s="48"/>
    </row>
    <row r="726" spans="15:16">
      <c r="O726" s="512"/>
      <c r="P726" s="48"/>
    </row>
    <row r="727" spans="15:16">
      <c r="O727" s="512"/>
      <c r="P727" s="48"/>
    </row>
    <row r="728" spans="15:16">
      <c r="O728" s="512"/>
      <c r="P728" s="48"/>
    </row>
    <row r="729" spans="15:16">
      <c r="O729" s="512"/>
      <c r="P729" s="48"/>
    </row>
    <row r="730" spans="15:16">
      <c r="O730" s="512"/>
      <c r="P730" s="48"/>
    </row>
    <row r="731" spans="15:16">
      <c r="O731" s="512"/>
      <c r="P731" s="48"/>
    </row>
    <row r="732" spans="15:16">
      <c r="O732" s="512"/>
      <c r="P732" s="48"/>
    </row>
    <row r="733" spans="15:16">
      <c r="O733" s="512"/>
      <c r="P733" s="48"/>
    </row>
    <row r="734" spans="15:16">
      <c r="O734" s="512"/>
      <c r="P734" s="48"/>
    </row>
    <row r="735" spans="15:16">
      <c r="O735" s="512"/>
      <c r="P735" s="48"/>
    </row>
    <row r="736" spans="15:16">
      <c r="O736" s="512"/>
      <c r="P736" s="48"/>
    </row>
    <row r="737" spans="15:16">
      <c r="O737" s="512"/>
      <c r="P737" s="48"/>
    </row>
    <row r="738" spans="15:16">
      <c r="O738" s="512"/>
      <c r="P738" s="48"/>
    </row>
    <row r="739" spans="15:16">
      <c r="O739" s="512"/>
      <c r="P739" s="48"/>
    </row>
    <row r="740" spans="15:16">
      <c r="O740" s="512"/>
      <c r="P740" s="48"/>
    </row>
    <row r="741" spans="15:16">
      <c r="O741" s="512"/>
      <c r="P741" s="48"/>
    </row>
    <row r="742" spans="15:16">
      <c r="O742" s="512"/>
      <c r="P742" s="48"/>
    </row>
    <row r="743" spans="15:16">
      <c r="O743" s="512"/>
      <c r="P743" s="48"/>
    </row>
    <row r="744" spans="15:16">
      <c r="O744" s="512"/>
      <c r="P744" s="48"/>
    </row>
    <row r="745" spans="15:16">
      <c r="O745" s="512"/>
      <c r="P745" s="48"/>
    </row>
    <row r="746" spans="15:16">
      <c r="O746" s="512"/>
      <c r="P746" s="48"/>
    </row>
    <row r="747" spans="15:16">
      <c r="O747" s="512"/>
      <c r="P747" s="48"/>
    </row>
    <row r="748" spans="15:16">
      <c r="O748" s="512"/>
      <c r="P748" s="48"/>
    </row>
    <row r="749" spans="15:16">
      <c r="O749" s="512"/>
      <c r="P749" s="48"/>
    </row>
    <row r="750" spans="15:16">
      <c r="O750" s="512"/>
      <c r="P750" s="48"/>
    </row>
    <row r="751" spans="15:16">
      <c r="O751" s="512"/>
      <c r="P751" s="48"/>
    </row>
    <row r="752" spans="15:16">
      <c r="O752" s="512"/>
      <c r="P752" s="48"/>
    </row>
    <row r="753" spans="15:16">
      <c r="O753" s="512"/>
      <c r="P753" s="48"/>
    </row>
    <row r="754" spans="15:16">
      <c r="O754" s="512"/>
      <c r="P754" s="48"/>
    </row>
    <row r="755" spans="15:16">
      <c r="O755" s="512"/>
      <c r="P755" s="48"/>
    </row>
    <row r="756" spans="15:16">
      <c r="O756" s="512"/>
      <c r="P756" s="48"/>
    </row>
    <row r="757" spans="15:16">
      <c r="O757" s="512"/>
      <c r="P757" s="48"/>
    </row>
    <row r="758" spans="15:16">
      <c r="O758" s="512"/>
      <c r="P758" s="48"/>
    </row>
    <row r="759" spans="15:16">
      <c r="O759" s="512"/>
      <c r="P759" s="48"/>
    </row>
    <row r="760" spans="15:16">
      <c r="O760" s="512"/>
      <c r="P760" s="48"/>
    </row>
    <row r="761" spans="15:16">
      <c r="O761" s="512"/>
      <c r="P761" s="48"/>
    </row>
    <row r="762" spans="15:16">
      <c r="O762" s="512"/>
      <c r="P762" s="48"/>
    </row>
    <row r="763" spans="15:16">
      <c r="O763" s="512"/>
      <c r="P763" s="48"/>
    </row>
    <row r="764" spans="15:16">
      <c r="O764" s="512"/>
      <c r="P764" s="48"/>
    </row>
    <row r="765" spans="15:16">
      <c r="O765" s="512"/>
      <c r="P765" s="48"/>
    </row>
    <row r="766" spans="15:16">
      <c r="O766" s="512"/>
      <c r="P766" s="48"/>
    </row>
    <row r="767" spans="15:16">
      <c r="O767" s="512"/>
      <c r="P767" s="48"/>
    </row>
    <row r="768" spans="15:16">
      <c r="O768" s="512"/>
      <c r="P768" s="48"/>
    </row>
    <row r="769" spans="15:16">
      <c r="O769" s="512"/>
      <c r="P769" s="48"/>
    </row>
    <row r="770" spans="15:16">
      <c r="O770" s="512"/>
      <c r="P770" s="48"/>
    </row>
    <row r="771" spans="15:16">
      <c r="O771" s="512"/>
      <c r="P771" s="48"/>
    </row>
    <row r="772" spans="15:16">
      <c r="O772" s="512"/>
      <c r="P772" s="48"/>
    </row>
    <row r="773" spans="15:16">
      <c r="O773" s="512"/>
      <c r="P773" s="48"/>
    </row>
    <row r="774" spans="15:16">
      <c r="O774" s="512"/>
      <c r="P774" s="48"/>
    </row>
    <row r="775" spans="15:16">
      <c r="O775" s="512"/>
      <c r="P775" s="48"/>
    </row>
    <row r="776" spans="15:16">
      <c r="O776" s="512"/>
      <c r="P776" s="48"/>
    </row>
    <row r="777" spans="15:16">
      <c r="O777" s="512"/>
      <c r="P777" s="48"/>
    </row>
    <row r="778" spans="15:16">
      <c r="O778" s="512"/>
      <c r="P778" s="48"/>
    </row>
    <row r="779" spans="15:16">
      <c r="O779" s="512"/>
      <c r="P779" s="48"/>
    </row>
    <row r="780" spans="15:16">
      <c r="O780" s="512"/>
      <c r="P780" s="48"/>
    </row>
    <row r="781" spans="15:16">
      <c r="O781" s="512"/>
      <c r="P781" s="48"/>
    </row>
    <row r="782" spans="15:16">
      <c r="O782" s="512"/>
      <c r="P782" s="48"/>
    </row>
    <row r="783" spans="15:16">
      <c r="O783" s="512"/>
      <c r="P783" s="48"/>
    </row>
    <row r="784" spans="15:16">
      <c r="O784" s="512"/>
      <c r="P784" s="48"/>
    </row>
    <row r="785" spans="15:16">
      <c r="O785" s="512"/>
      <c r="P785" s="48"/>
    </row>
    <row r="786" spans="15:16">
      <c r="O786" s="512"/>
      <c r="P786" s="48"/>
    </row>
    <row r="787" spans="15:16">
      <c r="O787" s="512"/>
      <c r="P787" s="48"/>
    </row>
    <row r="788" spans="15:16">
      <c r="O788" s="512"/>
      <c r="P788" s="48"/>
    </row>
    <row r="789" spans="15:16">
      <c r="O789" s="512"/>
      <c r="P789" s="48"/>
    </row>
    <row r="790" spans="15:16">
      <c r="O790" s="512"/>
      <c r="P790" s="48"/>
    </row>
    <row r="791" spans="15:16">
      <c r="O791" s="512"/>
      <c r="P791" s="48"/>
    </row>
    <row r="792" spans="15:16">
      <c r="O792" s="512"/>
      <c r="P792" s="48"/>
    </row>
    <row r="793" spans="15:16">
      <c r="O793" s="512"/>
      <c r="P793" s="48"/>
    </row>
    <row r="794" spans="15:16">
      <c r="O794" s="512"/>
      <c r="P794" s="48"/>
    </row>
    <row r="795" spans="15:16">
      <c r="O795" s="512"/>
      <c r="P795" s="48"/>
    </row>
    <row r="796" spans="15:16">
      <c r="O796" s="512"/>
      <c r="P796" s="48"/>
    </row>
    <row r="797" spans="15:16">
      <c r="O797" s="512"/>
      <c r="P797" s="48"/>
    </row>
    <row r="798" spans="15:16">
      <c r="O798" s="512"/>
      <c r="P798" s="48"/>
    </row>
    <row r="799" spans="15:16">
      <c r="O799" s="512"/>
      <c r="P799" s="48"/>
    </row>
    <row r="800" spans="15:16">
      <c r="O800" s="512"/>
      <c r="P800" s="48"/>
    </row>
    <row r="801" spans="15:16">
      <c r="O801" s="512"/>
      <c r="P801" s="48"/>
    </row>
    <row r="802" spans="15:16">
      <c r="O802" s="512"/>
      <c r="P802" s="48"/>
    </row>
    <row r="803" spans="15:16">
      <c r="O803" s="512"/>
      <c r="P803" s="48"/>
    </row>
    <row r="804" spans="15:16">
      <c r="O804" s="512"/>
      <c r="P804" s="48"/>
    </row>
    <row r="805" spans="15:16">
      <c r="O805" s="512"/>
      <c r="P805" s="48"/>
    </row>
    <row r="806" spans="15:16">
      <c r="O806" s="512"/>
      <c r="P806" s="48"/>
    </row>
    <row r="807" spans="15:16">
      <c r="O807" s="512"/>
      <c r="P807" s="48"/>
    </row>
    <row r="808" spans="15:16">
      <c r="O808" s="512"/>
      <c r="P808" s="48"/>
    </row>
    <row r="809" spans="15:16">
      <c r="O809" s="512"/>
      <c r="P809" s="48"/>
    </row>
    <row r="810" spans="15:16">
      <c r="O810" s="512"/>
      <c r="P810" s="48"/>
    </row>
    <row r="811" spans="15:16">
      <c r="O811" s="512"/>
      <c r="P811" s="48"/>
    </row>
    <row r="812" spans="15:16">
      <c r="O812" s="512"/>
      <c r="P812" s="48"/>
    </row>
    <row r="813" spans="15:16">
      <c r="O813" s="512"/>
      <c r="P813" s="48"/>
    </row>
    <row r="814" spans="15:16">
      <c r="O814" s="512"/>
      <c r="P814" s="48"/>
    </row>
    <row r="815" spans="15:16">
      <c r="O815" s="512"/>
      <c r="P815" s="48"/>
    </row>
    <row r="816" spans="15:16">
      <c r="O816" s="512"/>
      <c r="P816" s="48"/>
    </row>
    <row r="817" spans="15:16">
      <c r="O817" s="512"/>
      <c r="P817" s="48"/>
    </row>
    <row r="818" spans="15:16">
      <c r="O818" s="512"/>
      <c r="P818" s="48"/>
    </row>
    <row r="819" spans="15:16">
      <c r="O819" s="512"/>
      <c r="P819" s="48"/>
    </row>
    <row r="820" spans="15:16">
      <c r="O820" s="512"/>
      <c r="P820" s="48"/>
    </row>
    <row r="821" spans="15:16">
      <c r="O821" s="512"/>
      <c r="P821" s="48"/>
    </row>
    <row r="822" spans="15:16">
      <c r="O822" s="512"/>
      <c r="P822" s="48"/>
    </row>
    <row r="823" spans="15:16">
      <c r="O823" s="512"/>
      <c r="P823" s="48"/>
    </row>
    <row r="824" spans="15:16">
      <c r="O824" s="512"/>
      <c r="P824" s="48"/>
    </row>
    <row r="825" spans="15:16">
      <c r="O825" s="512"/>
      <c r="P825" s="48"/>
    </row>
    <row r="826" spans="15:16">
      <c r="O826" s="512"/>
      <c r="P826" s="48"/>
    </row>
    <row r="827" spans="15:16">
      <c r="O827" s="512"/>
      <c r="P827" s="48"/>
    </row>
    <row r="828" spans="15:16">
      <c r="O828" s="512"/>
      <c r="P828" s="48"/>
    </row>
    <row r="829" spans="15:16">
      <c r="O829" s="512"/>
      <c r="P829" s="48"/>
    </row>
    <row r="830" spans="15:16">
      <c r="O830" s="512"/>
      <c r="P830" s="48"/>
    </row>
    <row r="831" spans="15:16">
      <c r="O831" s="512"/>
      <c r="P831" s="48"/>
    </row>
    <row r="832" spans="15:16">
      <c r="O832" s="512"/>
      <c r="P832" s="48"/>
    </row>
    <row r="833" spans="15:16">
      <c r="O833" s="512"/>
      <c r="P833" s="48"/>
    </row>
    <row r="834" spans="15:16">
      <c r="O834" s="512"/>
      <c r="P834" s="48"/>
    </row>
    <row r="835" spans="15:16">
      <c r="O835" s="512"/>
      <c r="P835" s="48"/>
    </row>
    <row r="836" spans="15:16">
      <c r="O836" s="512"/>
      <c r="P836" s="48"/>
    </row>
    <row r="837" spans="15:16">
      <c r="O837" s="512"/>
      <c r="P837" s="48"/>
    </row>
    <row r="838" spans="15:16">
      <c r="O838" s="512"/>
      <c r="P838" s="48"/>
    </row>
    <row r="839" spans="15:16">
      <c r="O839" s="512"/>
      <c r="P839" s="48"/>
    </row>
    <row r="840" spans="15:16">
      <c r="O840" s="512"/>
      <c r="P840" s="48"/>
    </row>
    <row r="841" spans="15:16">
      <c r="O841" s="512"/>
      <c r="P841" s="48"/>
    </row>
    <row r="842" spans="15:16">
      <c r="O842" s="512"/>
      <c r="P842" s="48"/>
    </row>
    <row r="843" spans="15:16">
      <c r="O843" s="512"/>
      <c r="P843" s="48"/>
    </row>
    <row r="844" spans="15:16">
      <c r="O844" s="512"/>
      <c r="P844" s="48"/>
    </row>
    <row r="845" spans="15:16">
      <c r="O845" s="512"/>
      <c r="P845" s="48"/>
    </row>
    <row r="846" spans="15:16">
      <c r="O846" s="512"/>
      <c r="P846" s="48"/>
    </row>
    <row r="847" spans="15:16">
      <c r="O847" s="512"/>
      <c r="P847" s="48"/>
    </row>
    <row r="848" spans="15:16">
      <c r="O848" s="512"/>
      <c r="P848" s="48"/>
    </row>
    <row r="849" spans="15:16">
      <c r="O849" s="512"/>
      <c r="P849" s="48"/>
    </row>
    <row r="850" spans="15:16">
      <c r="O850" s="512"/>
      <c r="P850" s="48"/>
    </row>
    <row r="851" spans="15:16">
      <c r="O851" s="512"/>
      <c r="P851" s="48"/>
    </row>
    <row r="852" spans="15:16">
      <c r="O852" s="512"/>
      <c r="P852" s="48"/>
    </row>
    <row r="853" spans="15:16">
      <c r="O853" s="512"/>
      <c r="P853" s="48"/>
    </row>
    <row r="854" spans="15:16">
      <c r="O854" s="512"/>
      <c r="P854" s="48"/>
    </row>
    <row r="855" spans="15:16">
      <c r="O855" s="512"/>
      <c r="P855" s="48"/>
    </row>
    <row r="856" spans="15:16">
      <c r="O856" s="512"/>
      <c r="P856" s="48"/>
    </row>
    <row r="857" spans="15:16">
      <c r="O857" s="512"/>
      <c r="P857" s="48"/>
    </row>
    <row r="858" spans="15:16">
      <c r="O858" s="512"/>
      <c r="P858" s="48"/>
    </row>
    <row r="859" spans="15:16">
      <c r="O859" s="512"/>
      <c r="P859" s="48"/>
    </row>
    <row r="860" spans="15:16">
      <c r="O860" s="512"/>
      <c r="P860" s="48"/>
    </row>
    <row r="861" spans="15:16">
      <c r="O861" s="512"/>
      <c r="P861" s="48"/>
    </row>
    <row r="862" spans="15:16">
      <c r="O862" s="512"/>
      <c r="P862" s="48"/>
    </row>
    <row r="863" spans="15:16">
      <c r="O863" s="512"/>
      <c r="P863" s="48"/>
    </row>
    <row r="864" spans="15:16">
      <c r="O864" s="512"/>
      <c r="P864" s="48"/>
    </row>
    <row r="865" spans="15:16">
      <c r="O865" s="512"/>
      <c r="P865" s="48"/>
    </row>
    <row r="866" spans="15:16">
      <c r="O866" s="512"/>
      <c r="P866" s="48"/>
    </row>
    <row r="867" spans="15:16">
      <c r="O867" s="512"/>
      <c r="P867" s="48"/>
    </row>
    <row r="868" spans="15:16">
      <c r="O868" s="512"/>
      <c r="P868" s="48"/>
    </row>
    <row r="869" spans="15:16">
      <c r="O869" s="512"/>
      <c r="P869" s="48"/>
    </row>
    <row r="870" spans="15:16">
      <c r="O870" s="512"/>
      <c r="P870" s="48"/>
    </row>
    <row r="871" spans="15:16">
      <c r="O871" s="512"/>
      <c r="P871" s="48"/>
    </row>
    <row r="872" spans="15:16">
      <c r="O872" s="512"/>
      <c r="P872" s="48"/>
    </row>
    <row r="873" spans="15:16">
      <c r="O873" s="512"/>
      <c r="P873" s="48"/>
    </row>
    <row r="874" spans="15:16">
      <c r="O874" s="512"/>
      <c r="P874" s="48"/>
    </row>
    <row r="875" spans="15:16">
      <c r="O875" s="512"/>
      <c r="P875" s="48"/>
    </row>
    <row r="876" spans="15:16">
      <c r="O876" s="512"/>
      <c r="P876" s="48"/>
    </row>
    <row r="877" spans="15:16">
      <c r="O877" s="512"/>
      <c r="P877" s="48"/>
    </row>
    <row r="878" spans="15:16">
      <c r="O878" s="512"/>
      <c r="P878" s="48"/>
    </row>
    <row r="879" spans="15:16">
      <c r="O879" s="512"/>
      <c r="P879" s="48"/>
    </row>
    <row r="880" spans="15:16">
      <c r="O880" s="512"/>
      <c r="P880" s="48"/>
    </row>
    <row r="881" spans="15:16">
      <c r="O881" s="512"/>
      <c r="P881" s="48"/>
    </row>
    <row r="882" spans="15:16">
      <c r="O882" s="512"/>
      <c r="P882" s="48"/>
    </row>
    <row r="883" spans="15:16">
      <c r="O883" s="512"/>
      <c r="P883" s="48"/>
    </row>
    <row r="884" spans="15:16">
      <c r="O884" s="512"/>
      <c r="P884" s="48"/>
    </row>
    <row r="885" spans="15:16">
      <c r="O885" s="512"/>
      <c r="P885" s="48"/>
    </row>
    <row r="886" spans="15:16">
      <c r="O886" s="512"/>
      <c r="P886" s="48"/>
    </row>
    <row r="887" spans="15:16">
      <c r="O887" s="512"/>
      <c r="P887" s="48"/>
    </row>
    <row r="888" spans="15:16">
      <c r="O888" s="512"/>
      <c r="P888" s="48"/>
    </row>
    <row r="889" spans="15:16">
      <c r="O889" s="512"/>
      <c r="P889" s="48"/>
    </row>
    <row r="890" spans="15:16">
      <c r="O890" s="512"/>
      <c r="P890" s="48"/>
    </row>
    <row r="891" spans="15:16">
      <c r="O891" s="512"/>
      <c r="P891" s="48"/>
    </row>
    <row r="892" spans="15:16">
      <c r="O892" s="512"/>
      <c r="P892" s="48"/>
    </row>
    <row r="893" spans="15:16">
      <c r="O893" s="512"/>
      <c r="P893" s="48"/>
    </row>
    <row r="894" spans="15:16">
      <c r="O894" s="512"/>
      <c r="P894" s="48"/>
    </row>
    <row r="895" spans="15:16">
      <c r="O895" s="512"/>
      <c r="P895" s="48"/>
    </row>
    <row r="896" spans="15:16">
      <c r="O896" s="512"/>
      <c r="P896" s="48"/>
    </row>
    <row r="897" spans="15:16">
      <c r="O897" s="512"/>
      <c r="P897" s="48"/>
    </row>
    <row r="898" spans="15:16">
      <c r="O898" s="512"/>
      <c r="P898" s="48"/>
    </row>
    <row r="899" spans="15:16">
      <c r="O899" s="512"/>
      <c r="P899" s="48"/>
    </row>
    <row r="900" spans="15:16">
      <c r="O900" s="512"/>
      <c r="P900" s="48"/>
    </row>
    <row r="901" spans="15:16">
      <c r="O901" s="512"/>
      <c r="P901" s="48"/>
    </row>
    <row r="902" spans="15:16">
      <c r="O902" s="512"/>
      <c r="P902" s="48"/>
    </row>
    <row r="903" spans="15:16">
      <c r="O903" s="512"/>
      <c r="P903" s="48"/>
    </row>
    <row r="904" spans="15:16">
      <c r="O904" s="512"/>
      <c r="P904" s="48"/>
    </row>
    <row r="905" spans="15:16">
      <c r="O905" s="512"/>
      <c r="P905" s="48"/>
    </row>
    <row r="906" spans="15:16">
      <c r="O906" s="512"/>
      <c r="P906" s="48"/>
    </row>
    <row r="907" spans="15:16">
      <c r="O907" s="512"/>
      <c r="P907" s="48"/>
    </row>
    <row r="908" spans="15:16">
      <c r="O908" s="512"/>
      <c r="P908" s="48"/>
    </row>
    <row r="909" spans="15:16">
      <c r="O909" s="512"/>
      <c r="P909" s="48"/>
    </row>
    <row r="910" spans="15:16">
      <c r="O910" s="512"/>
      <c r="P910" s="48"/>
    </row>
    <row r="911" spans="15:16">
      <c r="O911" s="512"/>
      <c r="P911" s="48"/>
    </row>
    <row r="912" spans="15:16">
      <c r="O912" s="512"/>
      <c r="P912" s="48"/>
    </row>
    <row r="913" spans="15:16">
      <c r="O913" s="512"/>
      <c r="P913" s="48"/>
    </row>
    <row r="914" spans="15:16">
      <c r="O914" s="512"/>
      <c r="P914" s="48"/>
    </row>
    <row r="915" spans="15:16">
      <c r="O915" s="512"/>
      <c r="P915" s="48"/>
    </row>
    <row r="916" spans="15:16">
      <c r="O916" s="512"/>
      <c r="P916" s="48"/>
    </row>
    <row r="917" spans="15:16">
      <c r="O917" s="512"/>
      <c r="P917" s="48"/>
    </row>
    <row r="918" spans="15:16">
      <c r="O918" s="512"/>
      <c r="P918" s="48"/>
    </row>
    <row r="919" spans="15:16">
      <c r="O919" s="512"/>
      <c r="P919" s="48"/>
    </row>
    <row r="920" spans="15:16">
      <c r="O920" s="512"/>
      <c r="P920" s="48"/>
    </row>
    <row r="921" spans="15:16">
      <c r="O921" s="512"/>
      <c r="P921" s="48"/>
    </row>
    <row r="922" spans="15:16">
      <c r="O922" s="512"/>
      <c r="P922" s="48"/>
    </row>
    <row r="923" spans="15:16">
      <c r="O923" s="512"/>
      <c r="P923" s="48"/>
    </row>
    <row r="924" spans="15:16">
      <c r="O924" s="512"/>
      <c r="P924" s="48"/>
    </row>
    <row r="925" spans="15:16">
      <c r="O925" s="512"/>
      <c r="P925" s="48"/>
    </row>
    <row r="926" spans="15:16">
      <c r="O926" s="512"/>
      <c r="P926" s="48"/>
    </row>
    <row r="927" spans="15:16">
      <c r="O927" s="512"/>
      <c r="P927" s="48"/>
    </row>
    <row r="928" spans="15:16">
      <c r="O928" s="512"/>
      <c r="P928" s="48"/>
    </row>
    <row r="929" spans="15:16">
      <c r="O929" s="512"/>
      <c r="P929" s="48"/>
    </row>
    <row r="930" spans="15:16">
      <c r="O930" s="512"/>
      <c r="P930" s="48"/>
    </row>
    <row r="931" spans="15:16">
      <c r="O931" s="512"/>
      <c r="P931" s="48"/>
    </row>
    <row r="932" spans="15:16">
      <c r="O932" s="512"/>
      <c r="P932" s="48"/>
    </row>
    <row r="933" spans="15:16">
      <c r="O933" s="512"/>
      <c r="P933" s="48"/>
    </row>
    <row r="934" spans="15:16">
      <c r="O934" s="512"/>
      <c r="P934" s="48"/>
    </row>
    <row r="935" spans="15:16">
      <c r="O935" s="512"/>
      <c r="P935" s="48"/>
    </row>
    <row r="936" spans="15:16">
      <c r="O936" s="512"/>
      <c r="P936" s="48"/>
    </row>
    <row r="937" spans="15:16">
      <c r="O937" s="512"/>
      <c r="P937" s="48"/>
    </row>
    <row r="938" spans="15:16">
      <c r="O938" s="512"/>
      <c r="P938" s="48"/>
    </row>
    <row r="939" spans="15:16">
      <c r="O939" s="512"/>
      <c r="P939" s="48"/>
    </row>
    <row r="940" spans="15:16">
      <c r="O940" s="512"/>
      <c r="P940" s="48"/>
    </row>
    <row r="941" spans="15:16">
      <c r="O941" s="512"/>
      <c r="P941" s="48"/>
    </row>
    <row r="942" spans="15:16">
      <c r="O942" s="512"/>
      <c r="P942" s="48"/>
    </row>
    <row r="943" spans="15:16">
      <c r="O943" s="512"/>
      <c r="P943" s="48"/>
    </row>
    <row r="944" spans="15:16">
      <c r="O944" s="512"/>
      <c r="P944" s="48"/>
    </row>
    <row r="945" spans="15:16">
      <c r="O945" s="512"/>
      <c r="P945" s="48"/>
    </row>
    <row r="946" spans="15:16">
      <c r="O946" s="512"/>
      <c r="P946" s="48"/>
    </row>
    <row r="947" spans="15:16">
      <c r="O947" s="512"/>
      <c r="P947" s="48"/>
    </row>
    <row r="948" spans="15:16">
      <c r="O948" s="512"/>
      <c r="P948" s="48"/>
    </row>
    <row r="949" spans="15:16">
      <c r="O949" s="512"/>
      <c r="P949" s="48"/>
    </row>
    <row r="950" spans="15:16">
      <c r="O950" s="512"/>
      <c r="P950" s="48"/>
    </row>
    <row r="951" spans="15:16">
      <c r="O951" s="512"/>
      <c r="P951" s="48"/>
    </row>
    <row r="952" spans="15:16">
      <c r="O952" s="512"/>
      <c r="P952" s="48"/>
    </row>
    <row r="953" spans="15:16">
      <c r="O953" s="512"/>
      <c r="P953" s="48"/>
    </row>
    <row r="954" spans="15:16">
      <c r="O954" s="512"/>
      <c r="P954" s="48"/>
    </row>
    <row r="955" spans="15:16">
      <c r="O955" s="512"/>
      <c r="P955" s="48"/>
    </row>
    <row r="956" spans="15:16">
      <c r="O956" s="512"/>
      <c r="P956" s="48"/>
    </row>
    <row r="957" spans="15:16">
      <c r="O957" s="512"/>
      <c r="P957" s="48"/>
    </row>
    <row r="958" spans="15:16">
      <c r="O958" s="512"/>
      <c r="P958" s="48"/>
    </row>
    <row r="959" spans="15:16">
      <c r="O959" s="512"/>
      <c r="P959" s="48"/>
    </row>
    <row r="960" spans="15:16">
      <c r="O960" s="512"/>
      <c r="P960" s="48"/>
    </row>
    <row r="961" spans="15:16">
      <c r="O961" s="512"/>
      <c r="P961" s="48"/>
    </row>
    <row r="962" spans="15:16">
      <c r="O962" s="512"/>
      <c r="P962" s="48"/>
    </row>
    <row r="963" spans="15:16">
      <c r="O963" s="512"/>
      <c r="P963" s="48"/>
    </row>
    <row r="964" spans="15:16">
      <c r="O964" s="512"/>
      <c r="P964" s="48"/>
    </row>
    <row r="965" spans="15:16">
      <c r="O965" s="512"/>
      <c r="P965" s="48"/>
    </row>
    <row r="966" spans="15:16">
      <c r="O966" s="512"/>
      <c r="P966" s="48"/>
    </row>
    <row r="967" spans="15:16">
      <c r="O967" s="512"/>
      <c r="P967" s="48"/>
    </row>
    <row r="968" spans="15:16">
      <c r="O968" s="512"/>
      <c r="P968" s="48"/>
    </row>
    <row r="969" spans="15:16">
      <c r="O969" s="512"/>
      <c r="P969" s="48"/>
    </row>
    <row r="970" spans="15:16">
      <c r="O970" s="512"/>
      <c r="P970" s="48"/>
    </row>
    <row r="971" spans="15:16">
      <c r="O971" s="512"/>
      <c r="P971" s="48"/>
    </row>
    <row r="972" spans="15:16">
      <c r="O972" s="512"/>
      <c r="P972" s="48"/>
    </row>
    <row r="973" spans="15:16">
      <c r="O973" s="512"/>
      <c r="P973" s="48"/>
    </row>
    <row r="974" spans="15:16">
      <c r="O974" s="512"/>
      <c r="P974" s="48"/>
    </row>
    <row r="975" spans="15:16">
      <c r="O975" s="512"/>
      <c r="P975" s="48"/>
    </row>
    <row r="976" spans="15:16">
      <c r="O976" s="512"/>
      <c r="P976" s="48"/>
    </row>
    <row r="977" spans="15:16">
      <c r="O977" s="512"/>
      <c r="P977" s="48"/>
    </row>
    <row r="978" spans="15:16">
      <c r="O978" s="512"/>
      <c r="P978" s="48"/>
    </row>
    <row r="979" spans="15:16">
      <c r="O979" s="512"/>
      <c r="P979" s="48"/>
    </row>
    <row r="980" spans="15:16">
      <c r="O980" s="512"/>
      <c r="P980" s="48"/>
    </row>
    <row r="981" spans="15:16">
      <c r="O981" s="512"/>
      <c r="P981" s="48"/>
    </row>
    <row r="982" spans="15:16">
      <c r="O982" s="512"/>
      <c r="P982" s="48"/>
    </row>
    <row r="983" spans="15:16">
      <c r="O983" s="512"/>
      <c r="P983" s="48"/>
    </row>
    <row r="984" spans="15:16">
      <c r="O984" s="512"/>
      <c r="P984" s="48"/>
    </row>
    <row r="985" spans="15:16">
      <c r="O985" s="512"/>
      <c r="P985" s="48"/>
    </row>
    <row r="986" spans="15:16">
      <c r="O986" s="512"/>
      <c r="P986" s="48"/>
    </row>
    <row r="987" spans="15:16">
      <c r="O987" s="512"/>
      <c r="P987" s="48"/>
    </row>
    <row r="988" spans="15:16">
      <c r="O988" s="512"/>
      <c r="P988" s="48"/>
    </row>
    <row r="989" spans="15:16">
      <c r="O989" s="512"/>
      <c r="P989" s="48"/>
    </row>
    <row r="990" spans="15:16">
      <c r="O990" s="512"/>
      <c r="P990" s="48"/>
    </row>
    <row r="991" spans="15:16">
      <c r="O991" s="512"/>
      <c r="P991" s="48"/>
    </row>
    <row r="992" spans="15:16">
      <c r="O992" s="512"/>
      <c r="P992" s="48"/>
    </row>
    <row r="993" spans="15:16">
      <c r="O993" s="512"/>
      <c r="P993" s="48"/>
    </row>
    <row r="994" spans="15:16">
      <c r="O994" s="512"/>
      <c r="P994" s="48"/>
    </row>
    <row r="995" spans="15:16">
      <c r="O995" s="512"/>
      <c r="P995" s="48"/>
    </row>
    <row r="996" spans="15:16">
      <c r="O996" s="512"/>
      <c r="P996" s="48"/>
    </row>
    <row r="997" spans="15:16">
      <c r="O997" s="512"/>
      <c r="P997" s="48"/>
    </row>
    <row r="998" spans="15:16">
      <c r="O998" s="512"/>
      <c r="P998" s="48"/>
    </row>
    <row r="999" spans="15:16">
      <c r="O999" s="512"/>
      <c r="P999" s="48"/>
    </row>
    <row r="1000" spans="15:16">
      <c r="O1000" s="512"/>
      <c r="P1000" s="48"/>
    </row>
    <row r="1001" spans="15:16">
      <c r="O1001" s="512"/>
    </row>
    <row r="1002" spans="15:16">
      <c r="O1002" s="512"/>
    </row>
    <row r="1003" spans="15:16">
      <c r="O1003" s="512"/>
    </row>
    <row r="1004" spans="15:16">
      <c r="O1004" s="512"/>
    </row>
    <row r="1005" spans="15:16">
      <c r="O1005" s="512"/>
    </row>
    <row r="1006" spans="15:16">
      <c r="O1006" s="512"/>
    </row>
    <row r="1007" spans="15:16">
      <c r="O1007" s="512"/>
    </row>
    <row r="1008" spans="15:16">
      <c r="O1008" s="512"/>
    </row>
    <row r="1009" spans="15:15">
      <c r="O1009" s="512"/>
    </row>
    <row r="1010" spans="15:15">
      <c r="O1010" s="512"/>
    </row>
    <row r="1011" spans="15:15">
      <c r="O1011" s="512"/>
    </row>
    <row r="1012" spans="15:15">
      <c r="O1012" s="512"/>
    </row>
    <row r="1013" spans="15:15">
      <c r="O1013" s="512"/>
    </row>
    <row r="1014" spans="15:15">
      <c r="O1014" s="512"/>
    </row>
    <row r="1015" spans="15:15">
      <c r="O1015" s="512"/>
    </row>
    <row r="1016" spans="15:15">
      <c r="O1016" s="512"/>
    </row>
    <row r="1017" spans="15:15">
      <c r="O1017" s="512"/>
    </row>
    <row r="1018" spans="15:15">
      <c r="O1018" s="512"/>
    </row>
    <row r="1019" spans="15:15">
      <c r="O1019" s="512"/>
    </row>
    <row r="1020" spans="15:15">
      <c r="O1020" s="512"/>
    </row>
    <row r="1021" spans="15:15">
      <c r="O1021" s="512"/>
    </row>
    <row r="1022" spans="15:15">
      <c r="O1022" s="512"/>
    </row>
    <row r="1023" spans="15:15">
      <c r="O1023" s="512"/>
    </row>
    <row r="1024" spans="15:15">
      <c r="O1024" s="512"/>
    </row>
    <row r="1025" spans="15:15">
      <c r="O1025" s="512"/>
    </row>
    <row r="1026" spans="15:15">
      <c r="O1026" s="512"/>
    </row>
    <row r="1027" spans="15:15">
      <c r="O1027" s="512"/>
    </row>
    <row r="1028" spans="15:15">
      <c r="O1028" s="512"/>
    </row>
    <row r="1029" spans="15:15">
      <c r="O1029" s="512"/>
    </row>
    <row r="1030" spans="15:15">
      <c r="O1030" s="512"/>
    </row>
    <row r="1031" spans="15:15">
      <c r="O1031" s="512"/>
    </row>
    <row r="1032" spans="15:15">
      <c r="O1032" s="512"/>
    </row>
    <row r="1033" spans="15:15">
      <c r="O1033" s="512"/>
    </row>
    <row r="1034" spans="15:15">
      <c r="O1034" s="512"/>
    </row>
    <row r="1035" spans="15:15">
      <c r="O1035" s="512"/>
    </row>
    <row r="1036" spans="15:15">
      <c r="O1036" s="512"/>
    </row>
    <row r="1037" spans="15:15">
      <c r="O1037" s="512"/>
    </row>
    <row r="1038" spans="15:15">
      <c r="O1038" s="512"/>
    </row>
    <row r="1039" spans="15:15">
      <c r="O1039" s="512"/>
    </row>
    <row r="1040" spans="15:15">
      <c r="O1040" s="512"/>
    </row>
    <row r="1041" spans="15:15">
      <c r="O1041" s="512"/>
    </row>
    <row r="1042" spans="15:15">
      <c r="O1042" s="512"/>
    </row>
    <row r="1043" spans="15:15">
      <c r="O1043" s="512"/>
    </row>
    <row r="1044" spans="15:15">
      <c r="O1044" s="512"/>
    </row>
    <row r="1045" spans="15:15">
      <c r="O1045" s="512"/>
    </row>
    <row r="1046" spans="15:15">
      <c r="O1046" s="512"/>
    </row>
    <row r="1047" spans="15:15">
      <c r="O1047" s="512"/>
    </row>
    <row r="1048" spans="15:15">
      <c r="O1048" s="512"/>
    </row>
    <row r="1049" spans="15:15">
      <c r="O1049" s="512"/>
    </row>
    <row r="1050" spans="15:15">
      <c r="O1050" s="512"/>
    </row>
    <row r="1051" spans="15:15">
      <c r="O1051" s="512"/>
    </row>
    <row r="1052" spans="15:15">
      <c r="O1052" s="512"/>
    </row>
    <row r="1053" spans="15:15">
      <c r="O1053" s="512"/>
    </row>
    <row r="1054" spans="15:15">
      <c r="O1054" s="512"/>
    </row>
    <row r="1055" spans="15:15">
      <c r="O1055" s="512"/>
    </row>
    <row r="1056" spans="15:15">
      <c r="O1056" s="512"/>
    </row>
    <row r="1057" spans="15:15">
      <c r="O1057" s="512"/>
    </row>
    <row r="1058" spans="15:15">
      <c r="O1058" s="512"/>
    </row>
    <row r="1059" spans="15:15">
      <c r="O1059" s="512"/>
    </row>
    <row r="1060" spans="15:15">
      <c r="O1060" s="512"/>
    </row>
    <row r="1061" spans="15:15">
      <c r="O1061" s="512"/>
    </row>
    <row r="1062" spans="15:15">
      <c r="O1062" s="512"/>
    </row>
    <row r="1063" spans="15:15">
      <c r="O1063" s="512"/>
    </row>
    <row r="1064" spans="15:15">
      <c r="O1064" s="512"/>
    </row>
    <row r="1065" spans="15:15">
      <c r="O1065" s="512"/>
    </row>
    <row r="1066" spans="15:15">
      <c r="O1066" s="512"/>
    </row>
    <row r="1067" spans="15:15">
      <c r="O1067" s="512"/>
    </row>
    <row r="1068" spans="15:15">
      <c r="O1068" s="512"/>
    </row>
    <row r="1069" spans="15:15">
      <c r="O1069" s="512"/>
    </row>
    <row r="1070" spans="15:15">
      <c r="O1070" s="512"/>
    </row>
    <row r="1071" spans="15:15">
      <c r="O1071" s="512"/>
    </row>
    <row r="1072" spans="15:15">
      <c r="O1072" s="512"/>
    </row>
    <row r="1073" spans="15:15">
      <c r="O1073" s="512"/>
    </row>
    <row r="1074" spans="15:15">
      <c r="O1074" s="512"/>
    </row>
    <row r="1075" spans="15:15">
      <c r="O1075" s="512"/>
    </row>
    <row r="1076" spans="15:15">
      <c r="O1076" s="512"/>
    </row>
    <row r="1077" spans="15:15">
      <c r="O1077" s="512"/>
    </row>
    <row r="1078" spans="15:15">
      <c r="O1078" s="512"/>
    </row>
    <row r="1079" spans="15:15">
      <c r="O1079" s="512"/>
    </row>
    <row r="1080" spans="15:15">
      <c r="O1080" s="512"/>
    </row>
    <row r="1081" spans="15:15">
      <c r="O1081" s="512"/>
    </row>
    <row r="1082" spans="15:15">
      <c r="O1082" s="512"/>
    </row>
    <row r="1083" spans="15:15">
      <c r="O1083" s="512"/>
    </row>
  </sheetData>
  <mergeCells count="14">
    <mergeCell ref="L5:L6"/>
    <mergeCell ref="M5:M6"/>
    <mergeCell ref="N5:N6"/>
    <mergeCell ref="B96:K96"/>
    <mergeCell ref="A2:N2"/>
    <mergeCell ref="A3:N3"/>
    <mergeCell ref="A5:A6"/>
    <mergeCell ref="B5:B6"/>
    <mergeCell ref="C5:D5"/>
    <mergeCell ref="E5:E6"/>
    <mergeCell ref="F5:F6"/>
    <mergeCell ref="G5:G6"/>
    <mergeCell ref="H5:J5"/>
    <mergeCell ref="K5:K6"/>
  </mergeCells>
  <printOptions horizontalCentered="1"/>
  <pageMargins left="0" right="0" top="0.35433070866141736" bottom="0.15748031496062992" header="0.31496062992125984" footer="0.31496062992125984"/>
  <pageSetup paperSize="10000" scale="95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X1001"/>
  <sheetViews>
    <sheetView workbookViewId="0">
      <selection activeCell="A2" sqref="A1:G1048576"/>
    </sheetView>
  </sheetViews>
  <sheetFormatPr defaultColWidth="14.42578125" defaultRowHeight="15" customHeight="1"/>
  <cols>
    <col min="1" max="1" width="5.7109375" style="199" customWidth="1"/>
    <col min="2" max="2" width="15.85546875" style="199" customWidth="1"/>
    <col min="3" max="3" width="20.42578125" style="199" customWidth="1"/>
    <col min="4" max="5" width="19.7109375" style="199" customWidth="1"/>
    <col min="6" max="6" width="15.28515625" style="199" customWidth="1"/>
    <col min="7" max="7" width="8.7109375" style="199" customWidth="1"/>
    <col min="8" max="8" width="12" style="199" customWidth="1"/>
    <col min="9" max="9" width="19" style="697" customWidth="1"/>
    <col min="10" max="10" width="8.7109375" style="199" customWidth="1"/>
    <col min="11" max="11" width="17.85546875" style="199" customWidth="1"/>
    <col min="12" max="12" width="18.28515625" style="199" customWidth="1"/>
    <col min="13" max="24" width="8.7109375" style="199" customWidth="1"/>
    <col min="25" max="16384" width="14.42578125" style="199"/>
  </cols>
  <sheetData>
    <row r="1" spans="1:24" ht="15.75">
      <c r="A1" s="1172" t="s">
        <v>301</v>
      </c>
      <c r="B1" s="1171"/>
      <c r="C1" s="1171"/>
      <c r="D1" s="1171"/>
      <c r="E1" s="1171"/>
      <c r="F1" s="1171"/>
    </row>
    <row r="2" spans="1:24" ht="16.5" thickBot="1">
      <c r="A2" s="200"/>
      <c r="B2" s="201"/>
      <c r="C2" s="200"/>
      <c r="D2" s="200"/>
      <c r="E2" s="200"/>
      <c r="F2" s="200"/>
    </row>
    <row r="3" spans="1:24" ht="15.75" thickTop="1">
      <c r="A3" s="1173" t="s">
        <v>0</v>
      </c>
      <c r="B3" s="1175" t="s">
        <v>1</v>
      </c>
      <c r="C3" s="1177" t="s">
        <v>2</v>
      </c>
      <c r="D3" s="220"/>
      <c r="E3" s="213"/>
      <c r="F3" s="1178" t="s">
        <v>3</v>
      </c>
    </row>
    <row r="4" spans="1:24" ht="25.5">
      <c r="A4" s="1174"/>
      <c r="B4" s="1176"/>
      <c r="C4" s="1176"/>
      <c r="D4" s="2" t="s">
        <v>4</v>
      </c>
      <c r="E4" s="2" t="s">
        <v>299</v>
      </c>
      <c r="F4" s="1179"/>
      <c r="I4" s="697" t="s">
        <v>4416</v>
      </c>
    </row>
    <row r="5" spans="1:24">
      <c r="A5" s="3">
        <v>1</v>
      </c>
      <c r="B5" s="2">
        <v>2</v>
      </c>
      <c r="C5" s="4">
        <v>3</v>
      </c>
      <c r="D5" s="2">
        <v>5</v>
      </c>
      <c r="E5" s="214"/>
      <c r="F5" s="5">
        <v>7</v>
      </c>
    </row>
    <row r="6" spans="1:24" ht="30">
      <c r="A6" s="6">
        <v>1</v>
      </c>
      <c r="B6" s="7" t="s">
        <v>5</v>
      </c>
      <c r="C6" s="8" t="s">
        <v>6</v>
      </c>
      <c r="D6" s="9">
        <v>0</v>
      </c>
      <c r="E6" s="215">
        <v>0</v>
      </c>
      <c r="F6" s="202"/>
      <c r="I6" s="698">
        <v>0</v>
      </c>
    </row>
    <row r="7" spans="1:24" ht="15.75">
      <c r="A7" s="6"/>
      <c r="B7" s="8"/>
      <c r="C7" s="8"/>
      <c r="D7" s="9"/>
      <c r="E7" s="215"/>
      <c r="F7" s="202"/>
      <c r="I7" s="698"/>
    </row>
    <row r="8" spans="1:24" ht="120">
      <c r="A8" s="6">
        <v>2</v>
      </c>
      <c r="B8" s="7" t="s">
        <v>5</v>
      </c>
      <c r="C8" s="8" t="s">
        <v>7</v>
      </c>
      <c r="D8" s="9">
        <v>303863410</v>
      </c>
      <c r="E8" s="215">
        <v>357219333</v>
      </c>
      <c r="F8" s="11" t="s">
        <v>302</v>
      </c>
      <c r="I8" s="698">
        <v>357219333</v>
      </c>
    </row>
    <row r="9" spans="1:24" ht="15.75">
      <c r="A9" s="6"/>
      <c r="B9" s="8"/>
      <c r="C9" s="8"/>
      <c r="D9" s="9"/>
      <c r="E9" s="215"/>
      <c r="F9" s="202"/>
      <c r="I9" s="698"/>
    </row>
    <row r="10" spans="1:24" ht="90">
      <c r="A10" s="10">
        <v>3</v>
      </c>
      <c r="B10" s="7" t="s">
        <v>5</v>
      </c>
      <c r="C10" s="8" t="s">
        <v>8</v>
      </c>
      <c r="D10" s="9">
        <v>2587846900</v>
      </c>
      <c r="E10" s="215">
        <v>2003199850</v>
      </c>
      <c r="F10" s="11" t="s">
        <v>303</v>
      </c>
      <c r="G10" s="12"/>
      <c r="H10" s="12"/>
      <c r="I10" s="698">
        <v>2117460950</v>
      </c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ht="16.5" customHeight="1">
      <c r="A11" s="6"/>
      <c r="B11" s="8"/>
      <c r="C11" s="8"/>
      <c r="D11" s="9"/>
      <c r="E11" s="215"/>
      <c r="F11" s="202"/>
      <c r="I11" s="698"/>
    </row>
    <row r="12" spans="1:24" ht="99" customHeight="1">
      <c r="A12" s="6">
        <v>4</v>
      </c>
      <c r="B12" s="7" t="s">
        <v>5</v>
      </c>
      <c r="C12" s="8" t="s">
        <v>9</v>
      </c>
      <c r="D12" s="9">
        <v>7280039039</v>
      </c>
      <c r="E12" s="215">
        <v>7830228047</v>
      </c>
      <c r="F12" s="11" t="s">
        <v>304</v>
      </c>
      <c r="I12" s="698">
        <v>7885348127</v>
      </c>
    </row>
    <row r="13" spans="1:24" ht="15.75">
      <c r="A13" s="6"/>
      <c r="B13" s="8"/>
      <c r="C13" s="8"/>
      <c r="D13" s="9"/>
      <c r="E13" s="215"/>
      <c r="F13" s="202"/>
      <c r="I13" s="698"/>
    </row>
    <row r="14" spans="1:24" ht="115.5" customHeight="1">
      <c r="A14" s="6">
        <v>5</v>
      </c>
      <c r="B14" s="7" t="s">
        <v>5</v>
      </c>
      <c r="C14" s="13" t="s">
        <v>10</v>
      </c>
      <c r="D14" s="9">
        <v>195315996</v>
      </c>
      <c r="E14" s="215">
        <v>211175474</v>
      </c>
      <c r="F14" s="11" t="s">
        <v>305</v>
      </c>
      <c r="I14" s="698">
        <v>211175474</v>
      </c>
    </row>
    <row r="15" spans="1:24" ht="15.75">
      <c r="A15" s="6"/>
      <c r="B15" s="8"/>
      <c r="C15" s="8"/>
      <c r="D15" s="9"/>
      <c r="E15" s="215"/>
      <c r="F15" s="202"/>
      <c r="I15" s="698"/>
    </row>
    <row r="16" spans="1:24" ht="30">
      <c r="A16" s="6">
        <v>6</v>
      </c>
      <c r="B16" s="7" t="s">
        <v>5</v>
      </c>
      <c r="C16" s="8" t="s">
        <v>11</v>
      </c>
      <c r="D16" s="9">
        <v>0</v>
      </c>
      <c r="E16" s="215">
        <v>0</v>
      </c>
      <c r="F16" s="202"/>
      <c r="I16" s="698">
        <v>0</v>
      </c>
    </row>
    <row r="17" spans="1:24" ht="15.75">
      <c r="A17" s="6"/>
      <c r="B17" s="203"/>
      <c r="C17" s="8"/>
      <c r="D17" s="9"/>
      <c r="E17" s="215"/>
      <c r="F17" s="202"/>
      <c r="I17" s="698"/>
    </row>
    <row r="18" spans="1:24" ht="75.75" customHeight="1">
      <c r="A18" s="6">
        <v>7</v>
      </c>
      <c r="B18" s="7" t="s">
        <v>5</v>
      </c>
      <c r="C18" s="14" t="s">
        <v>12</v>
      </c>
      <c r="D18" s="9">
        <f>357278000+200000000+5000000</f>
        <v>562278000</v>
      </c>
      <c r="E18" s="215">
        <v>562278000</v>
      </c>
      <c r="F18" s="11"/>
      <c r="I18" s="698">
        <v>0</v>
      </c>
    </row>
    <row r="19" spans="1:24" ht="15.75">
      <c r="A19" s="10"/>
      <c r="B19" s="8"/>
      <c r="C19" s="13"/>
      <c r="D19" s="13"/>
      <c r="E19" s="216"/>
      <c r="F19" s="202"/>
      <c r="I19" s="698"/>
    </row>
    <row r="20" spans="1:24" ht="15.75">
      <c r="A20" s="10"/>
      <c r="B20" s="2" t="s">
        <v>13</v>
      </c>
      <c r="C20" s="13"/>
      <c r="D20" s="204">
        <f>D18+D14+D12+D10+D8</f>
        <v>10929343345</v>
      </c>
      <c r="E20" s="217">
        <f>SUM(E6:E19)</f>
        <v>10964100704</v>
      </c>
      <c r="F20" s="202"/>
      <c r="G20" s="205"/>
      <c r="H20" s="206"/>
      <c r="I20" s="698">
        <f>SUM(I6:I18)</f>
        <v>10571203884</v>
      </c>
      <c r="J20" s="205"/>
      <c r="K20" s="699"/>
      <c r="L20" s="699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</row>
    <row r="21" spans="1:24" ht="15.75" customHeight="1" thickBot="1">
      <c r="A21" s="207"/>
      <c r="B21" s="208"/>
      <c r="C21" s="209"/>
      <c r="D21" s="209"/>
      <c r="E21" s="218"/>
      <c r="F21" s="210"/>
    </row>
    <row r="22" spans="1:24" ht="15.75" customHeight="1" thickTop="1">
      <c r="A22" s="224"/>
      <c r="B22" s="225"/>
      <c r="C22" s="224"/>
      <c r="D22" s="224"/>
      <c r="E22" s="224"/>
      <c r="F22" s="224"/>
    </row>
    <row r="23" spans="1:24" ht="15.75" customHeight="1">
      <c r="B23" s="211" t="s">
        <v>14</v>
      </c>
    </row>
    <row r="24" spans="1:24" ht="31.5" customHeight="1">
      <c r="B24" s="1170" t="s">
        <v>15</v>
      </c>
      <c r="C24" s="1171"/>
    </row>
    <row r="25" spans="1:24" ht="31.5" customHeight="1">
      <c r="B25" s="1170" t="s">
        <v>16</v>
      </c>
      <c r="C25" s="1171"/>
    </row>
    <row r="26" spans="1:24" ht="30" customHeight="1">
      <c r="B26" s="1170" t="s">
        <v>17</v>
      </c>
      <c r="C26" s="1171"/>
    </row>
    <row r="27" spans="1:24" ht="15.75" customHeight="1">
      <c r="B27" s="212" t="s">
        <v>18</v>
      </c>
    </row>
    <row r="28" spans="1:24" ht="15.75" customHeight="1">
      <c r="B28" s="212" t="s">
        <v>19</v>
      </c>
    </row>
    <row r="29" spans="1:24" ht="15.75" customHeight="1">
      <c r="B29" s="212" t="s">
        <v>20</v>
      </c>
    </row>
    <row r="30" spans="1:24" ht="15.75" customHeight="1">
      <c r="B30" s="212" t="s">
        <v>21</v>
      </c>
    </row>
    <row r="31" spans="1:24" ht="15.75" customHeight="1">
      <c r="B31" s="212" t="s">
        <v>22</v>
      </c>
    </row>
    <row r="32" spans="1:24" ht="15.75" customHeight="1">
      <c r="B32" s="212" t="s">
        <v>23</v>
      </c>
    </row>
    <row r="33" spans="2:2" ht="15.75" customHeight="1">
      <c r="B33" s="212" t="s">
        <v>24</v>
      </c>
    </row>
    <row r="34" spans="2:2" ht="15.75" customHeight="1">
      <c r="B34" s="212" t="s">
        <v>25</v>
      </c>
    </row>
    <row r="35" spans="2:2" ht="15.75" customHeight="1">
      <c r="B35" s="212"/>
    </row>
    <row r="36" spans="2:2" ht="15.75" customHeight="1">
      <c r="B36" s="212"/>
    </row>
    <row r="37" spans="2:2" ht="15.75" customHeight="1">
      <c r="B37" s="212"/>
    </row>
    <row r="38" spans="2:2" ht="15.75" customHeight="1">
      <c r="B38" s="212"/>
    </row>
    <row r="39" spans="2:2" ht="15.75" customHeight="1">
      <c r="B39" s="212"/>
    </row>
    <row r="40" spans="2:2" ht="15.75" customHeight="1">
      <c r="B40" s="212"/>
    </row>
    <row r="41" spans="2:2" ht="15.75" customHeight="1">
      <c r="B41" s="212"/>
    </row>
    <row r="42" spans="2:2" ht="15.75" customHeight="1">
      <c r="B42" s="212"/>
    </row>
    <row r="43" spans="2:2" ht="15.75" customHeight="1">
      <c r="B43" s="212"/>
    </row>
    <row r="44" spans="2:2" ht="15.75" customHeight="1">
      <c r="B44" s="212"/>
    </row>
    <row r="45" spans="2:2" ht="15.75" customHeight="1">
      <c r="B45" s="212"/>
    </row>
    <row r="46" spans="2:2" ht="15.75" customHeight="1">
      <c r="B46" s="212"/>
    </row>
    <row r="47" spans="2:2" ht="15.75" customHeight="1">
      <c r="B47" s="212"/>
    </row>
    <row r="48" spans="2:2" ht="15.75" customHeight="1">
      <c r="B48" s="212"/>
    </row>
    <row r="49" spans="2:2" ht="15.75" customHeight="1">
      <c r="B49" s="212"/>
    </row>
    <row r="50" spans="2:2" ht="15.75" customHeight="1">
      <c r="B50" s="212"/>
    </row>
    <row r="51" spans="2:2" ht="15.75" customHeight="1">
      <c r="B51" s="212"/>
    </row>
    <row r="52" spans="2:2" ht="15.75" customHeight="1">
      <c r="B52" s="212"/>
    </row>
    <row r="53" spans="2:2" ht="15.75" customHeight="1">
      <c r="B53" s="212"/>
    </row>
    <row r="54" spans="2:2" ht="15.75" customHeight="1">
      <c r="B54" s="212"/>
    </row>
    <row r="55" spans="2:2" ht="15.75" customHeight="1">
      <c r="B55" s="212"/>
    </row>
    <row r="56" spans="2:2" ht="15.75" customHeight="1">
      <c r="B56" s="212"/>
    </row>
    <row r="57" spans="2:2" ht="15.75" customHeight="1">
      <c r="B57" s="212"/>
    </row>
    <row r="58" spans="2:2" ht="15.75" customHeight="1">
      <c r="B58" s="212"/>
    </row>
    <row r="59" spans="2:2" ht="15.75" customHeight="1">
      <c r="B59" s="212"/>
    </row>
    <row r="60" spans="2:2" ht="15.75" customHeight="1">
      <c r="B60" s="212"/>
    </row>
    <row r="61" spans="2:2" ht="15.75" customHeight="1">
      <c r="B61" s="212"/>
    </row>
    <row r="62" spans="2:2" ht="15.75" customHeight="1">
      <c r="B62" s="212"/>
    </row>
    <row r="63" spans="2:2" ht="15.75" customHeight="1">
      <c r="B63" s="212"/>
    </row>
    <row r="64" spans="2:2" ht="15.75" customHeight="1">
      <c r="B64" s="212"/>
    </row>
    <row r="65" spans="2:2" ht="15.75" customHeight="1">
      <c r="B65" s="212"/>
    </row>
    <row r="66" spans="2:2" ht="15.75" customHeight="1">
      <c r="B66" s="212"/>
    </row>
    <row r="67" spans="2:2" ht="15.75" customHeight="1">
      <c r="B67" s="212"/>
    </row>
    <row r="68" spans="2:2" ht="15.75" customHeight="1">
      <c r="B68" s="212"/>
    </row>
    <row r="69" spans="2:2" ht="15.75" customHeight="1">
      <c r="B69" s="212"/>
    </row>
    <row r="70" spans="2:2" ht="15.75" customHeight="1">
      <c r="B70" s="212"/>
    </row>
    <row r="71" spans="2:2" ht="15.75" customHeight="1">
      <c r="B71" s="212"/>
    </row>
    <row r="72" spans="2:2" ht="15.75" customHeight="1">
      <c r="B72" s="212"/>
    </row>
    <row r="73" spans="2:2" ht="15.75" customHeight="1">
      <c r="B73" s="212"/>
    </row>
    <row r="74" spans="2:2" ht="15.75" customHeight="1">
      <c r="B74" s="212"/>
    </row>
    <row r="75" spans="2:2" ht="15.75" customHeight="1">
      <c r="B75" s="212"/>
    </row>
    <row r="76" spans="2:2" ht="15.75" customHeight="1">
      <c r="B76" s="212"/>
    </row>
    <row r="77" spans="2:2" ht="15.75" customHeight="1">
      <c r="B77" s="212"/>
    </row>
    <row r="78" spans="2:2" ht="15.75" customHeight="1">
      <c r="B78" s="212"/>
    </row>
    <row r="79" spans="2:2" ht="15.75" customHeight="1">
      <c r="B79" s="212"/>
    </row>
    <row r="80" spans="2:2" ht="15.75" customHeight="1">
      <c r="B80" s="212"/>
    </row>
    <row r="81" spans="2:2" ht="15.75" customHeight="1">
      <c r="B81" s="212"/>
    </row>
    <row r="82" spans="2:2" ht="15.75" customHeight="1">
      <c r="B82" s="212"/>
    </row>
    <row r="83" spans="2:2" ht="15.75" customHeight="1">
      <c r="B83" s="212"/>
    </row>
    <row r="84" spans="2:2" ht="15.75" customHeight="1">
      <c r="B84" s="212"/>
    </row>
    <row r="85" spans="2:2" ht="15.75" customHeight="1">
      <c r="B85" s="212"/>
    </row>
    <row r="86" spans="2:2" ht="15.75" customHeight="1">
      <c r="B86" s="212"/>
    </row>
    <row r="87" spans="2:2" ht="15.75" customHeight="1">
      <c r="B87" s="212"/>
    </row>
    <row r="88" spans="2:2" ht="15.75" customHeight="1">
      <c r="B88" s="212"/>
    </row>
    <row r="89" spans="2:2" ht="15.75" customHeight="1">
      <c r="B89" s="212"/>
    </row>
    <row r="90" spans="2:2" ht="15.75" customHeight="1">
      <c r="B90" s="212"/>
    </row>
    <row r="91" spans="2:2" ht="15.75" customHeight="1">
      <c r="B91" s="212"/>
    </row>
    <row r="92" spans="2:2" ht="15.75" customHeight="1">
      <c r="B92" s="212"/>
    </row>
    <row r="93" spans="2:2" ht="15.75" customHeight="1">
      <c r="B93" s="212"/>
    </row>
    <row r="94" spans="2:2" ht="15.75" customHeight="1">
      <c r="B94" s="212"/>
    </row>
    <row r="95" spans="2:2" ht="15.75" customHeight="1">
      <c r="B95" s="212"/>
    </row>
    <row r="96" spans="2:2" ht="15.75" customHeight="1">
      <c r="B96" s="212"/>
    </row>
    <row r="97" spans="2:2" ht="15.75" customHeight="1">
      <c r="B97" s="212"/>
    </row>
    <row r="98" spans="2:2" ht="15.75" customHeight="1">
      <c r="B98" s="212"/>
    </row>
    <row r="99" spans="2:2" ht="15.75" customHeight="1">
      <c r="B99" s="212"/>
    </row>
    <row r="100" spans="2:2" ht="15.75" customHeight="1">
      <c r="B100" s="212"/>
    </row>
    <row r="101" spans="2:2" ht="15.75" customHeight="1">
      <c r="B101" s="212"/>
    </row>
    <row r="102" spans="2:2" ht="15.75" customHeight="1">
      <c r="B102" s="212"/>
    </row>
    <row r="103" spans="2:2" ht="15.75" customHeight="1">
      <c r="B103" s="212"/>
    </row>
    <row r="104" spans="2:2" ht="15.75" customHeight="1">
      <c r="B104" s="212"/>
    </row>
    <row r="105" spans="2:2" ht="15.75" customHeight="1">
      <c r="B105" s="212"/>
    </row>
    <row r="106" spans="2:2" ht="15.75" customHeight="1">
      <c r="B106" s="212"/>
    </row>
    <row r="107" spans="2:2" ht="15.75" customHeight="1">
      <c r="B107" s="212"/>
    </row>
    <row r="108" spans="2:2" ht="15.75" customHeight="1">
      <c r="B108" s="212"/>
    </row>
    <row r="109" spans="2:2" ht="15.75" customHeight="1">
      <c r="B109" s="212"/>
    </row>
    <row r="110" spans="2:2" ht="15.75" customHeight="1">
      <c r="B110" s="212"/>
    </row>
    <row r="111" spans="2:2" ht="15.75" customHeight="1">
      <c r="B111" s="212"/>
    </row>
    <row r="112" spans="2:2" ht="15.75" customHeight="1">
      <c r="B112" s="212"/>
    </row>
    <row r="113" spans="2:2" ht="15.75" customHeight="1">
      <c r="B113" s="212"/>
    </row>
    <row r="114" spans="2:2" ht="15.75" customHeight="1">
      <c r="B114" s="212"/>
    </row>
    <row r="115" spans="2:2" ht="15.75" customHeight="1">
      <c r="B115" s="212"/>
    </row>
    <row r="116" spans="2:2" ht="15.75" customHeight="1">
      <c r="B116" s="212"/>
    </row>
    <row r="117" spans="2:2" ht="15.75" customHeight="1">
      <c r="B117" s="212"/>
    </row>
    <row r="118" spans="2:2" ht="15.75" customHeight="1">
      <c r="B118" s="212"/>
    </row>
    <row r="119" spans="2:2" ht="15.75" customHeight="1">
      <c r="B119" s="212"/>
    </row>
    <row r="120" spans="2:2" ht="15.75" customHeight="1">
      <c r="B120" s="212"/>
    </row>
    <row r="121" spans="2:2" ht="15.75" customHeight="1">
      <c r="B121" s="212"/>
    </row>
    <row r="122" spans="2:2" ht="15.75" customHeight="1">
      <c r="B122" s="212"/>
    </row>
    <row r="123" spans="2:2" ht="15.75" customHeight="1">
      <c r="B123" s="212"/>
    </row>
    <row r="124" spans="2:2" ht="15.75" customHeight="1">
      <c r="B124" s="212"/>
    </row>
    <row r="125" spans="2:2" ht="15.75" customHeight="1">
      <c r="B125" s="212"/>
    </row>
    <row r="126" spans="2:2" ht="15.75" customHeight="1">
      <c r="B126" s="212"/>
    </row>
    <row r="127" spans="2:2" ht="15.75" customHeight="1">
      <c r="B127" s="212"/>
    </row>
    <row r="128" spans="2:2" ht="15.75" customHeight="1">
      <c r="B128" s="212"/>
    </row>
    <row r="129" spans="2:2" ht="15.75" customHeight="1">
      <c r="B129" s="212"/>
    </row>
    <row r="130" spans="2:2" ht="15.75" customHeight="1">
      <c r="B130" s="212"/>
    </row>
    <row r="131" spans="2:2" ht="15.75" customHeight="1">
      <c r="B131" s="212"/>
    </row>
    <row r="132" spans="2:2" ht="15.75" customHeight="1">
      <c r="B132" s="212"/>
    </row>
    <row r="133" spans="2:2" ht="15.75" customHeight="1">
      <c r="B133" s="212"/>
    </row>
    <row r="134" spans="2:2" ht="15.75" customHeight="1">
      <c r="B134" s="212"/>
    </row>
    <row r="135" spans="2:2" ht="15.75" customHeight="1">
      <c r="B135" s="212"/>
    </row>
    <row r="136" spans="2:2" ht="15.75" customHeight="1">
      <c r="B136" s="212"/>
    </row>
    <row r="137" spans="2:2" ht="15.75" customHeight="1">
      <c r="B137" s="212"/>
    </row>
    <row r="138" spans="2:2" ht="15.75" customHeight="1">
      <c r="B138" s="212"/>
    </row>
    <row r="139" spans="2:2" ht="15.75" customHeight="1">
      <c r="B139" s="212"/>
    </row>
    <row r="140" spans="2:2" ht="15.75" customHeight="1">
      <c r="B140" s="212"/>
    </row>
    <row r="141" spans="2:2" ht="15.75" customHeight="1">
      <c r="B141" s="212"/>
    </row>
    <row r="142" spans="2:2" ht="15.75" customHeight="1">
      <c r="B142" s="212"/>
    </row>
    <row r="143" spans="2:2" ht="15.75" customHeight="1">
      <c r="B143" s="212"/>
    </row>
    <row r="144" spans="2:2" ht="15.75" customHeight="1">
      <c r="B144" s="212"/>
    </row>
    <row r="145" spans="2:2" ht="15.75" customHeight="1">
      <c r="B145" s="212"/>
    </row>
    <row r="146" spans="2:2" ht="15.75" customHeight="1">
      <c r="B146" s="212"/>
    </row>
    <row r="147" spans="2:2" ht="15.75" customHeight="1">
      <c r="B147" s="212"/>
    </row>
    <row r="148" spans="2:2" ht="15.75" customHeight="1">
      <c r="B148" s="212"/>
    </row>
    <row r="149" spans="2:2" ht="15.75" customHeight="1">
      <c r="B149" s="212"/>
    </row>
    <row r="150" spans="2:2" ht="15.75" customHeight="1">
      <c r="B150" s="212"/>
    </row>
    <row r="151" spans="2:2" ht="15.75" customHeight="1">
      <c r="B151" s="212"/>
    </row>
    <row r="152" spans="2:2" ht="15.75" customHeight="1">
      <c r="B152" s="212"/>
    </row>
    <row r="153" spans="2:2" ht="15.75" customHeight="1">
      <c r="B153" s="212"/>
    </row>
    <row r="154" spans="2:2" ht="15.75" customHeight="1">
      <c r="B154" s="212"/>
    </row>
    <row r="155" spans="2:2" ht="15.75" customHeight="1">
      <c r="B155" s="212"/>
    </row>
    <row r="156" spans="2:2" ht="15.75" customHeight="1">
      <c r="B156" s="212"/>
    </row>
    <row r="157" spans="2:2" ht="15.75" customHeight="1">
      <c r="B157" s="212"/>
    </row>
    <row r="158" spans="2:2" ht="15.75" customHeight="1">
      <c r="B158" s="212"/>
    </row>
    <row r="159" spans="2:2" ht="15.75" customHeight="1">
      <c r="B159" s="212"/>
    </row>
    <row r="160" spans="2:2" ht="15.75" customHeight="1">
      <c r="B160" s="212"/>
    </row>
    <row r="161" spans="2:2" ht="15.75" customHeight="1">
      <c r="B161" s="212"/>
    </row>
    <row r="162" spans="2:2" ht="15.75" customHeight="1">
      <c r="B162" s="212"/>
    </row>
    <row r="163" spans="2:2" ht="15.75" customHeight="1">
      <c r="B163" s="212"/>
    </row>
    <row r="164" spans="2:2" ht="15.75" customHeight="1">
      <c r="B164" s="212"/>
    </row>
    <row r="165" spans="2:2" ht="15.75" customHeight="1">
      <c r="B165" s="212"/>
    </row>
    <row r="166" spans="2:2" ht="15.75" customHeight="1">
      <c r="B166" s="212"/>
    </row>
    <row r="167" spans="2:2" ht="15.75" customHeight="1">
      <c r="B167" s="212"/>
    </row>
    <row r="168" spans="2:2" ht="15.75" customHeight="1">
      <c r="B168" s="212"/>
    </row>
    <row r="169" spans="2:2" ht="15.75" customHeight="1">
      <c r="B169" s="212"/>
    </row>
    <row r="170" spans="2:2" ht="15.75" customHeight="1">
      <c r="B170" s="212"/>
    </row>
    <row r="171" spans="2:2" ht="15.75" customHeight="1">
      <c r="B171" s="212"/>
    </row>
    <row r="172" spans="2:2" ht="15.75" customHeight="1">
      <c r="B172" s="212"/>
    </row>
    <row r="173" spans="2:2" ht="15.75" customHeight="1">
      <c r="B173" s="212"/>
    </row>
    <row r="174" spans="2:2" ht="15.75" customHeight="1">
      <c r="B174" s="212"/>
    </row>
    <row r="175" spans="2:2" ht="15.75" customHeight="1">
      <c r="B175" s="212"/>
    </row>
    <row r="176" spans="2:2" ht="15.75" customHeight="1">
      <c r="B176" s="212"/>
    </row>
    <row r="177" spans="2:2" ht="15.75" customHeight="1">
      <c r="B177" s="212"/>
    </row>
    <row r="178" spans="2:2" ht="15.75" customHeight="1">
      <c r="B178" s="212"/>
    </row>
    <row r="179" spans="2:2" ht="15.75" customHeight="1">
      <c r="B179" s="212"/>
    </row>
    <row r="180" spans="2:2" ht="15.75" customHeight="1">
      <c r="B180" s="212"/>
    </row>
    <row r="181" spans="2:2" ht="15.75" customHeight="1">
      <c r="B181" s="212"/>
    </row>
    <row r="182" spans="2:2" ht="15.75" customHeight="1">
      <c r="B182" s="212"/>
    </row>
    <row r="183" spans="2:2" ht="15.75" customHeight="1">
      <c r="B183" s="212"/>
    </row>
    <row r="184" spans="2:2" ht="15.75" customHeight="1">
      <c r="B184" s="212"/>
    </row>
    <row r="185" spans="2:2" ht="15.75" customHeight="1">
      <c r="B185" s="212"/>
    </row>
    <row r="186" spans="2:2" ht="15.75" customHeight="1">
      <c r="B186" s="212"/>
    </row>
    <row r="187" spans="2:2" ht="15.75" customHeight="1">
      <c r="B187" s="212"/>
    </row>
    <row r="188" spans="2:2" ht="15.75" customHeight="1">
      <c r="B188" s="212"/>
    </row>
    <row r="189" spans="2:2" ht="15.75" customHeight="1">
      <c r="B189" s="212"/>
    </row>
    <row r="190" spans="2:2" ht="15.75" customHeight="1">
      <c r="B190" s="212"/>
    </row>
    <row r="191" spans="2:2" ht="15.75" customHeight="1">
      <c r="B191" s="212"/>
    </row>
    <row r="192" spans="2:2" ht="15.75" customHeight="1">
      <c r="B192" s="212"/>
    </row>
    <row r="193" spans="2:2" ht="15.75" customHeight="1">
      <c r="B193" s="212"/>
    </row>
    <row r="194" spans="2:2" ht="15.75" customHeight="1">
      <c r="B194" s="212"/>
    </row>
    <row r="195" spans="2:2" ht="15.75" customHeight="1">
      <c r="B195" s="212"/>
    </row>
    <row r="196" spans="2:2" ht="15.75" customHeight="1">
      <c r="B196" s="212"/>
    </row>
    <row r="197" spans="2:2" ht="15.75" customHeight="1">
      <c r="B197" s="212"/>
    </row>
    <row r="198" spans="2:2" ht="15.75" customHeight="1">
      <c r="B198" s="212"/>
    </row>
    <row r="199" spans="2:2" ht="15.75" customHeight="1">
      <c r="B199" s="212"/>
    </row>
    <row r="200" spans="2:2" ht="15.75" customHeight="1">
      <c r="B200" s="212"/>
    </row>
    <row r="201" spans="2:2" ht="15.75" customHeight="1">
      <c r="B201" s="212"/>
    </row>
    <row r="202" spans="2:2" ht="15.75" customHeight="1">
      <c r="B202" s="212"/>
    </row>
    <row r="203" spans="2:2" ht="15.75" customHeight="1">
      <c r="B203" s="212"/>
    </row>
    <row r="204" spans="2:2" ht="15.75" customHeight="1">
      <c r="B204" s="212"/>
    </row>
    <row r="205" spans="2:2" ht="15.75" customHeight="1">
      <c r="B205" s="212"/>
    </row>
    <row r="206" spans="2:2" ht="15.75" customHeight="1">
      <c r="B206" s="212"/>
    </row>
    <row r="207" spans="2:2" ht="15.75" customHeight="1">
      <c r="B207" s="212"/>
    </row>
    <row r="208" spans="2:2" ht="15.75" customHeight="1">
      <c r="B208" s="212"/>
    </row>
    <row r="209" spans="2:2" ht="15.75" customHeight="1">
      <c r="B209" s="212"/>
    </row>
    <row r="210" spans="2:2" ht="15.75" customHeight="1">
      <c r="B210" s="212"/>
    </row>
    <row r="211" spans="2:2" ht="15.75" customHeight="1">
      <c r="B211" s="212"/>
    </row>
    <row r="212" spans="2:2" ht="15.75" customHeight="1">
      <c r="B212" s="212"/>
    </row>
    <row r="213" spans="2:2" ht="15.75" customHeight="1">
      <c r="B213" s="212"/>
    </row>
    <row r="214" spans="2:2" ht="15.75" customHeight="1">
      <c r="B214" s="212"/>
    </row>
    <row r="215" spans="2:2" ht="15.75" customHeight="1">
      <c r="B215" s="212"/>
    </row>
    <row r="216" spans="2:2" ht="15.75" customHeight="1">
      <c r="B216" s="212"/>
    </row>
    <row r="217" spans="2:2" ht="15.75" customHeight="1">
      <c r="B217" s="212"/>
    </row>
    <row r="218" spans="2:2" ht="15.75" customHeight="1">
      <c r="B218" s="212"/>
    </row>
    <row r="219" spans="2:2" ht="15.75" customHeight="1">
      <c r="B219" s="212"/>
    </row>
    <row r="220" spans="2:2" ht="15.75" customHeight="1">
      <c r="B220" s="212"/>
    </row>
    <row r="221" spans="2:2" ht="15.75" customHeight="1">
      <c r="B221" s="212"/>
    </row>
    <row r="222" spans="2:2" ht="15.75" customHeight="1">
      <c r="B222" s="212"/>
    </row>
    <row r="223" spans="2:2" ht="15.75" customHeight="1">
      <c r="B223" s="212"/>
    </row>
    <row r="224" spans="2:2" ht="15.75" customHeight="1">
      <c r="B224" s="212"/>
    </row>
    <row r="225" spans="2:2" ht="15.75" customHeight="1">
      <c r="B225" s="212"/>
    </row>
    <row r="226" spans="2:2" ht="15.75" customHeight="1">
      <c r="B226" s="212"/>
    </row>
    <row r="227" spans="2:2" ht="15.75" customHeight="1">
      <c r="B227" s="212"/>
    </row>
    <row r="228" spans="2:2" ht="15.75" customHeight="1">
      <c r="B228" s="212"/>
    </row>
    <row r="229" spans="2:2" ht="15.75" customHeight="1">
      <c r="B229" s="212"/>
    </row>
    <row r="230" spans="2:2" ht="15.75" customHeight="1">
      <c r="B230" s="212"/>
    </row>
    <row r="231" spans="2:2" ht="15.75" customHeight="1">
      <c r="B231" s="212"/>
    </row>
    <row r="232" spans="2:2" ht="15.75" customHeight="1">
      <c r="B232" s="212"/>
    </row>
    <row r="233" spans="2:2" ht="15.75" customHeight="1">
      <c r="B233" s="212"/>
    </row>
    <row r="234" spans="2:2" ht="15.75" customHeight="1">
      <c r="B234" s="212"/>
    </row>
    <row r="235" spans="2:2" ht="15.75" customHeight="1">
      <c r="B235" s="212"/>
    </row>
    <row r="236" spans="2:2" ht="15.75" customHeight="1">
      <c r="B236" s="212"/>
    </row>
    <row r="237" spans="2:2" ht="15.75" customHeight="1">
      <c r="B237" s="212"/>
    </row>
    <row r="238" spans="2:2" ht="15.75" customHeight="1">
      <c r="B238" s="212"/>
    </row>
    <row r="239" spans="2:2" ht="15.75" customHeight="1">
      <c r="B239" s="212"/>
    </row>
    <row r="240" spans="2:2" ht="15.75" customHeight="1">
      <c r="B240" s="212"/>
    </row>
    <row r="241" spans="2:2" ht="15.75" customHeight="1">
      <c r="B241" s="212"/>
    </row>
    <row r="242" spans="2:2" ht="15.75" customHeight="1">
      <c r="B242" s="212"/>
    </row>
    <row r="243" spans="2:2" ht="15.75" customHeight="1">
      <c r="B243" s="212"/>
    </row>
    <row r="244" spans="2:2" ht="15.75" customHeight="1">
      <c r="B244" s="212"/>
    </row>
    <row r="245" spans="2:2" ht="15.75" customHeight="1">
      <c r="B245" s="212"/>
    </row>
    <row r="246" spans="2:2" ht="15.75" customHeight="1">
      <c r="B246" s="212"/>
    </row>
    <row r="247" spans="2:2" ht="15.75" customHeight="1">
      <c r="B247" s="212"/>
    </row>
    <row r="248" spans="2:2" ht="15.75" customHeight="1">
      <c r="B248" s="212"/>
    </row>
    <row r="249" spans="2:2" ht="15.75" customHeight="1">
      <c r="B249" s="212"/>
    </row>
    <row r="250" spans="2:2" ht="15.75" customHeight="1">
      <c r="B250" s="212"/>
    </row>
    <row r="251" spans="2:2" ht="15.75" customHeight="1">
      <c r="B251" s="212"/>
    </row>
    <row r="252" spans="2:2" ht="15.75" customHeight="1">
      <c r="B252" s="212"/>
    </row>
    <row r="253" spans="2:2" ht="15.75" customHeight="1">
      <c r="B253" s="212"/>
    </row>
    <row r="254" spans="2:2" ht="15.75" customHeight="1">
      <c r="B254" s="212"/>
    </row>
    <row r="255" spans="2:2" ht="15.75" customHeight="1">
      <c r="B255" s="212"/>
    </row>
    <row r="256" spans="2:2" ht="15.75" customHeight="1">
      <c r="B256" s="212"/>
    </row>
    <row r="257" spans="2:2" ht="15.75" customHeight="1">
      <c r="B257" s="212"/>
    </row>
    <row r="258" spans="2:2" ht="15.75" customHeight="1">
      <c r="B258" s="212"/>
    </row>
    <row r="259" spans="2:2" ht="15.75" customHeight="1">
      <c r="B259" s="212"/>
    </row>
    <row r="260" spans="2:2" ht="15.75" customHeight="1">
      <c r="B260" s="212"/>
    </row>
    <row r="261" spans="2:2" ht="15.75" customHeight="1">
      <c r="B261" s="212"/>
    </row>
    <row r="262" spans="2:2" ht="15.75" customHeight="1">
      <c r="B262" s="212"/>
    </row>
    <row r="263" spans="2:2" ht="15.75" customHeight="1">
      <c r="B263" s="212"/>
    </row>
    <row r="264" spans="2:2" ht="15.75" customHeight="1">
      <c r="B264" s="212"/>
    </row>
    <row r="265" spans="2:2" ht="15.75" customHeight="1">
      <c r="B265" s="212"/>
    </row>
    <row r="266" spans="2:2" ht="15.75" customHeight="1">
      <c r="B266" s="212"/>
    </row>
    <row r="267" spans="2:2" ht="15.75" customHeight="1">
      <c r="B267" s="212"/>
    </row>
    <row r="268" spans="2:2" ht="15.75" customHeight="1">
      <c r="B268" s="212"/>
    </row>
    <row r="269" spans="2:2" ht="15.75" customHeight="1">
      <c r="B269" s="212"/>
    </row>
    <row r="270" spans="2:2" ht="15.75" customHeight="1">
      <c r="B270" s="212"/>
    </row>
    <row r="271" spans="2:2" ht="15.75" customHeight="1">
      <c r="B271" s="212"/>
    </row>
    <row r="272" spans="2:2" ht="15.75" customHeight="1">
      <c r="B272" s="212"/>
    </row>
    <row r="273" spans="2:2" ht="15.75" customHeight="1">
      <c r="B273" s="212"/>
    </row>
    <row r="274" spans="2:2" ht="15.75" customHeight="1">
      <c r="B274" s="212"/>
    </row>
    <row r="275" spans="2:2" ht="15.75" customHeight="1">
      <c r="B275" s="212"/>
    </row>
    <row r="276" spans="2:2" ht="15.75" customHeight="1">
      <c r="B276" s="212"/>
    </row>
    <row r="277" spans="2:2" ht="15.75" customHeight="1">
      <c r="B277" s="212"/>
    </row>
    <row r="278" spans="2:2" ht="15.75" customHeight="1">
      <c r="B278" s="212"/>
    </row>
    <row r="279" spans="2:2" ht="15.75" customHeight="1">
      <c r="B279" s="212"/>
    </row>
    <row r="280" spans="2:2" ht="15.75" customHeight="1">
      <c r="B280" s="212"/>
    </row>
    <row r="281" spans="2:2" ht="15.75" customHeight="1">
      <c r="B281" s="212"/>
    </row>
    <row r="282" spans="2:2" ht="15.75" customHeight="1">
      <c r="B282" s="212"/>
    </row>
    <row r="283" spans="2:2" ht="15.75" customHeight="1">
      <c r="B283" s="212"/>
    </row>
    <row r="284" spans="2:2" ht="15.75" customHeight="1">
      <c r="B284" s="212"/>
    </row>
    <row r="285" spans="2:2" ht="15.75" customHeight="1">
      <c r="B285" s="212"/>
    </row>
    <row r="286" spans="2:2" ht="15.75" customHeight="1">
      <c r="B286" s="212"/>
    </row>
    <row r="287" spans="2:2" ht="15.75" customHeight="1">
      <c r="B287" s="212"/>
    </row>
    <row r="288" spans="2:2" ht="15.75" customHeight="1">
      <c r="B288" s="212"/>
    </row>
    <row r="289" spans="2:2" ht="15.75" customHeight="1">
      <c r="B289" s="212"/>
    </row>
    <row r="290" spans="2:2" ht="15.75" customHeight="1">
      <c r="B290" s="212"/>
    </row>
    <row r="291" spans="2:2" ht="15.75" customHeight="1">
      <c r="B291" s="212"/>
    </row>
    <row r="292" spans="2:2" ht="15.75" customHeight="1">
      <c r="B292" s="212"/>
    </row>
    <row r="293" spans="2:2" ht="15.75" customHeight="1">
      <c r="B293" s="212"/>
    </row>
    <row r="294" spans="2:2" ht="15.75" customHeight="1">
      <c r="B294" s="212"/>
    </row>
    <row r="295" spans="2:2" ht="15.75" customHeight="1">
      <c r="B295" s="212"/>
    </row>
    <row r="296" spans="2:2" ht="15.75" customHeight="1">
      <c r="B296" s="212"/>
    </row>
    <row r="297" spans="2:2" ht="15.75" customHeight="1">
      <c r="B297" s="212"/>
    </row>
    <row r="298" spans="2:2" ht="15.75" customHeight="1">
      <c r="B298" s="212"/>
    </row>
    <row r="299" spans="2:2" ht="15.75" customHeight="1">
      <c r="B299" s="212"/>
    </row>
    <row r="300" spans="2:2" ht="15.75" customHeight="1">
      <c r="B300" s="212"/>
    </row>
    <row r="301" spans="2:2" ht="15.75" customHeight="1">
      <c r="B301" s="212"/>
    </row>
    <row r="302" spans="2:2" ht="15.75" customHeight="1">
      <c r="B302" s="212"/>
    </row>
    <row r="303" spans="2:2" ht="15.75" customHeight="1">
      <c r="B303" s="212"/>
    </row>
    <row r="304" spans="2:2" ht="15.75" customHeight="1">
      <c r="B304" s="212"/>
    </row>
    <row r="305" spans="2:2" ht="15.75" customHeight="1">
      <c r="B305" s="212"/>
    </row>
    <row r="306" spans="2:2" ht="15.75" customHeight="1">
      <c r="B306" s="212"/>
    </row>
    <row r="307" spans="2:2" ht="15.75" customHeight="1">
      <c r="B307" s="212"/>
    </row>
    <row r="308" spans="2:2" ht="15.75" customHeight="1">
      <c r="B308" s="212"/>
    </row>
    <row r="309" spans="2:2" ht="15.75" customHeight="1">
      <c r="B309" s="212"/>
    </row>
    <row r="310" spans="2:2" ht="15.75" customHeight="1">
      <c r="B310" s="212"/>
    </row>
    <row r="311" spans="2:2" ht="15.75" customHeight="1">
      <c r="B311" s="212"/>
    </row>
    <row r="312" spans="2:2" ht="15.75" customHeight="1">
      <c r="B312" s="212"/>
    </row>
    <row r="313" spans="2:2" ht="15.75" customHeight="1">
      <c r="B313" s="212"/>
    </row>
    <row r="314" spans="2:2" ht="15.75" customHeight="1">
      <c r="B314" s="212"/>
    </row>
    <row r="315" spans="2:2" ht="15.75" customHeight="1">
      <c r="B315" s="212"/>
    </row>
    <row r="316" spans="2:2" ht="15.75" customHeight="1">
      <c r="B316" s="212"/>
    </row>
    <row r="317" spans="2:2" ht="15.75" customHeight="1">
      <c r="B317" s="212"/>
    </row>
    <row r="318" spans="2:2" ht="15.75" customHeight="1">
      <c r="B318" s="212"/>
    </row>
    <row r="319" spans="2:2" ht="15.75" customHeight="1">
      <c r="B319" s="212"/>
    </row>
    <row r="320" spans="2:2" ht="15.75" customHeight="1">
      <c r="B320" s="212"/>
    </row>
    <row r="321" spans="2:2" ht="15.75" customHeight="1">
      <c r="B321" s="212"/>
    </row>
    <row r="322" spans="2:2" ht="15.75" customHeight="1">
      <c r="B322" s="212"/>
    </row>
    <row r="323" spans="2:2" ht="15.75" customHeight="1">
      <c r="B323" s="212"/>
    </row>
    <row r="324" spans="2:2" ht="15.75" customHeight="1">
      <c r="B324" s="212"/>
    </row>
    <row r="325" spans="2:2" ht="15.75" customHeight="1">
      <c r="B325" s="212"/>
    </row>
    <row r="326" spans="2:2" ht="15.75" customHeight="1">
      <c r="B326" s="212"/>
    </row>
    <row r="327" spans="2:2" ht="15.75" customHeight="1">
      <c r="B327" s="212"/>
    </row>
    <row r="328" spans="2:2" ht="15.75" customHeight="1">
      <c r="B328" s="212"/>
    </row>
    <row r="329" spans="2:2" ht="15.75" customHeight="1">
      <c r="B329" s="212"/>
    </row>
    <row r="330" spans="2:2" ht="15.75" customHeight="1">
      <c r="B330" s="212"/>
    </row>
    <row r="331" spans="2:2" ht="15.75" customHeight="1">
      <c r="B331" s="212"/>
    </row>
    <row r="332" spans="2:2" ht="15.75" customHeight="1">
      <c r="B332" s="212"/>
    </row>
    <row r="333" spans="2:2" ht="15.75" customHeight="1">
      <c r="B333" s="212"/>
    </row>
    <row r="334" spans="2:2" ht="15.75" customHeight="1">
      <c r="B334" s="212"/>
    </row>
    <row r="335" spans="2:2" ht="15.75" customHeight="1">
      <c r="B335" s="212"/>
    </row>
    <row r="336" spans="2:2" ht="15.75" customHeight="1">
      <c r="B336" s="212"/>
    </row>
    <row r="337" spans="2:2" ht="15.75" customHeight="1">
      <c r="B337" s="212"/>
    </row>
    <row r="338" spans="2:2" ht="15.75" customHeight="1">
      <c r="B338" s="212"/>
    </row>
    <row r="339" spans="2:2" ht="15.75" customHeight="1">
      <c r="B339" s="212"/>
    </row>
    <row r="340" spans="2:2" ht="15.75" customHeight="1">
      <c r="B340" s="212"/>
    </row>
    <row r="341" spans="2:2" ht="15.75" customHeight="1">
      <c r="B341" s="212"/>
    </row>
    <row r="342" spans="2:2" ht="15.75" customHeight="1">
      <c r="B342" s="212"/>
    </row>
    <row r="343" spans="2:2" ht="15.75" customHeight="1">
      <c r="B343" s="212"/>
    </row>
    <row r="344" spans="2:2" ht="15.75" customHeight="1">
      <c r="B344" s="212"/>
    </row>
    <row r="345" spans="2:2" ht="15.75" customHeight="1">
      <c r="B345" s="212"/>
    </row>
    <row r="346" spans="2:2" ht="15.75" customHeight="1">
      <c r="B346" s="212"/>
    </row>
    <row r="347" spans="2:2" ht="15.75" customHeight="1">
      <c r="B347" s="212"/>
    </row>
    <row r="348" spans="2:2" ht="15.75" customHeight="1">
      <c r="B348" s="212"/>
    </row>
    <row r="349" spans="2:2" ht="15.75" customHeight="1">
      <c r="B349" s="212"/>
    </row>
    <row r="350" spans="2:2" ht="15.75" customHeight="1">
      <c r="B350" s="212"/>
    </row>
    <row r="351" spans="2:2" ht="15.75" customHeight="1">
      <c r="B351" s="212"/>
    </row>
    <row r="352" spans="2:2" ht="15.75" customHeight="1">
      <c r="B352" s="212"/>
    </row>
    <row r="353" spans="2:2" ht="15.75" customHeight="1">
      <c r="B353" s="212"/>
    </row>
    <row r="354" spans="2:2" ht="15.75" customHeight="1">
      <c r="B354" s="212"/>
    </row>
    <row r="355" spans="2:2" ht="15.75" customHeight="1">
      <c r="B355" s="212"/>
    </row>
    <row r="356" spans="2:2" ht="15.75" customHeight="1">
      <c r="B356" s="212"/>
    </row>
    <row r="357" spans="2:2" ht="15.75" customHeight="1">
      <c r="B357" s="212"/>
    </row>
    <row r="358" spans="2:2" ht="15.75" customHeight="1">
      <c r="B358" s="212"/>
    </row>
    <row r="359" spans="2:2" ht="15.75" customHeight="1">
      <c r="B359" s="212"/>
    </row>
    <row r="360" spans="2:2" ht="15.75" customHeight="1">
      <c r="B360" s="212"/>
    </row>
    <row r="361" spans="2:2" ht="15.75" customHeight="1">
      <c r="B361" s="212"/>
    </row>
    <row r="362" spans="2:2" ht="15.75" customHeight="1">
      <c r="B362" s="212"/>
    </row>
    <row r="363" spans="2:2" ht="15.75" customHeight="1">
      <c r="B363" s="212"/>
    </row>
    <row r="364" spans="2:2" ht="15.75" customHeight="1">
      <c r="B364" s="212"/>
    </row>
    <row r="365" spans="2:2" ht="15.75" customHeight="1">
      <c r="B365" s="212"/>
    </row>
    <row r="366" spans="2:2" ht="15.75" customHeight="1">
      <c r="B366" s="212"/>
    </row>
    <row r="367" spans="2:2" ht="15.75" customHeight="1">
      <c r="B367" s="212"/>
    </row>
    <row r="368" spans="2:2" ht="15.75" customHeight="1">
      <c r="B368" s="212"/>
    </row>
    <row r="369" spans="2:2" ht="15.75" customHeight="1">
      <c r="B369" s="212"/>
    </row>
    <row r="370" spans="2:2" ht="15.75" customHeight="1">
      <c r="B370" s="212"/>
    </row>
    <row r="371" spans="2:2" ht="15.75" customHeight="1">
      <c r="B371" s="212"/>
    </row>
    <row r="372" spans="2:2" ht="15.75" customHeight="1">
      <c r="B372" s="212"/>
    </row>
    <row r="373" spans="2:2" ht="15.75" customHeight="1">
      <c r="B373" s="212"/>
    </row>
    <row r="374" spans="2:2" ht="15.75" customHeight="1">
      <c r="B374" s="212"/>
    </row>
    <row r="375" spans="2:2" ht="15.75" customHeight="1">
      <c r="B375" s="212"/>
    </row>
    <row r="376" spans="2:2" ht="15.75" customHeight="1">
      <c r="B376" s="212"/>
    </row>
    <row r="377" spans="2:2" ht="15.75" customHeight="1">
      <c r="B377" s="212"/>
    </row>
    <row r="378" spans="2:2" ht="15.75" customHeight="1">
      <c r="B378" s="212"/>
    </row>
    <row r="379" spans="2:2" ht="15.75" customHeight="1">
      <c r="B379" s="212"/>
    </row>
    <row r="380" spans="2:2" ht="15.75" customHeight="1">
      <c r="B380" s="212"/>
    </row>
    <row r="381" spans="2:2" ht="15.75" customHeight="1">
      <c r="B381" s="212"/>
    </row>
    <row r="382" spans="2:2" ht="15.75" customHeight="1">
      <c r="B382" s="212"/>
    </row>
    <row r="383" spans="2:2" ht="15.75" customHeight="1">
      <c r="B383" s="212"/>
    </row>
    <row r="384" spans="2:2" ht="15.75" customHeight="1">
      <c r="B384" s="212"/>
    </row>
    <row r="385" spans="2:2" ht="15.75" customHeight="1">
      <c r="B385" s="212"/>
    </row>
    <row r="386" spans="2:2" ht="15.75" customHeight="1">
      <c r="B386" s="212"/>
    </row>
    <row r="387" spans="2:2" ht="15.75" customHeight="1">
      <c r="B387" s="212"/>
    </row>
    <row r="388" spans="2:2" ht="15.75" customHeight="1">
      <c r="B388" s="212"/>
    </row>
    <row r="389" spans="2:2" ht="15.75" customHeight="1">
      <c r="B389" s="212"/>
    </row>
    <row r="390" spans="2:2" ht="15.75" customHeight="1">
      <c r="B390" s="212"/>
    </row>
    <row r="391" spans="2:2" ht="15.75" customHeight="1">
      <c r="B391" s="212"/>
    </row>
    <row r="392" spans="2:2" ht="15.75" customHeight="1">
      <c r="B392" s="212"/>
    </row>
    <row r="393" spans="2:2" ht="15.75" customHeight="1">
      <c r="B393" s="212"/>
    </row>
    <row r="394" spans="2:2" ht="15.75" customHeight="1">
      <c r="B394" s="212"/>
    </row>
    <row r="395" spans="2:2" ht="15.75" customHeight="1">
      <c r="B395" s="212"/>
    </row>
    <row r="396" spans="2:2" ht="15.75" customHeight="1">
      <c r="B396" s="212"/>
    </row>
    <row r="397" spans="2:2" ht="15.75" customHeight="1">
      <c r="B397" s="212"/>
    </row>
    <row r="398" spans="2:2" ht="15.75" customHeight="1">
      <c r="B398" s="212"/>
    </row>
    <row r="399" spans="2:2" ht="15.75" customHeight="1">
      <c r="B399" s="212"/>
    </row>
    <row r="400" spans="2:2" ht="15.75" customHeight="1">
      <c r="B400" s="212"/>
    </row>
    <row r="401" spans="2:2" ht="15.75" customHeight="1">
      <c r="B401" s="212"/>
    </row>
    <row r="402" spans="2:2" ht="15.75" customHeight="1">
      <c r="B402" s="212"/>
    </row>
    <row r="403" spans="2:2" ht="15.75" customHeight="1">
      <c r="B403" s="212"/>
    </row>
    <row r="404" spans="2:2" ht="15.75" customHeight="1">
      <c r="B404" s="212"/>
    </row>
    <row r="405" spans="2:2" ht="15.75" customHeight="1">
      <c r="B405" s="212"/>
    </row>
    <row r="406" spans="2:2" ht="15.75" customHeight="1">
      <c r="B406" s="212"/>
    </row>
    <row r="407" spans="2:2" ht="15.75" customHeight="1">
      <c r="B407" s="212"/>
    </row>
    <row r="408" spans="2:2" ht="15.75" customHeight="1">
      <c r="B408" s="212"/>
    </row>
    <row r="409" spans="2:2" ht="15.75" customHeight="1">
      <c r="B409" s="212"/>
    </row>
    <row r="410" spans="2:2" ht="15.75" customHeight="1">
      <c r="B410" s="212"/>
    </row>
    <row r="411" spans="2:2" ht="15.75" customHeight="1">
      <c r="B411" s="212"/>
    </row>
    <row r="412" spans="2:2" ht="15.75" customHeight="1">
      <c r="B412" s="212"/>
    </row>
    <row r="413" spans="2:2" ht="15.75" customHeight="1">
      <c r="B413" s="212"/>
    </row>
    <row r="414" spans="2:2" ht="15.75" customHeight="1">
      <c r="B414" s="212"/>
    </row>
    <row r="415" spans="2:2" ht="15.75" customHeight="1">
      <c r="B415" s="212"/>
    </row>
    <row r="416" spans="2:2" ht="15.75" customHeight="1">
      <c r="B416" s="212"/>
    </row>
    <row r="417" spans="2:2" ht="15.75" customHeight="1">
      <c r="B417" s="212"/>
    </row>
    <row r="418" spans="2:2" ht="15.75" customHeight="1">
      <c r="B418" s="212"/>
    </row>
    <row r="419" spans="2:2" ht="15.75" customHeight="1">
      <c r="B419" s="212"/>
    </row>
    <row r="420" spans="2:2" ht="15.75" customHeight="1">
      <c r="B420" s="212"/>
    </row>
    <row r="421" spans="2:2" ht="15.75" customHeight="1">
      <c r="B421" s="212"/>
    </row>
    <row r="422" spans="2:2" ht="15.75" customHeight="1">
      <c r="B422" s="212"/>
    </row>
    <row r="423" spans="2:2" ht="15.75" customHeight="1">
      <c r="B423" s="212"/>
    </row>
    <row r="424" spans="2:2" ht="15.75" customHeight="1">
      <c r="B424" s="212"/>
    </row>
    <row r="425" spans="2:2" ht="15.75" customHeight="1">
      <c r="B425" s="212"/>
    </row>
    <row r="426" spans="2:2" ht="15.75" customHeight="1">
      <c r="B426" s="212"/>
    </row>
    <row r="427" spans="2:2" ht="15.75" customHeight="1">
      <c r="B427" s="212"/>
    </row>
    <row r="428" spans="2:2" ht="15.75" customHeight="1">
      <c r="B428" s="212"/>
    </row>
    <row r="429" spans="2:2" ht="15.75" customHeight="1">
      <c r="B429" s="212"/>
    </row>
    <row r="430" spans="2:2" ht="15.75" customHeight="1">
      <c r="B430" s="212"/>
    </row>
    <row r="431" spans="2:2" ht="15.75" customHeight="1">
      <c r="B431" s="212"/>
    </row>
    <row r="432" spans="2:2" ht="15.75" customHeight="1">
      <c r="B432" s="212"/>
    </row>
    <row r="433" spans="2:2" ht="15.75" customHeight="1">
      <c r="B433" s="212"/>
    </row>
    <row r="434" spans="2:2" ht="15.75" customHeight="1">
      <c r="B434" s="212"/>
    </row>
    <row r="435" spans="2:2" ht="15.75" customHeight="1">
      <c r="B435" s="212"/>
    </row>
    <row r="436" spans="2:2" ht="15.75" customHeight="1">
      <c r="B436" s="212"/>
    </row>
    <row r="437" spans="2:2" ht="15.75" customHeight="1">
      <c r="B437" s="212"/>
    </row>
    <row r="438" spans="2:2" ht="15.75" customHeight="1">
      <c r="B438" s="212"/>
    </row>
    <row r="439" spans="2:2" ht="15.75" customHeight="1">
      <c r="B439" s="212"/>
    </row>
    <row r="440" spans="2:2" ht="15.75" customHeight="1">
      <c r="B440" s="212"/>
    </row>
    <row r="441" spans="2:2" ht="15.75" customHeight="1">
      <c r="B441" s="212"/>
    </row>
    <row r="442" spans="2:2" ht="15.75" customHeight="1">
      <c r="B442" s="212"/>
    </row>
    <row r="443" spans="2:2" ht="15.75" customHeight="1">
      <c r="B443" s="212"/>
    </row>
    <row r="444" spans="2:2" ht="15.75" customHeight="1">
      <c r="B444" s="212"/>
    </row>
    <row r="445" spans="2:2" ht="15.75" customHeight="1">
      <c r="B445" s="212"/>
    </row>
    <row r="446" spans="2:2" ht="15.75" customHeight="1">
      <c r="B446" s="212"/>
    </row>
    <row r="447" spans="2:2" ht="15.75" customHeight="1">
      <c r="B447" s="212"/>
    </row>
    <row r="448" spans="2:2" ht="15.75" customHeight="1">
      <c r="B448" s="212"/>
    </row>
    <row r="449" spans="2:2" ht="15.75" customHeight="1">
      <c r="B449" s="212"/>
    </row>
    <row r="450" spans="2:2" ht="15.75" customHeight="1">
      <c r="B450" s="212"/>
    </row>
    <row r="451" spans="2:2" ht="15.75" customHeight="1">
      <c r="B451" s="212"/>
    </row>
    <row r="452" spans="2:2" ht="15.75" customHeight="1">
      <c r="B452" s="212"/>
    </row>
    <row r="453" spans="2:2" ht="15.75" customHeight="1">
      <c r="B453" s="212"/>
    </row>
    <row r="454" spans="2:2" ht="15.75" customHeight="1">
      <c r="B454" s="212"/>
    </row>
    <row r="455" spans="2:2" ht="15.75" customHeight="1">
      <c r="B455" s="212"/>
    </row>
    <row r="456" spans="2:2" ht="15.75" customHeight="1">
      <c r="B456" s="212"/>
    </row>
    <row r="457" spans="2:2" ht="15.75" customHeight="1">
      <c r="B457" s="212"/>
    </row>
    <row r="458" spans="2:2" ht="15.75" customHeight="1">
      <c r="B458" s="212"/>
    </row>
    <row r="459" spans="2:2" ht="15.75" customHeight="1">
      <c r="B459" s="212"/>
    </row>
    <row r="460" spans="2:2" ht="15.75" customHeight="1">
      <c r="B460" s="212"/>
    </row>
    <row r="461" spans="2:2" ht="15.75" customHeight="1">
      <c r="B461" s="212"/>
    </row>
    <row r="462" spans="2:2" ht="15.75" customHeight="1">
      <c r="B462" s="212"/>
    </row>
    <row r="463" spans="2:2" ht="15.75" customHeight="1">
      <c r="B463" s="212"/>
    </row>
    <row r="464" spans="2:2" ht="15.75" customHeight="1">
      <c r="B464" s="212"/>
    </row>
    <row r="465" spans="2:2" ht="15.75" customHeight="1">
      <c r="B465" s="212"/>
    </row>
    <row r="466" spans="2:2" ht="15.75" customHeight="1">
      <c r="B466" s="212"/>
    </row>
    <row r="467" spans="2:2" ht="15.75" customHeight="1">
      <c r="B467" s="212"/>
    </row>
    <row r="468" spans="2:2" ht="15.75" customHeight="1">
      <c r="B468" s="212"/>
    </row>
    <row r="469" spans="2:2" ht="15.75" customHeight="1">
      <c r="B469" s="212"/>
    </row>
    <row r="470" spans="2:2" ht="15.75" customHeight="1">
      <c r="B470" s="212"/>
    </row>
    <row r="471" spans="2:2" ht="15.75" customHeight="1">
      <c r="B471" s="212"/>
    </row>
    <row r="472" spans="2:2" ht="15.75" customHeight="1">
      <c r="B472" s="212"/>
    </row>
    <row r="473" spans="2:2" ht="15.75" customHeight="1">
      <c r="B473" s="212"/>
    </row>
    <row r="474" spans="2:2" ht="15.75" customHeight="1">
      <c r="B474" s="212"/>
    </row>
    <row r="475" spans="2:2" ht="15.75" customHeight="1">
      <c r="B475" s="212"/>
    </row>
    <row r="476" spans="2:2" ht="15.75" customHeight="1">
      <c r="B476" s="212"/>
    </row>
    <row r="477" spans="2:2" ht="15.75" customHeight="1">
      <c r="B477" s="212"/>
    </row>
    <row r="478" spans="2:2" ht="15.75" customHeight="1">
      <c r="B478" s="212"/>
    </row>
    <row r="479" spans="2:2" ht="15.75" customHeight="1">
      <c r="B479" s="212"/>
    </row>
    <row r="480" spans="2:2" ht="15.75" customHeight="1">
      <c r="B480" s="212"/>
    </row>
    <row r="481" spans="2:2" ht="15.75" customHeight="1">
      <c r="B481" s="212"/>
    </row>
    <row r="482" spans="2:2" ht="15.75" customHeight="1">
      <c r="B482" s="212"/>
    </row>
    <row r="483" spans="2:2" ht="15.75" customHeight="1">
      <c r="B483" s="212"/>
    </row>
    <row r="484" spans="2:2" ht="15.75" customHeight="1">
      <c r="B484" s="212"/>
    </row>
    <row r="485" spans="2:2" ht="15.75" customHeight="1">
      <c r="B485" s="212"/>
    </row>
    <row r="486" spans="2:2" ht="15.75" customHeight="1">
      <c r="B486" s="212"/>
    </row>
    <row r="487" spans="2:2" ht="15.75" customHeight="1">
      <c r="B487" s="212"/>
    </row>
    <row r="488" spans="2:2" ht="15.75" customHeight="1">
      <c r="B488" s="212"/>
    </row>
    <row r="489" spans="2:2" ht="15.75" customHeight="1">
      <c r="B489" s="212"/>
    </row>
    <row r="490" spans="2:2" ht="15.75" customHeight="1">
      <c r="B490" s="212"/>
    </row>
    <row r="491" spans="2:2" ht="15.75" customHeight="1">
      <c r="B491" s="212"/>
    </row>
    <row r="492" spans="2:2" ht="15.75" customHeight="1">
      <c r="B492" s="212"/>
    </row>
    <row r="493" spans="2:2" ht="15.75" customHeight="1">
      <c r="B493" s="212"/>
    </row>
    <row r="494" spans="2:2" ht="15.75" customHeight="1">
      <c r="B494" s="212"/>
    </row>
    <row r="495" spans="2:2" ht="15.75" customHeight="1">
      <c r="B495" s="212"/>
    </row>
    <row r="496" spans="2:2" ht="15.75" customHeight="1">
      <c r="B496" s="212"/>
    </row>
    <row r="497" spans="2:2" ht="15.75" customHeight="1">
      <c r="B497" s="212"/>
    </row>
    <row r="498" spans="2:2" ht="15.75" customHeight="1">
      <c r="B498" s="212"/>
    </row>
    <row r="499" spans="2:2" ht="15.75" customHeight="1">
      <c r="B499" s="212"/>
    </row>
    <row r="500" spans="2:2" ht="15.75" customHeight="1">
      <c r="B500" s="212"/>
    </row>
    <row r="501" spans="2:2" ht="15.75" customHeight="1">
      <c r="B501" s="212"/>
    </row>
    <row r="502" spans="2:2" ht="15.75" customHeight="1">
      <c r="B502" s="212"/>
    </row>
    <row r="503" spans="2:2" ht="15.75" customHeight="1">
      <c r="B503" s="212"/>
    </row>
    <row r="504" spans="2:2" ht="15.75" customHeight="1">
      <c r="B504" s="212"/>
    </row>
    <row r="505" spans="2:2" ht="15.75" customHeight="1">
      <c r="B505" s="212"/>
    </row>
    <row r="506" spans="2:2" ht="15.75" customHeight="1">
      <c r="B506" s="212"/>
    </row>
    <row r="507" spans="2:2" ht="15.75" customHeight="1">
      <c r="B507" s="212"/>
    </row>
    <row r="508" spans="2:2" ht="15.75" customHeight="1">
      <c r="B508" s="212"/>
    </row>
    <row r="509" spans="2:2" ht="15.75" customHeight="1">
      <c r="B509" s="212"/>
    </row>
    <row r="510" spans="2:2" ht="15.75" customHeight="1">
      <c r="B510" s="212"/>
    </row>
    <row r="511" spans="2:2" ht="15.75" customHeight="1">
      <c r="B511" s="212"/>
    </row>
    <row r="512" spans="2:2" ht="15.75" customHeight="1">
      <c r="B512" s="212"/>
    </row>
    <row r="513" spans="2:2" ht="15.75" customHeight="1">
      <c r="B513" s="212"/>
    </row>
    <row r="514" spans="2:2" ht="15.75" customHeight="1">
      <c r="B514" s="212"/>
    </row>
    <row r="515" spans="2:2" ht="15.75" customHeight="1">
      <c r="B515" s="212"/>
    </row>
    <row r="516" spans="2:2" ht="15.75" customHeight="1">
      <c r="B516" s="212"/>
    </row>
    <row r="517" spans="2:2" ht="15.75" customHeight="1">
      <c r="B517" s="212"/>
    </row>
    <row r="518" spans="2:2" ht="15.75" customHeight="1">
      <c r="B518" s="212"/>
    </row>
    <row r="519" spans="2:2" ht="15.75" customHeight="1">
      <c r="B519" s="212"/>
    </row>
    <row r="520" spans="2:2" ht="15.75" customHeight="1">
      <c r="B520" s="212"/>
    </row>
    <row r="521" spans="2:2" ht="15.75" customHeight="1">
      <c r="B521" s="212"/>
    </row>
    <row r="522" spans="2:2" ht="15.75" customHeight="1">
      <c r="B522" s="212"/>
    </row>
    <row r="523" spans="2:2" ht="15.75" customHeight="1">
      <c r="B523" s="212"/>
    </row>
    <row r="524" spans="2:2" ht="15.75" customHeight="1">
      <c r="B524" s="212"/>
    </row>
    <row r="525" spans="2:2" ht="15.75" customHeight="1">
      <c r="B525" s="212"/>
    </row>
    <row r="526" spans="2:2" ht="15.75" customHeight="1">
      <c r="B526" s="212"/>
    </row>
    <row r="527" spans="2:2" ht="15.75" customHeight="1">
      <c r="B527" s="212"/>
    </row>
    <row r="528" spans="2:2" ht="15.75" customHeight="1">
      <c r="B528" s="212"/>
    </row>
    <row r="529" spans="2:2" ht="15.75" customHeight="1">
      <c r="B529" s="212"/>
    </row>
    <row r="530" spans="2:2" ht="15.75" customHeight="1">
      <c r="B530" s="212"/>
    </row>
    <row r="531" spans="2:2" ht="15.75" customHeight="1">
      <c r="B531" s="212"/>
    </row>
    <row r="532" spans="2:2" ht="15.75" customHeight="1">
      <c r="B532" s="212"/>
    </row>
    <row r="533" spans="2:2" ht="15.75" customHeight="1">
      <c r="B533" s="212"/>
    </row>
    <row r="534" spans="2:2" ht="15.75" customHeight="1">
      <c r="B534" s="212"/>
    </row>
    <row r="535" spans="2:2" ht="15.75" customHeight="1">
      <c r="B535" s="212"/>
    </row>
    <row r="536" spans="2:2" ht="15.75" customHeight="1">
      <c r="B536" s="212"/>
    </row>
    <row r="537" spans="2:2" ht="15.75" customHeight="1">
      <c r="B537" s="212"/>
    </row>
    <row r="538" spans="2:2" ht="15.75" customHeight="1">
      <c r="B538" s="212"/>
    </row>
    <row r="539" spans="2:2" ht="15.75" customHeight="1">
      <c r="B539" s="212"/>
    </row>
    <row r="540" spans="2:2" ht="15.75" customHeight="1">
      <c r="B540" s="212"/>
    </row>
    <row r="541" spans="2:2" ht="15.75" customHeight="1">
      <c r="B541" s="212"/>
    </row>
    <row r="542" spans="2:2" ht="15.75" customHeight="1">
      <c r="B542" s="212"/>
    </row>
    <row r="543" spans="2:2" ht="15.75" customHeight="1">
      <c r="B543" s="212"/>
    </row>
    <row r="544" spans="2:2" ht="15.75" customHeight="1">
      <c r="B544" s="212"/>
    </row>
    <row r="545" spans="2:2" ht="15.75" customHeight="1">
      <c r="B545" s="212"/>
    </row>
    <row r="546" spans="2:2" ht="15.75" customHeight="1">
      <c r="B546" s="212"/>
    </row>
    <row r="547" spans="2:2" ht="15.75" customHeight="1">
      <c r="B547" s="212"/>
    </row>
    <row r="548" spans="2:2" ht="15.75" customHeight="1">
      <c r="B548" s="212"/>
    </row>
    <row r="549" spans="2:2" ht="15.75" customHeight="1">
      <c r="B549" s="212"/>
    </row>
    <row r="550" spans="2:2" ht="15.75" customHeight="1">
      <c r="B550" s="212"/>
    </row>
    <row r="551" spans="2:2" ht="15.75" customHeight="1">
      <c r="B551" s="212"/>
    </row>
    <row r="552" spans="2:2" ht="15.75" customHeight="1">
      <c r="B552" s="212"/>
    </row>
    <row r="553" spans="2:2" ht="15.75" customHeight="1">
      <c r="B553" s="212"/>
    </row>
    <row r="554" spans="2:2" ht="15.75" customHeight="1">
      <c r="B554" s="212"/>
    </row>
    <row r="555" spans="2:2" ht="15.75" customHeight="1">
      <c r="B555" s="212"/>
    </row>
    <row r="556" spans="2:2" ht="15.75" customHeight="1">
      <c r="B556" s="212"/>
    </row>
    <row r="557" spans="2:2" ht="15.75" customHeight="1">
      <c r="B557" s="212"/>
    </row>
    <row r="558" spans="2:2" ht="15.75" customHeight="1">
      <c r="B558" s="212"/>
    </row>
    <row r="559" spans="2:2" ht="15.75" customHeight="1">
      <c r="B559" s="212"/>
    </row>
    <row r="560" spans="2:2" ht="15.75" customHeight="1">
      <c r="B560" s="212"/>
    </row>
    <row r="561" spans="2:2" ht="15.75" customHeight="1">
      <c r="B561" s="212"/>
    </row>
    <row r="562" spans="2:2" ht="15.75" customHeight="1">
      <c r="B562" s="212"/>
    </row>
    <row r="563" spans="2:2" ht="15.75" customHeight="1">
      <c r="B563" s="212"/>
    </row>
    <row r="564" spans="2:2" ht="15.75" customHeight="1">
      <c r="B564" s="212"/>
    </row>
    <row r="565" spans="2:2" ht="15.75" customHeight="1">
      <c r="B565" s="212"/>
    </row>
    <row r="566" spans="2:2" ht="15.75" customHeight="1">
      <c r="B566" s="212"/>
    </row>
    <row r="567" spans="2:2" ht="15.75" customHeight="1">
      <c r="B567" s="212"/>
    </row>
    <row r="568" spans="2:2" ht="15.75" customHeight="1">
      <c r="B568" s="212"/>
    </row>
    <row r="569" spans="2:2" ht="15.75" customHeight="1">
      <c r="B569" s="212"/>
    </row>
    <row r="570" spans="2:2" ht="15.75" customHeight="1">
      <c r="B570" s="212"/>
    </row>
    <row r="571" spans="2:2" ht="15.75" customHeight="1">
      <c r="B571" s="212"/>
    </row>
    <row r="572" spans="2:2" ht="15.75" customHeight="1">
      <c r="B572" s="212"/>
    </row>
    <row r="573" spans="2:2" ht="15.75" customHeight="1">
      <c r="B573" s="212"/>
    </row>
    <row r="574" spans="2:2" ht="15.75" customHeight="1">
      <c r="B574" s="212"/>
    </row>
    <row r="575" spans="2:2" ht="15.75" customHeight="1">
      <c r="B575" s="212"/>
    </row>
    <row r="576" spans="2:2" ht="15.75" customHeight="1">
      <c r="B576" s="212"/>
    </row>
    <row r="577" spans="2:2" ht="15.75" customHeight="1">
      <c r="B577" s="212"/>
    </row>
    <row r="578" spans="2:2" ht="15.75" customHeight="1">
      <c r="B578" s="212"/>
    </row>
    <row r="579" spans="2:2" ht="15.75" customHeight="1">
      <c r="B579" s="212"/>
    </row>
    <row r="580" spans="2:2" ht="15.75" customHeight="1">
      <c r="B580" s="212"/>
    </row>
    <row r="581" spans="2:2" ht="15.75" customHeight="1">
      <c r="B581" s="212"/>
    </row>
    <row r="582" spans="2:2" ht="15.75" customHeight="1">
      <c r="B582" s="212"/>
    </row>
    <row r="583" spans="2:2" ht="15.75" customHeight="1">
      <c r="B583" s="212"/>
    </row>
    <row r="584" spans="2:2" ht="15.75" customHeight="1">
      <c r="B584" s="212"/>
    </row>
    <row r="585" spans="2:2" ht="15.75" customHeight="1">
      <c r="B585" s="212"/>
    </row>
    <row r="586" spans="2:2" ht="15.75" customHeight="1">
      <c r="B586" s="212"/>
    </row>
    <row r="587" spans="2:2" ht="15.75" customHeight="1">
      <c r="B587" s="212"/>
    </row>
    <row r="588" spans="2:2" ht="15.75" customHeight="1">
      <c r="B588" s="212"/>
    </row>
    <row r="589" spans="2:2" ht="15.75" customHeight="1">
      <c r="B589" s="212"/>
    </row>
    <row r="590" spans="2:2" ht="15.75" customHeight="1">
      <c r="B590" s="212"/>
    </row>
    <row r="591" spans="2:2" ht="15.75" customHeight="1">
      <c r="B591" s="212"/>
    </row>
    <row r="592" spans="2:2" ht="15.75" customHeight="1">
      <c r="B592" s="212"/>
    </row>
    <row r="593" spans="2:2" ht="15.75" customHeight="1">
      <c r="B593" s="212"/>
    </row>
    <row r="594" spans="2:2" ht="15.75" customHeight="1">
      <c r="B594" s="212"/>
    </row>
    <row r="595" spans="2:2" ht="15.75" customHeight="1">
      <c r="B595" s="212"/>
    </row>
    <row r="596" spans="2:2" ht="15.75" customHeight="1">
      <c r="B596" s="212"/>
    </row>
    <row r="597" spans="2:2" ht="15.75" customHeight="1">
      <c r="B597" s="212"/>
    </row>
    <row r="598" spans="2:2" ht="15.75" customHeight="1">
      <c r="B598" s="212"/>
    </row>
    <row r="599" spans="2:2" ht="15.75" customHeight="1">
      <c r="B599" s="212"/>
    </row>
    <row r="600" spans="2:2" ht="15.75" customHeight="1">
      <c r="B600" s="212"/>
    </row>
    <row r="601" spans="2:2" ht="15.75" customHeight="1">
      <c r="B601" s="212"/>
    </row>
    <row r="602" spans="2:2" ht="15.75" customHeight="1">
      <c r="B602" s="212"/>
    </row>
    <row r="603" spans="2:2" ht="15.75" customHeight="1">
      <c r="B603" s="212"/>
    </row>
    <row r="604" spans="2:2" ht="15.75" customHeight="1">
      <c r="B604" s="212"/>
    </row>
    <row r="605" spans="2:2" ht="15.75" customHeight="1">
      <c r="B605" s="212"/>
    </row>
    <row r="606" spans="2:2" ht="15.75" customHeight="1">
      <c r="B606" s="212"/>
    </row>
    <row r="607" spans="2:2" ht="15.75" customHeight="1">
      <c r="B607" s="212"/>
    </row>
    <row r="608" spans="2:2" ht="15.75" customHeight="1">
      <c r="B608" s="212"/>
    </row>
    <row r="609" spans="2:2" ht="15.75" customHeight="1">
      <c r="B609" s="212"/>
    </row>
    <row r="610" spans="2:2" ht="15.75" customHeight="1">
      <c r="B610" s="212"/>
    </row>
    <row r="611" spans="2:2" ht="15.75" customHeight="1">
      <c r="B611" s="212"/>
    </row>
    <row r="612" spans="2:2" ht="15.75" customHeight="1">
      <c r="B612" s="212"/>
    </row>
    <row r="613" spans="2:2" ht="15.75" customHeight="1">
      <c r="B613" s="212"/>
    </row>
    <row r="614" spans="2:2" ht="15.75" customHeight="1">
      <c r="B614" s="212"/>
    </row>
    <row r="615" spans="2:2" ht="15.75" customHeight="1">
      <c r="B615" s="212"/>
    </row>
    <row r="616" spans="2:2" ht="15.75" customHeight="1">
      <c r="B616" s="212"/>
    </row>
    <row r="617" spans="2:2" ht="15.75" customHeight="1">
      <c r="B617" s="212"/>
    </row>
    <row r="618" spans="2:2" ht="15.75" customHeight="1">
      <c r="B618" s="212"/>
    </row>
    <row r="619" spans="2:2" ht="15.75" customHeight="1">
      <c r="B619" s="212"/>
    </row>
    <row r="620" spans="2:2" ht="15.75" customHeight="1">
      <c r="B620" s="212"/>
    </row>
    <row r="621" spans="2:2" ht="15.75" customHeight="1">
      <c r="B621" s="212"/>
    </row>
    <row r="622" spans="2:2" ht="15.75" customHeight="1">
      <c r="B622" s="212"/>
    </row>
    <row r="623" spans="2:2" ht="15.75" customHeight="1">
      <c r="B623" s="212"/>
    </row>
    <row r="624" spans="2:2" ht="15.75" customHeight="1">
      <c r="B624" s="212"/>
    </row>
    <row r="625" spans="2:2" ht="15.75" customHeight="1">
      <c r="B625" s="212"/>
    </row>
    <row r="626" spans="2:2" ht="15.75" customHeight="1">
      <c r="B626" s="212"/>
    </row>
    <row r="627" spans="2:2" ht="15.75" customHeight="1">
      <c r="B627" s="212"/>
    </row>
    <row r="628" spans="2:2" ht="15.75" customHeight="1">
      <c r="B628" s="212"/>
    </row>
    <row r="629" spans="2:2" ht="15.75" customHeight="1">
      <c r="B629" s="212"/>
    </row>
    <row r="630" spans="2:2" ht="15.75" customHeight="1">
      <c r="B630" s="212"/>
    </row>
    <row r="631" spans="2:2" ht="15.75" customHeight="1">
      <c r="B631" s="212"/>
    </row>
    <row r="632" spans="2:2" ht="15.75" customHeight="1">
      <c r="B632" s="212"/>
    </row>
    <row r="633" spans="2:2" ht="15.75" customHeight="1">
      <c r="B633" s="212"/>
    </row>
    <row r="634" spans="2:2" ht="15.75" customHeight="1">
      <c r="B634" s="212"/>
    </row>
    <row r="635" spans="2:2" ht="15.75" customHeight="1">
      <c r="B635" s="212"/>
    </row>
    <row r="636" spans="2:2" ht="15.75" customHeight="1">
      <c r="B636" s="212"/>
    </row>
    <row r="637" spans="2:2" ht="15.75" customHeight="1">
      <c r="B637" s="212"/>
    </row>
    <row r="638" spans="2:2" ht="15.75" customHeight="1">
      <c r="B638" s="212"/>
    </row>
    <row r="639" spans="2:2" ht="15.75" customHeight="1">
      <c r="B639" s="212"/>
    </row>
    <row r="640" spans="2:2" ht="15.75" customHeight="1">
      <c r="B640" s="212"/>
    </row>
    <row r="641" spans="2:2" ht="15.75" customHeight="1">
      <c r="B641" s="212"/>
    </row>
    <row r="642" spans="2:2" ht="15.75" customHeight="1">
      <c r="B642" s="212"/>
    </row>
    <row r="643" spans="2:2" ht="15.75" customHeight="1">
      <c r="B643" s="212"/>
    </row>
    <row r="644" spans="2:2" ht="15.75" customHeight="1">
      <c r="B644" s="212"/>
    </row>
    <row r="645" spans="2:2" ht="15.75" customHeight="1">
      <c r="B645" s="212"/>
    </row>
    <row r="646" spans="2:2" ht="15.75" customHeight="1">
      <c r="B646" s="212"/>
    </row>
    <row r="647" spans="2:2" ht="15.75" customHeight="1">
      <c r="B647" s="212"/>
    </row>
    <row r="648" spans="2:2" ht="15.75" customHeight="1">
      <c r="B648" s="212"/>
    </row>
    <row r="649" spans="2:2" ht="15.75" customHeight="1">
      <c r="B649" s="212"/>
    </row>
    <row r="650" spans="2:2" ht="15.75" customHeight="1">
      <c r="B650" s="212"/>
    </row>
    <row r="651" spans="2:2" ht="15.75" customHeight="1">
      <c r="B651" s="212"/>
    </row>
    <row r="652" spans="2:2" ht="15.75" customHeight="1">
      <c r="B652" s="212"/>
    </row>
    <row r="653" spans="2:2" ht="15.75" customHeight="1">
      <c r="B653" s="212"/>
    </row>
    <row r="654" spans="2:2" ht="15.75" customHeight="1">
      <c r="B654" s="212"/>
    </row>
    <row r="655" spans="2:2" ht="15.75" customHeight="1">
      <c r="B655" s="212"/>
    </row>
    <row r="656" spans="2:2" ht="15.75" customHeight="1">
      <c r="B656" s="212"/>
    </row>
    <row r="657" spans="2:2" ht="15.75" customHeight="1">
      <c r="B657" s="212"/>
    </row>
    <row r="658" spans="2:2" ht="15.75" customHeight="1">
      <c r="B658" s="212"/>
    </row>
    <row r="659" spans="2:2" ht="15.75" customHeight="1">
      <c r="B659" s="212"/>
    </row>
    <row r="660" spans="2:2" ht="15.75" customHeight="1">
      <c r="B660" s="212"/>
    </row>
    <row r="661" spans="2:2" ht="15.75" customHeight="1">
      <c r="B661" s="212"/>
    </row>
    <row r="662" spans="2:2" ht="15.75" customHeight="1">
      <c r="B662" s="212"/>
    </row>
    <row r="663" spans="2:2" ht="15.75" customHeight="1">
      <c r="B663" s="212"/>
    </row>
    <row r="664" spans="2:2" ht="15.75" customHeight="1">
      <c r="B664" s="212"/>
    </row>
    <row r="665" spans="2:2" ht="15.75" customHeight="1">
      <c r="B665" s="212"/>
    </row>
    <row r="666" spans="2:2" ht="15.75" customHeight="1">
      <c r="B666" s="212"/>
    </row>
    <row r="667" spans="2:2" ht="15.75" customHeight="1">
      <c r="B667" s="212"/>
    </row>
    <row r="668" spans="2:2" ht="15.75" customHeight="1">
      <c r="B668" s="212"/>
    </row>
    <row r="669" spans="2:2" ht="15.75" customHeight="1">
      <c r="B669" s="212"/>
    </row>
    <row r="670" spans="2:2" ht="15.75" customHeight="1">
      <c r="B670" s="212"/>
    </row>
    <row r="671" spans="2:2" ht="15.75" customHeight="1">
      <c r="B671" s="212"/>
    </row>
    <row r="672" spans="2:2" ht="15.75" customHeight="1">
      <c r="B672" s="212"/>
    </row>
    <row r="673" spans="2:2" ht="15.75" customHeight="1">
      <c r="B673" s="212"/>
    </row>
    <row r="674" spans="2:2" ht="15.75" customHeight="1">
      <c r="B674" s="212"/>
    </row>
    <row r="675" spans="2:2" ht="15.75" customHeight="1">
      <c r="B675" s="212"/>
    </row>
    <row r="676" spans="2:2" ht="15.75" customHeight="1">
      <c r="B676" s="212"/>
    </row>
    <row r="677" spans="2:2" ht="15.75" customHeight="1">
      <c r="B677" s="212"/>
    </row>
    <row r="678" spans="2:2" ht="15.75" customHeight="1">
      <c r="B678" s="212"/>
    </row>
    <row r="679" spans="2:2" ht="15.75" customHeight="1">
      <c r="B679" s="212"/>
    </row>
    <row r="680" spans="2:2" ht="15.75" customHeight="1">
      <c r="B680" s="212"/>
    </row>
    <row r="681" spans="2:2" ht="15.75" customHeight="1">
      <c r="B681" s="212"/>
    </row>
    <row r="682" spans="2:2" ht="15.75" customHeight="1">
      <c r="B682" s="212"/>
    </row>
    <row r="683" spans="2:2" ht="15.75" customHeight="1">
      <c r="B683" s="212"/>
    </row>
    <row r="684" spans="2:2" ht="15.75" customHeight="1">
      <c r="B684" s="212"/>
    </row>
    <row r="685" spans="2:2" ht="15.75" customHeight="1">
      <c r="B685" s="212"/>
    </row>
    <row r="686" spans="2:2" ht="15.75" customHeight="1">
      <c r="B686" s="212"/>
    </row>
    <row r="687" spans="2:2" ht="15.75" customHeight="1">
      <c r="B687" s="212"/>
    </row>
    <row r="688" spans="2:2" ht="15.75" customHeight="1">
      <c r="B688" s="212"/>
    </row>
    <row r="689" spans="2:2" ht="15.75" customHeight="1">
      <c r="B689" s="212"/>
    </row>
    <row r="690" spans="2:2" ht="15.75" customHeight="1">
      <c r="B690" s="212"/>
    </row>
    <row r="691" spans="2:2" ht="15.75" customHeight="1">
      <c r="B691" s="212"/>
    </row>
    <row r="692" spans="2:2" ht="15.75" customHeight="1">
      <c r="B692" s="212"/>
    </row>
    <row r="693" spans="2:2" ht="15.75" customHeight="1">
      <c r="B693" s="212"/>
    </row>
    <row r="694" spans="2:2" ht="15.75" customHeight="1">
      <c r="B694" s="212"/>
    </row>
    <row r="695" spans="2:2" ht="15.75" customHeight="1">
      <c r="B695" s="212"/>
    </row>
    <row r="696" spans="2:2" ht="15.75" customHeight="1">
      <c r="B696" s="212"/>
    </row>
    <row r="697" spans="2:2" ht="15.75" customHeight="1">
      <c r="B697" s="212"/>
    </row>
    <row r="698" spans="2:2" ht="15.75" customHeight="1">
      <c r="B698" s="212"/>
    </row>
    <row r="699" spans="2:2" ht="15.75" customHeight="1">
      <c r="B699" s="212"/>
    </row>
    <row r="700" spans="2:2" ht="15.75" customHeight="1">
      <c r="B700" s="212"/>
    </row>
    <row r="701" spans="2:2" ht="15.75" customHeight="1">
      <c r="B701" s="212"/>
    </row>
    <row r="702" spans="2:2" ht="15.75" customHeight="1">
      <c r="B702" s="212"/>
    </row>
    <row r="703" spans="2:2" ht="15.75" customHeight="1">
      <c r="B703" s="212"/>
    </row>
    <row r="704" spans="2:2" ht="15.75" customHeight="1">
      <c r="B704" s="212"/>
    </row>
    <row r="705" spans="2:2" ht="15.75" customHeight="1">
      <c r="B705" s="212"/>
    </row>
    <row r="706" spans="2:2" ht="15.75" customHeight="1">
      <c r="B706" s="212"/>
    </row>
    <row r="707" spans="2:2" ht="15.75" customHeight="1">
      <c r="B707" s="212"/>
    </row>
    <row r="708" spans="2:2" ht="15.75" customHeight="1">
      <c r="B708" s="212"/>
    </row>
    <row r="709" spans="2:2" ht="15.75" customHeight="1">
      <c r="B709" s="212"/>
    </row>
    <row r="710" spans="2:2" ht="15.75" customHeight="1">
      <c r="B710" s="212"/>
    </row>
    <row r="711" spans="2:2" ht="15.75" customHeight="1">
      <c r="B711" s="212"/>
    </row>
    <row r="712" spans="2:2" ht="15.75" customHeight="1">
      <c r="B712" s="212"/>
    </row>
    <row r="713" spans="2:2" ht="15.75" customHeight="1">
      <c r="B713" s="212"/>
    </row>
    <row r="714" spans="2:2" ht="15.75" customHeight="1">
      <c r="B714" s="212"/>
    </row>
    <row r="715" spans="2:2" ht="15.75" customHeight="1">
      <c r="B715" s="212"/>
    </row>
    <row r="716" spans="2:2" ht="15.75" customHeight="1">
      <c r="B716" s="212"/>
    </row>
    <row r="717" spans="2:2" ht="15.75" customHeight="1">
      <c r="B717" s="212"/>
    </row>
    <row r="718" spans="2:2" ht="15.75" customHeight="1">
      <c r="B718" s="212"/>
    </row>
    <row r="719" spans="2:2" ht="15.75" customHeight="1">
      <c r="B719" s="212"/>
    </row>
    <row r="720" spans="2:2" ht="15.75" customHeight="1">
      <c r="B720" s="212"/>
    </row>
    <row r="721" spans="2:2" ht="15.75" customHeight="1">
      <c r="B721" s="212"/>
    </row>
    <row r="722" spans="2:2" ht="15.75" customHeight="1">
      <c r="B722" s="212"/>
    </row>
    <row r="723" spans="2:2" ht="15.75" customHeight="1">
      <c r="B723" s="212"/>
    </row>
    <row r="724" spans="2:2" ht="15.75" customHeight="1">
      <c r="B724" s="212"/>
    </row>
    <row r="725" spans="2:2" ht="15.75" customHeight="1">
      <c r="B725" s="212"/>
    </row>
    <row r="726" spans="2:2" ht="15.75" customHeight="1">
      <c r="B726" s="212"/>
    </row>
    <row r="727" spans="2:2" ht="15.75" customHeight="1">
      <c r="B727" s="212"/>
    </row>
    <row r="728" spans="2:2" ht="15.75" customHeight="1">
      <c r="B728" s="212"/>
    </row>
    <row r="729" spans="2:2" ht="15.75" customHeight="1">
      <c r="B729" s="212"/>
    </row>
    <row r="730" spans="2:2" ht="15.75" customHeight="1">
      <c r="B730" s="212"/>
    </row>
    <row r="731" spans="2:2" ht="15.75" customHeight="1">
      <c r="B731" s="212"/>
    </row>
    <row r="732" spans="2:2" ht="15.75" customHeight="1">
      <c r="B732" s="212"/>
    </row>
    <row r="733" spans="2:2" ht="15.75" customHeight="1">
      <c r="B733" s="212"/>
    </row>
    <row r="734" spans="2:2" ht="15.75" customHeight="1">
      <c r="B734" s="212"/>
    </row>
    <row r="735" spans="2:2" ht="15.75" customHeight="1">
      <c r="B735" s="212"/>
    </row>
    <row r="736" spans="2:2" ht="15.75" customHeight="1">
      <c r="B736" s="212"/>
    </row>
    <row r="737" spans="2:2" ht="15.75" customHeight="1">
      <c r="B737" s="212"/>
    </row>
    <row r="738" spans="2:2" ht="15.75" customHeight="1">
      <c r="B738" s="212"/>
    </row>
    <row r="739" spans="2:2" ht="15.75" customHeight="1">
      <c r="B739" s="212"/>
    </row>
    <row r="740" spans="2:2" ht="15.75" customHeight="1">
      <c r="B740" s="212"/>
    </row>
    <row r="741" spans="2:2" ht="15.75" customHeight="1">
      <c r="B741" s="212"/>
    </row>
    <row r="742" spans="2:2" ht="15.75" customHeight="1">
      <c r="B742" s="212"/>
    </row>
    <row r="743" spans="2:2" ht="15.75" customHeight="1">
      <c r="B743" s="212"/>
    </row>
    <row r="744" spans="2:2" ht="15.75" customHeight="1">
      <c r="B744" s="212"/>
    </row>
    <row r="745" spans="2:2" ht="15.75" customHeight="1">
      <c r="B745" s="212"/>
    </row>
    <row r="746" spans="2:2" ht="15.75" customHeight="1">
      <c r="B746" s="212"/>
    </row>
    <row r="747" spans="2:2" ht="15.75" customHeight="1">
      <c r="B747" s="212"/>
    </row>
    <row r="748" spans="2:2" ht="15.75" customHeight="1">
      <c r="B748" s="212"/>
    </row>
    <row r="749" spans="2:2" ht="15.75" customHeight="1">
      <c r="B749" s="212"/>
    </row>
    <row r="750" spans="2:2" ht="15.75" customHeight="1">
      <c r="B750" s="212"/>
    </row>
    <row r="751" spans="2:2" ht="15.75" customHeight="1">
      <c r="B751" s="212"/>
    </row>
    <row r="752" spans="2:2" ht="15.75" customHeight="1">
      <c r="B752" s="212"/>
    </row>
    <row r="753" spans="2:2" ht="15.75" customHeight="1">
      <c r="B753" s="212"/>
    </row>
    <row r="754" spans="2:2" ht="15.75" customHeight="1">
      <c r="B754" s="212"/>
    </row>
    <row r="755" spans="2:2" ht="15.75" customHeight="1">
      <c r="B755" s="212"/>
    </row>
    <row r="756" spans="2:2" ht="15.75" customHeight="1">
      <c r="B756" s="212"/>
    </row>
    <row r="757" spans="2:2" ht="15.75" customHeight="1">
      <c r="B757" s="212"/>
    </row>
    <row r="758" spans="2:2" ht="15.75" customHeight="1">
      <c r="B758" s="212"/>
    </row>
    <row r="759" spans="2:2" ht="15.75" customHeight="1">
      <c r="B759" s="212"/>
    </row>
    <row r="760" spans="2:2" ht="15.75" customHeight="1">
      <c r="B760" s="212"/>
    </row>
    <row r="761" spans="2:2" ht="15.75" customHeight="1">
      <c r="B761" s="212"/>
    </row>
    <row r="762" spans="2:2" ht="15.75" customHeight="1">
      <c r="B762" s="212"/>
    </row>
    <row r="763" spans="2:2" ht="15.75" customHeight="1">
      <c r="B763" s="212"/>
    </row>
    <row r="764" spans="2:2" ht="15.75" customHeight="1">
      <c r="B764" s="212"/>
    </row>
    <row r="765" spans="2:2" ht="15.75" customHeight="1">
      <c r="B765" s="212"/>
    </row>
    <row r="766" spans="2:2" ht="15.75" customHeight="1">
      <c r="B766" s="212"/>
    </row>
    <row r="767" spans="2:2" ht="15.75" customHeight="1">
      <c r="B767" s="212"/>
    </row>
    <row r="768" spans="2:2" ht="15.75" customHeight="1">
      <c r="B768" s="212"/>
    </row>
    <row r="769" spans="2:2" ht="15.75" customHeight="1">
      <c r="B769" s="212"/>
    </row>
    <row r="770" spans="2:2" ht="15.75" customHeight="1">
      <c r="B770" s="212"/>
    </row>
    <row r="771" spans="2:2" ht="15.75" customHeight="1">
      <c r="B771" s="212"/>
    </row>
    <row r="772" spans="2:2" ht="15.75" customHeight="1">
      <c r="B772" s="212"/>
    </row>
    <row r="773" spans="2:2" ht="15.75" customHeight="1">
      <c r="B773" s="212"/>
    </row>
    <row r="774" spans="2:2" ht="15.75" customHeight="1">
      <c r="B774" s="212"/>
    </row>
    <row r="775" spans="2:2" ht="15.75" customHeight="1">
      <c r="B775" s="212"/>
    </row>
    <row r="776" spans="2:2" ht="15.75" customHeight="1">
      <c r="B776" s="212"/>
    </row>
    <row r="777" spans="2:2" ht="15.75" customHeight="1">
      <c r="B777" s="212"/>
    </row>
    <row r="778" spans="2:2" ht="15.75" customHeight="1">
      <c r="B778" s="212"/>
    </row>
    <row r="779" spans="2:2" ht="15.75" customHeight="1">
      <c r="B779" s="212"/>
    </row>
    <row r="780" spans="2:2" ht="15.75" customHeight="1">
      <c r="B780" s="212"/>
    </row>
    <row r="781" spans="2:2" ht="15.75" customHeight="1">
      <c r="B781" s="212"/>
    </row>
    <row r="782" spans="2:2" ht="15.75" customHeight="1">
      <c r="B782" s="212"/>
    </row>
    <row r="783" spans="2:2" ht="15.75" customHeight="1">
      <c r="B783" s="212"/>
    </row>
    <row r="784" spans="2:2" ht="15.75" customHeight="1">
      <c r="B784" s="212"/>
    </row>
    <row r="785" spans="2:2" ht="15.75" customHeight="1">
      <c r="B785" s="212"/>
    </row>
    <row r="786" spans="2:2" ht="15.75" customHeight="1">
      <c r="B786" s="212"/>
    </row>
    <row r="787" spans="2:2" ht="15.75" customHeight="1">
      <c r="B787" s="212"/>
    </row>
    <row r="788" spans="2:2" ht="15.75" customHeight="1">
      <c r="B788" s="212"/>
    </row>
    <row r="789" spans="2:2" ht="15.75" customHeight="1">
      <c r="B789" s="212"/>
    </row>
    <row r="790" spans="2:2" ht="15.75" customHeight="1">
      <c r="B790" s="212"/>
    </row>
    <row r="791" spans="2:2" ht="15.75" customHeight="1">
      <c r="B791" s="212"/>
    </row>
    <row r="792" spans="2:2" ht="15.75" customHeight="1">
      <c r="B792" s="212"/>
    </row>
    <row r="793" spans="2:2" ht="15.75" customHeight="1">
      <c r="B793" s="212"/>
    </row>
    <row r="794" spans="2:2" ht="15.75" customHeight="1">
      <c r="B794" s="212"/>
    </row>
    <row r="795" spans="2:2" ht="15.75" customHeight="1">
      <c r="B795" s="212"/>
    </row>
    <row r="796" spans="2:2" ht="15.75" customHeight="1">
      <c r="B796" s="212"/>
    </row>
    <row r="797" spans="2:2" ht="15.75" customHeight="1">
      <c r="B797" s="212"/>
    </row>
    <row r="798" spans="2:2" ht="15.75" customHeight="1">
      <c r="B798" s="212"/>
    </row>
    <row r="799" spans="2:2" ht="15.75" customHeight="1">
      <c r="B799" s="212"/>
    </row>
    <row r="800" spans="2:2" ht="15.75" customHeight="1">
      <c r="B800" s="212"/>
    </row>
    <row r="801" spans="2:2" ht="15.75" customHeight="1">
      <c r="B801" s="212"/>
    </row>
    <row r="802" spans="2:2" ht="15.75" customHeight="1">
      <c r="B802" s="212"/>
    </row>
    <row r="803" spans="2:2" ht="15.75" customHeight="1">
      <c r="B803" s="212"/>
    </row>
    <row r="804" spans="2:2" ht="15.75" customHeight="1">
      <c r="B804" s="212"/>
    </row>
    <row r="805" spans="2:2" ht="15.75" customHeight="1">
      <c r="B805" s="212"/>
    </row>
    <row r="806" spans="2:2" ht="15.75" customHeight="1">
      <c r="B806" s="212"/>
    </row>
    <row r="807" spans="2:2" ht="15.75" customHeight="1">
      <c r="B807" s="212"/>
    </row>
    <row r="808" spans="2:2" ht="15.75" customHeight="1">
      <c r="B808" s="212"/>
    </row>
    <row r="809" spans="2:2" ht="15.75" customHeight="1">
      <c r="B809" s="212"/>
    </row>
    <row r="810" spans="2:2" ht="15.75" customHeight="1">
      <c r="B810" s="212"/>
    </row>
    <row r="811" spans="2:2" ht="15.75" customHeight="1">
      <c r="B811" s="212"/>
    </row>
    <row r="812" spans="2:2" ht="15.75" customHeight="1">
      <c r="B812" s="212"/>
    </row>
    <row r="813" spans="2:2" ht="15.75" customHeight="1">
      <c r="B813" s="212"/>
    </row>
    <row r="814" spans="2:2" ht="15.75" customHeight="1">
      <c r="B814" s="212"/>
    </row>
    <row r="815" spans="2:2" ht="15.75" customHeight="1">
      <c r="B815" s="212"/>
    </row>
    <row r="816" spans="2:2" ht="15.75" customHeight="1">
      <c r="B816" s="212"/>
    </row>
    <row r="817" spans="2:2" ht="15.75" customHeight="1">
      <c r="B817" s="212"/>
    </row>
    <row r="818" spans="2:2" ht="15.75" customHeight="1">
      <c r="B818" s="212"/>
    </row>
    <row r="819" spans="2:2" ht="15.75" customHeight="1">
      <c r="B819" s="212"/>
    </row>
    <row r="820" spans="2:2" ht="15.75" customHeight="1">
      <c r="B820" s="212"/>
    </row>
    <row r="821" spans="2:2" ht="15.75" customHeight="1">
      <c r="B821" s="212"/>
    </row>
    <row r="822" spans="2:2" ht="15.75" customHeight="1">
      <c r="B822" s="212"/>
    </row>
    <row r="823" spans="2:2" ht="15.75" customHeight="1">
      <c r="B823" s="212"/>
    </row>
    <row r="824" spans="2:2" ht="15.75" customHeight="1">
      <c r="B824" s="212"/>
    </row>
    <row r="825" spans="2:2" ht="15.75" customHeight="1">
      <c r="B825" s="212"/>
    </row>
    <row r="826" spans="2:2" ht="15.75" customHeight="1">
      <c r="B826" s="212"/>
    </row>
    <row r="827" spans="2:2" ht="15.75" customHeight="1">
      <c r="B827" s="212"/>
    </row>
    <row r="828" spans="2:2" ht="15.75" customHeight="1">
      <c r="B828" s="212"/>
    </row>
    <row r="829" spans="2:2" ht="15.75" customHeight="1">
      <c r="B829" s="212"/>
    </row>
    <row r="830" spans="2:2" ht="15.75" customHeight="1">
      <c r="B830" s="212"/>
    </row>
    <row r="831" spans="2:2" ht="15.75" customHeight="1">
      <c r="B831" s="212"/>
    </row>
    <row r="832" spans="2:2" ht="15.75" customHeight="1">
      <c r="B832" s="212"/>
    </row>
    <row r="833" spans="2:2" ht="15.75" customHeight="1">
      <c r="B833" s="212"/>
    </row>
    <row r="834" spans="2:2" ht="15.75" customHeight="1">
      <c r="B834" s="212"/>
    </row>
    <row r="835" spans="2:2" ht="15.75" customHeight="1">
      <c r="B835" s="212"/>
    </row>
    <row r="836" spans="2:2" ht="15.75" customHeight="1">
      <c r="B836" s="212"/>
    </row>
    <row r="837" spans="2:2" ht="15.75" customHeight="1">
      <c r="B837" s="212"/>
    </row>
    <row r="838" spans="2:2" ht="15.75" customHeight="1">
      <c r="B838" s="212"/>
    </row>
    <row r="839" spans="2:2" ht="15.75" customHeight="1">
      <c r="B839" s="212"/>
    </row>
    <row r="840" spans="2:2" ht="15.75" customHeight="1">
      <c r="B840" s="212"/>
    </row>
    <row r="841" spans="2:2" ht="15.75" customHeight="1">
      <c r="B841" s="212"/>
    </row>
    <row r="842" spans="2:2" ht="15.75" customHeight="1">
      <c r="B842" s="212"/>
    </row>
    <row r="843" spans="2:2" ht="15.75" customHeight="1">
      <c r="B843" s="212"/>
    </row>
    <row r="844" spans="2:2" ht="15.75" customHeight="1">
      <c r="B844" s="212"/>
    </row>
    <row r="845" spans="2:2" ht="15.75" customHeight="1">
      <c r="B845" s="212"/>
    </row>
    <row r="846" spans="2:2" ht="15.75" customHeight="1">
      <c r="B846" s="212"/>
    </row>
    <row r="847" spans="2:2" ht="15.75" customHeight="1">
      <c r="B847" s="212"/>
    </row>
    <row r="848" spans="2:2" ht="15.75" customHeight="1">
      <c r="B848" s="212"/>
    </row>
    <row r="849" spans="2:2" ht="15.75" customHeight="1">
      <c r="B849" s="212"/>
    </row>
    <row r="850" spans="2:2" ht="15.75" customHeight="1">
      <c r="B850" s="212"/>
    </row>
    <row r="851" spans="2:2" ht="15.75" customHeight="1">
      <c r="B851" s="212"/>
    </row>
    <row r="852" spans="2:2" ht="15.75" customHeight="1">
      <c r="B852" s="212"/>
    </row>
    <row r="853" spans="2:2" ht="15.75" customHeight="1">
      <c r="B853" s="212"/>
    </row>
    <row r="854" spans="2:2" ht="15.75" customHeight="1">
      <c r="B854" s="212"/>
    </row>
    <row r="855" spans="2:2" ht="15.75" customHeight="1">
      <c r="B855" s="212"/>
    </row>
    <row r="856" spans="2:2" ht="15.75" customHeight="1">
      <c r="B856" s="212"/>
    </row>
    <row r="857" spans="2:2" ht="15.75" customHeight="1">
      <c r="B857" s="212"/>
    </row>
    <row r="858" spans="2:2" ht="15.75" customHeight="1">
      <c r="B858" s="212"/>
    </row>
    <row r="859" spans="2:2" ht="15.75" customHeight="1">
      <c r="B859" s="212"/>
    </row>
    <row r="860" spans="2:2" ht="15.75" customHeight="1">
      <c r="B860" s="212"/>
    </row>
    <row r="861" spans="2:2" ht="15.75" customHeight="1">
      <c r="B861" s="212"/>
    </row>
    <row r="862" spans="2:2" ht="15.75" customHeight="1">
      <c r="B862" s="212"/>
    </row>
    <row r="863" spans="2:2" ht="15.75" customHeight="1">
      <c r="B863" s="212"/>
    </row>
    <row r="864" spans="2:2" ht="15.75" customHeight="1">
      <c r="B864" s="212"/>
    </row>
    <row r="865" spans="2:2" ht="15.75" customHeight="1">
      <c r="B865" s="212"/>
    </row>
    <row r="866" spans="2:2" ht="15.75" customHeight="1">
      <c r="B866" s="212"/>
    </row>
    <row r="867" spans="2:2" ht="15.75" customHeight="1">
      <c r="B867" s="212"/>
    </row>
    <row r="868" spans="2:2" ht="15.75" customHeight="1">
      <c r="B868" s="212"/>
    </row>
    <row r="869" spans="2:2" ht="15.75" customHeight="1">
      <c r="B869" s="212"/>
    </row>
    <row r="870" spans="2:2" ht="15.75" customHeight="1">
      <c r="B870" s="212"/>
    </row>
    <row r="871" spans="2:2" ht="15.75" customHeight="1">
      <c r="B871" s="212"/>
    </row>
    <row r="872" spans="2:2" ht="15.75" customHeight="1">
      <c r="B872" s="212"/>
    </row>
    <row r="873" spans="2:2" ht="15.75" customHeight="1">
      <c r="B873" s="212"/>
    </row>
    <row r="874" spans="2:2" ht="15.75" customHeight="1">
      <c r="B874" s="212"/>
    </row>
    <row r="875" spans="2:2" ht="15.75" customHeight="1">
      <c r="B875" s="212"/>
    </row>
    <row r="876" spans="2:2" ht="15.75" customHeight="1">
      <c r="B876" s="212"/>
    </row>
    <row r="877" spans="2:2" ht="15.75" customHeight="1">
      <c r="B877" s="212"/>
    </row>
    <row r="878" spans="2:2" ht="15.75" customHeight="1">
      <c r="B878" s="212"/>
    </row>
    <row r="879" spans="2:2" ht="15.75" customHeight="1">
      <c r="B879" s="212"/>
    </row>
    <row r="880" spans="2:2" ht="15.75" customHeight="1">
      <c r="B880" s="212"/>
    </row>
    <row r="881" spans="2:2" ht="15.75" customHeight="1">
      <c r="B881" s="212"/>
    </row>
    <row r="882" spans="2:2" ht="15.75" customHeight="1">
      <c r="B882" s="212"/>
    </row>
    <row r="883" spans="2:2" ht="15.75" customHeight="1">
      <c r="B883" s="212"/>
    </row>
    <row r="884" spans="2:2" ht="15.75" customHeight="1">
      <c r="B884" s="212"/>
    </row>
    <row r="885" spans="2:2" ht="15.75" customHeight="1">
      <c r="B885" s="212"/>
    </row>
    <row r="886" spans="2:2" ht="15.75" customHeight="1">
      <c r="B886" s="212"/>
    </row>
    <row r="887" spans="2:2" ht="15.75" customHeight="1">
      <c r="B887" s="212"/>
    </row>
    <row r="888" spans="2:2" ht="15.75" customHeight="1">
      <c r="B888" s="212"/>
    </row>
    <row r="889" spans="2:2" ht="15.75" customHeight="1">
      <c r="B889" s="212"/>
    </row>
    <row r="890" spans="2:2" ht="15.75" customHeight="1">
      <c r="B890" s="212"/>
    </row>
    <row r="891" spans="2:2" ht="15.75" customHeight="1">
      <c r="B891" s="212"/>
    </row>
    <row r="892" spans="2:2" ht="15.75" customHeight="1">
      <c r="B892" s="212"/>
    </row>
    <row r="893" spans="2:2" ht="15.75" customHeight="1">
      <c r="B893" s="212"/>
    </row>
    <row r="894" spans="2:2" ht="15.75" customHeight="1">
      <c r="B894" s="212"/>
    </row>
    <row r="895" spans="2:2" ht="15.75" customHeight="1">
      <c r="B895" s="212"/>
    </row>
    <row r="896" spans="2:2" ht="15.75" customHeight="1">
      <c r="B896" s="212"/>
    </row>
    <row r="897" spans="2:2" ht="15.75" customHeight="1">
      <c r="B897" s="212"/>
    </row>
    <row r="898" spans="2:2" ht="15.75" customHeight="1">
      <c r="B898" s="212"/>
    </row>
    <row r="899" spans="2:2" ht="15.75" customHeight="1">
      <c r="B899" s="212"/>
    </row>
    <row r="900" spans="2:2" ht="15.75" customHeight="1">
      <c r="B900" s="212"/>
    </row>
    <row r="901" spans="2:2" ht="15.75" customHeight="1">
      <c r="B901" s="212"/>
    </row>
    <row r="902" spans="2:2" ht="15.75" customHeight="1">
      <c r="B902" s="212"/>
    </row>
    <row r="903" spans="2:2" ht="15.75" customHeight="1">
      <c r="B903" s="212"/>
    </row>
    <row r="904" spans="2:2" ht="15.75" customHeight="1">
      <c r="B904" s="212"/>
    </row>
    <row r="905" spans="2:2" ht="15.75" customHeight="1">
      <c r="B905" s="212"/>
    </row>
    <row r="906" spans="2:2" ht="15.75" customHeight="1">
      <c r="B906" s="212"/>
    </row>
    <row r="907" spans="2:2" ht="15.75" customHeight="1">
      <c r="B907" s="212"/>
    </row>
    <row r="908" spans="2:2" ht="15.75" customHeight="1">
      <c r="B908" s="212"/>
    </row>
    <row r="909" spans="2:2" ht="15.75" customHeight="1">
      <c r="B909" s="212"/>
    </row>
    <row r="910" spans="2:2" ht="15.75" customHeight="1">
      <c r="B910" s="212"/>
    </row>
    <row r="911" spans="2:2" ht="15.75" customHeight="1">
      <c r="B911" s="212"/>
    </row>
    <row r="912" spans="2:2" ht="15.75" customHeight="1">
      <c r="B912" s="212"/>
    </row>
    <row r="913" spans="2:2" ht="15.75" customHeight="1">
      <c r="B913" s="212"/>
    </row>
    <row r="914" spans="2:2" ht="15.75" customHeight="1">
      <c r="B914" s="212"/>
    </row>
    <row r="915" spans="2:2" ht="15.75" customHeight="1">
      <c r="B915" s="212"/>
    </row>
    <row r="916" spans="2:2" ht="15.75" customHeight="1">
      <c r="B916" s="212"/>
    </row>
    <row r="917" spans="2:2" ht="15.75" customHeight="1">
      <c r="B917" s="212"/>
    </row>
    <row r="918" spans="2:2" ht="15.75" customHeight="1">
      <c r="B918" s="212"/>
    </row>
    <row r="919" spans="2:2" ht="15.75" customHeight="1">
      <c r="B919" s="212"/>
    </row>
    <row r="920" spans="2:2" ht="15.75" customHeight="1">
      <c r="B920" s="212"/>
    </row>
    <row r="921" spans="2:2" ht="15.75" customHeight="1">
      <c r="B921" s="212"/>
    </row>
    <row r="922" spans="2:2" ht="15.75" customHeight="1">
      <c r="B922" s="212"/>
    </row>
    <row r="923" spans="2:2" ht="15.75" customHeight="1">
      <c r="B923" s="212"/>
    </row>
    <row r="924" spans="2:2" ht="15.75" customHeight="1">
      <c r="B924" s="212"/>
    </row>
    <row r="925" spans="2:2" ht="15.75" customHeight="1">
      <c r="B925" s="212"/>
    </row>
    <row r="926" spans="2:2" ht="15.75" customHeight="1">
      <c r="B926" s="212"/>
    </row>
    <row r="927" spans="2:2" ht="15.75" customHeight="1">
      <c r="B927" s="212"/>
    </row>
    <row r="928" spans="2:2" ht="15.75" customHeight="1">
      <c r="B928" s="212"/>
    </row>
    <row r="929" spans="2:2" ht="15.75" customHeight="1">
      <c r="B929" s="212"/>
    </row>
    <row r="930" spans="2:2" ht="15.75" customHeight="1">
      <c r="B930" s="212"/>
    </row>
    <row r="931" spans="2:2" ht="15.75" customHeight="1">
      <c r="B931" s="212"/>
    </row>
    <row r="932" spans="2:2" ht="15.75" customHeight="1">
      <c r="B932" s="212"/>
    </row>
    <row r="933" spans="2:2" ht="15.75" customHeight="1">
      <c r="B933" s="212"/>
    </row>
    <row r="934" spans="2:2" ht="15.75" customHeight="1">
      <c r="B934" s="212"/>
    </row>
    <row r="935" spans="2:2" ht="15.75" customHeight="1">
      <c r="B935" s="212"/>
    </row>
    <row r="936" spans="2:2" ht="15.75" customHeight="1">
      <c r="B936" s="212"/>
    </row>
    <row r="937" spans="2:2" ht="15.75" customHeight="1">
      <c r="B937" s="212"/>
    </row>
    <row r="938" spans="2:2" ht="15.75" customHeight="1">
      <c r="B938" s="212"/>
    </row>
    <row r="939" spans="2:2" ht="15.75" customHeight="1">
      <c r="B939" s="212"/>
    </row>
    <row r="940" spans="2:2" ht="15.75" customHeight="1">
      <c r="B940" s="212"/>
    </row>
    <row r="941" spans="2:2" ht="15.75" customHeight="1">
      <c r="B941" s="212"/>
    </row>
    <row r="942" spans="2:2" ht="15.75" customHeight="1">
      <c r="B942" s="212"/>
    </row>
    <row r="943" spans="2:2" ht="15.75" customHeight="1">
      <c r="B943" s="212"/>
    </row>
    <row r="944" spans="2:2" ht="15.75" customHeight="1">
      <c r="B944" s="212"/>
    </row>
    <row r="945" spans="2:2" ht="15.75" customHeight="1">
      <c r="B945" s="212"/>
    </row>
    <row r="946" spans="2:2" ht="15.75" customHeight="1">
      <c r="B946" s="212"/>
    </row>
    <row r="947" spans="2:2" ht="15.75" customHeight="1">
      <c r="B947" s="212"/>
    </row>
    <row r="948" spans="2:2" ht="15.75" customHeight="1">
      <c r="B948" s="212"/>
    </row>
    <row r="949" spans="2:2" ht="15.75" customHeight="1">
      <c r="B949" s="212"/>
    </row>
    <row r="950" spans="2:2" ht="15.75" customHeight="1">
      <c r="B950" s="212"/>
    </row>
    <row r="951" spans="2:2" ht="15.75" customHeight="1">
      <c r="B951" s="212"/>
    </row>
    <row r="952" spans="2:2" ht="15.75" customHeight="1">
      <c r="B952" s="212"/>
    </row>
    <row r="953" spans="2:2" ht="15.75" customHeight="1">
      <c r="B953" s="212"/>
    </row>
    <row r="954" spans="2:2" ht="15.75" customHeight="1">
      <c r="B954" s="212"/>
    </row>
    <row r="955" spans="2:2" ht="15.75" customHeight="1">
      <c r="B955" s="212"/>
    </row>
    <row r="956" spans="2:2" ht="15.75" customHeight="1">
      <c r="B956" s="212"/>
    </row>
    <row r="957" spans="2:2" ht="15.75" customHeight="1">
      <c r="B957" s="212"/>
    </row>
    <row r="958" spans="2:2" ht="15.75" customHeight="1">
      <c r="B958" s="212"/>
    </row>
    <row r="959" spans="2:2" ht="15.75" customHeight="1">
      <c r="B959" s="212"/>
    </row>
    <row r="960" spans="2:2" ht="15.75" customHeight="1">
      <c r="B960" s="212"/>
    </row>
    <row r="961" spans="2:2" ht="15.75" customHeight="1">
      <c r="B961" s="212"/>
    </row>
    <row r="962" spans="2:2" ht="15.75" customHeight="1">
      <c r="B962" s="212"/>
    </row>
    <row r="963" spans="2:2" ht="15.75" customHeight="1">
      <c r="B963" s="212"/>
    </row>
    <row r="964" spans="2:2" ht="15.75" customHeight="1">
      <c r="B964" s="212"/>
    </row>
    <row r="965" spans="2:2" ht="15.75" customHeight="1">
      <c r="B965" s="212"/>
    </row>
    <row r="966" spans="2:2" ht="15.75" customHeight="1">
      <c r="B966" s="212"/>
    </row>
    <row r="967" spans="2:2" ht="15.75" customHeight="1">
      <c r="B967" s="212"/>
    </row>
    <row r="968" spans="2:2" ht="15.75" customHeight="1">
      <c r="B968" s="212"/>
    </row>
    <row r="969" spans="2:2" ht="15.75" customHeight="1">
      <c r="B969" s="212"/>
    </row>
    <row r="970" spans="2:2" ht="15.75" customHeight="1">
      <c r="B970" s="212"/>
    </row>
    <row r="971" spans="2:2" ht="15.75" customHeight="1">
      <c r="B971" s="212"/>
    </row>
    <row r="972" spans="2:2" ht="15.75" customHeight="1">
      <c r="B972" s="212"/>
    </row>
    <row r="973" spans="2:2" ht="15.75" customHeight="1">
      <c r="B973" s="212"/>
    </row>
    <row r="974" spans="2:2" ht="15.75" customHeight="1">
      <c r="B974" s="212"/>
    </row>
    <row r="975" spans="2:2" ht="15.75" customHeight="1">
      <c r="B975" s="212"/>
    </row>
    <row r="976" spans="2:2" ht="15.75" customHeight="1">
      <c r="B976" s="212"/>
    </row>
    <row r="977" spans="2:2" ht="15.75" customHeight="1">
      <c r="B977" s="212"/>
    </row>
    <row r="978" spans="2:2" ht="15.75" customHeight="1">
      <c r="B978" s="212"/>
    </row>
    <row r="979" spans="2:2" ht="15.75" customHeight="1">
      <c r="B979" s="212"/>
    </row>
    <row r="980" spans="2:2" ht="15.75" customHeight="1">
      <c r="B980" s="212"/>
    </row>
    <row r="981" spans="2:2" ht="15.75" customHeight="1">
      <c r="B981" s="212"/>
    </row>
    <row r="982" spans="2:2" ht="15.75" customHeight="1">
      <c r="B982" s="212"/>
    </row>
    <row r="983" spans="2:2" ht="15.75" customHeight="1">
      <c r="B983" s="212"/>
    </row>
    <row r="984" spans="2:2" ht="15.75" customHeight="1">
      <c r="B984" s="212"/>
    </row>
    <row r="985" spans="2:2" ht="15.75" customHeight="1">
      <c r="B985" s="212"/>
    </row>
    <row r="986" spans="2:2" ht="15.75" customHeight="1">
      <c r="B986" s="212"/>
    </row>
    <row r="987" spans="2:2" ht="15.75" customHeight="1">
      <c r="B987" s="212"/>
    </row>
    <row r="988" spans="2:2" ht="15.75" customHeight="1">
      <c r="B988" s="212"/>
    </row>
    <row r="989" spans="2:2" ht="15.75" customHeight="1">
      <c r="B989" s="212"/>
    </row>
    <row r="990" spans="2:2" ht="15.75" customHeight="1">
      <c r="B990" s="212"/>
    </row>
    <row r="991" spans="2:2" ht="15.75" customHeight="1">
      <c r="B991" s="212"/>
    </row>
    <row r="992" spans="2:2" ht="15.75" customHeight="1">
      <c r="B992" s="212"/>
    </row>
    <row r="993" spans="2:2" ht="15.75" customHeight="1">
      <c r="B993" s="212"/>
    </row>
    <row r="994" spans="2:2" ht="15.75" customHeight="1">
      <c r="B994" s="212"/>
    </row>
    <row r="995" spans="2:2" ht="15.75" customHeight="1">
      <c r="B995" s="212"/>
    </row>
    <row r="996" spans="2:2" ht="15.75" customHeight="1">
      <c r="B996" s="212"/>
    </row>
    <row r="997" spans="2:2" ht="15.75" customHeight="1">
      <c r="B997" s="212"/>
    </row>
    <row r="998" spans="2:2" ht="15.75" customHeight="1">
      <c r="B998" s="212"/>
    </row>
    <row r="999" spans="2:2" ht="15.75" customHeight="1">
      <c r="B999" s="212"/>
    </row>
    <row r="1000" spans="2:2" ht="15.75" customHeight="1">
      <c r="B1000" s="212"/>
    </row>
    <row r="1001" spans="2:2" ht="15.75" customHeight="1">
      <c r="B1001" s="212"/>
    </row>
  </sheetData>
  <mergeCells count="8">
    <mergeCell ref="B25:C25"/>
    <mergeCell ref="B26:C26"/>
    <mergeCell ref="A1:F1"/>
    <mergeCell ref="A3:A4"/>
    <mergeCell ref="B3:B4"/>
    <mergeCell ref="C3:C4"/>
    <mergeCell ref="F3:F4"/>
    <mergeCell ref="B24:C24"/>
  </mergeCells>
  <printOptions horizontalCentered="1" verticalCentered="1"/>
  <pageMargins left="0.23622047244094491" right="0" top="0.35433070866141736" bottom="0.35433070866141736" header="0" footer="0"/>
  <pageSetup paperSize="1000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55A11"/>
  </sheetPr>
  <dimension ref="A1:X1083"/>
  <sheetViews>
    <sheetView topLeftCell="A92" workbookViewId="0">
      <selection sqref="A1:P1048576"/>
    </sheetView>
  </sheetViews>
  <sheetFormatPr defaultColWidth="14.42578125" defaultRowHeight="15" customHeight="1"/>
  <cols>
    <col min="1" max="1" width="5.85546875" style="516" customWidth="1"/>
    <col min="2" max="2" width="20.28515625" style="514" customWidth="1"/>
    <col min="3" max="3" width="14.42578125" style="516"/>
    <col min="4" max="4" width="9.140625" style="516" customWidth="1"/>
    <col min="5" max="5" width="9.7109375" style="516" customWidth="1"/>
    <col min="6" max="6" width="8.7109375" style="516" customWidth="1"/>
    <col min="7" max="7" width="11.42578125" style="514" customWidth="1"/>
    <col min="8" max="8" width="6" style="516" customWidth="1"/>
    <col min="9" max="9" width="5.85546875" style="514" customWidth="1"/>
    <col min="10" max="10" width="5.7109375" style="516" customWidth="1"/>
    <col min="11" max="11" width="20.42578125" style="516" customWidth="1"/>
    <col min="12" max="12" width="7.85546875" style="516" customWidth="1"/>
    <col min="13" max="13" width="12.85546875" style="516" customWidth="1"/>
    <col min="14" max="14" width="31.5703125" style="516" customWidth="1"/>
    <col min="15" max="15" width="8.7109375" style="532" customWidth="1"/>
    <col min="16" max="24" width="8.7109375" customWidth="1"/>
  </cols>
  <sheetData>
    <row r="1" spans="1:24">
      <c r="O1" s="512"/>
      <c r="P1" s="48"/>
      <c r="Q1" s="48"/>
      <c r="R1" s="48"/>
      <c r="S1" s="48"/>
      <c r="T1" s="48"/>
      <c r="U1" s="48"/>
      <c r="V1" s="48"/>
      <c r="W1" s="48"/>
      <c r="X1" s="48"/>
    </row>
    <row r="2" spans="1:24">
      <c r="A2" s="1363" t="s">
        <v>4051</v>
      </c>
      <c r="B2" s="1363"/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1363"/>
      <c r="N2" s="1363"/>
      <c r="O2" s="512"/>
      <c r="P2" s="48"/>
      <c r="Q2" s="48"/>
      <c r="R2" s="48"/>
      <c r="S2" s="48"/>
      <c r="T2" s="48"/>
      <c r="U2" s="48"/>
      <c r="V2" s="48"/>
      <c r="W2" s="48"/>
      <c r="X2" s="48"/>
    </row>
    <row r="3" spans="1:24">
      <c r="A3" s="1363" t="s">
        <v>276</v>
      </c>
      <c r="B3" s="1363"/>
      <c r="C3" s="1363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  <c r="O3" s="512"/>
      <c r="P3" s="48"/>
      <c r="Q3" s="48"/>
      <c r="R3" s="48"/>
      <c r="S3" s="48"/>
      <c r="T3" s="48"/>
      <c r="U3" s="48"/>
      <c r="V3" s="48"/>
      <c r="W3" s="48"/>
      <c r="X3" s="48"/>
    </row>
    <row r="4" spans="1:24" ht="15" customHeight="1" thickBot="1">
      <c r="O4" s="512"/>
      <c r="P4" s="48"/>
      <c r="Q4" s="48"/>
      <c r="R4" s="48"/>
      <c r="S4" s="48"/>
      <c r="T4" s="48"/>
      <c r="U4" s="48"/>
      <c r="V4" s="48"/>
      <c r="W4" s="48"/>
      <c r="X4" s="48"/>
    </row>
    <row r="5" spans="1:24" ht="12.75" customHeight="1" thickBot="1">
      <c r="A5" s="1365" t="s">
        <v>4052</v>
      </c>
      <c r="B5" s="1361" t="s">
        <v>4053</v>
      </c>
      <c r="C5" s="1394" t="s">
        <v>171</v>
      </c>
      <c r="D5" s="1368"/>
      <c r="E5" s="1359" t="s">
        <v>1030</v>
      </c>
      <c r="F5" s="1361" t="s">
        <v>54</v>
      </c>
      <c r="G5" s="1359" t="s">
        <v>4054</v>
      </c>
      <c r="H5" s="1367" t="s">
        <v>175</v>
      </c>
      <c r="I5" s="1395"/>
      <c r="J5" s="1368"/>
      <c r="K5" s="1359" t="s">
        <v>176</v>
      </c>
      <c r="L5" s="1361" t="s">
        <v>177</v>
      </c>
      <c r="M5" s="1359" t="s">
        <v>4055</v>
      </c>
      <c r="N5" s="1361" t="s">
        <v>3</v>
      </c>
      <c r="O5" s="243"/>
      <c r="P5" s="48"/>
      <c r="Q5" s="48"/>
      <c r="R5" s="48"/>
      <c r="S5" s="48"/>
      <c r="T5" s="48"/>
      <c r="U5" s="48"/>
      <c r="V5" s="48"/>
      <c r="W5" s="48"/>
      <c r="X5" s="48"/>
    </row>
    <row r="6" spans="1:24" ht="30.75" thickBot="1">
      <c r="A6" s="1366"/>
      <c r="B6" s="1362"/>
      <c r="C6" s="523" t="s">
        <v>60</v>
      </c>
      <c r="D6" s="582" t="s">
        <v>61</v>
      </c>
      <c r="E6" s="1360"/>
      <c r="F6" s="1362"/>
      <c r="G6" s="1360"/>
      <c r="H6" s="582" t="s">
        <v>179</v>
      </c>
      <c r="I6" s="523" t="s">
        <v>4056</v>
      </c>
      <c r="J6" s="582" t="s">
        <v>171</v>
      </c>
      <c r="K6" s="1360"/>
      <c r="L6" s="1362"/>
      <c r="M6" s="1360"/>
      <c r="N6" s="1362"/>
      <c r="O6" s="573"/>
      <c r="P6" s="48"/>
      <c r="Q6" s="48"/>
      <c r="R6" s="48"/>
      <c r="S6" s="48"/>
      <c r="T6" s="48"/>
      <c r="U6" s="48"/>
      <c r="V6" s="48"/>
      <c r="W6" s="48"/>
      <c r="X6" s="48"/>
    </row>
    <row r="7" spans="1:24" ht="15.75" thickBot="1">
      <c r="A7" s="526">
        <v>1</v>
      </c>
      <c r="B7" s="527">
        <v>2</v>
      </c>
      <c r="C7" s="528">
        <v>3</v>
      </c>
      <c r="D7" s="529">
        <v>4</v>
      </c>
      <c r="E7" s="528">
        <v>5</v>
      </c>
      <c r="F7" s="529">
        <v>6</v>
      </c>
      <c r="G7" s="528">
        <v>7</v>
      </c>
      <c r="H7" s="529">
        <v>8</v>
      </c>
      <c r="I7" s="528">
        <v>9</v>
      </c>
      <c r="J7" s="529">
        <v>10</v>
      </c>
      <c r="K7" s="528">
        <v>11</v>
      </c>
      <c r="L7" s="529">
        <v>12</v>
      </c>
      <c r="M7" s="528">
        <v>13</v>
      </c>
      <c r="N7" s="529">
        <v>14</v>
      </c>
      <c r="O7" s="583"/>
      <c r="P7" s="48"/>
      <c r="Q7" s="48"/>
      <c r="R7" s="48"/>
      <c r="S7" s="48"/>
      <c r="T7" s="48"/>
      <c r="U7" s="48"/>
      <c r="V7" s="48"/>
      <c r="W7" s="48"/>
      <c r="X7" s="48"/>
    </row>
    <row r="8" spans="1:24">
      <c r="A8" s="584">
        <v>1</v>
      </c>
      <c r="B8" s="585" t="s">
        <v>4057</v>
      </c>
      <c r="C8" s="586" t="s">
        <v>4058</v>
      </c>
      <c r="D8" s="587" t="s">
        <v>308</v>
      </c>
      <c r="E8" s="586" t="s">
        <v>4059</v>
      </c>
      <c r="F8" s="586">
        <v>1958</v>
      </c>
      <c r="G8" s="762" t="s">
        <v>4060</v>
      </c>
      <c r="H8" s="588" t="s">
        <v>4061</v>
      </c>
      <c r="I8" s="585"/>
      <c r="J8" s="586"/>
      <c r="K8" s="762" t="s">
        <v>4062</v>
      </c>
      <c r="L8" s="588" t="s">
        <v>224</v>
      </c>
      <c r="M8" s="586"/>
      <c r="N8" s="758" t="s">
        <v>4063</v>
      </c>
      <c r="O8" s="512"/>
      <c r="P8" s="48"/>
      <c r="Q8" s="48"/>
      <c r="R8" s="48"/>
      <c r="S8" s="48"/>
      <c r="T8" s="48"/>
      <c r="U8" s="48"/>
      <c r="V8" s="48"/>
      <c r="W8" s="48"/>
      <c r="X8" s="48"/>
    </row>
    <row r="9" spans="1:24" ht="30">
      <c r="A9" s="540">
        <v>2</v>
      </c>
      <c r="B9" s="544" t="s">
        <v>4064</v>
      </c>
      <c r="C9" s="542" t="s">
        <v>4065</v>
      </c>
      <c r="D9" s="543" t="s">
        <v>310</v>
      </c>
      <c r="E9" s="542" t="s">
        <v>4066</v>
      </c>
      <c r="F9" s="542">
        <v>1958</v>
      </c>
      <c r="G9" s="763" t="s">
        <v>4067</v>
      </c>
      <c r="H9" s="589"/>
      <c r="I9" s="544"/>
      <c r="J9" s="542"/>
      <c r="K9" s="763" t="s">
        <v>4068</v>
      </c>
      <c r="L9" s="589" t="s">
        <v>224</v>
      </c>
      <c r="M9" s="542"/>
      <c r="N9" s="759" t="s">
        <v>4068</v>
      </c>
      <c r="O9" s="512"/>
      <c r="P9" s="48"/>
      <c r="Q9" s="48"/>
      <c r="R9" s="48"/>
      <c r="S9" s="48"/>
      <c r="T9" s="48"/>
      <c r="U9" s="48"/>
      <c r="V9" s="48"/>
      <c r="W9" s="48"/>
      <c r="X9" s="48"/>
    </row>
    <row r="10" spans="1:24" ht="35.1" customHeight="1">
      <c r="A10" s="540">
        <v>3</v>
      </c>
      <c r="B10" s="544" t="s">
        <v>4069</v>
      </c>
      <c r="C10" s="542" t="s">
        <v>4070</v>
      </c>
      <c r="D10" s="543" t="s">
        <v>332</v>
      </c>
      <c r="E10" s="542" t="s">
        <v>4071</v>
      </c>
      <c r="F10" s="542">
        <v>1984</v>
      </c>
      <c r="G10" s="763" t="s">
        <v>4072</v>
      </c>
      <c r="H10" s="589"/>
      <c r="I10" s="544"/>
      <c r="J10" s="542"/>
      <c r="K10" s="763" t="s">
        <v>4073</v>
      </c>
      <c r="L10" s="590" t="s">
        <v>4074</v>
      </c>
      <c r="M10" s="542"/>
      <c r="N10" s="767" t="s">
        <v>4075</v>
      </c>
      <c r="O10" s="512"/>
      <c r="P10" s="48"/>
      <c r="Q10" s="48"/>
      <c r="R10" s="48"/>
      <c r="S10" s="48"/>
      <c r="T10" s="48"/>
      <c r="U10" s="48"/>
      <c r="V10" s="48"/>
      <c r="W10" s="48"/>
      <c r="X10" s="48"/>
    </row>
    <row r="11" spans="1:24" ht="35.1" customHeight="1">
      <c r="A11" s="540">
        <v>4</v>
      </c>
      <c r="B11" s="544" t="s">
        <v>4076</v>
      </c>
      <c r="C11" s="542" t="s">
        <v>4077</v>
      </c>
      <c r="D11" s="543" t="s">
        <v>393</v>
      </c>
      <c r="E11" s="542" t="s">
        <v>4078</v>
      </c>
      <c r="F11" s="542">
        <v>1958</v>
      </c>
      <c r="G11" s="763" t="s">
        <v>4072</v>
      </c>
      <c r="H11" s="589"/>
      <c r="I11" s="544"/>
      <c r="J11" s="542"/>
      <c r="K11" s="763" t="s">
        <v>4079</v>
      </c>
      <c r="L11" s="589" t="s">
        <v>224</v>
      </c>
      <c r="M11" s="542"/>
      <c r="N11" s="767" t="s">
        <v>4080</v>
      </c>
      <c r="O11" s="512"/>
      <c r="P11" s="48"/>
      <c r="Q11" s="48"/>
      <c r="R11" s="48"/>
      <c r="S11" s="48"/>
      <c r="T11" s="48"/>
      <c r="U11" s="48"/>
      <c r="V11" s="48"/>
      <c r="W11" s="48"/>
      <c r="X11" s="48"/>
    </row>
    <row r="12" spans="1:24" ht="35.1" customHeight="1">
      <c r="A12" s="540">
        <v>5</v>
      </c>
      <c r="B12" s="544" t="s">
        <v>4081</v>
      </c>
      <c r="C12" s="542" t="s">
        <v>4082</v>
      </c>
      <c r="D12" s="543" t="s">
        <v>490</v>
      </c>
      <c r="E12" s="542" t="s">
        <v>4083</v>
      </c>
      <c r="F12" s="542">
        <v>1958</v>
      </c>
      <c r="G12" s="763" t="s">
        <v>4084</v>
      </c>
      <c r="H12" s="589"/>
      <c r="I12" s="544"/>
      <c r="J12" s="542"/>
      <c r="K12" s="763" t="s">
        <v>4085</v>
      </c>
      <c r="L12" s="589" t="s">
        <v>224</v>
      </c>
      <c r="M12" s="542"/>
      <c r="N12" s="767" t="s">
        <v>4086</v>
      </c>
      <c r="O12" s="512"/>
      <c r="P12" s="110"/>
      <c r="Q12" s="110"/>
      <c r="R12" s="110"/>
      <c r="S12" s="110"/>
      <c r="T12" s="110"/>
      <c r="U12" s="110"/>
      <c r="V12" s="110"/>
      <c r="W12" s="110"/>
      <c r="X12" s="110"/>
    </row>
    <row r="13" spans="1:24" ht="35.1" customHeight="1">
      <c r="A13" s="540">
        <v>6</v>
      </c>
      <c r="B13" s="544" t="str">
        <f t="shared" ref="B13:C13" si="0">B12</f>
        <v>Tanah kering ditanami jagung</v>
      </c>
      <c r="C13" s="542" t="str">
        <f t="shared" si="0"/>
        <v>2.01.03.03.001</v>
      </c>
      <c r="D13" s="543" t="s">
        <v>404</v>
      </c>
      <c r="E13" s="542" t="s">
        <v>4087</v>
      </c>
      <c r="F13" s="542">
        <v>1958</v>
      </c>
      <c r="G13" s="763" t="s">
        <v>4088</v>
      </c>
      <c r="H13" s="589"/>
      <c r="I13" s="544"/>
      <c r="J13" s="542"/>
      <c r="K13" s="763" t="s">
        <v>4089</v>
      </c>
      <c r="L13" s="589" t="s">
        <v>224</v>
      </c>
      <c r="M13" s="542"/>
      <c r="N13" s="767" t="s">
        <v>4090</v>
      </c>
      <c r="O13" s="512"/>
      <c r="P13" s="48"/>
      <c r="Q13" s="48"/>
      <c r="R13" s="48"/>
      <c r="S13" s="48"/>
      <c r="T13" s="48"/>
      <c r="U13" s="48"/>
      <c r="V13" s="48"/>
      <c r="W13" s="48"/>
      <c r="X13" s="48"/>
    </row>
    <row r="14" spans="1:24" ht="35.1" customHeight="1">
      <c r="A14" s="540">
        <v>7</v>
      </c>
      <c r="B14" s="544" t="str">
        <f>B12</f>
        <v>Tanah kering ditanami jagung</v>
      </c>
      <c r="C14" s="542" t="str">
        <f>C13</f>
        <v>2.01.03.03.001</v>
      </c>
      <c r="D14" s="543" t="s">
        <v>608</v>
      </c>
      <c r="E14" s="542" t="s">
        <v>4091</v>
      </c>
      <c r="F14" s="542">
        <v>1958</v>
      </c>
      <c r="G14" s="763" t="s">
        <v>4092</v>
      </c>
      <c r="H14" s="589"/>
      <c r="I14" s="544"/>
      <c r="J14" s="542"/>
      <c r="K14" s="763" t="s">
        <v>4093</v>
      </c>
      <c r="L14" s="589" t="s">
        <v>224</v>
      </c>
      <c r="M14" s="542"/>
      <c r="N14" s="767" t="s">
        <v>4094</v>
      </c>
      <c r="O14" s="512"/>
      <c r="P14" s="48"/>
      <c r="Q14" s="48"/>
      <c r="R14" s="48"/>
      <c r="S14" s="48"/>
      <c r="T14" s="48"/>
      <c r="U14" s="48"/>
      <c r="V14" s="48"/>
      <c r="W14" s="48"/>
      <c r="X14" s="48"/>
    </row>
    <row r="15" spans="1:24" ht="35.1" customHeight="1">
      <c r="A15" s="540">
        <v>8</v>
      </c>
      <c r="B15" s="544" t="str">
        <f>B14</f>
        <v>Tanah kering ditanami jagung</v>
      </c>
      <c r="C15" s="542" t="str">
        <f>C8</f>
        <v>2.01.02.03.008</v>
      </c>
      <c r="D15" s="543" t="s">
        <v>609</v>
      </c>
      <c r="E15" s="542" t="s">
        <v>4095</v>
      </c>
      <c r="F15" s="542">
        <v>1958</v>
      </c>
      <c r="G15" s="763" t="s">
        <v>4096</v>
      </c>
      <c r="H15" s="589" t="s">
        <v>4061</v>
      </c>
      <c r="I15" s="544"/>
      <c r="J15" s="542"/>
      <c r="K15" s="763" t="s">
        <v>4097</v>
      </c>
      <c r="L15" s="589" t="s">
        <v>224</v>
      </c>
      <c r="M15" s="542"/>
      <c r="N15" s="767" t="s">
        <v>4098</v>
      </c>
      <c r="O15" s="512"/>
      <c r="P15" s="48"/>
      <c r="Q15" s="48"/>
      <c r="R15" s="48"/>
      <c r="S15" s="48"/>
      <c r="T15" s="48"/>
      <c r="U15" s="48"/>
      <c r="V15" s="48"/>
      <c r="W15" s="48"/>
      <c r="X15" s="48"/>
    </row>
    <row r="16" spans="1:24" ht="35.1" customHeight="1">
      <c r="A16" s="540">
        <v>9</v>
      </c>
      <c r="B16" s="544" t="str">
        <f>B10</f>
        <v>Tanah bangunan Kantor pemerintah</v>
      </c>
      <c r="C16" s="542" t="str">
        <f>C10</f>
        <v>2.01.12.04.001</v>
      </c>
      <c r="D16" s="543" t="s">
        <v>408</v>
      </c>
      <c r="E16" s="542" t="s">
        <v>4099</v>
      </c>
      <c r="F16" s="542">
        <v>1984</v>
      </c>
      <c r="G16" s="763" t="s">
        <v>4100</v>
      </c>
      <c r="H16" s="589"/>
      <c r="I16" s="544"/>
      <c r="J16" s="542"/>
      <c r="K16" s="763" t="s">
        <v>4101</v>
      </c>
      <c r="L16" s="590" t="s">
        <v>4074</v>
      </c>
      <c r="M16" s="542"/>
      <c r="N16" s="767" t="s">
        <v>4102</v>
      </c>
      <c r="O16" s="512"/>
      <c r="P16" s="48"/>
      <c r="Q16" s="48"/>
      <c r="R16" s="48"/>
      <c r="S16" s="48"/>
      <c r="T16" s="48"/>
      <c r="U16" s="48"/>
      <c r="V16" s="48"/>
      <c r="W16" s="48"/>
      <c r="X16" s="48"/>
    </row>
    <row r="17" spans="1:24" ht="35.1" customHeight="1">
      <c r="A17" s="540">
        <v>10</v>
      </c>
      <c r="B17" s="544" t="s">
        <v>4103</v>
      </c>
      <c r="C17" s="542" t="s">
        <v>4104</v>
      </c>
      <c r="D17" s="543" t="s">
        <v>413</v>
      </c>
      <c r="E17" s="542" t="s">
        <v>4105</v>
      </c>
      <c r="F17" s="542">
        <v>1984</v>
      </c>
      <c r="G17" s="763" t="str">
        <f>G16</f>
        <v xml:space="preserve">  Persil 37  </v>
      </c>
      <c r="H17" s="589"/>
      <c r="I17" s="544"/>
      <c r="J17" s="542"/>
      <c r="K17" s="763" t="s">
        <v>4106</v>
      </c>
      <c r="L17" s="590" t="s">
        <v>4074</v>
      </c>
      <c r="M17" s="542"/>
      <c r="N17" s="760" t="s">
        <v>4107</v>
      </c>
      <c r="O17" s="512"/>
      <c r="P17" s="48"/>
      <c r="Q17" s="48"/>
      <c r="R17" s="48"/>
      <c r="S17" s="48"/>
      <c r="T17" s="48"/>
      <c r="U17" s="48"/>
      <c r="V17" s="48"/>
      <c r="W17" s="48"/>
      <c r="X17" s="48"/>
    </row>
    <row r="18" spans="1:24" ht="35.1" customHeight="1">
      <c r="A18" s="540">
        <v>11</v>
      </c>
      <c r="B18" s="544" t="str">
        <f>B15</f>
        <v>Tanah kering ditanami jagung</v>
      </c>
      <c r="C18" s="542" t="str">
        <f>C13</f>
        <v>2.01.03.03.001</v>
      </c>
      <c r="D18" s="543" t="s">
        <v>596</v>
      </c>
      <c r="E18" s="542" t="s">
        <v>4108</v>
      </c>
      <c r="F18" s="542">
        <v>1958</v>
      </c>
      <c r="G18" s="763" t="s">
        <v>4109</v>
      </c>
      <c r="H18" s="589"/>
      <c r="I18" s="544"/>
      <c r="J18" s="542"/>
      <c r="K18" s="763" t="s">
        <v>4110</v>
      </c>
      <c r="L18" s="589" t="s">
        <v>224</v>
      </c>
      <c r="M18" s="542"/>
      <c r="N18" s="760" t="s">
        <v>4111</v>
      </c>
      <c r="O18" s="512"/>
      <c r="P18" s="48"/>
      <c r="Q18" s="48"/>
      <c r="R18" s="48"/>
      <c r="S18" s="48"/>
      <c r="T18" s="48"/>
      <c r="U18" s="48"/>
      <c r="V18" s="48"/>
      <c r="W18" s="48"/>
      <c r="X18" s="48"/>
    </row>
    <row r="19" spans="1:24" ht="35.1" customHeight="1">
      <c r="A19" s="540">
        <v>12</v>
      </c>
      <c r="B19" s="544" t="str">
        <f>B16</f>
        <v>Tanah bangunan Kantor pemerintah</v>
      </c>
      <c r="C19" s="542" t="str">
        <f>C10</f>
        <v>2.01.12.04.001</v>
      </c>
      <c r="D19" s="543" t="s">
        <v>720</v>
      </c>
      <c r="E19" s="542" t="s">
        <v>4112</v>
      </c>
      <c r="F19" s="542">
        <v>1984</v>
      </c>
      <c r="G19" s="763" t="s">
        <v>4113</v>
      </c>
      <c r="H19" s="589"/>
      <c r="I19" s="544"/>
      <c r="J19" s="542"/>
      <c r="K19" s="763" t="s">
        <v>4114</v>
      </c>
      <c r="L19" s="590" t="s">
        <v>4074</v>
      </c>
      <c r="M19" s="542"/>
      <c r="N19" s="760" t="s">
        <v>4115</v>
      </c>
      <c r="O19" s="512"/>
      <c r="P19" s="48"/>
      <c r="Q19" s="48"/>
      <c r="R19" s="48"/>
      <c r="S19" s="48"/>
      <c r="T19" s="48"/>
      <c r="U19" s="48"/>
      <c r="V19" s="48"/>
      <c r="W19" s="48"/>
      <c r="X19" s="48"/>
    </row>
    <row r="20" spans="1:24" ht="35.1" customHeight="1">
      <c r="A20" s="540">
        <v>13</v>
      </c>
      <c r="B20" s="544" t="str">
        <f t="shared" ref="B20:C20" si="1">B19</f>
        <v>Tanah bangunan Kantor pemerintah</v>
      </c>
      <c r="C20" s="542" t="str">
        <f t="shared" si="1"/>
        <v>2.01.12.04.001</v>
      </c>
      <c r="D20" s="543" t="s">
        <v>598</v>
      </c>
      <c r="E20" s="542" t="s">
        <v>4116</v>
      </c>
      <c r="F20" s="542">
        <v>1984</v>
      </c>
      <c r="G20" s="763" t="str">
        <f>G19</f>
        <v xml:space="preserve">  Persil 56  </v>
      </c>
      <c r="H20" s="589"/>
      <c r="I20" s="544"/>
      <c r="J20" s="542"/>
      <c r="K20" s="763" t="s">
        <v>4117</v>
      </c>
      <c r="L20" s="590" t="s">
        <v>4074</v>
      </c>
      <c r="M20" s="542"/>
      <c r="N20" s="760" t="s">
        <v>4118</v>
      </c>
      <c r="O20" s="512"/>
      <c r="P20" s="48"/>
      <c r="Q20" s="48"/>
      <c r="R20" s="48"/>
      <c r="S20" s="48"/>
      <c r="T20" s="48"/>
      <c r="U20" s="48"/>
      <c r="V20" s="48"/>
      <c r="W20" s="48"/>
      <c r="X20" s="48"/>
    </row>
    <row r="21" spans="1:24" ht="35.1" customHeight="1">
      <c r="A21" s="540">
        <v>14</v>
      </c>
      <c r="B21" s="544" t="str">
        <f>B18</f>
        <v>Tanah kering ditanami jagung</v>
      </c>
      <c r="C21" s="542" t="str">
        <f>C18</f>
        <v>2.01.03.03.001</v>
      </c>
      <c r="D21" s="543" t="s">
        <v>599</v>
      </c>
      <c r="E21" s="542" t="s">
        <v>4119</v>
      </c>
      <c r="F21" s="542">
        <v>1958</v>
      </c>
      <c r="G21" s="763" t="s">
        <v>4120</v>
      </c>
      <c r="H21" s="589"/>
      <c r="I21" s="544"/>
      <c r="J21" s="542"/>
      <c r="K21" s="763" t="s">
        <v>4121</v>
      </c>
      <c r="L21" s="589" t="s">
        <v>224</v>
      </c>
      <c r="M21" s="542"/>
      <c r="N21" s="760" t="s">
        <v>4122</v>
      </c>
      <c r="O21" s="512"/>
      <c r="P21" s="48"/>
      <c r="Q21" s="48"/>
      <c r="R21" s="48"/>
      <c r="S21" s="48"/>
      <c r="T21" s="48"/>
      <c r="U21" s="48"/>
      <c r="V21" s="48"/>
      <c r="W21" s="48"/>
      <c r="X21" s="48"/>
    </row>
    <row r="22" spans="1:24" ht="35.1" customHeight="1">
      <c r="A22" s="540">
        <v>15</v>
      </c>
      <c r="B22" s="544" t="s">
        <v>4057</v>
      </c>
      <c r="C22" s="542" t="str">
        <f t="shared" ref="C22" si="2">C15</f>
        <v>2.01.02.03.008</v>
      </c>
      <c r="D22" s="543" t="s">
        <v>601</v>
      </c>
      <c r="E22" s="542" t="s">
        <v>4123</v>
      </c>
      <c r="F22" s="542">
        <v>1958</v>
      </c>
      <c r="G22" s="763" t="str">
        <f t="shared" ref="G22:G23" si="3">G21</f>
        <v xml:space="preserve">  Persil 71  </v>
      </c>
      <c r="H22" s="589"/>
      <c r="I22" s="544"/>
      <c r="J22" s="542"/>
      <c r="K22" s="763" t="s">
        <v>4124</v>
      </c>
      <c r="L22" s="589" t="s">
        <v>224</v>
      </c>
      <c r="M22" s="542"/>
      <c r="N22" s="760" t="s">
        <v>4125</v>
      </c>
      <c r="O22" s="512"/>
      <c r="P22" s="48"/>
      <c r="Q22" s="48"/>
      <c r="R22" s="48"/>
      <c r="S22" s="48"/>
      <c r="T22" s="48"/>
      <c r="U22" s="48"/>
      <c r="V22" s="48"/>
      <c r="W22" s="48"/>
      <c r="X22" s="48"/>
    </row>
    <row r="23" spans="1:24" ht="35.1" customHeight="1">
      <c r="A23" s="540">
        <v>16</v>
      </c>
      <c r="B23" s="544" t="str">
        <f>B21</f>
        <v>Tanah kering ditanami jagung</v>
      </c>
      <c r="C23" s="542" t="str">
        <f>C21</f>
        <v>2.01.03.03.001</v>
      </c>
      <c r="D23" s="543" t="s">
        <v>761</v>
      </c>
      <c r="E23" s="542" t="s">
        <v>4126</v>
      </c>
      <c r="F23" s="542">
        <v>1958</v>
      </c>
      <c r="G23" s="763" t="str">
        <f t="shared" si="3"/>
        <v xml:space="preserve">  Persil 71  </v>
      </c>
      <c r="H23" s="589"/>
      <c r="I23" s="544"/>
      <c r="J23" s="542"/>
      <c r="K23" s="763" t="s">
        <v>4127</v>
      </c>
      <c r="L23" s="589" t="s">
        <v>224</v>
      </c>
      <c r="M23" s="542"/>
      <c r="N23" s="760" t="s">
        <v>4128</v>
      </c>
      <c r="O23" s="512"/>
      <c r="P23" s="48"/>
      <c r="Q23" s="48"/>
      <c r="R23" s="48"/>
      <c r="S23" s="48"/>
      <c r="T23" s="48"/>
      <c r="U23" s="48"/>
      <c r="V23" s="48"/>
      <c r="W23" s="48"/>
      <c r="X23" s="48"/>
    </row>
    <row r="24" spans="1:24" ht="35.1" customHeight="1">
      <c r="A24" s="540">
        <v>17</v>
      </c>
      <c r="B24" s="544" t="s">
        <v>4129</v>
      </c>
      <c r="C24" s="542" t="s">
        <v>4130</v>
      </c>
      <c r="D24" s="543" t="s">
        <v>762</v>
      </c>
      <c r="E24" s="542" t="s">
        <v>4131</v>
      </c>
      <c r="F24" s="542">
        <v>1958</v>
      </c>
      <c r="G24" s="763" t="s">
        <v>4132</v>
      </c>
      <c r="H24" s="589"/>
      <c r="I24" s="544"/>
      <c r="J24" s="542"/>
      <c r="K24" s="763" t="s">
        <v>4133</v>
      </c>
      <c r="L24" s="589" t="s">
        <v>224</v>
      </c>
      <c r="M24" s="542"/>
      <c r="N24" s="760" t="s">
        <v>4134</v>
      </c>
      <c r="O24" s="512"/>
      <c r="P24" s="48"/>
      <c r="Q24" s="48"/>
      <c r="R24" s="48"/>
      <c r="S24" s="48"/>
      <c r="T24" s="48"/>
      <c r="U24" s="48"/>
      <c r="V24" s="48"/>
      <c r="W24" s="48"/>
      <c r="X24" s="48"/>
    </row>
    <row r="25" spans="1:24" ht="35.1" customHeight="1">
      <c r="A25" s="540">
        <v>18</v>
      </c>
      <c r="B25" s="544" t="str">
        <f>B23</f>
        <v>Tanah kering ditanami jagung</v>
      </c>
      <c r="C25" s="542" t="str">
        <f t="shared" ref="C25" si="4">C22</f>
        <v>2.01.02.03.008</v>
      </c>
      <c r="D25" s="543" t="s">
        <v>763</v>
      </c>
      <c r="E25" s="542" t="s">
        <v>4135</v>
      </c>
      <c r="F25" s="542">
        <v>1958</v>
      </c>
      <c r="G25" s="763" t="s">
        <v>4136</v>
      </c>
      <c r="H25" s="589"/>
      <c r="I25" s="544"/>
      <c r="J25" s="542"/>
      <c r="K25" s="763" t="s">
        <v>4137</v>
      </c>
      <c r="L25" s="589" t="s">
        <v>224</v>
      </c>
      <c r="M25" s="542"/>
      <c r="N25" s="760" t="s">
        <v>4138</v>
      </c>
      <c r="O25" s="512"/>
      <c r="P25" s="48"/>
      <c r="Q25" s="48"/>
      <c r="R25" s="48"/>
      <c r="S25" s="48"/>
      <c r="T25" s="48"/>
      <c r="U25" s="48"/>
      <c r="V25" s="48"/>
      <c r="W25" s="48"/>
      <c r="X25" s="48"/>
    </row>
    <row r="26" spans="1:24" ht="35.1" customHeight="1">
      <c r="A26" s="540">
        <v>19</v>
      </c>
      <c r="B26" s="544" t="s">
        <v>4076</v>
      </c>
      <c r="C26" s="542" t="s">
        <v>4077</v>
      </c>
      <c r="D26" s="543" t="s">
        <v>764</v>
      </c>
      <c r="E26" s="542" t="s">
        <v>4139</v>
      </c>
      <c r="F26" s="542">
        <v>1958</v>
      </c>
      <c r="G26" s="763" t="str">
        <f>G25</f>
        <v xml:space="preserve">  Persil 74  </v>
      </c>
      <c r="H26" s="589"/>
      <c r="I26" s="544"/>
      <c r="J26" s="542"/>
      <c r="K26" s="763" t="s">
        <v>4140</v>
      </c>
      <c r="L26" s="589" t="s">
        <v>224</v>
      </c>
      <c r="M26" s="542"/>
      <c r="N26" s="760" t="s">
        <v>4141</v>
      </c>
      <c r="O26" s="512"/>
      <c r="P26" s="48"/>
      <c r="Q26" s="48"/>
      <c r="R26" s="48"/>
      <c r="S26" s="48"/>
      <c r="T26" s="48"/>
      <c r="U26" s="48"/>
      <c r="V26" s="48"/>
      <c r="W26" s="48"/>
      <c r="X26" s="48"/>
    </row>
    <row r="27" spans="1:24" ht="35.1" customHeight="1">
      <c r="A27" s="540">
        <v>20</v>
      </c>
      <c r="B27" s="544" t="str">
        <f>B26</f>
        <v>Tanah bangunan sekolah</v>
      </c>
      <c r="C27" s="542" t="str">
        <f>C26</f>
        <v>2.01.12.04.002</v>
      </c>
      <c r="D27" s="543" t="s">
        <v>765</v>
      </c>
      <c r="E27" s="542" t="s">
        <v>4142</v>
      </c>
      <c r="F27" s="542">
        <v>1958</v>
      </c>
      <c r="G27" s="763" t="s">
        <v>4143</v>
      </c>
      <c r="H27" s="589"/>
      <c r="I27" s="544"/>
      <c r="J27" s="542"/>
      <c r="K27" s="763" t="s">
        <v>4144</v>
      </c>
      <c r="L27" s="589" t="s">
        <v>224</v>
      </c>
      <c r="M27" s="542"/>
      <c r="N27" s="760" t="s">
        <v>4145</v>
      </c>
      <c r="O27" s="512"/>
      <c r="P27" s="48"/>
      <c r="Q27" s="48"/>
      <c r="R27" s="48"/>
      <c r="S27" s="48"/>
      <c r="T27" s="48"/>
      <c r="U27" s="48"/>
      <c r="V27" s="48"/>
      <c r="W27" s="48"/>
      <c r="X27" s="48"/>
    </row>
    <row r="28" spans="1:24" ht="35.1" customHeight="1">
      <c r="A28" s="540">
        <v>21</v>
      </c>
      <c r="B28" s="544" t="str">
        <f>B25</f>
        <v>Tanah kering ditanami jagung</v>
      </c>
      <c r="C28" s="542" t="str">
        <f>C23</f>
        <v>2.01.03.03.001</v>
      </c>
      <c r="D28" s="543" t="s">
        <v>345</v>
      </c>
      <c r="E28" s="542" t="s">
        <v>4146</v>
      </c>
      <c r="F28" s="542">
        <v>1958</v>
      </c>
      <c r="G28" s="763" t="s">
        <v>4147</v>
      </c>
      <c r="H28" s="589"/>
      <c r="I28" s="544"/>
      <c r="J28" s="542"/>
      <c r="K28" s="763" t="s">
        <v>4148</v>
      </c>
      <c r="L28" s="589" t="s">
        <v>224</v>
      </c>
      <c r="M28" s="542"/>
      <c r="N28" s="760" t="s">
        <v>4149</v>
      </c>
      <c r="O28" s="512"/>
      <c r="P28" s="48"/>
      <c r="Q28" s="48"/>
      <c r="R28" s="48"/>
      <c r="S28" s="48"/>
      <c r="T28" s="48"/>
      <c r="U28" s="48"/>
      <c r="V28" s="48"/>
      <c r="W28" s="48"/>
      <c r="X28" s="48"/>
    </row>
    <row r="29" spans="1:24" ht="35.1" customHeight="1">
      <c r="A29" s="540">
        <v>22</v>
      </c>
      <c r="B29" s="544" t="str">
        <f t="shared" ref="B29:C30" si="5">B28</f>
        <v>Tanah kering ditanami jagung</v>
      </c>
      <c r="C29" s="542" t="str">
        <f t="shared" si="5"/>
        <v>2.01.03.03.001</v>
      </c>
      <c r="D29" s="543" t="s">
        <v>766</v>
      </c>
      <c r="E29" s="542" t="s">
        <v>4150</v>
      </c>
      <c r="F29" s="542">
        <v>1958</v>
      </c>
      <c r="G29" s="763" t="s">
        <v>4147</v>
      </c>
      <c r="H29" s="589"/>
      <c r="I29" s="544"/>
      <c r="J29" s="542"/>
      <c r="K29" s="763" t="str">
        <f t="shared" ref="K29:K30" si="6">K28</f>
        <v>Lahan Pertanian Blok Ledok</v>
      </c>
      <c r="L29" s="589" t="s">
        <v>224</v>
      </c>
      <c r="M29" s="542"/>
      <c r="N29" s="760" t="str">
        <f t="shared" ref="N29:N30" si="7">N28</f>
        <v>TKD Lahan Pertanian Blok Ledok, (KALURAHAN), BATAS UTARA : JALAN; BATAS SELATAN : MUNGKAR; BATAS BARAT : JALAN; BATAS TIMUR : TUMINI;</v>
      </c>
      <c r="O29" s="512"/>
      <c r="P29" s="48"/>
      <c r="Q29" s="48"/>
      <c r="R29" s="48"/>
      <c r="S29" s="48"/>
      <c r="T29" s="48"/>
      <c r="U29" s="48"/>
      <c r="V29" s="48"/>
      <c r="W29" s="48"/>
      <c r="X29" s="48"/>
    </row>
    <row r="30" spans="1:24" ht="35.1" customHeight="1">
      <c r="A30" s="540">
        <v>23</v>
      </c>
      <c r="B30" s="544" t="str">
        <f t="shared" si="5"/>
        <v>Tanah kering ditanami jagung</v>
      </c>
      <c r="C30" s="542" t="str">
        <f t="shared" si="5"/>
        <v>2.01.03.03.001</v>
      </c>
      <c r="D30" s="543" t="s">
        <v>767</v>
      </c>
      <c r="E30" s="542" t="s">
        <v>4151</v>
      </c>
      <c r="F30" s="542">
        <v>1958</v>
      </c>
      <c r="G30" s="763" t="s">
        <v>4147</v>
      </c>
      <c r="H30" s="589"/>
      <c r="I30" s="544"/>
      <c r="J30" s="542"/>
      <c r="K30" s="763" t="str">
        <f t="shared" si="6"/>
        <v>Lahan Pertanian Blok Ledok</v>
      </c>
      <c r="L30" s="589" t="s">
        <v>224</v>
      </c>
      <c r="M30" s="542"/>
      <c r="N30" s="760" t="str">
        <f t="shared" si="7"/>
        <v>TKD Lahan Pertanian Blok Ledok, (KALURAHAN), BATAS UTARA : JALAN; BATAS SELATAN : MUNGKAR; BATAS BARAT : JALAN; BATAS TIMUR : TUMINI;</v>
      </c>
      <c r="O30" s="512"/>
      <c r="P30" s="48"/>
      <c r="Q30" s="48"/>
      <c r="R30" s="48"/>
      <c r="S30" s="48"/>
      <c r="T30" s="48"/>
      <c r="U30" s="48"/>
      <c r="V30" s="48"/>
      <c r="W30" s="48"/>
      <c r="X30" s="48"/>
    </row>
    <row r="31" spans="1:24" ht="35.1" customHeight="1">
      <c r="A31" s="540">
        <v>24</v>
      </c>
      <c r="B31" s="544" t="s">
        <v>4152</v>
      </c>
      <c r="C31" s="542" t="s">
        <v>4153</v>
      </c>
      <c r="D31" s="543" t="s">
        <v>462</v>
      </c>
      <c r="E31" s="542" t="s">
        <v>4154</v>
      </c>
      <c r="F31" s="542">
        <v>1958</v>
      </c>
      <c r="G31" s="763" t="s">
        <v>4155</v>
      </c>
      <c r="H31" s="589"/>
      <c r="I31" s="544"/>
      <c r="J31" s="542"/>
      <c r="K31" s="763" t="s">
        <v>4156</v>
      </c>
      <c r="L31" s="589" t="s">
        <v>224</v>
      </c>
      <c r="M31" s="542"/>
      <c r="N31" s="760" t="s">
        <v>4157</v>
      </c>
      <c r="O31" s="512"/>
      <c r="P31" s="48"/>
      <c r="Q31" s="48"/>
      <c r="R31" s="48"/>
      <c r="S31" s="48"/>
      <c r="T31" s="48"/>
      <c r="U31" s="48"/>
      <c r="V31" s="48"/>
      <c r="W31" s="48"/>
      <c r="X31" s="48"/>
    </row>
    <row r="32" spans="1:24" ht="35.1" customHeight="1">
      <c r="A32" s="540">
        <v>25</v>
      </c>
      <c r="B32" s="544" t="s">
        <v>4158</v>
      </c>
      <c r="C32" s="542" t="s">
        <v>4159</v>
      </c>
      <c r="D32" s="543" t="s">
        <v>768</v>
      </c>
      <c r="E32" s="542" t="s">
        <v>4160</v>
      </c>
      <c r="F32" s="542">
        <v>1958</v>
      </c>
      <c r="G32" s="763" t="s">
        <v>4161</v>
      </c>
      <c r="H32" s="589"/>
      <c r="I32" s="544"/>
      <c r="J32" s="542"/>
      <c r="K32" s="763" t="s">
        <v>4162</v>
      </c>
      <c r="L32" s="589" t="s">
        <v>224</v>
      </c>
      <c r="M32" s="542"/>
      <c r="N32" s="760" t="s">
        <v>4163</v>
      </c>
      <c r="O32" s="512"/>
      <c r="P32" s="48"/>
      <c r="Q32" s="48"/>
      <c r="R32" s="48"/>
      <c r="S32" s="48"/>
      <c r="T32" s="48"/>
      <c r="U32" s="48"/>
      <c r="V32" s="48"/>
      <c r="W32" s="48"/>
      <c r="X32" s="48"/>
    </row>
    <row r="33" spans="1:24" ht="35.1" customHeight="1">
      <c r="A33" s="540">
        <v>26</v>
      </c>
      <c r="B33" s="544" t="s">
        <v>4164</v>
      </c>
      <c r="C33" s="542" t="s">
        <v>4165</v>
      </c>
      <c r="D33" s="543" t="s">
        <v>769</v>
      </c>
      <c r="E33" s="542" t="s">
        <v>4166</v>
      </c>
      <c r="F33" s="542">
        <v>1958</v>
      </c>
      <c r="G33" s="763" t="s">
        <v>4167</v>
      </c>
      <c r="H33" s="589"/>
      <c r="I33" s="544"/>
      <c r="J33" s="542"/>
      <c r="K33" s="763" t="s">
        <v>4168</v>
      </c>
      <c r="L33" s="589" t="s">
        <v>224</v>
      </c>
      <c r="M33" s="542"/>
      <c r="N33" s="760" t="s">
        <v>4169</v>
      </c>
      <c r="O33" s="512"/>
      <c r="P33" s="48"/>
      <c r="Q33" s="48"/>
      <c r="R33" s="48"/>
      <c r="S33" s="48"/>
      <c r="T33" s="48"/>
      <c r="U33" s="48"/>
      <c r="V33" s="48"/>
      <c r="W33" s="48"/>
      <c r="X33" s="48"/>
    </row>
    <row r="34" spans="1:24" ht="30" customHeight="1">
      <c r="A34" s="540">
        <v>27</v>
      </c>
      <c r="B34" s="544" t="str">
        <f>B29</f>
        <v>Tanah kering ditanami jagung</v>
      </c>
      <c r="C34" s="542" t="str">
        <f>C21</f>
        <v>2.01.03.03.001</v>
      </c>
      <c r="D34" s="543" t="s">
        <v>770</v>
      </c>
      <c r="E34" s="542" t="s">
        <v>4170</v>
      </c>
      <c r="F34" s="542">
        <v>1958</v>
      </c>
      <c r="G34" s="763" t="str">
        <f>G33</f>
        <v xml:space="preserve">  Persil 93  </v>
      </c>
      <c r="H34" s="589"/>
      <c r="I34" s="544"/>
      <c r="J34" s="542"/>
      <c r="K34" s="763" t="s">
        <v>4171</v>
      </c>
      <c r="L34" s="589" t="s">
        <v>224</v>
      </c>
      <c r="M34" s="542"/>
      <c r="N34" s="760" t="s">
        <v>4171</v>
      </c>
      <c r="O34" s="512"/>
      <c r="P34" s="48"/>
      <c r="Q34" s="48"/>
      <c r="R34" s="48"/>
      <c r="S34" s="48"/>
      <c r="T34" s="48"/>
      <c r="U34" s="48"/>
      <c r="V34" s="48"/>
      <c r="W34" s="48"/>
      <c r="X34" s="48"/>
    </row>
    <row r="35" spans="1:24" ht="30" customHeight="1">
      <c r="A35" s="540">
        <v>28</v>
      </c>
      <c r="B35" s="544" t="str">
        <f t="shared" ref="B35:C35" si="8">B34</f>
        <v>Tanah kering ditanami jagung</v>
      </c>
      <c r="C35" s="542" t="str">
        <f t="shared" si="8"/>
        <v>2.01.03.03.001</v>
      </c>
      <c r="D35" s="543" t="s">
        <v>771</v>
      </c>
      <c r="E35" s="542" t="s">
        <v>4172</v>
      </c>
      <c r="F35" s="542">
        <v>1958</v>
      </c>
      <c r="G35" s="763" t="s">
        <v>4173</v>
      </c>
      <c r="H35" s="589"/>
      <c r="I35" s="544"/>
      <c r="J35" s="542"/>
      <c r="K35" s="763" t="str">
        <f>K34</f>
        <v>Lahan Pertanian SG</v>
      </c>
      <c r="L35" s="589" t="s">
        <v>224</v>
      </c>
      <c r="M35" s="542"/>
      <c r="N35" s="760" t="str">
        <f>N34</f>
        <v>Lahan Pertanian SG</v>
      </c>
      <c r="O35" s="512"/>
      <c r="P35" s="48"/>
      <c r="Q35" s="48"/>
      <c r="R35" s="48"/>
      <c r="S35" s="48"/>
      <c r="T35" s="48"/>
      <c r="U35" s="48"/>
      <c r="V35" s="48"/>
      <c r="W35" s="48"/>
      <c r="X35" s="48"/>
    </row>
    <row r="36" spans="1:24" ht="35.1" customHeight="1">
      <c r="A36" s="540">
        <v>29</v>
      </c>
      <c r="B36" s="544" t="s">
        <v>4057</v>
      </c>
      <c r="C36" s="542" t="str">
        <f>C22</f>
        <v>2.01.02.03.008</v>
      </c>
      <c r="D36" s="543" t="s">
        <v>374</v>
      </c>
      <c r="E36" s="542" t="s">
        <v>4174</v>
      </c>
      <c r="F36" s="542">
        <v>1958</v>
      </c>
      <c r="G36" s="763" t="s">
        <v>4175</v>
      </c>
      <c r="H36" s="589" t="s">
        <v>4061</v>
      </c>
      <c r="I36" s="544"/>
      <c r="J36" s="542"/>
      <c r="K36" s="763" t="s">
        <v>4176</v>
      </c>
      <c r="L36" s="589" t="s">
        <v>224</v>
      </c>
      <c r="M36" s="542"/>
      <c r="N36" s="767" t="s">
        <v>4177</v>
      </c>
      <c r="O36" s="512"/>
      <c r="P36" s="48"/>
      <c r="Q36" s="48"/>
      <c r="R36" s="48"/>
      <c r="S36" s="48"/>
      <c r="T36" s="48"/>
      <c r="U36" s="48"/>
      <c r="V36" s="48"/>
      <c r="W36" s="48"/>
      <c r="X36" s="48"/>
    </row>
    <row r="37" spans="1:24" ht="35.1" customHeight="1">
      <c r="A37" s="540">
        <v>30</v>
      </c>
      <c r="B37" s="544" t="str">
        <f>B35</f>
        <v>Tanah kering ditanami jagung</v>
      </c>
      <c r="C37" s="542" t="str">
        <f>C14</f>
        <v>2.01.03.03.001</v>
      </c>
      <c r="D37" s="543" t="s">
        <v>416</v>
      </c>
      <c r="E37" s="542" t="s">
        <v>4178</v>
      </c>
      <c r="F37" s="542">
        <v>1958</v>
      </c>
      <c r="G37" s="763" t="str">
        <f>G36</f>
        <v xml:space="preserve">  Persil 97  </v>
      </c>
      <c r="H37" s="589"/>
      <c r="I37" s="544"/>
      <c r="J37" s="542"/>
      <c r="K37" s="763" t="s">
        <v>4179</v>
      </c>
      <c r="L37" s="589" t="s">
        <v>224</v>
      </c>
      <c r="M37" s="542"/>
      <c r="N37" s="767" t="s">
        <v>4180</v>
      </c>
      <c r="O37" s="512"/>
      <c r="P37" s="48"/>
      <c r="Q37" s="48"/>
      <c r="R37" s="48"/>
      <c r="S37" s="48"/>
      <c r="T37" s="48"/>
      <c r="U37" s="48"/>
      <c r="V37" s="48"/>
      <c r="W37" s="48"/>
      <c r="X37" s="48"/>
    </row>
    <row r="38" spans="1:24" ht="35.1" customHeight="1">
      <c r="A38" s="540">
        <v>31</v>
      </c>
      <c r="B38" s="544" t="str">
        <f>B37</f>
        <v>Tanah kering ditanami jagung</v>
      </c>
      <c r="C38" s="542" t="str">
        <f t="shared" ref="C38:C40" si="9">C37</f>
        <v>2.01.03.03.001</v>
      </c>
      <c r="D38" s="543" t="s">
        <v>772</v>
      </c>
      <c r="E38" s="542" t="s">
        <v>4181</v>
      </c>
      <c r="F38" s="542">
        <v>1958</v>
      </c>
      <c r="G38" s="763" t="str">
        <f>G37</f>
        <v xml:space="preserve">  Persil 97  </v>
      </c>
      <c r="H38" s="589"/>
      <c r="I38" s="544"/>
      <c r="J38" s="542"/>
      <c r="K38" s="763" t="s">
        <v>4179</v>
      </c>
      <c r="L38" s="589" t="s">
        <v>224</v>
      </c>
      <c r="M38" s="542"/>
      <c r="N38" s="767" t="s">
        <v>4182</v>
      </c>
      <c r="O38" s="512"/>
      <c r="P38" s="48"/>
      <c r="Q38" s="48"/>
      <c r="R38" s="48"/>
      <c r="S38" s="48"/>
      <c r="T38" s="48"/>
      <c r="U38" s="48"/>
      <c r="V38" s="48"/>
      <c r="W38" s="48"/>
      <c r="X38" s="48"/>
    </row>
    <row r="39" spans="1:24" ht="35.1" customHeight="1">
      <c r="A39" s="540">
        <v>32</v>
      </c>
      <c r="B39" s="544" t="str">
        <f t="shared" ref="B39:B40" si="10">B34</f>
        <v>Tanah kering ditanami jagung</v>
      </c>
      <c r="C39" s="542" t="str">
        <f t="shared" si="9"/>
        <v>2.01.03.03.001</v>
      </c>
      <c r="D39" s="543" t="s">
        <v>773</v>
      </c>
      <c r="E39" s="542" t="s">
        <v>4183</v>
      </c>
      <c r="F39" s="542">
        <v>1958</v>
      </c>
      <c r="G39" s="763" t="str">
        <f>G38</f>
        <v xml:space="preserve">  Persil 97  </v>
      </c>
      <c r="H39" s="589"/>
      <c r="I39" s="544"/>
      <c r="J39" s="542"/>
      <c r="K39" s="763" t="s">
        <v>4179</v>
      </c>
      <c r="L39" s="589" t="s">
        <v>224</v>
      </c>
      <c r="M39" s="542"/>
      <c r="N39" s="767" t="s">
        <v>4184</v>
      </c>
      <c r="O39" s="512"/>
      <c r="P39" s="48"/>
      <c r="Q39" s="48"/>
      <c r="R39" s="48"/>
      <c r="S39" s="48"/>
      <c r="T39" s="48"/>
      <c r="U39" s="48"/>
      <c r="V39" s="48"/>
      <c r="W39" s="48"/>
      <c r="X39" s="48"/>
    </row>
    <row r="40" spans="1:24" ht="35.1" customHeight="1">
      <c r="A40" s="540">
        <v>33</v>
      </c>
      <c r="B40" s="544" t="str">
        <f t="shared" si="10"/>
        <v>Tanah kering ditanami jagung</v>
      </c>
      <c r="C40" s="542" t="str">
        <f t="shared" si="9"/>
        <v>2.01.03.03.001</v>
      </c>
      <c r="D40" s="543" t="s">
        <v>774</v>
      </c>
      <c r="E40" s="542" t="s">
        <v>4185</v>
      </c>
      <c r="F40" s="542">
        <v>1958</v>
      </c>
      <c r="G40" s="763" t="s">
        <v>4186</v>
      </c>
      <c r="H40" s="589"/>
      <c r="I40" s="544"/>
      <c r="J40" s="542"/>
      <c r="K40" s="763" t="s">
        <v>4187</v>
      </c>
      <c r="L40" s="589" t="s">
        <v>224</v>
      </c>
      <c r="M40" s="542"/>
      <c r="N40" s="767" t="s">
        <v>4188</v>
      </c>
      <c r="O40" s="512"/>
      <c r="P40" s="48"/>
      <c r="Q40" s="48"/>
      <c r="R40" s="48"/>
      <c r="S40" s="48"/>
      <c r="T40" s="48"/>
      <c r="U40" s="48"/>
      <c r="V40" s="48"/>
      <c r="W40" s="48"/>
      <c r="X40" s="48"/>
    </row>
    <row r="41" spans="1:24" ht="35.1" customHeight="1">
      <c r="A41" s="540">
        <v>34</v>
      </c>
      <c r="B41" s="544" t="str">
        <f t="shared" ref="B41" si="11">B40</f>
        <v>Tanah kering ditanami jagung</v>
      </c>
      <c r="C41" s="542" t="str">
        <f>C18</f>
        <v>2.01.03.03.001</v>
      </c>
      <c r="D41" s="543" t="s">
        <v>775</v>
      </c>
      <c r="E41" s="542" t="s">
        <v>4189</v>
      </c>
      <c r="F41" s="542">
        <v>1958</v>
      </c>
      <c r="G41" s="763" t="str">
        <f t="shared" ref="G41:G47" si="12">G40</f>
        <v xml:space="preserve">  Persil 98  </v>
      </c>
      <c r="H41" s="589"/>
      <c r="I41" s="544"/>
      <c r="J41" s="542"/>
      <c r="K41" s="763" t="s">
        <v>4190</v>
      </c>
      <c r="L41" s="589" t="s">
        <v>224</v>
      </c>
      <c r="M41" s="542"/>
      <c r="N41" s="767" t="s">
        <v>4191</v>
      </c>
      <c r="O41" s="512"/>
      <c r="P41" s="48"/>
      <c r="Q41" s="48"/>
      <c r="R41" s="48"/>
      <c r="S41" s="48"/>
      <c r="T41" s="48"/>
      <c r="U41" s="48"/>
      <c r="V41" s="48"/>
      <c r="W41" s="48"/>
      <c r="X41" s="48"/>
    </row>
    <row r="42" spans="1:24" ht="35.1" customHeight="1">
      <c r="A42" s="540">
        <v>35</v>
      </c>
      <c r="B42" s="544" t="s">
        <v>4064</v>
      </c>
      <c r="C42" s="542" t="s">
        <v>4065</v>
      </c>
      <c r="D42" s="543" t="s">
        <v>776</v>
      </c>
      <c r="E42" s="542" t="s">
        <v>4192</v>
      </c>
      <c r="F42" s="542">
        <v>1958</v>
      </c>
      <c r="G42" s="763" t="str">
        <f t="shared" si="12"/>
        <v xml:space="preserve">  Persil 98  </v>
      </c>
      <c r="H42" s="589" t="s">
        <v>4061</v>
      </c>
      <c r="I42" s="544"/>
      <c r="J42" s="542"/>
      <c r="K42" s="763" t="s">
        <v>4193</v>
      </c>
      <c r="L42" s="589" t="s">
        <v>224</v>
      </c>
      <c r="M42" s="542"/>
      <c r="N42" s="767" t="s">
        <v>4194</v>
      </c>
      <c r="O42" s="512"/>
      <c r="P42" s="48"/>
      <c r="Q42" s="48"/>
      <c r="R42" s="48"/>
      <c r="S42" s="48"/>
      <c r="T42" s="48"/>
      <c r="U42" s="48"/>
      <c r="V42" s="48"/>
      <c r="W42" s="48"/>
      <c r="X42" s="48"/>
    </row>
    <row r="43" spans="1:24" ht="35.1" customHeight="1">
      <c r="A43" s="540">
        <v>36</v>
      </c>
      <c r="B43" s="544" t="str">
        <f>B41</f>
        <v>Tanah kering ditanami jagung</v>
      </c>
      <c r="C43" s="542" t="str">
        <f>C41</f>
        <v>2.01.03.03.001</v>
      </c>
      <c r="D43" s="543" t="s">
        <v>777</v>
      </c>
      <c r="E43" s="542" t="s">
        <v>4195</v>
      </c>
      <c r="F43" s="542">
        <v>1958</v>
      </c>
      <c r="G43" s="763" t="s">
        <v>4196</v>
      </c>
      <c r="H43" s="589"/>
      <c r="I43" s="544"/>
      <c r="J43" s="542"/>
      <c r="K43" s="763" t="s">
        <v>4197</v>
      </c>
      <c r="L43" s="589" t="s">
        <v>224</v>
      </c>
      <c r="M43" s="542"/>
      <c r="N43" s="767" t="s">
        <v>4198</v>
      </c>
      <c r="O43" s="512"/>
      <c r="P43" s="48"/>
      <c r="Q43" s="48"/>
      <c r="R43" s="48"/>
      <c r="S43" s="48"/>
      <c r="T43" s="48"/>
      <c r="U43" s="48"/>
      <c r="V43" s="48"/>
      <c r="W43" s="48"/>
      <c r="X43" s="48"/>
    </row>
    <row r="44" spans="1:24" ht="35.1" customHeight="1">
      <c r="A44" s="540">
        <v>37</v>
      </c>
      <c r="B44" s="544" t="str">
        <f>B43</f>
        <v>Tanah kering ditanami jagung</v>
      </c>
      <c r="C44" s="542" t="str">
        <f>C37</f>
        <v>2.01.03.03.001</v>
      </c>
      <c r="D44" s="543" t="s">
        <v>778</v>
      </c>
      <c r="E44" s="542" t="s">
        <v>4199</v>
      </c>
      <c r="F44" s="542">
        <v>1958</v>
      </c>
      <c r="G44" s="763" t="str">
        <f>G42</f>
        <v xml:space="preserve">  Persil 98  </v>
      </c>
      <c r="H44" s="589"/>
      <c r="I44" s="544"/>
      <c r="J44" s="542"/>
      <c r="K44" s="763" t="s">
        <v>4200</v>
      </c>
      <c r="L44" s="589" t="s">
        <v>224</v>
      </c>
      <c r="M44" s="542"/>
      <c r="N44" s="767" t="s">
        <v>4201</v>
      </c>
      <c r="O44" s="512"/>
      <c r="P44" s="48"/>
      <c r="Q44" s="48"/>
      <c r="R44" s="48"/>
      <c r="S44" s="48"/>
      <c r="T44" s="48"/>
      <c r="U44" s="48"/>
      <c r="V44" s="48"/>
      <c r="W44" s="48"/>
      <c r="X44" s="48"/>
    </row>
    <row r="45" spans="1:24" ht="35.1" customHeight="1">
      <c r="A45" s="540">
        <v>38</v>
      </c>
      <c r="B45" s="544" t="str">
        <f t="shared" ref="B45:B47" si="13">B44</f>
        <v>Tanah kering ditanami jagung</v>
      </c>
      <c r="C45" s="542" t="s">
        <v>4202</v>
      </c>
      <c r="D45" s="543" t="s">
        <v>779</v>
      </c>
      <c r="E45" s="542" t="s">
        <v>4203</v>
      </c>
      <c r="F45" s="542">
        <v>1958</v>
      </c>
      <c r="G45" s="763" t="str">
        <f t="shared" si="12"/>
        <v xml:space="preserve">  Persil 98  </v>
      </c>
      <c r="H45" s="589"/>
      <c r="I45" s="544"/>
      <c r="J45" s="542"/>
      <c r="K45" s="763" t="s">
        <v>4204</v>
      </c>
      <c r="L45" s="589" t="s">
        <v>224</v>
      </c>
      <c r="M45" s="542"/>
      <c r="N45" s="767" t="s">
        <v>4205</v>
      </c>
      <c r="O45" s="512"/>
      <c r="P45" s="48"/>
      <c r="Q45" s="48"/>
      <c r="R45" s="48"/>
      <c r="S45" s="48"/>
      <c r="T45" s="48"/>
      <c r="U45" s="48"/>
      <c r="V45" s="48"/>
      <c r="W45" s="48"/>
      <c r="X45" s="48"/>
    </row>
    <row r="46" spans="1:24" ht="35.1" customHeight="1">
      <c r="A46" s="540">
        <v>39</v>
      </c>
      <c r="B46" s="544" t="str">
        <f t="shared" si="13"/>
        <v>Tanah kering ditanami jagung</v>
      </c>
      <c r="C46" s="542" t="str">
        <f>C44</f>
        <v>2.01.03.03.001</v>
      </c>
      <c r="D46" s="543" t="s">
        <v>780</v>
      </c>
      <c r="E46" s="542" t="s">
        <v>4206</v>
      </c>
      <c r="F46" s="542">
        <v>1958</v>
      </c>
      <c r="G46" s="763" t="str">
        <f t="shared" si="12"/>
        <v xml:space="preserve">  Persil 98  </v>
      </c>
      <c r="H46" s="589"/>
      <c r="I46" s="544"/>
      <c r="J46" s="542"/>
      <c r="K46" s="763" t="s">
        <v>4207</v>
      </c>
      <c r="L46" s="589" t="s">
        <v>224</v>
      </c>
      <c r="M46" s="542"/>
      <c r="N46" s="767" t="s">
        <v>4208</v>
      </c>
      <c r="O46" s="512"/>
      <c r="P46" s="48"/>
      <c r="Q46" s="48"/>
      <c r="R46" s="48"/>
      <c r="S46" s="48"/>
      <c r="T46" s="48"/>
      <c r="U46" s="48"/>
      <c r="V46" s="48"/>
      <c r="W46" s="48"/>
      <c r="X46" s="48"/>
    </row>
    <row r="47" spans="1:24" ht="35.1" customHeight="1">
      <c r="A47" s="540">
        <v>40</v>
      </c>
      <c r="B47" s="544" t="str">
        <f t="shared" si="13"/>
        <v>Tanah kering ditanami jagung</v>
      </c>
      <c r="C47" s="542" t="str">
        <f>C46</f>
        <v>2.01.03.03.001</v>
      </c>
      <c r="D47" s="543" t="s">
        <v>781</v>
      </c>
      <c r="E47" s="542" t="s">
        <v>4209</v>
      </c>
      <c r="F47" s="542">
        <v>1958</v>
      </c>
      <c r="G47" s="763" t="str">
        <f t="shared" si="12"/>
        <v xml:space="preserve">  Persil 98  </v>
      </c>
      <c r="H47" s="589"/>
      <c r="I47" s="544"/>
      <c r="J47" s="542"/>
      <c r="K47" s="763" t="s">
        <v>4210</v>
      </c>
      <c r="L47" s="589" t="s">
        <v>224</v>
      </c>
      <c r="M47" s="542"/>
      <c r="N47" s="767" t="s">
        <v>4211</v>
      </c>
      <c r="O47" s="512"/>
      <c r="P47" s="48"/>
      <c r="Q47" s="48"/>
      <c r="R47" s="48"/>
      <c r="S47" s="48"/>
      <c r="T47" s="48"/>
      <c r="U47" s="48"/>
      <c r="V47" s="48"/>
      <c r="W47" s="48"/>
      <c r="X47" s="48"/>
    </row>
    <row r="48" spans="1:24" ht="35.1" customHeight="1">
      <c r="A48" s="540">
        <v>41</v>
      </c>
      <c r="B48" s="544" t="s">
        <v>4212</v>
      </c>
      <c r="C48" s="542" t="s">
        <v>4213</v>
      </c>
      <c r="D48" s="543" t="s">
        <v>782</v>
      </c>
      <c r="E48" s="542" t="s">
        <v>4214</v>
      </c>
      <c r="F48" s="542">
        <v>1958</v>
      </c>
      <c r="G48" s="763" t="s">
        <v>4215</v>
      </c>
      <c r="H48" s="589"/>
      <c r="I48" s="544"/>
      <c r="J48" s="542"/>
      <c r="K48" s="763" t="s">
        <v>4216</v>
      </c>
      <c r="L48" s="589" t="s">
        <v>224</v>
      </c>
      <c r="M48" s="542"/>
      <c r="N48" s="767" t="s">
        <v>4217</v>
      </c>
      <c r="O48" s="512"/>
      <c r="P48" s="48"/>
      <c r="Q48" s="48"/>
      <c r="R48" s="48"/>
      <c r="S48" s="48"/>
      <c r="T48" s="48"/>
      <c r="U48" s="48"/>
      <c r="V48" s="48"/>
      <c r="W48" s="48"/>
      <c r="X48" s="48"/>
    </row>
    <row r="49" spans="1:24" ht="35.1" customHeight="1">
      <c r="A49" s="540">
        <v>42</v>
      </c>
      <c r="B49" s="544" t="s">
        <v>4212</v>
      </c>
      <c r="C49" s="542" t="str">
        <f t="shared" ref="C49:C51" si="14">C48</f>
        <v>2.01.03.01.001</v>
      </c>
      <c r="D49" s="543" t="s">
        <v>783</v>
      </c>
      <c r="E49" s="542" t="s">
        <v>4218</v>
      </c>
      <c r="F49" s="542">
        <v>1958</v>
      </c>
      <c r="G49" s="763" t="str">
        <f>G48</f>
        <v xml:space="preserve">  Persil 99  </v>
      </c>
      <c r="H49" s="589"/>
      <c r="I49" s="544"/>
      <c r="J49" s="542"/>
      <c r="K49" s="763" t="s">
        <v>4216</v>
      </c>
      <c r="L49" s="589" t="s">
        <v>224</v>
      </c>
      <c r="M49" s="542"/>
      <c r="N49" s="767" t="s">
        <v>4219</v>
      </c>
      <c r="O49" s="512"/>
      <c r="P49" s="48"/>
      <c r="Q49" s="48"/>
      <c r="R49" s="48"/>
      <c r="S49" s="48"/>
      <c r="T49" s="48"/>
      <c r="U49" s="48"/>
      <c r="V49" s="48"/>
      <c r="W49" s="48"/>
      <c r="X49" s="48"/>
    </row>
    <row r="50" spans="1:24" ht="35.1" customHeight="1">
      <c r="A50" s="540">
        <v>43</v>
      </c>
      <c r="B50" s="544" t="s">
        <v>4212</v>
      </c>
      <c r="C50" s="542" t="str">
        <f t="shared" si="14"/>
        <v>2.01.03.01.001</v>
      </c>
      <c r="D50" s="543" t="s">
        <v>784</v>
      </c>
      <c r="E50" s="542" t="s">
        <v>4220</v>
      </c>
      <c r="F50" s="542">
        <v>1958</v>
      </c>
      <c r="G50" s="763" t="str">
        <f t="shared" ref="G50:G51" si="15">G49</f>
        <v xml:space="preserve">  Persil 99  </v>
      </c>
      <c r="H50" s="589"/>
      <c r="I50" s="544"/>
      <c r="J50" s="542"/>
      <c r="K50" s="763" t="str">
        <f>K49</f>
        <v>Sawah pertanian</v>
      </c>
      <c r="L50" s="589" t="s">
        <v>224</v>
      </c>
      <c r="M50" s="542"/>
      <c r="N50" s="767" t="s">
        <v>4221</v>
      </c>
      <c r="O50" s="512"/>
      <c r="P50" s="48"/>
      <c r="Q50" s="48"/>
      <c r="R50" s="48"/>
      <c r="S50" s="48"/>
      <c r="T50" s="48"/>
      <c r="U50" s="48"/>
      <c r="V50" s="48"/>
      <c r="W50" s="48"/>
      <c r="X50" s="48"/>
    </row>
    <row r="51" spans="1:24" ht="35.1" customHeight="1">
      <c r="A51" s="540">
        <v>44</v>
      </c>
      <c r="B51" s="544" t="s">
        <v>4164</v>
      </c>
      <c r="C51" s="542" t="str">
        <f t="shared" si="14"/>
        <v>2.01.03.01.001</v>
      </c>
      <c r="D51" s="543" t="s">
        <v>785</v>
      </c>
      <c r="E51" s="542" t="s">
        <v>4222</v>
      </c>
      <c r="F51" s="542">
        <v>1958</v>
      </c>
      <c r="G51" s="763" t="str">
        <f t="shared" si="15"/>
        <v xml:space="preserve">  Persil 99  </v>
      </c>
      <c r="H51" s="589"/>
      <c r="I51" s="544"/>
      <c r="J51" s="542"/>
      <c r="K51" s="763" t="s">
        <v>661</v>
      </c>
      <c r="L51" s="589" t="s">
        <v>224</v>
      </c>
      <c r="M51" s="542"/>
      <c r="N51" s="767" t="s">
        <v>4223</v>
      </c>
      <c r="O51" s="512"/>
      <c r="P51" s="48"/>
      <c r="Q51" s="48"/>
      <c r="R51" s="48"/>
      <c r="S51" s="48"/>
      <c r="T51" s="48"/>
      <c r="U51" s="48"/>
      <c r="V51" s="48"/>
      <c r="W51" s="48"/>
      <c r="X51" s="48"/>
    </row>
    <row r="52" spans="1:24" ht="35.1" customHeight="1">
      <c r="A52" s="540">
        <v>45</v>
      </c>
      <c r="B52" s="544" t="s">
        <v>4057</v>
      </c>
      <c r="C52" s="542" t="str">
        <f>C22</f>
        <v>2.01.02.03.008</v>
      </c>
      <c r="D52" s="543" t="s">
        <v>786</v>
      </c>
      <c r="E52" s="542" t="s">
        <v>4224</v>
      </c>
      <c r="F52" s="542">
        <v>1958</v>
      </c>
      <c r="G52" s="763" t="s">
        <v>4225</v>
      </c>
      <c r="H52" s="589"/>
      <c r="I52" s="544"/>
      <c r="J52" s="542"/>
      <c r="K52" s="763" t="s">
        <v>4226</v>
      </c>
      <c r="L52" s="589" t="s">
        <v>224</v>
      </c>
      <c r="M52" s="542"/>
      <c r="N52" s="767" t="s">
        <v>4227</v>
      </c>
      <c r="O52" s="512"/>
      <c r="P52" s="48"/>
      <c r="Q52" s="48"/>
      <c r="R52" s="48"/>
      <c r="S52" s="48"/>
      <c r="T52" s="48"/>
      <c r="U52" s="48"/>
      <c r="V52" s="48"/>
      <c r="W52" s="48"/>
      <c r="X52" s="48"/>
    </row>
    <row r="53" spans="1:24" ht="35.1" customHeight="1">
      <c r="A53" s="540">
        <v>46</v>
      </c>
      <c r="B53" s="544" t="s">
        <v>4069</v>
      </c>
      <c r="C53" s="542" t="str">
        <f>C19</f>
        <v>2.01.12.04.001</v>
      </c>
      <c r="D53" s="543" t="s">
        <v>787</v>
      </c>
      <c r="E53" s="542" t="s">
        <v>4228</v>
      </c>
      <c r="F53" s="542">
        <v>1958</v>
      </c>
      <c r="G53" s="763" t="s">
        <v>4229</v>
      </c>
      <c r="H53" s="589"/>
      <c r="I53" s="544"/>
      <c r="J53" s="542"/>
      <c r="K53" s="763" t="s">
        <v>4230</v>
      </c>
      <c r="L53" s="589" t="s">
        <v>224</v>
      </c>
      <c r="M53" s="542"/>
      <c r="N53" s="767" t="s">
        <v>4231</v>
      </c>
      <c r="O53" s="512"/>
      <c r="P53" s="48"/>
      <c r="Q53" s="48"/>
      <c r="R53" s="48"/>
      <c r="S53" s="48"/>
      <c r="T53" s="48"/>
      <c r="U53" s="48"/>
      <c r="V53" s="48"/>
      <c r="W53" s="48"/>
      <c r="X53" s="48"/>
    </row>
    <row r="54" spans="1:24" ht="35.1" customHeight="1">
      <c r="A54" s="540">
        <v>47</v>
      </c>
      <c r="B54" s="544" t="s">
        <v>4129</v>
      </c>
      <c r="C54" s="542" t="s">
        <v>4130</v>
      </c>
      <c r="D54" s="543" t="s">
        <v>788</v>
      </c>
      <c r="E54" s="542" t="s">
        <v>4232</v>
      </c>
      <c r="F54" s="542">
        <v>1958</v>
      </c>
      <c r="G54" s="763" t="s">
        <v>4233</v>
      </c>
      <c r="H54" s="589"/>
      <c r="I54" s="544"/>
      <c r="J54" s="542"/>
      <c r="K54" s="763" t="s">
        <v>4234</v>
      </c>
      <c r="L54" s="589" t="s">
        <v>224</v>
      </c>
      <c r="M54" s="542"/>
      <c r="N54" s="767" t="s">
        <v>4235</v>
      </c>
      <c r="O54" s="512"/>
      <c r="P54" s="48"/>
      <c r="Q54" s="48"/>
      <c r="R54" s="48"/>
      <c r="S54" s="48"/>
      <c r="T54" s="48"/>
      <c r="U54" s="48"/>
      <c r="V54" s="48"/>
      <c r="W54" s="48"/>
      <c r="X54" s="48"/>
    </row>
    <row r="55" spans="1:24" ht="35.1" customHeight="1">
      <c r="A55" s="540">
        <v>48</v>
      </c>
      <c r="B55" s="544" t="s">
        <v>4076</v>
      </c>
      <c r="C55" s="542" t="s">
        <v>4077</v>
      </c>
      <c r="D55" s="543" t="s">
        <v>789</v>
      </c>
      <c r="E55" s="542" t="s">
        <v>4236</v>
      </c>
      <c r="F55" s="542">
        <v>1958</v>
      </c>
      <c r="G55" s="763" t="str">
        <f>G54</f>
        <v xml:space="preserve">  Persil 110  </v>
      </c>
      <c r="H55" s="589"/>
      <c r="I55" s="544" t="s">
        <v>4237</v>
      </c>
      <c r="J55" s="542"/>
      <c r="K55" s="763" t="s">
        <v>4238</v>
      </c>
      <c r="L55" s="589" t="s">
        <v>224</v>
      </c>
      <c r="M55" s="542"/>
      <c r="N55" s="767" t="s">
        <v>4239</v>
      </c>
      <c r="O55" s="512"/>
      <c r="P55" s="48"/>
      <c r="Q55" s="48"/>
      <c r="R55" s="48"/>
      <c r="S55" s="48"/>
      <c r="T55" s="48"/>
      <c r="U55" s="48"/>
      <c r="V55" s="48"/>
      <c r="W55" s="48"/>
      <c r="X55" s="48"/>
    </row>
    <row r="56" spans="1:24" ht="35.1" customHeight="1">
      <c r="A56" s="540">
        <v>49</v>
      </c>
      <c r="B56" s="544" t="s">
        <v>4103</v>
      </c>
      <c r="C56" s="542" t="s">
        <v>4240</v>
      </c>
      <c r="D56" s="543" t="s">
        <v>790</v>
      </c>
      <c r="E56" s="542" t="s">
        <v>4241</v>
      </c>
      <c r="F56" s="542">
        <v>1958</v>
      </c>
      <c r="G56" s="763" t="s">
        <v>4242</v>
      </c>
      <c r="H56" s="589"/>
      <c r="I56" s="544"/>
      <c r="J56" s="542"/>
      <c r="K56" s="763" t="s">
        <v>4243</v>
      </c>
      <c r="L56" s="589" t="s">
        <v>224</v>
      </c>
      <c r="M56" s="542"/>
      <c r="N56" s="767" t="s">
        <v>4244</v>
      </c>
      <c r="O56" s="512"/>
      <c r="P56" s="48"/>
      <c r="Q56" s="48"/>
      <c r="R56" s="48"/>
      <c r="S56" s="48"/>
      <c r="T56" s="48"/>
      <c r="U56" s="48"/>
      <c r="V56" s="48"/>
      <c r="W56" s="48"/>
      <c r="X56" s="48"/>
    </row>
    <row r="57" spans="1:24" ht="35.1" customHeight="1">
      <c r="A57" s="540">
        <v>50</v>
      </c>
      <c r="B57" s="544" t="str">
        <f t="shared" ref="B57" si="16">B56</f>
        <v>Tanah bangunan tempat ibadah</v>
      </c>
      <c r="C57" s="542" t="str">
        <f>C55</f>
        <v>2.01.12.04.002</v>
      </c>
      <c r="D57" s="543" t="s">
        <v>418</v>
      </c>
      <c r="E57" s="542" t="s">
        <v>4245</v>
      </c>
      <c r="F57" s="542">
        <v>1958</v>
      </c>
      <c r="G57" s="763" t="str">
        <f>G56</f>
        <v xml:space="preserve">  Persil 111  </v>
      </c>
      <c r="H57" s="589"/>
      <c r="I57" s="544"/>
      <c r="J57" s="542"/>
      <c r="K57" s="763" t="s">
        <v>4246</v>
      </c>
      <c r="L57" s="589" t="s">
        <v>224</v>
      </c>
      <c r="M57" s="542"/>
      <c r="N57" s="767" t="s">
        <v>4247</v>
      </c>
      <c r="O57" s="512"/>
      <c r="P57" s="48"/>
      <c r="Q57" s="48"/>
      <c r="R57" s="48"/>
      <c r="S57" s="48"/>
      <c r="T57" s="48"/>
      <c r="U57" s="48"/>
      <c r="V57" s="48"/>
      <c r="W57" s="48"/>
      <c r="X57" s="48"/>
    </row>
    <row r="58" spans="1:24" ht="35.1" customHeight="1">
      <c r="A58" s="540">
        <v>51</v>
      </c>
      <c r="B58" s="544" t="s">
        <v>4248</v>
      </c>
      <c r="C58" s="542" t="s">
        <v>4249</v>
      </c>
      <c r="D58" s="543" t="s">
        <v>791</v>
      </c>
      <c r="E58" s="542" t="s">
        <v>4250</v>
      </c>
      <c r="F58" s="542">
        <v>1958</v>
      </c>
      <c r="G58" s="763" t="str">
        <f>G57</f>
        <v xml:space="preserve">  Persil 111  </v>
      </c>
      <c r="H58" s="589" t="s">
        <v>4061</v>
      </c>
      <c r="I58" s="544"/>
      <c r="J58" s="542"/>
      <c r="K58" s="763" t="s">
        <v>4251</v>
      </c>
      <c r="L58" s="589" t="s">
        <v>224</v>
      </c>
      <c r="M58" s="542"/>
      <c r="N58" s="767" t="s">
        <v>4252</v>
      </c>
      <c r="O58" s="512"/>
      <c r="P58" s="48"/>
      <c r="Q58" s="48"/>
      <c r="R58" s="48"/>
      <c r="S58" s="48"/>
      <c r="T58" s="48"/>
      <c r="U58" s="48"/>
      <c r="V58" s="48"/>
      <c r="W58" s="48"/>
      <c r="X58" s="48"/>
    </row>
    <row r="59" spans="1:24" ht="35.1" customHeight="1">
      <c r="A59" s="540">
        <v>52</v>
      </c>
      <c r="B59" s="544" t="s">
        <v>4253</v>
      </c>
      <c r="C59" s="542" t="s">
        <v>1071</v>
      </c>
      <c r="D59" s="543" t="s">
        <v>792</v>
      </c>
      <c r="E59" s="542" t="s">
        <v>4254</v>
      </c>
      <c r="F59" s="542">
        <v>1958</v>
      </c>
      <c r="G59" s="763" t="s">
        <v>4255</v>
      </c>
      <c r="H59" s="589"/>
      <c r="I59" s="544"/>
      <c r="J59" s="542"/>
      <c r="K59" s="763" t="s">
        <v>4256</v>
      </c>
      <c r="L59" s="589" t="s">
        <v>224</v>
      </c>
      <c r="M59" s="542"/>
      <c r="N59" s="767" t="s">
        <v>4257</v>
      </c>
      <c r="O59" s="512"/>
      <c r="P59" s="48"/>
      <c r="Q59" s="48"/>
      <c r="R59" s="48"/>
      <c r="S59" s="48"/>
      <c r="T59" s="48"/>
      <c r="U59" s="48"/>
      <c r="V59" s="48"/>
      <c r="W59" s="48"/>
      <c r="X59" s="48"/>
    </row>
    <row r="60" spans="1:24" ht="35.1" customHeight="1">
      <c r="A60" s="540">
        <v>53</v>
      </c>
      <c r="B60" s="544" t="s">
        <v>4064</v>
      </c>
      <c r="C60" s="542" t="s">
        <v>4065</v>
      </c>
      <c r="D60" s="543" t="s">
        <v>421</v>
      </c>
      <c r="E60" s="542" t="s">
        <v>4258</v>
      </c>
      <c r="F60" s="542">
        <v>1958</v>
      </c>
      <c r="G60" s="763" t="str">
        <f>G59</f>
        <v xml:space="preserve">  Persil 112</v>
      </c>
      <c r="H60" s="589" t="s">
        <v>4061</v>
      </c>
      <c r="I60" s="544"/>
      <c r="J60" s="542"/>
      <c r="K60" s="763" t="s">
        <v>4068</v>
      </c>
      <c r="L60" s="589" t="s">
        <v>224</v>
      </c>
      <c r="M60" s="542"/>
      <c r="N60" s="767" t="s">
        <v>4259</v>
      </c>
      <c r="O60" s="512"/>
      <c r="P60" s="48"/>
      <c r="Q60" s="48"/>
      <c r="R60" s="48"/>
      <c r="S60" s="48"/>
      <c r="T60" s="48"/>
      <c r="U60" s="48"/>
      <c r="V60" s="48"/>
      <c r="W60" s="48"/>
      <c r="X60" s="48"/>
    </row>
    <row r="61" spans="1:24" ht="35.1" customHeight="1">
      <c r="A61" s="540">
        <v>54</v>
      </c>
      <c r="B61" s="544" t="s">
        <v>4069</v>
      </c>
      <c r="C61" s="542" t="str">
        <f>C19</f>
        <v>2.01.12.04.001</v>
      </c>
      <c r="D61" s="543" t="s">
        <v>793</v>
      </c>
      <c r="E61" s="542" t="s">
        <v>4260</v>
      </c>
      <c r="F61" s="542">
        <v>2019</v>
      </c>
      <c r="G61" s="763" t="s">
        <v>4261</v>
      </c>
      <c r="H61" s="589"/>
      <c r="I61" s="544"/>
      <c r="J61" s="542"/>
      <c r="K61" s="763" t="s">
        <v>4262</v>
      </c>
      <c r="L61" s="589" t="s">
        <v>224</v>
      </c>
      <c r="M61" s="542"/>
      <c r="N61" s="767" t="s">
        <v>4263</v>
      </c>
      <c r="O61" s="512"/>
      <c r="P61" s="48"/>
      <c r="Q61" s="48"/>
      <c r="R61" s="48"/>
      <c r="S61" s="48"/>
      <c r="T61" s="48"/>
      <c r="U61" s="48"/>
      <c r="V61" s="48"/>
      <c r="W61" s="48"/>
      <c r="X61" s="48"/>
    </row>
    <row r="62" spans="1:24" ht="35.1" customHeight="1">
      <c r="A62" s="540">
        <v>55</v>
      </c>
      <c r="B62" s="544" t="s">
        <v>4081</v>
      </c>
      <c r="C62" s="542" t="str">
        <f>C47</f>
        <v>2.01.03.03.001</v>
      </c>
      <c r="D62" s="543" t="s">
        <v>794</v>
      </c>
      <c r="E62" s="542" t="s">
        <v>4264</v>
      </c>
      <c r="F62" s="542">
        <v>1958</v>
      </c>
      <c r="G62" s="763" t="str">
        <f>G61</f>
        <v xml:space="preserve">  Persil 117</v>
      </c>
      <c r="H62" s="589"/>
      <c r="I62" s="544"/>
      <c r="J62" s="542"/>
      <c r="K62" s="763" t="s">
        <v>4265</v>
      </c>
      <c r="L62" s="589" t="s">
        <v>224</v>
      </c>
      <c r="M62" s="542"/>
      <c r="N62" s="767" t="s">
        <v>4266</v>
      </c>
      <c r="O62" s="512"/>
      <c r="P62" s="48"/>
      <c r="Q62" s="48"/>
      <c r="R62" s="48"/>
      <c r="S62" s="48"/>
      <c r="T62" s="48"/>
      <c r="U62" s="48"/>
      <c r="V62" s="48"/>
      <c r="W62" s="48"/>
      <c r="X62" s="48"/>
    </row>
    <row r="63" spans="1:24" ht="35.1" customHeight="1">
      <c r="A63" s="540">
        <v>56</v>
      </c>
      <c r="B63" s="544" t="s">
        <v>4057</v>
      </c>
      <c r="C63" s="542" t="str">
        <f>C52</f>
        <v>2.01.02.03.008</v>
      </c>
      <c r="D63" s="543" t="s">
        <v>795</v>
      </c>
      <c r="E63" s="542" t="s">
        <v>4267</v>
      </c>
      <c r="F63" s="542">
        <v>1958</v>
      </c>
      <c r="G63" s="763" t="str">
        <f>G62</f>
        <v xml:space="preserve">  Persil 117</v>
      </c>
      <c r="H63" s="589" t="s">
        <v>4061</v>
      </c>
      <c r="I63" s="544"/>
      <c r="J63" s="542"/>
      <c r="K63" s="763" t="s">
        <v>4268</v>
      </c>
      <c r="L63" s="589" t="s">
        <v>224</v>
      </c>
      <c r="M63" s="542"/>
      <c r="N63" s="767" t="s">
        <v>4269</v>
      </c>
      <c r="O63" s="512"/>
      <c r="P63" s="48"/>
      <c r="Q63" s="48"/>
      <c r="R63" s="48"/>
      <c r="S63" s="48"/>
      <c r="T63" s="48"/>
      <c r="U63" s="48"/>
      <c r="V63" s="48"/>
      <c r="W63" s="48"/>
      <c r="X63" s="48"/>
    </row>
    <row r="64" spans="1:24" ht="35.1" customHeight="1">
      <c r="A64" s="540">
        <v>57</v>
      </c>
      <c r="B64" s="544" t="str">
        <f>B62</f>
        <v>Tanah kering ditanami jagung</v>
      </c>
      <c r="C64" s="542" t="str">
        <f>C62</f>
        <v>2.01.03.03.001</v>
      </c>
      <c r="D64" s="543" t="s">
        <v>423</v>
      </c>
      <c r="E64" s="542" t="s">
        <v>4270</v>
      </c>
      <c r="F64" s="542">
        <v>1958</v>
      </c>
      <c r="G64" s="763" t="s">
        <v>4271</v>
      </c>
      <c r="H64" s="589"/>
      <c r="I64" s="544"/>
      <c r="J64" s="542"/>
      <c r="K64" s="763" t="s">
        <v>4272</v>
      </c>
      <c r="L64" s="589" t="s">
        <v>224</v>
      </c>
      <c r="M64" s="542"/>
      <c r="N64" s="767" t="s">
        <v>4273</v>
      </c>
      <c r="O64" s="512"/>
      <c r="P64" s="48"/>
      <c r="Q64" s="48"/>
      <c r="R64" s="48"/>
      <c r="S64" s="48"/>
      <c r="T64" s="48"/>
      <c r="U64" s="48"/>
      <c r="V64" s="48"/>
      <c r="W64" s="48"/>
      <c r="X64" s="48"/>
    </row>
    <row r="65" spans="1:24" ht="35.1" customHeight="1">
      <c r="A65" s="540">
        <v>58</v>
      </c>
      <c r="B65" s="544" t="s">
        <v>4069</v>
      </c>
      <c r="C65" s="542" t="str">
        <f>C53</f>
        <v>2.01.12.04.001</v>
      </c>
      <c r="D65" s="543" t="s">
        <v>471</v>
      </c>
      <c r="E65" s="542" t="s">
        <v>4274</v>
      </c>
      <c r="F65" s="542">
        <v>1984</v>
      </c>
      <c r="G65" s="763" t="s">
        <v>4275</v>
      </c>
      <c r="H65" s="589"/>
      <c r="I65" s="544"/>
      <c r="J65" s="542"/>
      <c r="K65" s="763" t="s">
        <v>4276</v>
      </c>
      <c r="L65" s="590" t="str">
        <f>L66</f>
        <v>Tukar guling</v>
      </c>
      <c r="M65" s="542"/>
      <c r="N65" s="767" t="s">
        <v>4277</v>
      </c>
      <c r="O65" s="512"/>
      <c r="P65" s="48"/>
      <c r="Q65" s="48"/>
      <c r="R65" s="48"/>
      <c r="S65" s="48"/>
      <c r="T65" s="48"/>
      <c r="U65" s="48"/>
      <c r="V65" s="48"/>
      <c r="W65" s="48"/>
      <c r="X65" s="48"/>
    </row>
    <row r="66" spans="1:24" ht="35.1" customHeight="1">
      <c r="A66" s="540">
        <v>59</v>
      </c>
      <c r="B66" s="544" t="s">
        <v>4076</v>
      </c>
      <c r="C66" s="542" t="str">
        <f>C55</f>
        <v>2.01.12.04.002</v>
      </c>
      <c r="D66" s="543" t="s">
        <v>796</v>
      </c>
      <c r="E66" s="542" t="s">
        <v>4278</v>
      </c>
      <c r="F66" s="542">
        <f>F65</f>
        <v>1984</v>
      </c>
      <c r="G66" s="763" t="str">
        <f>G65</f>
        <v>Persil 126</v>
      </c>
      <c r="H66" s="589"/>
      <c r="I66" s="544"/>
      <c r="J66" s="542"/>
      <c r="K66" s="763" t="s">
        <v>4279</v>
      </c>
      <c r="L66" s="590" t="str">
        <f>L70</f>
        <v>Tukar guling</v>
      </c>
      <c r="M66" s="542"/>
      <c r="N66" s="768" t="s">
        <v>4280</v>
      </c>
      <c r="O66" s="512"/>
      <c r="P66" s="48"/>
      <c r="Q66" s="48"/>
      <c r="R66" s="48"/>
      <c r="S66" s="48"/>
      <c r="T66" s="48"/>
      <c r="U66" s="48"/>
      <c r="V66" s="48"/>
      <c r="W66" s="48"/>
      <c r="X66" s="48"/>
    </row>
    <row r="67" spans="1:24" ht="35.1" customHeight="1">
      <c r="A67" s="540">
        <v>60</v>
      </c>
      <c r="B67" s="544" t="s">
        <v>4057</v>
      </c>
      <c r="C67" s="542" t="str">
        <f>C63</f>
        <v>2.01.02.03.008</v>
      </c>
      <c r="D67" s="543" t="s">
        <v>474</v>
      </c>
      <c r="E67" s="542" t="s">
        <v>4281</v>
      </c>
      <c r="F67" s="542">
        <v>1958</v>
      </c>
      <c r="G67" s="763" t="s">
        <v>4282</v>
      </c>
      <c r="H67" s="589" t="s">
        <v>4061</v>
      </c>
      <c r="I67" s="544"/>
      <c r="J67" s="542"/>
      <c r="K67" s="763" t="s">
        <v>4283</v>
      </c>
      <c r="L67" s="589" t="s">
        <v>224</v>
      </c>
      <c r="M67" s="542"/>
      <c r="N67" s="767" t="s">
        <v>4284</v>
      </c>
      <c r="O67" s="512"/>
      <c r="P67" s="48"/>
      <c r="Q67" s="48"/>
      <c r="R67" s="48"/>
      <c r="S67" s="48"/>
      <c r="T67" s="48"/>
      <c r="U67" s="48"/>
      <c r="V67" s="48"/>
      <c r="W67" s="48"/>
      <c r="X67" s="48"/>
    </row>
    <row r="68" spans="1:24" ht="35.1" customHeight="1">
      <c r="A68" s="540">
        <v>61</v>
      </c>
      <c r="B68" s="544" t="s">
        <v>4064</v>
      </c>
      <c r="C68" s="542" t="str">
        <f>C9</f>
        <v>2.01.12.05.999</v>
      </c>
      <c r="D68" s="543" t="s">
        <v>425</v>
      </c>
      <c r="E68" s="542" t="s">
        <v>4285</v>
      </c>
      <c r="F68" s="542">
        <v>1958</v>
      </c>
      <c r="G68" s="763" t="s">
        <v>4286</v>
      </c>
      <c r="H68" s="589"/>
      <c r="I68" s="544"/>
      <c r="J68" s="542"/>
      <c r="K68" s="763" t="s">
        <v>4287</v>
      </c>
      <c r="L68" s="589" t="s">
        <v>224</v>
      </c>
      <c r="M68" s="542"/>
      <c r="N68" s="767" t="s">
        <v>4288</v>
      </c>
      <c r="O68" s="512"/>
      <c r="P68" s="48"/>
      <c r="Q68" s="48"/>
      <c r="R68" s="48"/>
      <c r="S68" s="48"/>
      <c r="T68" s="48"/>
      <c r="U68" s="48"/>
      <c r="V68" s="48"/>
      <c r="W68" s="48"/>
      <c r="X68" s="48"/>
    </row>
    <row r="69" spans="1:24" ht="35.1" customHeight="1">
      <c r="A69" s="540">
        <v>62</v>
      </c>
      <c r="B69" s="544" t="str">
        <f t="shared" ref="B69" si="17">B68</f>
        <v>Tanah Kosong yang tidak diusahakan</v>
      </c>
      <c r="C69" s="542" t="str">
        <f>C60</f>
        <v>2.01.12.05.999</v>
      </c>
      <c r="D69" s="543" t="s">
        <v>428</v>
      </c>
      <c r="E69" s="542" t="s">
        <v>4289</v>
      </c>
      <c r="F69" s="542">
        <f>F68</f>
        <v>1958</v>
      </c>
      <c r="G69" s="763" t="s">
        <v>4290</v>
      </c>
      <c r="H69" s="589"/>
      <c r="I69" s="544"/>
      <c r="J69" s="542"/>
      <c r="K69" s="763" t="s">
        <v>4291</v>
      </c>
      <c r="L69" s="589" t="s">
        <v>224</v>
      </c>
      <c r="M69" s="542"/>
      <c r="N69" s="767" t="s">
        <v>4292</v>
      </c>
      <c r="O69" s="512"/>
      <c r="P69" s="48"/>
      <c r="Q69" s="48"/>
      <c r="R69" s="48"/>
      <c r="S69" s="48"/>
      <c r="T69" s="48"/>
      <c r="U69" s="48"/>
      <c r="V69" s="48"/>
      <c r="W69" s="48"/>
      <c r="X69" s="48"/>
    </row>
    <row r="70" spans="1:24" ht="35.1" customHeight="1">
      <c r="A70" s="540">
        <v>63</v>
      </c>
      <c r="B70" s="544" t="s">
        <v>4069</v>
      </c>
      <c r="C70" s="542" t="str">
        <f>C65</f>
        <v>2.01.12.04.001</v>
      </c>
      <c r="D70" s="543" t="s">
        <v>431</v>
      </c>
      <c r="E70" s="542" t="s">
        <v>4293</v>
      </c>
      <c r="F70" s="542">
        <v>1984</v>
      </c>
      <c r="G70" s="763" t="s">
        <v>4294</v>
      </c>
      <c r="H70" s="589"/>
      <c r="I70" s="544"/>
      <c r="J70" s="542"/>
      <c r="K70" s="763" t="s">
        <v>4295</v>
      </c>
      <c r="L70" s="590" t="s">
        <v>4074</v>
      </c>
      <c r="M70" s="542"/>
      <c r="N70" s="767" t="s">
        <v>4296</v>
      </c>
      <c r="O70" s="512"/>
      <c r="P70" s="48"/>
      <c r="Q70" s="48"/>
      <c r="R70" s="48"/>
      <c r="S70" s="48"/>
      <c r="T70" s="48"/>
      <c r="U70" s="48"/>
      <c r="V70" s="48"/>
      <c r="W70" s="48"/>
      <c r="X70" s="48"/>
    </row>
    <row r="71" spans="1:24" ht="35.1" customHeight="1">
      <c r="A71" s="540">
        <v>64</v>
      </c>
      <c r="B71" s="544" t="s">
        <v>4076</v>
      </c>
      <c r="C71" s="542" t="str">
        <f>C57</f>
        <v>2.01.12.04.002</v>
      </c>
      <c r="D71" s="543" t="s">
        <v>434</v>
      </c>
      <c r="E71" s="542" t="s">
        <v>4297</v>
      </c>
      <c r="F71" s="542">
        <f>F70</f>
        <v>1984</v>
      </c>
      <c r="G71" s="763" t="str">
        <f>G70</f>
        <v xml:space="preserve">  Persil 156  </v>
      </c>
      <c r="H71" s="589"/>
      <c r="I71" s="544"/>
      <c r="J71" s="542"/>
      <c r="K71" s="763" t="s">
        <v>4298</v>
      </c>
      <c r="L71" s="590" t="s">
        <v>4074</v>
      </c>
      <c r="M71" s="542"/>
      <c r="N71" s="767" t="s">
        <v>4299</v>
      </c>
      <c r="O71" s="512"/>
      <c r="P71" s="48"/>
      <c r="Q71" s="48"/>
      <c r="R71" s="48"/>
      <c r="S71" s="48"/>
      <c r="T71" s="48"/>
      <c r="U71" s="48"/>
      <c r="V71" s="48"/>
      <c r="W71" s="48"/>
      <c r="X71" s="48"/>
    </row>
    <row r="72" spans="1:24" ht="35.1" customHeight="1">
      <c r="A72" s="540">
        <v>65</v>
      </c>
      <c r="B72" s="544" t="str">
        <f t="shared" ref="B72" si="18">B71</f>
        <v>Tanah bangunan sekolah</v>
      </c>
      <c r="C72" s="542" t="str">
        <f>C71</f>
        <v>2.01.12.04.002</v>
      </c>
      <c r="D72" s="543" t="s">
        <v>797</v>
      </c>
      <c r="E72" s="542" t="s">
        <v>4300</v>
      </c>
      <c r="F72" s="542">
        <v>1958</v>
      </c>
      <c r="G72" s="763" t="str">
        <f>G71</f>
        <v xml:space="preserve">  Persil 156  </v>
      </c>
      <c r="H72" s="589"/>
      <c r="I72" s="544"/>
      <c r="J72" s="542"/>
      <c r="K72" s="763" t="s">
        <v>4301</v>
      </c>
      <c r="L72" s="589" t="s">
        <v>224</v>
      </c>
      <c r="M72" s="542"/>
      <c r="N72" s="767" t="s">
        <v>4302</v>
      </c>
      <c r="O72" s="512"/>
      <c r="P72" s="48"/>
      <c r="Q72" s="48"/>
      <c r="R72" s="48"/>
      <c r="S72" s="48"/>
      <c r="T72" s="48"/>
      <c r="U72" s="48"/>
      <c r="V72" s="48"/>
      <c r="W72" s="48"/>
      <c r="X72" s="48"/>
    </row>
    <row r="73" spans="1:24" ht="35.1" customHeight="1">
      <c r="A73" s="540">
        <v>66</v>
      </c>
      <c r="B73" s="544" t="s">
        <v>4103</v>
      </c>
      <c r="C73" s="542" t="s">
        <v>4303</v>
      </c>
      <c r="D73" s="543" t="s">
        <v>798</v>
      </c>
      <c r="E73" s="542" t="s">
        <v>4304</v>
      </c>
      <c r="F73" s="542">
        <v>1958</v>
      </c>
      <c r="G73" s="763" t="s">
        <v>4305</v>
      </c>
      <c r="H73" s="589"/>
      <c r="I73" s="544"/>
      <c r="J73" s="542"/>
      <c r="K73" s="763" t="s">
        <v>4306</v>
      </c>
      <c r="L73" s="589" t="s">
        <v>224</v>
      </c>
      <c r="M73" s="542"/>
      <c r="N73" s="767" t="s">
        <v>4307</v>
      </c>
      <c r="O73" s="512"/>
      <c r="P73" s="48"/>
      <c r="Q73" s="48"/>
      <c r="R73" s="48"/>
      <c r="S73" s="48"/>
      <c r="T73" s="48"/>
      <c r="U73" s="48"/>
      <c r="V73" s="48"/>
      <c r="W73" s="48"/>
      <c r="X73" s="48"/>
    </row>
    <row r="74" spans="1:24" ht="35.1" customHeight="1">
      <c r="A74" s="540">
        <v>67</v>
      </c>
      <c r="B74" s="544" t="s">
        <v>4057</v>
      </c>
      <c r="C74" s="542" t="str">
        <f>C52</f>
        <v>2.01.02.03.008</v>
      </c>
      <c r="D74" s="543" t="s">
        <v>799</v>
      </c>
      <c r="E74" s="542" t="s">
        <v>4308</v>
      </c>
      <c r="F74" s="542">
        <v>1958</v>
      </c>
      <c r="G74" s="763" t="s">
        <v>4309</v>
      </c>
      <c r="H74" s="589" t="s">
        <v>4061</v>
      </c>
      <c r="I74" s="544"/>
      <c r="J74" s="542"/>
      <c r="K74" s="763" t="s">
        <v>4310</v>
      </c>
      <c r="L74" s="589" t="s">
        <v>224</v>
      </c>
      <c r="M74" s="542"/>
      <c r="N74" s="767" t="s">
        <v>4311</v>
      </c>
      <c r="O74" s="512"/>
      <c r="P74" s="48"/>
      <c r="Q74" s="48"/>
      <c r="R74" s="48"/>
      <c r="S74" s="48"/>
      <c r="T74" s="48"/>
      <c r="U74" s="48"/>
      <c r="V74" s="48"/>
      <c r="W74" s="48"/>
      <c r="X74" s="48"/>
    </row>
    <row r="75" spans="1:24" ht="35.1" customHeight="1">
      <c r="A75" s="540">
        <v>68</v>
      </c>
      <c r="B75" s="544" t="s">
        <v>4081</v>
      </c>
      <c r="C75" s="542" t="str">
        <f>C64</f>
        <v>2.01.03.03.001</v>
      </c>
      <c r="D75" s="543" t="s">
        <v>800</v>
      </c>
      <c r="E75" s="542" t="s">
        <v>4312</v>
      </c>
      <c r="F75" s="542">
        <v>1958</v>
      </c>
      <c r="G75" s="763" t="s">
        <v>4313</v>
      </c>
      <c r="H75" s="589"/>
      <c r="I75" s="544"/>
      <c r="J75" s="542"/>
      <c r="K75" s="763" t="s">
        <v>4314</v>
      </c>
      <c r="L75" s="589" t="s">
        <v>224</v>
      </c>
      <c r="M75" s="542"/>
      <c r="N75" s="767" t="s">
        <v>4315</v>
      </c>
      <c r="O75" s="512"/>
      <c r="P75" s="48"/>
      <c r="Q75" s="48"/>
      <c r="R75" s="48"/>
      <c r="S75" s="48"/>
      <c r="T75" s="48"/>
      <c r="U75" s="48"/>
      <c r="V75" s="48"/>
      <c r="W75" s="48"/>
      <c r="X75" s="48"/>
    </row>
    <row r="76" spans="1:24" ht="35.1" customHeight="1">
      <c r="A76" s="540">
        <v>69</v>
      </c>
      <c r="B76" s="544" t="s">
        <v>4164</v>
      </c>
      <c r="C76" s="542" t="str">
        <f>C33</f>
        <v>2.01.12.07.999</v>
      </c>
      <c r="D76" s="543" t="s">
        <v>801</v>
      </c>
      <c r="E76" s="542" t="s">
        <v>4316</v>
      </c>
      <c r="F76" s="542">
        <v>1958</v>
      </c>
      <c r="G76" s="763" t="s">
        <v>4317</v>
      </c>
      <c r="H76" s="589"/>
      <c r="I76" s="544"/>
      <c r="J76" s="542"/>
      <c r="K76" s="763" t="s">
        <v>4318</v>
      </c>
      <c r="L76" s="589" t="s">
        <v>224</v>
      </c>
      <c r="M76" s="542"/>
      <c r="N76" s="767" t="s">
        <v>4319</v>
      </c>
      <c r="O76" s="512"/>
      <c r="P76" s="48"/>
      <c r="Q76" s="48"/>
      <c r="R76" s="48"/>
      <c r="S76" s="48"/>
      <c r="T76" s="48"/>
      <c r="U76" s="48"/>
      <c r="V76" s="48"/>
      <c r="W76" s="48"/>
      <c r="X76" s="48"/>
    </row>
    <row r="77" spans="1:24" ht="35.1" customHeight="1">
      <c r="A77" s="540">
        <v>70</v>
      </c>
      <c r="B77" s="544" t="s">
        <v>4081</v>
      </c>
      <c r="C77" s="542" t="str">
        <f>C75</f>
        <v>2.01.03.03.001</v>
      </c>
      <c r="D77" s="543" t="s">
        <v>802</v>
      </c>
      <c r="E77" s="542" t="s">
        <v>238</v>
      </c>
      <c r="F77" s="542">
        <v>1958</v>
      </c>
      <c r="G77" s="763" t="str">
        <f>G76</f>
        <v xml:space="preserve">  Persil 173  </v>
      </c>
      <c r="H77" s="589"/>
      <c r="I77" s="544"/>
      <c r="J77" s="542"/>
      <c r="K77" s="763" t="s">
        <v>4171</v>
      </c>
      <c r="L77" s="589" t="s">
        <v>224</v>
      </c>
      <c r="M77" s="542"/>
      <c r="N77" s="767" t="s">
        <v>4320</v>
      </c>
      <c r="O77" s="512"/>
      <c r="P77" s="48"/>
      <c r="Q77" s="48"/>
      <c r="R77" s="48"/>
      <c r="S77" s="48"/>
      <c r="T77" s="48"/>
      <c r="U77" s="48"/>
      <c r="V77" s="48"/>
      <c r="W77" s="48"/>
      <c r="X77" s="48"/>
    </row>
    <row r="78" spans="1:24" ht="35.1" customHeight="1">
      <c r="A78" s="540">
        <v>71</v>
      </c>
      <c r="B78" s="544" t="s">
        <v>4081</v>
      </c>
      <c r="C78" s="542" t="str">
        <f>C36</f>
        <v>2.01.02.03.008</v>
      </c>
      <c r="D78" s="543" t="s">
        <v>803</v>
      </c>
      <c r="E78" s="542" t="s">
        <v>4321</v>
      </c>
      <c r="F78" s="542">
        <v>1958</v>
      </c>
      <c r="G78" s="763" t="s">
        <v>4322</v>
      </c>
      <c r="H78" s="589" t="s">
        <v>4061</v>
      </c>
      <c r="I78" s="544"/>
      <c r="J78" s="542"/>
      <c r="K78" s="763" t="s">
        <v>4323</v>
      </c>
      <c r="L78" s="589" t="s">
        <v>224</v>
      </c>
      <c r="M78" s="542"/>
      <c r="N78" s="767" t="s">
        <v>4324</v>
      </c>
      <c r="O78" s="512"/>
      <c r="P78" s="49"/>
      <c r="Q78" s="49"/>
      <c r="R78" s="49"/>
      <c r="S78" s="49"/>
      <c r="T78" s="49"/>
      <c r="U78" s="49"/>
      <c r="V78" s="49"/>
      <c r="W78" s="49"/>
      <c r="X78" s="49"/>
    </row>
    <row r="79" spans="1:24" ht="15" customHeight="1">
      <c r="A79" s="540">
        <v>72</v>
      </c>
      <c r="B79" s="544" t="s">
        <v>4081</v>
      </c>
      <c r="C79" s="542" t="str">
        <f>C44</f>
        <v>2.01.03.03.001</v>
      </c>
      <c r="D79" s="543" t="s">
        <v>804</v>
      </c>
      <c r="E79" s="542" t="s">
        <v>4325</v>
      </c>
      <c r="F79" s="542">
        <v>1958</v>
      </c>
      <c r="G79" s="763" t="s">
        <v>4326</v>
      </c>
      <c r="H79" s="589" t="s">
        <v>4061</v>
      </c>
      <c r="I79" s="544"/>
      <c r="J79" s="542"/>
      <c r="K79" s="763" t="str">
        <f>K78</f>
        <v>tlogo so</v>
      </c>
      <c r="L79" s="589" t="s">
        <v>224</v>
      </c>
      <c r="M79" s="542"/>
      <c r="N79" s="760" t="s">
        <v>4171</v>
      </c>
      <c r="O79" s="512"/>
      <c r="P79" s="49"/>
      <c r="Q79" s="49"/>
      <c r="R79" s="49"/>
      <c r="S79" s="49"/>
      <c r="T79" s="49"/>
      <c r="U79" s="49"/>
      <c r="V79" s="49"/>
      <c r="W79" s="49"/>
      <c r="X79" s="49"/>
    </row>
    <row r="80" spans="1:24" ht="24.95" customHeight="1">
      <c r="A80" s="540">
        <v>73</v>
      </c>
      <c r="B80" s="544" t="s">
        <v>4057</v>
      </c>
      <c r="C80" s="542" t="str">
        <f t="shared" ref="C80:C81" si="19">C74</f>
        <v>2.01.02.03.008</v>
      </c>
      <c r="D80" s="543" t="s">
        <v>805</v>
      </c>
      <c r="E80" s="542" t="s">
        <v>4327</v>
      </c>
      <c r="F80" s="542">
        <v>1958</v>
      </c>
      <c r="G80" s="763" t="s">
        <v>4328</v>
      </c>
      <c r="H80" s="589"/>
      <c r="I80" s="544"/>
      <c r="J80" s="542"/>
      <c r="K80" s="763" t="s">
        <v>4329</v>
      </c>
      <c r="L80" s="589" t="s">
        <v>224</v>
      </c>
      <c r="M80" s="542"/>
      <c r="N80" s="760" t="s">
        <v>4330</v>
      </c>
      <c r="O80" s="512"/>
      <c r="P80" s="49"/>
      <c r="Q80" s="49"/>
      <c r="R80" s="49"/>
      <c r="S80" s="49"/>
      <c r="T80" s="49"/>
      <c r="U80" s="49"/>
      <c r="V80" s="49"/>
      <c r="W80" s="49"/>
      <c r="X80" s="49"/>
    </row>
    <row r="81" spans="1:24" ht="24.95" customHeight="1">
      <c r="A81" s="540">
        <v>74</v>
      </c>
      <c r="B81" s="763" t="s">
        <v>4064</v>
      </c>
      <c r="C81" s="542" t="str">
        <f t="shared" si="19"/>
        <v>2.01.03.03.001</v>
      </c>
      <c r="D81" s="543" t="s">
        <v>806</v>
      </c>
      <c r="E81" s="542" t="s">
        <v>4331</v>
      </c>
      <c r="F81" s="542">
        <v>1958</v>
      </c>
      <c r="G81" s="763" t="s">
        <v>4328</v>
      </c>
      <c r="H81" s="589"/>
      <c r="I81" s="544"/>
      <c r="J81" s="542"/>
      <c r="K81" s="763" t="s">
        <v>4193</v>
      </c>
      <c r="L81" s="589" t="s">
        <v>224</v>
      </c>
      <c r="M81" s="542"/>
      <c r="N81" s="760" t="str">
        <f>N80</f>
        <v>TKD tlogo so</v>
      </c>
      <c r="O81" s="512"/>
      <c r="P81" s="49"/>
      <c r="Q81" s="49"/>
      <c r="R81" s="49"/>
      <c r="S81" s="49"/>
      <c r="T81" s="49"/>
      <c r="U81" s="49"/>
      <c r="V81" s="49"/>
      <c r="W81" s="49"/>
      <c r="X81" s="49"/>
    </row>
    <row r="82" spans="1:24" ht="24.95" customHeight="1">
      <c r="A82" s="540">
        <v>75</v>
      </c>
      <c r="B82" s="763" t="s">
        <v>4069</v>
      </c>
      <c r="C82" s="542" t="str">
        <f t="shared" ref="C82:C83" si="20">C70</f>
        <v>2.01.12.04.001</v>
      </c>
      <c r="D82" s="543" t="s">
        <v>807</v>
      </c>
      <c r="E82" s="542" t="s">
        <v>4332</v>
      </c>
      <c r="F82" s="542">
        <v>1984</v>
      </c>
      <c r="G82" s="763" t="s">
        <v>4333</v>
      </c>
      <c r="H82" s="589"/>
      <c r="I82" s="544"/>
      <c r="J82" s="542"/>
      <c r="K82" s="763" t="s">
        <v>4334</v>
      </c>
      <c r="L82" s="766" t="s">
        <v>4074</v>
      </c>
      <c r="M82" s="542"/>
      <c r="N82" s="760" t="s">
        <v>4335</v>
      </c>
      <c r="O82" s="512"/>
      <c r="P82" s="49"/>
      <c r="Q82" s="49"/>
      <c r="R82" s="49"/>
      <c r="S82" s="49"/>
      <c r="T82" s="49"/>
      <c r="U82" s="49"/>
      <c r="V82" s="49"/>
      <c r="W82" s="49"/>
      <c r="X82" s="49"/>
    </row>
    <row r="83" spans="1:24" ht="24.95" customHeight="1">
      <c r="A83" s="540">
        <v>76</v>
      </c>
      <c r="B83" s="763" t="s">
        <v>4076</v>
      </c>
      <c r="C83" s="542" t="str">
        <f t="shared" si="20"/>
        <v>2.01.12.04.002</v>
      </c>
      <c r="D83" s="543" t="s">
        <v>808</v>
      </c>
      <c r="E83" s="542" t="s">
        <v>4336</v>
      </c>
      <c r="F83" s="542">
        <v>1984</v>
      </c>
      <c r="G83" s="763" t="str">
        <f>G82</f>
        <v xml:space="preserve">  Persil 238   </v>
      </c>
      <c r="H83" s="589"/>
      <c r="I83" s="544"/>
      <c r="J83" s="542"/>
      <c r="K83" s="763" t="s">
        <v>4337</v>
      </c>
      <c r="L83" s="590" t="s">
        <v>4074</v>
      </c>
      <c r="M83" s="542"/>
      <c r="N83" s="760" t="s">
        <v>4338</v>
      </c>
      <c r="O83" s="512"/>
      <c r="P83" s="49"/>
      <c r="Q83" s="49"/>
      <c r="R83" s="49"/>
      <c r="S83" s="49"/>
      <c r="T83" s="49"/>
      <c r="U83" s="49"/>
      <c r="V83" s="49"/>
      <c r="W83" s="49"/>
      <c r="X83" s="49"/>
    </row>
    <row r="84" spans="1:24" ht="24.95" customHeight="1">
      <c r="A84" s="540">
        <v>77</v>
      </c>
      <c r="B84" s="763" t="s">
        <v>4081</v>
      </c>
      <c r="C84" s="542" t="str">
        <f>C75</f>
        <v>2.01.03.03.001</v>
      </c>
      <c r="D84" s="543" t="s">
        <v>809</v>
      </c>
      <c r="E84" s="542" t="s">
        <v>4339</v>
      </c>
      <c r="F84" s="542">
        <v>1958</v>
      </c>
      <c r="G84" s="763" t="s">
        <v>4340</v>
      </c>
      <c r="H84" s="589"/>
      <c r="I84" s="544"/>
      <c r="J84" s="542"/>
      <c r="K84" s="763" t="s">
        <v>4341</v>
      </c>
      <c r="L84" s="589" t="s">
        <v>224</v>
      </c>
      <c r="M84" s="542"/>
      <c r="N84" s="760" t="s">
        <v>4342</v>
      </c>
      <c r="O84" s="512"/>
      <c r="P84" s="48"/>
      <c r="Q84" s="48"/>
      <c r="R84" s="48"/>
      <c r="S84" s="48"/>
      <c r="T84" s="48"/>
      <c r="U84" s="48"/>
      <c r="V84" s="48"/>
      <c r="W84" s="48"/>
      <c r="X84" s="48"/>
    </row>
    <row r="85" spans="1:24" ht="24.95" customHeight="1">
      <c r="A85" s="540">
        <v>78</v>
      </c>
      <c r="B85" s="763" t="s">
        <v>4057</v>
      </c>
      <c r="C85" s="542" t="str">
        <f>C80</f>
        <v>2.01.02.03.008</v>
      </c>
      <c r="D85" s="543" t="s">
        <v>810</v>
      </c>
      <c r="E85" s="542" t="s">
        <v>4343</v>
      </c>
      <c r="F85" s="542">
        <v>1958</v>
      </c>
      <c r="G85" s="763" t="s">
        <v>4344</v>
      </c>
      <c r="H85" s="589" t="s">
        <v>4061</v>
      </c>
      <c r="I85" s="544"/>
      <c r="J85" s="542"/>
      <c r="K85" s="763" t="s">
        <v>4345</v>
      </c>
      <c r="L85" s="589" t="s">
        <v>224</v>
      </c>
      <c r="M85" s="542"/>
      <c r="N85" s="760" t="s">
        <v>4346</v>
      </c>
      <c r="O85" s="512"/>
      <c r="P85" s="48"/>
      <c r="Q85" s="48"/>
      <c r="R85" s="48"/>
      <c r="S85" s="48"/>
      <c r="T85" s="48"/>
      <c r="U85" s="48"/>
      <c r="V85" s="48"/>
      <c r="W85" s="48"/>
      <c r="X85" s="48"/>
    </row>
    <row r="86" spans="1:24" ht="24.95" customHeight="1">
      <c r="A86" s="540">
        <v>79</v>
      </c>
      <c r="B86" s="763" t="s">
        <v>4347</v>
      </c>
      <c r="C86" s="542" t="s">
        <v>4348</v>
      </c>
      <c r="D86" s="543" t="s">
        <v>811</v>
      </c>
      <c r="E86" s="542" t="s">
        <v>4349</v>
      </c>
      <c r="F86" s="542">
        <v>1958</v>
      </c>
      <c r="G86" s="763" t="s">
        <v>4350</v>
      </c>
      <c r="H86" s="589" t="s">
        <v>4061</v>
      </c>
      <c r="I86" s="544"/>
      <c r="J86" s="542"/>
      <c r="K86" s="763" t="s">
        <v>4351</v>
      </c>
      <c r="L86" s="589" t="s">
        <v>224</v>
      </c>
      <c r="M86" s="542"/>
      <c r="N86" s="760" t="s">
        <v>4352</v>
      </c>
      <c r="O86" s="512"/>
      <c r="P86" s="48"/>
      <c r="Q86" s="48"/>
      <c r="R86" s="48"/>
      <c r="S86" s="48"/>
      <c r="T86" s="48"/>
      <c r="U86" s="48"/>
      <c r="V86" s="48"/>
      <c r="W86" s="48"/>
      <c r="X86" s="48"/>
    </row>
    <row r="87" spans="1:24" ht="24.95" customHeight="1">
      <c r="A87" s="540">
        <v>80</v>
      </c>
      <c r="B87" s="763" t="s">
        <v>4081</v>
      </c>
      <c r="C87" s="542" t="str">
        <f>C84</f>
        <v>2.01.03.03.001</v>
      </c>
      <c r="D87" s="543" t="s">
        <v>812</v>
      </c>
      <c r="E87" s="542" t="s">
        <v>4353</v>
      </c>
      <c r="F87" s="542">
        <v>1958</v>
      </c>
      <c r="G87" s="763" t="s">
        <v>4354</v>
      </c>
      <c r="H87" s="589"/>
      <c r="I87" s="544"/>
      <c r="J87" s="542"/>
      <c r="K87" s="763" t="s">
        <v>4355</v>
      </c>
      <c r="L87" s="589" t="s">
        <v>224</v>
      </c>
      <c r="M87" s="542"/>
      <c r="N87" s="760" t="s">
        <v>4356</v>
      </c>
      <c r="O87" s="512"/>
      <c r="P87" s="48"/>
      <c r="Q87" s="48"/>
      <c r="R87" s="48"/>
      <c r="S87" s="48"/>
      <c r="T87" s="48"/>
      <c r="U87" s="48"/>
      <c r="V87" s="48"/>
      <c r="W87" s="48"/>
      <c r="X87" s="48"/>
    </row>
    <row r="88" spans="1:24" ht="40.5" customHeight="1">
      <c r="A88" s="540">
        <v>81</v>
      </c>
      <c r="B88" s="544" t="str">
        <f>B84</f>
        <v>Tanah kering ditanami jagung</v>
      </c>
      <c r="C88" s="542" t="str">
        <f>C87</f>
        <v>2.01.03.03.001</v>
      </c>
      <c r="D88" s="543" t="s">
        <v>813</v>
      </c>
      <c r="E88" s="542" t="s">
        <v>4357</v>
      </c>
      <c r="F88" s="542">
        <v>1958</v>
      </c>
      <c r="G88" s="763" t="s">
        <v>4354</v>
      </c>
      <c r="H88" s="589"/>
      <c r="I88" s="544"/>
      <c r="J88" s="542"/>
      <c r="K88" s="763" t="s">
        <v>4358</v>
      </c>
      <c r="L88" s="589" t="s">
        <v>224</v>
      </c>
      <c r="M88" s="542"/>
      <c r="N88" s="760" t="s">
        <v>4359</v>
      </c>
      <c r="O88" s="512"/>
      <c r="P88" s="48"/>
      <c r="Q88" s="48"/>
      <c r="R88" s="48"/>
      <c r="S88" s="48"/>
      <c r="T88" s="48"/>
      <c r="U88" s="48"/>
      <c r="V88" s="48"/>
      <c r="W88" s="48"/>
      <c r="X88" s="48"/>
    </row>
    <row r="89" spans="1:24" ht="53.25" customHeight="1">
      <c r="A89" s="540">
        <v>82</v>
      </c>
      <c r="B89" s="544" t="s">
        <v>4152</v>
      </c>
      <c r="C89" s="542" t="str">
        <f>C84</f>
        <v>2.01.03.03.001</v>
      </c>
      <c r="D89" s="543" t="s">
        <v>814</v>
      </c>
      <c r="E89" s="542" t="s">
        <v>4360</v>
      </c>
      <c r="F89" s="542">
        <v>1958</v>
      </c>
      <c r="G89" s="763" t="s">
        <v>4361</v>
      </c>
      <c r="H89" s="589" t="s">
        <v>4061</v>
      </c>
      <c r="I89" s="544"/>
      <c r="J89" s="542"/>
      <c r="K89" s="763" t="s">
        <v>4362</v>
      </c>
      <c r="L89" s="589" t="s">
        <v>224</v>
      </c>
      <c r="M89" s="542"/>
      <c r="N89" s="760" t="s">
        <v>4363</v>
      </c>
      <c r="O89" s="512"/>
      <c r="P89" s="48"/>
      <c r="Q89" s="48"/>
      <c r="R89" s="48"/>
      <c r="S89" s="48"/>
      <c r="T89" s="48"/>
      <c r="U89" s="48"/>
      <c r="V89" s="48"/>
      <c r="W89" s="48"/>
      <c r="X89" s="48"/>
    </row>
    <row r="90" spans="1:24" ht="24.95" customHeight="1">
      <c r="A90" s="540">
        <v>83</v>
      </c>
      <c r="B90" s="544" t="s">
        <v>4064</v>
      </c>
      <c r="C90" s="542" t="str">
        <f>C9</f>
        <v>2.01.12.05.999</v>
      </c>
      <c r="D90" s="543" t="s">
        <v>815</v>
      </c>
      <c r="E90" s="542" t="s">
        <v>4364</v>
      </c>
      <c r="F90" s="542">
        <v>1958</v>
      </c>
      <c r="G90" s="763" t="s">
        <v>4365</v>
      </c>
      <c r="H90" s="589" t="s">
        <v>4061</v>
      </c>
      <c r="I90" s="544"/>
      <c r="J90" s="542"/>
      <c r="K90" s="763" t="s">
        <v>4366</v>
      </c>
      <c r="L90" s="589" t="s">
        <v>224</v>
      </c>
      <c r="M90" s="542"/>
      <c r="N90" s="760" t="s">
        <v>4367</v>
      </c>
      <c r="O90" s="512"/>
      <c r="P90" s="48"/>
      <c r="Q90" s="48"/>
      <c r="R90" s="48"/>
      <c r="S90" s="48"/>
      <c r="T90" s="48"/>
      <c r="U90" s="48"/>
      <c r="V90" s="48"/>
      <c r="W90" s="48"/>
      <c r="X90" s="48"/>
    </row>
    <row r="91" spans="1:24" ht="48" customHeight="1">
      <c r="A91" s="540">
        <v>84</v>
      </c>
      <c r="B91" s="544" t="s">
        <v>4057</v>
      </c>
      <c r="C91" s="542" t="str">
        <f>C80</f>
        <v>2.01.02.03.008</v>
      </c>
      <c r="D91" s="543" t="s">
        <v>816</v>
      </c>
      <c r="E91" s="542" t="s">
        <v>4368</v>
      </c>
      <c r="F91" s="542">
        <v>1958</v>
      </c>
      <c r="G91" s="763" t="s">
        <v>4369</v>
      </c>
      <c r="H91" s="589"/>
      <c r="I91" s="544"/>
      <c r="J91" s="542"/>
      <c r="K91" s="763" t="s">
        <v>4370</v>
      </c>
      <c r="L91" s="589" t="s">
        <v>224</v>
      </c>
      <c r="M91" s="542"/>
      <c r="N91" s="760" t="s">
        <v>4371</v>
      </c>
      <c r="O91" s="512"/>
      <c r="P91" s="48"/>
      <c r="Q91" s="48"/>
      <c r="R91" s="48"/>
      <c r="S91" s="48"/>
      <c r="T91" s="48"/>
      <c r="U91" s="48"/>
      <c r="V91" s="48"/>
      <c r="W91" s="48"/>
      <c r="X91" s="48"/>
    </row>
    <row r="92" spans="1:24" ht="48" customHeight="1">
      <c r="A92" s="540">
        <v>85</v>
      </c>
      <c r="B92" s="544" t="s">
        <v>4081</v>
      </c>
      <c r="C92" s="542" t="str">
        <f>C89</f>
        <v>2.01.03.03.001</v>
      </c>
      <c r="D92" s="543" t="s">
        <v>308</v>
      </c>
      <c r="E92" s="542" t="s">
        <v>4372</v>
      </c>
      <c r="F92" s="542">
        <v>2016</v>
      </c>
      <c r="G92" s="763" t="s">
        <v>4373</v>
      </c>
      <c r="H92" s="589"/>
      <c r="I92" s="544"/>
      <c r="J92" s="542"/>
      <c r="K92" s="763" t="s">
        <v>4148</v>
      </c>
      <c r="L92" s="589" t="s">
        <v>224</v>
      </c>
      <c r="M92" s="589">
        <v>425000000</v>
      </c>
      <c r="N92" s="760" t="s">
        <v>4374</v>
      </c>
      <c r="O92" s="512"/>
      <c r="P92" s="48"/>
      <c r="Q92" s="48"/>
      <c r="R92" s="48"/>
      <c r="S92" s="48"/>
      <c r="T92" s="48"/>
      <c r="U92" s="48"/>
      <c r="V92" s="48"/>
      <c r="W92" s="48"/>
      <c r="X92" s="48"/>
    </row>
    <row r="93" spans="1:24" ht="48" customHeight="1">
      <c r="A93" s="540">
        <v>86</v>
      </c>
      <c r="B93" s="544" t="s">
        <v>4081</v>
      </c>
      <c r="C93" s="542" t="str">
        <f>C92</f>
        <v>2.01.03.03.001</v>
      </c>
      <c r="D93" s="543" t="s">
        <v>310</v>
      </c>
      <c r="E93" s="542" t="s">
        <v>4375</v>
      </c>
      <c r="F93" s="542">
        <v>2016</v>
      </c>
      <c r="G93" s="763" t="s">
        <v>4376</v>
      </c>
      <c r="H93" s="589"/>
      <c r="I93" s="544"/>
      <c r="J93" s="542"/>
      <c r="K93" s="763" t="s">
        <v>4377</v>
      </c>
      <c r="L93" s="589" t="s">
        <v>224</v>
      </c>
      <c r="M93" s="591">
        <v>110000000</v>
      </c>
      <c r="N93" s="760" t="s">
        <v>4378</v>
      </c>
      <c r="O93" s="512"/>
      <c r="P93" s="48"/>
      <c r="Q93" s="48"/>
      <c r="R93" s="48"/>
      <c r="S93" s="48"/>
      <c r="T93" s="48"/>
      <c r="U93" s="48"/>
      <c r="V93" s="48"/>
      <c r="W93" s="48"/>
      <c r="X93" s="48"/>
    </row>
    <row r="94" spans="1:24" ht="15.75" customHeight="1">
      <c r="A94" s="540">
        <v>87</v>
      </c>
      <c r="B94" s="544" t="s">
        <v>4379</v>
      </c>
      <c r="C94" s="542" t="str">
        <f>'[3]LHI Kendaraan'!C17</f>
        <v>3.02.01.04.001</v>
      </c>
      <c r="D94" s="543" t="s">
        <v>308</v>
      </c>
      <c r="E94" s="542" t="s">
        <v>1315</v>
      </c>
      <c r="F94" s="542">
        <v>2014</v>
      </c>
      <c r="G94" s="728" t="s">
        <v>4380</v>
      </c>
      <c r="H94" s="589"/>
      <c r="I94" s="544"/>
      <c r="J94" s="542"/>
      <c r="K94" s="763" t="s">
        <v>4381</v>
      </c>
      <c r="L94" s="589" t="s">
        <v>69</v>
      </c>
      <c r="M94" s="542">
        <v>0</v>
      </c>
      <c r="N94" s="760" t="s">
        <v>4382</v>
      </c>
      <c r="O94" s="512"/>
      <c r="P94" s="48"/>
      <c r="Q94" s="48"/>
      <c r="R94" s="48"/>
      <c r="S94" s="48"/>
      <c r="T94" s="48"/>
      <c r="U94" s="48"/>
      <c r="V94" s="48"/>
      <c r="W94" s="48"/>
      <c r="X94" s="48"/>
    </row>
    <row r="95" spans="1:24" ht="15.75" customHeight="1" thickBot="1">
      <c r="A95" s="560">
        <v>88</v>
      </c>
      <c r="B95" s="563" t="s">
        <v>4379</v>
      </c>
      <c r="C95" s="592" t="str">
        <f>C94</f>
        <v>3.02.01.04.001</v>
      </c>
      <c r="D95" s="593" t="s">
        <v>310</v>
      </c>
      <c r="E95" s="592" t="s">
        <v>1315</v>
      </c>
      <c r="F95" s="592">
        <v>2023</v>
      </c>
      <c r="G95" s="765" t="s">
        <v>4380</v>
      </c>
      <c r="H95" s="594"/>
      <c r="I95" s="563"/>
      <c r="J95" s="592"/>
      <c r="K95" s="764" t="s">
        <v>4383</v>
      </c>
      <c r="L95" s="594" t="s">
        <v>69</v>
      </c>
      <c r="M95" s="592">
        <v>0</v>
      </c>
      <c r="N95" s="761" t="s">
        <v>4384</v>
      </c>
      <c r="O95" s="512"/>
      <c r="P95" s="48"/>
      <c r="Q95" s="48"/>
      <c r="R95" s="48"/>
      <c r="S95" s="48"/>
      <c r="T95" s="48"/>
      <c r="U95" s="48"/>
      <c r="V95" s="48"/>
      <c r="W95" s="48"/>
      <c r="X95" s="48"/>
    </row>
    <row r="96" spans="1:24" ht="15.75" customHeight="1" thickBot="1">
      <c r="A96" s="520"/>
      <c r="B96" s="1356" t="s">
        <v>4385</v>
      </c>
      <c r="C96" s="1356"/>
      <c r="D96" s="1356"/>
      <c r="E96" s="1356"/>
      <c r="F96" s="1356"/>
      <c r="G96" s="1356"/>
      <c r="H96" s="1356"/>
      <c r="I96" s="1356"/>
      <c r="J96" s="1356"/>
      <c r="K96" s="1356"/>
      <c r="L96" s="581"/>
      <c r="M96" s="595">
        <f>SUM(M92:M95)</f>
        <v>535000000</v>
      </c>
      <c r="N96" s="521"/>
      <c r="O96" s="243"/>
      <c r="P96" s="48"/>
      <c r="Q96" s="48"/>
      <c r="R96" s="48"/>
      <c r="S96" s="48"/>
      <c r="T96" s="48"/>
      <c r="U96" s="48"/>
      <c r="V96" s="48"/>
      <c r="W96" s="48"/>
      <c r="X96" s="48"/>
    </row>
    <row r="97" spans="1:24" ht="15.75" customHeight="1">
      <c r="A97" s="519"/>
      <c r="B97" s="523"/>
      <c r="C97" s="523"/>
      <c r="D97" s="523"/>
      <c r="E97" s="523"/>
      <c r="F97" s="523"/>
      <c r="G97" s="523"/>
      <c r="H97" s="523"/>
      <c r="I97" s="523"/>
      <c r="J97" s="523"/>
      <c r="K97" s="523"/>
      <c r="L97" s="519"/>
      <c r="M97" s="596"/>
      <c r="N97" s="519"/>
      <c r="O97" s="243"/>
      <c r="P97" s="48"/>
      <c r="Q97" s="48"/>
      <c r="R97" s="48"/>
      <c r="S97" s="48"/>
      <c r="T97" s="48"/>
      <c r="U97" s="48"/>
      <c r="V97" s="48"/>
      <c r="W97" s="48"/>
      <c r="X97" s="48"/>
    </row>
    <row r="98" spans="1:24" ht="15.75" customHeight="1">
      <c r="A98" s="597"/>
      <c r="B98" s="598"/>
      <c r="G98" s="516"/>
      <c r="H98" s="514"/>
      <c r="I98" s="516"/>
      <c r="J98" s="514"/>
      <c r="K98" s="712" t="s">
        <v>4426</v>
      </c>
      <c r="O98" s="512"/>
      <c r="P98" s="48"/>
      <c r="Q98" s="48"/>
      <c r="R98" s="48"/>
      <c r="S98" s="48"/>
      <c r="T98" s="48"/>
      <c r="U98" s="48"/>
      <c r="V98" s="48"/>
      <c r="W98" s="48"/>
      <c r="X98" s="48"/>
    </row>
    <row r="99" spans="1:24" ht="15.75" customHeight="1">
      <c r="A99" s="597"/>
      <c r="B99" s="598"/>
      <c r="C99" s="516" t="s">
        <v>182</v>
      </c>
      <c r="G99" s="516"/>
      <c r="H99" s="514"/>
      <c r="I99" s="516"/>
      <c r="J99" s="514"/>
      <c r="O99" s="512"/>
      <c r="P99" s="48"/>
      <c r="Q99" s="48"/>
      <c r="R99" s="48"/>
      <c r="S99" s="48"/>
      <c r="T99" s="48"/>
      <c r="U99" s="48"/>
      <c r="V99" s="48"/>
      <c r="W99" s="48"/>
      <c r="X99" s="48"/>
    </row>
    <row r="100" spans="1:24" ht="15.75" customHeight="1">
      <c r="A100" s="599"/>
      <c r="C100" s="516" t="s">
        <v>727</v>
      </c>
      <c r="G100" s="516"/>
      <c r="H100" s="514"/>
      <c r="I100" s="516"/>
      <c r="J100" s="514"/>
      <c r="K100" s="516" t="s">
        <v>199</v>
      </c>
      <c r="O100" s="512"/>
      <c r="P100" s="48"/>
      <c r="Q100" s="48"/>
      <c r="R100" s="48"/>
      <c r="S100" s="48"/>
      <c r="T100" s="48"/>
      <c r="U100" s="48"/>
      <c r="V100" s="48"/>
      <c r="W100" s="48"/>
      <c r="X100" s="48"/>
    </row>
    <row r="101" spans="1:24" ht="15.75" customHeight="1">
      <c r="A101" s="597"/>
      <c r="B101" s="598"/>
      <c r="G101" s="516"/>
      <c r="H101" s="514"/>
      <c r="I101" s="516"/>
      <c r="J101" s="514"/>
      <c r="O101" s="512"/>
      <c r="P101" s="48"/>
      <c r="Q101" s="48"/>
      <c r="R101" s="48"/>
      <c r="S101" s="48"/>
      <c r="T101" s="48"/>
      <c r="U101" s="48"/>
      <c r="V101" s="48"/>
      <c r="W101" s="48"/>
      <c r="X101" s="48"/>
    </row>
    <row r="102" spans="1:24" ht="15.75" customHeight="1">
      <c r="A102" s="597"/>
      <c r="B102" s="598"/>
      <c r="G102" s="516"/>
      <c r="H102" s="514"/>
      <c r="I102" s="516"/>
      <c r="J102" s="514"/>
      <c r="O102" s="512"/>
      <c r="P102" s="48"/>
      <c r="Q102" s="48"/>
      <c r="R102" s="48"/>
      <c r="S102" s="48"/>
      <c r="T102" s="48"/>
      <c r="U102" s="48"/>
      <c r="V102" s="48"/>
      <c r="W102" s="48"/>
      <c r="X102" s="48"/>
    </row>
    <row r="103" spans="1:24" ht="15.75" customHeight="1">
      <c r="A103" s="518"/>
      <c r="B103" s="573"/>
      <c r="C103" s="518" t="s">
        <v>1010</v>
      </c>
      <c r="D103" s="518"/>
      <c r="E103" s="518"/>
      <c r="F103" s="518"/>
      <c r="G103" s="518"/>
      <c r="H103" s="573"/>
      <c r="I103" s="518"/>
      <c r="J103" s="573"/>
      <c r="K103" s="518" t="s">
        <v>1011</v>
      </c>
      <c r="L103" s="518"/>
      <c r="M103" s="518"/>
      <c r="N103" s="518"/>
      <c r="O103" s="243"/>
      <c r="P103" s="48"/>
      <c r="Q103" s="48"/>
      <c r="R103" s="48"/>
      <c r="S103" s="48"/>
      <c r="T103" s="48"/>
      <c r="U103" s="48"/>
      <c r="V103" s="48"/>
      <c r="W103" s="48"/>
      <c r="X103" s="48"/>
    </row>
    <row r="104" spans="1:24" ht="15.75" customHeight="1">
      <c r="O104" s="512"/>
      <c r="P104" s="48"/>
      <c r="Q104" s="48"/>
      <c r="R104" s="48"/>
      <c r="S104" s="48"/>
      <c r="T104" s="48"/>
      <c r="U104" s="48"/>
      <c r="V104" s="48"/>
      <c r="W104" s="48"/>
      <c r="X104" s="48"/>
    </row>
    <row r="105" spans="1:24" ht="15.75" customHeight="1">
      <c r="O105" s="512"/>
      <c r="P105" s="48"/>
      <c r="Q105" s="48"/>
      <c r="R105" s="48"/>
      <c r="S105" s="48"/>
      <c r="T105" s="48"/>
      <c r="U105" s="48"/>
      <c r="V105" s="48"/>
      <c r="W105" s="48"/>
      <c r="X105" s="48"/>
    </row>
    <row r="106" spans="1:24" ht="15.75" customHeight="1">
      <c r="A106" s="600"/>
      <c r="B106" s="598"/>
      <c r="C106" s="601"/>
      <c r="O106" s="512"/>
      <c r="P106" s="48"/>
      <c r="Q106" s="48"/>
      <c r="R106" s="48"/>
      <c r="S106" s="48"/>
      <c r="T106" s="48"/>
      <c r="U106" s="48"/>
      <c r="V106" s="48"/>
      <c r="W106" s="48"/>
      <c r="X106" s="48"/>
    </row>
    <row r="107" spans="1:24" ht="15.75" customHeight="1">
      <c r="A107" s="597"/>
      <c r="B107" s="598"/>
      <c r="O107" s="512"/>
      <c r="P107" s="48"/>
      <c r="Q107" s="48"/>
      <c r="R107" s="48"/>
      <c r="S107" s="48"/>
      <c r="T107" s="48"/>
      <c r="U107" s="48"/>
      <c r="V107" s="48"/>
      <c r="W107" s="48"/>
      <c r="X107" s="48"/>
    </row>
    <row r="108" spans="1:24" ht="15.75" customHeight="1">
      <c r="A108" s="597"/>
      <c r="B108" s="598"/>
      <c r="O108" s="512"/>
      <c r="P108" s="48"/>
      <c r="Q108" s="48"/>
      <c r="R108" s="48"/>
      <c r="S108" s="48"/>
      <c r="T108" s="48"/>
      <c r="U108" s="48"/>
      <c r="V108" s="48"/>
      <c r="W108" s="48"/>
      <c r="X108" s="48"/>
    </row>
    <row r="109" spans="1:24" ht="15.75" customHeight="1">
      <c r="A109" s="597"/>
      <c r="B109" s="598"/>
      <c r="O109" s="512"/>
      <c r="P109" s="48"/>
      <c r="Q109" s="48"/>
      <c r="R109" s="48"/>
      <c r="S109" s="48"/>
      <c r="T109" s="48"/>
      <c r="U109" s="48"/>
      <c r="V109" s="48"/>
      <c r="W109" s="48"/>
      <c r="X109" s="48"/>
    </row>
    <row r="110" spans="1:24" ht="15.75" customHeight="1">
      <c r="A110" s="597"/>
      <c r="B110" s="598"/>
      <c r="O110" s="512"/>
      <c r="P110" s="48"/>
      <c r="Q110" s="48"/>
      <c r="R110" s="48"/>
      <c r="S110" s="48"/>
      <c r="T110" s="48"/>
      <c r="U110" s="48"/>
      <c r="V110" s="48"/>
      <c r="W110" s="48"/>
      <c r="X110" s="48"/>
    </row>
    <row r="111" spans="1:24" ht="15.75" customHeight="1">
      <c r="A111" s="597"/>
      <c r="B111" s="598"/>
      <c r="O111" s="512"/>
      <c r="P111" s="48"/>
      <c r="Q111" s="48"/>
      <c r="R111" s="48"/>
      <c r="S111" s="48"/>
      <c r="T111" s="48"/>
      <c r="U111" s="48"/>
      <c r="V111" s="48"/>
      <c r="W111" s="48"/>
      <c r="X111" s="48"/>
    </row>
    <row r="112" spans="1:24" ht="15.75" customHeight="1">
      <c r="A112" s="597"/>
      <c r="B112" s="598"/>
      <c r="O112" s="512"/>
      <c r="P112" s="48"/>
      <c r="Q112" s="48"/>
      <c r="R112" s="48"/>
      <c r="S112" s="48"/>
      <c r="T112" s="48"/>
      <c r="U112" s="48"/>
      <c r="V112" s="48"/>
      <c r="W112" s="48"/>
      <c r="X112" s="48"/>
    </row>
    <row r="113" spans="1:24" ht="15.75" customHeight="1">
      <c r="A113" s="597"/>
      <c r="B113" s="598"/>
      <c r="O113" s="512"/>
      <c r="P113" s="48"/>
      <c r="Q113" s="48"/>
      <c r="R113" s="48"/>
      <c r="S113" s="48"/>
      <c r="T113" s="48"/>
      <c r="U113" s="48"/>
      <c r="V113" s="48"/>
      <c r="W113" s="48"/>
      <c r="X113" s="48"/>
    </row>
    <row r="114" spans="1:24" ht="15.75" customHeight="1">
      <c r="A114" s="597"/>
      <c r="B114" s="598"/>
      <c r="O114" s="512"/>
      <c r="P114" s="48"/>
      <c r="Q114" s="48"/>
      <c r="R114" s="48"/>
      <c r="S114" s="48"/>
      <c r="T114" s="48"/>
      <c r="U114" s="48"/>
      <c r="V114" s="48"/>
      <c r="W114" s="48"/>
      <c r="X114" s="48"/>
    </row>
    <row r="115" spans="1:24" ht="15.75" customHeight="1">
      <c r="A115" s="597"/>
      <c r="B115" s="598"/>
      <c r="O115" s="512"/>
      <c r="P115" s="48"/>
      <c r="Q115" s="48"/>
      <c r="R115" s="48"/>
      <c r="S115" s="48"/>
      <c r="T115" s="48"/>
      <c r="U115" s="48"/>
      <c r="V115" s="48"/>
      <c r="W115" s="48"/>
      <c r="X115" s="48"/>
    </row>
    <row r="116" spans="1:24" ht="15.75" customHeight="1">
      <c r="A116" s="597"/>
      <c r="B116" s="598"/>
      <c r="O116" s="512"/>
      <c r="P116" s="48"/>
      <c r="Q116" s="48"/>
      <c r="R116" s="48"/>
      <c r="S116" s="48"/>
      <c r="T116" s="48"/>
      <c r="U116" s="48"/>
      <c r="V116" s="48"/>
      <c r="W116" s="48"/>
      <c r="X116" s="48"/>
    </row>
    <row r="117" spans="1:24" ht="15.75" customHeight="1">
      <c r="A117" s="597"/>
      <c r="B117" s="598"/>
      <c r="O117" s="512"/>
      <c r="P117" s="48"/>
      <c r="Q117" s="48"/>
      <c r="R117" s="48"/>
      <c r="S117" s="48"/>
      <c r="T117" s="48"/>
      <c r="U117" s="48"/>
      <c r="V117" s="48"/>
      <c r="W117" s="48"/>
      <c r="X117" s="48"/>
    </row>
    <row r="118" spans="1:24" ht="15.75" customHeight="1">
      <c r="O118" s="512"/>
      <c r="P118" s="48"/>
      <c r="Q118" s="48"/>
      <c r="R118" s="48"/>
      <c r="S118" s="48"/>
      <c r="T118" s="48"/>
      <c r="U118" s="48"/>
      <c r="V118" s="48"/>
      <c r="W118" s="48"/>
      <c r="X118" s="48"/>
    </row>
    <row r="119" spans="1:24" ht="15.75" customHeight="1">
      <c r="O119" s="512"/>
      <c r="P119" s="48"/>
      <c r="Q119" s="48"/>
      <c r="R119" s="48"/>
      <c r="S119" s="48"/>
      <c r="T119" s="48"/>
      <c r="U119" s="48"/>
      <c r="V119" s="48"/>
      <c r="W119" s="48"/>
      <c r="X119" s="48"/>
    </row>
    <row r="120" spans="1:24" ht="15.75" customHeight="1">
      <c r="O120" s="512"/>
      <c r="P120" s="48"/>
      <c r="Q120" s="48"/>
      <c r="R120" s="48"/>
      <c r="S120" s="48"/>
      <c r="T120" s="48"/>
      <c r="U120" s="48"/>
      <c r="V120" s="48"/>
      <c r="W120" s="48"/>
      <c r="X120" s="48"/>
    </row>
    <row r="121" spans="1:24" ht="15.75" customHeight="1">
      <c r="O121" s="512"/>
      <c r="P121" s="48"/>
      <c r="Q121" s="48"/>
      <c r="R121" s="48"/>
      <c r="S121" s="48"/>
      <c r="T121" s="48"/>
      <c r="U121" s="48"/>
      <c r="V121" s="48"/>
      <c r="W121" s="48"/>
      <c r="X121" s="48"/>
    </row>
    <row r="122" spans="1:24" ht="15.75" customHeight="1">
      <c r="O122" s="512"/>
      <c r="P122" s="48"/>
      <c r="Q122" s="48"/>
      <c r="R122" s="48"/>
      <c r="S122" s="48"/>
      <c r="T122" s="48"/>
      <c r="U122" s="48"/>
      <c r="V122" s="48"/>
      <c r="W122" s="48"/>
      <c r="X122" s="48"/>
    </row>
    <row r="123" spans="1:24" ht="15.75" customHeight="1">
      <c r="O123" s="512"/>
      <c r="P123" s="48"/>
      <c r="Q123" s="48"/>
      <c r="R123" s="48"/>
      <c r="S123" s="48"/>
      <c r="T123" s="48"/>
      <c r="U123" s="48"/>
      <c r="V123" s="48"/>
      <c r="W123" s="48"/>
      <c r="X123" s="48"/>
    </row>
    <row r="124" spans="1:24" ht="15.75" customHeight="1">
      <c r="O124" s="512"/>
      <c r="P124" s="48"/>
      <c r="Q124" s="48"/>
      <c r="R124" s="48"/>
      <c r="S124" s="48"/>
      <c r="T124" s="48"/>
      <c r="U124" s="48"/>
      <c r="V124" s="48"/>
      <c r="W124" s="48"/>
      <c r="X124" s="48"/>
    </row>
    <row r="125" spans="1:24" ht="15.75" customHeight="1">
      <c r="O125" s="512"/>
      <c r="P125" s="48"/>
      <c r="Q125" s="48"/>
      <c r="R125" s="48"/>
      <c r="S125" s="48"/>
      <c r="T125" s="48"/>
      <c r="U125" s="48"/>
      <c r="V125" s="48"/>
      <c r="W125" s="48"/>
      <c r="X125" s="48"/>
    </row>
    <row r="126" spans="1:24" ht="15.75" customHeight="1">
      <c r="O126" s="512"/>
      <c r="P126" s="48"/>
      <c r="Q126" s="48"/>
      <c r="R126" s="48"/>
      <c r="S126" s="48"/>
      <c r="T126" s="48"/>
      <c r="U126" s="48"/>
      <c r="V126" s="48"/>
      <c r="W126" s="48"/>
      <c r="X126" s="48"/>
    </row>
    <row r="127" spans="1:24" ht="15.75" customHeight="1">
      <c r="O127" s="512"/>
      <c r="P127" s="48"/>
      <c r="Q127" s="48"/>
      <c r="R127" s="48"/>
      <c r="S127" s="48"/>
      <c r="T127" s="48"/>
      <c r="U127" s="48"/>
      <c r="V127" s="48"/>
      <c r="W127" s="48"/>
      <c r="X127" s="48"/>
    </row>
    <row r="128" spans="1:24" ht="15.75" customHeight="1">
      <c r="O128" s="512"/>
      <c r="P128" s="48"/>
      <c r="Q128" s="48"/>
      <c r="R128" s="48"/>
      <c r="S128" s="48"/>
      <c r="T128" s="48"/>
      <c r="U128" s="48"/>
      <c r="V128" s="48"/>
      <c r="W128" s="48"/>
      <c r="X128" s="48"/>
    </row>
    <row r="129" spans="15:24" ht="15.75" customHeight="1">
      <c r="O129" s="512"/>
      <c r="P129" s="48"/>
      <c r="Q129" s="48"/>
      <c r="R129" s="48"/>
      <c r="S129" s="48"/>
      <c r="T129" s="48"/>
      <c r="U129" s="48"/>
      <c r="V129" s="48"/>
      <c r="W129" s="48"/>
      <c r="X129" s="48"/>
    </row>
    <row r="130" spans="15:24" ht="15.75" customHeight="1">
      <c r="O130" s="512"/>
      <c r="P130" s="48"/>
      <c r="Q130" s="48"/>
      <c r="R130" s="48"/>
      <c r="S130" s="48"/>
      <c r="T130" s="48"/>
      <c r="U130" s="48"/>
      <c r="V130" s="48"/>
      <c r="W130" s="48"/>
      <c r="X130" s="48"/>
    </row>
    <row r="131" spans="15:24" ht="15.75" customHeight="1">
      <c r="O131" s="512"/>
      <c r="P131" s="48"/>
      <c r="Q131" s="48"/>
      <c r="R131" s="48"/>
      <c r="S131" s="48"/>
      <c r="T131" s="48"/>
      <c r="U131" s="48"/>
      <c r="V131" s="48"/>
      <c r="W131" s="48"/>
      <c r="X131" s="48"/>
    </row>
    <row r="132" spans="15:24" ht="15.75" customHeight="1">
      <c r="O132" s="512"/>
      <c r="P132" s="48"/>
      <c r="Q132" s="48"/>
      <c r="R132" s="48"/>
      <c r="S132" s="48"/>
      <c r="T132" s="48"/>
      <c r="U132" s="48"/>
      <c r="V132" s="48"/>
      <c r="W132" s="48"/>
      <c r="X132" s="48"/>
    </row>
    <row r="133" spans="15:24" ht="15.75" customHeight="1">
      <c r="O133" s="512"/>
      <c r="P133" s="48"/>
      <c r="Q133" s="48"/>
      <c r="R133" s="48"/>
      <c r="S133" s="48"/>
      <c r="T133" s="48"/>
      <c r="U133" s="48"/>
      <c r="V133" s="48"/>
      <c r="W133" s="48"/>
      <c r="X133" s="48"/>
    </row>
    <row r="134" spans="15:24" ht="15.75" customHeight="1">
      <c r="O134" s="512"/>
      <c r="P134" s="48"/>
      <c r="Q134" s="48"/>
      <c r="R134" s="48"/>
      <c r="S134" s="48"/>
      <c r="T134" s="48"/>
      <c r="U134" s="48"/>
      <c r="V134" s="48"/>
      <c r="W134" s="48"/>
      <c r="X134" s="48"/>
    </row>
    <row r="135" spans="15:24" ht="15.75" customHeight="1">
      <c r="O135" s="512"/>
      <c r="P135" s="48"/>
      <c r="Q135" s="48"/>
      <c r="R135" s="48"/>
      <c r="S135" s="48"/>
      <c r="T135" s="48"/>
      <c r="U135" s="48"/>
      <c r="V135" s="48"/>
      <c r="W135" s="48"/>
      <c r="X135" s="48"/>
    </row>
    <row r="136" spans="15:24" ht="15.75" customHeight="1">
      <c r="O136" s="512"/>
      <c r="P136" s="48"/>
      <c r="Q136" s="48"/>
      <c r="R136" s="48"/>
      <c r="S136" s="48"/>
      <c r="T136" s="48"/>
      <c r="U136" s="48"/>
      <c r="V136" s="48"/>
      <c r="W136" s="48"/>
      <c r="X136" s="48"/>
    </row>
    <row r="137" spans="15:24" ht="15.75" customHeight="1">
      <c r="O137" s="512"/>
      <c r="P137" s="48"/>
      <c r="Q137" s="48"/>
      <c r="R137" s="48"/>
      <c r="S137" s="48"/>
      <c r="T137" s="48"/>
      <c r="U137" s="48"/>
      <c r="V137" s="48"/>
      <c r="W137" s="48"/>
      <c r="X137" s="48"/>
    </row>
    <row r="138" spans="15:24" ht="15.75" customHeight="1">
      <c r="O138" s="512"/>
      <c r="P138" s="48"/>
      <c r="Q138" s="48"/>
      <c r="R138" s="48"/>
      <c r="S138" s="48"/>
      <c r="T138" s="48"/>
      <c r="U138" s="48"/>
      <c r="V138" s="48"/>
      <c r="W138" s="48"/>
      <c r="X138" s="48"/>
    </row>
    <row r="139" spans="15:24" ht="15.75" customHeight="1">
      <c r="O139" s="512"/>
      <c r="P139" s="48"/>
      <c r="Q139" s="48"/>
      <c r="R139" s="48"/>
      <c r="S139" s="48"/>
      <c r="T139" s="48"/>
      <c r="U139" s="48"/>
      <c r="V139" s="48"/>
      <c r="W139" s="48"/>
      <c r="X139" s="48"/>
    </row>
    <row r="140" spans="15:24" ht="15.75" customHeight="1">
      <c r="O140" s="512"/>
      <c r="P140" s="48"/>
      <c r="Q140" s="48"/>
      <c r="R140" s="48"/>
      <c r="S140" s="48"/>
      <c r="T140" s="48"/>
      <c r="U140" s="48"/>
      <c r="V140" s="48"/>
      <c r="W140" s="48"/>
      <c r="X140" s="48"/>
    </row>
    <row r="141" spans="15:24" ht="15.75" customHeight="1">
      <c r="O141" s="512"/>
      <c r="P141" s="48"/>
      <c r="Q141" s="48"/>
      <c r="R141" s="48"/>
      <c r="S141" s="48"/>
      <c r="T141" s="48"/>
      <c r="U141" s="48"/>
      <c r="V141" s="48"/>
      <c r="W141" s="48"/>
      <c r="X141" s="48"/>
    </row>
    <row r="142" spans="15:24" ht="15.75" customHeight="1">
      <c r="O142" s="512"/>
      <c r="P142" s="48"/>
      <c r="Q142" s="48"/>
      <c r="R142" s="48"/>
      <c r="S142" s="48"/>
      <c r="T142" s="48"/>
      <c r="U142" s="48"/>
      <c r="V142" s="48"/>
      <c r="W142" s="48"/>
      <c r="X142" s="48"/>
    </row>
    <row r="143" spans="15:24" ht="15.75" customHeight="1">
      <c r="O143" s="512"/>
      <c r="P143" s="48"/>
      <c r="Q143" s="48"/>
      <c r="R143" s="48"/>
      <c r="S143" s="48"/>
      <c r="T143" s="48"/>
      <c r="U143" s="48"/>
      <c r="V143" s="48"/>
      <c r="W143" s="48"/>
      <c r="X143" s="48"/>
    </row>
    <row r="144" spans="15:24" ht="15.75" customHeight="1">
      <c r="O144" s="512"/>
      <c r="P144" s="48"/>
      <c r="Q144" s="48"/>
      <c r="R144" s="48"/>
      <c r="S144" s="48"/>
      <c r="T144" s="48"/>
      <c r="U144" s="48"/>
      <c r="V144" s="48"/>
      <c r="W144" s="48"/>
      <c r="X144" s="48"/>
    </row>
    <row r="145" spans="15:24" ht="15.75" customHeight="1">
      <c r="O145" s="512"/>
      <c r="P145" s="48"/>
      <c r="Q145" s="48"/>
      <c r="R145" s="48"/>
      <c r="S145" s="48"/>
      <c r="T145" s="48"/>
      <c r="U145" s="48"/>
      <c r="V145" s="48"/>
      <c r="W145" s="48"/>
      <c r="X145" s="48"/>
    </row>
    <row r="146" spans="15:24" ht="15.75" customHeight="1">
      <c r="O146" s="512"/>
      <c r="P146" s="48"/>
      <c r="Q146" s="48"/>
      <c r="R146" s="48"/>
      <c r="S146" s="48"/>
      <c r="T146" s="48"/>
      <c r="U146" s="48"/>
      <c r="V146" s="48"/>
      <c r="W146" s="48"/>
      <c r="X146" s="48"/>
    </row>
    <row r="147" spans="15:24" ht="15.75" customHeight="1">
      <c r="O147" s="512"/>
      <c r="P147" s="48"/>
      <c r="Q147" s="48"/>
      <c r="R147" s="48"/>
      <c r="S147" s="48"/>
      <c r="T147" s="48"/>
      <c r="U147" s="48"/>
      <c r="V147" s="48"/>
      <c r="W147" s="48"/>
      <c r="X147" s="48"/>
    </row>
    <row r="148" spans="15:24" ht="15.75" customHeight="1">
      <c r="O148" s="512"/>
      <c r="P148" s="48"/>
      <c r="Q148" s="48"/>
      <c r="R148" s="48"/>
      <c r="S148" s="48"/>
      <c r="T148" s="48"/>
      <c r="U148" s="48"/>
      <c r="V148" s="48"/>
      <c r="W148" s="48"/>
      <c r="X148" s="48"/>
    </row>
    <row r="149" spans="15:24" ht="15.75" customHeight="1">
      <c r="O149" s="512"/>
      <c r="P149" s="48"/>
      <c r="Q149" s="48"/>
      <c r="R149" s="48"/>
      <c r="S149" s="48"/>
      <c r="T149" s="48"/>
      <c r="U149" s="48"/>
      <c r="V149" s="48"/>
      <c r="W149" s="48"/>
      <c r="X149" s="48"/>
    </row>
    <row r="150" spans="15:24" ht="15.75" customHeight="1">
      <c r="O150" s="512"/>
      <c r="P150" s="48"/>
      <c r="Q150" s="48"/>
      <c r="R150" s="48"/>
      <c r="S150" s="48"/>
      <c r="T150" s="48"/>
      <c r="U150" s="48"/>
      <c r="V150" s="48"/>
      <c r="W150" s="48"/>
      <c r="X150" s="48"/>
    </row>
    <row r="151" spans="15:24" ht="15.75" customHeight="1">
      <c r="O151" s="512"/>
      <c r="P151" s="48"/>
      <c r="Q151" s="48"/>
      <c r="R151" s="48"/>
      <c r="S151" s="48"/>
      <c r="T151" s="48"/>
      <c r="U151" s="48"/>
      <c r="V151" s="48"/>
      <c r="W151" s="48"/>
      <c r="X151" s="48"/>
    </row>
    <row r="152" spans="15:24" ht="15.75" customHeight="1">
      <c r="O152" s="512"/>
      <c r="P152" s="48"/>
      <c r="Q152" s="48"/>
      <c r="R152" s="48"/>
      <c r="S152" s="48"/>
      <c r="T152" s="48"/>
      <c r="U152" s="48"/>
      <c r="V152" s="48"/>
      <c r="W152" s="48"/>
      <c r="X152" s="48"/>
    </row>
    <row r="153" spans="15:24" ht="15.75" customHeight="1">
      <c r="O153" s="512"/>
      <c r="P153" s="48"/>
      <c r="Q153" s="48"/>
      <c r="R153" s="48"/>
      <c r="S153" s="48"/>
      <c r="T153" s="48"/>
      <c r="U153" s="48"/>
      <c r="V153" s="48"/>
      <c r="W153" s="48"/>
      <c r="X153" s="48"/>
    </row>
    <row r="154" spans="15:24" ht="15.75" customHeight="1">
      <c r="O154" s="512"/>
      <c r="P154" s="48"/>
      <c r="Q154" s="48"/>
      <c r="R154" s="48"/>
      <c r="S154" s="48"/>
      <c r="T154" s="48"/>
      <c r="U154" s="48"/>
      <c r="V154" s="48"/>
      <c r="W154" s="48"/>
      <c r="X154" s="48"/>
    </row>
    <row r="155" spans="15:24" ht="15.75" customHeight="1">
      <c r="O155" s="512"/>
      <c r="P155" s="48"/>
      <c r="Q155" s="48"/>
      <c r="R155" s="48"/>
      <c r="S155" s="48"/>
      <c r="T155" s="48"/>
      <c r="U155" s="48"/>
      <c r="V155" s="48"/>
      <c r="W155" s="48"/>
      <c r="X155" s="48"/>
    </row>
    <row r="156" spans="15:24" ht="15.75" customHeight="1">
      <c r="O156" s="512"/>
      <c r="P156" s="48"/>
      <c r="Q156" s="48"/>
      <c r="R156" s="48"/>
      <c r="S156" s="48"/>
      <c r="T156" s="48"/>
      <c r="U156" s="48"/>
      <c r="V156" s="48"/>
      <c r="W156" s="48"/>
      <c r="X156" s="48"/>
    </row>
    <row r="157" spans="15:24" ht="15.75" customHeight="1">
      <c r="O157" s="512"/>
      <c r="P157" s="48"/>
      <c r="Q157" s="48"/>
      <c r="R157" s="48"/>
      <c r="S157" s="48"/>
      <c r="T157" s="48"/>
      <c r="U157" s="48"/>
      <c r="V157" s="48"/>
      <c r="W157" s="48"/>
      <c r="X157" s="48"/>
    </row>
    <row r="158" spans="15:24" ht="15.75" customHeight="1">
      <c r="O158" s="512"/>
      <c r="P158" s="48"/>
      <c r="Q158" s="48"/>
      <c r="R158" s="48"/>
      <c r="S158" s="48"/>
      <c r="T158" s="48"/>
      <c r="U158" s="48"/>
      <c r="V158" s="48"/>
      <c r="W158" s="48"/>
      <c r="X158" s="48"/>
    </row>
    <row r="159" spans="15:24" ht="15.75" customHeight="1">
      <c r="O159" s="512"/>
      <c r="P159" s="48"/>
      <c r="Q159" s="48"/>
      <c r="R159" s="48"/>
      <c r="S159" s="48"/>
      <c r="T159" s="48"/>
      <c r="U159" s="48"/>
      <c r="V159" s="48"/>
      <c r="W159" s="48"/>
      <c r="X159" s="48"/>
    </row>
    <row r="160" spans="15:24" ht="15.75" customHeight="1">
      <c r="O160" s="512"/>
      <c r="P160" s="48"/>
      <c r="Q160" s="48"/>
      <c r="R160" s="48"/>
      <c r="S160" s="48"/>
      <c r="T160" s="48"/>
      <c r="U160" s="48"/>
      <c r="V160" s="48"/>
      <c r="W160" s="48"/>
      <c r="X160" s="48"/>
    </row>
    <row r="161" spans="15:24" ht="15.75" customHeight="1">
      <c r="O161" s="512"/>
      <c r="P161" s="48"/>
      <c r="Q161" s="48"/>
      <c r="R161" s="48"/>
      <c r="S161" s="48"/>
      <c r="T161" s="48"/>
      <c r="U161" s="48"/>
      <c r="V161" s="48"/>
      <c r="W161" s="48"/>
      <c r="X161" s="48"/>
    </row>
    <row r="162" spans="15:24" ht="15.75" customHeight="1">
      <c r="O162" s="512"/>
      <c r="P162" s="48"/>
      <c r="Q162" s="48"/>
      <c r="R162" s="48"/>
      <c r="S162" s="48"/>
      <c r="T162" s="48"/>
      <c r="U162" s="48"/>
      <c r="V162" s="48"/>
      <c r="W162" s="48"/>
      <c r="X162" s="48"/>
    </row>
    <row r="163" spans="15:24" ht="15.75" customHeight="1">
      <c r="O163" s="512"/>
      <c r="P163" s="48"/>
      <c r="Q163" s="48"/>
      <c r="R163" s="48"/>
      <c r="S163" s="48"/>
      <c r="T163" s="48"/>
      <c r="U163" s="48"/>
      <c r="V163" s="48"/>
      <c r="W163" s="48"/>
      <c r="X163" s="48"/>
    </row>
    <row r="164" spans="15:24" ht="15.75" customHeight="1">
      <c r="O164" s="512"/>
      <c r="P164" s="48"/>
      <c r="Q164" s="48"/>
      <c r="R164" s="48"/>
      <c r="S164" s="48"/>
      <c r="T164" s="48"/>
      <c r="U164" s="48"/>
      <c r="V164" s="48"/>
      <c r="W164" s="48"/>
      <c r="X164" s="48"/>
    </row>
    <row r="165" spans="15:24" ht="15.75" customHeight="1">
      <c r="O165" s="512"/>
      <c r="P165" s="48"/>
      <c r="Q165" s="48"/>
      <c r="R165" s="48"/>
      <c r="S165" s="48"/>
      <c r="T165" s="48"/>
      <c r="U165" s="48"/>
      <c r="V165" s="48"/>
      <c r="W165" s="48"/>
      <c r="X165" s="48"/>
    </row>
    <row r="166" spans="15:24" ht="15.75" customHeight="1">
      <c r="O166" s="512"/>
      <c r="P166" s="48"/>
      <c r="Q166" s="48"/>
      <c r="R166" s="48"/>
      <c r="S166" s="48"/>
      <c r="T166" s="48"/>
      <c r="U166" s="48"/>
      <c r="V166" s="48"/>
      <c r="W166" s="48"/>
      <c r="X166" s="48"/>
    </row>
    <row r="167" spans="15:24" ht="15.75" customHeight="1">
      <c r="O167" s="512"/>
      <c r="P167" s="48"/>
      <c r="Q167" s="48"/>
      <c r="R167" s="48"/>
      <c r="S167" s="48"/>
      <c r="T167" s="48"/>
      <c r="U167" s="48"/>
      <c r="V167" s="48"/>
      <c r="W167" s="48"/>
      <c r="X167" s="48"/>
    </row>
    <row r="168" spans="15:24" ht="15.75" customHeight="1">
      <c r="O168" s="512"/>
      <c r="P168" s="48"/>
      <c r="Q168" s="48"/>
      <c r="R168" s="48"/>
      <c r="S168" s="48"/>
      <c r="T168" s="48"/>
      <c r="U168" s="48"/>
      <c r="V168" s="48"/>
      <c r="W168" s="48"/>
      <c r="X168" s="48"/>
    </row>
    <row r="169" spans="15:24" ht="15.75" customHeight="1">
      <c r="O169" s="512"/>
      <c r="P169" s="48"/>
      <c r="Q169" s="48"/>
      <c r="R169" s="48"/>
      <c r="S169" s="48"/>
      <c r="T169" s="48"/>
      <c r="U169" s="48"/>
      <c r="V169" s="48"/>
      <c r="W169" s="48"/>
      <c r="X169" s="48"/>
    </row>
    <row r="170" spans="15:24" ht="15.75" customHeight="1">
      <c r="O170" s="512"/>
      <c r="P170" s="48"/>
      <c r="Q170" s="48"/>
      <c r="R170" s="48"/>
      <c r="S170" s="48"/>
      <c r="T170" s="48"/>
      <c r="U170" s="48"/>
      <c r="V170" s="48"/>
      <c r="W170" s="48"/>
      <c r="X170" s="48"/>
    </row>
    <row r="171" spans="15:24" ht="15.75" customHeight="1">
      <c r="O171" s="512"/>
      <c r="P171" s="48"/>
      <c r="Q171" s="48"/>
      <c r="R171" s="48"/>
      <c r="S171" s="48"/>
      <c r="T171" s="48"/>
      <c r="U171" s="48"/>
      <c r="V171" s="48"/>
      <c r="W171" s="48"/>
      <c r="X171" s="48"/>
    </row>
    <row r="172" spans="15:24" ht="15.75" customHeight="1">
      <c r="O172" s="512"/>
      <c r="P172" s="48"/>
      <c r="Q172" s="48"/>
      <c r="R172" s="48"/>
      <c r="S172" s="48"/>
      <c r="T172" s="48"/>
      <c r="U172" s="48"/>
      <c r="V172" s="48"/>
      <c r="W172" s="48"/>
      <c r="X172" s="48"/>
    </row>
    <row r="173" spans="15:24" ht="15.75" customHeight="1">
      <c r="O173" s="512"/>
      <c r="P173" s="48"/>
      <c r="Q173" s="48"/>
      <c r="R173" s="48"/>
      <c r="S173" s="48"/>
      <c r="T173" s="48"/>
      <c r="U173" s="48"/>
      <c r="V173" s="48"/>
      <c r="W173" s="48"/>
      <c r="X173" s="48"/>
    </row>
    <row r="174" spans="15:24" ht="15.75" customHeight="1">
      <c r="O174" s="512"/>
      <c r="P174" s="48"/>
      <c r="Q174" s="48"/>
      <c r="R174" s="48"/>
      <c r="S174" s="48"/>
      <c r="T174" s="48"/>
      <c r="U174" s="48"/>
      <c r="V174" s="48"/>
      <c r="W174" s="48"/>
      <c r="X174" s="48"/>
    </row>
    <row r="175" spans="15:24" ht="15.75" customHeight="1">
      <c r="O175" s="512"/>
      <c r="P175" s="48"/>
      <c r="Q175" s="48"/>
      <c r="R175" s="48"/>
      <c r="S175" s="48"/>
      <c r="T175" s="48"/>
      <c r="U175" s="48"/>
      <c r="V175" s="48"/>
      <c r="W175" s="48"/>
      <c r="X175" s="48"/>
    </row>
    <row r="176" spans="15:24" ht="15.75" customHeight="1">
      <c r="O176" s="512"/>
      <c r="P176" s="48"/>
      <c r="Q176" s="48"/>
      <c r="R176" s="48"/>
      <c r="S176" s="48"/>
      <c r="T176" s="48"/>
      <c r="U176" s="48"/>
      <c r="V176" s="48"/>
      <c r="W176" s="48"/>
      <c r="X176" s="48"/>
    </row>
    <row r="177" spans="15:24" ht="15.75" customHeight="1">
      <c r="O177" s="512"/>
      <c r="P177" s="48"/>
      <c r="Q177" s="48"/>
      <c r="R177" s="48"/>
      <c r="S177" s="48"/>
      <c r="T177" s="48"/>
      <c r="U177" s="48"/>
      <c r="V177" s="48"/>
      <c r="W177" s="48"/>
      <c r="X177" s="48"/>
    </row>
    <row r="178" spans="15:24" ht="15.75" customHeight="1">
      <c r="O178" s="512"/>
      <c r="P178" s="48"/>
      <c r="Q178" s="48"/>
      <c r="R178" s="48"/>
      <c r="S178" s="48"/>
      <c r="T178" s="48"/>
      <c r="U178" s="48"/>
      <c r="V178" s="48"/>
      <c r="W178" s="48"/>
      <c r="X178" s="48"/>
    </row>
    <row r="179" spans="15:24" ht="15.75" customHeight="1">
      <c r="O179" s="512"/>
      <c r="P179" s="48"/>
      <c r="Q179" s="48"/>
      <c r="R179" s="48"/>
      <c r="S179" s="48"/>
      <c r="T179" s="48"/>
      <c r="U179" s="48"/>
      <c r="V179" s="48"/>
      <c r="W179" s="48"/>
      <c r="X179" s="48"/>
    </row>
    <row r="180" spans="15:24" ht="15.75" customHeight="1">
      <c r="O180" s="512"/>
      <c r="P180" s="48"/>
      <c r="Q180" s="48"/>
      <c r="R180" s="48"/>
      <c r="S180" s="48"/>
      <c r="T180" s="48"/>
      <c r="U180" s="48"/>
      <c r="V180" s="48"/>
      <c r="W180" s="48"/>
      <c r="X180" s="48"/>
    </row>
    <row r="181" spans="15:24" ht="15.75" customHeight="1">
      <c r="O181" s="512"/>
      <c r="P181" s="48"/>
      <c r="Q181" s="48"/>
      <c r="R181" s="48"/>
      <c r="S181" s="48"/>
      <c r="T181" s="48"/>
      <c r="U181" s="48"/>
      <c r="V181" s="48"/>
      <c r="W181" s="48"/>
      <c r="X181" s="48"/>
    </row>
    <row r="182" spans="15:24" ht="15.75" customHeight="1">
      <c r="O182" s="512"/>
      <c r="P182" s="48"/>
      <c r="Q182" s="48"/>
      <c r="R182" s="48"/>
      <c r="S182" s="48"/>
      <c r="T182" s="48"/>
      <c r="U182" s="48"/>
      <c r="V182" s="48"/>
      <c r="W182" s="48"/>
      <c r="X182" s="48"/>
    </row>
    <row r="183" spans="15:24" ht="15.75" customHeight="1">
      <c r="O183" s="512"/>
      <c r="P183" s="48"/>
      <c r="Q183" s="48"/>
      <c r="R183" s="48"/>
      <c r="S183" s="48"/>
      <c r="T183" s="48"/>
      <c r="U183" s="48"/>
      <c r="V183" s="48"/>
      <c r="W183" s="48"/>
      <c r="X183" s="48"/>
    </row>
    <row r="184" spans="15:24" ht="15.75" customHeight="1">
      <c r="O184" s="512"/>
      <c r="P184" s="48"/>
      <c r="Q184" s="48"/>
      <c r="R184" s="48"/>
      <c r="S184" s="48"/>
      <c r="T184" s="48"/>
      <c r="U184" s="48"/>
      <c r="V184" s="48"/>
      <c r="W184" s="48"/>
      <c r="X184" s="48"/>
    </row>
    <row r="185" spans="15:24" ht="15.75" customHeight="1">
      <c r="O185" s="512"/>
      <c r="P185" s="48"/>
      <c r="Q185" s="48"/>
      <c r="R185" s="48"/>
      <c r="S185" s="48"/>
      <c r="T185" s="48"/>
      <c r="U185" s="48"/>
      <c r="V185" s="48"/>
      <c r="W185" s="48"/>
      <c r="X185" s="48"/>
    </row>
    <row r="186" spans="15:24" ht="15.75" customHeight="1">
      <c r="O186" s="512"/>
      <c r="P186" s="48"/>
      <c r="Q186" s="48"/>
      <c r="R186" s="48"/>
      <c r="S186" s="48"/>
      <c r="T186" s="48"/>
      <c r="U186" s="48"/>
      <c r="V186" s="48"/>
      <c r="W186" s="48"/>
      <c r="X186" s="48"/>
    </row>
    <row r="187" spans="15:24" ht="15.75" customHeight="1">
      <c r="O187" s="512"/>
      <c r="P187" s="48"/>
      <c r="Q187" s="48"/>
      <c r="R187" s="48"/>
      <c r="S187" s="48"/>
      <c r="T187" s="48"/>
      <c r="U187" s="48"/>
      <c r="V187" s="48"/>
      <c r="W187" s="48"/>
      <c r="X187" s="48"/>
    </row>
    <row r="188" spans="15:24" ht="15.75" customHeight="1">
      <c r="O188" s="512"/>
      <c r="P188" s="48"/>
      <c r="Q188" s="48"/>
      <c r="R188" s="48"/>
      <c r="S188" s="48"/>
      <c r="T188" s="48"/>
      <c r="U188" s="48"/>
      <c r="V188" s="48"/>
      <c r="W188" s="48"/>
      <c r="X188" s="48"/>
    </row>
    <row r="189" spans="15:24" ht="15.75" customHeight="1">
      <c r="O189" s="512"/>
      <c r="P189" s="48"/>
      <c r="Q189" s="48"/>
      <c r="R189" s="48"/>
      <c r="S189" s="48"/>
      <c r="T189" s="48"/>
      <c r="U189" s="48"/>
      <c r="V189" s="48"/>
      <c r="W189" s="48"/>
      <c r="X189" s="48"/>
    </row>
    <row r="190" spans="15:24" ht="15.75" customHeight="1">
      <c r="O190" s="512"/>
      <c r="P190" s="48"/>
      <c r="Q190" s="48"/>
      <c r="R190" s="48"/>
      <c r="S190" s="48"/>
      <c r="T190" s="48"/>
      <c r="U190" s="48"/>
      <c r="V190" s="48"/>
      <c r="W190" s="48"/>
      <c r="X190" s="48"/>
    </row>
    <row r="191" spans="15:24" ht="15.75" customHeight="1">
      <c r="O191" s="512"/>
      <c r="P191" s="48"/>
      <c r="Q191" s="48"/>
      <c r="R191" s="48"/>
      <c r="S191" s="48"/>
      <c r="T191" s="48"/>
      <c r="U191" s="48"/>
      <c r="V191" s="48"/>
      <c r="W191" s="48"/>
      <c r="X191" s="48"/>
    </row>
    <row r="192" spans="15:24" ht="15.75" customHeight="1">
      <c r="O192" s="512"/>
      <c r="P192" s="48"/>
      <c r="Q192" s="48"/>
      <c r="R192" s="48"/>
      <c r="S192" s="48"/>
      <c r="T192" s="48"/>
      <c r="U192" s="48"/>
      <c r="V192" s="48"/>
      <c r="W192" s="48"/>
      <c r="X192" s="48"/>
    </row>
    <row r="193" spans="15:24" ht="15.75" customHeight="1">
      <c r="O193" s="512"/>
      <c r="P193" s="48"/>
      <c r="Q193" s="48"/>
      <c r="R193" s="48"/>
      <c r="S193" s="48"/>
      <c r="T193" s="48"/>
      <c r="U193" s="48"/>
      <c r="V193" s="48"/>
      <c r="W193" s="48"/>
      <c r="X193" s="48"/>
    </row>
    <row r="194" spans="15:24" ht="15.75" customHeight="1">
      <c r="O194" s="512"/>
      <c r="P194" s="48"/>
      <c r="Q194" s="48"/>
      <c r="R194" s="48"/>
      <c r="S194" s="48"/>
      <c r="T194" s="48"/>
      <c r="U194" s="48"/>
      <c r="V194" s="48"/>
      <c r="W194" s="48"/>
      <c r="X194" s="48"/>
    </row>
    <row r="195" spans="15:24" ht="15.75" customHeight="1">
      <c r="O195" s="512"/>
      <c r="P195" s="48"/>
      <c r="Q195" s="48"/>
      <c r="R195" s="48"/>
      <c r="S195" s="48"/>
      <c r="T195" s="48"/>
      <c r="U195" s="48"/>
      <c r="V195" s="48"/>
      <c r="W195" s="48"/>
      <c r="X195" s="48"/>
    </row>
    <row r="196" spans="15:24" ht="15.75" customHeight="1">
      <c r="O196" s="512"/>
      <c r="P196" s="48"/>
      <c r="Q196" s="48"/>
      <c r="R196" s="48"/>
      <c r="S196" s="48"/>
      <c r="T196" s="48"/>
      <c r="U196" s="48"/>
      <c r="V196" s="48"/>
      <c r="W196" s="48"/>
      <c r="X196" s="48"/>
    </row>
    <row r="197" spans="15:24" ht="15.75" customHeight="1">
      <c r="O197" s="512"/>
      <c r="P197" s="48"/>
      <c r="Q197" s="48"/>
      <c r="R197" s="48"/>
      <c r="S197" s="48"/>
      <c r="T197" s="48"/>
      <c r="U197" s="48"/>
      <c r="V197" s="48"/>
      <c r="W197" s="48"/>
      <c r="X197" s="48"/>
    </row>
    <row r="198" spans="15:24" ht="15.75" customHeight="1">
      <c r="O198" s="512"/>
      <c r="P198" s="48"/>
      <c r="Q198" s="48"/>
      <c r="R198" s="48"/>
      <c r="S198" s="48"/>
      <c r="T198" s="48"/>
      <c r="U198" s="48"/>
      <c r="V198" s="48"/>
      <c r="W198" s="48"/>
      <c r="X198" s="48"/>
    </row>
    <row r="199" spans="15:24" ht="15.75" customHeight="1">
      <c r="O199" s="512"/>
      <c r="P199" s="48"/>
      <c r="Q199" s="48"/>
      <c r="R199" s="48"/>
      <c r="S199" s="48"/>
      <c r="T199" s="48"/>
      <c r="U199" s="48"/>
      <c r="V199" s="48"/>
      <c r="W199" s="48"/>
      <c r="X199" s="48"/>
    </row>
    <row r="200" spans="15:24" ht="15.75" customHeight="1">
      <c r="O200" s="512"/>
      <c r="P200" s="48"/>
      <c r="Q200" s="48"/>
      <c r="R200" s="48"/>
      <c r="S200" s="48"/>
      <c r="T200" s="48"/>
      <c r="U200" s="48"/>
      <c r="V200" s="48"/>
      <c r="W200" s="48"/>
      <c r="X200" s="48"/>
    </row>
    <row r="201" spans="15:24" ht="15.75" customHeight="1">
      <c r="O201" s="512"/>
      <c r="P201" s="48"/>
      <c r="Q201" s="48"/>
      <c r="R201" s="48"/>
      <c r="S201" s="48"/>
      <c r="T201" s="48"/>
      <c r="U201" s="48"/>
      <c r="V201" s="48"/>
      <c r="W201" s="48"/>
      <c r="X201" s="48"/>
    </row>
    <row r="202" spans="15:24" ht="15.75" customHeight="1">
      <c r="O202" s="512"/>
      <c r="P202" s="48"/>
      <c r="Q202" s="48"/>
      <c r="R202" s="48"/>
      <c r="S202" s="48"/>
      <c r="T202" s="48"/>
      <c r="U202" s="48"/>
      <c r="V202" s="48"/>
      <c r="W202" s="48"/>
      <c r="X202" s="48"/>
    </row>
    <row r="203" spans="15:24" ht="15.75" customHeight="1">
      <c r="O203" s="512"/>
      <c r="P203" s="48"/>
      <c r="Q203" s="48"/>
      <c r="R203" s="48"/>
      <c r="S203" s="48"/>
      <c r="T203" s="48"/>
      <c r="U203" s="48"/>
      <c r="V203" s="48"/>
      <c r="W203" s="48"/>
      <c r="X203" s="48"/>
    </row>
    <row r="204" spans="15:24" ht="15.75" customHeight="1">
      <c r="O204" s="512"/>
      <c r="P204" s="48"/>
      <c r="Q204" s="48"/>
      <c r="R204" s="48"/>
      <c r="S204" s="48"/>
      <c r="T204" s="48"/>
      <c r="U204" s="48"/>
      <c r="V204" s="48"/>
      <c r="W204" s="48"/>
      <c r="X204" s="48"/>
    </row>
    <row r="205" spans="15:24" ht="15.75" customHeight="1">
      <c r="O205" s="512"/>
      <c r="P205" s="48"/>
      <c r="Q205" s="48"/>
      <c r="R205" s="48"/>
      <c r="S205" s="48"/>
      <c r="T205" s="48"/>
      <c r="U205" s="48"/>
      <c r="V205" s="48"/>
      <c r="W205" s="48"/>
      <c r="X205" s="48"/>
    </row>
    <row r="206" spans="15:24" ht="15.75" customHeight="1">
      <c r="O206" s="512"/>
      <c r="P206" s="48"/>
      <c r="Q206" s="48"/>
      <c r="R206" s="48"/>
      <c r="S206" s="48"/>
      <c r="T206" s="48"/>
      <c r="U206" s="48"/>
      <c r="V206" s="48"/>
      <c r="W206" s="48"/>
      <c r="X206" s="48"/>
    </row>
    <row r="207" spans="15:24" ht="15.75" customHeight="1">
      <c r="O207" s="512"/>
      <c r="P207" s="48"/>
      <c r="Q207" s="48"/>
      <c r="R207" s="48"/>
      <c r="S207" s="48"/>
      <c r="T207" s="48"/>
      <c r="U207" s="48"/>
      <c r="V207" s="48"/>
      <c r="W207" s="48"/>
      <c r="X207" s="48"/>
    </row>
    <row r="208" spans="15:24" ht="15.75" customHeight="1">
      <c r="O208" s="512"/>
      <c r="P208" s="48"/>
      <c r="Q208" s="48"/>
      <c r="R208" s="48"/>
      <c r="S208" s="48"/>
      <c r="T208" s="48"/>
      <c r="U208" s="48"/>
      <c r="V208" s="48"/>
      <c r="W208" s="48"/>
      <c r="X208" s="48"/>
    </row>
    <row r="209" spans="15:24" ht="15.75" customHeight="1">
      <c r="O209" s="512"/>
      <c r="P209" s="48"/>
      <c r="Q209" s="48"/>
      <c r="R209" s="48"/>
      <c r="S209" s="48"/>
      <c r="T209" s="48"/>
      <c r="U209" s="48"/>
      <c r="V209" s="48"/>
      <c r="W209" s="48"/>
      <c r="X209" s="48"/>
    </row>
    <row r="210" spans="15:24" ht="15.75" customHeight="1">
      <c r="O210" s="512"/>
      <c r="P210" s="48"/>
      <c r="Q210" s="48"/>
      <c r="R210" s="48"/>
      <c r="S210" s="48"/>
      <c r="T210" s="48"/>
      <c r="U210" s="48"/>
      <c r="V210" s="48"/>
      <c r="W210" s="48"/>
      <c r="X210" s="48"/>
    </row>
    <row r="211" spans="15:24" ht="15.75" customHeight="1">
      <c r="O211" s="512"/>
      <c r="P211" s="48"/>
      <c r="Q211" s="48"/>
      <c r="R211" s="48"/>
      <c r="S211" s="48"/>
      <c r="T211" s="48"/>
      <c r="U211" s="48"/>
      <c r="V211" s="48"/>
      <c r="W211" s="48"/>
      <c r="X211" s="48"/>
    </row>
    <row r="212" spans="15:24" ht="15.75" customHeight="1">
      <c r="O212" s="512"/>
      <c r="P212" s="48"/>
      <c r="Q212" s="48"/>
      <c r="R212" s="48"/>
      <c r="S212" s="48"/>
      <c r="T212" s="48"/>
      <c r="U212" s="48"/>
      <c r="V212" s="48"/>
      <c r="W212" s="48"/>
      <c r="X212" s="48"/>
    </row>
    <row r="213" spans="15:24" ht="15.75" customHeight="1">
      <c r="O213" s="512"/>
      <c r="P213" s="48"/>
      <c r="Q213" s="48"/>
      <c r="R213" s="48"/>
      <c r="S213" s="48"/>
      <c r="T213" s="48"/>
      <c r="U213" s="48"/>
      <c r="V213" s="48"/>
      <c r="W213" s="48"/>
      <c r="X213" s="48"/>
    </row>
    <row r="214" spans="15:24" ht="15.75" customHeight="1">
      <c r="O214" s="512"/>
      <c r="P214" s="48"/>
      <c r="Q214" s="48"/>
      <c r="R214" s="48"/>
      <c r="S214" s="48"/>
      <c r="T214" s="48"/>
      <c r="U214" s="48"/>
      <c r="V214" s="48"/>
      <c r="W214" s="48"/>
      <c r="X214" s="48"/>
    </row>
    <row r="215" spans="15:24" ht="15.75" customHeight="1">
      <c r="O215" s="512"/>
      <c r="P215" s="48"/>
      <c r="Q215" s="48"/>
      <c r="R215" s="48"/>
      <c r="S215" s="48"/>
      <c r="T215" s="48"/>
      <c r="U215" s="48"/>
      <c r="V215" s="48"/>
      <c r="W215" s="48"/>
      <c r="X215" s="48"/>
    </row>
    <row r="216" spans="15:24" ht="15.75" customHeight="1">
      <c r="O216" s="512"/>
      <c r="P216" s="48"/>
      <c r="Q216" s="48"/>
      <c r="R216" s="48"/>
      <c r="S216" s="48"/>
      <c r="T216" s="48"/>
      <c r="U216" s="48"/>
      <c r="V216" s="48"/>
      <c r="W216" s="48"/>
      <c r="X216" s="48"/>
    </row>
    <row r="217" spans="15:24" ht="15.75" customHeight="1">
      <c r="O217" s="512"/>
      <c r="P217" s="48"/>
      <c r="Q217" s="48"/>
      <c r="R217" s="48"/>
      <c r="S217" s="48"/>
      <c r="T217" s="48"/>
      <c r="U217" s="48"/>
      <c r="V217" s="48"/>
      <c r="W217" s="48"/>
      <c r="X217" s="48"/>
    </row>
    <row r="218" spans="15:24" ht="15.75" customHeight="1">
      <c r="O218" s="512"/>
      <c r="P218" s="48"/>
      <c r="Q218" s="48"/>
      <c r="R218" s="48"/>
      <c r="S218" s="48"/>
      <c r="T218" s="48"/>
      <c r="U218" s="48"/>
      <c r="V218" s="48"/>
      <c r="W218" s="48"/>
      <c r="X218" s="48"/>
    </row>
    <row r="219" spans="15:24" ht="15.75" customHeight="1">
      <c r="O219" s="512"/>
      <c r="P219" s="48"/>
      <c r="Q219" s="48"/>
      <c r="R219" s="48"/>
      <c r="S219" s="48"/>
      <c r="T219" s="48"/>
      <c r="U219" s="48"/>
      <c r="V219" s="48"/>
      <c r="W219" s="48"/>
      <c r="X219" s="48"/>
    </row>
    <row r="220" spans="15:24" ht="15.75" customHeight="1">
      <c r="O220" s="512"/>
      <c r="P220" s="48"/>
      <c r="Q220" s="48"/>
      <c r="R220" s="48"/>
      <c r="S220" s="48"/>
      <c r="T220" s="48"/>
      <c r="U220" s="48"/>
      <c r="V220" s="48"/>
      <c r="W220" s="48"/>
      <c r="X220" s="48"/>
    </row>
    <row r="221" spans="15:24" ht="15.75" customHeight="1">
      <c r="O221" s="512"/>
      <c r="P221" s="48"/>
      <c r="Q221" s="48"/>
      <c r="R221" s="48"/>
      <c r="S221" s="48"/>
      <c r="T221" s="48"/>
      <c r="U221" s="48"/>
      <c r="V221" s="48"/>
      <c r="W221" s="48"/>
      <c r="X221" s="48"/>
    </row>
    <row r="222" spans="15:24" ht="15.75" customHeight="1">
      <c r="O222" s="512"/>
      <c r="P222" s="48"/>
      <c r="Q222" s="48"/>
      <c r="R222" s="48"/>
      <c r="S222" s="48"/>
      <c r="T222" s="48"/>
      <c r="U222" s="48"/>
      <c r="V222" s="48"/>
      <c r="W222" s="48"/>
      <c r="X222" s="48"/>
    </row>
    <row r="223" spans="15:24" ht="15.75" customHeight="1">
      <c r="O223" s="512"/>
      <c r="P223" s="48"/>
      <c r="Q223" s="48"/>
      <c r="R223" s="48"/>
      <c r="S223" s="48"/>
      <c r="T223" s="48"/>
      <c r="U223" s="48"/>
      <c r="V223" s="48"/>
      <c r="W223" s="48"/>
      <c r="X223" s="48"/>
    </row>
    <row r="224" spans="15:24" ht="15.75" customHeight="1">
      <c r="O224" s="512"/>
      <c r="P224" s="48"/>
      <c r="Q224" s="48"/>
      <c r="R224" s="48"/>
      <c r="S224" s="48"/>
      <c r="T224" s="48"/>
      <c r="U224" s="48"/>
      <c r="V224" s="48"/>
      <c r="W224" s="48"/>
      <c r="X224" s="48"/>
    </row>
    <row r="225" spans="15:24" ht="15.75" customHeight="1">
      <c r="O225" s="512"/>
      <c r="P225" s="48"/>
      <c r="Q225" s="48"/>
      <c r="R225" s="48"/>
      <c r="S225" s="48"/>
      <c r="T225" s="48"/>
      <c r="U225" s="48"/>
      <c r="V225" s="48"/>
      <c r="W225" s="48"/>
      <c r="X225" s="48"/>
    </row>
    <row r="226" spans="15:24" ht="15.75" customHeight="1">
      <c r="O226" s="512"/>
      <c r="P226" s="48"/>
      <c r="Q226" s="48"/>
      <c r="R226" s="48"/>
      <c r="S226" s="48"/>
      <c r="T226" s="48"/>
      <c r="U226" s="48"/>
      <c r="V226" s="48"/>
      <c r="W226" s="48"/>
      <c r="X226" s="48"/>
    </row>
    <row r="227" spans="15:24" ht="15.75" customHeight="1">
      <c r="O227" s="512"/>
      <c r="P227" s="48"/>
      <c r="Q227" s="48"/>
      <c r="R227" s="48"/>
      <c r="S227" s="48"/>
      <c r="T227" s="48"/>
      <c r="U227" s="48"/>
      <c r="V227" s="48"/>
      <c r="W227" s="48"/>
      <c r="X227" s="48"/>
    </row>
    <row r="228" spans="15:24" ht="15.75" customHeight="1">
      <c r="O228" s="512"/>
      <c r="P228" s="48"/>
      <c r="Q228" s="48"/>
      <c r="R228" s="48"/>
      <c r="S228" s="48"/>
      <c r="T228" s="48"/>
      <c r="U228" s="48"/>
      <c r="V228" s="48"/>
      <c r="W228" s="48"/>
      <c r="X228" s="48"/>
    </row>
    <row r="229" spans="15:24" ht="15.75" customHeight="1">
      <c r="O229" s="512"/>
      <c r="P229" s="48"/>
      <c r="Q229" s="48"/>
      <c r="R229" s="48"/>
      <c r="S229" s="48"/>
      <c r="T229" s="48"/>
      <c r="U229" s="48"/>
      <c r="V229" s="48"/>
      <c r="W229" s="48"/>
      <c r="X229" s="48"/>
    </row>
    <row r="230" spans="15:24" ht="15.75" customHeight="1">
      <c r="O230" s="512"/>
      <c r="P230" s="48"/>
      <c r="Q230" s="48"/>
      <c r="R230" s="48"/>
      <c r="S230" s="48"/>
      <c r="T230" s="48"/>
      <c r="U230" s="48"/>
      <c r="V230" s="48"/>
      <c r="W230" s="48"/>
      <c r="X230" s="48"/>
    </row>
    <row r="231" spans="15:24" ht="15.75" customHeight="1">
      <c r="O231" s="512"/>
      <c r="P231" s="48"/>
      <c r="Q231" s="48"/>
      <c r="R231" s="48"/>
      <c r="S231" s="48"/>
      <c r="T231" s="48"/>
      <c r="U231" s="48"/>
      <c r="V231" s="48"/>
      <c r="W231" s="48"/>
      <c r="X231" s="48"/>
    </row>
    <row r="232" spans="15:24" ht="15.75" customHeight="1">
      <c r="O232" s="512"/>
      <c r="P232" s="48"/>
      <c r="Q232" s="48"/>
      <c r="R232" s="48"/>
      <c r="S232" s="48"/>
      <c r="T232" s="48"/>
      <c r="U232" s="48"/>
      <c r="V232" s="48"/>
      <c r="W232" s="48"/>
      <c r="X232" s="48"/>
    </row>
    <row r="233" spans="15:24" ht="15.75" customHeight="1">
      <c r="O233" s="512"/>
      <c r="P233" s="48"/>
      <c r="Q233" s="48"/>
      <c r="R233" s="48"/>
      <c r="S233" s="48"/>
      <c r="T233" s="48"/>
      <c r="U233" s="48"/>
      <c r="V233" s="48"/>
      <c r="W233" s="48"/>
      <c r="X233" s="48"/>
    </row>
    <row r="234" spans="15:24" ht="15.75" customHeight="1">
      <c r="O234" s="512"/>
      <c r="P234" s="48"/>
      <c r="Q234" s="48"/>
      <c r="R234" s="48"/>
      <c r="S234" s="48"/>
      <c r="T234" s="48"/>
      <c r="U234" s="48"/>
      <c r="V234" s="48"/>
      <c r="W234" s="48"/>
      <c r="X234" s="48"/>
    </row>
    <row r="235" spans="15:24" ht="15.75" customHeight="1">
      <c r="O235" s="512"/>
      <c r="P235" s="48"/>
      <c r="Q235" s="48"/>
      <c r="R235" s="48"/>
      <c r="S235" s="48"/>
      <c r="T235" s="48"/>
      <c r="U235" s="48"/>
      <c r="V235" s="48"/>
      <c r="W235" s="48"/>
      <c r="X235" s="48"/>
    </row>
    <row r="236" spans="15:24" ht="15.75" customHeight="1">
      <c r="O236" s="512"/>
      <c r="P236" s="48"/>
      <c r="Q236" s="48"/>
      <c r="R236" s="48"/>
      <c r="S236" s="48"/>
      <c r="T236" s="48"/>
      <c r="U236" s="48"/>
      <c r="V236" s="48"/>
      <c r="W236" s="48"/>
      <c r="X236" s="48"/>
    </row>
    <row r="237" spans="15:24" ht="15.75" customHeight="1">
      <c r="O237" s="512"/>
      <c r="P237" s="48"/>
      <c r="Q237" s="48"/>
      <c r="R237" s="48"/>
      <c r="S237" s="48"/>
      <c r="T237" s="48"/>
      <c r="U237" s="48"/>
      <c r="V237" s="48"/>
      <c r="W237" s="48"/>
      <c r="X237" s="48"/>
    </row>
    <row r="238" spans="15:24" ht="15.75" customHeight="1">
      <c r="O238" s="512"/>
      <c r="P238" s="48"/>
      <c r="Q238" s="48"/>
      <c r="R238" s="48"/>
      <c r="S238" s="48"/>
      <c r="T238" s="48"/>
      <c r="U238" s="48"/>
      <c r="V238" s="48"/>
      <c r="W238" s="48"/>
      <c r="X238" s="48"/>
    </row>
    <row r="239" spans="15:24" ht="15.75" customHeight="1">
      <c r="O239" s="512"/>
      <c r="P239" s="48"/>
      <c r="Q239" s="48"/>
      <c r="R239" s="48"/>
      <c r="S239" s="48"/>
      <c r="T239" s="48"/>
      <c r="U239" s="48"/>
      <c r="V239" s="48"/>
      <c r="W239" s="48"/>
      <c r="X239" s="48"/>
    </row>
    <row r="240" spans="15:24" ht="15.75" customHeight="1">
      <c r="O240" s="512"/>
      <c r="P240" s="48"/>
      <c r="Q240" s="48"/>
      <c r="R240" s="48"/>
      <c r="S240" s="48"/>
      <c r="T240" s="48"/>
      <c r="U240" s="48"/>
      <c r="V240" s="48"/>
      <c r="W240" s="48"/>
      <c r="X240" s="48"/>
    </row>
    <row r="241" spans="15:24" ht="15.75" customHeight="1">
      <c r="O241" s="512"/>
      <c r="P241" s="48"/>
      <c r="Q241" s="48"/>
      <c r="R241" s="48"/>
      <c r="S241" s="48"/>
      <c r="T241" s="48"/>
      <c r="U241" s="48"/>
      <c r="V241" s="48"/>
      <c r="W241" s="48"/>
      <c r="X241" s="48"/>
    </row>
    <row r="242" spans="15:24" ht="15.75" customHeight="1">
      <c r="O242" s="512"/>
      <c r="P242" s="48"/>
      <c r="Q242" s="48"/>
      <c r="R242" s="48"/>
      <c r="S242" s="48"/>
      <c r="T242" s="48"/>
      <c r="U242" s="48"/>
      <c r="V242" s="48"/>
      <c r="W242" s="48"/>
      <c r="X242" s="48"/>
    </row>
    <row r="243" spans="15:24" ht="15.75" customHeight="1">
      <c r="O243" s="512"/>
      <c r="P243" s="48"/>
      <c r="Q243" s="48"/>
      <c r="R243" s="48"/>
      <c r="S243" s="48"/>
      <c r="T243" s="48"/>
      <c r="U243" s="48"/>
      <c r="V243" s="48"/>
      <c r="W243" s="48"/>
      <c r="X243" s="48"/>
    </row>
    <row r="244" spans="15:24" ht="15.75" customHeight="1">
      <c r="O244" s="512"/>
      <c r="P244" s="48"/>
      <c r="Q244" s="48"/>
      <c r="R244" s="48"/>
      <c r="S244" s="48"/>
      <c r="T244" s="48"/>
      <c r="U244" s="48"/>
      <c r="V244" s="48"/>
      <c r="W244" s="48"/>
      <c r="X244" s="48"/>
    </row>
    <row r="245" spans="15:24" ht="15.75" customHeight="1">
      <c r="O245" s="512"/>
      <c r="P245" s="48"/>
      <c r="Q245" s="48"/>
      <c r="R245" s="48"/>
      <c r="S245" s="48"/>
      <c r="T245" s="48"/>
      <c r="U245" s="48"/>
      <c r="V245" s="48"/>
      <c r="W245" s="48"/>
      <c r="X245" s="48"/>
    </row>
    <row r="246" spans="15:24" ht="15.75" customHeight="1">
      <c r="O246" s="512"/>
      <c r="P246" s="48"/>
      <c r="Q246" s="48"/>
      <c r="R246" s="48"/>
      <c r="S246" s="48"/>
      <c r="T246" s="48"/>
      <c r="U246" s="48"/>
      <c r="V246" s="48"/>
      <c r="W246" s="48"/>
      <c r="X246" s="48"/>
    </row>
    <row r="247" spans="15:24" ht="15.75" customHeight="1">
      <c r="O247" s="512"/>
      <c r="P247" s="48"/>
      <c r="Q247" s="48"/>
      <c r="R247" s="48"/>
      <c r="S247" s="48"/>
      <c r="T247" s="48"/>
      <c r="U247" s="48"/>
      <c r="V247" s="48"/>
      <c r="W247" s="48"/>
      <c r="X247" s="48"/>
    </row>
    <row r="248" spans="15:24" ht="15.75" customHeight="1">
      <c r="O248" s="512"/>
      <c r="P248" s="48"/>
      <c r="Q248" s="48"/>
      <c r="R248" s="48"/>
      <c r="S248" s="48"/>
      <c r="T248" s="48"/>
      <c r="U248" s="48"/>
      <c r="V248" s="48"/>
      <c r="W248" s="48"/>
      <c r="X248" s="48"/>
    </row>
    <row r="249" spans="15:24" ht="15.75" customHeight="1">
      <c r="O249" s="512"/>
      <c r="P249" s="48"/>
      <c r="Q249" s="48"/>
      <c r="R249" s="48"/>
      <c r="S249" s="48"/>
      <c r="T249" s="48"/>
      <c r="U249" s="48"/>
      <c r="V249" s="48"/>
      <c r="W249" s="48"/>
      <c r="X249" s="48"/>
    </row>
    <row r="250" spans="15:24" ht="15.75" customHeight="1">
      <c r="O250" s="512"/>
      <c r="P250" s="48"/>
      <c r="Q250" s="48"/>
      <c r="R250" s="48"/>
      <c r="S250" s="48"/>
      <c r="T250" s="48"/>
      <c r="U250" s="48"/>
      <c r="V250" s="48"/>
      <c r="W250" s="48"/>
      <c r="X250" s="48"/>
    </row>
    <row r="251" spans="15:24" ht="15.75" customHeight="1">
      <c r="O251" s="512"/>
      <c r="P251" s="48"/>
      <c r="Q251" s="48"/>
      <c r="R251" s="48"/>
      <c r="S251" s="48"/>
      <c r="T251" s="48"/>
      <c r="U251" s="48"/>
      <c r="V251" s="48"/>
      <c r="W251" s="48"/>
      <c r="X251" s="48"/>
    </row>
    <row r="252" spans="15:24" ht="15.75" customHeight="1">
      <c r="O252" s="512"/>
      <c r="P252" s="48"/>
      <c r="Q252" s="48"/>
      <c r="R252" s="48"/>
      <c r="S252" s="48"/>
      <c r="T252" s="48"/>
      <c r="U252" s="48"/>
      <c r="V252" s="48"/>
      <c r="W252" s="48"/>
      <c r="X252" s="48"/>
    </row>
    <row r="253" spans="15:24" ht="15.75" customHeight="1">
      <c r="O253" s="512"/>
      <c r="P253" s="48"/>
      <c r="Q253" s="48"/>
      <c r="R253" s="48"/>
      <c r="S253" s="48"/>
      <c r="T253" s="48"/>
      <c r="U253" s="48"/>
      <c r="V253" s="48"/>
      <c r="W253" s="48"/>
      <c r="X253" s="48"/>
    </row>
    <row r="254" spans="15:24" ht="15.75" customHeight="1">
      <c r="O254" s="512"/>
      <c r="P254" s="48"/>
      <c r="Q254" s="48"/>
      <c r="R254" s="48"/>
      <c r="S254" s="48"/>
      <c r="T254" s="48"/>
      <c r="U254" s="48"/>
      <c r="V254" s="48"/>
      <c r="W254" s="48"/>
      <c r="X254" s="48"/>
    </row>
    <row r="255" spans="15:24" ht="15.75" customHeight="1">
      <c r="O255" s="512"/>
      <c r="P255" s="48"/>
      <c r="Q255" s="48"/>
      <c r="R255" s="48"/>
      <c r="S255" s="48"/>
      <c r="T255" s="48"/>
      <c r="U255" s="48"/>
      <c r="V255" s="48"/>
      <c r="W255" s="48"/>
      <c r="X255" s="48"/>
    </row>
    <row r="256" spans="15:24" ht="15.75" customHeight="1">
      <c r="O256" s="512"/>
      <c r="P256" s="48"/>
      <c r="Q256" s="48"/>
      <c r="R256" s="48"/>
      <c r="S256" s="48"/>
      <c r="T256" s="48"/>
      <c r="U256" s="48"/>
      <c r="V256" s="48"/>
      <c r="W256" s="48"/>
      <c r="X256" s="48"/>
    </row>
    <row r="257" spans="15:24" ht="15.75" customHeight="1">
      <c r="O257" s="512"/>
      <c r="P257" s="48"/>
      <c r="Q257" s="48"/>
      <c r="R257" s="48"/>
      <c r="S257" s="48"/>
      <c r="T257" s="48"/>
      <c r="U257" s="48"/>
      <c r="V257" s="48"/>
      <c r="W257" s="48"/>
      <c r="X257" s="48"/>
    </row>
    <row r="258" spans="15:24" ht="15.75" customHeight="1">
      <c r="O258" s="512"/>
      <c r="P258" s="48"/>
      <c r="Q258" s="48"/>
      <c r="R258" s="48"/>
      <c r="S258" s="48"/>
      <c r="T258" s="48"/>
      <c r="U258" s="48"/>
      <c r="V258" s="48"/>
      <c r="W258" s="48"/>
      <c r="X258" s="48"/>
    </row>
    <row r="259" spans="15:24" ht="15.75" customHeight="1">
      <c r="O259" s="512"/>
      <c r="P259" s="48"/>
      <c r="Q259" s="48"/>
      <c r="R259" s="48"/>
      <c r="S259" s="48"/>
      <c r="T259" s="48"/>
      <c r="U259" s="48"/>
      <c r="V259" s="48"/>
      <c r="W259" s="48"/>
      <c r="X259" s="48"/>
    </row>
    <row r="260" spans="15:24" ht="15.75" customHeight="1">
      <c r="O260" s="512"/>
      <c r="P260" s="48"/>
      <c r="Q260" s="48"/>
      <c r="R260" s="48"/>
      <c r="S260" s="48"/>
      <c r="T260" s="48"/>
      <c r="U260" s="48"/>
      <c r="V260" s="48"/>
      <c r="W260" s="48"/>
      <c r="X260" s="48"/>
    </row>
    <row r="261" spans="15:24" ht="15.75" customHeight="1">
      <c r="O261" s="512"/>
      <c r="P261" s="48"/>
      <c r="Q261" s="48"/>
      <c r="R261" s="48"/>
      <c r="S261" s="48"/>
      <c r="T261" s="48"/>
      <c r="U261" s="48"/>
      <c r="V261" s="48"/>
      <c r="W261" s="48"/>
      <c r="X261" s="48"/>
    </row>
    <row r="262" spans="15:24" ht="15.75" customHeight="1">
      <c r="O262" s="512"/>
      <c r="P262" s="48"/>
      <c r="Q262" s="48"/>
      <c r="R262" s="48"/>
      <c r="S262" s="48"/>
      <c r="T262" s="48"/>
      <c r="U262" s="48"/>
      <c r="V262" s="48"/>
      <c r="W262" s="48"/>
      <c r="X262" s="48"/>
    </row>
    <row r="263" spans="15:24" ht="15.75" customHeight="1">
      <c r="O263" s="512"/>
      <c r="P263" s="48"/>
      <c r="Q263" s="48"/>
      <c r="R263" s="48"/>
      <c r="S263" s="48"/>
      <c r="T263" s="48"/>
      <c r="U263" s="48"/>
      <c r="V263" s="48"/>
      <c r="W263" s="48"/>
      <c r="X263" s="48"/>
    </row>
    <row r="264" spans="15:24" ht="15.75" customHeight="1">
      <c r="O264" s="512"/>
      <c r="P264" s="48"/>
      <c r="Q264" s="48"/>
      <c r="R264" s="48"/>
      <c r="S264" s="48"/>
      <c r="T264" s="48"/>
      <c r="U264" s="48"/>
      <c r="V264" s="48"/>
      <c r="W264" s="48"/>
      <c r="X264" s="48"/>
    </row>
    <row r="265" spans="15:24" ht="15.75" customHeight="1">
      <c r="O265" s="512"/>
      <c r="P265" s="48"/>
      <c r="Q265" s="48"/>
      <c r="R265" s="48"/>
      <c r="S265" s="48"/>
      <c r="T265" s="48"/>
      <c r="U265" s="48"/>
      <c r="V265" s="48"/>
      <c r="W265" s="48"/>
      <c r="X265" s="48"/>
    </row>
    <row r="266" spans="15:24" ht="15.75" customHeight="1">
      <c r="O266" s="512"/>
      <c r="P266" s="48"/>
      <c r="Q266" s="48"/>
      <c r="R266" s="48"/>
      <c r="S266" s="48"/>
      <c r="T266" s="48"/>
      <c r="U266" s="48"/>
      <c r="V266" s="48"/>
      <c r="W266" s="48"/>
      <c r="X266" s="48"/>
    </row>
    <row r="267" spans="15:24" ht="15.75" customHeight="1">
      <c r="O267" s="512"/>
      <c r="P267" s="48"/>
      <c r="Q267" s="48"/>
      <c r="R267" s="48"/>
      <c r="S267" s="48"/>
      <c r="T267" s="48"/>
      <c r="U267" s="48"/>
      <c r="V267" s="48"/>
      <c r="W267" s="48"/>
      <c r="X267" s="48"/>
    </row>
    <row r="268" spans="15:24" ht="15.75" customHeight="1">
      <c r="O268" s="512"/>
      <c r="P268" s="48"/>
      <c r="Q268" s="48"/>
      <c r="R268" s="48"/>
      <c r="S268" s="48"/>
      <c r="T268" s="48"/>
      <c r="U268" s="48"/>
      <c r="V268" s="48"/>
      <c r="W268" s="48"/>
      <c r="X268" s="48"/>
    </row>
    <row r="269" spans="15:24" ht="15.75" customHeight="1">
      <c r="O269" s="512"/>
      <c r="P269" s="48"/>
      <c r="Q269" s="48"/>
      <c r="R269" s="48"/>
      <c r="S269" s="48"/>
      <c r="T269" s="48"/>
      <c r="U269" s="48"/>
      <c r="V269" s="48"/>
      <c r="W269" s="48"/>
      <c r="X269" s="48"/>
    </row>
    <row r="270" spans="15:24" ht="15.75" customHeight="1">
      <c r="O270" s="512"/>
      <c r="P270" s="48"/>
      <c r="Q270" s="48"/>
      <c r="R270" s="48"/>
      <c r="S270" s="48"/>
      <c r="T270" s="48"/>
      <c r="U270" s="48"/>
      <c r="V270" s="48"/>
      <c r="W270" s="48"/>
      <c r="X270" s="48"/>
    </row>
    <row r="271" spans="15:24" ht="15.75" customHeight="1">
      <c r="O271" s="512"/>
      <c r="P271" s="48"/>
      <c r="Q271" s="48"/>
      <c r="R271" s="48"/>
      <c r="S271" s="48"/>
      <c r="T271" s="48"/>
      <c r="U271" s="48"/>
      <c r="V271" s="48"/>
      <c r="W271" s="48"/>
      <c r="X271" s="48"/>
    </row>
    <row r="272" spans="15:24" ht="15.75" customHeight="1">
      <c r="O272" s="512"/>
      <c r="P272" s="48"/>
      <c r="Q272" s="48"/>
      <c r="R272" s="48"/>
      <c r="S272" s="48"/>
      <c r="T272" s="48"/>
      <c r="U272" s="48"/>
      <c r="V272" s="48"/>
      <c r="W272" s="48"/>
      <c r="X272" s="48"/>
    </row>
    <row r="273" spans="15:24" ht="15.75" customHeight="1">
      <c r="O273" s="512"/>
      <c r="P273" s="48"/>
      <c r="Q273" s="48"/>
      <c r="R273" s="48"/>
      <c r="S273" s="48"/>
      <c r="T273" s="48"/>
      <c r="U273" s="48"/>
      <c r="V273" s="48"/>
      <c r="W273" s="48"/>
      <c r="X273" s="48"/>
    </row>
    <row r="274" spans="15:24" ht="15.75" customHeight="1">
      <c r="O274" s="512"/>
      <c r="P274" s="48"/>
      <c r="Q274" s="48"/>
      <c r="R274" s="48"/>
      <c r="S274" s="48"/>
      <c r="T274" s="48"/>
      <c r="U274" s="48"/>
      <c r="V274" s="48"/>
      <c r="W274" s="48"/>
      <c r="X274" s="48"/>
    </row>
    <row r="275" spans="15:24" ht="15.75" customHeight="1">
      <c r="O275" s="512"/>
      <c r="P275" s="48"/>
      <c r="Q275" s="48"/>
      <c r="R275" s="48"/>
      <c r="S275" s="48"/>
      <c r="T275" s="48"/>
      <c r="U275" s="48"/>
      <c r="V275" s="48"/>
      <c r="W275" s="48"/>
      <c r="X275" s="48"/>
    </row>
    <row r="276" spans="15:24" ht="15.75" customHeight="1">
      <c r="O276" s="512"/>
      <c r="P276" s="48"/>
      <c r="Q276" s="48"/>
      <c r="R276" s="48"/>
      <c r="S276" s="48"/>
      <c r="T276" s="48"/>
      <c r="U276" s="48"/>
      <c r="V276" s="48"/>
      <c r="W276" s="48"/>
      <c r="X276" s="48"/>
    </row>
    <row r="277" spans="15:24" ht="15.75" customHeight="1">
      <c r="O277" s="512"/>
      <c r="P277" s="48"/>
      <c r="Q277" s="48"/>
      <c r="R277" s="48"/>
      <c r="S277" s="48"/>
      <c r="T277" s="48"/>
      <c r="U277" s="48"/>
      <c r="V277" s="48"/>
      <c r="W277" s="48"/>
      <c r="X277" s="48"/>
    </row>
    <row r="278" spans="15:24" ht="15.75" customHeight="1">
      <c r="O278" s="512"/>
      <c r="P278" s="48"/>
      <c r="Q278" s="48"/>
      <c r="R278" s="48"/>
      <c r="S278" s="48"/>
      <c r="T278" s="48"/>
      <c r="U278" s="48"/>
      <c r="V278" s="48"/>
      <c r="W278" s="48"/>
      <c r="X278" s="48"/>
    </row>
    <row r="279" spans="15:24" ht="15.75" customHeight="1">
      <c r="O279" s="512"/>
      <c r="P279" s="48"/>
      <c r="Q279" s="48"/>
      <c r="R279" s="48"/>
      <c r="S279" s="48"/>
      <c r="T279" s="48"/>
      <c r="U279" s="48"/>
      <c r="V279" s="48"/>
      <c r="W279" s="48"/>
      <c r="X279" s="48"/>
    </row>
    <row r="280" spans="15:24" ht="15.75" customHeight="1">
      <c r="O280" s="512"/>
      <c r="P280" s="48"/>
      <c r="Q280" s="48"/>
      <c r="R280" s="48"/>
      <c r="S280" s="48"/>
      <c r="T280" s="48"/>
      <c r="U280" s="48"/>
      <c r="V280" s="48"/>
      <c r="W280" s="48"/>
      <c r="X280" s="48"/>
    </row>
    <row r="281" spans="15:24" ht="15.75" customHeight="1">
      <c r="O281" s="512"/>
      <c r="P281" s="48"/>
      <c r="Q281" s="48"/>
      <c r="R281" s="48"/>
      <c r="S281" s="48"/>
      <c r="T281" s="48"/>
      <c r="U281" s="48"/>
      <c r="V281" s="48"/>
      <c r="W281" s="48"/>
      <c r="X281" s="48"/>
    </row>
    <row r="282" spans="15:24" ht="15.75" customHeight="1">
      <c r="O282" s="512"/>
      <c r="P282" s="48"/>
      <c r="Q282" s="48"/>
      <c r="R282" s="48"/>
      <c r="S282" s="48"/>
      <c r="T282" s="48"/>
      <c r="U282" s="48"/>
      <c r="V282" s="48"/>
      <c r="W282" s="48"/>
      <c r="X282" s="48"/>
    </row>
    <row r="283" spans="15:24" ht="15.75" customHeight="1">
      <c r="O283" s="512"/>
      <c r="P283" s="48"/>
      <c r="Q283" s="48"/>
      <c r="R283" s="48"/>
      <c r="S283" s="48"/>
      <c r="T283" s="48"/>
      <c r="U283" s="48"/>
      <c r="V283" s="48"/>
      <c r="W283" s="48"/>
      <c r="X283" s="48"/>
    </row>
    <row r="284" spans="15:24" ht="15.75" customHeight="1">
      <c r="O284" s="512"/>
      <c r="P284" s="48"/>
      <c r="Q284" s="48"/>
      <c r="R284" s="48"/>
      <c r="S284" s="48"/>
      <c r="T284" s="48"/>
      <c r="U284" s="48"/>
      <c r="V284" s="48"/>
      <c r="W284" s="48"/>
      <c r="X284" s="48"/>
    </row>
    <row r="285" spans="15:24" ht="15.75" customHeight="1">
      <c r="O285" s="512"/>
      <c r="P285" s="48"/>
      <c r="Q285" s="48"/>
      <c r="R285" s="48"/>
      <c r="S285" s="48"/>
      <c r="T285" s="48"/>
      <c r="U285" s="48"/>
      <c r="V285" s="48"/>
      <c r="W285" s="48"/>
      <c r="X285" s="48"/>
    </row>
    <row r="286" spans="15:24" ht="15.75" customHeight="1">
      <c r="O286" s="512"/>
      <c r="P286" s="48"/>
      <c r="Q286" s="48"/>
      <c r="R286" s="48"/>
      <c r="S286" s="48"/>
      <c r="T286" s="48"/>
      <c r="U286" s="48"/>
      <c r="V286" s="48"/>
      <c r="W286" s="48"/>
      <c r="X286" s="48"/>
    </row>
    <row r="287" spans="15:24" ht="15.75" customHeight="1">
      <c r="O287" s="512"/>
      <c r="P287" s="48"/>
      <c r="Q287" s="48"/>
      <c r="R287" s="48"/>
      <c r="S287" s="48"/>
      <c r="T287" s="48"/>
      <c r="U287" s="48"/>
      <c r="V287" s="48"/>
      <c r="W287" s="48"/>
      <c r="X287" s="48"/>
    </row>
    <row r="288" spans="15:24" ht="15.75" customHeight="1">
      <c r="O288" s="512"/>
      <c r="P288" s="48"/>
      <c r="Q288" s="48"/>
      <c r="R288" s="48"/>
      <c r="S288" s="48"/>
      <c r="T288" s="48"/>
      <c r="U288" s="48"/>
      <c r="V288" s="48"/>
      <c r="W288" s="48"/>
      <c r="X288" s="48"/>
    </row>
    <row r="289" spans="15:24" ht="15.75" customHeight="1">
      <c r="O289" s="512"/>
      <c r="P289" s="48"/>
      <c r="Q289" s="48"/>
      <c r="R289" s="48"/>
      <c r="S289" s="48"/>
      <c r="T289" s="48"/>
      <c r="U289" s="48"/>
      <c r="V289" s="48"/>
      <c r="W289" s="48"/>
      <c r="X289" s="48"/>
    </row>
    <row r="290" spans="15:24" ht="15.75" customHeight="1">
      <c r="O290" s="512"/>
      <c r="P290" s="48"/>
      <c r="Q290" s="48"/>
      <c r="R290" s="48"/>
      <c r="S290" s="48"/>
      <c r="T290" s="48"/>
      <c r="U290" s="48"/>
      <c r="V290" s="48"/>
      <c r="W290" s="48"/>
      <c r="X290" s="48"/>
    </row>
    <row r="291" spans="15:24" ht="15.75" customHeight="1">
      <c r="O291" s="512"/>
      <c r="P291" s="48"/>
      <c r="Q291" s="48"/>
      <c r="R291" s="48"/>
      <c r="S291" s="48"/>
      <c r="T291" s="48"/>
      <c r="U291" s="48"/>
      <c r="V291" s="48"/>
      <c r="W291" s="48"/>
      <c r="X291" s="48"/>
    </row>
    <row r="292" spans="15:24" ht="15.75" customHeight="1">
      <c r="O292" s="512"/>
      <c r="P292" s="48"/>
      <c r="Q292" s="48"/>
      <c r="R292" s="48"/>
      <c r="S292" s="48"/>
      <c r="T292" s="48"/>
      <c r="U292" s="48"/>
      <c r="V292" s="48"/>
      <c r="W292" s="48"/>
      <c r="X292" s="48"/>
    </row>
    <row r="293" spans="15:24" ht="15.75" customHeight="1">
      <c r="O293" s="512"/>
      <c r="P293" s="48"/>
      <c r="Q293" s="48"/>
      <c r="R293" s="48"/>
      <c r="S293" s="48"/>
      <c r="T293" s="48"/>
      <c r="U293" s="48"/>
      <c r="V293" s="48"/>
      <c r="W293" s="48"/>
      <c r="X293" s="48"/>
    </row>
    <row r="294" spans="15:24" ht="15.75" customHeight="1">
      <c r="O294" s="512"/>
      <c r="P294" s="48"/>
      <c r="Q294" s="48"/>
      <c r="R294" s="48"/>
      <c r="S294" s="48"/>
      <c r="T294" s="48"/>
      <c r="U294" s="48"/>
      <c r="V294" s="48"/>
      <c r="W294" s="48"/>
      <c r="X294" s="48"/>
    </row>
    <row r="295" spans="15:24" ht="15.75" customHeight="1">
      <c r="O295" s="512"/>
      <c r="P295" s="48"/>
      <c r="Q295" s="48"/>
      <c r="R295" s="48"/>
      <c r="S295" s="48"/>
      <c r="T295" s="48"/>
      <c r="U295" s="48"/>
      <c r="V295" s="48"/>
      <c r="W295" s="48"/>
      <c r="X295" s="48"/>
    </row>
    <row r="296" spans="15:24" ht="15.75" customHeight="1">
      <c r="O296" s="512"/>
      <c r="P296" s="48"/>
      <c r="Q296" s="48"/>
      <c r="R296" s="48"/>
      <c r="S296" s="48"/>
      <c r="T296" s="48"/>
      <c r="U296" s="48"/>
      <c r="V296" s="48"/>
      <c r="W296" s="48"/>
      <c r="X296" s="48"/>
    </row>
    <row r="297" spans="15:24" ht="15.75" customHeight="1">
      <c r="O297" s="512"/>
      <c r="P297" s="48"/>
      <c r="Q297" s="48"/>
      <c r="R297" s="48"/>
      <c r="S297" s="48"/>
      <c r="T297" s="48"/>
      <c r="U297" s="48"/>
      <c r="V297" s="48"/>
      <c r="W297" s="48"/>
      <c r="X297" s="48"/>
    </row>
    <row r="298" spans="15:24" ht="15.75" customHeight="1">
      <c r="O298" s="512"/>
      <c r="P298" s="48"/>
      <c r="Q298" s="48"/>
      <c r="R298" s="48"/>
      <c r="S298" s="48"/>
      <c r="T298" s="48"/>
      <c r="U298" s="48"/>
      <c r="V298" s="48"/>
      <c r="W298" s="48"/>
      <c r="X298" s="48"/>
    </row>
    <row r="299" spans="15:24" ht="15.75" customHeight="1">
      <c r="O299" s="512"/>
      <c r="P299" s="48"/>
      <c r="Q299" s="48"/>
      <c r="R299" s="48"/>
      <c r="S299" s="48"/>
      <c r="T299" s="48"/>
      <c r="U299" s="48"/>
      <c r="V299" s="48"/>
      <c r="W299" s="48"/>
      <c r="X299" s="48"/>
    </row>
    <row r="300" spans="15:24" ht="15.75" customHeight="1">
      <c r="O300" s="512"/>
      <c r="P300" s="48"/>
      <c r="Q300" s="48"/>
      <c r="R300" s="48"/>
      <c r="S300" s="48"/>
      <c r="T300" s="48"/>
      <c r="U300" s="48"/>
      <c r="V300" s="48"/>
      <c r="W300" s="48"/>
      <c r="X300" s="48"/>
    </row>
    <row r="301" spans="15:24" ht="15.75" customHeight="1">
      <c r="O301" s="512"/>
      <c r="P301" s="48"/>
      <c r="Q301" s="48"/>
      <c r="R301" s="48"/>
      <c r="S301" s="48"/>
      <c r="T301" s="48"/>
      <c r="U301" s="48"/>
      <c r="V301" s="48"/>
      <c r="W301" s="48"/>
      <c r="X301" s="48"/>
    </row>
    <row r="302" spans="15:24" ht="15.75" customHeight="1">
      <c r="O302" s="512"/>
      <c r="P302" s="48"/>
      <c r="Q302" s="48"/>
      <c r="R302" s="48"/>
      <c r="S302" s="48"/>
      <c r="T302" s="48"/>
      <c r="U302" s="48"/>
      <c r="V302" s="48"/>
      <c r="W302" s="48"/>
      <c r="X302" s="48"/>
    </row>
    <row r="303" spans="15:24" ht="15.75" customHeight="1">
      <c r="O303" s="512"/>
      <c r="P303" s="48"/>
      <c r="Q303" s="48"/>
      <c r="R303" s="48"/>
      <c r="S303" s="48"/>
      <c r="T303" s="48"/>
      <c r="U303" s="48"/>
      <c r="V303" s="48"/>
      <c r="W303" s="48"/>
      <c r="X303" s="48"/>
    </row>
    <row r="304" spans="15:24" ht="15.75" customHeight="1">
      <c r="O304" s="512"/>
      <c r="P304" s="48"/>
      <c r="Q304" s="48"/>
      <c r="R304" s="48"/>
      <c r="S304" s="48"/>
      <c r="T304" s="48"/>
      <c r="U304" s="48"/>
      <c r="V304" s="48"/>
      <c r="W304" s="48"/>
      <c r="X304" s="48"/>
    </row>
    <row r="305" spans="15:24" ht="15.75" customHeight="1">
      <c r="O305" s="512"/>
      <c r="P305" s="48"/>
      <c r="Q305" s="48"/>
      <c r="R305" s="48"/>
      <c r="S305" s="48"/>
      <c r="T305" s="48"/>
      <c r="U305" s="48"/>
      <c r="V305" s="48"/>
      <c r="W305" s="48"/>
      <c r="X305" s="48"/>
    </row>
    <row r="306" spans="15:24" ht="15.75" customHeight="1">
      <c r="O306" s="512"/>
      <c r="P306" s="48"/>
      <c r="Q306" s="48"/>
      <c r="R306" s="48"/>
      <c r="S306" s="48"/>
      <c r="T306" s="48"/>
      <c r="U306" s="48"/>
      <c r="V306" s="48"/>
      <c r="W306" s="48"/>
      <c r="X306" s="48"/>
    </row>
    <row r="307" spans="15:24" ht="15.75" customHeight="1">
      <c r="O307" s="512"/>
      <c r="P307" s="48"/>
      <c r="Q307" s="48"/>
      <c r="R307" s="48"/>
      <c r="S307" s="48"/>
      <c r="T307" s="48"/>
      <c r="U307" s="48"/>
      <c r="V307" s="48"/>
      <c r="W307" s="48"/>
      <c r="X307" s="48"/>
    </row>
    <row r="308" spans="15:24" ht="15.75" customHeight="1">
      <c r="O308" s="512"/>
      <c r="P308" s="48"/>
      <c r="Q308" s="48"/>
      <c r="R308" s="48"/>
      <c r="S308" s="48"/>
      <c r="T308" s="48"/>
      <c r="U308" s="48"/>
      <c r="V308" s="48"/>
      <c r="W308" s="48"/>
      <c r="X308" s="48"/>
    </row>
    <row r="309" spans="15:24" ht="15.75" customHeight="1">
      <c r="O309" s="512"/>
      <c r="P309" s="48"/>
      <c r="Q309" s="48"/>
      <c r="R309" s="48"/>
      <c r="S309" s="48"/>
      <c r="T309" s="48"/>
      <c r="U309" s="48"/>
      <c r="V309" s="48"/>
      <c r="W309" s="48"/>
      <c r="X309" s="48"/>
    </row>
    <row r="310" spans="15:24" ht="15.75" customHeight="1">
      <c r="O310" s="512"/>
      <c r="P310" s="48"/>
      <c r="Q310" s="48"/>
      <c r="R310" s="48"/>
      <c r="S310" s="48"/>
      <c r="T310" s="48"/>
      <c r="U310" s="48"/>
      <c r="V310" s="48"/>
      <c r="W310" s="48"/>
      <c r="X310" s="48"/>
    </row>
    <row r="311" spans="15:24" ht="15.75" customHeight="1">
      <c r="O311" s="512"/>
      <c r="P311" s="48"/>
      <c r="Q311" s="48"/>
      <c r="R311" s="48"/>
      <c r="S311" s="48"/>
      <c r="T311" s="48"/>
      <c r="U311" s="48"/>
      <c r="V311" s="48"/>
      <c r="W311" s="48"/>
      <c r="X311" s="48"/>
    </row>
    <row r="312" spans="15:24" ht="15.75" customHeight="1">
      <c r="O312" s="512"/>
      <c r="P312" s="48"/>
      <c r="Q312" s="48"/>
      <c r="R312" s="48"/>
      <c r="S312" s="48"/>
      <c r="T312" s="48"/>
      <c r="U312" s="48"/>
      <c r="V312" s="48"/>
      <c r="W312" s="48"/>
      <c r="X312" s="48"/>
    </row>
    <row r="313" spans="15:24" ht="15.75" customHeight="1">
      <c r="O313" s="512"/>
      <c r="P313" s="48"/>
      <c r="Q313" s="48"/>
      <c r="R313" s="48"/>
      <c r="S313" s="48"/>
      <c r="T313" s="48"/>
      <c r="U313" s="48"/>
      <c r="V313" s="48"/>
      <c r="W313" s="48"/>
      <c r="X313" s="48"/>
    </row>
    <row r="314" spans="15:24" ht="15.75" customHeight="1">
      <c r="O314" s="512"/>
      <c r="P314" s="48"/>
      <c r="Q314" s="48"/>
      <c r="R314" s="48"/>
      <c r="S314" s="48"/>
      <c r="T314" s="48"/>
      <c r="U314" s="48"/>
      <c r="V314" s="48"/>
      <c r="W314" s="48"/>
      <c r="X314" s="48"/>
    </row>
    <row r="315" spans="15:24" ht="15.75" customHeight="1">
      <c r="O315" s="512"/>
      <c r="P315" s="48"/>
      <c r="Q315" s="48"/>
      <c r="R315" s="48"/>
      <c r="S315" s="48"/>
      <c r="T315" s="48"/>
      <c r="U315" s="48"/>
      <c r="V315" s="48"/>
      <c r="W315" s="48"/>
      <c r="X315" s="48"/>
    </row>
    <row r="316" spans="15:24" ht="15.75" customHeight="1">
      <c r="O316" s="512"/>
      <c r="P316" s="48"/>
      <c r="Q316" s="48"/>
      <c r="R316" s="48"/>
      <c r="S316" s="48"/>
      <c r="T316" s="48"/>
      <c r="U316" s="48"/>
      <c r="V316" s="48"/>
      <c r="W316" s="48"/>
      <c r="X316" s="48"/>
    </row>
    <row r="317" spans="15:24" ht="15.75" customHeight="1">
      <c r="O317" s="512"/>
      <c r="P317" s="48"/>
      <c r="Q317" s="48"/>
      <c r="R317" s="48"/>
      <c r="S317" s="48"/>
      <c r="T317" s="48"/>
      <c r="U317" s="48"/>
      <c r="V317" s="48"/>
      <c r="W317" s="48"/>
      <c r="X317" s="48"/>
    </row>
    <row r="318" spans="15:24" ht="15.75" customHeight="1">
      <c r="O318" s="512"/>
      <c r="P318" s="48"/>
      <c r="Q318" s="48"/>
      <c r="R318" s="48"/>
      <c r="S318" s="48"/>
      <c r="T318" s="48"/>
      <c r="U318" s="48"/>
      <c r="V318" s="48"/>
      <c r="W318" s="48"/>
      <c r="X318" s="48"/>
    </row>
    <row r="319" spans="15:24" ht="15.75" customHeight="1">
      <c r="O319" s="512"/>
      <c r="P319" s="48"/>
      <c r="Q319" s="48"/>
      <c r="R319" s="48"/>
      <c r="S319" s="48"/>
      <c r="T319" s="48"/>
      <c r="U319" s="48"/>
      <c r="V319" s="48"/>
      <c r="W319" s="48"/>
      <c r="X319" s="48"/>
    </row>
    <row r="320" spans="15:24" ht="15.75" customHeight="1">
      <c r="O320" s="512"/>
      <c r="P320" s="48"/>
      <c r="Q320" s="48"/>
      <c r="R320" s="48"/>
      <c r="S320" s="48"/>
      <c r="T320" s="48"/>
      <c r="U320" s="48"/>
      <c r="V320" s="48"/>
      <c r="W320" s="48"/>
      <c r="X320" s="48"/>
    </row>
    <row r="321" spans="15:24" ht="15.75" customHeight="1">
      <c r="O321" s="512"/>
      <c r="P321" s="48"/>
      <c r="Q321" s="48"/>
      <c r="R321" s="48"/>
      <c r="S321" s="48"/>
      <c r="T321" s="48"/>
      <c r="U321" s="48"/>
      <c r="V321" s="48"/>
      <c r="W321" s="48"/>
      <c r="X321" s="48"/>
    </row>
    <row r="322" spans="15:24" ht="15.75" customHeight="1">
      <c r="O322" s="512"/>
      <c r="P322" s="48"/>
      <c r="Q322" s="48"/>
      <c r="R322" s="48"/>
      <c r="S322" s="48"/>
      <c r="T322" s="48"/>
      <c r="U322" s="48"/>
      <c r="V322" s="48"/>
      <c r="W322" s="48"/>
      <c r="X322" s="48"/>
    </row>
    <row r="323" spans="15:24" ht="15.75" customHeight="1">
      <c r="O323" s="512"/>
      <c r="P323" s="48"/>
      <c r="Q323" s="48"/>
      <c r="R323" s="48"/>
      <c r="S323" s="48"/>
      <c r="T323" s="48"/>
      <c r="U323" s="48"/>
      <c r="V323" s="48"/>
      <c r="W323" s="48"/>
      <c r="X323" s="48"/>
    </row>
    <row r="324" spans="15:24" ht="15.75" customHeight="1">
      <c r="O324" s="512"/>
      <c r="P324" s="48"/>
      <c r="Q324" s="48"/>
      <c r="R324" s="48"/>
      <c r="S324" s="48"/>
      <c r="T324" s="48"/>
      <c r="U324" s="48"/>
      <c r="V324" s="48"/>
      <c r="W324" s="48"/>
      <c r="X324" s="48"/>
    </row>
    <row r="325" spans="15:24" ht="15.75" customHeight="1">
      <c r="O325" s="512"/>
      <c r="P325" s="48"/>
      <c r="Q325" s="48"/>
      <c r="R325" s="48"/>
      <c r="S325" s="48"/>
      <c r="T325" s="48"/>
      <c r="U325" s="48"/>
      <c r="V325" s="48"/>
      <c r="W325" s="48"/>
      <c r="X325" s="48"/>
    </row>
    <row r="326" spans="15:24" ht="15.75" customHeight="1">
      <c r="O326" s="512"/>
      <c r="P326" s="48"/>
      <c r="Q326" s="48"/>
      <c r="R326" s="48"/>
      <c r="S326" s="48"/>
      <c r="T326" s="48"/>
      <c r="U326" s="48"/>
      <c r="V326" s="48"/>
      <c r="W326" s="48"/>
      <c r="X326" s="48"/>
    </row>
    <row r="327" spans="15:24" ht="15.75" customHeight="1">
      <c r="O327" s="512"/>
      <c r="P327" s="48"/>
      <c r="Q327" s="48"/>
      <c r="R327" s="48"/>
      <c r="S327" s="48"/>
      <c r="T327" s="48"/>
      <c r="U327" s="48"/>
      <c r="V327" s="48"/>
      <c r="W327" s="48"/>
      <c r="X327" s="48"/>
    </row>
    <row r="328" spans="15:24" ht="15.75" customHeight="1">
      <c r="O328" s="512"/>
      <c r="P328" s="48"/>
      <c r="Q328" s="48"/>
      <c r="R328" s="48"/>
      <c r="S328" s="48"/>
      <c r="T328" s="48"/>
      <c r="U328" s="48"/>
      <c r="V328" s="48"/>
      <c r="W328" s="48"/>
      <c r="X328" s="48"/>
    </row>
    <row r="329" spans="15:24" ht="15.75" customHeight="1">
      <c r="O329" s="512"/>
      <c r="P329" s="48"/>
      <c r="Q329" s="48"/>
      <c r="R329" s="48"/>
      <c r="S329" s="48"/>
      <c r="T329" s="48"/>
      <c r="U329" s="48"/>
      <c r="V329" s="48"/>
      <c r="W329" s="48"/>
      <c r="X329" s="48"/>
    </row>
    <row r="330" spans="15:24" ht="15.75" customHeight="1">
      <c r="O330" s="512"/>
      <c r="P330" s="48"/>
      <c r="Q330" s="48"/>
      <c r="R330" s="48"/>
      <c r="S330" s="48"/>
      <c r="T330" s="48"/>
      <c r="U330" s="48"/>
      <c r="V330" s="48"/>
      <c r="W330" s="48"/>
      <c r="X330" s="48"/>
    </row>
    <row r="331" spans="15:24" ht="15.75" customHeight="1">
      <c r="O331" s="512"/>
      <c r="P331" s="48"/>
      <c r="Q331" s="48"/>
      <c r="R331" s="48"/>
      <c r="S331" s="48"/>
      <c r="T331" s="48"/>
      <c r="U331" s="48"/>
      <c r="V331" s="48"/>
      <c r="W331" s="48"/>
      <c r="X331" s="48"/>
    </row>
    <row r="332" spans="15:24" ht="15.75" customHeight="1">
      <c r="O332" s="512"/>
      <c r="P332" s="48"/>
      <c r="Q332" s="48"/>
      <c r="R332" s="48"/>
      <c r="S332" s="48"/>
      <c r="T332" s="48"/>
      <c r="U332" s="48"/>
      <c r="V332" s="48"/>
      <c r="W332" s="48"/>
      <c r="X332" s="48"/>
    </row>
    <row r="333" spans="15:24" ht="15.75" customHeight="1">
      <c r="O333" s="512"/>
      <c r="P333" s="48"/>
      <c r="Q333" s="48"/>
      <c r="R333" s="48"/>
      <c r="S333" s="48"/>
      <c r="T333" s="48"/>
      <c r="U333" s="48"/>
      <c r="V333" s="48"/>
      <c r="W333" s="48"/>
      <c r="X333" s="48"/>
    </row>
    <row r="334" spans="15:24" ht="15.75" customHeight="1">
      <c r="O334" s="512"/>
      <c r="P334" s="48"/>
      <c r="Q334" s="48"/>
      <c r="R334" s="48"/>
      <c r="S334" s="48"/>
      <c r="T334" s="48"/>
      <c r="U334" s="48"/>
      <c r="V334" s="48"/>
      <c r="W334" s="48"/>
      <c r="X334" s="48"/>
    </row>
    <row r="335" spans="15:24" ht="15.75" customHeight="1">
      <c r="O335" s="512"/>
      <c r="P335" s="48"/>
      <c r="Q335" s="48"/>
      <c r="R335" s="48"/>
      <c r="S335" s="48"/>
      <c r="T335" s="48"/>
      <c r="U335" s="48"/>
      <c r="V335" s="48"/>
      <c r="W335" s="48"/>
      <c r="X335" s="48"/>
    </row>
    <row r="336" spans="15:24" ht="15.75" customHeight="1">
      <c r="O336" s="512"/>
      <c r="P336" s="48"/>
      <c r="Q336" s="48"/>
      <c r="R336" s="48"/>
      <c r="S336" s="48"/>
      <c r="T336" s="48"/>
      <c r="U336" s="48"/>
      <c r="V336" s="48"/>
      <c r="W336" s="48"/>
      <c r="X336" s="48"/>
    </row>
    <row r="337" spans="15:24" ht="15.75" customHeight="1">
      <c r="O337" s="512"/>
      <c r="P337" s="48"/>
      <c r="Q337" s="48"/>
      <c r="R337" s="48"/>
      <c r="S337" s="48"/>
      <c r="T337" s="48"/>
      <c r="U337" s="48"/>
      <c r="V337" s="48"/>
      <c r="W337" s="48"/>
      <c r="X337" s="48"/>
    </row>
    <row r="338" spans="15:24" ht="15.75" customHeight="1">
      <c r="O338" s="512"/>
      <c r="P338" s="48"/>
      <c r="Q338" s="48"/>
      <c r="R338" s="48"/>
      <c r="S338" s="48"/>
      <c r="T338" s="48"/>
      <c r="U338" s="48"/>
      <c r="V338" s="48"/>
      <c r="W338" s="48"/>
      <c r="X338" s="48"/>
    </row>
    <row r="339" spans="15:24" ht="15.75" customHeight="1">
      <c r="O339" s="512"/>
      <c r="P339" s="48"/>
      <c r="Q339" s="48"/>
      <c r="R339" s="48"/>
      <c r="S339" s="48"/>
      <c r="T339" s="48"/>
      <c r="U339" s="48"/>
      <c r="V339" s="48"/>
      <c r="W339" s="48"/>
      <c r="X339" s="48"/>
    </row>
    <row r="340" spans="15:24" ht="15.75" customHeight="1">
      <c r="O340" s="512"/>
      <c r="P340" s="48"/>
      <c r="Q340" s="48"/>
      <c r="R340" s="48"/>
      <c r="S340" s="48"/>
      <c r="T340" s="48"/>
      <c r="U340" s="48"/>
      <c r="V340" s="48"/>
      <c r="W340" s="48"/>
      <c r="X340" s="48"/>
    </row>
    <row r="341" spans="15:24" ht="15.75" customHeight="1">
      <c r="O341" s="512"/>
      <c r="P341" s="48"/>
      <c r="Q341" s="48"/>
      <c r="R341" s="48"/>
      <c r="S341" s="48"/>
      <c r="T341" s="48"/>
      <c r="U341" s="48"/>
      <c r="V341" s="48"/>
      <c r="W341" s="48"/>
      <c r="X341" s="48"/>
    </row>
    <row r="342" spans="15:24" ht="15.75" customHeight="1">
      <c r="O342" s="512"/>
      <c r="P342" s="48"/>
      <c r="Q342" s="48"/>
      <c r="R342" s="48"/>
      <c r="S342" s="48"/>
      <c r="T342" s="48"/>
      <c r="U342" s="48"/>
      <c r="V342" s="48"/>
      <c r="W342" s="48"/>
      <c r="X342" s="48"/>
    </row>
    <row r="343" spans="15:24" ht="15.75" customHeight="1">
      <c r="O343" s="512"/>
      <c r="P343" s="48"/>
      <c r="Q343" s="48"/>
      <c r="R343" s="48"/>
      <c r="S343" s="48"/>
      <c r="T343" s="48"/>
      <c r="U343" s="48"/>
      <c r="V343" s="48"/>
      <c r="W343" s="48"/>
      <c r="X343" s="48"/>
    </row>
    <row r="344" spans="15:24" ht="15.75" customHeight="1">
      <c r="O344" s="512"/>
      <c r="P344" s="48"/>
      <c r="Q344" s="48"/>
      <c r="R344" s="48"/>
      <c r="S344" s="48"/>
      <c r="T344" s="48"/>
      <c r="U344" s="48"/>
      <c r="V344" s="48"/>
      <c r="W344" s="48"/>
      <c r="X344" s="48"/>
    </row>
    <row r="345" spans="15:24" ht="15.75" customHeight="1">
      <c r="O345" s="512"/>
      <c r="P345" s="48"/>
      <c r="Q345" s="48"/>
      <c r="R345" s="48"/>
      <c r="S345" s="48"/>
      <c r="T345" s="48"/>
      <c r="U345" s="48"/>
      <c r="V345" s="48"/>
      <c r="W345" s="48"/>
      <c r="X345" s="48"/>
    </row>
    <row r="346" spans="15:24" ht="15.75" customHeight="1">
      <c r="O346" s="512"/>
      <c r="P346" s="48"/>
      <c r="Q346" s="48"/>
      <c r="R346" s="48"/>
      <c r="S346" s="48"/>
      <c r="T346" s="48"/>
      <c r="U346" s="48"/>
      <c r="V346" s="48"/>
      <c r="W346" s="48"/>
      <c r="X346" s="48"/>
    </row>
    <row r="347" spans="15:24" ht="15.75" customHeight="1">
      <c r="O347" s="512"/>
      <c r="P347" s="48"/>
      <c r="Q347" s="48"/>
      <c r="R347" s="48"/>
      <c r="S347" s="48"/>
      <c r="T347" s="48"/>
      <c r="U347" s="48"/>
      <c r="V347" s="48"/>
      <c r="W347" s="48"/>
      <c r="X347" s="48"/>
    </row>
    <row r="348" spans="15:24" ht="15.75" customHeight="1">
      <c r="O348" s="512"/>
      <c r="P348" s="48"/>
      <c r="Q348" s="48"/>
      <c r="R348" s="48"/>
      <c r="S348" s="48"/>
      <c r="T348" s="48"/>
      <c r="U348" s="48"/>
      <c r="V348" s="48"/>
      <c r="W348" s="48"/>
      <c r="X348" s="48"/>
    </row>
    <row r="349" spans="15:24" ht="15.75" customHeight="1">
      <c r="O349" s="512"/>
      <c r="P349" s="48"/>
      <c r="Q349" s="48"/>
      <c r="R349" s="48"/>
      <c r="S349" s="48"/>
      <c r="T349" s="48"/>
      <c r="U349" s="48"/>
      <c r="V349" s="48"/>
      <c r="W349" s="48"/>
      <c r="X349" s="48"/>
    </row>
    <row r="350" spans="15:24" ht="15.75" customHeight="1">
      <c r="O350" s="512"/>
      <c r="P350" s="48"/>
      <c r="Q350" s="48"/>
      <c r="R350" s="48"/>
      <c r="S350" s="48"/>
      <c r="T350" s="48"/>
      <c r="U350" s="48"/>
      <c r="V350" s="48"/>
      <c r="W350" s="48"/>
      <c r="X350" s="48"/>
    </row>
    <row r="351" spans="15:24" ht="15.75" customHeight="1">
      <c r="O351" s="512"/>
      <c r="P351" s="48"/>
      <c r="Q351" s="48"/>
      <c r="R351" s="48"/>
      <c r="S351" s="48"/>
      <c r="T351" s="48"/>
      <c r="U351" s="48"/>
      <c r="V351" s="48"/>
      <c r="W351" s="48"/>
      <c r="X351" s="48"/>
    </row>
    <row r="352" spans="15:24" ht="15.75" customHeight="1">
      <c r="O352" s="512"/>
      <c r="P352" s="48"/>
      <c r="Q352" s="48"/>
      <c r="R352" s="48"/>
      <c r="S352" s="48"/>
      <c r="T352" s="48"/>
      <c r="U352" s="48"/>
      <c r="V352" s="48"/>
      <c r="W352" s="48"/>
      <c r="X352" s="48"/>
    </row>
    <row r="353" spans="15:24" ht="15.75" customHeight="1">
      <c r="O353" s="512"/>
      <c r="P353" s="48"/>
      <c r="Q353" s="48"/>
      <c r="R353" s="48"/>
      <c r="S353" s="48"/>
      <c r="T353" s="48"/>
      <c r="U353" s="48"/>
      <c r="V353" s="48"/>
      <c r="W353" s="48"/>
      <c r="X353" s="48"/>
    </row>
    <row r="354" spans="15:24" ht="15.75" customHeight="1">
      <c r="O354" s="512"/>
      <c r="P354" s="48"/>
      <c r="Q354" s="48"/>
      <c r="R354" s="48"/>
      <c r="S354" s="48"/>
      <c r="T354" s="48"/>
      <c r="U354" s="48"/>
      <c r="V354" s="48"/>
      <c r="W354" s="48"/>
      <c r="X354" s="48"/>
    </row>
    <row r="355" spans="15:24" ht="15.75" customHeight="1">
      <c r="O355" s="512"/>
      <c r="P355" s="48"/>
      <c r="Q355" s="48"/>
      <c r="R355" s="48"/>
      <c r="S355" s="48"/>
      <c r="T355" s="48"/>
      <c r="U355" s="48"/>
      <c r="V355" s="48"/>
      <c r="W355" s="48"/>
      <c r="X355" s="48"/>
    </row>
    <row r="356" spans="15:24" ht="15.75" customHeight="1">
      <c r="O356" s="512"/>
      <c r="P356" s="48"/>
      <c r="Q356" s="48"/>
      <c r="R356" s="48"/>
      <c r="S356" s="48"/>
      <c r="T356" s="48"/>
      <c r="U356" s="48"/>
      <c r="V356" s="48"/>
      <c r="W356" s="48"/>
      <c r="X356" s="48"/>
    </row>
    <row r="357" spans="15:24" ht="15.75" customHeight="1">
      <c r="O357" s="512"/>
      <c r="P357" s="48"/>
      <c r="Q357" s="48"/>
      <c r="R357" s="48"/>
      <c r="S357" s="48"/>
      <c r="T357" s="48"/>
      <c r="U357" s="48"/>
      <c r="V357" s="48"/>
      <c r="W357" s="48"/>
      <c r="X357" s="48"/>
    </row>
    <row r="358" spans="15:24" ht="15.75" customHeight="1">
      <c r="O358" s="512"/>
      <c r="P358" s="48"/>
      <c r="Q358" s="48"/>
      <c r="R358" s="48"/>
      <c r="S358" s="48"/>
      <c r="T358" s="48"/>
      <c r="U358" s="48"/>
      <c r="V358" s="48"/>
      <c r="W358" s="48"/>
      <c r="X358" s="48"/>
    </row>
    <row r="359" spans="15:24" ht="15.75" customHeight="1">
      <c r="O359" s="512"/>
      <c r="P359" s="48"/>
      <c r="Q359" s="48"/>
      <c r="R359" s="48"/>
      <c r="S359" s="48"/>
      <c r="T359" s="48"/>
      <c r="U359" s="48"/>
      <c r="V359" s="48"/>
      <c r="W359" s="48"/>
      <c r="X359" s="48"/>
    </row>
    <row r="360" spans="15:24" ht="15.75" customHeight="1">
      <c r="O360" s="512"/>
      <c r="P360" s="48"/>
      <c r="Q360" s="48"/>
      <c r="R360" s="48"/>
      <c r="S360" s="48"/>
      <c r="T360" s="48"/>
      <c r="U360" s="48"/>
      <c r="V360" s="48"/>
      <c r="W360" s="48"/>
      <c r="X360" s="48"/>
    </row>
    <row r="361" spans="15:24" ht="15.75" customHeight="1">
      <c r="O361" s="512"/>
      <c r="P361" s="48"/>
      <c r="Q361" s="48"/>
      <c r="R361" s="48"/>
      <c r="S361" s="48"/>
      <c r="T361" s="48"/>
      <c r="U361" s="48"/>
      <c r="V361" s="48"/>
      <c r="W361" s="48"/>
      <c r="X361" s="48"/>
    </row>
    <row r="362" spans="15:24" ht="15.75" customHeight="1">
      <c r="O362" s="512"/>
      <c r="P362" s="48"/>
      <c r="Q362" s="48"/>
      <c r="R362" s="48"/>
      <c r="S362" s="48"/>
      <c r="T362" s="48"/>
      <c r="U362" s="48"/>
      <c r="V362" s="48"/>
      <c r="W362" s="48"/>
      <c r="X362" s="48"/>
    </row>
    <row r="363" spans="15:24" ht="15.75" customHeight="1">
      <c r="O363" s="512"/>
      <c r="P363" s="48"/>
      <c r="Q363" s="48"/>
      <c r="R363" s="48"/>
      <c r="S363" s="48"/>
      <c r="T363" s="48"/>
      <c r="U363" s="48"/>
      <c r="V363" s="48"/>
      <c r="W363" s="48"/>
      <c r="X363" s="48"/>
    </row>
    <row r="364" spans="15:24" ht="15.75" customHeight="1">
      <c r="O364" s="512"/>
      <c r="P364" s="48"/>
      <c r="Q364" s="48"/>
      <c r="R364" s="48"/>
      <c r="S364" s="48"/>
      <c r="T364" s="48"/>
      <c r="U364" s="48"/>
      <c r="V364" s="48"/>
      <c r="W364" s="48"/>
      <c r="X364" s="48"/>
    </row>
    <row r="365" spans="15:24" ht="15.75" customHeight="1">
      <c r="O365" s="512"/>
      <c r="P365" s="48"/>
      <c r="Q365" s="48"/>
      <c r="R365" s="48"/>
      <c r="S365" s="48"/>
      <c r="T365" s="48"/>
      <c r="U365" s="48"/>
      <c r="V365" s="48"/>
      <c r="W365" s="48"/>
      <c r="X365" s="48"/>
    </row>
    <row r="366" spans="15:24" ht="15.75" customHeight="1">
      <c r="O366" s="512"/>
      <c r="P366" s="48"/>
      <c r="Q366" s="48"/>
      <c r="R366" s="48"/>
      <c r="S366" s="48"/>
      <c r="T366" s="48"/>
      <c r="U366" s="48"/>
      <c r="V366" s="48"/>
      <c r="W366" s="48"/>
      <c r="X366" s="48"/>
    </row>
    <row r="367" spans="15:24" ht="15.75" customHeight="1">
      <c r="O367" s="512"/>
      <c r="P367" s="48"/>
      <c r="Q367" s="48"/>
      <c r="R367" s="48"/>
      <c r="S367" s="48"/>
      <c r="T367" s="48"/>
      <c r="U367" s="48"/>
      <c r="V367" s="48"/>
      <c r="W367" s="48"/>
      <c r="X367" s="48"/>
    </row>
    <row r="368" spans="15:24" ht="15.75" customHeight="1">
      <c r="O368" s="512"/>
      <c r="P368" s="48"/>
      <c r="Q368" s="48"/>
      <c r="R368" s="48"/>
      <c r="S368" s="48"/>
      <c r="T368" s="48"/>
      <c r="U368" s="48"/>
      <c r="V368" s="48"/>
      <c r="W368" s="48"/>
      <c r="X368" s="48"/>
    </row>
    <row r="369" spans="15:24" ht="15.75" customHeight="1">
      <c r="O369" s="512"/>
      <c r="P369" s="48"/>
      <c r="Q369" s="48"/>
      <c r="R369" s="48"/>
      <c r="S369" s="48"/>
      <c r="T369" s="48"/>
      <c r="U369" s="48"/>
      <c r="V369" s="48"/>
      <c r="W369" s="48"/>
      <c r="X369" s="48"/>
    </row>
    <row r="370" spans="15:24" ht="15.75" customHeight="1">
      <c r="O370" s="512"/>
      <c r="P370" s="48"/>
      <c r="Q370" s="48"/>
      <c r="R370" s="48"/>
      <c r="S370" s="48"/>
      <c r="T370" s="48"/>
      <c r="U370" s="48"/>
      <c r="V370" s="48"/>
      <c r="W370" s="48"/>
      <c r="X370" s="48"/>
    </row>
    <row r="371" spans="15:24" ht="15.75" customHeight="1">
      <c r="O371" s="512"/>
      <c r="P371" s="48"/>
      <c r="Q371" s="48"/>
      <c r="R371" s="48"/>
      <c r="S371" s="48"/>
      <c r="T371" s="48"/>
      <c r="U371" s="48"/>
      <c r="V371" s="48"/>
      <c r="W371" s="48"/>
      <c r="X371" s="48"/>
    </row>
    <row r="372" spans="15:24" ht="15.75" customHeight="1">
      <c r="O372" s="512"/>
      <c r="P372" s="48"/>
      <c r="Q372" s="48"/>
      <c r="R372" s="48"/>
      <c r="S372" s="48"/>
      <c r="T372" s="48"/>
      <c r="U372" s="48"/>
      <c r="V372" s="48"/>
      <c r="W372" s="48"/>
      <c r="X372" s="48"/>
    </row>
    <row r="373" spans="15:24" ht="15.75" customHeight="1">
      <c r="O373" s="512"/>
      <c r="P373" s="48"/>
      <c r="Q373" s="48"/>
      <c r="R373" s="48"/>
      <c r="S373" s="48"/>
      <c r="T373" s="48"/>
      <c r="U373" s="48"/>
      <c r="V373" s="48"/>
      <c r="W373" s="48"/>
      <c r="X373" s="48"/>
    </row>
    <row r="374" spans="15:24" ht="15.75" customHeight="1">
      <c r="O374" s="512"/>
      <c r="P374" s="48"/>
      <c r="Q374" s="48"/>
      <c r="R374" s="48"/>
      <c r="S374" s="48"/>
      <c r="T374" s="48"/>
      <c r="U374" s="48"/>
      <c r="V374" s="48"/>
      <c r="W374" s="48"/>
      <c r="X374" s="48"/>
    </row>
    <row r="375" spans="15:24" ht="15.75" customHeight="1">
      <c r="O375" s="512"/>
      <c r="P375" s="48"/>
      <c r="Q375" s="48"/>
      <c r="R375" s="48"/>
      <c r="S375" s="48"/>
      <c r="T375" s="48"/>
      <c r="U375" s="48"/>
      <c r="V375" s="48"/>
      <c r="W375" s="48"/>
      <c r="X375" s="48"/>
    </row>
    <row r="376" spans="15:24" ht="15.75" customHeight="1">
      <c r="O376" s="512"/>
      <c r="P376" s="48"/>
      <c r="Q376" s="48"/>
      <c r="R376" s="48"/>
      <c r="S376" s="48"/>
      <c r="T376" s="48"/>
      <c r="U376" s="48"/>
      <c r="V376" s="48"/>
      <c r="W376" s="48"/>
      <c r="X376" s="48"/>
    </row>
    <row r="377" spans="15:24" ht="15.75" customHeight="1">
      <c r="O377" s="512"/>
      <c r="P377" s="48"/>
      <c r="Q377" s="48"/>
      <c r="R377" s="48"/>
      <c r="S377" s="48"/>
      <c r="T377" s="48"/>
      <c r="U377" s="48"/>
      <c r="V377" s="48"/>
      <c r="W377" s="48"/>
      <c r="X377" s="48"/>
    </row>
    <row r="378" spans="15:24" ht="15.75" customHeight="1">
      <c r="O378" s="512"/>
      <c r="P378" s="48"/>
      <c r="Q378" s="48"/>
      <c r="R378" s="48"/>
      <c r="S378" s="48"/>
      <c r="T378" s="48"/>
      <c r="U378" s="48"/>
      <c r="V378" s="48"/>
      <c r="W378" s="48"/>
      <c r="X378" s="48"/>
    </row>
    <row r="379" spans="15:24" ht="15.75" customHeight="1">
      <c r="O379" s="512"/>
      <c r="P379" s="48"/>
      <c r="Q379" s="48"/>
      <c r="R379" s="48"/>
      <c r="S379" s="48"/>
      <c r="T379" s="48"/>
      <c r="U379" s="48"/>
      <c r="V379" s="48"/>
      <c r="W379" s="48"/>
      <c r="X379" s="48"/>
    </row>
    <row r="380" spans="15:24" ht="15.75" customHeight="1">
      <c r="O380" s="512"/>
      <c r="P380" s="48"/>
      <c r="Q380" s="48"/>
      <c r="R380" s="48"/>
      <c r="S380" s="48"/>
      <c r="T380" s="48"/>
      <c r="U380" s="48"/>
      <c r="V380" s="48"/>
      <c r="W380" s="48"/>
      <c r="X380" s="48"/>
    </row>
    <row r="381" spans="15:24" ht="15.75" customHeight="1">
      <c r="O381" s="512"/>
      <c r="P381" s="48"/>
      <c r="Q381" s="48"/>
      <c r="R381" s="48"/>
      <c r="S381" s="48"/>
      <c r="T381" s="48"/>
      <c r="U381" s="48"/>
      <c r="V381" s="48"/>
      <c r="W381" s="48"/>
      <c r="X381" s="48"/>
    </row>
    <row r="382" spans="15:24" ht="15.75" customHeight="1">
      <c r="O382" s="512"/>
      <c r="P382" s="48"/>
      <c r="Q382" s="48"/>
      <c r="R382" s="48"/>
      <c r="S382" s="48"/>
      <c r="T382" s="48"/>
      <c r="U382" s="48"/>
      <c r="V382" s="48"/>
      <c r="W382" s="48"/>
      <c r="X382" s="48"/>
    </row>
    <row r="383" spans="15:24" ht="15.75" customHeight="1">
      <c r="O383" s="512"/>
      <c r="P383" s="48"/>
      <c r="Q383" s="48"/>
      <c r="R383" s="48"/>
      <c r="S383" s="48"/>
      <c r="T383" s="48"/>
      <c r="U383" s="48"/>
      <c r="V383" s="48"/>
      <c r="W383" s="48"/>
      <c r="X383" s="48"/>
    </row>
    <row r="384" spans="15:24" ht="15.75" customHeight="1">
      <c r="O384" s="512"/>
      <c r="P384" s="48"/>
      <c r="Q384" s="48"/>
      <c r="R384" s="48"/>
      <c r="S384" s="48"/>
      <c r="T384" s="48"/>
      <c r="U384" s="48"/>
      <c r="V384" s="48"/>
      <c r="W384" s="48"/>
      <c r="X384" s="48"/>
    </row>
    <row r="385" spans="15:24" ht="15.75" customHeight="1">
      <c r="O385" s="512"/>
      <c r="P385" s="48"/>
      <c r="Q385" s="48"/>
      <c r="R385" s="48"/>
      <c r="S385" s="48"/>
      <c r="T385" s="48"/>
      <c r="U385" s="48"/>
      <c r="V385" s="48"/>
      <c r="W385" s="48"/>
      <c r="X385" s="48"/>
    </row>
    <row r="386" spans="15:24" ht="15.75" customHeight="1">
      <c r="O386" s="512"/>
      <c r="P386" s="48"/>
      <c r="Q386" s="48"/>
      <c r="R386" s="48"/>
      <c r="S386" s="48"/>
      <c r="T386" s="48"/>
      <c r="U386" s="48"/>
      <c r="V386" s="48"/>
      <c r="W386" s="48"/>
      <c r="X386" s="48"/>
    </row>
    <row r="387" spans="15:24" ht="15.75" customHeight="1">
      <c r="O387" s="512"/>
      <c r="P387" s="48"/>
      <c r="Q387" s="48"/>
      <c r="R387" s="48"/>
      <c r="S387" s="48"/>
      <c r="T387" s="48"/>
      <c r="U387" s="48"/>
      <c r="V387" s="48"/>
      <c r="W387" s="48"/>
      <c r="X387" s="48"/>
    </row>
    <row r="388" spans="15:24" ht="15.75" customHeight="1">
      <c r="O388" s="512"/>
      <c r="P388" s="48"/>
      <c r="Q388" s="48"/>
      <c r="R388" s="48"/>
      <c r="S388" s="48"/>
      <c r="T388" s="48"/>
      <c r="U388" s="48"/>
      <c r="V388" s="48"/>
      <c r="W388" s="48"/>
      <c r="X388" s="48"/>
    </row>
    <row r="389" spans="15:24" ht="15.75" customHeight="1">
      <c r="O389" s="512"/>
      <c r="P389" s="48"/>
      <c r="Q389" s="48"/>
      <c r="R389" s="48"/>
      <c r="S389" s="48"/>
      <c r="T389" s="48"/>
      <c r="U389" s="48"/>
      <c r="V389" s="48"/>
      <c r="W389" s="48"/>
      <c r="X389" s="48"/>
    </row>
    <row r="390" spans="15:24" ht="15.75" customHeight="1">
      <c r="O390" s="512"/>
      <c r="P390" s="48"/>
      <c r="Q390" s="48"/>
      <c r="R390" s="48"/>
      <c r="S390" s="48"/>
      <c r="T390" s="48"/>
      <c r="U390" s="48"/>
      <c r="V390" s="48"/>
      <c r="W390" s="48"/>
      <c r="X390" s="48"/>
    </row>
    <row r="391" spans="15:24" ht="15.75" customHeight="1">
      <c r="O391" s="512"/>
      <c r="P391" s="48"/>
      <c r="Q391" s="48"/>
      <c r="R391" s="48"/>
      <c r="S391" s="48"/>
      <c r="T391" s="48"/>
      <c r="U391" s="48"/>
      <c r="V391" s="48"/>
      <c r="W391" s="48"/>
      <c r="X391" s="48"/>
    </row>
    <row r="392" spans="15:24" ht="15.75" customHeight="1">
      <c r="O392" s="512"/>
      <c r="P392" s="48"/>
      <c r="Q392" s="48"/>
      <c r="R392" s="48"/>
      <c r="S392" s="48"/>
      <c r="T392" s="48"/>
      <c r="U392" s="48"/>
      <c r="V392" s="48"/>
      <c r="W392" s="48"/>
      <c r="X392" s="48"/>
    </row>
    <row r="393" spans="15:24" ht="15.75" customHeight="1">
      <c r="O393" s="512"/>
      <c r="P393" s="48"/>
      <c r="Q393" s="48"/>
      <c r="R393" s="48"/>
      <c r="S393" s="48"/>
      <c r="T393" s="48"/>
      <c r="U393" s="48"/>
      <c r="V393" s="48"/>
      <c r="W393" s="48"/>
      <c r="X393" s="48"/>
    </row>
    <row r="394" spans="15:24" ht="15.75" customHeight="1">
      <c r="O394" s="512"/>
      <c r="P394" s="48"/>
      <c r="Q394" s="48"/>
      <c r="R394" s="48"/>
      <c r="S394" s="48"/>
      <c r="T394" s="48"/>
      <c r="U394" s="48"/>
      <c r="V394" s="48"/>
      <c r="W394" s="48"/>
      <c r="X394" s="48"/>
    </row>
    <row r="395" spans="15:24" ht="15.75" customHeight="1">
      <c r="O395" s="512"/>
      <c r="P395" s="48"/>
      <c r="Q395" s="48"/>
      <c r="R395" s="48"/>
      <c r="S395" s="48"/>
      <c r="T395" s="48"/>
      <c r="U395" s="48"/>
      <c r="V395" s="48"/>
      <c r="W395" s="48"/>
      <c r="X395" s="48"/>
    </row>
    <row r="396" spans="15:24" ht="15.75" customHeight="1">
      <c r="O396" s="512"/>
      <c r="P396" s="48"/>
      <c r="Q396" s="48"/>
      <c r="R396" s="48"/>
      <c r="S396" s="48"/>
      <c r="T396" s="48"/>
      <c r="U396" s="48"/>
      <c r="V396" s="48"/>
      <c r="W396" s="48"/>
      <c r="X396" s="48"/>
    </row>
    <row r="397" spans="15:24" ht="15.75" customHeight="1">
      <c r="O397" s="512"/>
      <c r="P397" s="48"/>
      <c r="Q397" s="48"/>
      <c r="R397" s="48"/>
      <c r="S397" s="48"/>
      <c r="T397" s="48"/>
      <c r="U397" s="48"/>
      <c r="V397" s="48"/>
      <c r="W397" s="48"/>
      <c r="X397" s="48"/>
    </row>
    <row r="398" spans="15:24" ht="15.75" customHeight="1">
      <c r="O398" s="512"/>
      <c r="P398" s="48"/>
      <c r="Q398" s="48"/>
      <c r="R398" s="48"/>
      <c r="S398" s="48"/>
      <c r="T398" s="48"/>
      <c r="U398" s="48"/>
      <c r="V398" s="48"/>
      <c r="W398" s="48"/>
      <c r="X398" s="48"/>
    </row>
    <row r="399" spans="15:24" ht="15.75" customHeight="1">
      <c r="O399" s="512"/>
      <c r="P399" s="48"/>
      <c r="Q399" s="48"/>
      <c r="R399" s="48"/>
      <c r="S399" s="48"/>
      <c r="T399" s="48"/>
      <c r="U399" s="48"/>
      <c r="V399" s="48"/>
      <c r="W399" s="48"/>
      <c r="X399" s="48"/>
    </row>
    <row r="400" spans="15:24" ht="15.75" customHeight="1">
      <c r="O400" s="512"/>
      <c r="P400" s="48"/>
      <c r="Q400" s="48"/>
      <c r="R400" s="48"/>
      <c r="S400" s="48"/>
      <c r="T400" s="48"/>
      <c r="U400" s="48"/>
      <c r="V400" s="48"/>
      <c r="W400" s="48"/>
      <c r="X400" s="48"/>
    </row>
    <row r="401" spans="15:24" ht="15.75" customHeight="1">
      <c r="O401" s="512"/>
      <c r="P401" s="48"/>
      <c r="Q401" s="48"/>
      <c r="R401" s="48"/>
      <c r="S401" s="48"/>
      <c r="T401" s="48"/>
      <c r="U401" s="48"/>
      <c r="V401" s="48"/>
      <c r="W401" s="48"/>
      <c r="X401" s="48"/>
    </row>
    <row r="402" spans="15:24" ht="15.75" customHeight="1">
      <c r="O402" s="512"/>
      <c r="P402" s="48"/>
      <c r="Q402" s="48"/>
      <c r="R402" s="48"/>
      <c r="S402" s="48"/>
      <c r="T402" s="48"/>
      <c r="U402" s="48"/>
      <c r="V402" s="48"/>
      <c r="W402" s="48"/>
      <c r="X402" s="48"/>
    </row>
    <row r="403" spans="15:24" ht="15.75" customHeight="1">
      <c r="O403" s="512"/>
      <c r="P403" s="48"/>
      <c r="Q403" s="48"/>
      <c r="R403" s="48"/>
      <c r="S403" s="48"/>
      <c r="T403" s="48"/>
      <c r="U403" s="48"/>
      <c r="V403" s="48"/>
      <c r="W403" s="48"/>
      <c r="X403" s="48"/>
    </row>
    <row r="404" spans="15:24" ht="15.75" customHeight="1">
      <c r="O404" s="512"/>
      <c r="P404" s="48"/>
      <c r="Q404" s="48"/>
      <c r="R404" s="48"/>
      <c r="S404" s="48"/>
      <c r="T404" s="48"/>
      <c r="U404" s="48"/>
      <c r="V404" s="48"/>
      <c r="W404" s="48"/>
      <c r="X404" s="48"/>
    </row>
    <row r="405" spans="15:24" ht="15.75" customHeight="1">
      <c r="O405" s="512"/>
      <c r="P405" s="48"/>
      <c r="Q405" s="48"/>
      <c r="R405" s="48"/>
      <c r="S405" s="48"/>
      <c r="T405" s="48"/>
      <c r="U405" s="48"/>
      <c r="V405" s="48"/>
      <c r="W405" s="48"/>
      <c r="X405" s="48"/>
    </row>
    <row r="406" spans="15:24" ht="15.75" customHeight="1">
      <c r="O406" s="512"/>
      <c r="P406" s="48"/>
      <c r="Q406" s="48"/>
      <c r="R406" s="48"/>
      <c r="S406" s="48"/>
      <c r="T406" s="48"/>
      <c r="U406" s="48"/>
      <c r="V406" s="48"/>
      <c r="W406" s="48"/>
      <c r="X406" s="48"/>
    </row>
    <row r="407" spans="15:24" ht="15.75" customHeight="1">
      <c r="O407" s="512"/>
      <c r="P407" s="48"/>
      <c r="Q407" s="48"/>
      <c r="R407" s="48"/>
      <c r="S407" s="48"/>
      <c r="T407" s="48"/>
      <c r="U407" s="48"/>
      <c r="V407" s="48"/>
      <c r="W407" s="48"/>
      <c r="X407" s="48"/>
    </row>
    <row r="408" spans="15:24" ht="15.75" customHeight="1">
      <c r="O408" s="512"/>
      <c r="P408" s="48"/>
      <c r="Q408" s="48"/>
      <c r="R408" s="48"/>
      <c r="S408" s="48"/>
      <c r="T408" s="48"/>
      <c r="U408" s="48"/>
      <c r="V408" s="48"/>
      <c r="W408" s="48"/>
      <c r="X408" s="48"/>
    </row>
    <row r="409" spans="15:24" ht="15.75" customHeight="1">
      <c r="O409" s="512"/>
      <c r="P409" s="48"/>
      <c r="Q409" s="48"/>
      <c r="R409" s="48"/>
      <c r="S409" s="48"/>
      <c r="T409" s="48"/>
      <c r="U409" s="48"/>
      <c r="V409" s="48"/>
      <c r="W409" s="48"/>
      <c r="X409" s="48"/>
    </row>
    <row r="410" spans="15:24" ht="15.75" customHeight="1">
      <c r="O410" s="512"/>
      <c r="P410" s="48"/>
      <c r="Q410" s="48"/>
      <c r="R410" s="48"/>
      <c r="S410" s="48"/>
      <c r="T410" s="48"/>
      <c r="U410" s="48"/>
      <c r="V410" s="48"/>
      <c r="W410" s="48"/>
      <c r="X410" s="48"/>
    </row>
    <row r="411" spans="15:24" ht="15.75" customHeight="1">
      <c r="O411" s="512"/>
      <c r="P411" s="48"/>
      <c r="Q411" s="48"/>
      <c r="R411" s="48"/>
      <c r="S411" s="48"/>
      <c r="T411" s="48"/>
      <c r="U411" s="48"/>
      <c r="V411" s="48"/>
      <c r="W411" s="48"/>
      <c r="X411" s="48"/>
    </row>
    <row r="412" spans="15:24" ht="15.75" customHeight="1">
      <c r="O412" s="512"/>
      <c r="P412" s="48"/>
      <c r="Q412" s="48"/>
      <c r="R412" s="48"/>
      <c r="S412" s="48"/>
      <c r="T412" s="48"/>
      <c r="U412" s="48"/>
      <c r="V412" s="48"/>
      <c r="W412" s="48"/>
      <c r="X412" s="48"/>
    </row>
    <row r="413" spans="15:24" ht="15.75" customHeight="1">
      <c r="O413" s="512"/>
      <c r="P413" s="48"/>
      <c r="Q413" s="48"/>
      <c r="R413" s="48"/>
      <c r="S413" s="48"/>
      <c r="T413" s="48"/>
      <c r="U413" s="48"/>
      <c r="V413" s="48"/>
      <c r="W413" s="48"/>
      <c r="X413" s="48"/>
    </row>
    <row r="414" spans="15:24" ht="15.75" customHeight="1">
      <c r="O414" s="512"/>
      <c r="P414" s="48"/>
      <c r="Q414" s="48"/>
      <c r="R414" s="48"/>
      <c r="S414" s="48"/>
      <c r="T414" s="48"/>
      <c r="U414" s="48"/>
      <c r="V414" s="48"/>
      <c r="W414" s="48"/>
      <c r="X414" s="48"/>
    </row>
    <row r="415" spans="15:24" ht="15.75" customHeight="1">
      <c r="O415" s="512"/>
      <c r="P415" s="48"/>
      <c r="Q415" s="48"/>
      <c r="R415" s="48"/>
      <c r="S415" s="48"/>
      <c r="T415" s="48"/>
      <c r="U415" s="48"/>
      <c r="V415" s="48"/>
      <c r="W415" s="48"/>
      <c r="X415" s="48"/>
    </row>
    <row r="416" spans="15:24" ht="15.75" customHeight="1">
      <c r="O416" s="512"/>
      <c r="P416" s="48"/>
      <c r="Q416" s="48"/>
      <c r="R416" s="48"/>
      <c r="S416" s="48"/>
      <c r="T416" s="48"/>
      <c r="U416" s="48"/>
      <c r="V416" s="48"/>
      <c r="W416" s="48"/>
      <c r="X416" s="48"/>
    </row>
    <row r="417" spans="15:24" ht="15.75" customHeight="1">
      <c r="O417" s="512"/>
      <c r="P417" s="48"/>
      <c r="Q417" s="48"/>
      <c r="R417" s="48"/>
      <c r="S417" s="48"/>
      <c r="T417" s="48"/>
      <c r="U417" s="48"/>
      <c r="V417" s="48"/>
      <c r="W417" s="48"/>
      <c r="X417" s="48"/>
    </row>
    <row r="418" spans="15:24" ht="15.75" customHeight="1">
      <c r="O418" s="512"/>
      <c r="P418" s="48"/>
      <c r="Q418" s="48"/>
      <c r="R418" s="48"/>
      <c r="S418" s="48"/>
      <c r="T418" s="48"/>
      <c r="U418" s="48"/>
      <c r="V418" s="48"/>
      <c r="W418" s="48"/>
      <c r="X418" s="48"/>
    </row>
    <row r="419" spans="15:24" ht="15.75" customHeight="1">
      <c r="O419" s="512"/>
      <c r="P419" s="48"/>
      <c r="Q419" s="48"/>
      <c r="R419" s="48"/>
      <c r="S419" s="48"/>
      <c r="T419" s="48"/>
      <c r="U419" s="48"/>
      <c r="V419" s="48"/>
      <c r="W419" s="48"/>
      <c r="X419" s="48"/>
    </row>
    <row r="420" spans="15:24" ht="15.75" customHeight="1">
      <c r="O420" s="512"/>
      <c r="P420" s="48"/>
      <c r="Q420" s="48"/>
      <c r="R420" s="48"/>
      <c r="S420" s="48"/>
      <c r="T420" s="48"/>
      <c r="U420" s="48"/>
      <c r="V420" s="48"/>
      <c r="W420" s="48"/>
      <c r="X420" s="48"/>
    </row>
    <row r="421" spans="15:24" ht="15.75" customHeight="1">
      <c r="O421" s="512"/>
      <c r="P421" s="48"/>
      <c r="Q421" s="48"/>
      <c r="R421" s="48"/>
      <c r="S421" s="48"/>
      <c r="T421" s="48"/>
      <c r="U421" s="48"/>
      <c r="V421" s="48"/>
      <c r="W421" s="48"/>
      <c r="X421" s="48"/>
    </row>
    <row r="422" spans="15:24" ht="15.75" customHeight="1">
      <c r="O422" s="512"/>
      <c r="P422" s="48"/>
      <c r="Q422" s="48"/>
      <c r="R422" s="48"/>
      <c r="S422" s="48"/>
      <c r="T422" s="48"/>
      <c r="U422" s="48"/>
      <c r="V422" s="48"/>
      <c r="W422" s="48"/>
      <c r="X422" s="48"/>
    </row>
    <row r="423" spans="15:24" ht="15.75" customHeight="1">
      <c r="O423" s="512"/>
      <c r="P423" s="48"/>
      <c r="Q423" s="48"/>
      <c r="R423" s="48"/>
      <c r="S423" s="48"/>
      <c r="T423" s="48"/>
      <c r="U423" s="48"/>
      <c r="V423" s="48"/>
      <c r="W423" s="48"/>
      <c r="X423" s="48"/>
    </row>
    <row r="424" spans="15:24" ht="15.75" customHeight="1">
      <c r="O424" s="512"/>
      <c r="P424" s="48"/>
      <c r="Q424" s="48"/>
      <c r="R424" s="48"/>
      <c r="S424" s="48"/>
      <c r="T424" s="48"/>
      <c r="U424" s="48"/>
      <c r="V424" s="48"/>
      <c r="W424" s="48"/>
      <c r="X424" s="48"/>
    </row>
    <row r="425" spans="15:24" ht="15.75" customHeight="1">
      <c r="O425" s="512"/>
      <c r="P425" s="48"/>
      <c r="Q425" s="48"/>
      <c r="R425" s="48"/>
      <c r="S425" s="48"/>
      <c r="T425" s="48"/>
      <c r="U425" s="48"/>
      <c r="V425" s="48"/>
      <c r="W425" s="48"/>
      <c r="X425" s="48"/>
    </row>
    <row r="426" spans="15:24" ht="15.75" customHeight="1">
      <c r="O426" s="512"/>
      <c r="P426" s="48"/>
      <c r="Q426" s="48"/>
      <c r="R426" s="48"/>
      <c r="S426" s="48"/>
      <c r="T426" s="48"/>
      <c r="U426" s="48"/>
      <c r="V426" s="48"/>
      <c r="W426" s="48"/>
      <c r="X426" s="48"/>
    </row>
    <row r="427" spans="15:24" ht="15.75" customHeight="1">
      <c r="O427" s="512"/>
      <c r="P427" s="48"/>
      <c r="Q427" s="48"/>
      <c r="R427" s="48"/>
      <c r="S427" s="48"/>
      <c r="T427" s="48"/>
      <c r="U427" s="48"/>
      <c r="V427" s="48"/>
      <c r="W427" s="48"/>
      <c r="X427" s="48"/>
    </row>
    <row r="428" spans="15:24" ht="15.75" customHeight="1">
      <c r="O428" s="512"/>
      <c r="P428" s="48"/>
      <c r="Q428" s="48"/>
      <c r="R428" s="48"/>
      <c r="S428" s="48"/>
      <c r="T428" s="48"/>
      <c r="U428" s="48"/>
      <c r="V428" s="48"/>
      <c r="W428" s="48"/>
      <c r="X428" s="48"/>
    </row>
    <row r="429" spans="15:24" ht="15.75" customHeight="1">
      <c r="O429" s="512"/>
      <c r="P429" s="48"/>
      <c r="Q429" s="48"/>
      <c r="R429" s="48"/>
      <c r="S429" s="48"/>
      <c r="T429" s="48"/>
      <c r="U429" s="48"/>
      <c r="V429" s="48"/>
      <c r="W429" s="48"/>
      <c r="X429" s="48"/>
    </row>
    <row r="430" spans="15:24" ht="15.75" customHeight="1">
      <c r="O430" s="512"/>
      <c r="P430" s="48"/>
      <c r="Q430" s="48"/>
      <c r="R430" s="48"/>
      <c r="S430" s="48"/>
      <c r="T430" s="48"/>
      <c r="U430" s="48"/>
      <c r="V430" s="48"/>
      <c r="W430" s="48"/>
      <c r="X430" s="48"/>
    </row>
    <row r="431" spans="15:24" ht="15.75" customHeight="1">
      <c r="O431" s="512"/>
      <c r="P431" s="48"/>
      <c r="Q431" s="48"/>
      <c r="R431" s="48"/>
      <c r="S431" s="48"/>
      <c r="T431" s="48"/>
      <c r="U431" s="48"/>
      <c r="V431" s="48"/>
      <c r="W431" s="48"/>
      <c r="X431" s="48"/>
    </row>
    <row r="432" spans="15:24" ht="15.75" customHeight="1">
      <c r="O432" s="512"/>
      <c r="P432" s="48"/>
      <c r="Q432" s="48"/>
      <c r="R432" s="48"/>
      <c r="S432" s="48"/>
      <c r="T432" s="48"/>
      <c r="U432" s="48"/>
      <c r="V432" s="48"/>
      <c r="W432" s="48"/>
      <c r="X432" s="48"/>
    </row>
    <row r="433" spans="15:24" ht="15.75" customHeight="1">
      <c r="O433" s="512"/>
      <c r="P433" s="48"/>
      <c r="Q433" s="48"/>
      <c r="R433" s="48"/>
      <c r="S433" s="48"/>
      <c r="T433" s="48"/>
      <c r="U433" s="48"/>
      <c r="V433" s="48"/>
      <c r="W433" s="48"/>
      <c r="X433" s="48"/>
    </row>
    <row r="434" spans="15:24" ht="15.75" customHeight="1">
      <c r="O434" s="512"/>
      <c r="P434" s="48"/>
      <c r="Q434" s="48"/>
      <c r="R434" s="48"/>
      <c r="S434" s="48"/>
      <c r="T434" s="48"/>
      <c r="U434" s="48"/>
      <c r="V434" s="48"/>
      <c r="W434" s="48"/>
      <c r="X434" s="48"/>
    </row>
    <row r="435" spans="15:24" ht="15.75" customHeight="1">
      <c r="O435" s="512"/>
      <c r="P435" s="48"/>
      <c r="Q435" s="48"/>
      <c r="R435" s="48"/>
      <c r="S435" s="48"/>
      <c r="T435" s="48"/>
      <c r="U435" s="48"/>
      <c r="V435" s="48"/>
      <c r="W435" s="48"/>
      <c r="X435" s="48"/>
    </row>
    <row r="436" spans="15:24" ht="15.75" customHeight="1">
      <c r="O436" s="512"/>
      <c r="P436" s="48"/>
      <c r="Q436" s="48"/>
      <c r="R436" s="48"/>
      <c r="S436" s="48"/>
      <c r="T436" s="48"/>
      <c r="U436" s="48"/>
      <c r="V436" s="48"/>
      <c r="W436" s="48"/>
      <c r="X436" s="48"/>
    </row>
    <row r="437" spans="15:24" ht="15.75" customHeight="1">
      <c r="O437" s="512"/>
      <c r="P437" s="48"/>
      <c r="Q437" s="48"/>
      <c r="R437" s="48"/>
      <c r="S437" s="48"/>
      <c r="T437" s="48"/>
      <c r="U437" s="48"/>
      <c r="V437" s="48"/>
      <c r="W437" s="48"/>
      <c r="X437" s="48"/>
    </row>
    <row r="438" spans="15:24" ht="15.75" customHeight="1">
      <c r="O438" s="512"/>
      <c r="P438" s="48"/>
      <c r="Q438" s="48"/>
      <c r="R438" s="48"/>
      <c r="S438" s="48"/>
      <c r="T438" s="48"/>
      <c r="U438" s="48"/>
      <c r="V438" s="48"/>
      <c r="W438" s="48"/>
      <c r="X438" s="48"/>
    </row>
    <row r="439" spans="15:24" ht="15.75" customHeight="1">
      <c r="O439" s="512"/>
      <c r="P439" s="48"/>
      <c r="Q439" s="48"/>
      <c r="R439" s="48"/>
      <c r="S439" s="48"/>
      <c r="T439" s="48"/>
      <c r="U439" s="48"/>
      <c r="V439" s="48"/>
      <c r="W439" s="48"/>
      <c r="X439" s="48"/>
    </row>
    <row r="440" spans="15:24" ht="15.75" customHeight="1">
      <c r="O440" s="512"/>
      <c r="P440" s="48"/>
      <c r="Q440" s="48"/>
      <c r="R440" s="48"/>
      <c r="S440" s="48"/>
      <c r="T440" s="48"/>
      <c r="U440" s="48"/>
      <c r="V440" s="48"/>
      <c r="W440" s="48"/>
      <c r="X440" s="48"/>
    </row>
    <row r="441" spans="15:24" ht="15.75" customHeight="1">
      <c r="O441" s="512"/>
      <c r="P441" s="48"/>
      <c r="Q441" s="48"/>
      <c r="R441" s="48"/>
      <c r="S441" s="48"/>
      <c r="T441" s="48"/>
      <c r="U441" s="48"/>
      <c r="V441" s="48"/>
      <c r="W441" s="48"/>
      <c r="X441" s="48"/>
    </row>
    <row r="442" spans="15:24" ht="15.75" customHeight="1">
      <c r="O442" s="512"/>
      <c r="P442" s="48"/>
      <c r="Q442" s="48"/>
      <c r="R442" s="48"/>
      <c r="S442" s="48"/>
      <c r="T442" s="48"/>
      <c r="U442" s="48"/>
      <c r="V442" s="48"/>
      <c r="W442" s="48"/>
      <c r="X442" s="48"/>
    </row>
    <row r="443" spans="15:24" ht="15.75" customHeight="1">
      <c r="O443" s="512"/>
      <c r="P443" s="48"/>
      <c r="Q443" s="48"/>
      <c r="R443" s="48"/>
      <c r="S443" s="48"/>
      <c r="T443" s="48"/>
      <c r="U443" s="48"/>
      <c r="V443" s="48"/>
      <c r="W443" s="48"/>
      <c r="X443" s="48"/>
    </row>
    <row r="444" spans="15:24" ht="15.75" customHeight="1">
      <c r="O444" s="512"/>
      <c r="P444" s="48"/>
      <c r="Q444" s="48"/>
      <c r="R444" s="48"/>
      <c r="S444" s="48"/>
      <c r="T444" s="48"/>
      <c r="U444" s="48"/>
      <c r="V444" s="48"/>
      <c r="W444" s="48"/>
      <c r="X444" s="48"/>
    </row>
    <row r="445" spans="15:24" ht="15.75" customHeight="1">
      <c r="O445" s="512"/>
      <c r="P445" s="48"/>
      <c r="Q445" s="48"/>
      <c r="R445" s="48"/>
      <c r="S445" s="48"/>
      <c r="T445" s="48"/>
      <c r="U445" s="48"/>
      <c r="V445" s="48"/>
      <c r="W445" s="48"/>
      <c r="X445" s="48"/>
    </row>
    <row r="446" spans="15:24" ht="15.75" customHeight="1">
      <c r="O446" s="512"/>
      <c r="P446" s="48"/>
      <c r="Q446" s="48"/>
      <c r="R446" s="48"/>
      <c r="S446" s="48"/>
      <c r="T446" s="48"/>
      <c r="U446" s="48"/>
      <c r="V446" s="48"/>
      <c r="W446" s="48"/>
      <c r="X446" s="48"/>
    </row>
    <row r="447" spans="15:24" ht="15.75" customHeight="1">
      <c r="O447" s="512"/>
      <c r="P447" s="48"/>
      <c r="Q447" s="48"/>
      <c r="R447" s="48"/>
      <c r="S447" s="48"/>
      <c r="T447" s="48"/>
      <c r="U447" s="48"/>
      <c r="V447" s="48"/>
      <c r="W447" s="48"/>
      <c r="X447" s="48"/>
    </row>
    <row r="448" spans="15:24" ht="15.75" customHeight="1">
      <c r="O448" s="512"/>
      <c r="P448" s="48"/>
      <c r="Q448" s="48"/>
      <c r="R448" s="48"/>
      <c r="S448" s="48"/>
      <c r="T448" s="48"/>
      <c r="U448" s="48"/>
      <c r="V448" s="48"/>
      <c r="W448" s="48"/>
      <c r="X448" s="48"/>
    </row>
    <row r="449" spans="15:24" ht="15.75" customHeight="1">
      <c r="O449" s="512"/>
      <c r="P449" s="48"/>
      <c r="Q449" s="48"/>
      <c r="R449" s="48"/>
      <c r="S449" s="48"/>
      <c r="T449" s="48"/>
      <c r="U449" s="48"/>
      <c r="V449" s="48"/>
      <c r="W449" s="48"/>
      <c r="X449" s="48"/>
    </row>
    <row r="450" spans="15:24" ht="15.75" customHeight="1">
      <c r="O450" s="512"/>
      <c r="P450" s="48"/>
      <c r="Q450" s="48"/>
      <c r="R450" s="48"/>
      <c r="S450" s="48"/>
      <c r="T450" s="48"/>
      <c r="U450" s="48"/>
      <c r="V450" s="48"/>
      <c r="W450" s="48"/>
      <c r="X450" s="48"/>
    </row>
    <row r="451" spans="15:24" ht="15.75" customHeight="1">
      <c r="O451" s="512"/>
      <c r="P451" s="48"/>
      <c r="Q451" s="48"/>
      <c r="R451" s="48"/>
      <c r="S451" s="48"/>
      <c r="T451" s="48"/>
      <c r="U451" s="48"/>
      <c r="V451" s="48"/>
      <c r="W451" s="48"/>
      <c r="X451" s="48"/>
    </row>
    <row r="452" spans="15:24" ht="15.75" customHeight="1">
      <c r="O452" s="512"/>
      <c r="P452" s="48"/>
      <c r="Q452" s="48"/>
      <c r="R452" s="48"/>
      <c r="S452" s="48"/>
      <c r="T452" s="48"/>
      <c r="U452" s="48"/>
      <c r="V452" s="48"/>
      <c r="W452" s="48"/>
      <c r="X452" s="48"/>
    </row>
    <row r="453" spans="15:24" ht="15.75" customHeight="1">
      <c r="O453" s="512"/>
      <c r="P453" s="48"/>
      <c r="Q453" s="48"/>
      <c r="R453" s="48"/>
      <c r="S453" s="48"/>
      <c r="T453" s="48"/>
      <c r="U453" s="48"/>
      <c r="V453" s="48"/>
      <c r="W453" s="48"/>
      <c r="X453" s="48"/>
    </row>
    <row r="454" spans="15:24" ht="15.75" customHeight="1">
      <c r="O454" s="512"/>
      <c r="P454" s="48"/>
      <c r="Q454" s="48"/>
      <c r="R454" s="48"/>
      <c r="S454" s="48"/>
      <c r="T454" s="48"/>
      <c r="U454" s="48"/>
      <c r="V454" s="48"/>
      <c r="W454" s="48"/>
      <c r="X454" s="48"/>
    </row>
    <row r="455" spans="15:24" ht="15.75" customHeight="1">
      <c r="O455" s="512"/>
      <c r="P455" s="48"/>
      <c r="Q455" s="48"/>
      <c r="R455" s="48"/>
      <c r="S455" s="48"/>
      <c r="T455" s="48"/>
      <c r="U455" s="48"/>
      <c r="V455" s="48"/>
      <c r="W455" s="48"/>
      <c r="X455" s="48"/>
    </row>
    <row r="456" spans="15:24" ht="15.75" customHeight="1">
      <c r="O456" s="512"/>
      <c r="P456" s="48"/>
      <c r="Q456" s="48"/>
      <c r="R456" s="48"/>
      <c r="S456" s="48"/>
      <c r="T456" s="48"/>
      <c r="U456" s="48"/>
      <c r="V456" s="48"/>
      <c r="W456" s="48"/>
      <c r="X456" s="48"/>
    </row>
    <row r="457" spans="15:24" ht="15.75" customHeight="1">
      <c r="O457" s="512"/>
      <c r="P457" s="48"/>
      <c r="Q457" s="48"/>
      <c r="R457" s="48"/>
      <c r="S457" s="48"/>
      <c r="T457" s="48"/>
      <c r="U457" s="48"/>
      <c r="V457" s="48"/>
      <c r="W457" s="48"/>
      <c r="X457" s="48"/>
    </row>
    <row r="458" spans="15:24" ht="15.75" customHeight="1">
      <c r="O458" s="512"/>
      <c r="P458" s="48"/>
      <c r="Q458" s="48"/>
      <c r="R458" s="48"/>
      <c r="S458" s="48"/>
      <c r="T458" s="48"/>
      <c r="U458" s="48"/>
      <c r="V458" s="48"/>
      <c r="W458" s="48"/>
      <c r="X458" s="48"/>
    </row>
    <row r="459" spans="15:24" ht="15.75" customHeight="1">
      <c r="O459" s="512"/>
      <c r="P459" s="48"/>
      <c r="Q459" s="48"/>
      <c r="R459" s="48"/>
      <c r="S459" s="48"/>
      <c r="T459" s="48"/>
      <c r="U459" s="48"/>
      <c r="V459" s="48"/>
      <c r="W459" s="48"/>
      <c r="X459" s="48"/>
    </row>
    <row r="460" spans="15:24" ht="15.75" customHeight="1">
      <c r="O460" s="512"/>
      <c r="P460" s="48"/>
      <c r="Q460" s="48"/>
      <c r="R460" s="48"/>
      <c r="S460" s="48"/>
      <c r="T460" s="48"/>
      <c r="U460" s="48"/>
      <c r="V460" s="48"/>
      <c r="W460" s="48"/>
      <c r="X460" s="48"/>
    </row>
    <row r="461" spans="15:24" ht="15.75" customHeight="1">
      <c r="O461" s="512"/>
      <c r="P461" s="48"/>
      <c r="Q461" s="48"/>
      <c r="R461" s="48"/>
      <c r="S461" s="48"/>
      <c r="T461" s="48"/>
      <c r="U461" s="48"/>
      <c r="V461" s="48"/>
      <c r="W461" s="48"/>
      <c r="X461" s="48"/>
    </row>
    <row r="462" spans="15:24" ht="15.75" customHeight="1">
      <c r="O462" s="512"/>
      <c r="P462" s="48"/>
      <c r="Q462" s="48"/>
      <c r="R462" s="48"/>
      <c r="S462" s="48"/>
      <c r="T462" s="48"/>
      <c r="U462" s="48"/>
      <c r="V462" s="48"/>
      <c r="W462" s="48"/>
      <c r="X462" s="48"/>
    </row>
    <row r="463" spans="15:24" ht="15.75" customHeight="1">
      <c r="O463" s="512"/>
      <c r="P463" s="48"/>
      <c r="Q463" s="48"/>
      <c r="R463" s="48"/>
      <c r="S463" s="48"/>
      <c r="T463" s="48"/>
      <c r="U463" s="48"/>
      <c r="V463" s="48"/>
      <c r="W463" s="48"/>
      <c r="X463" s="48"/>
    </row>
    <row r="464" spans="15:24" ht="15.75" customHeight="1">
      <c r="O464" s="512"/>
      <c r="P464" s="48"/>
      <c r="Q464" s="48"/>
      <c r="R464" s="48"/>
      <c r="S464" s="48"/>
      <c r="T464" s="48"/>
      <c r="U464" s="48"/>
      <c r="V464" s="48"/>
      <c r="W464" s="48"/>
      <c r="X464" s="48"/>
    </row>
    <row r="465" spans="15:24" ht="15.75" customHeight="1">
      <c r="O465" s="512"/>
      <c r="P465" s="48"/>
      <c r="Q465" s="48"/>
      <c r="R465" s="48"/>
      <c r="S465" s="48"/>
      <c r="T465" s="48"/>
      <c r="U465" s="48"/>
      <c r="V465" s="48"/>
      <c r="W465" s="48"/>
      <c r="X465" s="48"/>
    </row>
    <row r="466" spans="15:24" ht="15.75" customHeight="1">
      <c r="O466" s="512"/>
      <c r="P466" s="48"/>
      <c r="Q466" s="48"/>
      <c r="R466" s="48"/>
      <c r="S466" s="48"/>
      <c r="T466" s="48"/>
      <c r="U466" s="48"/>
      <c r="V466" s="48"/>
      <c r="W466" s="48"/>
      <c r="X466" s="48"/>
    </row>
    <row r="467" spans="15:24" ht="15.75" customHeight="1">
      <c r="O467" s="512"/>
      <c r="P467" s="48"/>
      <c r="Q467" s="48"/>
      <c r="R467" s="48"/>
      <c r="S467" s="48"/>
      <c r="T467" s="48"/>
      <c r="U467" s="48"/>
      <c r="V467" s="48"/>
      <c r="W467" s="48"/>
      <c r="X467" s="48"/>
    </row>
    <row r="468" spans="15:24" ht="15.75" customHeight="1">
      <c r="O468" s="512"/>
      <c r="P468" s="48"/>
      <c r="Q468" s="48"/>
      <c r="R468" s="48"/>
      <c r="S468" s="48"/>
      <c r="T468" s="48"/>
      <c r="U468" s="48"/>
      <c r="V468" s="48"/>
      <c r="W468" s="48"/>
      <c r="X468" s="48"/>
    </row>
    <row r="469" spans="15:24" ht="15.75" customHeight="1">
      <c r="O469" s="512"/>
      <c r="P469" s="48"/>
      <c r="Q469" s="48"/>
      <c r="R469" s="48"/>
      <c r="S469" s="48"/>
      <c r="T469" s="48"/>
      <c r="U469" s="48"/>
      <c r="V469" s="48"/>
      <c r="W469" s="48"/>
      <c r="X469" s="48"/>
    </row>
    <row r="470" spans="15:24" ht="15.75" customHeight="1">
      <c r="O470" s="512"/>
      <c r="P470" s="48"/>
      <c r="Q470" s="48"/>
      <c r="R470" s="48"/>
      <c r="S470" s="48"/>
      <c r="T470" s="48"/>
      <c r="U470" s="48"/>
      <c r="V470" s="48"/>
      <c r="W470" s="48"/>
      <c r="X470" s="48"/>
    </row>
    <row r="471" spans="15:24" ht="15.75" customHeight="1">
      <c r="O471" s="512"/>
      <c r="P471" s="48"/>
      <c r="Q471" s="48"/>
      <c r="R471" s="48"/>
      <c r="S471" s="48"/>
      <c r="T471" s="48"/>
      <c r="U471" s="48"/>
      <c r="V471" s="48"/>
      <c r="W471" s="48"/>
      <c r="X471" s="48"/>
    </row>
    <row r="472" spans="15:24" ht="15.75" customHeight="1">
      <c r="O472" s="512"/>
      <c r="P472" s="48"/>
      <c r="Q472" s="48"/>
      <c r="R472" s="48"/>
      <c r="S472" s="48"/>
      <c r="T472" s="48"/>
      <c r="U472" s="48"/>
      <c r="V472" s="48"/>
      <c r="W472" s="48"/>
      <c r="X472" s="48"/>
    </row>
    <row r="473" spans="15:24" ht="15.75" customHeight="1">
      <c r="O473" s="512"/>
      <c r="P473" s="48"/>
      <c r="Q473" s="48"/>
      <c r="R473" s="48"/>
      <c r="S473" s="48"/>
      <c r="T473" s="48"/>
      <c r="U473" s="48"/>
      <c r="V473" s="48"/>
      <c r="W473" s="48"/>
      <c r="X473" s="48"/>
    </row>
    <row r="474" spans="15:24" ht="15.75" customHeight="1">
      <c r="O474" s="512"/>
      <c r="P474" s="48"/>
      <c r="Q474" s="48"/>
      <c r="R474" s="48"/>
      <c r="S474" s="48"/>
      <c r="T474" s="48"/>
      <c r="U474" s="48"/>
      <c r="V474" s="48"/>
      <c r="W474" s="48"/>
      <c r="X474" s="48"/>
    </row>
    <row r="475" spans="15:24" ht="15.75" customHeight="1">
      <c r="O475" s="512"/>
      <c r="P475" s="48"/>
      <c r="Q475" s="48"/>
      <c r="R475" s="48"/>
      <c r="S475" s="48"/>
      <c r="T475" s="48"/>
      <c r="U475" s="48"/>
      <c r="V475" s="48"/>
      <c r="W475" s="48"/>
      <c r="X475" s="48"/>
    </row>
    <row r="476" spans="15:24" ht="15.75" customHeight="1">
      <c r="O476" s="512"/>
      <c r="P476" s="48"/>
      <c r="Q476" s="48"/>
      <c r="R476" s="48"/>
      <c r="S476" s="48"/>
      <c r="T476" s="48"/>
      <c r="U476" s="48"/>
      <c r="V476" s="48"/>
      <c r="W476" s="48"/>
      <c r="X476" s="48"/>
    </row>
    <row r="477" spans="15:24" ht="15.75" customHeight="1">
      <c r="O477" s="512"/>
      <c r="P477" s="48"/>
      <c r="Q477" s="48"/>
      <c r="R477" s="48"/>
      <c r="S477" s="48"/>
      <c r="T477" s="48"/>
      <c r="U477" s="48"/>
      <c r="V477" s="48"/>
      <c r="W477" s="48"/>
      <c r="X477" s="48"/>
    </row>
    <row r="478" spans="15:24" ht="15.75" customHeight="1">
      <c r="O478" s="512"/>
      <c r="P478" s="48"/>
      <c r="Q478" s="48"/>
      <c r="R478" s="48"/>
      <c r="S478" s="48"/>
      <c r="T478" s="48"/>
      <c r="U478" s="48"/>
      <c r="V478" s="48"/>
      <c r="W478" s="48"/>
      <c r="X478" s="48"/>
    </row>
    <row r="479" spans="15:24" ht="15.75" customHeight="1">
      <c r="O479" s="512"/>
      <c r="P479" s="48"/>
      <c r="Q479" s="48"/>
      <c r="R479" s="48"/>
      <c r="S479" s="48"/>
      <c r="T479" s="48"/>
      <c r="U479" s="48"/>
      <c r="V479" s="48"/>
      <c r="W479" s="48"/>
      <c r="X479" s="48"/>
    </row>
    <row r="480" spans="15:24" ht="15.75" customHeight="1">
      <c r="O480" s="512"/>
      <c r="P480" s="48"/>
      <c r="Q480" s="48"/>
      <c r="R480" s="48"/>
      <c r="S480" s="48"/>
      <c r="T480" s="48"/>
      <c r="U480" s="48"/>
      <c r="V480" s="48"/>
      <c r="W480" s="48"/>
      <c r="X480" s="48"/>
    </row>
    <row r="481" spans="15:24" ht="15.75" customHeight="1">
      <c r="O481" s="512"/>
      <c r="P481" s="48"/>
      <c r="Q481" s="48"/>
      <c r="R481" s="48"/>
      <c r="S481" s="48"/>
      <c r="T481" s="48"/>
      <c r="U481" s="48"/>
      <c r="V481" s="48"/>
      <c r="W481" s="48"/>
      <c r="X481" s="48"/>
    </row>
    <row r="482" spans="15:24" ht="15.75" customHeight="1">
      <c r="O482" s="512"/>
      <c r="P482" s="48"/>
      <c r="Q482" s="48"/>
      <c r="R482" s="48"/>
      <c r="S482" s="48"/>
      <c r="T482" s="48"/>
      <c r="U482" s="48"/>
      <c r="V482" s="48"/>
      <c r="W482" s="48"/>
      <c r="X482" s="48"/>
    </row>
    <row r="483" spans="15:24" ht="15.75" customHeight="1">
      <c r="O483" s="512"/>
      <c r="P483" s="48"/>
      <c r="Q483" s="48"/>
      <c r="R483" s="48"/>
      <c r="S483" s="48"/>
      <c r="T483" s="48"/>
      <c r="U483" s="48"/>
      <c r="V483" s="48"/>
      <c r="W483" s="48"/>
      <c r="X483" s="48"/>
    </row>
    <row r="484" spans="15:24" ht="15.75" customHeight="1">
      <c r="O484" s="512"/>
      <c r="P484" s="48"/>
      <c r="Q484" s="48"/>
      <c r="R484" s="48"/>
      <c r="S484" s="48"/>
      <c r="T484" s="48"/>
      <c r="U484" s="48"/>
      <c r="V484" s="48"/>
      <c r="W484" s="48"/>
      <c r="X484" s="48"/>
    </row>
    <row r="485" spans="15:24" ht="15.75" customHeight="1">
      <c r="O485" s="512"/>
      <c r="P485" s="48"/>
      <c r="Q485" s="48"/>
      <c r="R485" s="48"/>
      <c r="S485" s="48"/>
      <c r="T485" s="48"/>
      <c r="U485" s="48"/>
      <c r="V485" s="48"/>
      <c r="W485" s="48"/>
      <c r="X485" s="48"/>
    </row>
    <row r="486" spans="15:24" ht="15.75" customHeight="1">
      <c r="O486" s="512"/>
      <c r="P486" s="48"/>
      <c r="Q486" s="48"/>
      <c r="R486" s="48"/>
      <c r="S486" s="48"/>
      <c r="T486" s="48"/>
      <c r="U486" s="48"/>
      <c r="V486" s="48"/>
      <c r="W486" s="48"/>
      <c r="X486" s="48"/>
    </row>
    <row r="487" spans="15:24" ht="15.75" customHeight="1">
      <c r="O487" s="512"/>
      <c r="P487" s="48"/>
      <c r="Q487" s="48"/>
      <c r="R487" s="48"/>
      <c r="S487" s="48"/>
      <c r="T487" s="48"/>
      <c r="U487" s="48"/>
      <c r="V487" s="48"/>
      <c r="W487" s="48"/>
      <c r="X487" s="48"/>
    </row>
    <row r="488" spans="15:24" ht="15.75" customHeight="1">
      <c r="O488" s="512"/>
      <c r="P488" s="48"/>
      <c r="Q488" s="48"/>
      <c r="R488" s="48"/>
      <c r="S488" s="48"/>
      <c r="T488" s="48"/>
      <c r="U488" s="48"/>
      <c r="V488" s="48"/>
      <c r="W488" s="48"/>
      <c r="X488" s="48"/>
    </row>
    <row r="489" spans="15:24" ht="15.75" customHeight="1">
      <c r="O489" s="512"/>
      <c r="P489" s="48"/>
      <c r="Q489" s="48"/>
      <c r="R489" s="48"/>
      <c r="S489" s="48"/>
      <c r="T489" s="48"/>
      <c r="U489" s="48"/>
      <c r="V489" s="48"/>
      <c r="W489" s="48"/>
      <c r="X489" s="48"/>
    </row>
    <row r="490" spans="15:24" ht="15.75" customHeight="1">
      <c r="O490" s="512"/>
      <c r="P490" s="48"/>
      <c r="Q490" s="48"/>
      <c r="R490" s="48"/>
      <c r="S490" s="48"/>
      <c r="T490" s="48"/>
      <c r="U490" s="48"/>
      <c r="V490" s="48"/>
      <c r="W490" s="48"/>
      <c r="X490" s="48"/>
    </row>
    <row r="491" spans="15:24" ht="15.75" customHeight="1">
      <c r="O491" s="512"/>
      <c r="P491" s="48"/>
      <c r="Q491" s="48"/>
      <c r="R491" s="48"/>
      <c r="S491" s="48"/>
      <c r="T491" s="48"/>
      <c r="U491" s="48"/>
      <c r="V491" s="48"/>
      <c r="W491" s="48"/>
      <c r="X491" s="48"/>
    </row>
    <row r="492" spans="15:24" ht="15.75" customHeight="1">
      <c r="O492" s="512"/>
      <c r="P492" s="48"/>
      <c r="Q492" s="48"/>
      <c r="R492" s="48"/>
      <c r="S492" s="48"/>
      <c r="T492" s="48"/>
      <c r="U492" s="48"/>
      <c r="V492" s="48"/>
      <c r="W492" s="48"/>
      <c r="X492" s="48"/>
    </row>
    <row r="493" spans="15:24" ht="15.75" customHeight="1">
      <c r="O493" s="512"/>
      <c r="P493" s="48"/>
      <c r="Q493" s="48"/>
      <c r="R493" s="48"/>
      <c r="S493" s="48"/>
      <c r="T493" s="48"/>
      <c r="U493" s="48"/>
      <c r="V493" s="48"/>
      <c r="W493" s="48"/>
      <c r="X493" s="48"/>
    </row>
    <row r="494" spans="15:24" ht="15.75" customHeight="1">
      <c r="O494" s="512"/>
      <c r="P494" s="48"/>
      <c r="Q494" s="48"/>
      <c r="R494" s="48"/>
      <c r="S494" s="48"/>
      <c r="T494" s="48"/>
      <c r="U494" s="48"/>
      <c r="V494" s="48"/>
      <c r="W494" s="48"/>
      <c r="X494" s="48"/>
    </row>
    <row r="495" spans="15:24" ht="15.75" customHeight="1">
      <c r="O495" s="512"/>
      <c r="P495" s="48"/>
      <c r="Q495" s="48"/>
      <c r="R495" s="48"/>
      <c r="S495" s="48"/>
      <c r="T495" s="48"/>
      <c r="U495" s="48"/>
      <c r="V495" s="48"/>
      <c r="W495" s="48"/>
      <c r="X495" s="48"/>
    </row>
    <row r="496" spans="15:24" ht="15.75" customHeight="1">
      <c r="O496" s="512"/>
      <c r="P496" s="48"/>
      <c r="Q496" s="48"/>
      <c r="R496" s="48"/>
      <c r="S496" s="48"/>
      <c r="T496" s="48"/>
      <c r="U496" s="48"/>
      <c r="V496" s="48"/>
      <c r="W496" s="48"/>
      <c r="X496" s="48"/>
    </row>
    <row r="497" spans="15:24" ht="15.75" customHeight="1">
      <c r="O497" s="512"/>
      <c r="P497" s="48"/>
      <c r="Q497" s="48"/>
      <c r="R497" s="48"/>
      <c r="S497" s="48"/>
      <c r="T497" s="48"/>
      <c r="U497" s="48"/>
      <c r="V497" s="48"/>
      <c r="W497" s="48"/>
      <c r="X497" s="48"/>
    </row>
    <row r="498" spans="15:24" ht="15.75" customHeight="1">
      <c r="O498" s="512"/>
      <c r="P498" s="48"/>
      <c r="Q498" s="48"/>
      <c r="R498" s="48"/>
      <c r="S498" s="48"/>
      <c r="T498" s="48"/>
      <c r="U498" s="48"/>
      <c r="V498" s="48"/>
      <c r="W498" s="48"/>
      <c r="X498" s="48"/>
    </row>
    <row r="499" spans="15:24" ht="15.75" customHeight="1">
      <c r="O499" s="512"/>
      <c r="P499" s="48"/>
      <c r="Q499" s="48"/>
      <c r="R499" s="48"/>
      <c r="S499" s="48"/>
      <c r="T499" s="48"/>
      <c r="U499" s="48"/>
      <c r="V499" s="48"/>
      <c r="W499" s="48"/>
      <c r="X499" s="48"/>
    </row>
    <row r="500" spans="15:24" ht="15.75" customHeight="1">
      <c r="O500" s="512"/>
      <c r="P500" s="48"/>
      <c r="Q500" s="48"/>
      <c r="R500" s="48"/>
      <c r="S500" s="48"/>
      <c r="T500" s="48"/>
      <c r="U500" s="48"/>
      <c r="V500" s="48"/>
      <c r="W500" s="48"/>
      <c r="X500" s="48"/>
    </row>
    <row r="501" spans="15:24" ht="15.75" customHeight="1">
      <c r="O501" s="512"/>
      <c r="P501" s="48"/>
      <c r="Q501" s="48"/>
      <c r="R501" s="48"/>
      <c r="S501" s="48"/>
      <c r="T501" s="48"/>
      <c r="U501" s="48"/>
      <c r="V501" s="48"/>
      <c r="W501" s="48"/>
      <c r="X501" s="48"/>
    </row>
    <row r="502" spans="15:24" ht="15.75" customHeight="1">
      <c r="O502" s="512"/>
      <c r="P502" s="48"/>
      <c r="Q502" s="48"/>
      <c r="R502" s="48"/>
      <c r="S502" s="48"/>
      <c r="T502" s="48"/>
      <c r="U502" s="48"/>
      <c r="V502" s="48"/>
      <c r="W502" s="48"/>
      <c r="X502" s="48"/>
    </row>
    <row r="503" spans="15:24" ht="15.75" customHeight="1">
      <c r="O503" s="512"/>
      <c r="P503" s="48"/>
      <c r="Q503" s="48"/>
      <c r="R503" s="48"/>
      <c r="S503" s="48"/>
      <c r="T503" s="48"/>
      <c r="U503" s="48"/>
      <c r="V503" s="48"/>
      <c r="W503" s="48"/>
      <c r="X503" s="48"/>
    </row>
    <row r="504" spans="15:24" ht="15.75" customHeight="1">
      <c r="O504" s="512"/>
      <c r="P504" s="48"/>
      <c r="Q504" s="48"/>
      <c r="R504" s="48"/>
      <c r="S504" s="48"/>
      <c r="T504" s="48"/>
      <c r="U504" s="48"/>
      <c r="V504" s="48"/>
      <c r="W504" s="48"/>
      <c r="X504" s="48"/>
    </row>
    <row r="505" spans="15:24" ht="15.75" customHeight="1">
      <c r="O505" s="512"/>
      <c r="P505" s="48"/>
      <c r="Q505" s="48"/>
      <c r="R505" s="48"/>
      <c r="S505" s="48"/>
      <c r="T505" s="48"/>
      <c r="U505" s="48"/>
      <c r="V505" s="48"/>
      <c r="W505" s="48"/>
      <c r="X505" s="48"/>
    </row>
    <row r="506" spans="15:24" ht="15.75" customHeight="1">
      <c r="O506" s="512"/>
      <c r="P506" s="48"/>
      <c r="Q506" s="48"/>
      <c r="R506" s="48"/>
      <c r="S506" s="48"/>
      <c r="T506" s="48"/>
      <c r="U506" s="48"/>
      <c r="V506" s="48"/>
      <c r="W506" s="48"/>
      <c r="X506" s="48"/>
    </row>
    <row r="507" spans="15:24" ht="15.75" customHeight="1">
      <c r="O507" s="512"/>
      <c r="P507" s="48"/>
      <c r="Q507" s="48"/>
      <c r="R507" s="48"/>
      <c r="S507" s="48"/>
      <c r="T507" s="48"/>
      <c r="U507" s="48"/>
      <c r="V507" s="48"/>
      <c r="W507" s="48"/>
      <c r="X507" s="48"/>
    </row>
    <row r="508" spans="15:24" ht="15.75" customHeight="1">
      <c r="O508" s="512"/>
      <c r="P508" s="48"/>
      <c r="Q508" s="48"/>
      <c r="R508" s="48"/>
      <c r="S508" s="48"/>
      <c r="T508" s="48"/>
      <c r="U508" s="48"/>
      <c r="V508" s="48"/>
      <c r="W508" s="48"/>
      <c r="X508" s="48"/>
    </row>
    <row r="509" spans="15:24" ht="15.75" customHeight="1">
      <c r="O509" s="512"/>
      <c r="P509" s="48"/>
      <c r="Q509" s="48"/>
      <c r="R509" s="48"/>
      <c r="S509" s="48"/>
      <c r="T509" s="48"/>
      <c r="U509" s="48"/>
      <c r="V509" s="48"/>
      <c r="W509" s="48"/>
      <c r="X509" s="48"/>
    </row>
    <row r="510" spans="15:24" ht="15.75" customHeight="1">
      <c r="O510" s="512"/>
      <c r="P510" s="48"/>
      <c r="Q510" s="48"/>
      <c r="R510" s="48"/>
      <c r="S510" s="48"/>
      <c r="T510" s="48"/>
      <c r="U510" s="48"/>
      <c r="V510" s="48"/>
      <c r="W510" s="48"/>
      <c r="X510" s="48"/>
    </row>
    <row r="511" spans="15:24" ht="15.75" customHeight="1">
      <c r="O511" s="512"/>
      <c r="P511" s="48"/>
      <c r="Q511" s="48"/>
      <c r="R511" s="48"/>
      <c r="S511" s="48"/>
      <c r="T511" s="48"/>
      <c r="U511" s="48"/>
      <c r="V511" s="48"/>
      <c r="W511" s="48"/>
      <c r="X511" s="48"/>
    </row>
    <row r="512" spans="15:24" ht="15.75" customHeight="1">
      <c r="O512" s="512"/>
      <c r="P512" s="48"/>
      <c r="Q512" s="48"/>
      <c r="R512" s="48"/>
      <c r="S512" s="48"/>
      <c r="T512" s="48"/>
      <c r="U512" s="48"/>
      <c r="V512" s="48"/>
      <c r="W512" s="48"/>
      <c r="X512" s="48"/>
    </row>
    <row r="513" spans="15:24" ht="15.75" customHeight="1">
      <c r="O513" s="512"/>
      <c r="P513" s="48"/>
      <c r="Q513" s="48"/>
      <c r="R513" s="48"/>
      <c r="S513" s="48"/>
      <c r="T513" s="48"/>
      <c r="U513" s="48"/>
      <c r="V513" s="48"/>
      <c r="W513" s="48"/>
      <c r="X513" s="48"/>
    </row>
    <row r="514" spans="15:24" ht="15.75" customHeight="1">
      <c r="O514" s="512"/>
      <c r="P514" s="48"/>
      <c r="Q514" s="48"/>
      <c r="R514" s="48"/>
      <c r="S514" s="48"/>
      <c r="T514" s="48"/>
      <c r="U514" s="48"/>
      <c r="V514" s="48"/>
      <c r="W514" s="48"/>
      <c r="X514" s="48"/>
    </row>
    <row r="515" spans="15:24" ht="15.75" customHeight="1">
      <c r="O515" s="512"/>
      <c r="P515" s="48"/>
      <c r="Q515" s="48"/>
      <c r="R515" s="48"/>
      <c r="S515" s="48"/>
      <c r="T515" s="48"/>
      <c r="U515" s="48"/>
      <c r="V515" s="48"/>
      <c r="W515" s="48"/>
      <c r="X515" s="48"/>
    </row>
    <row r="516" spans="15:24" ht="15.75" customHeight="1">
      <c r="O516" s="512"/>
      <c r="P516" s="48"/>
      <c r="Q516" s="48"/>
      <c r="R516" s="48"/>
      <c r="S516" s="48"/>
      <c r="T516" s="48"/>
      <c r="U516" s="48"/>
      <c r="V516" s="48"/>
      <c r="W516" s="48"/>
      <c r="X516" s="48"/>
    </row>
    <row r="517" spans="15:24" ht="15.75" customHeight="1">
      <c r="O517" s="512"/>
      <c r="P517" s="48"/>
      <c r="Q517" s="48"/>
      <c r="R517" s="48"/>
      <c r="S517" s="48"/>
      <c r="T517" s="48"/>
      <c r="U517" s="48"/>
      <c r="V517" s="48"/>
      <c r="W517" s="48"/>
      <c r="X517" s="48"/>
    </row>
    <row r="518" spans="15:24" ht="15.75" customHeight="1">
      <c r="O518" s="512"/>
      <c r="P518" s="48"/>
      <c r="Q518" s="48"/>
      <c r="R518" s="48"/>
      <c r="S518" s="48"/>
      <c r="T518" s="48"/>
      <c r="U518" s="48"/>
      <c r="V518" s="48"/>
      <c r="W518" s="48"/>
      <c r="X518" s="48"/>
    </row>
    <row r="519" spans="15:24" ht="15.75" customHeight="1">
      <c r="O519" s="512"/>
      <c r="P519" s="48"/>
      <c r="Q519" s="48"/>
      <c r="R519" s="48"/>
      <c r="S519" s="48"/>
      <c r="T519" s="48"/>
      <c r="U519" s="48"/>
      <c r="V519" s="48"/>
      <c r="W519" s="48"/>
      <c r="X519" s="48"/>
    </row>
    <row r="520" spans="15:24" ht="15.75" customHeight="1">
      <c r="O520" s="512"/>
      <c r="P520" s="48"/>
      <c r="Q520" s="48"/>
      <c r="R520" s="48"/>
      <c r="S520" s="48"/>
      <c r="T520" s="48"/>
      <c r="U520" s="48"/>
      <c r="V520" s="48"/>
      <c r="W520" s="48"/>
      <c r="X520" s="48"/>
    </row>
    <row r="521" spans="15:24" ht="15.75" customHeight="1">
      <c r="O521" s="512"/>
      <c r="P521" s="48"/>
      <c r="Q521" s="48"/>
      <c r="R521" s="48"/>
      <c r="S521" s="48"/>
      <c r="T521" s="48"/>
      <c r="U521" s="48"/>
      <c r="V521" s="48"/>
      <c r="W521" s="48"/>
      <c r="X521" s="48"/>
    </row>
    <row r="522" spans="15:24" ht="15.75" customHeight="1">
      <c r="O522" s="512"/>
      <c r="P522" s="48"/>
      <c r="Q522" s="48"/>
      <c r="R522" s="48"/>
      <c r="S522" s="48"/>
      <c r="T522" s="48"/>
      <c r="U522" s="48"/>
      <c r="V522" s="48"/>
      <c r="W522" s="48"/>
      <c r="X522" s="48"/>
    </row>
    <row r="523" spans="15:24" ht="15.75" customHeight="1">
      <c r="O523" s="512"/>
      <c r="P523" s="48"/>
      <c r="Q523" s="48"/>
      <c r="R523" s="48"/>
      <c r="S523" s="48"/>
      <c r="T523" s="48"/>
      <c r="U523" s="48"/>
      <c r="V523" s="48"/>
      <c r="W523" s="48"/>
      <c r="X523" s="48"/>
    </row>
    <row r="524" spans="15:24" ht="15.75" customHeight="1">
      <c r="O524" s="512"/>
      <c r="P524" s="48"/>
      <c r="Q524" s="48"/>
      <c r="R524" s="48"/>
      <c r="S524" s="48"/>
      <c r="T524" s="48"/>
      <c r="U524" s="48"/>
      <c r="V524" s="48"/>
      <c r="W524" s="48"/>
      <c r="X524" s="48"/>
    </row>
    <row r="525" spans="15:24" ht="15.75" customHeight="1">
      <c r="O525" s="512"/>
      <c r="P525" s="48"/>
      <c r="Q525" s="48"/>
      <c r="R525" s="48"/>
      <c r="S525" s="48"/>
      <c r="T525" s="48"/>
      <c r="U525" s="48"/>
      <c r="V525" s="48"/>
      <c r="W525" s="48"/>
      <c r="X525" s="48"/>
    </row>
    <row r="526" spans="15:24" ht="15.75" customHeight="1">
      <c r="O526" s="512"/>
      <c r="P526" s="48"/>
      <c r="Q526" s="48"/>
      <c r="R526" s="48"/>
      <c r="S526" s="48"/>
      <c r="T526" s="48"/>
      <c r="U526" s="48"/>
      <c r="V526" s="48"/>
      <c r="W526" s="48"/>
      <c r="X526" s="48"/>
    </row>
    <row r="527" spans="15:24" ht="15.75" customHeight="1">
      <c r="O527" s="512"/>
      <c r="P527" s="48"/>
      <c r="Q527" s="48"/>
      <c r="R527" s="48"/>
      <c r="S527" s="48"/>
      <c r="T527" s="48"/>
      <c r="U527" s="48"/>
      <c r="V527" s="48"/>
      <c r="W527" s="48"/>
      <c r="X527" s="48"/>
    </row>
    <row r="528" spans="15:24" ht="15.75" customHeight="1">
      <c r="O528" s="512"/>
      <c r="P528" s="48"/>
      <c r="Q528" s="48"/>
      <c r="R528" s="48"/>
      <c r="S528" s="48"/>
      <c r="T528" s="48"/>
      <c r="U528" s="48"/>
      <c r="V528" s="48"/>
      <c r="W528" s="48"/>
      <c r="X528" s="48"/>
    </row>
    <row r="529" spans="15:24" ht="15.75" customHeight="1">
      <c r="O529" s="512"/>
      <c r="P529" s="48"/>
      <c r="Q529" s="48"/>
      <c r="R529" s="48"/>
      <c r="S529" s="48"/>
      <c r="T529" s="48"/>
      <c r="U529" s="48"/>
      <c r="V529" s="48"/>
      <c r="W529" s="48"/>
      <c r="X529" s="48"/>
    </row>
    <row r="530" spans="15:24" ht="15.75" customHeight="1">
      <c r="O530" s="512"/>
      <c r="P530" s="48"/>
      <c r="Q530" s="48"/>
      <c r="R530" s="48"/>
      <c r="S530" s="48"/>
      <c r="T530" s="48"/>
      <c r="U530" s="48"/>
      <c r="V530" s="48"/>
      <c r="W530" s="48"/>
      <c r="X530" s="48"/>
    </row>
    <row r="531" spans="15:24" ht="15.75" customHeight="1">
      <c r="O531" s="512"/>
      <c r="P531" s="48"/>
      <c r="Q531" s="48"/>
      <c r="R531" s="48"/>
      <c r="S531" s="48"/>
      <c r="T531" s="48"/>
      <c r="U531" s="48"/>
      <c r="V531" s="48"/>
      <c r="W531" s="48"/>
      <c r="X531" s="48"/>
    </row>
    <row r="532" spans="15:24" ht="15.75" customHeight="1">
      <c r="O532" s="512"/>
      <c r="P532" s="48"/>
      <c r="Q532" s="48"/>
      <c r="R532" s="48"/>
      <c r="S532" s="48"/>
      <c r="T532" s="48"/>
      <c r="U532" s="48"/>
      <c r="V532" s="48"/>
      <c r="W532" s="48"/>
      <c r="X532" s="48"/>
    </row>
    <row r="533" spans="15:24" ht="15.75" customHeight="1">
      <c r="O533" s="512"/>
      <c r="P533" s="48"/>
      <c r="Q533" s="48"/>
      <c r="R533" s="48"/>
      <c r="S533" s="48"/>
      <c r="T533" s="48"/>
      <c r="U533" s="48"/>
      <c r="V533" s="48"/>
      <c r="W533" s="48"/>
      <c r="X533" s="48"/>
    </row>
    <row r="534" spans="15:24" ht="15.75" customHeight="1">
      <c r="O534" s="512"/>
      <c r="P534" s="48"/>
      <c r="Q534" s="48"/>
      <c r="R534" s="48"/>
      <c r="S534" s="48"/>
      <c r="T534" s="48"/>
      <c r="U534" s="48"/>
      <c r="V534" s="48"/>
      <c r="W534" s="48"/>
      <c r="X534" s="48"/>
    </row>
    <row r="535" spans="15:24" ht="15.75" customHeight="1">
      <c r="O535" s="512"/>
      <c r="P535" s="48"/>
      <c r="Q535" s="48"/>
      <c r="R535" s="48"/>
      <c r="S535" s="48"/>
      <c r="T535" s="48"/>
      <c r="U535" s="48"/>
      <c r="V535" s="48"/>
      <c r="W535" s="48"/>
      <c r="X535" s="48"/>
    </row>
    <row r="536" spans="15:24" ht="15.75" customHeight="1">
      <c r="O536" s="512"/>
      <c r="P536" s="48"/>
      <c r="Q536" s="48"/>
      <c r="R536" s="48"/>
      <c r="S536" s="48"/>
      <c r="T536" s="48"/>
      <c r="U536" s="48"/>
      <c r="V536" s="48"/>
      <c r="W536" s="48"/>
      <c r="X536" s="48"/>
    </row>
    <row r="537" spans="15:24" ht="15.75" customHeight="1">
      <c r="O537" s="512"/>
      <c r="P537" s="48"/>
      <c r="Q537" s="48"/>
      <c r="R537" s="48"/>
      <c r="S537" s="48"/>
      <c r="T537" s="48"/>
      <c r="U537" s="48"/>
      <c r="V537" s="48"/>
      <c r="W537" s="48"/>
      <c r="X537" s="48"/>
    </row>
    <row r="538" spans="15:24" ht="15.75" customHeight="1">
      <c r="O538" s="512"/>
      <c r="P538" s="48"/>
      <c r="Q538" s="48"/>
      <c r="R538" s="48"/>
      <c r="S538" s="48"/>
      <c r="T538" s="48"/>
      <c r="U538" s="48"/>
      <c r="V538" s="48"/>
      <c r="W538" s="48"/>
      <c r="X538" s="48"/>
    </row>
    <row r="539" spans="15:24" ht="15.75" customHeight="1">
      <c r="O539" s="512"/>
      <c r="P539" s="48"/>
      <c r="Q539" s="48"/>
      <c r="R539" s="48"/>
      <c r="S539" s="48"/>
      <c r="T539" s="48"/>
      <c r="U539" s="48"/>
      <c r="V539" s="48"/>
      <c r="W539" s="48"/>
      <c r="X539" s="48"/>
    </row>
    <row r="540" spans="15:24" ht="15.75" customHeight="1">
      <c r="O540" s="512"/>
      <c r="P540" s="48"/>
      <c r="Q540" s="48"/>
      <c r="R540" s="48"/>
      <c r="S540" s="48"/>
      <c r="T540" s="48"/>
      <c r="U540" s="48"/>
      <c r="V540" s="48"/>
      <c r="W540" s="48"/>
      <c r="X540" s="48"/>
    </row>
    <row r="541" spans="15:24" ht="15.75" customHeight="1">
      <c r="O541" s="512"/>
      <c r="P541" s="48"/>
      <c r="Q541" s="48"/>
      <c r="R541" s="48"/>
      <c r="S541" s="48"/>
      <c r="T541" s="48"/>
      <c r="U541" s="48"/>
      <c r="V541" s="48"/>
      <c r="W541" s="48"/>
      <c r="X541" s="48"/>
    </row>
    <row r="542" spans="15:24" ht="15.75" customHeight="1">
      <c r="O542" s="512"/>
      <c r="P542" s="48"/>
      <c r="Q542" s="48"/>
      <c r="R542" s="48"/>
      <c r="S542" s="48"/>
      <c r="T542" s="48"/>
      <c r="U542" s="48"/>
      <c r="V542" s="48"/>
      <c r="W542" s="48"/>
      <c r="X542" s="48"/>
    </row>
    <row r="543" spans="15:24" ht="15.75" customHeight="1">
      <c r="O543" s="512"/>
      <c r="P543" s="48"/>
      <c r="Q543" s="48"/>
      <c r="R543" s="48"/>
      <c r="S543" s="48"/>
      <c r="T543" s="48"/>
      <c r="U543" s="48"/>
      <c r="V543" s="48"/>
      <c r="W543" s="48"/>
      <c r="X543" s="48"/>
    </row>
    <row r="544" spans="15:24" ht="15.75" customHeight="1">
      <c r="O544" s="512"/>
      <c r="P544" s="48"/>
      <c r="Q544" s="48"/>
      <c r="R544" s="48"/>
      <c r="S544" s="48"/>
      <c r="T544" s="48"/>
      <c r="U544" s="48"/>
      <c r="V544" s="48"/>
      <c r="W544" s="48"/>
      <c r="X544" s="48"/>
    </row>
    <row r="545" spans="15:24" ht="15.75" customHeight="1">
      <c r="O545" s="512"/>
      <c r="P545" s="48"/>
      <c r="Q545" s="48"/>
      <c r="R545" s="48"/>
      <c r="S545" s="48"/>
      <c r="T545" s="48"/>
      <c r="U545" s="48"/>
      <c r="V545" s="48"/>
      <c r="W545" s="48"/>
      <c r="X545" s="48"/>
    </row>
    <row r="546" spans="15:24" ht="15.75" customHeight="1">
      <c r="O546" s="512"/>
      <c r="P546" s="48"/>
      <c r="Q546" s="48"/>
      <c r="R546" s="48"/>
      <c r="S546" s="48"/>
      <c r="T546" s="48"/>
      <c r="U546" s="48"/>
      <c r="V546" s="48"/>
      <c r="W546" s="48"/>
      <c r="X546" s="48"/>
    </row>
    <row r="547" spans="15:24" ht="15.75" customHeight="1">
      <c r="O547" s="512"/>
      <c r="P547" s="48"/>
      <c r="Q547" s="48"/>
      <c r="R547" s="48"/>
      <c r="S547" s="48"/>
      <c r="T547" s="48"/>
      <c r="U547" s="48"/>
      <c r="V547" s="48"/>
      <c r="W547" s="48"/>
      <c r="X547" s="48"/>
    </row>
    <row r="548" spans="15:24" ht="15.75" customHeight="1">
      <c r="O548" s="512"/>
      <c r="P548" s="48"/>
      <c r="Q548" s="48"/>
      <c r="R548" s="48"/>
      <c r="S548" s="48"/>
      <c r="T548" s="48"/>
      <c r="U548" s="48"/>
      <c r="V548" s="48"/>
      <c r="W548" s="48"/>
      <c r="X548" s="48"/>
    </row>
    <row r="549" spans="15:24" ht="15.75" customHeight="1">
      <c r="O549" s="512"/>
      <c r="P549" s="48"/>
      <c r="Q549" s="48"/>
      <c r="R549" s="48"/>
      <c r="S549" s="48"/>
      <c r="T549" s="48"/>
      <c r="U549" s="48"/>
      <c r="V549" s="48"/>
      <c r="W549" s="48"/>
      <c r="X549" s="48"/>
    </row>
    <row r="550" spans="15:24" ht="15.75" customHeight="1">
      <c r="O550" s="512"/>
      <c r="P550" s="48"/>
      <c r="Q550" s="48"/>
      <c r="R550" s="48"/>
      <c r="S550" s="48"/>
      <c r="T550" s="48"/>
      <c r="U550" s="48"/>
      <c r="V550" s="48"/>
      <c r="W550" s="48"/>
      <c r="X550" s="48"/>
    </row>
    <row r="551" spans="15:24" ht="15.75" customHeight="1">
      <c r="O551" s="512"/>
      <c r="P551" s="48"/>
      <c r="Q551" s="48"/>
      <c r="R551" s="48"/>
      <c r="S551" s="48"/>
      <c r="T551" s="48"/>
      <c r="U551" s="48"/>
      <c r="V551" s="48"/>
      <c r="W551" s="48"/>
      <c r="X551" s="48"/>
    </row>
    <row r="552" spans="15:24" ht="15.75" customHeight="1">
      <c r="O552" s="512"/>
      <c r="P552" s="48"/>
      <c r="Q552" s="48"/>
      <c r="R552" s="48"/>
      <c r="S552" s="48"/>
      <c r="T552" s="48"/>
      <c r="U552" s="48"/>
      <c r="V552" s="48"/>
      <c r="W552" s="48"/>
      <c r="X552" s="48"/>
    </row>
    <row r="553" spans="15:24" ht="15.75" customHeight="1">
      <c r="O553" s="512"/>
      <c r="P553" s="48"/>
      <c r="Q553" s="48"/>
      <c r="R553" s="48"/>
      <c r="S553" s="48"/>
      <c r="T553" s="48"/>
      <c r="U553" s="48"/>
      <c r="V553" s="48"/>
      <c r="W553" s="48"/>
      <c r="X553" s="48"/>
    </row>
    <row r="554" spans="15:24" ht="15.75" customHeight="1">
      <c r="O554" s="512"/>
      <c r="P554" s="48"/>
      <c r="Q554" s="48"/>
      <c r="R554" s="48"/>
      <c r="S554" s="48"/>
      <c r="T554" s="48"/>
      <c r="U554" s="48"/>
      <c r="V554" s="48"/>
      <c r="W554" s="48"/>
      <c r="X554" s="48"/>
    </row>
    <row r="555" spans="15:24" ht="15.75" customHeight="1">
      <c r="O555" s="512"/>
      <c r="P555" s="48"/>
      <c r="Q555" s="48"/>
      <c r="R555" s="48"/>
      <c r="S555" s="48"/>
      <c r="T555" s="48"/>
      <c r="U555" s="48"/>
      <c r="V555" s="48"/>
      <c r="W555" s="48"/>
      <c r="X555" s="48"/>
    </row>
    <row r="556" spans="15:24" ht="15.75" customHeight="1">
      <c r="O556" s="512"/>
      <c r="P556" s="48"/>
      <c r="Q556" s="48"/>
      <c r="R556" s="48"/>
      <c r="S556" s="48"/>
      <c r="T556" s="48"/>
      <c r="U556" s="48"/>
      <c r="V556" s="48"/>
      <c r="W556" s="48"/>
      <c r="X556" s="48"/>
    </row>
    <row r="557" spans="15:24" ht="15.75" customHeight="1">
      <c r="O557" s="512"/>
      <c r="P557" s="48"/>
      <c r="Q557" s="48"/>
      <c r="R557" s="48"/>
      <c r="S557" s="48"/>
      <c r="T557" s="48"/>
      <c r="U557" s="48"/>
      <c r="V557" s="48"/>
      <c r="W557" s="48"/>
      <c r="X557" s="48"/>
    </row>
    <row r="558" spans="15:24" ht="15.75" customHeight="1">
      <c r="O558" s="512"/>
      <c r="P558" s="48"/>
      <c r="Q558" s="48"/>
      <c r="R558" s="48"/>
      <c r="S558" s="48"/>
      <c r="T558" s="48"/>
      <c r="U558" s="48"/>
      <c r="V558" s="48"/>
      <c r="W558" s="48"/>
      <c r="X558" s="48"/>
    </row>
    <row r="559" spans="15:24" ht="15.75" customHeight="1">
      <c r="O559" s="512"/>
      <c r="P559" s="48"/>
      <c r="Q559" s="48"/>
      <c r="R559" s="48"/>
      <c r="S559" s="48"/>
      <c r="T559" s="48"/>
      <c r="U559" s="48"/>
      <c r="V559" s="48"/>
      <c r="W559" s="48"/>
      <c r="X559" s="48"/>
    </row>
    <row r="560" spans="15:24" ht="15.75" customHeight="1">
      <c r="O560" s="512"/>
      <c r="P560" s="48"/>
      <c r="Q560" s="48"/>
      <c r="R560" s="48"/>
      <c r="S560" s="48"/>
      <c r="T560" s="48"/>
      <c r="U560" s="48"/>
      <c r="V560" s="48"/>
      <c r="W560" s="48"/>
      <c r="X560" s="48"/>
    </row>
    <row r="561" spans="15:24" ht="15.75" customHeight="1">
      <c r="O561" s="512"/>
      <c r="P561" s="48"/>
      <c r="Q561" s="48"/>
      <c r="R561" s="48"/>
      <c r="S561" s="48"/>
      <c r="T561" s="48"/>
      <c r="U561" s="48"/>
      <c r="V561" s="48"/>
      <c r="W561" s="48"/>
      <c r="X561" s="48"/>
    </row>
    <row r="562" spans="15:24" ht="15.75" customHeight="1">
      <c r="O562" s="512"/>
      <c r="P562" s="48"/>
      <c r="Q562" s="48"/>
      <c r="R562" s="48"/>
      <c r="S562" s="48"/>
      <c r="T562" s="48"/>
      <c r="U562" s="48"/>
      <c r="V562" s="48"/>
      <c r="W562" s="48"/>
      <c r="X562" s="48"/>
    </row>
    <row r="563" spans="15:24" ht="15.75" customHeight="1">
      <c r="O563" s="512"/>
      <c r="P563" s="48"/>
      <c r="Q563" s="48"/>
      <c r="R563" s="48"/>
      <c r="S563" s="48"/>
      <c r="T563" s="48"/>
      <c r="U563" s="48"/>
      <c r="V563" s="48"/>
      <c r="W563" s="48"/>
      <c r="X563" s="48"/>
    </row>
    <row r="564" spans="15:24" ht="15.75" customHeight="1">
      <c r="O564" s="512"/>
      <c r="P564" s="48"/>
      <c r="Q564" s="48"/>
      <c r="R564" s="48"/>
      <c r="S564" s="48"/>
      <c r="T564" s="48"/>
      <c r="U564" s="48"/>
      <c r="V564" s="48"/>
      <c r="W564" s="48"/>
      <c r="X564" s="48"/>
    </row>
    <row r="565" spans="15:24" ht="15.75" customHeight="1">
      <c r="O565" s="512"/>
      <c r="P565" s="48"/>
      <c r="Q565" s="48"/>
      <c r="R565" s="48"/>
      <c r="S565" s="48"/>
      <c r="T565" s="48"/>
      <c r="U565" s="48"/>
      <c r="V565" s="48"/>
      <c r="W565" s="48"/>
      <c r="X565" s="48"/>
    </row>
    <row r="566" spans="15:24" ht="15.75" customHeight="1">
      <c r="O566" s="512"/>
      <c r="P566" s="48"/>
      <c r="Q566" s="48"/>
      <c r="R566" s="48"/>
      <c r="S566" s="48"/>
      <c r="T566" s="48"/>
      <c r="U566" s="48"/>
      <c r="V566" s="48"/>
      <c r="W566" s="48"/>
      <c r="X566" s="48"/>
    </row>
    <row r="567" spans="15:24" ht="15.75" customHeight="1">
      <c r="O567" s="512"/>
      <c r="P567" s="48"/>
      <c r="Q567" s="48"/>
      <c r="R567" s="48"/>
      <c r="S567" s="48"/>
      <c r="T567" s="48"/>
      <c r="U567" s="48"/>
      <c r="V567" s="48"/>
      <c r="W567" s="48"/>
      <c r="X567" s="48"/>
    </row>
    <row r="568" spans="15:24" ht="15.75" customHeight="1">
      <c r="O568" s="512"/>
      <c r="P568" s="48"/>
      <c r="Q568" s="48"/>
      <c r="R568" s="48"/>
      <c r="S568" s="48"/>
      <c r="T568" s="48"/>
      <c r="U568" s="48"/>
      <c r="V568" s="48"/>
      <c r="W568" s="48"/>
      <c r="X568" s="48"/>
    </row>
    <row r="569" spans="15:24" ht="15.75" customHeight="1">
      <c r="O569" s="512"/>
      <c r="P569" s="48"/>
      <c r="Q569" s="48"/>
      <c r="R569" s="48"/>
      <c r="S569" s="48"/>
      <c r="T569" s="48"/>
      <c r="U569" s="48"/>
      <c r="V569" s="48"/>
      <c r="W569" s="48"/>
      <c r="X569" s="48"/>
    </row>
    <row r="570" spans="15:24" ht="15.75" customHeight="1">
      <c r="O570" s="512"/>
      <c r="P570" s="48"/>
      <c r="Q570" s="48"/>
      <c r="R570" s="48"/>
      <c r="S570" s="48"/>
      <c r="T570" s="48"/>
      <c r="U570" s="48"/>
      <c r="V570" s="48"/>
      <c r="W570" s="48"/>
      <c r="X570" s="48"/>
    </row>
    <row r="571" spans="15:24" ht="15.75" customHeight="1">
      <c r="O571" s="512"/>
      <c r="P571" s="48"/>
      <c r="Q571" s="48"/>
      <c r="R571" s="48"/>
      <c r="S571" s="48"/>
      <c r="T571" s="48"/>
      <c r="U571" s="48"/>
      <c r="V571" s="48"/>
      <c r="W571" s="48"/>
      <c r="X571" s="48"/>
    </row>
    <row r="572" spans="15:24" ht="15.75" customHeight="1">
      <c r="O572" s="512"/>
      <c r="P572" s="48"/>
      <c r="Q572" s="48"/>
      <c r="R572" s="48"/>
      <c r="S572" s="48"/>
      <c r="T572" s="48"/>
      <c r="U572" s="48"/>
      <c r="V572" s="48"/>
      <c r="W572" s="48"/>
      <c r="X572" s="48"/>
    </row>
    <row r="573" spans="15:24" ht="15.75" customHeight="1">
      <c r="O573" s="512"/>
      <c r="P573" s="48"/>
      <c r="Q573" s="48"/>
      <c r="R573" s="48"/>
      <c r="S573" s="48"/>
      <c r="T573" s="48"/>
      <c r="U573" s="48"/>
      <c r="V573" s="48"/>
      <c r="W573" s="48"/>
      <c r="X573" s="48"/>
    </row>
    <row r="574" spans="15:24" ht="15.75" customHeight="1">
      <c r="O574" s="512"/>
      <c r="P574" s="48"/>
      <c r="Q574" s="48"/>
      <c r="R574" s="48"/>
      <c r="S574" s="48"/>
      <c r="T574" s="48"/>
      <c r="U574" s="48"/>
      <c r="V574" s="48"/>
      <c r="W574" s="48"/>
      <c r="X574" s="48"/>
    </row>
    <row r="575" spans="15:24" ht="15.75" customHeight="1">
      <c r="O575" s="512"/>
      <c r="P575" s="48"/>
      <c r="Q575" s="48"/>
      <c r="R575" s="48"/>
      <c r="S575" s="48"/>
      <c r="T575" s="48"/>
      <c r="U575" s="48"/>
      <c r="V575" s="48"/>
      <c r="W575" s="48"/>
      <c r="X575" s="48"/>
    </row>
    <row r="576" spans="15:24" ht="15.75" customHeight="1">
      <c r="O576" s="512"/>
      <c r="P576" s="48"/>
      <c r="Q576" s="48"/>
      <c r="R576" s="48"/>
      <c r="S576" s="48"/>
      <c r="T576" s="48"/>
      <c r="U576" s="48"/>
      <c r="V576" s="48"/>
      <c r="W576" s="48"/>
      <c r="X576" s="48"/>
    </row>
    <row r="577" spans="15:24" ht="15.75" customHeight="1">
      <c r="O577" s="512"/>
      <c r="P577" s="48"/>
      <c r="Q577" s="48"/>
      <c r="R577" s="48"/>
      <c r="S577" s="48"/>
      <c r="T577" s="48"/>
      <c r="U577" s="48"/>
      <c r="V577" s="48"/>
      <c r="W577" s="48"/>
      <c r="X577" s="48"/>
    </row>
    <row r="578" spans="15:24" ht="15.75" customHeight="1">
      <c r="O578" s="512"/>
      <c r="P578" s="48"/>
      <c r="Q578" s="48"/>
      <c r="R578" s="48"/>
      <c r="S578" s="48"/>
      <c r="T578" s="48"/>
      <c r="U578" s="48"/>
      <c r="V578" s="48"/>
      <c r="W578" s="48"/>
      <c r="X578" s="48"/>
    </row>
    <row r="579" spans="15:24" ht="15.75" customHeight="1">
      <c r="O579" s="512"/>
      <c r="P579" s="48"/>
      <c r="Q579" s="48"/>
      <c r="R579" s="48"/>
      <c r="S579" s="48"/>
      <c r="T579" s="48"/>
      <c r="U579" s="48"/>
      <c r="V579" s="48"/>
      <c r="W579" s="48"/>
      <c r="X579" s="48"/>
    </row>
    <row r="580" spans="15:24" ht="15.75" customHeight="1">
      <c r="O580" s="512"/>
      <c r="P580" s="48"/>
      <c r="Q580" s="48"/>
      <c r="R580" s="48"/>
      <c r="S580" s="48"/>
      <c r="T580" s="48"/>
      <c r="U580" s="48"/>
      <c r="V580" s="48"/>
      <c r="W580" s="48"/>
      <c r="X580" s="48"/>
    </row>
    <row r="581" spans="15:24" ht="15.75" customHeight="1">
      <c r="O581" s="512"/>
      <c r="P581" s="48"/>
      <c r="Q581" s="48"/>
      <c r="R581" s="48"/>
      <c r="S581" s="48"/>
      <c r="T581" s="48"/>
      <c r="U581" s="48"/>
      <c r="V581" s="48"/>
      <c r="W581" s="48"/>
      <c r="X581" s="48"/>
    </row>
    <row r="582" spans="15:24" ht="15.75" customHeight="1">
      <c r="O582" s="512"/>
      <c r="P582" s="48"/>
      <c r="Q582" s="48"/>
      <c r="R582" s="48"/>
      <c r="S582" s="48"/>
      <c r="T582" s="48"/>
      <c r="U582" s="48"/>
      <c r="V582" s="48"/>
      <c r="W582" s="48"/>
      <c r="X582" s="48"/>
    </row>
    <row r="583" spans="15:24" ht="15.75" customHeight="1">
      <c r="O583" s="512"/>
      <c r="P583" s="48"/>
      <c r="Q583" s="48"/>
      <c r="R583" s="48"/>
      <c r="S583" s="48"/>
      <c r="T583" s="48"/>
      <c r="U583" s="48"/>
      <c r="V583" s="48"/>
      <c r="W583" s="48"/>
      <c r="X583" s="48"/>
    </row>
    <row r="584" spans="15:24" ht="15.75" customHeight="1">
      <c r="O584" s="512"/>
      <c r="P584" s="48"/>
      <c r="Q584" s="48"/>
      <c r="R584" s="48"/>
      <c r="S584" s="48"/>
      <c r="T584" s="48"/>
      <c r="U584" s="48"/>
      <c r="V584" s="48"/>
      <c r="W584" s="48"/>
      <c r="X584" s="48"/>
    </row>
    <row r="585" spans="15:24" ht="15.75" customHeight="1">
      <c r="O585" s="512"/>
      <c r="P585" s="48"/>
      <c r="Q585" s="48"/>
      <c r="R585" s="48"/>
      <c r="S585" s="48"/>
      <c r="T585" s="48"/>
      <c r="U585" s="48"/>
      <c r="V585" s="48"/>
      <c r="W585" s="48"/>
      <c r="X585" s="48"/>
    </row>
    <row r="586" spans="15:24" ht="15.75" customHeight="1">
      <c r="O586" s="512"/>
      <c r="P586" s="48"/>
      <c r="Q586" s="48"/>
      <c r="R586" s="48"/>
      <c r="S586" s="48"/>
      <c r="T586" s="48"/>
      <c r="U586" s="48"/>
      <c r="V586" s="48"/>
      <c r="W586" s="48"/>
      <c r="X586" s="48"/>
    </row>
    <row r="587" spans="15:24" ht="15.75" customHeight="1">
      <c r="O587" s="512"/>
      <c r="P587" s="48"/>
      <c r="Q587" s="48"/>
      <c r="R587" s="48"/>
      <c r="S587" s="48"/>
      <c r="T587" s="48"/>
      <c r="U587" s="48"/>
      <c r="V587" s="48"/>
      <c r="W587" s="48"/>
      <c r="X587" s="48"/>
    </row>
    <row r="588" spans="15:24" ht="15.75" customHeight="1">
      <c r="O588" s="512"/>
      <c r="P588" s="48"/>
      <c r="Q588" s="48"/>
      <c r="R588" s="48"/>
      <c r="S588" s="48"/>
      <c r="T588" s="48"/>
      <c r="U588" s="48"/>
      <c r="V588" s="48"/>
      <c r="W588" s="48"/>
      <c r="X588" s="48"/>
    </row>
    <row r="589" spans="15:24" ht="15.75" customHeight="1">
      <c r="O589" s="512"/>
      <c r="P589" s="48"/>
      <c r="Q589" s="48"/>
      <c r="R589" s="48"/>
      <c r="S589" s="48"/>
      <c r="T589" s="48"/>
      <c r="U589" s="48"/>
      <c r="V589" s="48"/>
      <c r="W589" s="48"/>
      <c r="X589" s="48"/>
    </row>
    <row r="590" spans="15:24" ht="15.75" customHeight="1">
      <c r="O590" s="512"/>
      <c r="P590" s="48"/>
      <c r="Q590" s="48"/>
      <c r="R590" s="48"/>
      <c r="S590" s="48"/>
      <c r="T590" s="48"/>
      <c r="U590" s="48"/>
      <c r="V590" s="48"/>
      <c r="W590" s="48"/>
      <c r="X590" s="48"/>
    </row>
    <row r="591" spans="15:24" ht="15.75" customHeight="1">
      <c r="O591" s="512"/>
      <c r="P591" s="48"/>
      <c r="Q591" s="48"/>
      <c r="R591" s="48"/>
      <c r="S591" s="48"/>
      <c r="T591" s="48"/>
      <c r="U591" s="48"/>
      <c r="V591" s="48"/>
      <c r="W591" s="48"/>
      <c r="X591" s="48"/>
    </row>
    <row r="592" spans="15:24" ht="15.75" customHeight="1">
      <c r="O592" s="512"/>
      <c r="P592" s="48"/>
      <c r="Q592" s="48"/>
      <c r="R592" s="48"/>
      <c r="S592" s="48"/>
      <c r="T592" s="48"/>
      <c r="U592" s="48"/>
      <c r="V592" s="48"/>
      <c r="W592" s="48"/>
      <c r="X592" s="48"/>
    </row>
    <row r="593" spans="15:24" ht="15.75" customHeight="1">
      <c r="O593" s="512"/>
      <c r="P593" s="48"/>
      <c r="Q593" s="48"/>
      <c r="R593" s="48"/>
      <c r="S593" s="48"/>
      <c r="T593" s="48"/>
      <c r="U593" s="48"/>
      <c r="V593" s="48"/>
      <c r="W593" s="48"/>
      <c r="X593" s="48"/>
    </row>
    <row r="594" spans="15:24" ht="15.75" customHeight="1">
      <c r="O594" s="512"/>
      <c r="P594" s="48"/>
      <c r="Q594" s="48"/>
      <c r="R594" s="48"/>
      <c r="S594" s="48"/>
      <c r="T594" s="48"/>
      <c r="U594" s="48"/>
      <c r="V594" s="48"/>
      <c r="W594" s="48"/>
      <c r="X594" s="48"/>
    </row>
    <row r="595" spans="15:24" ht="15.75" customHeight="1">
      <c r="O595" s="512"/>
      <c r="P595" s="48"/>
      <c r="Q595" s="48"/>
      <c r="R595" s="48"/>
      <c r="S595" s="48"/>
      <c r="T595" s="48"/>
      <c r="U595" s="48"/>
      <c r="V595" s="48"/>
      <c r="W595" s="48"/>
      <c r="X595" s="48"/>
    </row>
    <row r="596" spans="15:24" ht="15.75" customHeight="1">
      <c r="O596" s="512"/>
      <c r="P596" s="48"/>
      <c r="Q596" s="48"/>
      <c r="R596" s="48"/>
      <c r="S596" s="48"/>
      <c r="T596" s="48"/>
      <c r="U596" s="48"/>
      <c r="V596" s="48"/>
      <c r="W596" s="48"/>
      <c r="X596" s="48"/>
    </row>
    <row r="597" spans="15:24" ht="15.75" customHeight="1">
      <c r="O597" s="512"/>
      <c r="P597" s="48"/>
      <c r="Q597" s="48"/>
      <c r="R597" s="48"/>
      <c r="S597" s="48"/>
      <c r="T597" s="48"/>
      <c r="U597" s="48"/>
      <c r="V597" s="48"/>
      <c r="W597" s="48"/>
      <c r="X597" s="48"/>
    </row>
    <row r="598" spans="15:24" ht="15.75" customHeight="1">
      <c r="O598" s="512"/>
      <c r="P598" s="48"/>
      <c r="Q598" s="48"/>
      <c r="R598" s="48"/>
      <c r="S598" s="48"/>
      <c r="T598" s="48"/>
      <c r="U598" s="48"/>
      <c r="V598" s="48"/>
      <c r="W598" s="48"/>
      <c r="X598" s="48"/>
    </row>
    <row r="599" spans="15:24" ht="15.75" customHeight="1">
      <c r="O599" s="512"/>
      <c r="P599" s="48"/>
      <c r="Q599" s="48"/>
      <c r="R599" s="48"/>
      <c r="S599" s="48"/>
      <c r="T599" s="48"/>
      <c r="U599" s="48"/>
      <c r="V599" s="48"/>
      <c r="W599" s="48"/>
      <c r="X599" s="48"/>
    </row>
    <row r="600" spans="15:24" ht="15.75" customHeight="1">
      <c r="O600" s="512"/>
      <c r="P600" s="48"/>
      <c r="Q600" s="48"/>
      <c r="R600" s="48"/>
      <c r="S600" s="48"/>
      <c r="T600" s="48"/>
      <c r="U600" s="48"/>
      <c r="V600" s="48"/>
      <c r="W600" s="48"/>
      <c r="X600" s="48"/>
    </row>
    <row r="601" spans="15:24" ht="15.75" customHeight="1">
      <c r="O601" s="512"/>
      <c r="P601" s="48"/>
      <c r="Q601" s="48"/>
      <c r="R601" s="48"/>
      <c r="S601" s="48"/>
      <c r="T601" s="48"/>
      <c r="U601" s="48"/>
      <c r="V601" s="48"/>
      <c r="W601" s="48"/>
      <c r="X601" s="48"/>
    </row>
    <row r="602" spans="15:24" ht="15.75" customHeight="1">
      <c r="O602" s="512"/>
      <c r="P602" s="48"/>
      <c r="Q602" s="48"/>
      <c r="R602" s="48"/>
      <c r="S602" s="48"/>
      <c r="T602" s="48"/>
      <c r="U602" s="48"/>
      <c r="V602" s="48"/>
      <c r="W602" s="48"/>
      <c r="X602" s="48"/>
    </row>
    <row r="603" spans="15:24" ht="15.75" customHeight="1">
      <c r="O603" s="512"/>
      <c r="P603" s="48"/>
      <c r="Q603" s="48"/>
      <c r="R603" s="48"/>
      <c r="S603" s="48"/>
      <c r="T603" s="48"/>
      <c r="U603" s="48"/>
      <c r="V603" s="48"/>
      <c r="W603" s="48"/>
      <c r="X603" s="48"/>
    </row>
    <row r="604" spans="15:24" ht="15.75" customHeight="1">
      <c r="O604" s="512"/>
      <c r="P604" s="48"/>
      <c r="Q604" s="48"/>
      <c r="R604" s="48"/>
      <c r="S604" s="48"/>
      <c r="T604" s="48"/>
      <c r="U604" s="48"/>
      <c r="V604" s="48"/>
      <c r="W604" s="48"/>
      <c r="X604" s="48"/>
    </row>
    <row r="605" spans="15:24" ht="15.75" customHeight="1">
      <c r="O605" s="512"/>
      <c r="P605" s="48"/>
      <c r="Q605" s="48"/>
      <c r="R605" s="48"/>
      <c r="S605" s="48"/>
      <c r="T605" s="48"/>
      <c r="U605" s="48"/>
      <c r="V605" s="48"/>
      <c r="W605" s="48"/>
      <c r="X605" s="48"/>
    </row>
    <row r="606" spans="15:24" ht="15.75" customHeight="1">
      <c r="O606" s="512"/>
      <c r="P606" s="48"/>
      <c r="Q606" s="48"/>
      <c r="R606" s="48"/>
      <c r="S606" s="48"/>
      <c r="T606" s="48"/>
      <c r="U606" s="48"/>
      <c r="V606" s="48"/>
      <c r="W606" s="48"/>
      <c r="X606" s="48"/>
    </row>
    <row r="607" spans="15:24" ht="15.75" customHeight="1">
      <c r="O607" s="512"/>
      <c r="P607" s="48"/>
      <c r="Q607" s="48"/>
      <c r="R607" s="48"/>
      <c r="S607" s="48"/>
      <c r="T607" s="48"/>
      <c r="U607" s="48"/>
      <c r="V607" s="48"/>
      <c r="W607" s="48"/>
      <c r="X607" s="48"/>
    </row>
    <row r="608" spans="15:24" ht="15.75" customHeight="1">
      <c r="O608" s="512"/>
      <c r="P608" s="48"/>
      <c r="Q608" s="48"/>
      <c r="R608" s="48"/>
      <c r="S608" s="48"/>
      <c r="T608" s="48"/>
      <c r="U608" s="48"/>
      <c r="V608" s="48"/>
      <c r="W608" s="48"/>
      <c r="X608" s="48"/>
    </row>
    <row r="609" spans="15:24" ht="15.75" customHeight="1">
      <c r="O609" s="512"/>
      <c r="P609" s="48"/>
      <c r="Q609" s="48"/>
      <c r="R609" s="48"/>
      <c r="S609" s="48"/>
      <c r="T609" s="48"/>
      <c r="U609" s="48"/>
      <c r="V609" s="48"/>
      <c r="W609" s="48"/>
      <c r="X609" s="48"/>
    </row>
    <row r="610" spans="15:24" ht="15.75" customHeight="1">
      <c r="O610" s="512"/>
      <c r="P610" s="48"/>
      <c r="Q610" s="48"/>
      <c r="R610" s="48"/>
      <c r="S610" s="48"/>
      <c r="T610" s="48"/>
      <c r="U610" s="48"/>
      <c r="V610" s="48"/>
      <c r="W610" s="48"/>
      <c r="X610" s="48"/>
    </row>
    <row r="611" spans="15:24" ht="15.75" customHeight="1">
      <c r="O611" s="512"/>
      <c r="P611" s="48"/>
      <c r="Q611" s="48"/>
      <c r="R611" s="48"/>
      <c r="S611" s="48"/>
      <c r="T611" s="48"/>
      <c r="U611" s="48"/>
      <c r="V611" s="48"/>
      <c r="W611" s="48"/>
      <c r="X611" s="48"/>
    </row>
    <row r="612" spans="15:24" ht="15.75" customHeight="1">
      <c r="O612" s="512"/>
      <c r="P612" s="48"/>
      <c r="Q612" s="48"/>
      <c r="R612" s="48"/>
      <c r="S612" s="48"/>
      <c r="T612" s="48"/>
      <c r="U612" s="48"/>
      <c r="V612" s="48"/>
      <c r="W612" s="48"/>
      <c r="X612" s="48"/>
    </row>
    <row r="613" spans="15:24" ht="15.75" customHeight="1">
      <c r="O613" s="512"/>
      <c r="P613" s="48"/>
      <c r="Q613" s="48"/>
      <c r="R613" s="48"/>
      <c r="S613" s="48"/>
      <c r="T613" s="48"/>
      <c r="U613" s="48"/>
      <c r="V613" s="48"/>
      <c r="W613" s="48"/>
      <c r="X613" s="48"/>
    </row>
    <row r="614" spans="15:24" ht="15.75" customHeight="1">
      <c r="O614" s="512"/>
      <c r="P614" s="48"/>
      <c r="Q614" s="48"/>
      <c r="R614" s="48"/>
      <c r="S614" s="48"/>
      <c r="T614" s="48"/>
      <c r="U614" s="48"/>
      <c r="V614" s="48"/>
      <c r="W614" s="48"/>
      <c r="X614" s="48"/>
    </row>
    <row r="615" spans="15:24" ht="15.75" customHeight="1">
      <c r="O615" s="512"/>
      <c r="P615" s="48"/>
      <c r="Q615" s="48"/>
      <c r="R615" s="48"/>
      <c r="S615" s="48"/>
      <c r="T615" s="48"/>
      <c r="U615" s="48"/>
      <c r="V615" s="48"/>
      <c r="W615" s="48"/>
      <c r="X615" s="48"/>
    </row>
    <row r="616" spans="15:24" ht="15.75" customHeight="1">
      <c r="O616" s="512"/>
      <c r="P616" s="48"/>
      <c r="Q616" s="48"/>
      <c r="R616" s="48"/>
      <c r="S616" s="48"/>
      <c r="T616" s="48"/>
      <c r="U616" s="48"/>
      <c r="V616" s="48"/>
      <c r="W616" s="48"/>
      <c r="X616" s="48"/>
    </row>
    <row r="617" spans="15:24" ht="15.75" customHeight="1">
      <c r="O617" s="512"/>
      <c r="P617" s="48"/>
      <c r="Q617" s="48"/>
      <c r="R617" s="48"/>
      <c r="S617" s="48"/>
      <c r="T617" s="48"/>
      <c r="U617" s="48"/>
      <c r="V617" s="48"/>
      <c r="W617" s="48"/>
      <c r="X617" s="48"/>
    </row>
    <row r="618" spans="15:24" ht="15.75" customHeight="1">
      <c r="O618" s="512"/>
      <c r="P618" s="48"/>
      <c r="Q618" s="48"/>
      <c r="R618" s="48"/>
      <c r="S618" s="48"/>
      <c r="T618" s="48"/>
      <c r="U618" s="48"/>
      <c r="V618" s="48"/>
      <c r="W618" s="48"/>
      <c r="X618" s="48"/>
    </row>
    <row r="619" spans="15:24" ht="15.75" customHeight="1">
      <c r="O619" s="512"/>
      <c r="P619" s="48"/>
      <c r="Q619" s="48"/>
      <c r="R619" s="48"/>
      <c r="S619" s="48"/>
      <c r="T619" s="48"/>
      <c r="U619" s="48"/>
      <c r="V619" s="48"/>
      <c r="W619" s="48"/>
      <c r="X619" s="48"/>
    </row>
    <row r="620" spans="15:24" ht="15.75" customHeight="1">
      <c r="O620" s="512"/>
      <c r="P620" s="48"/>
      <c r="Q620" s="48"/>
      <c r="R620" s="48"/>
      <c r="S620" s="48"/>
      <c r="T620" s="48"/>
      <c r="U620" s="48"/>
      <c r="V620" s="48"/>
      <c r="W620" s="48"/>
      <c r="X620" s="48"/>
    </row>
    <row r="621" spans="15:24" ht="15.75" customHeight="1">
      <c r="O621" s="512"/>
      <c r="P621" s="48"/>
      <c r="Q621" s="48"/>
      <c r="R621" s="48"/>
      <c r="S621" s="48"/>
      <c r="T621" s="48"/>
      <c r="U621" s="48"/>
      <c r="V621" s="48"/>
      <c r="W621" s="48"/>
      <c r="X621" s="48"/>
    </row>
    <row r="622" spans="15:24" ht="15.75" customHeight="1">
      <c r="O622" s="512"/>
      <c r="P622" s="48"/>
      <c r="Q622" s="48"/>
      <c r="R622" s="48"/>
      <c r="S622" s="48"/>
      <c r="T622" s="48"/>
      <c r="U622" s="48"/>
      <c r="V622" s="48"/>
      <c r="W622" s="48"/>
      <c r="X622" s="48"/>
    </row>
    <row r="623" spans="15:24" ht="15.75" customHeight="1">
      <c r="O623" s="512"/>
      <c r="P623" s="48"/>
      <c r="Q623" s="48"/>
      <c r="R623" s="48"/>
      <c r="S623" s="48"/>
      <c r="T623" s="48"/>
      <c r="U623" s="48"/>
      <c r="V623" s="48"/>
      <c r="W623" s="48"/>
      <c r="X623" s="48"/>
    </row>
    <row r="624" spans="15:24" ht="15.75" customHeight="1">
      <c r="O624" s="512"/>
      <c r="P624" s="48"/>
      <c r="Q624" s="48"/>
      <c r="R624" s="48"/>
      <c r="S624" s="48"/>
      <c r="T624" s="48"/>
      <c r="U624" s="48"/>
      <c r="V624" s="48"/>
      <c r="W624" s="48"/>
      <c r="X624" s="48"/>
    </row>
    <row r="625" spans="15:24" ht="15.75" customHeight="1">
      <c r="O625" s="512"/>
      <c r="P625" s="48"/>
      <c r="Q625" s="48"/>
      <c r="R625" s="48"/>
      <c r="S625" s="48"/>
      <c r="T625" s="48"/>
      <c r="U625" s="48"/>
      <c r="V625" s="48"/>
      <c r="W625" s="48"/>
      <c r="X625" s="48"/>
    </row>
    <row r="626" spans="15:24" ht="15.75" customHeight="1">
      <c r="O626" s="512"/>
      <c r="P626" s="48"/>
      <c r="Q626" s="48"/>
      <c r="R626" s="48"/>
      <c r="S626" s="48"/>
      <c r="T626" s="48"/>
      <c r="U626" s="48"/>
      <c r="V626" s="48"/>
      <c r="W626" s="48"/>
      <c r="X626" s="48"/>
    </row>
    <row r="627" spans="15:24" ht="15.75" customHeight="1">
      <c r="O627" s="512"/>
      <c r="P627" s="48"/>
      <c r="Q627" s="48"/>
      <c r="R627" s="48"/>
      <c r="S627" s="48"/>
      <c r="T627" s="48"/>
      <c r="U627" s="48"/>
      <c r="V627" s="48"/>
      <c r="W627" s="48"/>
      <c r="X627" s="48"/>
    </row>
    <row r="628" spans="15:24" ht="15.75" customHeight="1">
      <c r="O628" s="512"/>
      <c r="P628" s="48"/>
      <c r="Q628" s="48"/>
      <c r="R628" s="48"/>
      <c r="S628" s="48"/>
      <c r="T628" s="48"/>
      <c r="U628" s="48"/>
      <c r="V628" s="48"/>
      <c r="W628" s="48"/>
      <c r="X628" s="48"/>
    </row>
    <row r="629" spans="15:24" ht="15.75" customHeight="1">
      <c r="O629" s="512"/>
      <c r="P629" s="48"/>
      <c r="Q629" s="48"/>
      <c r="R629" s="48"/>
      <c r="S629" s="48"/>
      <c r="T629" s="48"/>
      <c r="U629" s="48"/>
      <c r="V629" s="48"/>
      <c r="W629" s="48"/>
      <c r="X629" s="48"/>
    </row>
    <row r="630" spans="15:24" ht="15.75" customHeight="1">
      <c r="O630" s="512"/>
      <c r="P630" s="48"/>
      <c r="Q630" s="48"/>
      <c r="R630" s="48"/>
      <c r="S630" s="48"/>
      <c r="T630" s="48"/>
      <c r="U630" s="48"/>
      <c r="V630" s="48"/>
      <c r="W630" s="48"/>
      <c r="X630" s="48"/>
    </row>
    <row r="631" spans="15:24" ht="15.75" customHeight="1">
      <c r="O631" s="512"/>
      <c r="P631" s="48"/>
      <c r="Q631" s="48"/>
      <c r="R631" s="48"/>
      <c r="S631" s="48"/>
      <c r="T631" s="48"/>
      <c r="U631" s="48"/>
      <c r="V631" s="48"/>
      <c r="W631" s="48"/>
      <c r="X631" s="48"/>
    </row>
    <row r="632" spans="15:24" ht="15.75" customHeight="1">
      <c r="O632" s="512"/>
      <c r="P632" s="48"/>
      <c r="Q632" s="48"/>
      <c r="R632" s="48"/>
      <c r="S632" s="48"/>
      <c r="T632" s="48"/>
      <c r="U632" s="48"/>
      <c r="V632" s="48"/>
      <c r="W632" s="48"/>
      <c r="X632" s="48"/>
    </row>
    <row r="633" spans="15:24" ht="15.75" customHeight="1">
      <c r="O633" s="512"/>
      <c r="P633" s="48"/>
      <c r="Q633" s="48"/>
      <c r="R633" s="48"/>
      <c r="S633" s="48"/>
      <c r="T633" s="48"/>
      <c r="U633" s="48"/>
      <c r="V633" s="48"/>
      <c r="W633" s="48"/>
      <c r="X633" s="48"/>
    </row>
    <row r="634" spans="15:24" ht="15.75" customHeight="1">
      <c r="O634" s="512"/>
      <c r="P634" s="48"/>
      <c r="Q634" s="48"/>
      <c r="R634" s="48"/>
      <c r="S634" s="48"/>
      <c r="T634" s="48"/>
      <c r="U634" s="48"/>
      <c r="V634" s="48"/>
      <c r="W634" s="48"/>
      <c r="X634" s="48"/>
    </row>
    <row r="635" spans="15:24" ht="15.75" customHeight="1">
      <c r="O635" s="512"/>
      <c r="P635" s="48"/>
      <c r="Q635" s="48"/>
      <c r="R635" s="48"/>
      <c r="S635" s="48"/>
      <c r="T635" s="48"/>
      <c r="U635" s="48"/>
      <c r="V635" s="48"/>
      <c r="W635" s="48"/>
      <c r="X635" s="48"/>
    </row>
    <row r="636" spans="15:24" ht="15.75" customHeight="1">
      <c r="O636" s="512"/>
      <c r="P636" s="48"/>
      <c r="Q636" s="48"/>
      <c r="R636" s="48"/>
      <c r="S636" s="48"/>
      <c r="T636" s="48"/>
      <c r="U636" s="48"/>
      <c r="V636" s="48"/>
      <c r="W636" s="48"/>
      <c r="X636" s="48"/>
    </row>
    <row r="637" spans="15:24" ht="15.75" customHeight="1">
      <c r="O637" s="512"/>
      <c r="P637" s="48"/>
      <c r="Q637" s="48"/>
      <c r="R637" s="48"/>
      <c r="S637" s="48"/>
      <c r="T637" s="48"/>
      <c r="U637" s="48"/>
      <c r="V637" s="48"/>
      <c r="W637" s="48"/>
      <c r="X637" s="48"/>
    </row>
    <row r="638" spans="15:24" ht="15.75" customHeight="1">
      <c r="O638" s="512"/>
      <c r="P638" s="48"/>
      <c r="Q638" s="48"/>
      <c r="R638" s="48"/>
      <c r="S638" s="48"/>
      <c r="T638" s="48"/>
      <c r="U638" s="48"/>
      <c r="V638" s="48"/>
      <c r="W638" s="48"/>
      <c r="X638" s="48"/>
    </row>
    <row r="639" spans="15:24" ht="15.75" customHeight="1">
      <c r="O639" s="512"/>
      <c r="P639" s="48"/>
      <c r="Q639" s="48"/>
      <c r="R639" s="48"/>
      <c r="S639" s="48"/>
      <c r="T639" s="48"/>
      <c r="U639" s="48"/>
      <c r="V639" s="48"/>
      <c r="W639" s="48"/>
      <c r="X639" s="48"/>
    </row>
    <row r="640" spans="15:24" ht="15.75" customHeight="1">
      <c r="O640" s="512"/>
      <c r="P640" s="48"/>
      <c r="Q640" s="48"/>
      <c r="R640" s="48"/>
      <c r="S640" s="48"/>
      <c r="T640" s="48"/>
      <c r="U640" s="48"/>
      <c r="V640" s="48"/>
      <c r="W640" s="48"/>
      <c r="X640" s="48"/>
    </row>
    <row r="641" spans="15:24" ht="15.75" customHeight="1">
      <c r="O641" s="512"/>
      <c r="P641" s="48"/>
      <c r="Q641" s="48"/>
      <c r="R641" s="48"/>
      <c r="S641" s="48"/>
      <c r="T641" s="48"/>
      <c r="U641" s="48"/>
      <c r="V641" s="48"/>
      <c r="W641" s="48"/>
      <c r="X641" s="48"/>
    </row>
    <row r="642" spans="15:24" ht="15.75" customHeight="1">
      <c r="O642" s="512"/>
      <c r="P642" s="48"/>
      <c r="Q642" s="48"/>
      <c r="R642" s="48"/>
      <c r="S642" s="48"/>
      <c r="T642" s="48"/>
      <c r="U642" s="48"/>
      <c r="V642" s="48"/>
      <c r="W642" s="48"/>
      <c r="X642" s="48"/>
    </row>
    <row r="643" spans="15:24" ht="15.75" customHeight="1">
      <c r="O643" s="512"/>
      <c r="P643" s="48"/>
      <c r="Q643" s="48"/>
      <c r="R643" s="48"/>
      <c r="S643" s="48"/>
      <c r="T643" s="48"/>
      <c r="U643" s="48"/>
      <c r="V643" s="48"/>
      <c r="W643" s="48"/>
      <c r="X643" s="48"/>
    </row>
    <row r="644" spans="15:24" ht="15.75" customHeight="1">
      <c r="O644" s="512"/>
      <c r="P644" s="48"/>
      <c r="Q644" s="48"/>
      <c r="R644" s="48"/>
      <c r="S644" s="48"/>
      <c r="T644" s="48"/>
      <c r="U644" s="48"/>
      <c r="V644" s="48"/>
      <c r="W644" s="48"/>
      <c r="X644" s="48"/>
    </row>
    <row r="645" spans="15:24" ht="15.75" customHeight="1">
      <c r="O645" s="512"/>
      <c r="P645" s="48"/>
      <c r="Q645" s="48"/>
      <c r="R645" s="48"/>
      <c r="S645" s="48"/>
      <c r="T645" s="48"/>
      <c r="U645" s="48"/>
      <c r="V645" s="48"/>
      <c r="W645" s="48"/>
      <c r="X645" s="48"/>
    </row>
    <row r="646" spans="15:24" ht="15.75" customHeight="1">
      <c r="O646" s="512"/>
      <c r="P646" s="48"/>
      <c r="Q646" s="48"/>
      <c r="R646" s="48"/>
      <c r="S646" s="48"/>
      <c r="T646" s="48"/>
      <c r="U646" s="48"/>
      <c r="V646" s="48"/>
      <c r="W646" s="48"/>
      <c r="X646" s="48"/>
    </row>
    <row r="647" spans="15:24" ht="15.75" customHeight="1">
      <c r="O647" s="512"/>
      <c r="P647" s="48"/>
      <c r="Q647" s="48"/>
      <c r="R647" s="48"/>
      <c r="S647" s="48"/>
      <c r="T647" s="48"/>
      <c r="U647" s="48"/>
      <c r="V647" s="48"/>
      <c r="W647" s="48"/>
      <c r="X647" s="48"/>
    </row>
    <row r="648" spans="15:24" ht="15.75" customHeight="1">
      <c r="O648" s="512"/>
      <c r="P648" s="48"/>
      <c r="Q648" s="48"/>
      <c r="R648" s="48"/>
      <c r="S648" s="48"/>
      <c r="T648" s="48"/>
      <c r="U648" s="48"/>
      <c r="V648" s="48"/>
      <c r="W648" s="48"/>
      <c r="X648" s="48"/>
    </row>
    <row r="649" spans="15:24" ht="15.75" customHeight="1">
      <c r="O649" s="512"/>
      <c r="P649" s="48"/>
      <c r="Q649" s="48"/>
      <c r="R649" s="48"/>
      <c r="S649" s="48"/>
      <c r="T649" s="48"/>
      <c r="U649" s="48"/>
      <c r="V649" s="48"/>
      <c r="W649" s="48"/>
      <c r="X649" s="48"/>
    </row>
    <row r="650" spans="15:24" ht="15.75" customHeight="1">
      <c r="O650" s="512"/>
      <c r="P650" s="48"/>
      <c r="Q650" s="48"/>
      <c r="R650" s="48"/>
      <c r="S650" s="48"/>
      <c r="T650" s="48"/>
      <c r="U650" s="48"/>
      <c r="V650" s="48"/>
      <c r="W650" s="48"/>
      <c r="X650" s="48"/>
    </row>
    <row r="651" spans="15:24" ht="15.75" customHeight="1">
      <c r="O651" s="512"/>
      <c r="P651" s="48"/>
      <c r="Q651" s="48"/>
      <c r="R651" s="48"/>
      <c r="S651" s="48"/>
      <c r="T651" s="48"/>
      <c r="U651" s="48"/>
      <c r="V651" s="48"/>
      <c r="W651" s="48"/>
      <c r="X651" s="48"/>
    </row>
    <row r="652" spans="15:24" ht="15.75" customHeight="1">
      <c r="O652" s="512"/>
      <c r="P652" s="48"/>
      <c r="Q652" s="48"/>
      <c r="R652" s="48"/>
      <c r="S652" s="48"/>
      <c r="T652" s="48"/>
      <c r="U652" s="48"/>
      <c r="V652" s="48"/>
      <c r="W652" s="48"/>
      <c r="X652" s="48"/>
    </row>
    <row r="653" spans="15:24" ht="15.75" customHeight="1">
      <c r="O653" s="512"/>
      <c r="P653" s="48"/>
      <c r="Q653" s="48"/>
      <c r="R653" s="48"/>
      <c r="S653" s="48"/>
      <c r="T653" s="48"/>
      <c r="U653" s="48"/>
      <c r="V653" s="48"/>
      <c r="W653" s="48"/>
      <c r="X653" s="48"/>
    </row>
    <row r="654" spans="15:24" ht="15.75" customHeight="1">
      <c r="O654" s="512"/>
      <c r="P654" s="48"/>
      <c r="Q654" s="48"/>
      <c r="R654" s="48"/>
      <c r="S654" s="48"/>
      <c r="T654" s="48"/>
      <c r="U654" s="48"/>
      <c r="V654" s="48"/>
      <c r="W654" s="48"/>
      <c r="X654" s="48"/>
    </row>
    <row r="655" spans="15:24" ht="15.75" customHeight="1">
      <c r="O655" s="512"/>
      <c r="P655" s="48"/>
      <c r="Q655" s="48"/>
      <c r="R655" s="48"/>
      <c r="S655" s="48"/>
      <c r="T655" s="48"/>
      <c r="U655" s="48"/>
      <c r="V655" s="48"/>
      <c r="W655" s="48"/>
      <c r="X655" s="48"/>
    </row>
    <row r="656" spans="15:24" ht="15.75" customHeight="1">
      <c r="O656" s="512"/>
      <c r="P656" s="48"/>
      <c r="Q656" s="48"/>
      <c r="R656" s="48"/>
      <c r="S656" s="48"/>
      <c r="T656" s="48"/>
      <c r="U656" s="48"/>
      <c r="V656" s="48"/>
      <c r="W656" s="48"/>
      <c r="X656" s="48"/>
    </row>
    <row r="657" spans="15:24" ht="15.75" customHeight="1">
      <c r="O657" s="512"/>
      <c r="P657" s="48"/>
      <c r="Q657" s="48"/>
      <c r="R657" s="48"/>
      <c r="S657" s="48"/>
      <c r="T657" s="48"/>
      <c r="U657" s="48"/>
      <c r="V657" s="48"/>
      <c r="W657" s="48"/>
      <c r="X657" s="48"/>
    </row>
    <row r="658" spans="15:24" ht="15.75" customHeight="1">
      <c r="O658" s="512"/>
      <c r="P658" s="48"/>
      <c r="Q658" s="48"/>
      <c r="R658" s="48"/>
      <c r="S658" s="48"/>
      <c r="T658" s="48"/>
      <c r="U658" s="48"/>
      <c r="V658" s="48"/>
      <c r="W658" s="48"/>
      <c r="X658" s="48"/>
    </row>
    <row r="659" spans="15:24" ht="15.75" customHeight="1">
      <c r="O659" s="512"/>
      <c r="P659" s="48"/>
      <c r="Q659" s="48"/>
      <c r="R659" s="48"/>
      <c r="S659" s="48"/>
      <c r="T659" s="48"/>
      <c r="U659" s="48"/>
      <c r="V659" s="48"/>
      <c r="W659" s="48"/>
      <c r="X659" s="48"/>
    </row>
    <row r="660" spans="15:24" ht="15.75" customHeight="1">
      <c r="O660" s="512"/>
      <c r="P660" s="48"/>
      <c r="Q660" s="48"/>
      <c r="R660" s="48"/>
      <c r="S660" s="48"/>
      <c r="T660" s="48"/>
      <c r="U660" s="48"/>
      <c r="V660" s="48"/>
      <c r="W660" s="48"/>
      <c r="X660" s="48"/>
    </row>
    <row r="661" spans="15:24" ht="15.75" customHeight="1">
      <c r="O661" s="512"/>
      <c r="P661" s="48"/>
      <c r="Q661" s="48"/>
      <c r="R661" s="48"/>
      <c r="S661" s="48"/>
      <c r="T661" s="48"/>
      <c r="U661" s="48"/>
      <c r="V661" s="48"/>
      <c r="W661" s="48"/>
      <c r="X661" s="48"/>
    </row>
    <row r="662" spans="15:24" ht="15.75" customHeight="1">
      <c r="O662" s="512"/>
      <c r="P662" s="48"/>
      <c r="Q662" s="48"/>
      <c r="R662" s="48"/>
      <c r="S662" s="48"/>
      <c r="T662" s="48"/>
      <c r="U662" s="48"/>
      <c r="V662" s="48"/>
      <c r="W662" s="48"/>
      <c r="X662" s="48"/>
    </row>
    <row r="663" spans="15:24" ht="15.75" customHeight="1">
      <c r="O663" s="512"/>
      <c r="P663" s="48"/>
      <c r="Q663" s="48"/>
      <c r="R663" s="48"/>
      <c r="S663" s="48"/>
      <c r="T663" s="48"/>
      <c r="U663" s="48"/>
      <c r="V663" s="48"/>
      <c r="W663" s="48"/>
      <c r="X663" s="48"/>
    </row>
    <row r="664" spans="15:24" ht="15.75" customHeight="1">
      <c r="O664" s="512"/>
      <c r="P664" s="48"/>
      <c r="Q664" s="48"/>
      <c r="R664" s="48"/>
      <c r="S664" s="48"/>
      <c r="T664" s="48"/>
      <c r="U664" s="48"/>
      <c r="V664" s="48"/>
      <c r="W664" s="48"/>
      <c r="X664" s="48"/>
    </row>
    <row r="665" spans="15:24" ht="15.75" customHeight="1">
      <c r="O665" s="512"/>
      <c r="P665" s="48"/>
      <c r="Q665" s="48"/>
      <c r="R665" s="48"/>
      <c r="S665" s="48"/>
      <c r="T665" s="48"/>
      <c r="U665" s="48"/>
      <c r="V665" s="48"/>
      <c r="W665" s="48"/>
      <c r="X665" s="48"/>
    </row>
    <row r="666" spans="15:24" ht="15.75" customHeight="1">
      <c r="O666" s="512"/>
      <c r="P666" s="48"/>
      <c r="Q666" s="48"/>
      <c r="R666" s="48"/>
      <c r="S666" s="48"/>
      <c r="T666" s="48"/>
      <c r="U666" s="48"/>
      <c r="V666" s="48"/>
      <c r="W666" s="48"/>
      <c r="X666" s="48"/>
    </row>
    <row r="667" spans="15:24" ht="15.75" customHeight="1">
      <c r="O667" s="512"/>
      <c r="P667" s="48"/>
      <c r="Q667" s="48"/>
      <c r="R667" s="48"/>
      <c r="S667" s="48"/>
      <c r="T667" s="48"/>
      <c r="U667" s="48"/>
      <c r="V667" s="48"/>
      <c r="W667" s="48"/>
      <c r="X667" s="48"/>
    </row>
    <row r="668" spans="15:24" ht="15.75" customHeight="1">
      <c r="O668" s="512"/>
      <c r="P668" s="48"/>
      <c r="Q668" s="48"/>
      <c r="R668" s="48"/>
      <c r="S668" s="48"/>
      <c r="T668" s="48"/>
      <c r="U668" s="48"/>
      <c r="V668" s="48"/>
      <c r="W668" s="48"/>
      <c r="X668" s="48"/>
    </row>
    <row r="669" spans="15:24" ht="15.75" customHeight="1">
      <c r="O669" s="512"/>
      <c r="P669" s="48"/>
      <c r="Q669" s="48"/>
      <c r="R669" s="48"/>
      <c r="S669" s="48"/>
      <c r="T669" s="48"/>
      <c r="U669" s="48"/>
      <c r="V669" s="48"/>
      <c r="W669" s="48"/>
      <c r="X669" s="48"/>
    </row>
    <row r="670" spans="15:24" ht="15.75" customHeight="1">
      <c r="O670" s="512"/>
      <c r="P670" s="48"/>
      <c r="Q670" s="48"/>
      <c r="R670" s="48"/>
      <c r="S670" s="48"/>
      <c r="T670" s="48"/>
      <c r="U670" s="48"/>
      <c r="V670" s="48"/>
      <c r="W670" s="48"/>
      <c r="X670" s="48"/>
    </row>
    <row r="671" spans="15:24" ht="15.75" customHeight="1">
      <c r="O671" s="512"/>
      <c r="P671" s="48"/>
      <c r="Q671" s="48"/>
      <c r="R671" s="48"/>
      <c r="S671" s="48"/>
      <c r="T671" s="48"/>
      <c r="U671" s="48"/>
      <c r="V671" s="48"/>
      <c r="W671" s="48"/>
      <c r="X671" s="48"/>
    </row>
    <row r="672" spans="15:24" ht="15.75" customHeight="1">
      <c r="O672" s="512"/>
      <c r="P672" s="48"/>
      <c r="Q672" s="48"/>
      <c r="R672" s="48"/>
      <c r="S672" s="48"/>
      <c r="T672" s="48"/>
      <c r="U672" s="48"/>
      <c r="V672" s="48"/>
      <c r="W672" s="48"/>
      <c r="X672" s="48"/>
    </row>
    <row r="673" spans="15:24" ht="15.75" customHeight="1">
      <c r="O673" s="512"/>
      <c r="P673" s="48"/>
      <c r="Q673" s="48"/>
      <c r="R673" s="48"/>
      <c r="S673" s="48"/>
      <c r="T673" s="48"/>
      <c r="U673" s="48"/>
      <c r="V673" s="48"/>
      <c r="W673" s="48"/>
      <c r="X673" s="48"/>
    </row>
    <row r="674" spans="15:24" ht="15.75" customHeight="1">
      <c r="O674" s="512"/>
      <c r="P674" s="48"/>
      <c r="Q674" s="48"/>
      <c r="R674" s="48"/>
      <c r="S674" s="48"/>
      <c r="T674" s="48"/>
      <c r="U674" s="48"/>
      <c r="V674" s="48"/>
      <c r="W674" s="48"/>
      <c r="X674" s="48"/>
    </row>
    <row r="675" spans="15:24" ht="15.75" customHeight="1">
      <c r="O675" s="512"/>
      <c r="P675" s="48"/>
      <c r="Q675" s="48"/>
      <c r="R675" s="48"/>
      <c r="S675" s="48"/>
      <c r="T675" s="48"/>
      <c r="U675" s="48"/>
      <c r="V675" s="48"/>
      <c r="W675" s="48"/>
      <c r="X675" s="48"/>
    </row>
    <row r="676" spans="15:24" ht="15.75" customHeight="1">
      <c r="O676" s="512"/>
      <c r="P676" s="48"/>
      <c r="Q676" s="48"/>
      <c r="R676" s="48"/>
      <c r="S676" s="48"/>
      <c r="T676" s="48"/>
      <c r="U676" s="48"/>
      <c r="V676" s="48"/>
      <c r="W676" s="48"/>
      <c r="X676" s="48"/>
    </row>
    <row r="677" spans="15:24" ht="15.75" customHeight="1">
      <c r="O677" s="512"/>
      <c r="P677" s="48"/>
      <c r="Q677" s="48"/>
      <c r="R677" s="48"/>
      <c r="S677" s="48"/>
      <c r="T677" s="48"/>
      <c r="U677" s="48"/>
      <c r="V677" s="48"/>
      <c r="W677" s="48"/>
      <c r="X677" s="48"/>
    </row>
    <row r="678" spans="15:24" ht="15.75" customHeight="1">
      <c r="O678" s="512"/>
      <c r="P678" s="48"/>
      <c r="Q678" s="48"/>
      <c r="R678" s="48"/>
      <c r="S678" s="48"/>
      <c r="T678" s="48"/>
      <c r="U678" s="48"/>
      <c r="V678" s="48"/>
      <c r="W678" s="48"/>
      <c r="X678" s="48"/>
    </row>
    <row r="679" spans="15:24" ht="15.75" customHeight="1">
      <c r="O679" s="512"/>
      <c r="P679" s="48"/>
      <c r="Q679" s="48"/>
      <c r="R679" s="48"/>
      <c r="S679" s="48"/>
      <c r="T679" s="48"/>
      <c r="U679" s="48"/>
      <c r="V679" s="48"/>
      <c r="W679" s="48"/>
      <c r="X679" s="48"/>
    </row>
    <row r="680" spans="15:24" ht="15.75" customHeight="1">
      <c r="O680" s="512"/>
      <c r="P680" s="48"/>
      <c r="Q680" s="48"/>
      <c r="R680" s="48"/>
      <c r="S680" s="48"/>
      <c r="T680" s="48"/>
      <c r="U680" s="48"/>
      <c r="V680" s="48"/>
      <c r="W680" s="48"/>
      <c r="X680" s="48"/>
    </row>
    <row r="681" spans="15:24" ht="15.75" customHeight="1">
      <c r="O681" s="512"/>
      <c r="P681" s="48"/>
      <c r="Q681" s="48"/>
      <c r="R681" s="48"/>
      <c r="S681" s="48"/>
      <c r="T681" s="48"/>
      <c r="U681" s="48"/>
      <c r="V681" s="48"/>
      <c r="W681" s="48"/>
      <c r="X681" s="48"/>
    </row>
    <row r="682" spans="15:24" ht="15.75" customHeight="1">
      <c r="O682" s="512"/>
      <c r="P682" s="48"/>
      <c r="Q682" s="48"/>
      <c r="R682" s="48"/>
      <c r="S682" s="48"/>
      <c r="T682" s="48"/>
      <c r="U682" s="48"/>
      <c r="V682" s="48"/>
      <c r="W682" s="48"/>
      <c r="X682" s="48"/>
    </row>
    <row r="683" spans="15:24" ht="15.75" customHeight="1">
      <c r="O683" s="512"/>
      <c r="P683" s="48"/>
      <c r="Q683" s="48"/>
      <c r="R683" s="48"/>
      <c r="S683" s="48"/>
      <c r="T683" s="48"/>
      <c r="U683" s="48"/>
      <c r="V683" s="48"/>
      <c r="W683" s="48"/>
      <c r="X683" s="48"/>
    </row>
    <row r="684" spans="15:24" ht="15.75" customHeight="1">
      <c r="O684" s="512"/>
      <c r="P684" s="48"/>
      <c r="Q684" s="48"/>
      <c r="R684" s="48"/>
      <c r="S684" s="48"/>
      <c r="T684" s="48"/>
      <c r="U684" s="48"/>
      <c r="V684" s="48"/>
      <c r="W684" s="48"/>
      <c r="X684" s="48"/>
    </row>
    <row r="685" spans="15:24" ht="15.75" customHeight="1">
      <c r="O685" s="512"/>
      <c r="P685" s="48"/>
      <c r="Q685" s="48"/>
      <c r="R685" s="48"/>
      <c r="S685" s="48"/>
      <c r="T685" s="48"/>
      <c r="U685" s="48"/>
      <c r="V685" s="48"/>
      <c r="W685" s="48"/>
      <c r="X685" s="48"/>
    </row>
    <row r="686" spans="15:24" ht="15.75" customHeight="1">
      <c r="O686" s="512"/>
      <c r="P686" s="48"/>
      <c r="Q686" s="48"/>
      <c r="R686" s="48"/>
      <c r="S686" s="48"/>
      <c r="T686" s="48"/>
      <c r="U686" s="48"/>
      <c r="V686" s="48"/>
      <c r="W686" s="48"/>
      <c r="X686" s="48"/>
    </row>
    <row r="687" spans="15:24" ht="15.75" customHeight="1">
      <c r="O687" s="512"/>
      <c r="P687" s="48"/>
      <c r="Q687" s="48"/>
      <c r="R687" s="48"/>
      <c r="S687" s="48"/>
      <c r="T687" s="48"/>
      <c r="U687" s="48"/>
      <c r="V687" s="48"/>
      <c r="W687" s="48"/>
      <c r="X687" s="48"/>
    </row>
    <row r="688" spans="15:24" ht="15.75" customHeight="1">
      <c r="O688" s="512"/>
      <c r="P688" s="48"/>
      <c r="Q688" s="48"/>
      <c r="R688" s="48"/>
      <c r="S688" s="48"/>
      <c r="T688" s="48"/>
      <c r="U688" s="48"/>
      <c r="V688" s="48"/>
      <c r="W688" s="48"/>
      <c r="X688" s="48"/>
    </row>
    <row r="689" spans="15:24" ht="15.75" customHeight="1">
      <c r="O689" s="512"/>
      <c r="P689" s="48"/>
      <c r="Q689" s="48"/>
      <c r="R689" s="48"/>
      <c r="S689" s="48"/>
      <c r="T689" s="48"/>
      <c r="U689" s="48"/>
      <c r="V689" s="48"/>
      <c r="W689" s="48"/>
      <c r="X689" s="48"/>
    </row>
    <row r="690" spans="15:24" ht="15.75" customHeight="1">
      <c r="O690" s="512"/>
      <c r="P690" s="48"/>
      <c r="Q690" s="48"/>
      <c r="R690" s="48"/>
      <c r="S690" s="48"/>
      <c r="T690" s="48"/>
      <c r="U690" s="48"/>
      <c r="V690" s="48"/>
      <c r="W690" s="48"/>
      <c r="X690" s="48"/>
    </row>
    <row r="691" spans="15:24" ht="15.75" customHeight="1">
      <c r="O691" s="512"/>
      <c r="P691" s="48"/>
      <c r="Q691" s="48"/>
      <c r="R691" s="48"/>
      <c r="S691" s="48"/>
      <c r="T691" s="48"/>
      <c r="U691" s="48"/>
      <c r="V691" s="48"/>
      <c r="W691" s="48"/>
      <c r="X691" s="48"/>
    </row>
    <row r="692" spans="15:24" ht="15.75" customHeight="1">
      <c r="O692" s="512"/>
      <c r="P692" s="48"/>
      <c r="Q692" s="48"/>
      <c r="R692" s="48"/>
      <c r="S692" s="48"/>
      <c r="T692" s="48"/>
      <c r="U692" s="48"/>
      <c r="V692" s="48"/>
      <c r="W692" s="48"/>
      <c r="X692" s="48"/>
    </row>
    <row r="693" spans="15:24" ht="15.75" customHeight="1">
      <c r="O693" s="512"/>
      <c r="P693" s="48"/>
      <c r="Q693" s="48"/>
      <c r="R693" s="48"/>
      <c r="S693" s="48"/>
      <c r="T693" s="48"/>
      <c r="U693" s="48"/>
      <c r="V693" s="48"/>
      <c r="W693" s="48"/>
      <c r="X693" s="48"/>
    </row>
    <row r="694" spans="15:24" ht="15.75" customHeight="1">
      <c r="O694" s="512"/>
      <c r="P694" s="48"/>
      <c r="Q694" s="48"/>
      <c r="R694" s="48"/>
      <c r="S694" s="48"/>
      <c r="T694" s="48"/>
      <c r="U694" s="48"/>
      <c r="V694" s="48"/>
      <c r="W694" s="48"/>
      <c r="X694" s="48"/>
    </row>
    <row r="695" spans="15:24" ht="15.75" customHeight="1">
      <c r="O695" s="512"/>
      <c r="P695" s="48"/>
      <c r="Q695" s="48"/>
      <c r="R695" s="48"/>
      <c r="S695" s="48"/>
      <c r="T695" s="48"/>
      <c r="U695" s="48"/>
      <c r="V695" s="48"/>
      <c r="W695" s="48"/>
      <c r="X695" s="48"/>
    </row>
    <row r="696" spans="15:24" ht="15.75" customHeight="1">
      <c r="O696" s="512"/>
      <c r="P696" s="48"/>
      <c r="Q696" s="48"/>
      <c r="R696" s="48"/>
      <c r="S696" s="48"/>
      <c r="T696" s="48"/>
      <c r="U696" s="48"/>
      <c r="V696" s="48"/>
      <c r="W696" s="48"/>
      <c r="X696" s="48"/>
    </row>
    <row r="697" spans="15:24" ht="15.75" customHeight="1">
      <c r="O697" s="512"/>
      <c r="P697" s="48"/>
      <c r="Q697" s="48"/>
      <c r="R697" s="48"/>
      <c r="S697" s="48"/>
      <c r="T697" s="48"/>
      <c r="U697" s="48"/>
      <c r="V697" s="48"/>
      <c r="W697" s="48"/>
      <c r="X697" s="48"/>
    </row>
    <row r="698" spans="15:24" ht="15.75" customHeight="1">
      <c r="O698" s="512"/>
      <c r="P698" s="48"/>
      <c r="Q698" s="48"/>
      <c r="R698" s="48"/>
      <c r="S698" s="48"/>
      <c r="T698" s="48"/>
      <c r="U698" s="48"/>
      <c r="V698" s="48"/>
      <c r="W698" s="48"/>
      <c r="X698" s="48"/>
    </row>
    <row r="699" spans="15:24" ht="15.75" customHeight="1">
      <c r="O699" s="512"/>
      <c r="P699" s="48"/>
      <c r="Q699" s="48"/>
      <c r="R699" s="48"/>
      <c r="S699" s="48"/>
      <c r="T699" s="48"/>
      <c r="U699" s="48"/>
      <c r="V699" s="48"/>
      <c r="W699" s="48"/>
      <c r="X699" s="48"/>
    </row>
    <row r="700" spans="15:24" ht="15.75" customHeight="1">
      <c r="O700" s="512"/>
      <c r="P700" s="48"/>
      <c r="Q700" s="48"/>
      <c r="R700" s="48"/>
      <c r="S700" s="48"/>
      <c r="T700" s="48"/>
      <c r="U700" s="48"/>
      <c r="V700" s="48"/>
      <c r="W700" s="48"/>
      <c r="X700" s="48"/>
    </row>
    <row r="701" spans="15:24" ht="15.75" customHeight="1">
      <c r="O701" s="512"/>
      <c r="P701" s="48"/>
      <c r="Q701" s="48"/>
      <c r="R701" s="48"/>
      <c r="S701" s="48"/>
      <c r="T701" s="48"/>
      <c r="U701" s="48"/>
      <c r="V701" s="48"/>
      <c r="W701" s="48"/>
      <c r="X701" s="48"/>
    </row>
    <row r="702" spans="15:24" ht="15.75" customHeight="1">
      <c r="O702" s="512"/>
      <c r="P702" s="48"/>
      <c r="Q702" s="48"/>
      <c r="R702" s="48"/>
      <c r="S702" s="48"/>
      <c r="T702" s="48"/>
      <c r="U702" s="48"/>
      <c r="V702" s="48"/>
      <c r="W702" s="48"/>
      <c r="X702" s="48"/>
    </row>
    <row r="703" spans="15:24" ht="15.75" customHeight="1">
      <c r="O703" s="512"/>
      <c r="P703" s="48"/>
      <c r="Q703" s="48"/>
      <c r="R703" s="48"/>
      <c r="S703" s="48"/>
      <c r="T703" s="48"/>
      <c r="U703" s="48"/>
      <c r="V703" s="48"/>
      <c r="W703" s="48"/>
      <c r="X703" s="48"/>
    </row>
    <row r="704" spans="15:24" ht="15.75" customHeight="1">
      <c r="O704" s="512"/>
      <c r="P704" s="48"/>
      <c r="Q704" s="48"/>
      <c r="R704" s="48"/>
      <c r="S704" s="48"/>
      <c r="T704" s="48"/>
      <c r="U704" s="48"/>
      <c r="V704" s="48"/>
      <c r="W704" s="48"/>
      <c r="X704" s="48"/>
    </row>
    <row r="705" spans="15:24" ht="15.75" customHeight="1">
      <c r="O705" s="512"/>
      <c r="P705" s="48"/>
      <c r="Q705" s="48"/>
      <c r="R705" s="48"/>
      <c r="S705" s="48"/>
      <c r="T705" s="48"/>
      <c r="U705" s="48"/>
      <c r="V705" s="48"/>
      <c r="W705" s="48"/>
      <c r="X705" s="48"/>
    </row>
    <row r="706" spans="15:24" ht="15.75" customHeight="1">
      <c r="O706" s="512"/>
      <c r="P706" s="48"/>
      <c r="Q706" s="48"/>
      <c r="R706" s="48"/>
      <c r="S706" s="48"/>
      <c r="T706" s="48"/>
      <c r="U706" s="48"/>
      <c r="V706" s="48"/>
      <c r="W706" s="48"/>
      <c r="X706" s="48"/>
    </row>
    <row r="707" spans="15:24" ht="15.75" customHeight="1">
      <c r="O707" s="512"/>
      <c r="P707" s="48"/>
      <c r="Q707" s="48"/>
      <c r="R707" s="48"/>
      <c r="S707" s="48"/>
      <c r="T707" s="48"/>
      <c r="U707" s="48"/>
      <c r="V707" s="48"/>
      <c r="W707" s="48"/>
      <c r="X707" s="48"/>
    </row>
    <row r="708" spans="15:24" ht="15.75" customHeight="1">
      <c r="O708" s="512"/>
      <c r="P708" s="48"/>
      <c r="Q708" s="48"/>
      <c r="R708" s="48"/>
      <c r="S708" s="48"/>
      <c r="T708" s="48"/>
      <c r="U708" s="48"/>
      <c r="V708" s="48"/>
      <c r="W708" s="48"/>
      <c r="X708" s="48"/>
    </row>
    <row r="709" spans="15:24" ht="15.75" customHeight="1">
      <c r="O709" s="512"/>
      <c r="P709" s="48"/>
      <c r="Q709" s="48"/>
      <c r="R709" s="48"/>
      <c r="S709" s="48"/>
      <c r="T709" s="48"/>
      <c r="U709" s="48"/>
      <c r="V709" s="48"/>
      <c r="W709" s="48"/>
      <c r="X709" s="48"/>
    </row>
    <row r="710" spans="15:24" ht="15.75" customHeight="1">
      <c r="O710" s="512"/>
      <c r="P710" s="48"/>
      <c r="Q710" s="48"/>
      <c r="R710" s="48"/>
      <c r="S710" s="48"/>
      <c r="T710" s="48"/>
      <c r="U710" s="48"/>
      <c r="V710" s="48"/>
      <c r="W710" s="48"/>
      <c r="X710" s="48"/>
    </row>
    <row r="711" spans="15:24" ht="15.75" customHeight="1">
      <c r="O711" s="512"/>
      <c r="P711" s="48"/>
      <c r="Q711" s="48"/>
      <c r="R711" s="48"/>
      <c r="S711" s="48"/>
      <c r="T711" s="48"/>
      <c r="U711" s="48"/>
      <c r="V711" s="48"/>
      <c r="W711" s="48"/>
      <c r="X711" s="48"/>
    </row>
    <row r="712" spans="15:24" ht="15.75" customHeight="1">
      <c r="O712" s="512"/>
      <c r="P712" s="48"/>
      <c r="Q712" s="48"/>
      <c r="R712" s="48"/>
      <c r="S712" s="48"/>
      <c r="T712" s="48"/>
      <c r="U712" s="48"/>
      <c r="V712" s="48"/>
      <c r="W712" s="48"/>
      <c r="X712" s="48"/>
    </row>
    <row r="713" spans="15:24" ht="15.75" customHeight="1">
      <c r="O713" s="512"/>
      <c r="P713" s="48"/>
      <c r="Q713" s="48"/>
      <c r="R713" s="48"/>
      <c r="S713" s="48"/>
      <c r="T713" s="48"/>
      <c r="U713" s="48"/>
      <c r="V713" s="48"/>
      <c r="W713" s="48"/>
      <c r="X713" s="48"/>
    </row>
    <row r="714" spans="15:24" ht="15.75" customHeight="1">
      <c r="O714" s="512"/>
      <c r="P714" s="48"/>
      <c r="Q714" s="48"/>
      <c r="R714" s="48"/>
      <c r="S714" s="48"/>
      <c r="T714" s="48"/>
      <c r="U714" s="48"/>
      <c r="V714" s="48"/>
      <c r="W714" s="48"/>
      <c r="X714" s="48"/>
    </row>
    <row r="715" spans="15:24" ht="15.75" customHeight="1">
      <c r="O715" s="512"/>
      <c r="P715" s="48"/>
      <c r="Q715" s="48"/>
      <c r="R715" s="48"/>
      <c r="S715" s="48"/>
      <c r="T715" s="48"/>
      <c r="U715" s="48"/>
      <c r="V715" s="48"/>
      <c r="W715" s="48"/>
      <c r="X715" s="48"/>
    </row>
    <row r="716" spans="15:24" ht="15.75" customHeight="1">
      <c r="O716" s="512"/>
      <c r="P716" s="48"/>
      <c r="Q716" s="48"/>
      <c r="R716" s="48"/>
      <c r="S716" s="48"/>
      <c r="T716" s="48"/>
      <c r="U716" s="48"/>
      <c r="V716" s="48"/>
      <c r="W716" s="48"/>
      <c r="X716" s="48"/>
    </row>
    <row r="717" spans="15:24" ht="15.75" customHeight="1">
      <c r="O717" s="512"/>
      <c r="P717" s="48"/>
      <c r="Q717" s="48"/>
      <c r="R717" s="48"/>
      <c r="S717" s="48"/>
      <c r="T717" s="48"/>
      <c r="U717" s="48"/>
      <c r="V717" s="48"/>
      <c r="W717" s="48"/>
      <c r="X717" s="48"/>
    </row>
    <row r="718" spans="15:24" ht="15.75" customHeight="1">
      <c r="O718" s="512"/>
      <c r="P718" s="48"/>
      <c r="Q718" s="48"/>
      <c r="R718" s="48"/>
      <c r="S718" s="48"/>
      <c r="T718" s="48"/>
      <c r="U718" s="48"/>
      <c r="V718" s="48"/>
      <c r="W718" s="48"/>
      <c r="X718" s="48"/>
    </row>
    <row r="719" spans="15:24" ht="15.75" customHeight="1">
      <c r="O719" s="512"/>
      <c r="P719" s="48"/>
      <c r="Q719" s="48"/>
      <c r="R719" s="48"/>
      <c r="S719" s="48"/>
      <c r="T719" s="48"/>
      <c r="U719" s="48"/>
      <c r="V719" s="48"/>
      <c r="W719" s="48"/>
      <c r="X719" s="48"/>
    </row>
    <row r="720" spans="15:24" ht="15.75" customHeight="1">
      <c r="O720" s="512"/>
      <c r="P720" s="48"/>
      <c r="Q720" s="48"/>
      <c r="R720" s="48"/>
      <c r="S720" s="48"/>
      <c r="T720" s="48"/>
      <c r="U720" s="48"/>
      <c r="V720" s="48"/>
      <c r="W720" s="48"/>
      <c r="X720" s="48"/>
    </row>
    <row r="721" spans="15:24" ht="15.75" customHeight="1">
      <c r="O721" s="512"/>
      <c r="P721" s="48"/>
      <c r="Q721" s="48"/>
      <c r="R721" s="48"/>
      <c r="S721" s="48"/>
      <c r="T721" s="48"/>
      <c r="U721" s="48"/>
      <c r="V721" s="48"/>
      <c r="W721" s="48"/>
      <c r="X721" s="48"/>
    </row>
    <row r="722" spans="15:24" ht="15.75" customHeight="1">
      <c r="O722" s="512"/>
      <c r="P722" s="48"/>
      <c r="Q722" s="48"/>
      <c r="R722" s="48"/>
      <c r="S722" s="48"/>
      <c r="T722" s="48"/>
      <c r="U722" s="48"/>
      <c r="V722" s="48"/>
      <c r="W722" s="48"/>
      <c r="X722" s="48"/>
    </row>
    <row r="723" spans="15:24" ht="15.75" customHeight="1">
      <c r="O723" s="512"/>
      <c r="P723" s="48"/>
      <c r="Q723" s="48"/>
      <c r="R723" s="48"/>
      <c r="S723" s="48"/>
      <c r="T723" s="48"/>
      <c r="U723" s="48"/>
      <c r="V723" s="48"/>
      <c r="W723" s="48"/>
      <c r="X723" s="48"/>
    </row>
    <row r="724" spans="15:24" ht="15.75" customHeight="1">
      <c r="O724" s="512"/>
      <c r="P724" s="48"/>
      <c r="Q724" s="48"/>
      <c r="R724" s="48"/>
      <c r="S724" s="48"/>
      <c r="T724" s="48"/>
      <c r="U724" s="48"/>
      <c r="V724" s="48"/>
      <c r="W724" s="48"/>
      <c r="X724" s="48"/>
    </row>
    <row r="725" spans="15:24" ht="15.75" customHeight="1">
      <c r="O725" s="512"/>
      <c r="P725" s="48"/>
      <c r="Q725" s="48"/>
      <c r="R725" s="48"/>
      <c r="S725" s="48"/>
      <c r="T725" s="48"/>
      <c r="U725" s="48"/>
      <c r="V725" s="48"/>
      <c r="W725" s="48"/>
      <c r="X725" s="48"/>
    </row>
    <row r="726" spans="15:24" ht="15.75" customHeight="1">
      <c r="O726" s="512"/>
      <c r="P726" s="48"/>
      <c r="Q726" s="48"/>
      <c r="R726" s="48"/>
      <c r="S726" s="48"/>
      <c r="T726" s="48"/>
      <c r="U726" s="48"/>
      <c r="V726" s="48"/>
      <c r="W726" s="48"/>
      <c r="X726" s="48"/>
    </row>
    <row r="727" spans="15:24" ht="15.75" customHeight="1">
      <c r="O727" s="512"/>
      <c r="P727" s="48"/>
      <c r="Q727" s="48"/>
      <c r="R727" s="48"/>
      <c r="S727" s="48"/>
      <c r="T727" s="48"/>
      <c r="U727" s="48"/>
      <c r="V727" s="48"/>
      <c r="W727" s="48"/>
      <c r="X727" s="48"/>
    </row>
    <row r="728" spans="15:24" ht="15.75" customHeight="1">
      <c r="O728" s="512"/>
      <c r="P728" s="48"/>
      <c r="Q728" s="48"/>
      <c r="R728" s="48"/>
      <c r="S728" s="48"/>
      <c r="T728" s="48"/>
      <c r="U728" s="48"/>
      <c r="V728" s="48"/>
      <c r="W728" s="48"/>
      <c r="X728" s="48"/>
    </row>
    <row r="729" spans="15:24" ht="15.75" customHeight="1">
      <c r="O729" s="512"/>
      <c r="P729" s="48"/>
      <c r="Q729" s="48"/>
      <c r="R729" s="48"/>
      <c r="S729" s="48"/>
      <c r="T729" s="48"/>
      <c r="U729" s="48"/>
      <c r="V729" s="48"/>
      <c r="W729" s="48"/>
      <c r="X729" s="48"/>
    </row>
    <row r="730" spans="15:24" ht="15.75" customHeight="1">
      <c r="O730" s="512"/>
      <c r="P730" s="48"/>
      <c r="Q730" s="48"/>
      <c r="R730" s="48"/>
      <c r="S730" s="48"/>
      <c r="T730" s="48"/>
      <c r="U730" s="48"/>
      <c r="V730" s="48"/>
      <c r="W730" s="48"/>
      <c r="X730" s="48"/>
    </row>
    <row r="731" spans="15:24" ht="15.75" customHeight="1">
      <c r="O731" s="512"/>
      <c r="P731" s="48"/>
      <c r="Q731" s="48"/>
      <c r="R731" s="48"/>
      <c r="S731" s="48"/>
      <c r="T731" s="48"/>
      <c r="U731" s="48"/>
      <c r="V731" s="48"/>
      <c r="W731" s="48"/>
      <c r="X731" s="48"/>
    </row>
    <row r="732" spans="15:24" ht="15.75" customHeight="1">
      <c r="O732" s="512"/>
      <c r="P732" s="48"/>
      <c r="Q732" s="48"/>
      <c r="R732" s="48"/>
      <c r="S732" s="48"/>
      <c r="T732" s="48"/>
      <c r="U732" s="48"/>
      <c r="V732" s="48"/>
      <c r="W732" s="48"/>
      <c r="X732" s="48"/>
    </row>
    <row r="733" spans="15:24" ht="15.75" customHeight="1">
      <c r="O733" s="512"/>
      <c r="P733" s="48"/>
      <c r="Q733" s="48"/>
      <c r="R733" s="48"/>
      <c r="S733" s="48"/>
      <c r="T733" s="48"/>
      <c r="U733" s="48"/>
      <c r="V733" s="48"/>
      <c r="W733" s="48"/>
      <c r="X733" s="48"/>
    </row>
    <row r="734" spans="15:24" ht="15.75" customHeight="1">
      <c r="O734" s="512"/>
      <c r="P734" s="48"/>
      <c r="Q734" s="48"/>
      <c r="R734" s="48"/>
      <c r="S734" s="48"/>
      <c r="T734" s="48"/>
      <c r="U734" s="48"/>
      <c r="V734" s="48"/>
      <c r="W734" s="48"/>
      <c r="X734" s="48"/>
    </row>
    <row r="735" spans="15:24" ht="15.75" customHeight="1">
      <c r="O735" s="512"/>
      <c r="P735" s="48"/>
      <c r="Q735" s="48"/>
      <c r="R735" s="48"/>
      <c r="S735" s="48"/>
      <c r="T735" s="48"/>
      <c r="U735" s="48"/>
      <c r="V735" s="48"/>
      <c r="W735" s="48"/>
      <c r="X735" s="48"/>
    </row>
    <row r="736" spans="15:24" ht="15.75" customHeight="1">
      <c r="O736" s="512"/>
      <c r="P736" s="48"/>
      <c r="Q736" s="48"/>
      <c r="R736" s="48"/>
      <c r="S736" s="48"/>
      <c r="T736" s="48"/>
      <c r="U736" s="48"/>
      <c r="V736" s="48"/>
      <c r="W736" s="48"/>
      <c r="X736" s="48"/>
    </row>
    <row r="737" spans="15:24" ht="15.75" customHeight="1">
      <c r="O737" s="512"/>
      <c r="P737" s="48"/>
      <c r="Q737" s="48"/>
      <c r="R737" s="48"/>
      <c r="S737" s="48"/>
      <c r="T737" s="48"/>
      <c r="U737" s="48"/>
      <c r="V737" s="48"/>
      <c r="W737" s="48"/>
      <c r="X737" s="48"/>
    </row>
    <row r="738" spans="15:24" ht="15.75" customHeight="1">
      <c r="O738" s="512"/>
      <c r="P738" s="48"/>
      <c r="Q738" s="48"/>
      <c r="R738" s="48"/>
      <c r="S738" s="48"/>
      <c r="T738" s="48"/>
      <c r="U738" s="48"/>
      <c r="V738" s="48"/>
      <c r="W738" s="48"/>
      <c r="X738" s="48"/>
    </row>
    <row r="739" spans="15:24" ht="15.75" customHeight="1">
      <c r="O739" s="512"/>
      <c r="P739" s="48"/>
      <c r="Q739" s="48"/>
      <c r="R739" s="48"/>
      <c r="S739" s="48"/>
      <c r="T739" s="48"/>
      <c r="U739" s="48"/>
      <c r="V739" s="48"/>
      <c r="W739" s="48"/>
      <c r="X739" s="48"/>
    </row>
    <row r="740" spans="15:24" ht="15.75" customHeight="1">
      <c r="O740" s="512"/>
      <c r="P740" s="48"/>
      <c r="Q740" s="48"/>
      <c r="R740" s="48"/>
      <c r="S740" s="48"/>
      <c r="T740" s="48"/>
      <c r="U740" s="48"/>
      <c r="V740" s="48"/>
      <c r="W740" s="48"/>
      <c r="X740" s="48"/>
    </row>
    <row r="741" spans="15:24" ht="15.75" customHeight="1">
      <c r="O741" s="512"/>
      <c r="P741" s="48"/>
      <c r="Q741" s="48"/>
      <c r="R741" s="48"/>
      <c r="S741" s="48"/>
      <c r="T741" s="48"/>
      <c r="U741" s="48"/>
      <c r="V741" s="48"/>
      <c r="W741" s="48"/>
      <c r="X741" s="48"/>
    </row>
    <row r="742" spans="15:24" ht="15.75" customHeight="1">
      <c r="O742" s="512"/>
      <c r="P742" s="48"/>
      <c r="Q742" s="48"/>
      <c r="R742" s="48"/>
      <c r="S742" s="48"/>
      <c r="T742" s="48"/>
      <c r="U742" s="48"/>
      <c r="V742" s="48"/>
      <c r="W742" s="48"/>
      <c r="X742" s="48"/>
    </row>
    <row r="743" spans="15:24" ht="15.75" customHeight="1">
      <c r="O743" s="512"/>
      <c r="P743" s="48"/>
      <c r="Q743" s="48"/>
      <c r="R743" s="48"/>
      <c r="S743" s="48"/>
      <c r="T743" s="48"/>
      <c r="U743" s="48"/>
      <c r="V743" s="48"/>
      <c r="W743" s="48"/>
      <c r="X743" s="48"/>
    </row>
    <row r="744" spans="15:24" ht="15.75" customHeight="1">
      <c r="O744" s="512"/>
      <c r="P744" s="48"/>
      <c r="Q744" s="48"/>
      <c r="R744" s="48"/>
      <c r="S744" s="48"/>
      <c r="T744" s="48"/>
      <c r="U744" s="48"/>
      <c r="V744" s="48"/>
      <c r="W744" s="48"/>
      <c r="X744" s="48"/>
    </row>
    <row r="745" spans="15:24" ht="15.75" customHeight="1">
      <c r="O745" s="512"/>
      <c r="P745" s="48"/>
      <c r="Q745" s="48"/>
      <c r="R745" s="48"/>
      <c r="S745" s="48"/>
      <c r="T745" s="48"/>
      <c r="U745" s="48"/>
      <c r="V745" s="48"/>
      <c r="W745" s="48"/>
      <c r="X745" s="48"/>
    </row>
    <row r="746" spans="15:24" ht="15.75" customHeight="1">
      <c r="O746" s="512"/>
      <c r="P746" s="48"/>
      <c r="Q746" s="48"/>
      <c r="R746" s="48"/>
      <c r="S746" s="48"/>
      <c r="T746" s="48"/>
      <c r="U746" s="48"/>
      <c r="V746" s="48"/>
      <c r="W746" s="48"/>
      <c r="X746" s="48"/>
    </row>
    <row r="747" spans="15:24" ht="15.75" customHeight="1">
      <c r="O747" s="512"/>
      <c r="P747" s="48"/>
      <c r="Q747" s="48"/>
      <c r="R747" s="48"/>
      <c r="S747" s="48"/>
      <c r="T747" s="48"/>
      <c r="U747" s="48"/>
      <c r="V747" s="48"/>
      <c r="W747" s="48"/>
      <c r="X747" s="48"/>
    </row>
    <row r="748" spans="15:24" ht="15.75" customHeight="1">
      <c r="O748" s="512"/>
      <c r="P748" s="48"/>
      <c r="Q748" s="48"/>
      <c r="R748" s="48"/>
      <c r="S748" s="48"/>
      <c r="T748" s="48"/>
      <c r="U748" s="48"/>
      <c r="V748" s="48"/>
      <c r="W748" s="48"/>
      <c r="X748" s="48"/>
    </row>
    <row r="749" spans="15:24" ht="15.75" customHeight="1">
      <c r="O749" s="512"/>
      <c r="P749" s="48"/>
      <c r="Q749" s="48"/>
      <c r="R749" s="48"/>
      <c r="S749" s="48"/>
      <c r="T749" s="48"/>
      <c r="U749" s="48"/>
      <c r="V749" s="48"/>
      <c r="W749" s="48"/>
      <c r="X749" s="48"/>
    </row>
    <row r="750" spans="15:24" ht="15.75" customHeight="1">
      <c r="O750" s="512"/>
      <c r="P750" s="48"/>
      <c r="Q750" s="48"/>
      <c r="R750" s="48"/>
      <c r="S750" s="48"/>
      <c r="T750" s="48"/>
      <c r="U750" s="48"/>
      <c r="V750" s="48"/>
      <c r="W750" s="48"/>
      <c r="X750" s="48"/>
    </row>
    <row r="751" spans="15:24" ht="15.75" customHeight="1">
      <c r="O751" s="512"/>
      <c r="P751" s="48"/>
      <c r="Q751" s="48"/>
      <c r="R751" s="48"/>
      <c r="S751" s="48"/>
      <c r="T751" s="48"/>
      <c r="U751" s="48"/>
      <c r="V751" s="48"/>
      <c r="W751" s="48"/>
      <c r="X751" s="48"/>
    </row>
    <row r="752" spans="15:24" ht="15.75" customHeight="1">
      <c r="O752" s="512"/>
      <c r="P752" s="48"/>
      <c r="Q752" s="48"/>
      <c r="R752" s="48"/>
      <c r="S752" s="48"/>
      <c r="T752" s="48"/>
      <c r="U752" s="48"/>
      <c r="V752" s="48"/>
      <c r="W752" s="48"/>
      <c r="X752" s="48"/>
    </row>
    <row r="753" spans="15:24" ht="15.75" customHeight="1">
      <c r="O753" s="512"/>
      <c r="P753" s="48"/>
      <c r="Q753" s="48"/>
      <c r="R753" s="48"/>
      <c r="S753" s="48"/>
      <c r="T753" s="48"/>
      <c r="U753" s="48"/>
      <c r="V753" s="48"/>
      <c r="W753" s="48"/>
      <c r="X753" s="48"/>
    </row>
    <row r="754" spans="15:24" ht="15.75" customHeight="1">
      <c r="O754" s="512"/>
      <c r="P754" s="48"/>
      <c r="Q754" s="48"/>
      <c r="R754" s="48"/>
      <c r="S754" s="48"/>
      <c r="T754" s="48"/>
      <c r="U754" s="48"/>
      <c r="V754" s="48"/>
      <c r="W754" s="48"/>
      <c r="X754" s="48"/>
    </row>
    <row r="755" spans="15:24" ht="15.75" customHeight="1">
      <c r="O755" s="512"/>
      <c r="P755" s="48"/>
      <c r="Q755" s="48"/>
      <c r="R755" s="48"/>
      <c r="S755" s="48"/>
      <c r="T755" s="48"/>
      <c r="U755" s="48"/>
      <c r="V755" s="48"/>
      <c r="W755" s="48"/>
      <c r="X755" s="48"/>
    </row>
    <row r="756" spans="15:24" ht="15.75" customHeight="1">
      <c r="O756" s="512"/>
      <c r="P756" s="48"/>
      <c r="Q756" s="48"/>
      <c r="R756" s="48"/>
      <c r="S756" s="48"/>
      <c r="T756" s="48"/>
      <c r="U756" s="48"/>
      <c r="V756" s="48"/>
      <c r="W756" s="48"/>
      <c r="X756" s="48"/>
    </row>
    <row r="757" spans="15:24" ht="15.75" customHeight="1">
      <c r="O757" s="512"/>
      <c r="P757" s="48"/>
      <c r="Q757" s="48"/>
      <c r="R757" s="48"/>
      <c r="S757" s="48"/>
      <c r="T757" s="48"/>
      <c r="U757" s="48"/>
      <c r="V757" s="48"/>
      <c r="W757" s="48"/>
      <c r="X757" s="48"/>
    </row>
    <row r="758" spans="15:24" ht="15.75" customHeight="1">
      <c r="O758" s="512"/>
      <c r="P758" s="48"/>
      <c r="Q758" s="48"/>
      <c r="R758" s="48"/>
      <c r="S758" s="48"/>
      <c r="T758" s="48"/>
      <c r="U758" s="48"/>
      <c r="V758" s="48"/>
      <c r="W758" s="48"/>
      <c r="X758" s="48"/>
    </row>
    <row r="759" spans="15:24" ht="15.75" customHeight="1">
      <c r="O759" s="512"/>
      <c r="P759" s="48"/>
      <c r="Q759" s="48"/>
      <c r="R759" s="48"/>
      <c r="S759" s="48"/>
      <c r="T759" s="48"/>
      <c r="U759" s="48"/>
      <c r="V759" s="48"/>
      <c r="W759" s="48"/>
      <c r="X759" s="48"/>
    </row>
    <row r="760" spans="15:24" ht="15.75" customHeight="1">
      <c r="O760" s="512"/>
      <c r="P760" s="48"/>
      <c r="Q760" s="48"/>
      <c r="R760" s="48"/>
      <c r="S760" s="48"/>
      <c r="T760" s="48"/>
      <c r="U760" s="48"/>
      <c r="V760" s="48"/>
      <c r="W760" s="48"/>
      <c r="X760" s="48"/>
    </row>
    <row r="761" spans="15:24" ht="15.75" customHeight="1">
      <c r="O761" s="512"/>
      <c r="P761" s="48"/>
      <c r="Q761" s="48"/>
      <c r="R761" s="48"/>
      <c r="S761" s="48"/>
      <c r="T761" s="48"/>
      <c r="U761" s="48"/>
      <c r="V761" s="48"/>
      <c r="W761" s="48"/>
      <c r="X761" s="48"/>
    </row>
    <row r="762" spans="15:24" ht="15.75" customHeight="1">
      <c r="O762" s="512"/>
      <c r="P762" s="48"/>
      <c r="Q762" s="48"/>
      <c r="R762" s="48"/>
      <c r="S762" s="48"/>
      <c r="T762" s="48"/>
      <c r="U762" s="48"/>
      <c r="V762" s="48"/>
      <c r="W762" s="48"/>
      <c r="X762" s="48"/>
    </row>
    <row r="763" spans="15:24" ht="15.75" customHeight="1">
      <c r="O763" s="512"/>
      <c r="P763" s="48"/>
      <c r="Q763" s="48"/>
      <c r="R763" s="48"/>
      <c r="S763" s="48"/>
      <c r="T763" s="48"/>
      <c r="U763" s="48"/>
      <c r="V763" s="48"/>
      <c r="W763" s="48"/>
      <c r="X763" s="48"/>
    </row>
    <row r="764" spans="15:24" ht="15.75" customHeight="1">
      <c r="O764" s="512"/>
      <c r="P764" s="48"/>
      <c r="Q764" s="48"/>
      <c r="R764" s="48"/>
      <c r="S764" s="48"/>
      <c r="T764" s="48"/>
      <c r="U764" s="48"/>
      <c r="V764" s="48"/>
      <c r="W764" s="48"/>
      <c r="X764" s="48"/>
    </row>
    <row r="765" spans="15:24" ht="15.75" customHeight="1">
      <c r="O765" s="512"/>
      <c r="P765" s="48"/>
      <c r="Q765" s="48"/>
      <c r="R765" s="48"/>
      <c r="S765" s="48"/>
      <c r="T765" s="48"/>
      <c r="U765" s="48"/>
      <c r="V765" s="48"/>
      <c r="W765" s="48"/>
      <c r="X765" s="48"/>
    </row>
    <row r="766" spans="15:24" ht="15.75" customHeight="1">
      <c r="O766" s="512"/>
      <c r="P766" s="48"/>
      <c r="Q766" s="48"/>
      <c r="R766" s="48"/>
      <c r="S766" s="48"/>
      <c r="T766" s="48"/>
      <c r="U766" s="48"/>
      <c r="V766" s="48"/>
      <c r="W766" s="48"/>
      <c r="X766" s="48"/>
    </row>
    <row r="767" spans="15:24" ht="15.75" customHeight="1">
      <c r="O767" s="512"/>
      <c r="P767" s="48"/>
      <c r="Q767" s="48"/>
      <c r="R767" s="48"/>
      <c r="S767" s="48"/>
      <c r="T767" s="48"/>
      <c r="U767" s="48"/>
      <c r="V767" s="48"/>
      <c r="W767" s="48"/>
      <c r="X767" s="48"/>
    </row>
    <row r="768" spans="15:24" ht="15.75" customHeight="1">
      <c r="O768" s="512"/>
      <c r="P768" s="48"/>
      <c r="Q768" s="48"/>
      <c r="R768" s="48"/>
      <c r="S768" s="48"/>
      <c r="T768" s="48"/>
      <c r="U768" s="48"/>
      <c r="V768" s="48"/>
      <c r="W768" s="48"/>
      <c r="X768" s="48"/>
    </row>
    <row r="769" spans="15:24" ht="15.75" customHeight="1">
      <c r="O769" s="512"/>
      <c r="P769" s="48"/>
      <c r="Q769" s="48"/>
      <c r="R769" s="48"/>
      <c r="S769" s="48"/>
      <c r="T769" s="48"/>
      <c r="U769" s="48"/>
      <c r="V769" s="48"/>
      <c r="W769" s="48"/>
      <c r="X769" s="48"/>
    </row>
    <row r="770" spans="15:24" ht="15.75" customHeight="1">
      <c r="O770" s="512"/>
      <c r="P770" s="48"/>
      <c r="Q770" s="48"/>
      <c r="R770" s="48"/>
      <c r="S770" s="48"/>
      <c r="T770" s="48"/>
      <c r="U770" s="48"/>
      <c r="V770" s="48"/>
      <c r="W770" s="48"/>
      <c r="X770" s="48"/>
    </row>
    <row r="771" spans="15:24" ht="15.75" customHeight="1">
      <c r="O771" s="512"/>
      <c r="P771" s="48"/>
      <c r="Q771" s="48"/>
      <c r="R771" s="48"/>
      <c r="S771" s="48"/>
      <c r="T771" s="48"/>
      <c r="U771" s="48"/>
      <c r="V771" s="48"/>
      <c r="W771" s="48"/>
      <c r="X771" s="48"/>
    </row>
    <row r="772" spans="15:24" ht="15.75" customHeight="1">
      <c r="O772" s="512"/>
      <c r="P772" s="48"/>
      <c r="Q772" s="48"/>
      <c r="R772" s="48"/>
      <c r="S772" s="48"/>
      <c r="T772" s="48"/>
      <c r="U772" s="48"/>
      <c r="V772" s="48"/>
      <c r="W772" s="48"/>
      <c r="X772" s="48"/>
    </row>
    <row r="773" spans="15:24" ht="15.75" customHeight="1">
      <c r="O773" s="512"/>
      <c r="P773" s="48"/>
      <c r="Q773" s="48"/>
      <c r="R773" s="48"/>
      <c r="S773" s="48"/>
      <c r="T773" s="48"/>
      <c r="U773" s="48"/>
      <c r="V773" s="48"/>
      <c r="W773" s="48"/>
      <c r="X773" s="48"/>
    </row>
    <row r="774" spans="15:24" ht="15.75" customHeight="1">
      <c r="O774" s="512"/>
      <c r="P774" s="48"/>
      <c r="Q774" s="48"/>
      <c r="R774" s="48"/>
      <c r="S774" s="48"/>
      <c r="T774" s="48"/>
      <c r="U774" s="48"/>
      <c r="V774" s="48"/>
      <c r="W774" s="48"/>
      <c r="X774" s="48"/>
    </row>
    <row r="775" spans="15:24" ht="15.75" customHeight="1">
      <c r="O775" s="512"/>
      <c r="P775" s="48"/>
      <c r="Q775" s="48"/>
      <c r="R775" s="48"/>
      <c r="S775" s="48"/>
      <c r="T775" s="48"/>
      <c r="U775" s="48"/>
      <c r="V775" s="48"/>
      <c r="W775" s="48"/>
      <c r="X775" s="48"/>
    </row>
    <row r="776" spans="15:24" ht="15.75" customHeight="1">
      <c r="O776" s="512"/>
      <c r="P776" s="48"/>
      <c r="Q776" s="48"/>
      <c r="R776" s="48"/>
      <c r="S776" s="48"/>
      <c r="T776" s="48"/>
      <c r="U776" s="48"/>
      <c r="V776" s="48"/>
      <c r="W776" s="48"/>
      <c r="X776" s="48"/>
    </row>
    <row r="777" spans="15:24" ht="15.75" customHeight="1">
      <c r="O777" s="512"/>
      <c r="P777" s="48"/>
      <c r="Q777" s="48"/>
      <c r="R777" s="48"/>
      <c r="S777" s="48"/>
      <c r="T777" s="48"/>
      <c r="U777" s="48"/>
      <c r="V777" s="48"/>
      <c r="W777" s="48"/>
      <c r="X777" s="48"/>
    </row>
    <row r="778" spans="15:24" ht="15.75" customHeight="1">
      <c r="O778" s="512"/>
      <c r="P778" s="48"/>
      <c r="Q778" s="48"/>
      <c r="R778" s="48"/>
      <c r="S778" s="48"/>
      <c r="T778" s="48"/>
      <c r="U778" s="48"/>
      <c r="V778" s="48"/>
      <c r="W778" s="48"/>
      <c r="X778" s="48"/>
    </row>
    <row r="779" spans="15:24" ht="15.75" customHeight="1">
      <c r="O779" s="512"/>
      <c r="P779" s="48"/>
      <c r="Q779" s="48"/>
      <c r="R779" s="48"/>
      <c r="S779" s="48"/>
      <c r="T779" s="48"/>
      <c r="U779" s="48"/>
      <c r="V779" s="48"/>
      <c r="W779" s="48"/>
      <c r="X779" s="48"/>
    </row>
    <row r="780" spans="15:24" ht="15.75" customHeight="1">
      <c r="O780" s="512"/>
      <c r="P780" s="48"/>
      <c r="Q780" s="48"/>
      <c r="R780" s="48"/>
      <c r="S780" s="48"/>
      <c r="T780" s="48"/>
      <c r="U780" s="48"/>
      <c r="V780" s="48"/>
      <c r="W780" s="48"/>
      <c r="X780" s="48"/>
    </row>
    <row r="781" spans="15:24" ht="15.75" customHeight="1">
      <c r="O781" s="512"/>
      <c r="P781" s="48"/>
      <c r="Q781" s="48"/>
      <c r="R781" s="48"/>
      <c r="S781" s="48"/>
      <c r="T781" s="48"/>
      <c r="U781" s="48"/>
      <c r="V781" s="48"/>
      <c r="W781" s="48"/>
      <c r="X781" s="48"/>
    </row>
    <row r="782" spans="15:24" ht="15.75" customHeight="1">
      <c r="O782" s="512"/>
      <c r="P782" s="48"/>
      <c r="Q782" s="48"/>
      <c r="R782" s="48"/>
      <c r="S782" s="48"/>
      <c r="T782" s="48"/>
      <c r="U782" s="48"/>
      <c r="V782" s="48"/>
      <c r="W782" s="48"/>
      <c r="X782" s="48"/>
    </row>
    <row r="783" spans="15:24" ht="15.75" customHeight="1">
      <c r="O783" s="512"/>
      <c r="P783" s="48"/>
      <c r="Q783" s="48"/>
      <c r="R783" s="48"/>
      <c r="S783" s="48"/>
      <c r="T783" s="48"/>
      <c r="U783" s="48"/>
      <c r="V783" s="48"/>
      <c r="W783" s="48"/>
      <c r="X783" s="48"/>
    </row>
    <row r="784" spans="15:24" ht="15.75" customHeight="1">
      <c r="O784" s="512"/>
      <c r="P784" s="48"/>
      <c r="Q784" s="48"/>
      <c r="R784" s="48"/>
      <c r="S784" s="48"/>
      <c r="T784" s="48"/>
      <c r="U784" s="48"/>
      <c r="V784" s="48"/>
      <c r="W784" s="48"/>
      <c r="X784" s="48"/>
    </row>
    <row r="785" spans="15:24" ht="15.75" customHeight="1">
      <c r="O785" s="512"/>
      <c r="P785" s="48"/>
      <c r="Q785" s="48"/>
      <c r="R785" s="48"/>
      <c r="S785" s="48"/>
      <c r="T785" s="48"/>
      <c r="U785" s="48"/>
      <c r="V785" s="48"/>
      <c r="W785" s="48"/>
      <c r="X785" s="48"/>
    </row>
    <row r="786" spans="15:24" ht="15.75" customHeight="1">
      <c r="O786" s="512"/>
      <c r="P786" s="48"/>
      <c r="Q786" s="48"/>
      <c r="R786" s="48"/>
      <c r="S786" s="48"/>
      <c r="T786" s="48"/>
      <c r="U786" s="48"/>
      <c r="V786" s="48"/>
      <c r="W786" s="48"/>
      <c r="X786" s="48"/>
    </row>
    <row r="787" spans="15:24" ht="15.75" customHeight="1">
      <c r="O787" s="512"/>
      <c r="P787" s="48"/>
      <c r="Q787" s="48"/>
      <c r="R787" s="48"/>
      <c r="S787" s="48"/>
      <c r="T787" s="48"/>
      <c r="U787" s="48"/>
      <c r="V787" s="48"/>
      <c r="W787" s="48"/>
      <c r="X787" s="48"/>
    </row>
    <row r="788" spans="15:24" ht="15.75" customHeight="1">
      <c r="O788" s="512"/>
      <c r="P788" s="48"/>
      <c r="Q788" s="48"/>
      <c r="R788" s="48"/>
      <c r="S788" s="48"/>
      <c r="T788" s="48"/>
      <c r="U788" s="48"/>
      <c r="V788" s="48"/>
      <c r="W788" s="48"/>
      <c r="X788" s="48"/>
    </row>
    <row r="789" spans="15:24" ht="15.75" customHeight="1">
      <c r="O789" s="512"/>
      <c r="P789" s="48"/>
      <c r="Q789" s="48"/>
      <c r="R789" s="48"/>
      <c r="S789" s="48"/>
      <c r="T789" s="48"/>
      <c r="U789" s="48"/>
      <c r="V789" s="48"/>
      <c r="W789" s="48"/>
      <c r="X789" s="48"/>
    </row>
    <row r="790" spans="15:24" ht="15.75" customHeight="1">
      <c r="O790" s="512"/>
      <c r="P790" s="48"/>
      <c r="Q790" s="48"/>
      <c r="R790" s="48"/>
      <c r="S790" s="48"/>
      <c r="T790" s="48"/>
      <c r="U790" s="48"/>
      <c r="V790" s="48"/>
      <c r="W790" s="48"/>
      <c r="X790" s="48"/>
    </row>
    <row r="791" spans="15:24" ht="15.75" customHeight="1">
      <c r="O791" s="512"/>
      <c r="P791" s="48"/>
      <c r="Q791" s="48"/>
      <c r="R791" s="48"/>
      <c r="S791" s="48"/>
      <c r="T791" s="48"/>
      <c r="U791" s="48"/>
      <c r="V791" s="48"/>
      <c r="W791" s="48"/>
      <c r="X791" s="48"/>
    </row>
    <row r="792" spans="15:24" ht="15.75" customHeight="1">
      <c r="O792" s="512"/>
      <c r="P792" s="48"/>
      <c r="Q792" s="48"/>
      <c r="R792" s="48"/>
      <c r="S792" s="48"/>
      <c r="T792" s="48"/>
      <c r="U792" s="48"/>
      <c r="V792" s="48"/>
      <c r="W792" s="48"/>
      <c r="X792" s="48"/>
    </row>
    <row r="793" spans="15:24" ht="15.75" customHeight="1">
      <c r="O793" s="512"/>
      <c r="P793" s="48"/>
      <c r="Q793" s="48"/>
      <c r="R793" s="48"/>
      <c r="S793" s="48"/>
      <c r="T793" s="48"/>
      <c r="U793" s="48"/>
      <c r="V793" s="48"/>
      <c r="W793" s="48"/>
      <c r="X793" s="48"/>
    </row>
    <row r="794" spans="15:24" ht="15.75" customHeight="1">
      <c r="O794" s="512"/>
      <c r="P794" s="48"/>
      <c r="Q794" s="48"/>
      <c r="R794" s="48"/>
      <c r="S794" s="48"/>
      <c r="T794" s="48"/>
      <c r="U794" s="48"/>
      <c r="V794" s="48"/>
      <c r="W794" s="48"/>
      <c r="X794" s="48"/>
    </row>
    <row r="795" spans="15:24" ht="15.75" customHeight="1">
      <c r="O795" s="512"/>
      <c r="P795" s="48"/>
      <c r="Q795" s="48"/>
      <c r="R795" s="48"/>
      <c r="S795" s="48"/>
      <c r="T795" s="48"/>
      <c r="U795" s="48"/>
      <c r="V795" s="48"/>
      <c r="W795" s="48"/>
      <c r="X795" s="48"/>
    </row>
    <row r="796" spans="15:24" ht="15.75" customHeight="1">
      <c r="O796" s="512"/>
      <c r="P796" s="48"/>
      <c r="Q796" s="48"/>
      <c r="R796" s="48"/>
      <c r="S796" s="48"/>
      <c r="T796" s="48"/>
      <c r="U796" s="48"/>
      <c r="V796" s="48"/>
      <c r="W796" s="48"/>
      <c r="X796" s="48"/>
    </row>
    <row r="797" spans="15:24" ht="15.75" customHeight="1">
      <c r="O797" s="512"/>
      <c r="P797" s="48"/>
      <c r="Q797" s="48"/>
      <c r="R797" s="48"/>
      <c r="S797" s="48"/>
      <c r="T797" s="48"/>
      <c r="U797" s="48"/>
      <c r="V797" s="48"/>
      <c r="W797" s="48"/>
      <c r="X797" s="48"/>
    </row>
    <row r="798" spans="15:24" ht="15.75" customHeight="1">
      <c r="O798" s="512"/>
      <c r="P798" s="48"/>
      <c r="Q798" s="48"/>
      <c r="R798" s="48"/>
      <c r="S798" s="48"/>
      <c r="T798" s="48"/>
      <c r="U798" s="48"/>
      <c r="V798" s="48"/>
      <c r="W798" s="48"/>
      <c r="X798" s="48"/>
    </row>
    <row r="799" spans="15:24" ht="15.75" customHeight="1">
      <c r="O799" s="512"/>
      <c r="P799" s="48"/>
      <c r="Q799" s="48"/>
      <c r="R799" s="48"/>
      <c r="S799" s="48"/>
      <c r="T799" s="48"/>
      <c r="U799" s="48"/>
      <c r="V799" s="48"/>
      <c r="W799" s="48"/>
      <c r="X799" s="48"/>
    </row>
    <row r="800" spans="15:24" ht="15.75" customHeight="1">
      <c r="O800" s="512"/>
      <c r="P800" s="48"/>
      <c r="Q800" s="48"/>
      <c r="R800" s="48"/>
      <c r="S800" s="48"/>
      <c r="T800" s="48"/>
      <c r="U800" s="48"/>
      <c r="V800" s="48"/>
      <c r="W800" s="48"/>
      <c r="X800" s="48"/>
    </row>
    <row r="801" spans="15:24" ht="15.75" customHeight="1">
      <c r="O801" s="512"/>
      <c r="P801" s="48"/>
      <c r="Q801" s="48"/>
      <c r="R801" s="48"/>
      <c r="S801" s="48"/>
      <c r="T801" s="48"/>
      <c r="U801" s="48"/>
      <c r="V801" s="48"/>
      <c r="W801" s="48"/>
      <c r="X801" s="48"/>
    </row>
    <row r="802" spans="15:24" ht="15.75" customHeight="1">
      <c r="O802" s="512"/>
      <c r="P802" s="48"/>
      <c r="Q802" s="48"/>
      <c r="R802" s="48"/>
      <c r="S802" s="48"/>
      <c r="T802" s="48"/>
      <c r="U802" s="48"/>
      <c r="V802" s="48"/>
      <c r="W802" s="48"/>
      <c r="X802" s="48"/>
    </row>
    <row r="803" spans="15:24" ht="15.75" customHeight="1">
      <c r="O803" s="512"/>
      <c r="P803" s="48"/>
      <c r="Q803" s="48"/>
      <c r="R803" s="48"/>
      <c r="S803" s="48"/>
      <c r="T803" s="48"/>
      <c r="U803" s="48"/>
      <c r="V803" s="48"/>
      <c r="W803" s="48"/>
      <c r="X803" s="48"/>
    </row>
    <row r="804" spans="15:24" ht="15.75" customHeight="1">
      <c r="O804" s="512"/>
      <c r="P804" s="48"/>
      <c r="Q804" s="48"/>
      <c r="R804" s="48"/>
      <c r="S804" s="48"/>
      <c r="T804" s="48"/>
      <c r="U804" s="48"/>
      <c r="V804" s="48"/>
      <c r="W804" s="48"/>
      <c r="X804" s="48"/>
    </row>
    <row r="805" spans="15:24" ht="15.75" customHeight="1">
      <c r="O805" s="512"/>
      <c r="P805" s="48"/>
      <c r="Q805" s="48"/>
      <c r="R805" s="48"/>
      <c r="S805" s="48"/>
      <c r="T805" s="48"/>
      <c r="U805" s="48"/>
      <c r="V805" s="48"/>
      <c r="W805" s="48"/>
      <c r="X805" s="48"/>
    </row>
    <row r="806" spans="15:24" ht="15.75" customHeight="1">
      <c r="O806" s="512"/>
      <c r="P806" s="48"/>
      <c r="Q806" s="48"/>
      <c r="R806" s="48"/>
      <c r="S806" s="48"/>
      <c r="T806" s="48"/>
      <c r="U806" s="48"/>
      <c r="V806" s="48"/>
      <c r="W806" s="48"/>
      <c r="X806" s="48"/>
    </row>
    <row r="807" spans="15:24" ht="15.75" customHeight="1">
      <c r="O807" s="512"/>
      <c r="P807" s="48"/>
      <c r="Q807" s="48"/>
      <c r="R807" s="48"/>
      <c r="S807" s="48"/>
      <c r="T807" s="48"/>
      <c r="U807" s="48"/>
      <c r="V807" s="48"/>
      <c r="W807" s="48"/>
      <c r="X807" s="48"/>
    </row>
    <row r="808" spans="15:24" ht="15.75" customHeight="1">
      <c r="O808" s="512"/>
      <c r="P808" s="48"/>
      <c r="Q808" s="48"/>
      <c r="R808" s="48"/>
      <c r="S808" s="48"/>
      <c r="T808" s="48"/>
      <c r="U808" s="48"/>
      <c r="V808" s="48"/>
      <c r="W808" s="48"/>
      <c r="X808" s="48"/>
    </row>
    <row r="809" spans="15:24" ht="15.75" customHeight="1">
      <c r="O809" s="512"/>
      <c r="P809" s="48"/>
      <c r="Q809" s="48"/>
      <c r="R809" s="48"/>
      <c r="S809" s="48"/>
      <c r="T809" s="48"/>
      <c r="U809" s="48"/>
      <c r="V809" s="48"/>
      <c r="W809" s="48"/>
      <c r="X809" s="48"/>
    </row>
    <row r="810" spans="15:24" ht="15.75" customHeight="1">
      <c r="O810" s="512"/>
      <c r="P810" s="48"/>
      <c r="Q810" s="48"/>
      <c r="R810" s="48"/>
      <c r="S810" s="48"/>
      <c r="T810" s="48"/>
      <c r="U810" s="48"/>
      <c r="V810" s="48"/>
      <c r="W810" s="48"/>
      <c r="X810" s="48"/>
    </row>
    <row r="811" spans="15:24" ht="15.75" customHeight="1">
      <c r="O811" s="512"/>
      <c r="P811" s="48"/>
      <c r="Q811" s="48"/>
      <c r="R811" s="48"/>
      <c r="S811" s="48"/>
      <c r="T811" s="48"/>
      <c r="U811" s="48"/>
      <c r="V811" s="48"/>
      <c r="W811" s="48"/>
      <c r="X811" s="48"/>
    </row>
    <row r="812" spans="15:24" ht="15.75" customHeight="1">
      <c r="O812" s="512"/>
      <c r="P812" s="48"/>
      <c r="Q812" s="48"/>
      <c r="R812" s="48"/>
      <c r="S812" s="48"/>
      <c r="T812" s="48"/>
      <c r="U812" s="48"/>
      <c r="V812" s="48"/>
      <c r="W812" s="48"/>
      <c r="X812" s="48"/>
    </row>
    <row r="813" spans="15:24" ht="15.75" customHeight="1">
      <c r="O813" s="512"/>
      <c r="P813" s="48"/>
      <c r="Q813" s="48"/>
      <c r="R813" s="48"/>
      <c r="S813" s="48"/>
      <c r="T813" s="48"/>
      <c r="U813" s="48"/>
      <c r="V813" s="48"/>
      <c r="W813" s="48"/>
      <c r="X813" s="48"/>
    </row>
    <row r="814" spans="15:24" ht="15.75" customHeight="1">
      <c r="O814" s="512"/>
      <c r="P814" s="48"/>
      <c r="Q814" s="48"/>
      <c r="R814" s="48"/>
      <c r="S814" s="48"/>
      <c r="T814" s="48"/>
      <c r="U814" s="48"/>
      <c r="V814" s="48"/>
      <c r="W814" s="48"/>
      <c r="X814" s="48"/>
    </row>
    <row r="815" spans="15:24" ht="15.75" customHeight="1">
      <c r="O815" s="512"/>
      <c r="P815" s="48"/>
      <c r="Q815" s="48"/>
      <c r="R815" s="48"/>
      <c r="S815" s="48"/>
      <c r="T815" s="48"/>
      <c r="U815" s="48"/>
      <c r="V815" s="48"/>
      <c r="W815" s="48"/>
      <c r="X815" s="48"/>
    </row>
    <row r="816" spans="15:24" ht="15.75" customHeight="1">
      <c r="O816" s="512"/>
      <c r="P816" s="48"/>
      <c r="Q816" s="48"/>
      <c r="R816" s="48"/>
      <c r="S816" s="48"/>
      <c r="T816" s="48"/>
      <c r="U816" s="48"/>
      <c r="V816" s="48"/>
      <c r="W816" s="48"/>
      <c r="X816" s="48"/>
    </row>
    <row r="817" spans="15:24" ht="15.75" customHeight="1">
      <c r="O817" s="512"/>
      <c r="P817" s="48"/>
      <c r="Q817" s="48"/>
      <c r="R817" s="48"/>
      <c r="S817" s="48"/>
      <c r="T817" s="48"/>
      <c r="U817" s="48"/>
      <c r="V817" s="48"/>
      <c r="W817" s="48"/>
      <c r="X817" s="48"/>
    </row>
    <row r="818" spans="15:24" ht="15.75" customHeight="1">
      <c r="O818" s="512"/>
      <c r="P818" s="48"/>
      <c r="Q818" s="48"/>
      <c r="R818" s="48"/>
      <c r="S818" s="48"/>
      <c r="T818" s="48"/>
      <c r="U818" s="48"/>
      <c r="V818" s="48"/>
      <c r="W818" s="48"/>
      <c r="X818" s="48"/>
    </row>
    <row r="819" spans="15:24" ht="15.75" customHeight="1">
      <c r="O819" s="512"/>
      <c r="P819" s="48"/>
      <c r="Q819" s="48"/>
      <c r="R819" s="48"/>
      <c r="S819" s="48"/>
      <c r="T819" s="48"/>
      <c r="U819" s="48"/>
      <c r="V819" s="48"/>
      <c r="W819" s="48"/>
      <c r="X819" s="48"/>
    </row>
    <row r="820" spans="15:24" ht="15.75" customHeight="1">
      <c r="O820" s="512"/>
      <c r="P820" s="48"/>
      <c r="Q820" s="48"/>
      <c r="R820" s="48"/>
      <c r="S820" s="48"/>
      <c r="T820" s="48"/>
      <c r="U820" s="48"/>
      <c r="V820" s="48"/>
      <c r="W820" s="48"/>
      <c r="X820" s="48"/>
    </row>
    <row r="821" spans="15:24" ht="15.75" customHeight="1">
      <c r="O821" s="512"/>
      <c r="P821" s="48"/>
      <c r="Q821" s="48"/>
      <c r="R821" s="48"/>
      <c r="S821" s="48"/>
      <c r="T821" s="48"/>
      <c r="U821" s="48"/>
      <c r="V821" s="48"/>
      <c r="W821" s="48"/>
      <c r="X821" s="48"/>
    </row>
    <row r="822" spans="15:24" ht="15.75" customHeight="1">
      <c r="O822" s="512"/>
      <c r="P822" s="48"/>
      <c r="Q822" s="48"/>
      <c r="R822" s="48"/>
      <c r="S822" s="48"/>
      <c r="T822" s="48"/>
      <c r="U822" s="48"/>
      <c r="V822" s="48"/>
      <c r="W822" s="48"/>
      <c r="X822" s="48"/>
    </row>
    <row r="823" spans="15:24" ht="15.75" customHeight="1">
      <c r="O823" s="512"/>
      <c r="P823" s="48"/>
      <c r="Q823" s="48"/>
      <c r="R823" s="48"/>
      <c r="S823" s="48"/>
      <c r="T823" s="48"/>
      <c r="U823" s="48"/>
      <c r="V823" s="48"/>
      <c r="W823" s="48"/>
      <c r="X823" s="48"/>
    </row>
    <row r="824" spans="15:24" ht="15.75" customHeight="1">
      <c r="O824" s="512"/>
      <c r="P824" s="48"/>
      <c r="Q824" s="48"/>
      <c r="R824" s="48"/>
      <c r="S824" s="48"/>
      <c r="T824" s="48"/>
      <c r="U824" s="48"/>
      <c r="V824" s="48"/>
      <c r="W824" s="48"/>
      <c r="X824" s="48"/>
    </row>
    <row r="825" spans="15:24" ht="15.75" customHeight="1">
      <c r="O825" s="512"/>
      <c r="P825" s="48"/>
      <c r="Q825" s="48"/>
      <c r="R825" s="48"/>
      <c r="S825" s="48"/>
      <c r="T825" s="48"/>
      <c r="U825" s="48"/>
      <c r="V825" s="48"/>
      <c r="W825" s="48"/>
      <c r="X825" s="48"/>
    </row>
    <row r="826" spans="15:24" ht="15.75" customHeight="1">
      <c r="O826" s="512"/>
      <c r="P826" s="48"/>
      <c r="Q826" s="48"/>
      <c r="R826" s="48"/>
      <c r="S826" s="48"/>
      <c r="T826" s="48"/>
      <c r="U826" s="48"/>
      <c r="V826" s="48"/>
      <c r="W826" s="48"/>
      <c r="X826" s="48"/>
    </row>
    <row r="827" spans="15:24" ht="15.75" customHeight="1">
      <c r="O827" s="512"/>
      <c r="P827" s="48"/>
      <c r="Q827" s="48"/>
      <c r="R827" s="48"/>
      <c r="S827" s="48"/>
      <c r="T827" s="48"/>
      <c r="U827" s="48"/>
      <c r="V827" s="48"/>
      <c r="W827" s="48"/>
      <c r="X827" s="48"/>
    </row>
    <row r="828" spans="15:24" ht="15.75" customHeight="1">
      <c r="O828" s="512"/>
      <c r="P828" s="48"/>
      <c r="Q828" s="48"/>
      <c r="R828" s="48"/>
      <c r="S828" s="48"/>
      <c r="T828" s="48"/>
      <c r="U828" s="48"/>
      <c r="V828" s="48"/>
      <c r="W828" s="48"/>
      <c r="X828" s="48"/>
    </row>
    <row r="829" spans="15:24" ht="15.75" customHeight="1">
      <c r="O829" s="512"/>
      <c r="P829" s="48"/>
      <c r="Q829" s="48"/>
      <c r="R829" s="48"/>
      <c r="S829" s="48"/>
      <c r="T829" s="48"/>
      <c r="U829" s="48"/>
      <c r="V829" s="48"/>
      <c r="W829" s="48"/>
      <c r="X829" s="48"/>
    </row>
    <row r="830" spans="15:24" ht="15.75" customHeight="1">
      <c r="O830" s="512"/>
      <c r="P830" s="48"/>
      <c r="Q830" s="48"/>
      <c r="R830" s="48"/>
      <c r="S830" s="48"/>
      <c r="T830" s="48"/>
      <c r="U830" s="48"/>
      <c r="V830" s="48"/>
      <c r="W830" s="48"/>
      <c r="X830" s="48"/>
    </row>
    <row r="831" spans="15:24" ht="15.75" customHeight="1">
      <c r="O831" s="512"/>
      <c r="P831" s="48"/>
      <c r="Q831" s="48"/>
      <c r="R831" s="48"/>
      <c r="S831" s="48"/>
      <c r="T831" s="48"/>
      <c r="U831" s="48"/>
      <c r="V831" s="48"/>
      <c r="W831" s="48"/>
      <c r="X831" s="48"/>
    </row>
    <row r="832" spans="15:24" ht="15.75" customHeight="1">
      <c r="O832" s="512"/>
      <c r="P832" s="48"/>
      <c r="Q832" s="48"/>
      <c r="R832" s="48"/>
      <c r="S832" s="48"/>
      <c r="T832" s="48"/>
      <c r="U832" s="48"/>
      <c r="V832" s="48"/>
      <c r="W832" s="48"/>
      <c r="X832" s="48"/>
    </row>
    <row r="833" spans="15:24" ht="15.75" customHeight="1">
      <c r="O833" s="512"/>
      <c r="P833" s="48"/>
      <c r="Q833" s="48"/>
      <c r="R833" s="48"/>
      <c r="S833" s="48"/>
      <c r="T833" s="48"/>
      <c r="U833" s="48"/>
      <c r="V833" s="48"/>
      <c r="W833" s="48"/>
      <c r="X833" s="48"/>
    </row>
    <row r="834" spans="15:24" ht="15.75" customHeight="1">
      <c r="O834" s="512"/>
      <c r="P834" s="48"/>
      <c r="Q834" s="48"/>
      <c r="R834" s="48"/>
      <c r="S834" s="48"/>
      <c r="T834" s="48"/>
      <c r="U834" s="48"/>
      <c r="V834" s="48"/>
      <c r="W834" s="48"/>
      <c r="X834" s="48"/>
    </row>
    <row r="835" spans="15:24" ht="15.75" customHeight="1">
      <c r="O835" s="512"/>
      <c r="P835" s="48"/>
      <c r="Q835" s="48"/>
      <c r="R835" s="48"/>
      <c r="S835" s="48"/>
      <c r="T835" s="48"/>
      <c r="U835" s="48"/>
      <c r="V835" s="48"/>
      <c r="W835" s="48"/>
      <c r="X835" s="48"/>
    </row>
    <row r="836" spans="15:24" ht="15.75" customHeight="1">
      <c r="O836" s="512"/>
      <c r="P836" s="48"/>
      <c r="Q836" s="48"/>
      <c r="R836" s="48"/>
      <c r="S836" s="48"/>
      <c r="T836" s="48"/>
      <c r="U836" s="48"/>
      <c r="V836" s="48"/>
      <c r="W836" s="48"/>
      <c r="X836" s="48"/>
    </row>
    <row r="837" spans="15:24" ht="15.75" customHeight="1">
      <c r="O837" s="512"/>
      <c r="P837" s="48"/>
      <c r="Q837" s="48"/>
      <c r="R837" s="48"/>
      <c r="S837" s="48"/>
      <c r="T837" s="48"/>
      <c r="U837" s="48"/>
      <c r="V837" s="48"/>
      <c r="W837" s="48"/>
      <c r="X837" s="48"/>
    </row>
    <row r="838" spans="15:24" ht="15.75" customHeight="1">
      <c r="O838" s="512"/>
      <c r="P838" s="48"/>
      <c r="Q838" s="48"/>
      <c r="R838" s="48"/>
      <c r="S838" s="48"/>
      <c r="T838" s="48"/>
      <c r="U838" s="48"/>
      <c r="V838" s="48"/>
      <c r="W838" s="48"/>
      <c r="X838" s="48"/>
    </row>
    <row r="839" spans="15:24" ht="15.75" customHeight="1">
      <c r="O839" s="512"/>
      <c r="P839" s="48"/>
      <c r="Q839" s="48"/>
      <c r="R839" s="48"/>
      <c r="S839" s="48"/>
      <c r="T839" s="48"/>
      <c r="U839" s="48"/>
      <c r="V839" s="48"/>
      <c r="W839" s="48"/>
      <c r="X839" s="48"/>
    </row>
    <row r="840" spans="15:24" ht="15.75" customHeight="1">
      <c r="O840" s="512"/>
      <c r="P840" s="48"/>
      <c r="Q840" s="48"/>
      <c r="R840" s="48"/>
      <c r="S840" s="48"/>
      <c r="T840" s="48"/>
      <c r="U840" s="48"/>
      <c r="V840" s="48"/>
      <c r="W840" s="48"/>
      <c r="X840" s="48"/>
    </row>
    <row r="841" spans="15:24" ht="15.75" customHeight="1">
      <c r="O841" s="512"/>
      <c r="P841" s="48"/>
      <c r="Q841" s="48"/>
      <c r="R841" s="48"/>
      <c r="S841" s="48"/>
      <c r="T841" s="48"/>
      <c r="U841" s="48"/>
      <c r="V841" s="48"/>
      <c r="W841" s="48"/>
      <c r="X841" s="48"/>
    </row>
    <row r="842" spans="15:24" ht="15.75" customHeight="1">
      <c r="O842" s="512"/>
      <c r="P842" s="48"/>
      <c r="Q842" s="48"/>
      <c r="R842" s="48"/>
      <c r="S842" s="48"/>
      <c r="T842" s="48"/>
      <c r="U842" s="48"/>
      <c r="V842" s="48"/>
      <c r="W842" s="48"/>
      <c r="X842" s="48"/>
    </row>
    <row r="843" spans="15:24" ht="15.75" customHeight="1">
      <c r="O843" s="512"/>
      <c r="P843" s="48"/>
      <c r="Q843" s="48"/>
      <c r="R843" s="48"/>
      <c r="S843" s="48"/>
      <c r="T843" s="48"/>
      <c r="U843" s="48"/>
      <c r="V843" s="48"/>
      <c r="W843" s="48"/>
      <c r="X843" s="48"/>
    </row>
    <row r="844" spans="15:24" ht="15.75" customHeight="1">
      <c r="O844" s="512"/>
      <c r="P844" s="48"/>
      <c r="Q844" s="48"/>
      <c r="R844" s="48"/>
      <c r="S844" s="48"/>
      <c r="T844" s="48"/>
      <c r="U844" s="48"/>
      <c r="V844" s="48"/>
      <c r="W844" s="48"/>
      <c r="X844" s="48"/>
    </row>
    <row r="845" spans="15:24" ht="15.75" customHeight="1">
      <c r="O845" s="512"/>
      <c r="P845" s="48"/>
      <c r="Q845" s="48"/>
      <c r="R845" s="48"/>
      <c r="S845" s="48"/>
      <c r="T845" s="48"/>
      <c r="U845" s="48"/>
      <c r="V845" s="48"/>
      <c r="W845" s="48"/>
      <c r="X845" s="48"/>
    </row>
    <row r="846" spans="15:24" ht="15.75" customHeight="1">
      <c r="O846" s="512"/>
      <c r="P846" s="48"/>
      <c r="Q846" s="48"/>
      <c r="R846" s="48"/>
      <c r="S846" s="48"/>
      <c r="T846" s="48"/>
      <c r="U846" s="48"/>
      <c r="V846" s="48"/>
      <c r="W846" s="48"/>
      <c r="X846" s="48"/>
    </row>
    <row r="847" spans="15:24" ht="15.75" customHeight="1">
      <c r="O847" s="512"/>
      <c r="P847" s="48"/>
      <c r="Q847" s="48"/>
      <c r="R847" s="48"/>
      <c r="S847" s="48"/>
      <c r="T847" s="48"/>
      <c r="U847" s="48"/>
      <c r="V847" s="48"/>
      <c r="W847" s="48"/>
      <c r="X847" s="48"/>
    </row>
    <row r="848" spans="15:24" ht="15.75" customHeight="1">
      <c r="O848" s="512"/>
      <c r="P848" s="48"/>
      <c r="Q848" s="48"/>
      <c r="R848" s="48"/>
      <c r="S848" s="48"/>
      <c r="T848" s="48"/>
      <c r="U848" s="48"/>
      <c r="V848" s="48"/>
      <c r="W848" s="48"/>
      <c r="X848" s="48"/>
    </row>
    <row r="849" spans="15:24" ht="15.75" customHeight="1">
      <c r="O849" s="512"/>
      <c r="P849" s="48"/>
      <c r="Q849" s="48"/>
      <c r="R849" s="48"/>
      <c r="S849" s="48"/>
      <c r="T849" s="48"/>
      <c r="U849" s="48"/>
      <c r="V849" s="48"/>
      <c r="W849" s="48"/>
      <c r="X849" s="48"/>
    </row>
    <row r="850" spans="15:24" ht="15.75" customHeight="1">
      <c r="O850" s="512"/>
      <c r="P850" s="48"/>
      <c r="Q850" s="48"/>
      <c r="R850" s="48"/>
      <c r="S850" s="48"/>
      <c r="T850" s="48"/>
      <c r="U850" s="48"/>
      <c r="V850" s="48"/>
      <c r="W850" s="48"/>
      <c r="X850" s="48"/>
    </row>
    <row r="851" spans="15:24" ht="15.75" customHeight="1">
      <c r="O851" s="512"/>
      <c r="P851" s="48"/>
      <c r="Q851" s="48"/>
      <c r="R851" s="48"/>
      <c r="S851" s="48"/>
      <c r="T851" s="48"/>
      <c r="U851" s="48"/>
      <c r="V851" s="48"/>
      <c r="W851" s="48"/>
      <c r="X851" s="48"/>
    </row>
    <row r="852" spans="15:24" ht="15.75" customHeight="1">
      <c r="O852" s="512"/>
      <c r="P852" s="48"/>
      <c r="Q852" s="48"/>
      <c r="R852" s="48"/>
      <c r="S852" s="48"/>
      <c r="T852" s="48"/>
      <c r="U852" s="48"/>
      <c r="V852" s="48"/>
      <c r="W852" s="48"/>
      <c r="X852" s="48"/>
    </row>
    <row r="853" spans="15:24" ht="15.75" customHeight="1">
      <c r="O853" s="512"/>
      <c r="P853" s="48"/>
      <c r="Q853" s="48"/>
      <c r="R853" s="48"/>
      <c r="S853" s="48"/>
      <c r="T853" s="48"/>
      <c r="U853" s="48"/>
      <c r="V853" s="48"/>
      <c r="W853" s="48"/>
      <c r="X853" s="48"/>
    </row>
    <row r="854" spans="15:24" ht="15.75" customHeight="1">
      <c r="O854" s="512"/>
      <c r="P854" s="48"/>
      <c r="Q854" s="48"/>
      <c r="R854" s="48"/>
      <c r="S854" s="48"/>
      <c r="T854" s="48"/>
      <c r="U854" s="48"/>
      <c r="V854" s="48"/>
      <c r="W854" s="48"/>
      <c r="X854" s="48"/>
    </row>
    <row r="855" spans="15:24" ht="15.75" customHeight="1">
      <c r="O855" s="512"/>
      <c r="P855" s="48"/>
      <c r="Q855" s="48"/>
      <c r="R855" s="48"/>
      <c r="S855" s="48"/>
      <c r="T855" s="48"/>
      <c r="U855" s="48"/>
      <c r="V855" s="48"/>
      <c r="W855" s="48"/>
      <c r="X855" s="48"/>
    </row>
    <row r="856" spans="15:24" ht="15.75" customHeight="1">
      <c r="O856" s="512"/>
      <c r="P856" s="48"/>
      <c r="Q856" s="48"/>
      <c r="R856" s="48"/>
      <c r="S856" s="48"/>
      <c r="T856" s="48"/>
      <c r="U856" s="48"/>
      <c r="V856" s="48"/>
      <c r="W856" s="48"/>
      <c r="X856" s="48"/>
    </row>
    <row r="857" spans="15:24" ht="15.75" customHeight="1">
      <c r="O857" s="512"/>
      <c r="P857" s="48"/>
      <c r="Q857" s="48"/>
      <c r="R857" s="48"/>
      <c r="S857" s="48"/>
      <c r="T857" s="48"/>
      <c r="U857" s="48"/>
      <c r="V857" s="48"/>
      <c r="W857" s="48"/>
      <c r="X857" s="48"/>
    </row>
    <row r="858" spans="15:24" ht="15.75" customHeight="1">
      <c r="O858" s="512"/>
      <c r="P858" s="48"/>
      <c r="Q858" s="48"/>
      <c r="R858" s="48"/>
      <c r="S858" s="48"/>
      <c r="T858" s="48"/>
      <c r="U858" s="48"/>
      <c r="V858" s="48"/>
      <c r="W858" s="48"/>
      <c r="X858" s="48"/>
    </row>
    <row r="859" spans="15:24" ht="15.75" customHeight="1">
      <c r="O859" s="512"/>
      <c r="P859" s="48"/>
      <c r="Q859" s="48"/>
      <c r="R859" s="48"/>
      <c r="S859" s="48"/>
      <c r="T859" s="48"/>
      <c r="U859" s="48"/>
      <c r="V859" s="48"/>
      <c r="W859" s="48"/>
      <c r="X859" s="48"/>
    </row>
    <row r="860" spans="15:24" ht="15.75" customHeight="1">
      <c r="O860" s="512"/>
      <c r="P860" s="48"/>
      <c r="Q860" s="48"/>
      <c r="R860" s="48"/>
      <c r="S860" s="48"/>
      <c r="T860" s="48"/>
      <c r="U860" s="48"/>
      <c r="V860" s="48"/>
      <c r="W860" s="48"/>
      <c r="X860" s="48"/>
    </row>
    <row r="861" spans="15:24" ht="15.75" customHeight="1">
      <c r="O861" s="512"/>
      <c r="P861" s="48"/>
      <c r="Q861" s="48"/>
      <c r="R861" s="48"/>
      <c r="S861" s="48"/>
      <c r="T861" s="48"/>
      <c r="U861" s="48"/>
      <c r="V861" s="48"/>
      <c r="W861" s="48"/>
      <c r="X861" s="48"/>
    </row>
    <row r="862" spans="15:24" ht="15.75" customHeight="1">
      <c r="O862" s="512"/>
      <c r="P862" s="48"/>
      <c r="Q862" s="48"/>
      <c r="R862" s="48"/>
      <c r="S862" s="48"/>
      <c r="T862" s="48"/>
      <c r="U862" s="48"/>
      <c r="V862" s="48"/>
      <c r="W862" s="48"/>
      <c r="X862" s="48"/>
    </row>
    <row r="863" spans="15:24" ht="15.75" customHeight="1">
      <c r="O863" s="512"/>
      <c r="P863" s="48"/>
      <c r="Q863" s="48"/>
      <c r="R863" s="48"/>
      <c r="S863" s="48"/>
      <c r="T863" s="48"/>
      <c r="U863" s="48"/>
      <c r="V863" s="48"/>
      <c r="W863" s="48"/>
      <c r="X863" s="48"/>
    </row>
    <row r="864" spans="15:24" ht="15.75" customHeight="1">
      <c r="O864" s="512"/>
      <c r="P864" s="48"/>
      <c r="Q864" s="48"/>
      <c r="R864" s="48"/>
      <c r="S864" s="48"/>
      <c r="T864" s="48"/>
      <c r="U864" s="48"/>
      <c r="V864" s="48"/>
      <c r="W864" s="48"/>
      <c r="X864" s="48"/>
    </row>
    <row r="865" spans="15:24" ht="15.75" customHeight="1">
      <c r="O865" s="512"/>
      <c r="P865" s="48"/>
      <c r="Q865" s="48"/>
      <c r="R865" s="48"/>
      <c r="S865" s="48"/>
      <c r="T865" s="48"/>
      <c r="U865" s="48"/>
      <c r="V865" s="48"/>
      <c r="W865" s="48"/>
      <c r="X865" s="48"/>
    </row>
    <row r="866" spans="15:24" ht="15.75" customHeight="1">
      <c r="O866" s="512"/>
      <c r="P866" s="48"/>
      <c r="Q866" s="48"/>
      <c r="R866" s="48"/>
      <c r="S866" s="48"/>
      <c r="T866" s="48"/>
      <c r="U866" s="48"/>
      <c r="V866" s="48"/>
      <c r="W866" s="48"/>
      <c r="X866" s="48"/>
    </row>
    <row r="867" spans="15:24" ht="15.75" customHeight="1">
      <c r="O867" s="512"/>
      <c r="P867" s="48"/>
      <c r="Q867" s="48"/>
      <c r="R867" s="48"/>
      <c r="S867" s="48"/>
      <c r="T867" s="48"/>
      <c r="U867" s="48"/>
      <c r="V867" s="48"/>
      <c r="W867" s="48"/>
      <c r="X867" s="48"/>
    </row>
    <row r="868" spans="15:24" ht="15.75" customHeight="1">
      <c r="O868" s="512"/>
      <c r="P868" s="48"/>
      <c r="Q868" s="48"/>
      <c r="R868" s="48"/>
      <c r="S868" s="48"/>
      <c r="T868" s="48"/>
      <c r="U868" s="48"/>
      <c r="V868" s="48"/>
      <c r="W868" s="48"/>
      <c r="X868" s="48"/>
    </row>
    <row r="869" spans="15:24" ht="15.75" customHeight="1">
      <c r="O869" s="512"/>
      <c r="P869" s="48"/>
      <c r="Q869" s="48"/>
      <c r="R869" s="48"/>
      <c r="S869" s="48"/>
      <c r="T869" s="48"/>
      <c r="U869" s="48"/>
      <c r="V869" s="48"/>
      <c r="W869" s="48"/>
      <c r="X869" s="48"/>
    </row>
    <row r="870" spans="15:24" ht="15.75" customHeight="1">
      <c r="O870" s="512"/>
      <c r="P870" s="48"/>
      <c r="Q870" s="48"/>
      <c r="R870" s="48"/>
      <c r="S870" s="48"/>
      <c r="T870" s="48"/>
      <c r="U870" s="48"/>
      <c r="V870" s="48"/>
      <c r="W870" s="48"/>
      <c r="X870" s="48"/>
    </row>
    <row r="871" spans="15:24" ht="15.75" customHeight="1">
      <c r="O871" s="512"/>
      <c r="P871" s="48"/>
      <c r="Q871" s="48"/>
      <c r="R871" s="48"/>
      <c r="S871" s="48"/>
      <c r="T871" s="48"/>
      <c r="U871" s="48"/>
      <c r="V871" s="48"/>
      <c r="W871" s="48"/>
      <c r="X871" s="48"/>
    </row>
    <row r="872" spans="15:24" ht="15.75" customHeight="1">
      <c r="O872" s="512"/>
      <c r="P872" s="48"/>
      <c r="Q872" s="48"/>
      <c r="R872" s="48"/>
      <c r="S872" s="48"/>
      <c r="T872" s="48"/>
      <c r="U872" s="48"/>
      <c r="V872" s="48"/>
      <c r="W872" s="48"/>
      <c r="X872" s="48"/>
    </row>
    <row r="873" spans="15:24" ht="15.75" customHeight="1">
      <c r="O873" s="512"/>
      <c r="P873" s="48"/>
      <c r="Q873" s="48"/>
      <c r="R873" s="48"/>
      <c r="S873" s="48"/>
      <c r="T873" s="48"/>
      <c r="U873" s="48"/>
      <c r="V873" s="48"/>
      <c r="W873" s="48"/>
      <c r="X873" s="48"/>
    </row>
    <row r="874" spans="15:24" ht="15.75" customHeight="1">
      <c r="O874" s="512"/>
      <c r="P874" s="48"/>
      <c r="Q874" s="48"/>
      <c r="R874" s="48"/>
      <c r="S874" s="48"/>
      <c r="T874" s="48"/>
      <c r="U874" s="48"/>
      <c r="V874" s="48"/>
      <c r="W874" s="48"/>
      <c r="X874" s="48"/>
    </row>
    <row r="875" spans="15:24" ht="15.75" customHeight="1">
      <c r="O875" s="512"/>
      <c r="P875" s="48"/>
      <c r="Q875" s="48"/>
      <c r="R875" s="48"/>
      <c r="S875" s="48"/>
      <c r="T875" s="48"/>
      <c r="U875" s="48"/>
      <c r="V875" s="48"/>
      <c r="W875" s="48"/>
      <c r="X875" s="48"/>
    </row>
    <row r="876" spans="15:24" ht="15.75" customHeight="1">
      <c r="O876" s="512"/>
      <c r="P876" s="48"/>
      <c r="Q876" s="48"/>
      <c r="R876" s="48"/>
      <c r="S876" s="48"/>
      <c r="T876" s="48"/>
      <c r="U876" s="48"/>
      <c r="V876" s="48"/>
      <c r="W876" s="48"/>
      <c r="X876" s="48"/>
    </row>
    <row r="877" spans="15:24" ht="15.75" customHeight="1">
      <c r="O877" s="512"/>
      <c r="P877" s="48"/>
      <c r="Q877" s="48"/>
      <c r="R877" s="48"/>
      <c r="S877" s="48"/>
      <c r="T877" s="48"/>
      <c r="U877" s="48"/>
      <c r="V877" s="48"/>
      <c r="W877" s="48"/>
      <c r="X877" s="48"/>
    </row>
    <row r="878" spans="15:24" ht="15.75" customHeight="1">
      <c r="O878" s="512"/>
      <c r="P878" s="48"/>
      <c r="Q878" s="48"/>
      <c r="R878" s="48"/>
      <c r="S878" s="48"/>
      <c r="T878" s="48"/>
      <c r="U878" s="48"/>
      <c r="V878" s="48"/>
      <c r="W878" s="48"/>
      <c r="X878" s="48"/>
    </row>
    <row r="879" spans="15:24" ht="15.75" customHeight="1">
      <c r="O879" s="512"/>
      <c r="P879" s="48"/>
      <c r="Q879" s="48"/>
      <c r="R879" s="48"/>
      <c r="S879" s="48"/>
      <c r="T879" s="48"/>
      <c r="U879" s="48"/>
      <c r="V879" s="48"/>
      <c r="W879" s="48"/>
      <c r="X879" s="48"/>
    </row>
    <row r="880" spans="15:24" ht="15.75" customHeight="1">
      <c r="O880" s="512"/>
      <c r="P880" s="48"/>
      <c r="Q880" s="48"/>
      <c r="R880" s="48"/>
      <c r="S880" s="48"/>
      <c r="T880" s="48"/>
      <c r="U880" s="48"/>
      <c r="V880" s="48"/>
      <c r="W880" s="48"/>
      <c r="X880" s="48"/>
    </row>
    <row r="881" spans="15:24" ht="15.75" customHeight="1">
      <c r="O881" s="512"/>
      <c r="P881" s="48"/>
      <c r="Q881" s="48"/>
      <c r="R881" s="48"/>
      <c r="S881" s="48"/>
      <c r="T881" s="48"/>
      <c r="U881" s="48"/>
      <c r="V881" s="48"/>
      <c r="W881" s="48"/>
      <c r="X881" s="48"/>
    </row>
    <row r="882" spans="15:24" ht="15.75" customHeight="1">
      <c r="O882" s="512"/>
      <c r="P882" s="48"/>
      <c r="Q882" s="48"/>
      <c r="R882" s="48"/>
      <c r="S882" s="48"/>
      <c r="T882" s="48"/>
      <c r="U882" s="48"/>
      <c r="V882" s="48"/>
      <c r="W882" s="48"/>
      <c r="X882" s="48"/>
    </row>
    <row r="883" spans="15:24" ht="15.75" customHeight="1">
      <c r="O883" s="512"/>
      <c r="P883" s="48"/>
      <c r="Q883" s="48"/>
      <c r="R883" s="48"/>
      <c r="S883" s="48"/>
      <c r="T883" s="48"/>
      <c r="U883" s="48"/>
      <c r="V883" s="48"/>
      <c r="W883" s="48"/>
      <c r="X883" s="48"/>
    </row>
    <row r="884" spans="15:24" ht="15.75" customHeight="1">
      <c r="O884" s="512"/>
      <c r="P884" s="48"/>
      <c r="Q884" s="48"/>
      <c r="R884" s="48"/>
      <c r="S884" s="48"/>
      <c r="T884" s="48"/>
      <c r="U884" s="48"/>
      <c r="V884" s="48"/>
      <c r="W884" s="48"/>
      <c r="X884" s="48"/>
    </row>
    <row r="885" spans="15:24" ht="15.75" customHeight="1">
      <c r="O885" s="512"/>
      <c r="P885" s="48"/>
      <c r="Q885" s="48"/>
      <c r="R885" s="48"/>
      <c r="S885" s="48"/>
      <c r="T885" s="48"/>
      <c r="U885" s="48"/>
      <c r="V885" s="48"/>
      <c r="W885" s="48"/>
      <c r="X885" s="48"/>
    </row>
    <row r="886" spans="15:24" ht="15.75" customHeight="1">
      <c r="O886" s="512"/>
      <c r="P886" s="48"/>
      <c r="Q886" s="48"/>
      <c r="R886" s="48"/>
      <c r="S886" s="48"/>
      <c r="T886" s="48"/>
      <c r="U886" s="48"/>
      <c r="V886" s="48"/>
      <c r="W886" s="48"/>
      <c r="X886" s="48"/>
    </row>
    <row r="887" spans="15:24" ht="15.75" customHeight="1">
      <c r="O887" s="512"/>
      <c r="P887" s="48"/>
      <c r="Q887" s="48"/>
      <c r="R887" s="48"/>
      <c r="S887" s="48"/>
      <c r="T887" s="48"/>
      <c r="U887" s="48"/>
      <c r="V887" s="48"/>
      <c r="W887" s="48"/>
      <c r="X887" s="48"/>
    </row>
    <row r="888" spans="15:24" ht="15.75" customHeight="1">
      <c r="O888" s="512"/>
      <c r="P888" s="48"/>
      <c r="Q888" s="48"/>
      <c r="R888" s="48"/>
      <c r="S888" s="48"/>
      <c r="T888" s="48"/>
      <c r="U888" s="48"/>
      <c r="V888" s="48"/>
      <c r="W888" s="48"/>
      <c r="X888" s="48"/>
    </row>
    <row r="889" spans="15:24" ht="15.75" customHeight="1">
      <c r="O889" s="512"/>
      <c r="P889" s="48"/>
      <c r="Q889" s="48"/>
      <c r="R889" s="48"/>
      <c r="S889" s="48"/>
      <c r="T889" s="48"/>
      <c r="U889" s="48"/>
      <c r="V889" s="48"/>
      <c r="W889" s="48"/>
      <c r="X889" s="48"/>
    </row>
    <row r="890" spans="15:24" ht="15.75" customHeight="1">
      <c r="O890" s="512"/>
      <c r="P890" s="48"/>
      <c r="Q890" s="48"/>
      <c r="R890" s="48"/>
      <c r="S890" s="48"/>
      <c r="T890" s="48"/>
      <c r="U890" s="48"/>
      <c r="V890" s="48"/>
      <c r="W890" s="48"/>
      <c r="X890" s="48"/>
    </row>
    <row r="891" spans="15:24" ht="15.75" customHeight="1">
      <c r="O891" s="512"/>
      <c r="P891" s="48"/>
      <c r="Q891" s="48"/>
      <c r="R891" s="48"/>
      <c r="S891" s="48"/>
      <c r="T891" s="48"/>
      <c r="U891" s="48"/>
      <c r="V891" s="48"/>
      <c r="W891" s="48"/>
      <c r="X891" s="48"/>
    </row>
    <row r="892" spans="15:24" ht="15.75" customHeight="1">
      <c r="O892" s="512"/>
      <c r="P892" s="48"/>
      <c r="Q892" s="48"/>
      <c r="R892" s="48"/>
      <c r="S892" s="48"/>
      <c r="T892" s="48"/>
      <c r="U892" s="48"/>
      <c r="V892" s="48"/>
      <c r="W892" s="48"/>
      <c r="X892" s="48"/>
    </row>
    <row r="893" spans="15:24" ht="15.75" customHeight="1">
      <c r="O893" s="512"/>
      <c r="P893" s="48"/>
      <c r="Q893" s="48"/>
      <c r="R893" s="48"/>
      <c r="S893" s="48"/>
      <c r="T893" s="48"/>
      <c r="U893" s="48"/>
      <c r="V893" s="48"/>
      <c r="W893" s="48"/>
      <c r="X893" s="48"/>
    </row>
    <row r="894" spans="15:24" ht="15.75" customHeight="1">
      <c r="O894" s="512"/>
      <c r="P894" s="48"/>
      <c r="Q894" s="48"/>
      <c r="R894" s="48"/>
      <c r="S894" s="48"/>
      <c r="T894" s="48"/>
      <c r="U894" s="48"/>
      <c r="V894" s="48"/>
      <c r="W894" s="48"/>
      <c r="X894" s="48"/>
    </row>
    <row r="895" spans="15:24" ht="15.75" customHeight="1">
      <c r="O895" s="512"/>
      <c r="P895" s="48"/>
      <c r="Q895" s="48"/>
      <c r="R895" s="48"/>
      <c r="S895" s="48"/>
      <c r="T895" s="48"/>
      <c r="U895" s="48"/>
      <c r="V895" s="48"/>
      <c r="W895" s="48"/>
      <c r="X895" s="48"/>
    </row>
    <row r="896" spans="15:24" ht="15.75" customHeight="1">
      <c r="O896" s="512"/>
      <c r="P896" s="48"/>
      <c r="Q896" s="48"/>
      <c r="R896" s="48"/>
      <c r="S896" s="48"/>
      <c r="T896" s="48"/>
      <c r="U896" s="48"/>
      <c r="V896" s="48"/>
      <c r="W896" s="48"/>
      <c r="X896" s="48"/>
    </row>
    <row r="897" spans="15:24" ht="15.75" customHeight="1">
      <c r="O897" s="512"/>
      <c r="P897" s="48"/>
      <c r="Q897" s="48"/>
      <c r="R897" s="48"/>
      <c r="S897" s="48"/>
      <c r="T897" s="48"/>
      <c r="U897" s="48"/>
      <c r="V897" s="48"/>
      <c r="W897" s="48"/>
      <c r="X897" s="48"/>
    </row>
    <row r="898" spans="15:24" ht="15.75" customHeight="1">
      <c r="O898" s="512"/>
      <c r="P898" s="48"/>
      <c r="Q898" s="48"/>
      <c r="R898" s="48"/>
      <c r="S898" s="48"/>
      <c r="T898" s="48"/>
      <c r="U898" s="48"/>
      <c r="V898" s="48"/>
      <c r="W898" s="48"/>
      <c r="X898" s="48"/>
    </row>
    <row r="899" spans="15:24" ht="15.75" customHeight="1">
      <c r="O899" s="512"/>
      <c r="P899" s="48"/>
      <c r="Q899" s="48"/>
      <c r="R899" s="48"/>
      <c r="S899" s="48"/>
      <c r="T899" s="48"/>
      <c r="U899" s="48"/>
      <c r="V899" s="48"/>
      <c r="W899" s="48"/>
      <c r="X899" s="48"/>
    </row>
    <row r="900" spans="15:24" ht="15.75" customHeight="1">
      <c r="O900" s="512"/>
      <c r="P900" s="48"/>
      <c r="Q900" s="48"/>
      <c r="R900" s="48"/>
      <c r="S900" s="48"/>
      <c r="T900" s="48"/>
      <c r="U900" s="48"/>
      <c r="V900" s="48"/>
      <c r="W900" s="48"/>
      <c r="X900" s="48"/>
    </row>
    <row r="901" spans="15:24" ht="15.75" customHeight="1">
      <c r="O901" s="512"/>
      <c r="P901" s="48"/>
      <c r="Q901" s="48"/>
      <c r="R901" s="48"/>
      <c r="S901" s="48"/>
      <c r="T901" s="48"/>
      <c r="U901" s="48"/>
      <c r="V901" s="48"/>
      <c r="W901" s="48"/>
      <c r="X901" s="48"/>
    </row>
    <row r="902" spans="15:24" ht="15.75" customHeight="1">
      <c r="O902" s="512"/>
      <c r="P902" s="48"/>
      <c r="Q902" s="48"/>
      <c r="R902" s="48"/>
      <c r="S902" s="48"/>
      <c r="T902" s="48"/>
      <c r="U902" s="48"/>
      <c r="V902" s="48"/>
      <c r="W902" s="48"/>
      <c r="X902" s="48"/>
    </row>
    <row r="903" spans="15:24" ht="15.75" customHeight="1">
      <c r="O903" s="512"/>
      <c r="P903" s="48"/>
      <c r="Q903" s="48"/>
      <c r="R903" s="48"/>
      <c r="S903" s="48"/>
      <c r="T903" s="48"/>
      <c r="U903" s="48"/>
      <c r="V903" s="48"/>
      <c r="W903" s="48"/>
      <c r="X903" s="48"/>
    </row>
    <row r="904" spans="15:24" ht="15.75" customHeight="1">
      <c r="O904" s="512"/>
      <c r="P904" s="48"/>
      <c r="Q904" s="48"/>
      <c r="R904" s="48"/>
      <c r="S904" s="48"/>
      <c r="T904" s="48"/>
      <c r="U904" s="48"/>
      <c r="V904" s="48"/>
      <c r="W904" s="48"/>
      <c r="X904" s="48"/>
    </row>
    <row r="905" spans="15:24" ht="15.75" customHeight="1">
      <c r="O905" s="512"/>
      <c r="P905" s="48"/>
      <c r="Q905" s="48"/>
      <c r="R905" s="48"/>
      <c r="S905" s="48"/>
      <c r="T905" s="48"/>
      <c r="U905" s="48"/>
      <c r="V905" s="48"/>
      <c r="W905" s="48"/>
      <c r="X905" s="48"/>
    </row>
    <row r="906" spans="15:24" ht="15.75" customHeight="1">
      <c r="O906" s="512"/>
      <c r="P906" s="48"/>
      <c r="Q906" s="48"/>
      <c r="R906" s="48"/>
      <c r="S906" s="48"/>
      <c r="T906" s="48"/>
      <c r="U906" s="48"/>
      <c r="V906" s="48"/>
      <c r="W906" s="48"/>
      <c r="X906" s="48"/>
    </row>
    <row r="907" spans="15:24" ht="15.75" customHeight="1">
      <c r="O907" s="512"/>
      <c r="P907" s="48"/>
      <c r="Q907" s="48"/>
      <c r="R907" s="48"/>
      <c r="S907" s="48"/>
      <c r="T907" s="48"/>
      <c r="U907" s="48"/>
      <c r="V907" s="48"/>
      <c r="W907" s="48"/>
      <c r="X907" s="48"/>
    </row>
    <row r="908" spans="15:24" ht="15.75" customHeight="1">
      <c r="O908" s="512"/>
      <c r="P908" s="48"/>
      <c r="Q908" s="48"/>
      <c r="R908" s="48"/>
      <c r="S908" s="48"/>
      <c r="T908" s="48"/>
      <c r="U908" s="48"/>
      <c r="V908" s="48"/>
      <c r="W908" s="48"/>
      <c r="X908" s="48"/>
    </row>
    <row r="909" spans="15:24" ht="15.75" customHeight="1">
      <c r="O909" s="512"/>
      <c r="P909" s="48"/>
      <c r="Q909" s="48"/>
      <c r="R909" s="48"/>
      <c r="S909" s="48"/>
      <c r="T909" s="48"/>
      <c r="U909" s="48"/>
      <c r="V909" s="48"/>
      <c r="W909" s="48"/>
      <c r="X909" s="48"/>
    </row>
    <row r="910" spans="15:24" ht="15.75" customHeight="1">
      <c r="O910" s="512"/>
      <c r="P910" s="48"/>
      <c r="Q910" s="48"/>
      <c r="R910" s="48"/>
      <c r="S910" s="48"/>
      <c r="T910" s="48"/>
      <c r="U910" s="48"/>
      <c r="V910" s="48"/>
      <c r="W910" s="48"/>
      <c r="X910" s="48"/>
    </row>
    <row r="911" spans="15:24" ht="15.75" customHeight="1">
      <c r="O911" s="512"/>
      <c r="P911" s="48"/>
      <c r="Q911" s="48"/>
      <c r="R911" s="48"/>
      <c r="S911" s="48"/>
      <c r="T911" s="48"/>
      <c r="U911" s="48"/>
      <c r="V911" s="48"/>
      <c r="W911" s="48"/>
      <c r="X911" s="48"/>
    </row>
    <row r="912" spans="15:24" ht="15.75" customHeight="1">
      <c r="O912" s="512"/>
      <c r="P912" s="48"/>
      <c r="Q912" s="48"/>
      <c r="R912" s="48"/>
      <c r="S912" s="48"/>
      <c r="T912" s="48"/>
      <c r="U912" s="48"/>
      <c r="V912" s="48"/>
      <c r="W912" s="48"/>
      <c r="X912" s="48"/>
    </row>
    <row r="913" spans="15:24" ht="15.75" customHeight="1">
      <c r="O913" s="512"/>
      <c r="P913" s="48"/>
      <c r="Q913" s="48"/>
      <c r="R913" s="48"/>
      <c r="S913" s="48"/>
      <c r="T913" s="48"/>
      <c r="U913" s="48"/>
      <c r="V913" s="48"/>
      <c r="W913" s="48"/>
      <c r="X913" s="48"/>
    </row>
    <row r="914" spans="15:24" ht="15.75" customHeight="1">
      <c r="O914" s="512"/>
      <c r="P914" s="48"/>
      <c r="Q914" s="48"/>
      <c r="R914" s="48"/>
      <c r="S914" s="48"/>
      <c r="T914" s="48"/>
      <c r="U914" s="48"/>
      <c r="V914" s="48"/>
      <c r="W914" s="48"/>
      <c r="X914" s="48"/>
    </row>
    <row r="915" spans="15:24" ht="15.75" customHeight="1">
      <c r="O915" s="512"/>
      <c r="P915" s="48"/>
      <c r="Q915" s="48"/>
      <c r="R915" s="48"/>
      <c r="S915" s="48"/>
      <c r="T915" s="48"/>
      <c r="U915" s="48"/>
      <c r="V915" s="48"/>
      <c r="W915" s="48"/>
      <c r="X915" s="48"/>
    </row>
    <row r="916" spans="15:24" ht="15.75" customHeight="1">
      <c r="O916" s="512"/>
      <c r="P916" s="48"/>
      <c r="Q916" s="48"/>
      <c r="R916" s="48"/>
      <c r="S916" s="48"/>
      <c r="T916" s="48"/>
      <c r="U916" s="48"/>
      <c r="V916" s="48"/>
      <c r="W916" s="48"/>
      <c r="X916" s="48"/>
    </row>
    <row r="917" spans="15:24" ht="15.75" customHeight="1">
      <c r="O917" s="512"/>
      <c r="P917" s="48"/>
      <c r="Q917" s="48"/>
      <c r="R917" s="48"/>
      <c r="S917" s="48"/>
      <c r="T917" s="48"/>
      <c r="U917" s="48"/>
      <c r="V917" s="48"/>
      <c r="W917" s="48"/>
      <c r="X917" s="48"/>
    </row>
    <row r="918" spans="15:24" ht="15.75" customHeight="1">
      <c r="O918" s="512"/>
      <c r="P918" s="48"/>
      <c r="Q918" s="48"/>
      <c r="R918" s="48"/>
      <c r="S918" s="48"/>
      <c r="T918" s="48"/>
      <c r="U918" s="48"/>
      <c r="V918" s="48"/>
      <c r="W918" s="48"/>
      <c r="X918" s="48"/>
    </row>
    <row r="919" spans="15:24" ht="15.75" customHeight="1">
      <c r="O919" s="512"/>
      <c r="P919" s="48"/>
      <c r="Q919" s="48"/>
      <c r="R919" s="48"/>
      <c r="S919" s="48"/>
      <c r="T919" s="48"/>
      <c r="U919" s="48"/>
      <c r="V919" s="48"/>
      <c r="W919" s="48"/>
      <c r="X919" s="48"/>
    </row>
    <row r="920" spans="15:24" ht="15.75" customHeight="1">
      <c r="O920" s="512"/>
      <c r="P920" s="48"/>
      <c r="Q920" s="48"/>
      <c r="R920" s="48"/>
      <c r="S920" s="48"/>
      <c r="T920" s="48"/>
      <c r="U920" s="48"/>
      <c r="V920" s="48"/>
      <c r="W920" s="48"/>
      <c r="X920" s="48"/>
    </row>
    <row r="921" spans="15:24" ht="15.75" customHeight="1">
      <c r="O921" s="512"/>
      <c r="P921" s="48"/>
      <c r="Q921" s="48"/>
      <c r="R921" s="48"/>
      <c r="S921" s="48"/>
      <c r="T921" s="48"/>
      <c r="U921" s="48"/>
      <c r="V921" s="48"/>
      <c r="W921" s="48"/>
      <c r="X921" s="48"/>
    </row>
    <row r="922" spans="15:24" ht="15.75" customHeight="1">
      <c r="O922" s="512"/>
      <c r="P922" s="48"/>
      <c r="Q922" s="48"/>
      <c r="R922" s="48"/>
      <c r="S922" s="48"/>
      <c r="T922" s="48"/>
      <c r="U922" s="48"/>
      <c r="V922" s="48"/>
      <c r="W922" s="48"/>
      <c r="X922" s="48"/>
    </row>
    <row r="923" spans="15:24" ht="15.75" customHeight="1">
      <c r="O923" s="512"/>
      <c r="P923" s="48"/>
      <c r="Q923" s="48"/>
      <c r="R923" s="48"/>
      <c r="S923" s="48"/>
      <c r="T923" s="48"/>
      <c r="U923" s="48"/>
      <c r="V923" s="48"/>
      <c r="W923" s="48"/>
      <c r="X923" s="48"/>
    </row>
    <row r="924" spans="15:24" ht="15.75" customHeight="1">
      <c r="O924" s="512"/>
      <c r="P924" s="48"/>
      <c r="Q924" s="48"/>
      <c r="R924" s="48"/>
      <c r="S924" s="48"/>
      <c r="T924" s="48"/>
      <c r="U924" s="48"/>
      <c r="V924" s="48"/>
      <c r="W924" s="48"/>
      <c r="X924" s="48"/>
    </row>
    <row r="925" spans="15:24" ht="15.75" customHeight="1">
      <c r="O925" s="512"/>
      <c r="P925" s="48"/>
      <c r="Q925" s="48"/>
      <c r="R925" s="48"/>
      <c r="S925" s="48"/>
      <c r="T925" s="48"/>
      <c r="U925" s="48"/>
      <c r="V925" s="48"/>
      <c r="W925" s="48"/>
      <c r="X925" s="48"/>
    </row>
    <row r="926" spans="15:24" ht="15.75" customHeight="1">
      <c r="O926" s="512"/>
      <c r="P926" s="48"/>
      <c r="Q926" s="48"/>
      <c r="R926" s="48"/>
      <c r="S926" s="48"/>
      <c r="T926" s="48"/>
      <c r="U926" s="48"/>
      <c r="V926" s="48"/>
      <c r="W926" s="48"/>
      <c r="X926" s="48"/>
    </row>
    <row r="927" spans="15:24" ht="15.75" customHeight="1">
      <c r="O927" s="512"/>
      <c r="P927" s="48"/>
      <c r="Q927" s="48"/>
      <c r="R927" s="48"/>
      <c r="S927" s="48"/>
      <c r="T927" s="48"/>
      <c r="U927" s="48"/>
      <c r="V927" s="48"/>
      <c r="W927" s="48"/>
      <c r="X927" s="48"/>
    </row>
    <row r="928" spans="15:24" ht="15.75" customHeight="1">
      <c r="O928" s="512"/>
      <c r="P928" s="48"/>
      <c r="Q928" s="48"/>
      <c r="R928" s="48"/>
      <c r="S928" s="48"/>
      <c r="T928" s="48"/>
      <c r="U928" s="48"/>
      <c r="V928" s="48"/>
      <c r="W928" s="48"/>
      <c r="X928" s="48"/>
    </row>
    <row r="929" spans="15:24" ht="15.75" customHeight="1">
      <c r="O929" s="512"/>
      <c r="P929" s="48"/>
      <c r="Q929" s="48"/>
      <c r="R929" s="48"/>
      <c r="S929" s="48"/>
      <c r="T929" s="48"/>
      <c r="U929" s="48"/>
      <c r="V929" s="48"/>
      <c r="W929" s="48"/>
      <c r="X929" s="48"/>
    </row>
    <row r="930" spans="15:24" ht="15.75" customHeight="1">
      <c r="O930" s="512"/>
      <c r="P930" s="48"/>
      <c r="Q930" s="48"/>
      <c r="R930" s="48"/>
      <c r="S930" s="48"/>
      <c r="T930" s="48"/>
      <c r="U930" s="48"/>
      <c r="V930" s="48"/>
      <c r="W930" s="48"/>
      <c r="X930" s="48"/>
    </row>
    <row r="931" spans="15:24" ht="15.75" customHeight="1">
      <c r="O931" s="512"/>
      <c r="P931" s="48"/>
      <c r="Q931" s="48"/>
      <c r="R931" s="48"/>
      <c r="S931" s="48"/>
      <c r="T931" s="48"/>
      <c r="U931" s="48"/>
      <c r="V931" s="48"/>
      <c r="W931" s="48"/>
      <c r="X931" s="48"/>
    </row>
    <row r="932" spans="15:24" ht="15.75" customHeight="1">
      <c r="O932" s="512"/>
      <c r="P932" s="48"/>
      <c r="Q932" s="48"/>
      <c r="R932" s="48"/>
      <c r="S932" s="48"/>
      <c r="T932" s="48"/>
      <c r="U932" s="48"/>
      <c r="V932" s="48"/>
      <c r="W932" s="48"/>
      <c r="X932" s="48"/>
    </row>
    <row r="933" spans="15:24" ht="15.75" customHeight="1">
      <c r="O933" s="512"/>
      <c r="P933" s="48"/>
      <c r="Q933" s="48"/>
      <c r="R933" s="48"/>
      <c r="S933" s="48"/>
      <c r="T933" s="48"/>
      <c r="U933" s="48"/>
      <c r="V933" s="48"/>
      <c r="W933" s="48"/>
      <c r="X933" s="48"/>
    </row>
    <row r="934" spans="15:24" ht="15.75" customHeight="1">
      <c r="O934" s="512"/>
      <c r="P934" s="48"/>
      <c r="Q934" s="48"/>
      <c r="R934" s="48"/>
      <c r="S934" s="48"/>
      <c r="T934" s="48"/>
      <c r="U934" s="48"/>
      <c r="V934" s="48"/>
      <c r="W934" s="48"/>
      <c r="X934" s="48"/>
    </row>
    <row r="935" spans="15:24" ht="15.75" customHeight="1">
      <c r="O935" s="512"/>
      <c r="P935" s="48"/>
      <c r="Q935" s="48"/>
      <c r="R935" s="48"/>
      <c r="S935" s="48"/>
      <c r="T935" s="48"/>
      <c r="U935" s="48"/>
      <c r="V935" s="48"/>
      <c r="W935" s="48"/>
      <c r="X935" s="48"/>
    </row>
    <row r="936" spans="15:24" ht="15.75" customHeight="1">
      <c r="O936" s="512"/>
      <c r="P936" s="48"/>
      <c r="Q936" s="48"/>
      <c r="R936" s="48"/>
      <c r="S936" s="48"/>
      <c r="T936" s="48"/>
      <c r="U936" s="48"/>
      <c r="V936" s="48"/>
      <c r="W936" s="48"/>
      <c r="X936" s="48"/>
    </row>
    <row r="937" spans="15:24" ht="15.75" customHeight="1">
      <c r="O937" s="512"/>
      <c r="P937" s="48"/>
      <c r="Q937" s="48"/>
      <c r="R937" s="48"/>
      <c r="S937" s="48"/>
      <c r="T937" s="48"/>
      <c r="U937" s="48"/>
      <c r="V937" s="48"/>
      <c r="W937" s="48"/>
      <c r="X937" s="48"/>
    </row>
    <row r="938" spans="15:24" ht="15.75" customHeight="1">
      <c r="O938" s="512"/>
      <c r="P938" s="48"/>
      <c r="Q938" s="48"/>
      <c r="R938" s="48"/>
      <c r="S938" s="48"/>
      <c r="T938" s="48"/>
      <c r="U938" s="48"/>
      <c r="V938" s="48"/>
      <c r="W938" s="48"/>
      <c r="X938" s="48"/>
    </row>
    <row r="939" spans="15:24" ht="15.75" customHeight="1">
      <c r="O939" s="512"/>
      <c r="P939" s="48"/>
      <c r="Q939" s="48"/>
      <c r="R939" s="48"/>
      <c r="S939" s="48"/>
      <c r="T939" s="48"/>
      <c r="U939" s="48"/>
      <c r="V939" s="48"/>
      <c r="W939" s="48"/>
      <c r="X939" s="48"/>
    </row>
    <row r="940" spans="15:24" ht="15.75" customHeight="1">
      <c r="O940" s="512"/>
      <c r="P940" s="48"/>
      <c r="Q940" s="48"/>
      <c r="R940" s="48"/>
      <c r="S940" s="48"/>
      <c r="T940" s="48"/>
      <c r="U940" s="48"/>
      <c r="V940" s="48"/>
      <c r="W940" s="48"/>
      <c r="X940" s="48"/>
    </row>
    <row r="941" spans="15:24" ht="15.75" customHeight="1">
      <c r="O941" s="512"/>
      <c r="P941" s="48"/>
      <c r="Q941" s="48"/>
      <c r="R941" s="48"/>
      <c r="S941" s="48"/>
      <c r="T941" s="48"/>
      <c r="U941" s="48"/>
      <c r="V941" s="48"/>
      <c r="W941" s="48"/>
      <c r="X941" s="48"/>
    </row>
    <row r="942" spans="15:24" ht="15.75" customHeight="1">
      <c r="O942" s="512"/>
      <c r="P942" s="48"/>
      <c r="Q942" s="48"/>
      <c r="R942" s="48"/>
      <c r="S942" s="48"/>
      <c r="T942" s="48"/>
      <c r="U942" s="48"/>
      <c r="V942" s="48"/>
      <c r="W942" s="48"/>
      <c r="X942" s="48"/>
    </row>
    <row r="943" spans="15:24" ht="15.75" customHeight="1">
      <c r="O943" s="512"/>
      <c r="P943" s="48"/>
      <c r="Q943" s="48"/>
      <c r="R943" s="48"/>
      <c r="S943" s="48"/>
      <c r="T943" s="48"/>
      <c r="U943" s="48"/>
      <c r="V943" s="48"/>
      <c r="W943" s="48"/>
      <c r="X943" s="48"/>
    </row>
    <row r="944" spans="15:24" ht="15.75" customHeight="1">
      <c r="O944" s="512"/>
      <c r="P944" s="48"/>
      <c r="Q944" s="48"/>
      <c r="R944" s="48"/>
      <c r="S944" s="48"/>
      <c r="T944" s="48"/>
      <c r="U944" s="48"/>
      <c r="V944" s="48"/>
      <c r="W944" s="48"/>
      <c r="X944" s="48"/>
    </row>
    <row r="945" spans="15:24" ht="15.75" customHeight="1">
      <c r="O945" s="512"/>
      <c r="P945" s="48"/>
      <c r="Q945" s="48"/>
      <c r="R945" s="48"/>
      <c r="S945" s="48"/>
      <c r="T945" s="48"/>
      <c r="U945" s="48"/>
      <c r="V945" s="48"/>
      <c r="W945" s="48"/>
      <c r="X945" s="48"/>
    </row>
    <row r="946" spans="15:24" ht="15.75" customHeight="1">
      <c r="O946" s="512"/>
      <c r="P946" s="48"/>
      <c r="Q946" s="48"/>
      <c r="R946" s="48"/>
      <c r="S946" s="48"/>
      <c r="T946" s="48"/>
      <c r="U946" s="48"/>
      <c r="V946" s="48"/>
      <c r="W946" s="48"/>
      <c r="X946" s="48"/>
    </row>
    <row r="947" spans="15:24" ht="15.75" customHeight="1">
      <c r="O947" s="512"/>
      <c r="P947" s="48"/>
      <c r="Q947" s="48"/>
      <c r="R947" s="48"/>
      <c r="S947" s="48"/>
      <c r="T947" s="48"/>
      <c r="U947" s="48"/>
      <c r="V947" s="48"/>
      <c r="W947" s="48"/>
      <c r="X947" s="48"/>
    </row>
    <row r="948" spans="15:24" ht="15.75" customHeight="1">
      <c r="O948" s="512"/>
      <c r="P948" s="48"/>
      <c r="Q948" s="48"/>
      <c r="R948" s="48"/>
      <c r="S948" s="48"/>
      <c r="T948" s="48"/>
      <c r="U948" s="48"/>
      <c r="V948" s="48"/>
      <c r="W948" s="48"/>
      <c r="X948" s="48"/>
    </row>
    <row r="949" spans="15:24" ht="15.75" customHeight="1">
      <c r="O949" s="512"/>
      <c r="P949" s="48"/>
      <c r="Q949" s="48"/>
      <c r="R949" s="48"/>
      <c r="S949" s="48"/>
      <c r="T949" s="48"/>
      <c r="U949" s="48"/>
      <c r="V949" s="48"/>
      <c r="W949" s="48"/>
      <c r="X949" s="48"/>
    </row>
    <row r="950" spans="15:24" ht="15.75" customHeight="1">
      <c r="O950" s="512"/>
      <c r="P950" s="48"/>
      <c r="Q950" s="48"/>
      <c r="R950" s="48"/>
      <c r="S950" s="48"/>
      <c r="T950" s="48"/>
      <c r="U950" s="48"/>
      <c r="V950" s="48"/>
      <c r="W950" s="48"/>
      <c r="X950" s="48"/>
    </row>
    <row r="951" spans="15:24" ht="15.75" customHeight="1">
      <c r="O951" s="512"/>
      <c r="P951" s="48"/>
      <c r="Q951" s="48"/>
      <c r="R951" s="48"/>
      <c r="S951" s="48"/>
      <c r="T951" s="48"/>
      <c r="U951" s="48"/>
      <c r="V951" s="48"/>
      <c r="W951" s="48"/>
      <c r="X951" s="48"/>
    </row>
    <row r="952" spans="15:24" ht="15.75" customHeight="1">
      <c r="O952" s="512"/>
      <c r="P952" s="48"/>
      <c r="Q952" s="48"/>
      <c r="R952" s="48"/>
      <c r="S952" s="48"/>
      <c r="T952" s="48"/>
      <c r="U952" s="48"/>
      <c r="V952" s="48"/>
      <c r="W952" s="48"/>
      <c r="X952" s="48"/>
    </row>
    <row r="953" spans="15:24" ht="15.75" customHeight="1">
      <c r="O953" s="512"/>
      <c r="P953" s="48"/>
      <c r="Q953" s="48"/>
      <c r="R953" s="48"/>
      <c r="S953" s="48"/>
      <c r="T953" s="48"/>
      <c r="U953" s="48"/>
      <c r="V953" s="48"/>
      <c r="W953" s="48"/>
      <c r="X953" s="48"/>
    </row>
    <row r="954" spans="15:24" ht="15.75" customHeight="1">
      <c r="O954" s="512"/>
      <c r="P954" s="48"/>
      <c r="Q954" s="48"/>
      <c r="R954" s="48"/>
      <c r="S954" s="48"/>
      <c r="T954" s="48"/>
      <c r="U954" s="48"/>
      <c r="V954" s="48"/>
      <c r="W954" s="48"/>
      <c r="X954" s="48"/>
    </row>
    <row r="955" spans="15:24" ht="15.75" customHeight="1">
      <c r="O955" s="512"/>
      <c r="P955" s="48"/>
      <c r="Q955" s="48"/>
      <c r="R955" s="48"/>
      <c r="S955" s="48"/>
      <c r="T955" s="48"/>
      <c r="U955" s="48"/>
      <c r="V955" s="48"/>
      <c r="W955" s="48"/>
      <c r="X955" s="48"/>
    </row>
    <row r="956" spans="15:24" ht="15.75" customHeight="1">
      <c r="O956" s="512"/>
      <c r="P956" s="48"/>
      <c r="Q956" s="48"/>
      <c r="R956" s="48"/>
      <c r="S956" s="48"/>
      <c r="T956" s="48"/>
      <c r="U956" s="48"/>
      <c r="V956" s="48"/>
      <c r="W956" s="48"/>
      <c r="X956" s="48"/>
    </row>
    <row r="957" spans="15:24" ht="15.75" customHeight="1">
      <c r="O957" s="512"/>
      <c r="P957" s="48"/>
      <c r="Q957" s="48"/>
      <c r="R957" s="48"/>
      <c r="S957" s="48"/>
      <c r="T957" s="48"/>
      <c r="U957" s="48"/>
      <c r="V957" s="48"/>
      <c r="W957" s="48"/>
      <c r="X957" s="48"/>
    </row>
    <row r="958" spans="15:24" ht="15.75" customHeight="1">
      <c r="O958" s="512"/>
      <c r="P958" s="48"/>
      <c r="Q958" s="48"/>
      <c r="R958" s="48"/>
      <c r="S958" s="48"/>
      <c r="T958" s="48"/>
      <c r="U958" s="48"/>
      <c r="V958" s="48"/>
      <c r="W958" s="48"/>
      <c r="X958" s="48"/>
    </row>
    <row r="959" spans="15:24" ht="15.75" customHeight="1">
      <c r="O959" s="512"/>
      <c r="P959" s="48"/>
      <c r="Q959" s="48"/>
      <c r="R959" s="48"/>
      <c r="S959" s="48"/>
      <c r="T959" s="48"/>
      <c r="U959" s="48"/>
      <c r="V959" s="48"/>
      <c r="W959" s="48"/>
      <c r="X959" s="48"/>
    </row>
    <row r="960" spans="15:24" ht="15.75" customHeight="1">
      <c r="O960" s="512"/>
      <c r="P960" s="48"/>
      <c r="Q960" s="48"/>
      <c r="R960" s="48"/>
      <c r="S960" s="48"/>
      <c r="T960" s="48"/>
      <c r="U960" s="48"/>
      <c r="V960" s="48"/>
      <c r="W960" s="48"/>
      <c r="X960" s="48"/>
    </row>
    <row r="961" spans="15:24" ht="15.75" customHeight="1">
      <c r="O961" s="512"/>
      <c r="P961" s="48"/>
      <c r="Q961" s="48"/>
      <c r="R961" s="48"/>
      <c r="S961" s="48"/>
      <c r="T961" s="48"/>
      <c r="U961" s="48"/>
      <c r="V961" s="48"/>
      <c r="W961" s="48"/>
      <c r="X961" s="48"/>
    </row>
    <row r="962" spans="15:24" ht="15.75" customHeight="1">
      <c r="O962" s="512"/>
      <c r="P962" s="48"/>
      <c r="Q962" s="48"/>
      <c r="R962" s="48"/>
      <c r="S962" s="48"/>
      <c r="T962" s="48"/>
      <c r="U962" s="48"/>
      <c r="V962" s="48"/>
      <c r="W962" s="48"/>
      <c r="X962" s="48"/>
    </row>
    <row r="963" spans="15:24" ht="15.75" customHeight="1">
      <c r="O963" s="512"/>
      <c r="P963" s="48"/>
      <c r="Q963" s="48"/>
      <c r="R963" s="48"/>
      <c r="S963" s="48"/>
      <c r="T963" s="48"/>
      <c r="U963" s="48"/>
      <c r="V963" s="48"/>
      <c r="W963" s="48"/>
      <c r="X963" s="48"/>
    </row>
    <row r="964" spans="15:24" ht="15.75" customHeight="1">
      <c r="O964" s="512"/>
      <c r="P964" s="48"/>
      <c r="Q964" s="48"/>
      <c r="R964" s="48"/>
      <c r="S964" s="48"/>
      <c r="T964" s="48"/>
      <c r="U964" s="48"/>
      <c r="V964" s="48"/>
      <c r="W964" s="48"/>
      <c r="X964" s="48"/>
    </row>
    <row r="965" spans="15:24" ht="15.75" customHeight="1">
      <c r="O965" s="512"/>
      <c r="P965" s="48"/>
      <c r="Q965" s="48"/>
      <c r="R965" s="48"/>
      <c r="S965" s="48"/>
      <c r="T965" s="48"/>
      <c r="U965" s="48"/>
      <c r="V965" s="48"/>
      <c r="W965" s="48"/>
      <c r="X965" s="48"/>
    </row>
    <row r="966" spans="15:24" ht="15.75" customHeight="1">
      <c r="O966" s="512"/>
      <c r="P966" s="48"/>
      <c r="Q966" s="48"/>
      <c r="R966" s="48"/>
      <c r="S966" s="48"/>
      <c r="T966" s="48"/>
      <c r="U966" s="48"/>
      <c r="V966" s="48"/>
      <c r="W966" s="48"/>
      <c r="X966" s="48"/>
    </row>
    <row r="967" spans="15:24" ht="15.75" customHeight="1">
      <c r="O967" s="512"/>
      <c r="P967" s="48"/>
      <c r="Q967" s="48"/>
      <c r="R967" s="48"/>
      <c r="S967" s="48"/>
      <c r="T967" s="48"/>
      <c r="U967" s="48"/>
      <c r="V967" s="48"/>
      <c r="W967" s="48"/>
      <c r="X967" s="48"/>
    </row>
    <row r="968" spans="15:24" ht="15.75" customHeight="1">
      <c r="O968" s="512"/>
      <c r="P968" s="48"/>
      <c r="Q968" s="48"/>
      <c r="R968" s="48"/>
      <c r="S968" s="48"/>
      <c r="T968" s="48"/>
      <c r="U968" s="48"/>
      <c r="V968" s="48"/>
      <c r="W968" s="48"/>
      <c r="X968" s="48"/>
    </row>
    <row r="969" spans="15:24" ht="15.75" customHeight="1">
      <c r="O969" s="512"/>
      <c r="P969" s="48"/>
      <c r="Q969" s="48"/>
      <c r="R969" s="48"/>
      <c r="S969" s="48"/>
      <c r="T969" s="48"/>
      <c r="U969" s="48"/>
      <c r="V969" s="48"/>
      <c r="W969" s="48"/>
      <c r="X969" s="48"/>
    </row>
    <row r="970" spans="15:24" ht="15.75" customHeight="1">
      <c r="O970" s="512"/>
      <c r="P970" s="48"/>
      <c r="Q970" s="48"/>
      <c r="R970" s="48"/>
      <c r="S970" s="48"/>
      <c r="T970" s="48"/>
      <c r="U970" s="48"/>
      <c r="V970" s="48"/>
      <c r="W970" s="48"/>
      <c r="X970" s="48"/>
    </row>
    <row r="971" spans="15:24" ht="15.75" customHeight="1">
      <c r="O971" s="512"/>
      <c r="P971" s="48"/>
      <c r="Q971" s="48"/>
      <c r="R971" s="48"/>
      <c r="S971" s="48"/>
      <c r="T971" s="48"/>
      <c r="U971" s="48"/>
      <c r="V971" s="48"/>
      <c r="W971" s="48"/>
      <c r="X971" s="48"/>
    </row>
    <row r="972" spans="15:24" ht="15.75" customHeight="1">
      <c r="O972" s="512"/>
      <c r="P972" s="48"/>
      <c r="Q972" s="48"/>
      <c r="R972" s="48"/>
      <c r="S972" s="48"/>
      <c r="T972" s="48"/>
      <c r="U972" s="48"/>
      <c r="V972" s="48"/>
      <c r="W972" s="48"/>
      <c r="X972" s="48"/>
    </row>
    <row r="973" spans="15:24" ht="15.75" customHeight="1">
      <c r="O973" s="512"/>
      <c r="P973" s="48"/>
      <c r="Q973" s="48"/>
      <c r="R973" s="48"/>
      <c r="S973" s="48"/>
      <c r="T973" s="48"/>
      <c r="U973" s="48"/>
      <c r="V973" s="48"/>
      <c r="W973" s="48"/>
      <c r="X973" s="48"/>
    </row>
    <row r="974" spans="15:24" ht="15.75" customHeight="1">
      <c r="O974" s="512"/>
      <c r="P974" s="48"/>
      <c r="Q974" s="48"/>
      <c r="R974" s="48"/>
      <c r="S974" s="48"/>
      <c r="T974" s="48"/>
      <c r="U974" s="48"/>
      <c r="V974" s="48"/>
      <c r="W974" s="48"/>
      <c r="X974" s="48"/>
    </row>
    <row r="975" spans="15:24" ht="15.75" customHeight="1">
      <c r="O975" s="512"/>
      <c r="P975" s="48"/>
      <c r="Q975" s="48"/>
      <c r="R975" s="48"/>
      <c r="S975" s="48"/>
      <c r="T975" s="48"/>
      <c r="U975" s="48"/>
      <c r="V975" s="48"/>
      <c r="W975" s="48"/>
      <c r="X975" s="48"/>
    </row>
    <row r="976" spans="15:24" ht="15.75" customHeight="1">
      <c r="O976" s="512"/>
      <c r="P976" s="48"/>
      <c r="Q976" s="48"/>
      <c r="R976" s="48"/>
      <c r="S976" s="48"/>
      <c r="T976" s="48"/>
      <c r="U976" s="48"/>
      <c r="V976" s="48"/>
      <c r="W976" s="48"/>
      <c r="X976" s="48"/>
    </row>
    <row r="977" spans="15:24" ht="15.75" customHeight="1">
      <c r="O977" s="512"/>
      <c r="P977" s="48"/>
      <c r="Q977" s="48"/>
      <c r="R977" s="48"/>
      <c r="S977" s="48"/>
      <c r="T977" s="48"/>
      <c r="U977" s="48"/>
      <c r="V977" s="48"/>
      <c r="W977" s="48"/>
      <c r="X977" s="48"/>
    </row>
    <row r="978" spans="15:24" ht="15.75" customHeight="1">
      <c r="O978" s="512"/>
      <c r="P978" s="48"/>
      <c r="Q978" s="48"/>
      <c r="R978" s="48"/>
      <c r="S978" s="48"/>
      <c r="T978" s="48"/>
      <c r="U978" s="48"/>
      <c r="V978" s="48"/>
      <c r="W978" s="48"/>
      <c r="X978" s="48"/>
    </row>
    <row r="979" spans="15:24" ht="15.75" customHeight="1">
      <c r="O979" s="512"/>
      <c r="P979" s="48"/>
      <c r="Q979" s="48"/>
      <c r="R979" s="48"/>
      <c r="S979" s="48"/>
      <c r="T979" s="48"/>
      <c r="U979" s="48"/>
      <c r="V979" s="48"/>
      <c r="W979" s="48"/>
      <c r="X979" s="48"/>
    </row>
    <row r="980" spans="15:24" ht="15.75" customHeight="1">
      <c r="O980" s="512"/>
      <c r="P980" s="48"/>
      <c r="Q980" s="48"/>
      <c r="R980" s="48"/>
      <c r="S980" s="48"/>
      <c r="T980" s="48"/>
      <c r="U980" s="48"/>
      <c r="V980" s="48"/>
      <c r="W980" s="48"/>
      <c r="X980" s="48"/>
    </row>
    <row r="981" spans="15:24" ht="15.75" customHeight="1">
      <c r="O981" s="512"/>
      <c r="P981" s="48"/>
      <c r="Q981" s="48"/>
      <c r="R981" s="48"/>
      <c r="S981" s="48"/>
      <c r="T981" s="48"/>
      <c r="U981" s="48"/>
      <c r="V981" s="48"/>
      <c r="W981" s="48"/>
      <c r="X981" s="48"/>
    </row>
    <row r="982" spans="15:24" ht="15.75" customHeight="1">
      <c r="O982" s="512"/>
      <c r="P982" s="48"/>
      <c r="Q982" s="48"/>
      <c r="R982" s="48"/>
      <c r="S982" s="48"/>
      <c r="T982" s="48"/>
      <c r="U982" s="48"/>
      <c r="V982" s="48"/>
      <c r="W982" s="48"/>
      <c r="X982" s="48"/>
    </row>
    <row r="983" spans="15:24" ht="15.75" customHeight="1">
      <c r="O983" s="512"/>
      <c r="P983" s="48"/>
      <c r="Q983" s="48"/>
      <c r="R983" s="48"/>
      <c r="S983" s="48"/>
      <c r="T983" s="48"/>
      <c r="U983" s="48"/>
      <c r="V983" s="48"/>
      <c r="W983" s="48"/>
      <c r="X983" s="48"/>
    </row>
    <row r="984" spans="15:24" ht="15.75" customHeight="1">
      <c r="O984" s="512"/>
      <c r="P984" s="48"/>
      <c r="Q984" s="48"/>
      <c r="R984" s="48"/>
      <c r="S984" s="48"/>
      <c r="T984" s="48"/>
      <c r="U984" s="48"/>
      <c r="V984" s="48"/>
      <c r="W984" s="48"/>
      <c r="X984" s="48"/>
    </row>
    <row r="985" spans="15:24" ht="15.75" customHeight="1">
      <c r="O985" s="512"/>
      <c r="P985" s="48"/>
      <c r="Q985" s="48"/>
      <c r="R985" s="48"/>
      <c r="S985" s="48"/>
      <c r="T985" s="48"/>
      <c r="U985" s="48"/>
      <c r="V985" s="48"/>
      <c r="W985" s="48"/>
      <c r="X985" s="48"/>
    </row>
    <row r="986" spans="15:24" ht="15.75" customHeight="1">
      <c r="O986" s="512"/>
      <c r="P986" s="48"/>
      <c r="Q986" s="48"/>
      <c r="R986" s="48"/>
      <c r="S986" s="48"/>
      <c r="T986" s="48"/>
      <c r="U986" s="48"/>
      <c r="V986" s="48"/>
      <c r="W986" s="48"/>
      <c r="X986" s="48"/>
    </row>
    <row r="987" spans="15:24" ht="15.75" customHeight="1">
      <c r="O987" s="512"/>
      <c r="P987" s="48"/>
      <c r="Q987" s="48"/>
      <c r="R987" s="48"/>
      <c r="S987" s="48"/>
      <c r="T987" s="48"/>
      <c r="U987" s="48"/>
      <c r="V987" s="48"/>
      <c r="W987" s="48"/>
      <c r="X987" s="48"/>
    </row>
    <row r="988" spans="15:24" ht="15.75" customHeight="1">
      <c r="O988" s="512"/>
      <c r="P988" s="48"/>
      <c r="Q988" s="48"/>
      <c r="R988" s="48"/>
      <c r="S988" s="48"/>
      <c r="T988" s="48"/>
      <c r="U988" s="48"/>
      <c r="V988" s="48"/>
      <c r="W988" s="48"/>
      <c r="X988" s="48"/>
    </row>
    <row r="989" spans="15:24" ht="15.75" customHeight="1">
      <c r="O989" s="512"/>
      <c r="P989" s="48"/>
      <c r="Q989" s="48"/>
      <c r="R989" s="48"/>
      <c r="S989" s="48"/>
      <c r="T989" s="48"/>
      <c r="U989" s="48"/>
      <c r="V989" s="48"/>
      <c r="W989" s="48"/>
      <c r="X989" s="48"/>
    </row>
    <row r="990" spans="15:24" ht="15.75" customHeight="1">
      <c r="O990" s="512"/>
      <c r="P990" s="48"/>
      <c r="Q990" s="48"/>
      <c r="R990" s="48"/>
      <c r="S990" s="48"/>
      <c r="T990" s="48"/>
      <c r="U990" s="48"/>
      <c r="V990" s="48"/>
      <c r="W990" s="48"/>
      <c r="X990" s="48"/>
    </row>
    <row r="991" spans="15:24" ht="15.75" customHeight="1">
      <c r="O991" s="512"/>
      <c r="P991" s="48"/>
      <c r="Q991" s="48"/>
      <c r="R991" s="48"/>
      <c r="S991" s="48"/>
      <c r="T991" s="48"/>
      <c r="U991" s="48"/>
      <c r="V991" s="48"/>
      <c r="W991" s="48"/>
      <c r="X991" s="48"/>
    </row>
    <row r="992" spans="15:24" ht="15.75" customHeight="1">
      <c r="O992" s="512"/>
      <c r="P992" s="48"/>
      <c r="Q992" s="48"/>
      <c r="R992" s="48"/>
      <c r="S992" s="48"/>
      <c r="T992" s="48"/>
      <c r="U992" s="48"/>
      <c r="V992" s="48"/>
      <c r="W992" s="48"/>
      <c r="X992" s="48"/>
    </row>
    <row r="993" spans="15:24" ht="15.75" customHeight="1">
      <c r="O993" s="512"/>
      <c r="P993" s="48"/>
      <c r="Q993" s="48"/>
      <c r="R993" s="48"/>
      <c r="S993" s="48"/>
      <c r="T993" s="48"/>
      <c r="U993" s="48"/>
      <c r="V993" s="48"/>
      <c r="W993" s="48"/>
      <c r="X993" s="48"/>
    </row>
    <row r="994" spans="15:24" ht="15.75" customHeight="1">
      <c r="O994" s="512"/>
      <c r="P994" s="48"/>
      <c r="Q994" s="48"/>
      <c r="R994" s="48"/>
      <c r="S994" s="48"/>
      <c r="T994" s="48"/>
      <c r="U994" s="48"/>
      <c r="V994" s="48"/>
      <c r="W994" s="48"/>
      <c r="X994" s="48"/>
    </row>
    <row r="995" spans="15:24" ht="15.75" customHeight="1">
      <c r="O995" s="512"/>
      <c r="P995" s="48"/>
      <c r="Q995" s="48"/>
      <c r="R995" s="48"/>
      <c r="S995" s="48"/>
      <c r="T995" s="48"/>
      <c r="U995" s="48"/>
      <c r="V995" s="48"/>
      <c r="W995" s="48"/>
      <c r="X995" s="48"/>
    </row>
    <row r="996" spans="15:24" ht="15.75" customHeight="1">
      <c r="O996" s="512"/>
      <c r="P996" s="48"/>
      <c r="Q996" s="48"/>
      <c r="R996" s="48"/>
      <c r="S996" s="48"/>
      <c r="T996" s="48"/>
      <c r="U996" s="48"/>
      <c r="V996" s="48"/>
      <c r="W996" s="48"/>
      <c r="X996" s="48"/>
    </row>
    <row r="997" spans="15:24" ht="15.75" customHeight="1">
      <c r="O997" s="512"/>
      <c r="P997" s="48"/>
      <c r="Q997" s="48"/>
      <c r="R997" s="48"/>
      <c r="S997" s="48"/>
      <c r="T997" s="48"/>
      <c r="U997" s="48"/>
      <c r="V997" s="48"/>
      <c r="W997" s="48"/>
      <c r="X997" s="48"/>
    </row>
    <row r="998" spans="15:24" ht="15.75" customHeight="1">
      <c r="O998" s="512"/>
      <c r="P998" s="48"/>
      <c r="Q998" s="48"/>
      <c r="R998" s="48"/>
      <c r="S998" s="48"/>
      <c r="T998" s="48"/>
      <c r="U998" s="48"/>
      <c r="V998" s="48"/>
      <c r="W998" s="48"/>
      <c r="X998" s="48"/>
    </row>
    <row r="999" spans="15:24" ht="15.75" customHeight="1">
      <c r="O999" s="512"/>
      <c r="P999" s="48"/>
      <c r="Q999" s="48"/>
      <c r="R999" s="48"/>
      <c r="S999" s="48"/>
      <c r="T999" s="48"/>
      <c r="U999" s="48"/>
      <c r="V999" s="48"/>
      <c r="W999" s="48"/>
      <c r="X999" s="48"/>
    </row>
    <row r="1000" spans="15:24" ht="15.75" customHeight="1">
      <c r="O1000" s="512"/>
      <c r="P1000" s="48"/>
      <c r="Q1000" s="48"/>
      <c r="R1000" s="48"/>
      <c r="S1000" s="48"/>
      <c r="T1000" s="48"/>
      <c r="U1000" s="48"/>
      <c r="V1000" s="48"/>
      <c r="W1000" s="48"/>
      <c r="X1000" s="48"/>
    </row>
    <row r="1001" spans="15:24" ht="15" customHeight="1">
      <c r="O1001" s="512"/>
    </row>
    <row r="1002" spans="15:24" ht="15" customHeight="1">
      <c r="O1002" s="512"/>
    </row>
    <row r="1003" spans="15:24" ht="15" customHeight="1">
      <c r="O1003" s="512"/>
    </row>
    <row r="1004" spans="15:24" ht="15" customHeight="1">
      <c r="O1004" s="512"/>
    </row>
    <row r="1005" spans="15:24" ht="15" customHeight="1">
      <c r="O1005" s="512"/>
    </row>
    <row r="1006" spans="15:24" ht="15" customHeight="1">
      <c r="O1006" s="512"/>
    </row>
    <row r="1007" spans="15:24" ht="15" customHeight="1">
      <c r="O1007" s="512"/>
    </row>
    <row r="1008" spans="15:24" ht="15" customHeight="1">
      <c r="O1008" s="512"/>
    </row>
    <row r="1009" spans="15:15" ht="15" customHeight="1">
      <c r="O1009" s="512"/>
    </row>
    <row r="1010" spans="15:15" ht="15" customHeight="1">
      <c r="O1010" s="512"/>
    </row>
    <row r="1011" spans="15:15" ht="15" customHeight="1">
      <c r="O1011" s="512"/>
    </row>
    <row r="1012" spans="15:15" ht="15" customHeight="1">
      <c r="O1012" s="512"/>
    </row>
    <row r="1013" spans="15:15" ht="15" customHeight="1">
      <c r="O1013" s="512"/>
    </row>
    <row r="1014" spans="15:15" ht="15" customHeight="1">
      <c r="O1014" s="512"/>
    </row>
    <row r="1015" spans="15:15" ht="15" customHeight="1">
      <c r="O1015" s="512"/>
    </row>
    <row r="1016" spans="15:15" ht="15" customHeight="1">
      <c r="O1016" s="512"/>
    </row>
    <row r="1017" spans="15:15" ht="15" customHeight="1">
      <c r="O1017" s="512"/>
    </row>
    <row r="1018" spans="15:15" ht="15" customHeight="1">
      <c r="O1018" s="512"/>
    </row>
    <row r="1019" spans="15:15" ht="15" customHeight="1">
      <c r="O1019" s="512"/>
    </row>
    <row r="1020" spans="15:15" ht="15" customHeight="1">
      <c r="O1020" s="512"/>
    </row>
    <row r="1021" spans="15:15" ht="15" customHeight="1">
      <c r="O1021" s="512"/>
    </row>
    <row r="1022" spans="15:15" ht="15" customHeight="1">
      <c r="O1022" s="512"/>
    </row>
    <row r="1023" spans="15:15" ht="15" customHeight="1">
      <c r="O1023" s="512"/>
    </row>
    <row r="1024" spans="15:15" ht="15" customHeight="1">
      <c r="O1024" s="512"/>
    </row>
    <row r="1025" spans="15:15" ht="15" customHeight="1">
      <c r="O1025" s="512"/>
    </row>
    <row r="1026" spans="15:15" ht="15" customHeight="1">
      <c r="O1026" s="512"/>
    </row>
    <row r="1027" spans="15:15" ht="15" customHeight="1">
      <c r="O1027" s="512"/>
    </row>
    <row r="1028" spans="15:15" ht="15" customHeight="1">
      <c r="O1028" s="512"/>
    </row>
    <row r="1029" spans="15:15" ht="15" customHeight="1">
      <c r="O1029" s="512"/>
    </row>
    <row r="1030" spans="15:15" ht="15" customHeight="1">
      <c r="O1030" s="512"/>
    </row>
    <row r="1031" spans="15:15" ht="15" customHeight="1">
      <c r="O1031" s="512"/>
    </row>
    <row r="1032" spans="15:15" ht="15" customHeight="1">
      <c r="O1032" s="512"/>
    </row>
    <row r="1033" spans="15:15" ht="15" customHeight="1">
      <c r="O1033" s="512"/>
    </row>
    <row r="1034" spans="15:15" ht="15" customHeight="1">
      <c r="O1034" s="512"/>
    </row>
    <row r="1035" spans="15:15" ht="15" customHeight="1">
      <c r="O1035" s="512"/>
    </row>
    <row r="1036" spans="15:15" ht="15" customHeight="1">
      <c r="O1036" s="512"/>
    </row>
    <row r="1037" spans="15:15" ht="15" customHeight="1">
      <c r="O1037" s="512"/>
    </row>
    <row r="1038" spans="15:15" ht="15" customHeight="1">
      <c r="O1038" s="512"/>
    </row>
    <row r="1039" spans="15:15" ht="15" customHeight="1">
      <c r="O1039" s="512"/>
    </row>
    <row r="1040" spans="15:15" ht="15" customHeight="1">
      <c r="O1040" s="512"/>
    </row>
    <row r="1041" spans="15:15" ht="15" customHeight="1">
      <c r="O1041" s="512"/>
    </row>
    <row r="1042" spans="15:15" ht="15" customHeight="1">
      <c r="O1042" s="512"/>
    </row>
    <row r="1043" spans="15:15" ht="15" customHeight="1">
      <c r="O1043" s="512"/>
    </row>
    <row r="1044" spans="15:15" ht="15" customHeight="1">
      <c r="O1044" s="512"/>
    </row>
    <row r="1045" spans="15:15" ht="15" customHeight="1">
      <c r="O1045" s="512"/>
    </row>
    <row r="1046" spans="15:15" ht="15" customHeight="1">
      <c r="O1046" s="512"/>
    </row>
    <row r="1047" spans="15:15" ht="15" customHeight="1">
      <c r="O1047" s="512"/>
    </row>
    <row r="1048" spans="15:15" ht="15" customHeight="1">
      <c r="O1048" s="512"/>
    </row>
    <row r="1049" spans="15:15" ht="15" customHeight="1">
      <c r="O1049" s="512"/>
    </row>
    <row r="1050" spans="15:15" ht="15" customHeight="1">
      <c r="O1050" s="512"/>
    </row>
    <row r="1051" spans="15:15" ht="15" customHeight="1">
      <c r="O1051" s="512"/>
    </row>
    <row r="1052" spans="15:15" ht="15" customHeight="1">
      <c r="O1052" s="512"/>
    </row>
    <row r="1053" spans="15:15" ht="15" customHeight="1">
      <c r="O1053" s="512"/>
    </row>
    <row r="1054" spans="15:15" ht="15" customHeight="1">
      <c r="O1054" s="512"/>
    </row>
    <row r="1055" spans="15:15" ht="15" customHeight="1">
      <c r="O1055" s="512"/>
    </row>
    <row r="1056" spans="15:15" ht="15" customHeight="1">
      <c r="O1056" s="512"/>
    </row>
    <row r="1057" spans="15:15" ht="15" customHeight="1">
      <c r="O1057" s="512"/>
    </row>
    <row r="1058" spans="15:15" ht="15" customHeight="1">
      <c r="O1058" s="512"/>
    </row>
    <row r="1059" spans="15:15" ht="15" customHeight="1">
      <c r="O1059" s="512"/>
    </row>
    <row r="1060" spans="15:15" ht="15" customHeight="1">
      <c r="O1060" s="512"/>
    </row>
    <row r="1061" spans="15:15" ht="15" customHeight="1">
      <c r="O1061" s="512"/>
    </row>
    <row r="1062" spans="15:15" ht="15" customHeight="1">
      <c r="O1062" s="512"/>
    </row>
    <row r="1063" spans="15:15" ht="15" customHeight="1">
      <c r="O1063" s="512"/>
    </row>
    <row r="1064" spans="15:15" ht="15" customHeight="1">
      <c r="O1064" s="512"/>
    </row>
    <row r="1065" spans="15:15" ht="15" customHeight="1">
      <c r="O1065" s="512"/>
    </row>
    <row r="1066" spans="15:15" ht="15" customHeight="1">
      <c r="O1066" s="512"/>
    </row>
    <row r="1067" spans="15:15" ht="15" customHeight="1">
      <c r="O1067" s="512"/>
    </row>
    <row r="1068" spans="15:15" ht="15" customHeight="1">
      <c r="O1068" s="512"/>
    </row>
    <row r="1069" spans="15:15" ht="15" customHeight="1">
      <c r="O1069" s="512"/>
    </row>
    <row r="1070" spans="15:15" ht="15" customHeight="1">
      <c r="O1070" s="512"/>
    </row>
    <row r="1071" spans="15:15" ht="15" customHeight="1">
      <c r="O1071" s="512"/>
    </row>
    <row r="1072" spans="15:15" ht="15" customHeight="1">
      <c r="O1072" s="512"/>
    </row>
    <row r="1073" spans="15:15" ht="15" customHeight="1">
      <c r="O1073" s="512"/>
    </row>
    <row r="1074" spans="15:15" ht="15" customHeight="1">
      <c r="O1074" s="512"/>
    </row>
    <row r="1075" spans="15:15" ht="15" customHeight="1">
      <c r="O1075" s="512"/>
    </row>
    <row r="1076" spans="15:15" ht="15" customHeight="1">
      <c r="O1076" s="512"/>
    </row>
    <row r="1077" spans="15:15" ht="15" customHeight="1">
      <c r="O1077" s="512"/>
    </row>
    <row r="1078" spans="15:15" ht="15" customHeight="1">
      <c r="O1078" s="512"/>
    </row>
    <row r="1079" spans="15:15" ht="15" customHeight="1">
      <c r="O1079" s="512"/>
    </row>
    <row r="1080" spans="15:15" ht="15" customHeight="1">
      <c r="O1080" s="512"/>
    </row>
    <row r="1081" spans="15:15" ht="15" customHeight="1">
      <c r="O1081" s="512"/>
    </row>
    <row r="1082" spans="15:15" ht="15" customHeight="1">
      <c r="O1082" s="512"/>
    </row>
    <row r="1083" spans="15:15" ht="15" customHeight="1">
      <c r="O1083" s="512"/>
    </row>
  </sheetData>
  <mergeCells count="14">
    <mergeCell ref="M5:M6"/>
    <mergeCell ref="N5:N6"/>
    <mergeCell ref="B96:K96"/>
    <mergeCell ref="A2:N2"/>
    <mergeCell ref="A3:N3"/>
    <mergeCell ref="A5:A6"/>
    <mergeCell ref="B5:B6"/>
    <mergeCell ref="C5:D5"/>
    <mergeCell ref="E5:E6"/>
    <mergeCell ref="F5:F6"/>
    <mergeCell ref="G5:G6"/>
    <mergeCell ref="H5:J5"/>
    <mergeCell ref="K5:K6"/>
    <mergeCell ref="L5:L6"/>
  </mergeCells>
  <printOptions horizontalCentered="1"/>
  <pageMargins left="0.39370078740157483" right="0.39370078740157483" top="0.55118110236220474" bottom="0.55118110236220474" header="0" footer="0"/>
  <pageSetup paperSize="256" scale="90" orientation="landscape" horizontalDpi="4294967294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2B55A-54A0-4457-A52F-7EEE58C57694}">
  <sheetPr>
    <tabColor rgb="FFFFFF00"/>
  </sheetPr>
  <dimension ref="A1:R250"/>
  <sheetViews>
    <sheetView topLeftCell="A78" workbookViewId="0">
      <selection activeCell="L90" sqref="L90"/>
    </sheetView>
  </sheetViews>
  <sheetFormatPr defaultRowHeight="15"/>
  <cols>
    <col min="1" max="1" width="2.42578125" style="602" customWidth="1"/>
    <col min="2" max="2" width="2.28515625" style="602" customWidth="1"/>
    <col min="3" max="3" width="3.5703125" style="602" customWidth="1"/>
    <col min="4" max="4" width="34.140625" style="602" customWidth="1"/>
    <col min="5" max="5" width="21.5703125" style="602" customWidth="1"/>
    <col min="6" max="6" width="13.42578125" style="603" customWidth="1"/>
    <col min="7" max="7" width="6.7109375" style="603" customWidth="1"/>
    <col min="8" max="8" width="12.140625" style="603" customWidth="1"/>
    <col min="9" max="9" width="8.85546875" style="603" customWidth="1"/>
    <col min="10" max="10" width="14.28515625" style="602" customWidth="1"/>
    <col min="11" max="11" width="8.140625" style="604" customWidth="1"/>
    <col min="12" max="12" width="19.42578125" style="659" customWidth="1"/>
    <col min="13" max="13" width="9.140625" style="605"/>
    <col min="15" max="15" width="12.7109375" bestFit="1" customWidth="1"/>
  </cols>
  <sheetData>
    <row r="1" spans="1:13">
      <c r="A1" s="602" t="s">
        <v>4386</v>
      </c>
      <c r="L1" s="603"/>
    </row>
    <row r="2" spans="1:13">
      <c r="A2" s="1397" t="s">
        <v>4387</v>
      </c>
      <c r="B2" s="1397"/>
      <c r="C2" s="1397"/>
      <c r="D2" s="1397"/>
      <c r="E2" s="1397"/>
      <c r="F2" s="1397"/>
      <c r="G2" s="1397"/>
      <c r="H2" s="1397"/>
      <c r="I2" s="1397"/>
      <c r="J2" s="1397"/>
      <c r="K2" s="1397"/>
      <c r="L2" s="1397"/>
    </row>
    <row r="3" spans="1:13">
      <c r="A3" s="1397" t="s">
        <v>4388</v>
      </c>
      <c r="B3" s="1397"/>
      <c r="C3" s="1397"/>
      <c r="D3" s="1397"/>
      <c r="E3" s="1397"/>
      <c r="F3" s="1397"/>
      <c r="G3" s="1397"/>
      <c r="H3" s="1397"/>
      <c r="I3" s="1397"/>
      <c r="J3" s="1397"/>
      <c r="K3" s="1397"/>
      <c r="L3" s="1397"/>
    </row>
    <row r="4" spans="1:13">
      <c r="A4" s="1397" t="s">
        <v>4436</v>
      </c>
      <c r="B4" s="1397"/>
      <c r="C4" s="1397"/>
      <c r="D4" s="1397"/>
      <c r="E4" s="1397"/>
      <c r="F4" s="1397"/>
      <c r="G4" s="1397"/>
      <c r="H4" s="1397"/>
      <c r="I4" s="1397"/>
      <c r="J4" s="1397"/>
      <c r="K4" s="1397"/>
      <c r="L4" s="1397"/>
    </row>
    <row r="5" spans="1:13" ht="15.75" thickBot="1">
      <c r="L5" s="603"/>
    </row>
    <row r="6" spans="1:13" ht="15.75" thickBot="1">
      <c r="A6" s="1398" t="s">
        <v>0</v>
      </c>
      <c r="B6" s="1399"/>
      <c r="C6" s="1400"/>
      <c r="D6" s="1404" t="s">
        <v>4389</v>
      </c>
      <c r="E6" s="1406" t="s">
        <v>4390</v>
      </c>
      <c r="F6" s="1407"/>
      <c r="G6" s="1408"/>
      <c r="H6" s="1409" t="s">
        <v>4391</v>
      </c>
      <c r="I6" s="1411" t="s">
        <v>54</v>
      </c>
      <c r="J6" s="1413" t="s">
        <v>4392</v>
      </c>
      <c r="K6" s="606" t="s">
        <v>1103</v>
      </c>
      <c r="L6" s="1415" t="s">
        <v>3</v>
      </c>
      <c r="M6" s="1416"/>
    </row>
    <row r="7" spans="1:13" ht="36.75" thickBot="1">
      <c r="A7" s="1401"/>
      <c r="B7" s="1402"/>
      <c r="C7" s="1403"/>
      <c r="D7" s="1405"/>
      <c r="E7" s="781" t="s">
        <v>4393</v>
      </c>
      <c r="F7" s="609" t="s">
        <v>4407</v>
      </c>
      <c r="G7" s="608" t="s">
        <v>181</v>
      </c>
      <c r="H7" s="1410"/>
      <c r="I7" s="1412"/>
      <c r="J7" s="1414"/>
      <c r="K7" s="609" t="s">
        <v>4394</v>
      </c>
      <c r="L7" s="661" t="s">
        <v>59</v>
      </c>
      <c r="M7" s="660" t="s">
        <v>53</v>
      </c>
    </row>
    <row r="8" spans="1:13" ht="6" customHeight="1" thickBot="1">
      <c r="A8" s="1417"/>
      <c r="B8" s="1418"/>
      <c r="C8" s="1418"/>
      <c r="D8" s="1418"/>
      <c r="E8" s="1418"/>
      <c r="F8" s="1418"/>
      <c r="G8" s="1418"/>
      <c r="H8" s="1418"/>
      <c r="I8" s="1418"/>
      <c r="J8" s="1418"/>
      <c r="K8" s="1418"/>
      <c r="L8" s="1418"/>
      <c r="M8" s="1419"/>
    </row>
    <row r="9" spans="1:13">
      <c r="A9" s="610"/>
      <c r="B9" s="611"/>
      <c r="C9" s="611"/>
      <c r="D9" s="612"/>
      <c r="E9" s="612"/>
      <c r="F9" s="611"/>
      <c r="G9" s="611"/>
      <c r="H9" s="611"/>
      <c r="I9" s="611"/>
      <c r="J9" s="612"/>
      <c r="K9" s="613"/>
      <c r="L9" s="613"/>
      <c r="M9" s="782"/>
    </row>
    <row r="10" spans="1:13">
      <c r="A10" s="614" t="s">
        <v>4395</v>
      </c>
      <c r="B10" s="615"/>
      <c r="C10" s="615"/>
      <c r="D10" s="616" t="s">
        <v>4396</v>
      </c>
      <c r="E10" s="616"/>
      <c r="F10" s="617"/>
      <c r="G10" s="617"/>
      <c r="H10" s="617"/>
      <c r="I10" s="617"/>
      <c r="J10" s="618"/>
      <c r="K10" s="619"/>
      <c r="L10" s="619"/>
      <c r="M10" s="783"/>
    </row>
    <row r="11" spans="1:13">
      <c r="A11" s="614"/>
      <c r="B11" s="615" t="s">
        <v>63</v>
      </c>
      <c r="C11" s="1420" t="s">
        <v>68</v>
      </c>
      <c r="D11" s="1421"/>
      <c r="E11" s="620"/>
      <c r="F11" s="617"/>
      <c r="G11" s="617"/>
      <c r="H11" s="617"/>
      <c r="I11" s="617"/>
      <c r="J11" s="621"/>
      <c r="K11" s="619"/>
      <c r="L11" s="619"/>
      <c r="M11" s="783"/>
    </row>
    <row r="12" spans="1:13">
      <c r="A12" s="622"/>
      <c r="B12" s="623"/>
      <c r="C12" s="623"/>
      <c r="D12" s="624"/>
      <c r="E12" s="624"/>
      <c r="F12" s="623"/>
      <c r="G12" s="623"/>
      <c r="H12" s="623"/>
      <c r="I12" s="623"/>
      <c r="J12" s="625"/>
      <c r="K12" s="626"/>
      <c r="L12" s="626"/>
      <c r="M12" s="759"/>
    </row>
    <row r="13" spans="1:13">
      <c r="A13" s="1422" t="s">
        <v>4397</v>
      </c>
      <c r="B13" s="1423"/>
      <c r="C13" s="1423"/>
      <c r="D13" s="1423"/>
      <c r="E13" s="1423"/>
      <c r="F13" s="1423"/>
      <c r="G13" s="1423"/>
      <c r="H13" s="1423"/>
      <c r="I13" s="1423"/>
      <c r="J13" s="770">
        <f>SUM(J12:J12)</f>
        <v>0</v>
      </c>
      <c r="K13" s="619"/>
      <c r="L13" s="619"/>
      <c r="M13" s="783"/>
    </row>
    <row r="14" spans="1:13">
      <c r="A14" s="636"/>
      <c r="B14" s="637" t="s">
        <v>65</v>
      </c>
      <c r="C14" s="1424" t="s">
        <v>74</v>
      </c>
      <c r="D14" s="1424"/>
      <c r="E14" s="637"/>
      <c r="F14" s="639"/>
      <c r="G14" s="639"/>
      <c r="H14" s="639"/>
      <c r="I14" s="639"/>
      <c r="J14" s="640"/>
      <c r="K14" s="641"/>
      <c r="L14" s="641"/>
      <c r="M14" s="784"/>
    </row>
    <row r="15" spans="1:13">
      <c r="A15" s="628"/>
      <c r="B15" s="629"/>
      <c r="C15" s="617">
        <v>1</v>
      </c>
      <c r="D15" s="778" t="s">
        <v>307</v>
      </c>
      <c r="E15" s="334" t="s">
        <v>75</v>
      </c>
      <c r="F15" s="617"/>
      <c r="G15" s="617"/>
      <c r="H15" s="331" t="s">
        <v>306</v>
      </c>
      <c r="I15" s="334">
        <v>1993</v>
      </c>
      <c r="J15" s="336">
        <v>500000</v>
      </c>
      <c r="K15" s="335" t="s">
        <v>71</v>
      </c>
      <c r="L15" s="337" t="s">
        <v>330</v>
      </c>
      <c r="M15" s="785" t="s">
        <v>111</v>
      </c>
    </row>
    <row r="16" spans="1:13">
      <c r="A16" s="630"/>
      <c r="B16" s="617"/>
      <c r="C16" s="617">
        <v>2</v>
      </c>
      <c r="D16" s="778" t="s">
        <v>307</v>
      </c>
      <c r="E16" s="334" t="s">
        <v>75</v>
      </c>
      <c r="F16" s="617"/>
      <c r="G16" s="617"/>
      <c r="H16" s="331" t="s">
        <v>306</v>
      </c>
      <c r="I16" s="334">
        <v>1999</v>
      </c>
      <c r="J16" s="336">
        <v>500000</v>
      </c>
      <c r="K16" s="335" t="s">
        <v>71</v>
      </c>
      <c r="L16" s="337" t="s">
        <v>89</v>
      </c>
      <c r="M16" s="785" t="s">
        <v>111</v>
      </c>
    </row>
    <row r="17" spans="1:13">
      <c r="A17" s="630"/>
      <c r="B17" s="617"/>
      <c r="C17" s="617">
        <v>3</v>
      </c>
      <c r="D17" s="778" t="s">
        <v>311</v>
      </c>
      <c r="E17" s="334" t="s">
        <v>75</v>
      </c>
      <c r="F17" s="617"/>
      <c r="G17" s="617"/>
      <c r="H17" s="331" t="s">
        <v>306</v>
      </c>
      <c r="I17" s="334">
        <v>1999</v>
      </c>
      <c r="J17" s="336">
        <v>500000</v>
      </c>
      <c r="K17" s="335" t="s">
        <v>71</v>
      </c>
      <c r="L17" s="337" t="s">
        <v>94</v>
      </c>
      <c r="M17" s="785" t="s">
        <v>111</v>
      </c>
    </row>
    <row r="18" spans="1:13">
      <c r="A18" s="630"/>
      <c r="B18" s="617"/>
      <c r="C18" s="617">
        <v>4</v>
      </c>
      <c r="D18" s="778" t="s">
        <v>307</v>
      </c>
      <c r="E18" s="334" t="s">
        <v>75</v>
      </c>
      <c r="F18" s="617"/>
      <c r="G18" s="617"/>
      <c r="H18" s="331" t="s">
        <v>306</v>
      </c>
      <c r="I18" s="334">
        <v>2004</v>
      </c>
      <c r="J18" s="336">
        <v>750000</v>
      </c>
      <c r="K18" s="335" t="s">
        <v>71</v>
      </c>
      <c r="L18" s="337" t="s">
        <v>72</v>
      </c>
      <c r="M18" s="785" t="s">
        <v>77</v>
      </c>
    </row>
    <row r="19" spans="1:13">
      <c r="A19" s="630"/>
      <c r="B19" s="617"/>
      <c r="C19" s="617">
        <v>5</v>
      </c>
      <c r="D19" s="778" t="s">
        <v>307</v>
      </c>
      <c r="E19" s="334" t="s">
        <v>75</v>
      </c>
      <c r="F19" s="617"/>
      <c r="G19" s="617"/>
      <c r="H19" s="331" t="s">
        <v>306</v>
      </c>
      <c r="I19" s="334">
        <v>2006</v>
      </c>
      <c r="J19" s="336">
        <v>750000</v>
      </c>
      <c r="K19" s="335" t="s">
        <v>71</v>
      </c>
      <c r="L19" s="337" t="s">
        <v>330</v>
      </c>
      <c r="M19" s="785" t="s">
        <v>77</v>
      </c>
    </row>
    <row r="20" spans="1:13" ht="24">
      <c r="A20" s="630"/>
      <c r="B20" s="617"/>
      <c r="C20" s="617">
        <v>6</v>
      </c>
      <c r="D20" s="778" t="s">
        <v>334</v>
      </c>
      <c r="E20" s="334" t="s">
        <v>309</v>
      </c>
      <c r="F20" s="617"/>
      <c r="G20" s="617"/>
      <c r="H20" s="331" t="s">
        <v>312</v>
      </c>
      <c r="I20" s="334">
        <v>2008</v>
      </c>
      <c r="J20" s="336">
        <v>500000</v>
      </c>
      <c r="K20" s="335" t="s">
        <v>71</v>
      </c>
      <c r="L20" s="337" t="s">
        <v>89</v>
      </c>
      <c r="M20" s="785" t="s">
        <v>77</v>
      </c>
    </row>
    <row r="21" spans="1:13">
      <c r="A21" s="630"/>
      <c r="B21" s="617"/>
      <c r="C21" s="617">
        <v>7</v>
      </c>
      <c r="D21" s="778" t="s">
        <v>314</v>
      </c>
      <c r="E21" s="334" t="s">
        <v>75</v>
      </c>
      <c r="F21" s="617"/>
      <c r="G21" s="617"/>
      <c r="H21" s="331" t="s">
        <v>313</v>
      </c>
      <c r="I21" s="334">
        <v>2008</v>
      </c>
      <c r="J21" s="336">
        <v>650000</v>
      </c>
      <c r="K21" s="335" t="s">
        <v>71</v>
      </c>
      <c r="L21" s="337" t="s">
        <v>315</v>
      </c>
      <c r="M21" s="785" t="s">
        <v>77</v>
      </c>
    </row>
    <row r="22" spans="1:13">
      <c r="A22" s="630"/>
      <c r="B22" s="617"/>
      <c r="C22" s="617">
        <v>8</v>
      </c>
      <c r="D22" s="778" t="s">
        <v>337</v>
      </c>
      <c r="E22" s="334" t="s">
        <v>316</v>
      </c>
      <c r="F22" s="617"/>
      <c r="G22" s="617"/>
      <c r="H22" s="331" t="s">
        <v>312</v>
      </c>
      <c r="I22" s="334">
        <v>2008</v>
      </c>
      <c r="J22" s="336">
        <v>4920000</v>
      </c>
      <c r="K22" s="335" t="s">
        <v>71</v>
      </c>
      <c r="L22" s="337" t="s">
        <v>339</v>
      </c>
      <c r="M22" s="785" t="s">
        <v>77</v>
      </c>
    </row>
    <row r="23" spans="1:13">
      <c r="A23" s="630"/>
      <c r="B23" s="617"/>
      <c r="C23" s="617">
        <v>9</v>
      </c>
      <c r="D23" s="778" t="s">
        <v>318</v>
      </c>
      <c r="E23" s="334" t="s">
        <v>319</v>
      </c>
      <c r="F23" s="617"/>
      <c r="G23" s="617"/>
      <c r="H23" s="331" t="s">
        <v>317</v>
      </c>
      <c r="I23" s="334">
        <v>2010</v>
      </c>
      <c r="J23" s="336">
        <v>180000</v>
      </c>
      <c r="K23" s="335" t="s">
        <v>80</v>
      </c>
      <c r="L23" s="337" t="s">
        <v>320</v>
      </c>
      <c r="M23" s="785" t="s">
        <v>77</v>
      </c>
    </row>
    <row r="24" spans="1:13">
      <c r="A24" s="630"/>
      <c r="B24" s="617"/>
      <c r="C24" s="617">
        <v>10</v>
      </c>
      <c r="D24" s="778" t="s">
        <v>341</v>
      </c>
      <c r="E24" s="334" t="s">
        <v>75</v>
      </c>
      <c r="F24" s="617"/>
      <c r="G24" s="617"/>
      <c r="H24" s="331" t="s">
        <v>321</v>
      </c>
      <c r="I24" s="334">
        <v>2010</v>
      </c>
      <c r="J24" s="336">
        <v>9500000</v>
      </c>
      <c r="K24" s="335" t="s">
        <v>71</v>
      </c>
      <c r="L24" s="337" t="s">
        <v>339</v>
      </c>
      <c r="M24" s="785" t="s">
        <v>77</v>
      </c>
    </row>
    <row r="25" spans="1:13">
      <c r="A25" s="630"/>
      <c r="B25" s="617"/>
      <c r="C25" s="617">
        <v>11</v>
      </c>
      <c r="D25" s="779" t="s">
        <v>344</v>
      </c>
      <c r="E25" s="334" t="s">
        <v>346</v>
      </c>
      <c r="F25" s="617"/>
      <c r="G25" s="617"/>
      <c r="H25" s="331" t="s">
        <v>343</v>
      </c>
      <c r="I25" s="334">
        <v>2010</v>
      </c>
      <c r="J25" s="336">
        <v>12100000</v>
      </c>
      <c r="K25" s="335" t="s">
        <v>71</v>
      </c>
      <c r="L25" s="337" t="s">
        <v>339</v>
      </c>
      <c r="M25" s="785" t="s">
        <v>77</v>
      </c>
    </row>
    <row r="26" spans="1:13">
      <c r="A26" s="630"/>
      <c r="B26" s="617"/>
      <c r="C26" s="617">
        <v>12</v>
      </c>
      <c r="D26" s="778" t="s">
        <v>350</v>
      </c>
      <c r="E26" s="334" t="s">
        <v>351</v>
      </c>
      <c r="F26" s="617"/>
      <c r="G26" s="617"/>
      <c r="H26" s="331" t="s">
        <v>349</v>
      </c>
      <c r="I26" s="334">
        <v>2012</v>
      </c>
      <c r="J26" s="336">
        <v>2750000</v>
      </c>
      <c r="K26" s="335" t="s">
        <v>71</v>
      </c>
      <c r="L26" s="337" t="s">
        <v>94</v>
      </c>
      <c r="M26" s="785" t="s">
        <v>77</v>
      </c>
    </row>
    <row r="27" spans="1:13">
      <c r="A27" s="630"/>
      <c r="B27" s="617"/>
      <c r="C27" s="617">
        <v>13</v>
      </c>
      <c r="D27" s="779" t="s">
        <v>354</v>
      </c>
      <c r="E27" s="334" t="s">
        <v>355</v>
      </c>
      <c r="F27" s="617"/>
      <c r="G27" s="617"/>
      <c r="H27" s="331" t="s">
        <v>353</v>
      </c>
      <c r="I27" s="334">
        <v>2012</v>
      </c>
      <c r="J27" s="336">
        <v>2250000</v>
      </c>
      <c r="K27" s="335" t="s">
        <v>71</v>
      </c>
      <c r="L27" s="337" t="s">
        <v>339</v>
      </c>
      <c r="M27" s="785" t="s">
        <v>77</v>
      </c>
    </row>
    <row r="28" spans="1:13">
      <c r="A28" s="630"/>
      <c r="B28" s="617"/>
      <c r="C28" s="617">
        <v>14</v>
      </c>
      <c r="D28" s="778" t="s">
        <v>358</v>
      </c>
      <c r="E28" s="334" t="s">
        <v>359</v>
      </c>
      <c r="F28" s="617"/>
      <c r="G28" s="617"/>
      <c r="H28" s="331" t="s">
        <v>357</v>
      </c>
      <c r="I28" s="334">
        <v>2013</v>
      </c>
      <c r="J28" s="336">
        <v>2300000</v>
      </c>
      <c r="K28" s="335" t="s">
        <v>71</v>
      </c>
      <c r="L28" s="337" t="s">
        <v>330</v>
      </c>
      <c r="M28" s="785" t="s">
        <v>77</v>
      </c>
    </row>
    <row r="29" spans="1:13">
      <c r="A29" s="630"/>
      <c r="B29" s="617"/>
      <c r="C29" s="617">
        <v>15</v>
      </c>
      <c r="D29" s="778" t="s">
        <v>363</v>
      </c>
      <c r="E29" s="334" t="s">
        <v>309</v>
      </c>
      <c r="F29" s="617"/>
      <c r="G29" s="617"/>
      <c r="H29" s="331" t="s">
        <v>362</v>
      </c>
      <c r="I29" s="334">
        <v>2013</v>
      </c>
      <c r="J29" s="336">
        <v>685000</v>
      </c>
      <c r="K29" s="335" t="s">
        <v>71</v>
      </c>
      <c r="L29" s="337" t="s">
        <v>339</v>
      </c>
      <c r="M29" s="785" t="s">
        <v>77</v>
      </c>
    </row>
    <row r="30" spans="1:13">
      <c r="A30" s="630"/>
      <c r="B30" s="617"/>
      <c r="C30" s="617">
        <v>16</v>
      </c>
      <c r="D30" s="778" t="s">
        <v>364</v>
      </c>
      <c r="E30" s="334" t="s">
        <v>82</v>
      </c>
      <c r="F30" s="617"/>
      <c r="G30" s="617"/>
      <c r="H30" s="331" t="s">
        <v>357</v>
      </c>
      <c r="I30" s="334">
        <v>2014</v>
      </c>
      <c r="J30" s="336">
        <v>570000</v>
      </c>
      <c r="K30" s="335" t="s">
        <v>71</v>
      </c>
      <c r="L30" s="337" t="s">
        <v>94</v>
      </c>
      <c r="M30" s="785" t="s">
        <v>77</v>
      </c>
    </row>
    <row r="31" spans="1:13">
      <c r="A31" s="630"/>
      <c r="B31" s="617"/>
      <c r="C31" s="617">
        <v>17</v>
      </c>
      <c r="D31" s="779" t="s">
        <v>341</v>
      </c>
      <c r="E31" s="334" t="s">
        <v>75</v>
      </c>
      <c r="F31" s="617"/>
      <c r="G31" s="617"/>
      <c r="H31" s="331" t="s">
        <v>321</v>
      </c>
      <c r="I31" s="334">
        <v>2014</v>
      </c>
      <c r="J31" s="336">
        <f>9*600000</f>
        <v>5400000</v>
      </c>
      <c r="K31" s="335" t="s">
        <v>71</v>
      </c>
      <c r="L31" s="337" t="s">
        <v>339</v>
      </c>
      <c r="M31" s="785" t="s">
        <v>77</v>
      </c>
    </row>
    <row r="32" spans="1:13">
      <c r="A32" s="630"/>
      <c r="B32" s="617"/>
      <c r="C32" s="617">
        <v>18</v>
      </c>
      <c r="D32" s="778" t="s">
        <v>367</v>
      </c>
      <c r="E32" s="334" t="s">
        <v>368</v>
      </c>
      <c r="F32" s="617"/>
      <c r="G32" s="617"/>
      <c r="H32" s="331" t="s">
        <v>343</v>
      </c>
      <c r="I32" s="334">
        <v>2015</v>
      </c>
      <c r="J32" s="336">
        <v>5000000</v>
      </c>
      <c r="K32" s="335" t="s">
        <v>71</v>
      </c>
      <c r="L32" s="337" t="s">
        <v>339</v>
      </c>
      <c r="M32" s="785" t="s">
        <v>77</v>
      </c>
    </row>
    <row r="33" spans="1:13">
      <c r="A33" s="630"/>
      <c r="B33" s="617"/>
      <c r="C33" s="617">
        <v>19</v>
      </c>
      <c r="D33" s="778" t="s">
        <v>370</v>
      </c>
      <c r="E33" s="334" t="s">
        <v>371</v>
      </c>
      <c r="F33" s="617"/>
      <c r="G33" s="617"/>
      <c r="H33" s="331" t="s">
        <v>343</v>
      </c>
      <c r="I33" s="334">
        <v>2015</v>
      </c>
      <c r="J33" s="336">
        <v>8769600</v>
      </c>
      <c r="K33" s="335" t="s">
        <v>71</v>
      </c>
      <c r="L33" s="337" t="s">
        <v>339</v>
      </c>
      <c r="M33" s="785" t="s">
        <v>77</v>
      </c>
    </row>
    <row r="34" spans="1:13">
      <c r="A34" s="630"/>
      <c r="B34" s="617"/>
      <c r="C34" s="617">
        <v>20</v>
      </c>
      <c r="D34" s="778" t="s">
        <v>373</v>
      </c>
      <c r="E34" s="334" t="s">
        <v>375</v>
      </c>
      <c r="F34" s="617"/>
      <c r="G34" s="617"/>
      <c r="H34" s="331" t="s">
        <v>312</v>
      </c>
      <c r="I34" s="334">
        <v>2015</v>
      </c>
      <c r="J34" s="336">
        <f>53000*92</f>
        <v>4876000</v>
      </c>
      <c r="K34" s="335" t="s">
        <v>80</v>
      </c>
      <c r="L34" s="337" t="s">
        <v>339</v>
      </c>
      <c r="M34" s="785" t="s">
        <v>77</v>
      </c>
    </row>
    <row r="35" spans="1:13">
      <c r="A35" s="630"/>
      <c r="B35" s="617"/>
      <c r="C35" s="617">
        <v>21</v>
      </c>
      <c r="D35" s="778" t="s">
        <v>378</v>
      </c>
      <c r="E35" s="334" t="s">
        <v>75</v>
      </c>
      <c r="F35" s="617"/>
      <c r="G35" s="617"/>
      <c r="H35" s="331" t="s">
        <v>377</v>
      </c>
      <c r="I35" s="334">
        <v>2015</v>
      </c>
      <c r="J35" s="336">
        <v>1000000</v>
      </c>
      <c r="K35" s="335" t="s">
        <v>71</v>
      </c>
      <c r="L35" s="337" t="s">
        <v>381</v>
      </c>
      <c r="M35" s="785" t="s">
        <v>77</v>
      </c>
    </row>
    <row r="36" spans="1:13">
      <c r="A36" s="630"/>
      <c r="B36" s="617"/>
      <c r="C36" s="617">
        <v>22</v>
      </c>
      <c r="D36" s="779" t="s">
        <v>383</v>
      </c>
      <c r="E36" s="334" t="s">
        <v>75</v>
      </c>
      <c r="F36" s="617"/>
      <c r="G36" s="617"/>
      <c r="H36" s="331" t="s">
        <v>382</v>
      </c>
      <c r="I36" s="334">
        <v>2016</v>
      </c>
      <c r="J36" s="336">
        <v>6700000</v>
      </c>
      <c r="K36" s="335" t="s">
        <v>71</v>
      </c>
      <c r="L36" s="337" t="s">
        <v>385</v>
      </c>
      <c r="M36" s="785" t="s">
        <v>77</v>
      </c>
    </row>
    <row r="37" spans="1:13">
      <c r="A37" s="630"/>
      <c r="B37" s="617"/>
      <c r="C37" s="617">
        <v>23</v>
      </c>
      <c r="D37" s="778" t="s">
        <v>392</v>
      </c>
      <c r="E37" s="334" t="s">
        <v>394</v>
      </c>
      <c r="F37" s="617"/>
      <c r="G37" s="617"/>
      <c r="H37" s="331" t="s">
        <v>391</v>
      </c>
      <c r="I37" s="334">
        <v>2016</v>
      </c>
      <c r="J37" s="336">
        <v>5980000</v>
      </c>
      <c r="K37" s="335" t="s">
        <v>71</v>
      </c>
      <c r="L37" s="337" t="s">
        <v>339</v>
      </c>
      <c r="M37" s="785" t="s">
        <v>77</v>
      </c>
    </row>
    <row r="38" spans="1:13">
      <c r="A38" s="630"/>
      <c r="B38" s="617"/>
      <c r="C38" s="617">
        <v>24</v>
      </c>
      <c r="D38" s="778" t="s">
        <v>397</v>
      </c>
      <c r="E38" s="334" t="s">
        <v>319</v>
      </c>
      <c r="F38" s="617"/>
      <c r="G38" s="617"/>
      <c r="H38" s="331" t="s">
        <v>396</v>
      </c>
      <c r="I38" s="334">
        <v>2018</v>
      </c>
      <c r="J38" s="336">
        <v>2688000</v>
      </c>
      <c r="K38" s="335" t="s">
        <v>71</v>
      </c>
      <c r="L38" s="337" t="s">
        <v>72</v>
      </c>
      <c r="M38" s="785" t="s">
        <v>77</v>
      </c>
    </row>
    <row r="39" spans="1:13">
      <c r="A39" s="630"/>
      <c r="B39" s="617"/>
      <c r="C39" s="617">
        <v>25</v>
      </c>
      <c r="D39" s="778" t="s">
        <v>314</v>
      </c>
      <c r="E39" s="334" t="s">
        <v>75</v>
      </c>
      <c r="F39" s="617"/>
      <c r="G39" s="617"/>
      <c r="H39" s="331" t="s">
        <v>313</v>
      </c>
      <c r="I39" s="334">
        <v>2017</v>
      </c>
      <c r="J39" s="336">
        <v>20000000</v>
      </c>
      <c r="K39" s="335" t="s">
        <v>71</v>
      </c>
      <c r="L39" s="337" t="s">
        <v>94</v>
      </c>
      <c r="M39" s="785" t="s">
        <v>77</v>
      </c>
    </row>
    <row r="40" spans="1:13">
      <c r="A40" s="630"/>
      <c r="B40" s="617"/>
      <c r="C40" s="617">
        <v>26</v>
      </c>
      <c r="D40" s="778" t="s">
        <v>400</v>
      </c>
      <c r="E40" s="334" t="s">
        <v>401</v>
      </c>
      <c r="F40" s="617"/>
      <c r="G40" s="617"/>
      <c r="H40" s="331" t="s">
        <v>399</v>
      </c>
      <c r="I40" s="334">
        <v>2017</v>
      </c>
      <c r="J40" s="336">
        <v>10000000</v>
      </c>
      <c r="K40" s="335" t="s">
        <v>71</v>
      </c>
      <c r="L40" s="337" t="s">
        <v>339</v>
      </c>
      <c r="M40" s="785" t="s">
        <v>77</v>
      </c>
    </row>
    <row r="41" spans="1:13" ht="24">
      <c r="A41" s="630"/>
      <c r="B41" s="617"/>
      <c r="C41" s="617">
        <v>27</v>
      </c>
      <c r="D41" s="778" t="s">
        <v>403</v>
      </c>
      <c r="E41" s="334" t="s">
        <v>86</v>
      </c>
      <c r="F41" s="617"/>
      <c r="G41" s="617"/>
      <c r="H41" s="665"/>
      <c r="I41" s="334">
        <v>2017</v>
      </c>
      <c r="J41" s="336">
        <v>16500000</v>
      </c>
      <c r="K41" s="335" t="s">
        <v>71</v>
      </c>
      <c r="L41" s="337" t="s">
        <v>406</v>
      </c>
      <c r="M41" s="785" t="s">
        <v>77</v>
      </c>
    </row>
    <row r="42" spans="1:13">
      <c r="A42" s="630"/>
      <c r="B42" s="617"/>
      <c r="C42" s="617">
        <v>28</v>
      </c>
      <c r="D42" s="778" t="s">
        <v>407</v>
      </c>
      <c r="E42" s="334" t="s">
        <v>409</v>
      </c>
      <c r="F42" s="617"/>
      <c r="G42" s="617"/>
      <c r="H42" s="331" t="s">
        <v>349</v>
      </c>
      <c r="I42" s="334">
        <v>2017</v>
      </c>
      <c r="J42" s="336">
        <v>1250000</v>
      </c>
      <c r="K42" s="335" t="s">
        <v>71</v>
      </c>
      <c r="L42" s="337" t="s">
        <v>94</v>
      </c>
      <c r="M42" s="785" t="s">
        <v>77</v>
      </c>
    </row>
    <row r="43" spans="1:13">
      <c r="A43" s="630"/>
      <c r="B43" s="617"/>
      <c r="C43" s="617">
        <v>29</v>
      </c>
      <c r="D43" s="778" t="s">
        <v>412</v>
      </c>
      <c r="E43" s="334" t="s">
        <v>73</v>
      </c>
      <c r="F43" s="617"/>
      <c r="G43" s="617"/>
      <c r="H43" s="331" t="s">
        <v>411</v>
      </c>
      <c r="I43" s="334">
        <v>2017</v>
      </c>
      <c r="J43" s="336">
        <v>4500000</v>
      </c>
      <c r="K43" s="335" t="s">
        <v>71</v>
      </c>
      <c r="L43" s="337" t="s">
        <v>415</v>
      </c>
      <c r="M43" s="785" t="s">
        <v>77</v>
      </c>
    </row>
    <row r="44" spans="1:13">
      <c r="A44" s="630"/>
      <c r="B44" s="617"/>
      <c r="C44" s="617">
        <v>30</v>
      </c>
      <c r="D44" s="778" t="s">
        <v>412</v>
      </c>
      <c r="E44" s="334" t="s">
        <v>73</v>
      </c>
      <c r="F44" s="617"/>
      <c r="G44" s="617"/>
      <c r="H44" s="331" t="s">
        <v>411</v>
      </c>
      <c r="I44" s="334">
        <v>2017</v>
      </c>
      <c r="J44" s="336">
        <v>800000</v>
      </c>
      <c r="K44" s="335" t="s">
        <v>71</v>
      </c>
      <c r="L44" s="337" t="s">
        <v>415</v>
      </c>
      <c r="M44" s="785" t="s">
        <v>77</v>
      </c>
    </row>
    <row r="45" spans="1:13">
      <c r="A45" s="630"/>
      <c r="B45" s="617"/>
      <c r="C45" s="617">
        <v>31</v>
      </c>
      <c r="D45" s="778" t="s">
        <v>412</v>
      </c>
      <c r="E45" s="334" t="s">
        <v>73</v>
      </c>
      <c r="F45" s="617"/>
      <c r="G45" s="617"/>
      <c r="H45" s="331" t="s">
        <v>411</v>
      </c>
      <c r="I45" s="334">
        <v>2017</v>
      </c>
      <c r="J45" s="336">
        <v>1425000</v>
      </c>
      <c r="K45" s="335" t="s">
        <v>71</v>
      </c>
      <c r="L45" s="337" t="s">
        <v>420</v>
      </c>
      <c r="M45" s="785" t="s">
        <v>77</v>
      </c>
    </row>
    <row r="46" spans="1:13">
      <c r="A46" s="630"/>
      <c r="B46" s="617"/>
      <c r="C46" s="617">
        <v>32</v>
      </c>
      <c r="D46" s="778" t="s">
        <v>412</v>
      </c>
      <c r="E46" s="334" t="s">
        <v>73</v>
      </c>
      <c r="F46" s="617"/>
      <c r="G46" s="617"/>
      <c r="H46" s="331" t="s">
        <v>411</v>
      </c>
      <c r="I46" s="334">
        <v>2017</v>
      </c>
      <c r="J46" s="336">
        <v>1140000</v>
      </c>
      <c r="K46" s="335" t="s">
        <v>71</v>
      </c>
      <c r="L46" s="337" t="s">
        <v>420</v>
      </c>
      <c r="M46" s="785" t="s">
        <v>77</v>
      </c>
    </row>
    <row r="47" spans="1:13">
      <c r="A47" s="630"/>
      <c r="B47" s="617"/>
      <c r="C47" s="617">
        <v>33</v>
      </c>
      <c r="D47" s="778" t="s">
        <v>412</v>
      </c>
      <c r="E47" s="334" t="s">
        <v>73</v>
      </c>
      <c r="F47" s="617"/>
      <c r="G47" s="617"/>
      <c r="H47" s="331" t="s">
        <v>411</v>
      </c>
      <c r="I47" s="334">
        <v>2017</v>
      </c>
      <c r="J47" s="336">
        <v>720000</v>
      </c>
      <c r="K47" s="335" t="s">
        <v>71</v>
      </c>
      <c r="L47" s="337" t="s">
        <v>420</v>
      </c>
      <c r="M47" s="785" t="s">
        <v>77</v>
      </c>
    </row>
    <row r="48" spans="1:13">
      <c r="A48" s="630"/>
      <c r="B48" s="617"/>
      <c r="C48" s="617">
        <v>34</v>
      </c>
      <c r="D48" s="778" t="s">
        <v>427</v>
      </c>
      <c r="E48" s="334" t="s">
        <v>73</v>
      </c>
      <c r="F48" s="617"/>
      <c r="G48" s="617"/>
      <c r="H48" s="331" t="s">
        <v>382</v>
      </c>
      <c r="I48" s="334">
        <v>2017</v>
      </c>
      <c r="J48" s="336">
        <v>1300000</v>
      </c>
      <c r="K48" s="335" t="s">
        <v>71</v>
      </c>
      <c r="L48" s="337" t="s">
        <v>339</v>
      </c>
      <c r="M48" s="785" t="s">
        <v>77</v>
      </c>
    </row>
    <row r="49" spans="1:13">
      <c r="A49" s="630"/>
      <c r="B49" s="617"/>
      <c r="C49" s="617">
        <v>35</v>
      </c>
      <c r="D49" s="778" t="s">
        <v>427</v>
      </c>
      <c r="E49" s="334" t="s">
        <v>73</v>
      </c>
      <c r="F49" s="619"/>
      <c r="G49" s="617"/>
      <c r="H49" s="331" t="s">
        <v>382</v>
      </c>
      <c r="I49" s="334">
        <v>2017</v>
      </c>
      <c r="J49" s="336">
        <v>1200000</v>
      </c>
      <c r="K49" s="335" t="s">
        <v>71</v>
      </c>
      <c r="L49" s="337" t="s">
        <v>339</v>
      </c>
      <c r="M49" s="785" t="s">
        <v>77</v>
      </c>
    </row>
    <row r="50" spans="1:13">
      <c r="A50" s="630"/>
      <c r="B50" s="617"/>
      <c r="C50" s="617">
        <v>36</v>
      </c>
      <c r="D50" s="778" t="s">
        <v>433</v>
      </c>
      <c r="E50" s="334" t="s">
        <v>73</v>
      </c>
      <c r="F50" s="617"/>
      <c r="G50" s="617"/>
      <c r="H50" s="331" t="s">
        <v>432</v>
      </c>
      <c r="I50" s="334">
        <v>2017</v>
      </c>
      <c r="J50" s="336">
        <v>2147500</v>
      </c>
      <c r="K50" s="335" t="s">
        <v>71</v>
      </c>
      <c r="L50" s="337" t="s">
        <v>339</v>
      </c>
      <c r="M50" s="785" t="s">
        <v>77</v>
      </c>
    </row>
    <row r="51" spans="1:13" ht="36">
      <c r="A51" s="630"/>
      <c r="B51" s="617"/>
      <c r="C51" s="617">
        <v>37</v>
      </c>
      <c r="D51" s="778" t="s">
        <v>110</v>
      </c>
      <c r="E51" s="334" t="s">
        <v>436</v>
      </c>
      <c r="F51" s="617"/>
      <c r="G51" s="617"/>
      <c r="H51" s="757" t="s">
        <v>465</v>
      </c>
      <c r="I51" s="334">
        <v>2018</v>
      </c>
      <c r="J51" s="336">
        <v>4500000</v>
      </c>
      <c r="K51" s="335" t="s">
        <v>71</v>
      </c>
      <c r="L51" s="337" t="s">
        <v>92</v>
      </c>
      <c r="M51" s="785" t="s">
        <v>77</v>
      </c>
    </row>
    <row r="52" spans="1:13">
      <c r="A52" s="630"/>
      <c r="B52" s="617"/>
      <c r="C52" s="617">
        <v>38</v>
      </c>
      <c r="D52" s="772" t="s">
        <v>397</v>
      </c>
      <c r="E52" s="278" t="s">
        <v>438</v>
      </c>
      <c r="F52" s="617"/>
      <c r="G52" s="617"/>
      <c r="H52" s="275" t="s">
        <v>396</v>
      </c>
      <c r="I52" s="278">
        <v>2018</v>
      </c>
      <c r="J52" s="281">
        <v>2500000</v>
      </c>
      <c r="K52" s="280" t="s">
        <v>71</v>
      </c>
      <c r="L52" s="282" t="s">
        <v>89</v>
      </c>
      <c r="M52" s="786" t="s">
        <v>77</v>
      </c>
    </row>
    <row r="53" spans="1:13">
      <c r="A53" s="630"/>
      <c r="B53" s="617"/>
      <c r="C53" s="617">
        <v>39</v>
      </c>
      <c r="D53" s="772" t="s">
        <v>440</v>
      </c>
      <c r="E53" s="278" t="s">
        <v>93</v>
      </c>
      <c r="F53" s="617"/>
      <c r="G53" s="617"/>
      <c r="H53" s="275" t="s">
        <v>439</v>
      </c>
      <c r="I53" s="278">
        <v>2018</v>
      </c>
      <c r="J53" s="281">
        <v>275000</v>
      </c>
      <c r="K53" s="280" t="s">
        <v>71</v>
      </c>
      <c r="L53" s="282" t="s">
        <v>443</v>
      </c>
      <c r="M53" s="786" t="s">
        <v>77</v>
      </c>
    </row>
    <row r="54" spans="1:13">
      <c r="A54" s="630"/>
      <c r="B54" s="617"/>
      <c r="C54" s="617">
        <v>40</v>
      </c>
      <c r="D54" s="772" t="s">
        <v>445</v>
      </c>
      <c r="E54" s="278" t="s">
        <v>95</v>
      </c>
      <c r="F54" s="617"/>
      <c r="G54" s="617"/>
      <c r="H54" s="275" t="s">
        <v>444</v>
      </c>
      <c r="I54" s="278">
        <v>2018</v>
      </c>
      <c r="J54" s="281">
        <v>4000000</v>
      </c>
      <c r="K54" s="280" t="s">
        <v>71</v>
      </c>
      <c r="L54" s="282" t="s">
        <v>339</v>
      </c>
      <c r="M54" s="786" t="s">
        <v>77</v>
      </c>
    </row>
    <row r="55" spans="1:13">
      <c r="A55" s="630"/>
      <c r="B55" s="617"/>
      <c r="C55" s="617">
        <v>41</v>
      </c>
      <c r="D55" s="772" t="s">
        <v>448</v>
      </c>
      <c r="E55" s="278" t="s">
        <v>73</v>
      </c>
      <c r="F55" s="617"/>
      <c r="G55" s="617"/>
      <c r="H55" s="275" t="s">
        <v>447</v>
      </c>
      <c r="I55" s="278">
        <v>2019</v>
      </c>
      <c r="J55" s="281">
        <v>3300000</v>
      </c>
      <c r="K55" s="280" t="s">
        <v>71</v>
      </c>
      <c r="L55" s="282" t="s">
        <v>339</v>
      </c>
      <c r="M55" s="787" t="s">
        <v>98</v>
      </c>
    </row>
    <row r="56" spans="1:13">
      <c r="A56" s="630"/>
      <c r="B56" s="617"/>
      <c r="C56" s="617">
        <v>42</v>
      </c>
      <c r="D56" s="772" t="s">
        <v>450</v>
      </c>
      <c r="E56" s="278" t="s">
        <v>451</v>
      </c>
      <c r="F56" s="617"/>
      <c r="G56" s="617"/>
      <c r="H56" s="275" t="s">
        <v>447</v>
      </c>
      <c r="I56" s="278">
        <v>2019</v>
      </c>
      <c r="J56" s="281">
        <v>1500000</v>
      </c>
      <c r="K56" s="280" t="s">
        <v>71</v>
      </c>
      <c r="L56" s="282" t="s">
        <v>120</v>
      </c>
      <c r="M56" s="787" t="s">
        <v>98</v>
      </c>
    </row>
    <row r="57" spans="1:13">
      <c r="A57" s="630"/>
      <c r="B57" s="617"/>
      <c r="C57" s="617">
        <v>43</v>
      </c>
      <c r="D57" s="772" t="s">
        <v>454</v>
      </c>
      <c r="E57" s="278" t="s">
        <v>455</v>
      </c>
      <c r="F57" s="617"/>
      <c r="G57" s="617"/>
      <c r="H57" s="275" t="s">
        <v>453</v>
      </c>
      <c r="I57" s="278">
        <v>2019</v>
      </c>
      <c r="J57" s="281">
        <v>15489580</v>
      </c>
      <c r="K57" s="280" t="s">
        <v>71</v>
      </c>
      <c r="L57" s="282" t="s">
        <v>339</v>
      </c>
      <c r="M57" s="787" t="s">
        <v>98</v>
      </c>
    </row>
    <row r="58" spans="1:13">
      <c r="A58" s="630"/>
      <c r="B58" s="617"/>
      <c r="C58" s="617">
        <v>44</v>
      </c>
      <c r="D58" s="772" t="s">
        <v>454</v>
      </c>
      <c r="E58" s="278" t="s">
        <v>455</v>
      </c>
      <c r="F58" s="617"/>
      <c r="G58" s="617"/>
      <c r="H58" s="275" t="s">
        <v>453</v>
      </c>
      <c r="I58" s="278">
        <v>2019</v>
      </c>
      <c r="J58" s="281">
        <v>15989657</v>
      </c>
      <c r="K58" s="280" t="s">
        <v>71</v>
      </c>
      <c r="L58" s="282" t="s">
        <v>339</v>
      </c>
      <c r="M58" s="787" t="s">
        <v>98</v>
      </c>
    </row>
    <row r="59" spans="1:13" ht="48">
      <c r="A59" s="630"/>
      <c r="B59" s="617"/>
      <c r="C59" s="617">
        <v>45</v>
      </c>
      <c r="D59" s="772" t="s">
        <v>457</v>
      </c>
      <c r="E59" s="278" t="s">
        <v>458</v>
      </c>
      <c r="F59" s="617"/>
      <c r="G59" s="617"/>
      <c r="H59" s="275" t="s">
        <v>453</v>
      </c>
      <c r="I59" s="278">
        <v>2020</v>
      </c>
      <c r="J59" s="281">
        <v>485000</v>
      </c>
      <c r="K59" s="280" t="s">
        <v>71</v>
      </c>
      <c r="L59" s="282" t="s">
        <v>339</v>
      </c>
      <c r="M59" s="787" t="s">
        <v>459</v>
      </c>
    </row>
    <row r="60" spans="1:13">
      <c r="A60" s="630"/>
      <c r="B60" s="617"/>
      <c r="C60" s="617">
        <v>46</v>
      </c>
      <c r="D60" s="772" t="s">
        <v>110</v>
      </c>
      <c r="E60" s="278" t="s">
        <v>466</v>
      </c>
      <c r="F60" s="617"/>
      <c r="G60" s="617"/>
      <c r="H60" s="757" t="s">
        <v>465</v>
      </c>
      <c r="I60" s="278">
        <v>2021</v>
      </c>
      <c r="J60" s="281">
        <v>6000000</v>
      </c>
      <c r="K60" s="280" t="s">
        <v>71</v>
      </c>
      <c r="L60" s="282" t="s">
        <v>100</v>
      </c>
      <c r="M60" s="786" t="s">
        <v>98</v>
      </c>
    </row>
    <row r="61" spans="1:13">
      <c r="A61" s="630"/>
      <c r="B61" s="617"/>
      <c r="C61" s="617">
        <v>47</v>
      </c>
      <c r="D61" s="772" t="s">
        <v>433</v>
      </c>
      <c r="E61" s="278" t="s">
        <v>467</v>
      </c>
      <c r="F61" s="617"/>
      <c r="G61" s="617"/>
      <c r="H61" s="275" t="s">
        <v>432</v>
      </c>
      <c r="I61" s="278">
        <v>2021</v>
      </c>
      <c r="J61" s="281">
        <v>993300</v>
      </c>
      <c r="K61" s="280" t="s">
        <v>71</v>
      </c>
      <c r="L61" s="282" t="s">
        <v>339</v>
      </c>
      <c r="M61" s="786" t="s">
        <v>111</v>
      </c>
    </row>
    <row r="62" spans="1:13">
      <c r="A62" s="630"/>
      <c r="B62" s="617"/>
      <c r="C62" s="617">
        <v>48</v>
      </c>
      <c r="D62" s="772" t="s">
        <v>433</v>
      </c>
      <c r="E62" s="278" t="s">
        <v>165</v>
      </c>
      <c r="F62" s="617"/>
      <c r="G62" s="617"/>
      <c r="H62" s="275" t="s">
        <v>432</v>
      </c>
      <c r="I62" s="278">
        <v>2021</v>
      </c>
      <c r="J62" s="281">
        <v>2887696</v>
      </c>
      <c r="K62" s="280" t="s">
        <v>71</v>
      </c>
      <c r="L62" s="282" t="s">
        <v>339</v>
      </c>
      <c r="M62" s="786" t="s">
        <v>111</v>
      </c>
    </row>
    <row r="63" spans="1:13">
      <c r="A63" s="630"/>
      <c r="B63" s="617"/>
      <c r="C63" s="617">
        <v>49</v>
      </c>
      <c r="D63" s="772" t="s">
        <v>110</v>
      </c>
      <c r="E63" s="278" t="s">
        <v>101</v>
      </c>
      <c r="F63" s="617"/>
      <c r="G63" s="617"/>
      <c r="H63" s="757" t="s">
        <v>465</v>
      </c>
      <c r="I63" s="278">
        <v>2022</v>
      </c>
      <c r="J63" s="281">
        <v>8000000</v>
      </c>
      <c r="K63" s="280" t="s">
        <v>71</v>
      </c>
      <c r="L63" s="282" t="s">
        <v>339</v>
      </c>
      <c r="M63" s="786" t="s">
        <v>98</v>
      </c>
    </row>
    <row r="64" spans="1:13" ht="24">
      <c r="A64" s="630"/>
      <c r="B64" s="617"/>
      <c r="C64" s="617">
        <v>50</v>
      </c>
      <c r="D64" s="772" t="s">
        <v>427</v>
      </c>
      <c r="E64" s="278" t="s">
        <v>73</v>
      </c>
      <c r="F64" s="617"/>
      <c r="G64" s="617"/>
      <c r="H64" s="275" t="s">
        <v>470</v>
      </c>
      <c r="I64" s="278">
        <v>2022</v>
      </c>
      <c r="J64" s="281">
        <v>6000000</v>
      </c>
      <c r="K64" s="280" t="s">
        <v>71</v>
      </c>
      <c r="L64" s="282" t="s">
        <v>473</v>
      </c>
      <c r="M64" s="786" t="s">
        <v>98</v>
      </c>
    </row>
    <row r="65" spans="1:13">
      <c r="A65" s="630"/>
      <c r="B65" s="617"/>
      <c r="C65" s="617">
        <v>51</v>
      </c>
      <c r="D65" s="772" t="s">
        <v>110</v>
      </c>
      <c r="E65" s="278" t="s">
        <v>103</v>
      </c>
      <c r="F65" s="617"/>
      <c r="G65" s="617"/>
      <c r="H65" s="757" t="s">
        <v>465</v>
      </c>
      <c r="I65" s="278">
        <v>2022</v>
      </c>
      <c r="J65" s="281">
        <v>7800000</v>
      </c>
      <c r="K65" s="280" t="s">
        <v>71</v>
      </c>
      <c r="L65" s="282" t="s">
        <v>72</v>
      </c>
      <c r="M65" s="786" t="s">
        <v>98</v>
      </c>
    </row>
    <row r="66" spans="1:13">
      <c r="A66" s="630"/>
      <c r="B66" s="617"/>
      <c r="C66" s="617">
        <v>52</v>
      </c>
      <c r="D66" s="772" t="s">
        <v>476</v>
      </c>
      <c r="E66" s="278" t="s">
        <v>105</v>
      </c>
      <c r="F66" s="617"/>
      <c r="G66" s="617"/>
      <c r="H66" s="275" t="s">
        <v>475</v>
      </c>
      <c r="I66" s="278">
        <v>2022</v>
      </c>
      <c r="J66" s="281">
        <v>1200000</v>
      </c>
      <c r="K66" s="280" t="s">
        <v>71</v>
      </c>
      <c r="L66" s="282" t="s">
        <v>339</v>
      </c>
      <c r="M66" s="786" t="s">
        <v>98</v>
      </c>
    </row>
    <row r="67" spans="1:13">
      <c r="A67" s="630"/>
      <c r="B67" s="617"/>
      <c r="C67" s="617">
        <v>53</v>
      </c>
      <c r="D67" s="772" t="s">
        <v>478</v>
      </c>
      <c r="E67" s="278" t="s">
        <v>107</v>
      </c>
      <c r="F67" s="617"/>
      <c r="G67" s="617"/>
      <c r="H67" s="275" t="s">
        <v>465</v>
      </c>
      <c r="I67" s="278">
        <v>2022</v>
      </c>
      <c r="J67" s="281">
        <v>800000</v>
      </c>
      <c r="K67" s="280" t="s">
        <v>71</v>
      </c>
      <c r="L67" s="282" t="s">
        <v>339</v>
      </c>
      <c r="M67" s="786" t="s">
        <v>98</v>
      </c>
    </row>
    <row r="68" spans="1:13">
      <c r="A68" s="630"/>
      <c r="B68" s="617"/>
      <c r="C68" s="617">
        <v>54</v>
      </c>
      <c r="D68" s="772" t="s">
        <v>407</v>
      </c>
      <c r="E68" s="278" t="s">
        <v>480</v>
      </c>
      <c r="F68" s="617"/>
      <c r="G68" s="617"/>
      <c r="H68" s="275" t="s">
        <v>349</v>
      </c>
      <c r="I68" s="278">
        <v>2023</v>
      </c>
      <c r="J68" s="281">
        <v>9950000</v>
      </c>
      <c r="K68" s="280" t="s">
        <v>71</v>
      </c>
      <c r="L68" s="282" t="s">
        <v>339</v>
      </c>
      <c r="M68" s="786" t="s">
        <v>98</v>
      </c>
    </row>
    <row r="69" spans="1:13" ht="24">
      <c r="A69" s="630"/>
      <c r="B69" s="617"/>
      <c r="C69" s="617">
        <v>55</v>
      </c>
      <c r="D69" s="772" t="s">
        <v>110</v>
      </c>
      <c r="E69" s="278" t="s">
        <v>482</v>
      </c>
      <c r="F69" s="617"/>
      <c r="G69" s="617"/>
      <c r="H69" s="757" t="s">
        <v>465</v>
      </c>
      <c r="I69" s="278">
        <v>2023</v>
      </c>
      <c r="J69" s="281">
        <v>7750000</v>
      </c>
      <c r="K69" s="280" t="s">
        <v>71</v>
      </c>
      <c r="L69" s="282" t="s">
        <v>483</v>
      </c>
      <c r="M69" s="786" t="s">
        <v>98</v>
      </c>
    </row>
    <row r="70" spans="1:13" ht="24">
      <c r="A70" s="630"/>
      <c r="B70" s="617"/>
      <c r="C70" s="617">
        <v>56</v>
      </c>
      <c r="D70" s="772" t="s">
        <v>476</v>
      </c>
      <c r="E70" s="278" t="s">
        <v>484</v>
      </c>
      <c r="F70" s="617"/>
      <c r="G70" s="617"/>
      <c r="H70" s="275" t="s">
        <v>475</v>
      </c>
      <c r="I70" s="278">
        <v>2023</v>
      </c>
      <c r="J70" s="281">
        <v>2200000</v>
      </c>
      <c r="K70" s="280" t="s">
        <v>71</v>
      </c>
      <c r="L70" s="282" t="str">
        <f t="shared" ref="L70" si="0">L69</f>
        <v>Kaur Danarta</v>
      </c>
      <c r="M70" s="786" t="s">
        <v>98</v>
      </c>
    </row>
    <row r="71" spans="1:13" ht="36">
      <c r="A71" s="630"/>
      <c r="B71" s="617"/>
      <c r="C71" s="617">
        <v>57</v>
      </c>
      <c r="D71" s="772" t="s">
        <v>358</v>
      </c>
      <c r="E71" s="278" t="s">
        <v>486</v>
      </c>
      <c r="F71" s="617"/>
      <c r="G71" s="617"/>
      <c r="H71" s="275" t="s">
        <v>357</v>
      </c>
      <c r="I71" s="278">
        <v>2023</v>
      </c>
      <c r="J71" s="281">
        <v>7300000</v>
      </c>
      <c r="K71" s="280" t="s">
        <v>71</v>
      </c>
      <c r="L71" s="282" t="s">
        <v>488</v>
      </c>
      <c r="M71" s="786" t="s">
        <v>98</v>
      </c>
    </row>
    <row r="72" spans="1:13" ht="36">
      <c r="A72" s="630"/>
      <c r="B72" s="617"/>
      <c r="C72" s="617">
        <v>58</v>
      </c>
      <c r="D72" s="772" t="s">
        <v>489</v>
      </c>
      <c r="E72" s="278" t="s">
        <v>491</v>
      </c>
      <c r="F72" s="617"/>
      <c r="G72" s="617"/>
      <c r="H72" s="275" t="s">
        <v>475</v>
      </c>
      <c r="I72" s="278">
        <v>2023</v>
      </c>
      <c r="J72" s="281">
        <v>200000</v>
      </c>
      <c r="K72" s="280" t="s">
        <v>71</v>
      </c>
      <c r="L72" s="282" t="s">
        <v>488</v>
      </c>
      <c r="M72" s="786" t="s">
        <v>98</v>
      </c>
    </row>
    <row r="73" spans="1:13">
      <c r="A73" s="630"/>
      <c r="B73" s="617"/>
      <c r="C73" s="617">
        <v>59</v>
      </c>
      <c r="D73" s="772" t="s">
        <v>494</v>
      </c>
      <c r="E73" s="278" t="s">
        <v>495</v>
      </c>
      <c r="F73" s="617"/>
      <c r="G73" s="617"/>
      <c r="H73" s="275" t="s">
        <v>493</v>
      </c>
      <c r="I73" s="278">
        <v>2023</v>
      </c>
      <c r="J73" s="281">
        <v>47400000</v>
      </c>
      <c r="K73" s="280" t="s">
        <v>71</v>
      </c>
      <c r="L73" s="282" t="s">
        <v>112</v>
      </c>
      <c r="M73" s="786" t="s">
        <v>111</v>
      </c>
    </row>
    <row r="74" spans="1:13">
      <c r="A74" s="630"/>
      <c r="B74" s="617"/>
      <c r="C74" s="617">
        <v>60</v>
      </c>
      <c r="D74" s="772" t="s">
        <v>110</v>
      </c>
      <c r="E74" s="278" t="s">
        <v>496</v>
      </c>
      <c r="F74" s="617"/>
      <c r="G74" s="617"/>
      <c r="H74" s="757" t="s">
        <v>465</v>
      </c>
      <c r="I74" s="278">
        <v>2024</v>
      </c>
      <c r="J74" s="281">
        <v>8300000</v>
      </c>
      <c r="K74" s="280" t="s">
        <v>71</v>
      </c>
      <c r="L74" s="282" t="s">
        <v>497</v>
      </c>
      <c r="M74" s="786" t="s">
        <v>98</v>
      </c>
    </row>
    <row r="75" spans="1:13">
      <c r="A75" s="630"/>
      <c r="B75" s="617"/>
      <c r="C75" s="617">
        <v>61</v>
      </c>
      <c r="D75" s="772" t="s">
        <v>476</v>
      </c>
      <c r="E75" s="278" t="s">
        <v>498</v>
      </c>
      <c r="F75" s="617"/>
      <c r="G75" s="617"/>
      <c r="H75" s="275" t="s">
        <v>475</v>
      </c>
      <c r="I75" s="278">
        <v>2024</v>
      </c>
      <c r="J75" s="281">
        <v>2200000</v>
      </c>
      <c r="K75" s="280" t="s">
        <v>71</v>
      </c>
      <c r="L75" s="282" t="s">
        <v>94</v>
      </c>
      <c r="M75" s="786" t="s">
        <v>98</v>
      </c>
    </row>
    <row r="76" spans="1:13" ht="24">
      <c r="A76" s="630"/>
      <c r="B76" s="617"/>
      <c r="C76" s="617">
        <v>62</v>
      </c>
      <c r="D76" s="772" t="s">
        <v>334</v>
      </c>
      <c r="E76" s="278" t="s">
        <v>78</v>
      </c>
      <c r="F76" s="617"/>
      <c r="G76" s="617"/>
      <c r="H76" s="275" t="s">
        <v>312</v>
      </c>
      <c r="I76" s="278">
        <v>2024</v>
      </c>
      <c r="J76" s="281">
        <v>2000000</v>
      </c>
      <c r="K76" s="280" t="s">
        <v>71</v>
      </c>
      <c r="L76" s="282" t="s">
        <v>121</v>
      </c>
      <c r="M76" s="786" t="s">
        <v>98</v>
      </c>
    </row>
    <row r="77" spans="1:13">
      <c r="A77" s="630"/>
      <c r="B77" s="617"/>
      <c r="C77" s="617">
        <v>63</v>
      </c>
      <c r="D77" s="772" t="s">
        <v>341</v>
      </c>
      <c r="E77" s="278" t="s">
        <v>730</v>
      </c>
      <c r="F77" s="617"/>
      <c r="G77" s="617"/>
      <c r="H77" s="275" t="s">
        <v>321</v>
      </c>
      <c r="I77" s="278">
        <v>2024</v>
      </c>
      <c r="J77" s="281">
        <v>3600000</v>
      </c>
      <c r="K77" s="280" t="s">
        <v>71</v>
      </c>
      <c r="L77" s="282" t="s">
        <v>121</v>
      </c>
      <c r="M77" s="786" t="s">
        <v>98</v>
      </c>
    </row>
    <row r="78" spans="1:13" ht="36">
      <c r="A78" s="630"/>
      <c r="B78" s="617"/>
      <c r="C78" s="617">
        <v>64</v>
      </c>
      <c r="D78" s="772" t="s">
        <v>729</v>
      </c>
      <c r="E78" s="278" t="s">
        <v>378</v>
      </c>
      <c r="F78" s="617"/>
      <c r="G78" s="617"/>
      <c r="H78" s="275" t="s">
        <v>728</v>
      </c>
      <c r="I78" s="278">
        <v>2024</v>
      </c>
      <c r="J78" s="281">
        <v>1298000</v>
      </c>
      <c r="K78" s="280" t="s">
        <v>71</v>
      </c>
      <c r="L78" s="282" t="s">
        <v>707</v>
      </c>
      <c r="M78" s="787" t="s">
        <v>708</v>
      </c>
    </row>
    <row r="79" spans="1:13">
      <c r="A79" s="630"/>
      <c r="B79" s="617"/>
      <c r="C79" s="617">
        <v>65</v>
      </c>
      <c r="D79" s="772" t="s">
        <v>476</v>
      </c>
      <c r="E79" s="717" t="s">
        <v>4455</v>
      </c>
      <c r="F79" s="773"/>
      <c r="G79" s="773"/>
      <c r="H79" s="714" t="s">
        <v>475</v>
      </c>
      <c r="I79" s="717" t="s">
        <v>4456</v>
      </c>
      <c r="J79" s="776">
        <v>1000000</v>
      </c>
      <c r="K79" s="719" t="s">
        <v>71</v>
      </c>
      <c r="L79" s="715" t="s">
        <v>89</v>
      </c>
      <c r="M79" s="788" t="s">
        <v>98</v>
      </c>
    </row>
    <row r="80" spans="1:13" ht="24">
      <c r="A80" s="630"/>
      <c r="B80" s="617"/>
      <c r="C80" s="617">
        <v>66</v>
      </c>
      <c r="D80" s="772" t="s">
        <v>110</v>
      </c>
      <c r="E80" s="717" t="s">
        <v>496</v>
      </c>
      <c r="F80" s="773"/>
      <c r="G80" s="773"/>
      <c r="H80" s="714" t="s">
        <v>465</v>
      </c>
      <c r="I80" s="717" t="s">
        <v>4448</v>
      </c>
      <c r="J80" s="776">
        <v>8000000</v>
      </c>
      <c r="K80" s="719" t="s">
        <v>71</v>
      </c>
      <c r="L80" s="715" t="s">
        <v>4454</v>
      </c>
      <c r="M80" s="788" t="s">
        <v>98</v>
      </c>
    </row>
    <row r="81" spans="1:13" ht="24">
      <c r="A81" s="630"/>
      <c r="B81" s="617"/>
      <c r="C81" s="617">
        <v>67</v>
      </c>
      <c r="D81" s="772" t="s">
        <v>344</v>
      </c>
      <c r="E81" s="717" t="s">
        <v>4453</v>
      </c>
      <c r="F81" s="773"/>
      <c r="G81" s="773"/>
      <c r="H81" s="774" t="s">
        <v>4451</v>
      </c>
      <c r="I81" s="717" t="s">
        <v>4448</v>
      </c>
      <c r="J81" s="776">
        <v>1500000</v>
      </c>
      <c r="K81" s="719" t="s">
        <v>71</v>
      </c>
      <c r="L81" s="715" t="s">
        <v>94</v>
      </c>
      <c r="M81" s="788" t="s">
        <v>98</v>
      </c>
    </row>
    <row r="82" spans="1:13" ht="24">
      <c r="A82" s="630"/>
      <c r="B82" s="617"/>
      <c r="C82" s="617">
        <v>68</v>
      </c>
      <c r="D82" s="772" t="s">
        <v>344</v>
      </c>
      <c r="E82" s="717" t="s">
        <v>4452</v>
      </c>
      <c r="F82" s="773"/>
      <c r="G82" s="773"/>
      <c r="H82" s="774" t="s">
        <v>4451</v>
      </c>
      <c r="I82" s="717" t="s">
        <v>4448</v>
      </c>
      <c r="J82" s="776">
        <v>3500000</v>
      </c>
      <c r="K82" s="719" t="s">
        <v>71</v>
      </c>
      <c r="L82" s="715" t="s">
        <v>94</v>
      </c>
      <c r="M82" s="788" t="s">
        <v>98</v>
      </c>
    </row>
    <row r="83" spans="1:13" ht="24">
      <c r="A83" s="630"/>
      <c r="B83" s="617"/>
      <c r="C83" s="617">
        <v>69</v>
      </c>
      <c r="D83" s="772" t="s">
        <v>344</v>
      </c>
      <c r="E83" s="717" t="s">
        <v>4450</v>
      </c>
      <c r="F83" s="773"/>
      <c r="G83" s="773"/>
      <c r="H83" s="774" t="s">
        <v>4451</v>
      </c>
      <c r="I83" s="717" t="s">
        <v>4448</v>
      </c>
      <c r="J83" s="776">
        <v>760000</v>
      </c>
      <c r="K83" s="719" t="s">
        <v>71</v>
      </c>
      <c r="L83" s="715" t="s">
        <v>94</v>
      </c>
      <c r="M83" s="788" t="s">
        <v>98</v>
      </c>
    </row>
    <row r="84" spans="1:13" s="681" customFormat="1" ht="36">
      <c r="A84" s="777"/>
      <c r="B84" s="773"/>
      <c r="C84" s="617">
        <v>70</v>
      </c>
      <c r="D84" s="772" t="s">
        <v>448</v>
      </c>
      <c r="E84" s="717" t="s">
        <v>4447</v>
      </c>
      <c r="F84" s="773"/>
      <c r="G84" s="773"/>
      <c r="H84" s="774" t="s">
        <v>941</v>
      </c>
      <c r="I84" s="717" t="s">
        <v>4448</v>
      </c>
      <c r="J84" s="776">
        <v>5000000</v>
      </c>
      <c r="K84" s="719" t="s">
        <v>71</v>
      </c>
      <c r="L84" s="715" t="s">
        <v>94</v>
      </c>
      <c r="M84" s="789" t="s">
        <v>4449</v>
      </c>
    </row>
    <row r="85" spans="1:13" ht="24">
      <c r="A85" s="630"/>
      <c r="B85" s="617"/>
      <c r="C85" s="617">
        <v>71</v>
      </c>
      <c r="D85" s="772" t="s">
        <v>4444</v>
      </c>
      <c r="E85" s="717" t="s">
        <v>4445</v>
      </c>
      <c r="F85" s="773"/>
      <c r="G85" s="773"/>
      <c r="H85" s="774" t="s">
        <v>4446</v>
      </c>
      <c r="I85" s="775" t="s">
        <v>4457</v>
      </c>
      <c r="J85" s="776">
        <v>8660000</v>
      </c>
      <c r="K85" s="719" t="s">
        <v>71</v>
      </c>
      <c r="L85" s="715" t="s">
        <v>222</v>
      </c>
      <c r="M85" s="788" t="s">
        <v>98</v>
      </c>
    </row>
    <row r="86" spans="1:13" ht="24">
      <c r="A86" s="630"/>
      <c r="B86" s="617"/>
      <c r="C86" s="617">
        <v>72</v>
      </c>
      <c r="D86" s="772" t="s">
        <v>110</v>
      </c>
      <c r="E86" s="717" t="s">
        <v>4443</v>
      </c>
      <c r="F86" s="773"/>
      <c r="G86" s="773"/>
      <c r="H86" s="714" t="s">
        <v>465</v>
      </c>
      <c r="I86" s="717" t="s">
        <v>4442</v>
      </c>
      <c r="J86" s="776">
        <v>8000000</v>
      </c>
      <c r="K86" s="719" t="s">
        <v>71</v>
      </c>
      <c r="L86" s="715" t="s">
        <v>89</v>
      </c>
      <c r="M86" s="788" t="s">
        <v>98</v>
      </c>
    </row>
    <row r="87" spans="1:13" ht="24">
      <c r="A87" s="630"/>
      <c r="B87" s="617"/>
      <c r="C87" s="617">
        <v>73</v>
      </c>
      <c r="D87" s="772" t="s">
        <v>4440</v>
      </c>
      <c r="E87" s="717" t="s">
        <v>1018</v>
      </c>
      <c r="F87" s="773"/>
      <c r="G87" s="773"/>
      <c r="H87" s="774" t="s">
        <v>4441</v>
      </c>
      <c r="I87" s="717" t="s">
        <v>4442</v>
      </c>
      <c r="J87" s="776">
        <v>1900000</v>
      </c>
      <c r="K87" s="719" t="s">
        <v>71</v>
      </c>
      <c r="L87" s="715" t="s">
        <v>222</v>
      </c>
      <c r="M87" s="788" t="s">
        <v>98</v>
      </c>
    </row>
    <row r="88" spans="1:13">
      <c r="A88" s="1422" t="s">
        <v>4397</v>
      </c>
      <c r="B88" s="1423"/>
      <c r="C88" s="1423"/>
      <c r="D88" s="1423"/>
      <c r="E88" s="1423"/>
      <c r="F88" s="1423"/>
      <c r="G88" s="1423"/>
      <c r="H88" s="1423"/>
      <c r="I88" s="1423"/>
      <c r="J88" s="627">
        <f>SUM(J15:J87)</f>
        <v>353039333</v>
      </c>
      <c r="K88" s="619"/>
      <c r="L88" s="619"/>
      <c r="M88" s="783"/>
    </row>
    <row r="89" spans="1:13">
      <c r="A89" s="614" t="s">
        <v>4398</v>
      </c>
      <c r="B89" s="1396" t="s">
        <v>8</v>
      </c>
      <c r="C89" s="1396"/>
      <c r="D89" s="1396"/>
      <c r="E89" s="620"/>
      <c r="F89" s="617"/>
      <c r="G89" s="617"/>
      <c r="H89" s="617"/>
      <c r="I89" s="617"/>
      <c r="J89" s="618"/>
      <c r="K89" s="619"/>
      <c r="L89" s="619"/>
      <c r="M89" s="783"/>
    </row>
    <row r="90" spans="1:13">
      <c r="A90" s="614"/>
      <c r="B90" s="620"/>
      <c r="C90" s="617">
        <v>1</v>
      </c>
      <c r="D90" s="715" t="s">
        <v>501</v>
      </c>
      <c r="E90" s="282" t="s">
        <v>502</v>
      </c>
      <c r="F90" s="617"/>
      <c r="G90" s="617"/>
      <c r="H90" s="275" t="s">
        <v>500</v>
      </c>
      <c r="I90" s="278">
        <v>1977</v>
      </c>
      <c r="J90" s="295">
        <v>402820000</v>
      </c>
      <c r="K90" s="280" t="s">
        <v>71</v>
      </c>
      <c r="L90" s="282" t="s">
        <v>222</v>
      </c>
      <c r="M90" s="790" t="s">
        <v>77</v>
      </c>
    </row>
    <row r="91" spans="1:13">
      <c r="A91" s="630"/>
      <c r="B91" s="617"/>
      <c r="C91" s="617">
        <v>2</v>
      </c>
      <c r="D91" s="715" t="s">
        <v>506</v>
      </c>
      <c r="E91" s="282" t="s">
        <v>502</v>
      </c>
      <c r="F91" s="617"/>
      <c r="G91" s="617"/>
      <c r="H91" s="275" t="s">
        <v>505</v>
      </c>
      <c r="I91" s="278">
        <v>2002</v>
      </c>
      <c r="J91" s="295">
        <v>75000000</v>
      </c>
      <c r="K91" s="280" t="s">
        <v>71</v>
      </c>
      <c r="L91" s="282" t="s">
        <v>507</v>
      </c>
      <c r="M91" s="786" t="s">
        <v>111</v>
      </c>
    </row>
    <row r="92" spans="1:13">
      <c r="A92" s="630"/>
      <c r="B92" s="617"/>
      <c r="C92" s="617">
        <v>3</v>
      </c>
      <c r="D92" s="715" t="s">
        <v>506</v>
      </c>
      <c r="E92" s="282" t="s">
        <v>502</v>
      </c>
      <c r="F92" s="617"/>
      <c r="G92" s="617"/>
      <c r="H92" s="275" t="s">
        <v>505</v>
      </c>
      <c r="I92" s="278">
        <v>2002</v>
      </c>
      <c r="J92" s="295">
        <v>75000000</v>
      </c>
      <c r="K92" s="280" t="s">
        <v>71</v>
      </c>
      <c r="L92" s="282" t="s">
        <v>508</v>
      </c>
      <c r="M92" s="786" t="s">
        <v>111</v>
      </c>
    </row>
    <row r="93" spans="1:13">
      <c r="A93" s="630"/>
      <c r="B93" s="617"/>
      <c r="C93" s="617">
        <v>4</v>
      </c>
      <c r="D93" s="715" t="s">
        <v>506</v>
      </c>
      <c r="E93" s="282" t="s">
        <v>502</v>
      </c>
      <c r="F93" s="617"/>
      <c r="G93" s="617"/>
      <c r="H93" s="275" t="s">
        <v>509</v>
      </c>
      <c r="I93" s="278">
        <v>2007</v>
      </c>
      <c r="J93" s="295">
        <v>40000000</v>
      </c>
      <c r="K93" s="280" t="s">
        <v>71</v>
      </c>
      <c r="L93" s="282" t="s">
        <v>511</v>
      </c>
      <c r="M93" s="786" t="s">
        <v>77</v>
      </c>
    </row>
    <row r="94" spans="1:13">
      <c r="A94" s="630"/>
      <c r="B94" s="617"/>
      <c r="C94" s="617">
        <v>5</v>
      </c>
      <c r="D94" s="715" t="s">
        <v>506</v>
      </c>
      <c r="E94" s="282" t="s">
        <v>502</v>
      </c>
      <c r="F94" s="617"/>
      <c r="G94" s="617"/>
      <c r="H94" s="275" t="s">
        <v>505</v>
      </c>
      <c r="I94" s="278">
        <v>2008</v>
      </c>
      <c r="J94" s="295">
        <v>81877000</v>
      </c>
      <c r="K94" s="280" t="s">
        <v>71</v>
      </c>
      <c r="L94" s="282" t="s">
        <v>513</v>
      </c>
      <c r="M94" s="786" t="s">
        <v>111</v>
      </c>
    </row>
    <row r="95" spans="1:13">
      <c r="A95" s="630"/>
      <c r="B95" s="617"/>
      <c r="C95" s="617">
        <v>6</v>
      </c>
      <c r="D95" s="715" t="s">
        <v>506</v>
      </c>
      <c r="E95" s="282" t="s">
        <v>502</v>
      </c>
      <c r="F95" s="617"/>
      <c r="G95" s="617"/>
      <c r="H95" s="275" t="s">
        <v>505</v>
      </c>
      <c r="I95" s="278">
        <v>2010</v>
      </c>
      <c r="J95" s="295">
        <v>83625000</v>
      </c>
      <c r="K95" s="280" t="s">
        <v>71</v>
      </c>
      <c r="L95" s="282" t="s">
        <v>515</v>
      </c>
      <c r="M95" s="786" t="s">
        <v>111</v>
      </c>
    </row>
    <row r="96" spans="1:13">
      <c r="A96" s="630"/>
      <c r="B96" s="617"/>
      <c r="C96" s="617">
        <v>7</v>
      </c>
      <c r="D96" s="715" t="s">
        <v>506</v>
      </c>
      <c r="E96" s="282" t="s">
        <v>502</v>
      </c>
      <c r="F96" s="617"/>
      <c r="G96" s="617"/>
      <c r="H96" s="275" t="s">
        <v>505</v>
      </c>
      <c r="I96" s="278">
        <v>2010</v>
      </c>
      <c r="J96" s="295">
        <v>83625000</v>
      </c>
      <c r="K96" s="280" t="s">
        <v>71</v>
      </c>
      <c r="L96" s="282" t="s">
        <v>517</v>
      </c>
      <c r="M96" s="786" t="s">
        <v>111</v>
      </c>
    </row>
    <row r="97" spans="1:13">
      <c r="A97" s="630"/>
      <c r="B97" s="617"/>
      <c r="C97" s="617">
        <v>8</v>
      </c>
      <c r="D97" s="715" t="s">
        <v>506</v>
      </c>
      <c r="E97" s="282" t="s">
        <v>502</v>
      </c>
      <c r="F97" s="617"/>
      <c r="G97" s="617"/>
      <c r="H97" s="275" t="s">
        <v>505</v>
      </c>
      <c r="I97" s="278">
        <v>2012</v>
      </c>
      <c r="J97" s="295">
        <v>88717000</v>
      </c>
      <c r="K97" s="280" t="s">
        <v>71</v>
      </c>
      <c r="L97" s="282" t="s">
        <v>518</v>
      </c>
      <c r="M97" s="786" t="s">
        <v>111</v>
      </c>
    </row>
    <row r="98" spans="1:13">
      <c r="A98" s="630"/>
      <c r="B98" s="617"/>
      <c r="C98" s="617">
        <v>9</v>
      </c>
      <c r="D98" s="715" t="s">
        <v>506</v>
      </c>
      <c r="E98" s="282" t="s">
        <v>502</v>
      </c>
      <c r="F98" s="617"/>
      <c r="G98" s="617"/>
      <c r="H98" s="275" t="s">
        <v>505</v>
      </c>
      <c r="I98" s="278">
        <v>2012</v>
      </c>
      <c r="J98" s="295">
        <v>88717000</v>
      </c>
      <c r="K98" s="280" t="s">
        <v>71</v>
      </c>
      <c r="L98" s="282" t="s">
        <v>519</v>
      </c>
      <c r="M98" s="786" t="s">
        <v>111</v>
      </c>
    </row>
    <row r="99" spans="1:13">
      <c r="A99" s="630"/>
      <c r="B99" s="617"/>
      <c r="C99" s="617">
        <v>10</v>
      </c>
      <c r="D99" s="715" t="s">
        <v>506</v>
      </c>
      <c r="E99" s="282" t="s">
        <v>502</v>
      </c>
      <c r="F99" s="617"/>
      <c r="G99" s="633"/>
      <c r="H99" s="275" t="s">
        <v>505</v>
      </c>
      <c r="I99" s="278">
        <v>2013</v>
      </c>
      <c r="J99" s="295">
        <v>159520000</v>
      </c>
      <c r="K99" s="280" t="s">
        <v>71</v>
      </c>
      <c r="L99" s="282" t="s">
        <v>520</v>
      </c>
      <c r="M99" s="786" t="s">
        <v>111</v>
      </c>
    </row>
    <row r="100" spans="1:13" ht="24">
      <c r="A100" s="630"/>
      <c r="B100" s="617"/>
      <c r="C100" s="617">
        <v>11</v>
      </c>
      <c r="D100" s="722" t="s">
        <v>522</v>
      </c>
      <c r="E100" s="282" t="s">
        <v>502</v>
      </c>
      <c r="F100" s="617"/>
      <c r="G100" s="617"/>
      <c r="H100" s="275" t="s">
        <v>521</v>
      </c>
      <c r="I100" s="280">
        <v>2015</v>
      </c>
      <c r="J100" s="297">
        <v>10000000</v>
      </c>
      <c r="K100" s="280" t="s">
        <v>71</v>
      </c>
      <c r="L100" s="282" t="s">
        <v>524</v>
      </c>
      <c r="M100" s="786" t="s">
        <v>111</v>
      </c>
    </row>
    <row r="101" spans="1:13" ht="36">
      <c r="A101" s="630"/>
      <c r="B101" s="617"/>
      <c r="C101" s="617">
        <v>12</v>
      </c>
      <c r="D101" s="715" t="s">
        <v>526</v>
      </c>
      <c r="E101" s="282" t="s">
        <v>502</v>
      </c>
      <c r="F101" s="617"/>
      <c r="G101" s="617"/>
      <c r="H101" s="275" t="s">
        <v>525</v>
      </c>
      <c r="I101" s="277" t="s">
        <v>527</v>
      </c>
      <c r="J101" s="295">
        <v>23225000</v>
      </c>
      <c r="K101" s="280" t="s">
        <v>71</v>
      </c>
      <c r="L101" s="282" t="s">
        <v>529</v>
      </c>
      <c r="M101" s="790" t="s">
        <v>503</v>
      </c>
    </row>
    <row r="102" spans="1:13">
      <c r="A102" s="630"/>
      <c r="B102" s="617"/>
      <c r="C102" s="617">
        <v>13</v>
      </c>
      <c r="D102" s="715" t="s">
        <v>531</v>
      </c>
      <c r="E102" s="282" t="s">
        <v>502</v>
      </c>
      <c r="F102" s="617"/>
      <c r="G102" s="617"/>
      <c r="H102" s="275" t="s">
        <v>530</v>
      </c>
      <c r="I102" s="278">
        <v>2015</v>
      </c>
      <c r="J102" s="295">
        <v>55537000</v>
      </c>
      <c r="K102" s="280" t="s">
        <v>71</v>
      </c>
      <c r="L102" s="282" t="s">
        <v>533</v>
      </c>
      <c r="M102" s="791" t="s">
        <v>98</v>
      </c>
    </row>
    <row r="103" spans="1:13" ht="36">
      <c r="A103" s="630"/>
      <c r="B103" s="617"/>
      <c r="C103" s="617">
        <v>14</v>
      </c>
      <c r="D103" s="715" t="s">
        <v>535</v>
      </c>
      <c r="E103" s="282" t="s">
        <v>502</v>
      </c>
      <c r="F103" s="617"/>
      <c r="G103" s="617"/>
      <c r="H103" s="275" t="s">
        <v>534</v>
      </c>
      <c r="I103" s="278">
        <v>2016</v>
      </c>
      <c r="J103" s="295">
        <v>317300000</v>
      </c>
      <c r="K103" s="280" t="s">
        <v>71</v>
      </c>
      <c r="L103" s="282" t="s">
        <v>415</v>
      </c>
      <c r="M103" s="790" t="s">
        <v>503</v>
      </c>
    </row>
    <row r="104" spans="1:13" ht="36">
      <c r="A104" s="630"/>
      <c r="B104" s="617"/>
      <c r="C104" s="617">
        <v>15</v>
      </c>
      <c r="D104" s="715" t="s">
        <v>537</v>
      </c>
      <c r="E104" s="282" t="s">
        <v>502</v>
      </c>
      <c r="F104" s="617"/>
      <c r="G104" s="617"/>
      <c r="H104" s="275" t="s">
        <v>536</v>
      </c>
      <c r="I104" s="278">
        <v>2016</v>
      </c>
      <c r="J104" s="295">
        <v>60000000</v>
      </c>
      <c r="K104" s="280" t="s">
        <v>71</v>
      </c>
      <c r="L104" s="282" t="s">
        <v>539</v>
      </c>
      <c r="M104" s="790" t="s">
        <v>503</v>
      </c>
    </row>
    <row r="105" spans="1:13">
      <c r="A105" s="630"/>
      <c r="B105" s="617"/>
      <c r="C105" s="617">
        <v>16</v>
      </c>
      <c r="D105" s="772" t="s">
        <v>541</v>
      </c>
      <c r="E105" s="282" t="s">
        <v>502</v>
      </c>
      <c r="F105" s="617"/>
      <c r="G105" s="617"/>
      <c r="H105" s="275" t="s">
        <v>540</v>
      </c>
      <c r="I105" s="278">
        <v>2016</v>
      </c>
      <c r="J105" s="295">
        <v>25000000</v>
      </c>
      <c r="K105" s="280" t="s">
        <v>71</v>
      </c>
      <c r="L105" s="282" t="s">
        <v>122</v>
      </c>
      <c r="M105" s="791" t="s">
        <v>98</v>
      </c>
    </row>
    <row r="106" spans="1:13">
      <c r="A106" s="630"/>
      <c r="B106" s="617"/>
      <c r="C106" s="617">
        <v>17</v>
      </c>
      <c r="D106" s="715" t="s">
        <v>506</v>
      </c>
      <c r="E106" s="282" t="s">
        <v>502</v>
      </c>
      <c r="F106" s="617"/>
      <c r="G106" s="617"/>
      <c r="H106" s="275" t="s">
        <v>543</v>
      </c>
      <c r="I106" s="278">
        <v>2016</v>
      </c>
      <c r="J106" s="295">
        <v>139000000</v>
      </c>
      <c r="K106" s="280" t="s">
        <v>71</v>
      </c>
      <c r="L106" s="282" t="s">
        <v>545</v>
      </c>
      <c r="M106" s="791" t="s">
        <v>544</v>
      </c>
    </row>
    <row r="107" spans="1:13">
      <c r="A107" s="630"/>
      <c r="B107" s="617"/>
      <c r="C107" s="617">
        <v>18</v>
      </c>
      <c r="D107" s="715" t="s">
        <v>547</v>
      </c>
      <c r="E107" s="282" t="s">
        <v>502</v>
      </c>
      <c r="F107" s="617"/>
      <c r="G107" s="634"/>
      <c r="H107" s="275" t="s">
        <v>546</v>
      </c>
      <c r="I107" s="277" t="s">
        <v>549</v>
      </c>
      <c r="J107" s="295">
        <v>8802000</v>
      </c>
      <c r="K107" s="280" t="s">
        <v>71</v>
      </c>
      <c r="L107" s="282" t="s">
        <v>551</v>
      </c>
      <c r="M107" s="791" t="s">
        <v>548</v>
      </c>
    </row>
    <row r="108" spans="1:13" ht="24">
      <c r="A108" s="630"/>
      <c r="B108" s="617"/>
      <c r="C108" s="617">
        <v>19</v>
      </c>
      <c r="D108" s="715" t="s">
        <v>552</v>
      </c>
      <c r="E108" s="282" t="s">
        <v>502</v>
      </c>
      <c r="F108" s="617"/>
      <c r="G108" s="617"/>
      <c r="H108" s="275" t="s">
        <v>521</v>
      </c>
      <c r="I108" s="277" t="s">
        <v>554</v>
      </c>
      <c r="J108" s="295">
        <v>51026850</v>
      </c>
      <c r="K108" s="280" t="s">
        <v>71</v>
      </c>
      <c r="L108" s="282" t="s">
        <v>555</v>
      </c>
      <c r="M108" s="791" t="s">
        <v>553</v>
      </c>
    </row>
    <row r="109" spans="1:13" ht="24">
      <c r="A109" s="630"/>
      <c r="B109" s="617"/>
      <c r="C109" s="617">
        <v>20</v>
      </c>
      <c r="D109" s="715" t="s">
        <v>506</v>
      </c>
      <c r="E109" s="282" t="s">
        <v>502</v>
      </c>
      <c r="F109" s="617"/>
      <c r="G109" s="617"/>
      <c r="H109" s="275" t="s">
        <v>543</v>
      </c>
      <c r="I109" s="277">
        <v>2024</v>
      </c>
      <c r="J109" s="295">
        <v>7995500</v>
      </c>
      <c r="K109" s="280" t="s">
        <v>71</v>
      </c>
      <c r="L109" s="282" t="s">
        <v>519</v>
      </c>
      <c r="M109" s="790" t="s">
        <v>240</v>
      </c>
    </row>
    <row r="110" spans="1:13" ht="24">
      <c r="A110" s="630"/>
      <c r="B110" s="617"/>
      <c r="C110" s="617">
        <v>21</v>
      </c>
      <c r="D110" s="715" t="s">
        <v>506</v>
      </c>
      <c r="E110" s="282" t="s">
        <v>502</v>
      </c>
      <c r="F110" s="617"/>
      <c r="G110" s="617"/>
      <c r="H110" s="275" t="s">
        <v>543</v>
      </c>
      <c r="I110" s="277">
        <v>2024</v>
      </c>
      <c r="J110" s="295">
        <v>11817000</v>
      </c>
      <c r="K110" s="280" t="s">
        <v>71</v>
      </c>
      <c r="L110" s="282" t="s">
        <v>518</v>
      </c>
      <c r="M110" s="790" t="s">
        <v>240</v>
      </c>
    </row>
    <row r="111" spans="1:13" ht="24">
      <c r="A111" s="630"/>
      <c r="B111" s="617"/>
      <c r="C111" s="617">
        <v>22</v>
      </c>
      <c r="D111" s="715" t="s">
        <v>547</v>
      </c>
      <c r="E111" s="282" t="s">
        <v>502</v>
      </c>
      <c r="F111" s="617"/>
      <c r="G111" s="617"/>
      <c r="H111" s="275" t="s">
        <v>546</v>
      </c>
      <c r="I111" s="277">
        <v>2024</v>
      </c>
      <c r="J111" s="295">
        <v>41810000</v>
      </c>
      <c r="K111" s="280" t="s">
        <v>71</v>
      </c>
      <c r="L111" s="282" t="s">
        <v>733</v>
      </c>
      <c r="M111" s="790" t="s">
        <v>240</v>
      </c>
    </row>
    <row r="112" spans="1:13" ht="24">
      <c r="A112" s="630"/>
      <c r="B112" s="617"/>
      <c r="C112" s="617">
        <v>23</v>
      </c>
      <c r="D112" s="715" t="s">
        <v>547</v>
      </c>
      <c r="E112" s="282" t="s">
        <v>502</v>
      </c>
      <c r="F112" s="617"/>
      <c r="G112" s="617"/>
      <c r="H112" s="275" t="s">
        <v>546</v>
      </c>
      <c r="I112" s="277">
        <v>2024</v>
      </c>
      <c r="J112" s="295">
        <v>12785500</v>
      </c>
      <c r="K112" s="280" t="s">
        <v>71</v>
      </c>
      <c r="L112" s="282" t="s">
        <v>734</v>
      </c>
      <c r="M112" s="790" t="s">
        <v>240</v>
      </c>
    </row>
    <row r="113" spans="1:18" ht="24">
      <c r="A113" s="700"/>
      <c r="B113" s="701"/>
      <c r="C113" s="617">
        <v>24</v>
      </c>
      <c r="D113" s="703" t="s">
        <v>1036</v>
      </c>
      <c r="E113" s="703" t="s">
        <v>502</v>
      </c>
      <c r="F113" s="701"/>
      <c r="G113" s="701"/>
      <c r="H113" s="708" t="s">
        <v>1067</v>
      </c>
      <c r="I113" s="709">
        <v>2025</v>
      </c>
      <c r="J113" s="710">
        <v>107087100</v>
      </c>
      <c r="K113" s="705" t="s">
        <v>71</v>
      </c>
      <c r="L113" s="703" t="s">
        <v>4410</v>
      </c>
      <c r="M113" s="792" t="s">
        <v>240</v>
      </c>
      <c r="N113" s="707"/>
      <c r="O113" s="707"/>
      <c r="P113" s="707"/>
      <c r="Q113" s="707"/>
      <c r="R113" s="707"/>
    </row>
    <row r="114" spans="1:18" ht="24">
      <c r="A114" s="700"/>
      <c r="B114" s="701"/>
      <c r="C114" s="617">
        <v>25</v>
      </c>
      <c r="D114" s="703" t="s">
        <v>506</v>
      </c>
      <c r="E114" s="703" t="s">
        <v>502</v>
      </c>
      <c r="F114" s="701"/>
      <c r="G114" s="701"/>
      <c r="H114" s="708" t="s">
        <v>543</v>
      </c>
      <c r="I114" s="709">
        <v>2025</v>
      </c>
      <c r="J114" s="710">
        <v>7174000</v>
      </c>
      <c r="K114" s="705" t="s">
        <v>71</v>
      </c>
      <c r="L114" s="703" t="s">
        <v>4411</v>
      </c>
      <c r="M114" s="792" t="s">
        <v>240</v>
      </c>
      <c r="N114" s="707"/>
      <c r="O114" s="707"/>
      <c r="P114" s="707"/>
      <c r="Q114" s="707"/>
      <c r="R114" s="707"/>
    </row>
    <row r="115" spans="1:18">
      <c r="A115" s="700"/>
      <c r="B115" s="701"/>
      <c r="C115" s="617">
        <v>26</v>
      </c>
      <c r="D115" s="703" t="s">
        <v>4458</v>
      </c>
      <c r="E115" s="703" t="s">
        <v>502</v>
      </c>
      <c r="F115" s="701"/>
      <c r="G115" s="701"/>
      <c r="H115" s="708" t="s">
        <v>1063</v>
      </c>
      <c r="I115" s="709">
        <v>2025</v>
      </c>
      <c r="J115" s="710">
        <v>5134000</v>
      </c>
      <c r="K115" s="705" t="s">
        <v>71</v>
      </c>
      <c r="L115" s="703" t="s">
        <v>4463</v>
      </c>
      <c r="M115" s="792" t="s">
        <v>4462</v>
      </c>
      <c r="N115" s="707"/>
      <c r="O115" s="707"/>
      <c r="P115" s="707"/>
      <c r="Q115" s="707"/>
      <c r="R115" s="707"/>
    </row>
    <row r="116" spans="1:18">
      <c r="A116" s="700"/>
      <c r="B116" s="701"/>
      <c r="C116" s="617">
        <v>27</v>
      </c>
      <c r="D116" s="703" t="s">
        <v>535</v>
      </c>
      <c r="E116" s="703" t="s">
        <v>502</v>
      </c>
      <c r="F116" s="701"/>
      <c r="G116" s="701"/>
      <c r="H116" s="708" t="s">
        <v>1067</v>
      </c>
      <c r="I116" s="709">
        <v>2025</v>
      </c>
      <c r="J116" s="710">
        <v>5000000</v>
      </c>
      <c r="K116" s="705" t="s">
        <v>71</v>
      </c>
      <c r="L116" s="703" t="s">
        <v>4461</v>
      </c>
      <c r="M116" s="792" t="s">
        <v>4462</v>
      </c>
      <c r="N116" s="707"/>
      <c r="O116" s="707"/>
      <c r="P116" s="707"/>
      <c r="Q116" s="707"/>
      <c r="R116" s="707"/>
    </row>
    <row r="117" spans="1:18" ht="24">
      <c r="A117" s="700"/>
      <c r="B117" s="701"/>
      <c r="C117" s="617">
        <v>28</v>
      </c>
      <c r="D117" s="703" t="s">
        <v>4458</v>
      </c>
      <c r="E117" s="703" t="s">
        <v>502</v>
      </c>
      <c r="F117" s="701"/>
      <c r="G117" s="701"/>
      <c r="H117" s="757" t="s">
        <v>1063</v>
      </c>
      <c r="I117" s="709">
        <v>2025</v>
      </c>
      <c r="J117" s="710">
        <v>6341500</v>
      </c>
      <c r="K117" s="705" t="s">
        <v>71</v>
      </c>
      <c r="L117" s="703" t="s">
        <v>4459</v>
      </c>
      <c r="M117" s="792" t="s">
        <v>4460</v>
      </c>
      <c r="N117" s="707"/>
      <c r="O117" s="707"/>
      <c r="P117" s="707"/>
      <c r="Q117" s="707"/>
      <c r="R117" s="707"/>
    </row>
    <row r="118" spans="1:18">
      <c r="A118" s="1422" t="s">
        <v>4397</v>
      </c>
      <c r="B118" s="1423"/>
      <c r="C118" s="1423"/>
      <c r="D118" s="1423"/>
      <c r="E118" s="1423"/>
      <c r="F118" s="1423"/>
      <c r="G118" s="1423"/>
      <c r="H118" s="1423"/>
      <c r="I118" s="1423"/>
      <c r="J118" s="635">
        <f>SUM(J90:J117)</f>
        <v>2073936450</v>
      </c>
      <c r="K118" s="619"/>
      <c r="L118" s="619"/>
      <c r="M118" s="783"/>
    </row>
    <row r="119" spans="1:18">
      <c r="A119" s="630"/>
      <c r="B119" s="617"/>
      <c r="C119" s="617"/>
      <c r="D119" s="618"/>
      <c r="E119" s="618"/>
      <c r="F119" s="617"/>
      <c r="G119" s="617"/>
      <c r="H119" s="617"/>
      <c r="I119" s="617"/>
      <c r="J119" s="618"/>
      <c r="K119" s="619"/>
      <c r="L119" s="619"/>
      <c r="M119" s="783"/>
    </row>
    <row r="120" spans="1:18">
      <c r="A120" s="614" t="s">
        <v>4399</v>
      </c>
      <c r="B120" s="1396" t="s">
        <v>4400</v>
      </c>
      <c r="C120" s="1396"/>
      <c r="D120" s="1396"/>
      <c r="E120" s="1396"/>
      <c r="F120" s="1396"/>
      <c r="G120" s="1396"/>
      <c r="H120" s="617"/>
      <c r="I120" s="617"/>
      <c r="J120" s="618"/>
      <c r="K120" s="619"/>
      <c r="L120" s="619"/>
      <c r="M120" s="783"/>
    </row>
    <row r="121" spans="1:18">
      <c r="A121" s="636"/>
      <c r="B121" s="637" t="s">
        <v>27</v>
      </c>
      <c r="C121" s="1428" t="s">
        <v>4401</v>
      </c>
      <c r="D121" s="1428"/>
      <c r="E121" s="638"/>
      <c r="F121" s="639"/>
      <c r="G121" s="639"/>
      <c r="H121" s="639"/>
      <c r="I121" s="639"/>
      <c r="J121" s="640"/>
      <c r="K121" s="641"/>
      <c r="L121" s="641"/>
      <c r="M121" s="784"/>
    </row>
    <row r="122" spans="1:18">
      <c r="A122" s="614"/>
      <c r="B122" s="615"/>
      <c r="C122" s="617">
        <v>1</v>
      </c>
      <c r="D122" s="296" t="s">
        <v>557</v>
      </c>
      <c r="E122" s="282" t="s">
        <v>558</v>
      </c>
      <c r="F122" s="617"/>
      <c r="G122" s="617"/>
      <c r="H122" s="300" t="s">
        <v>556</v>
      </c>
      <c r="I122" s="301" t="s">
        <v>560</v>
      </c>
      <c r="J122" s="297">
        <v>35000000</v>
      </c>
      <c r="K122" s="280" t="s">
        <v>71</v>
      </c>
      <c r="L122" s="282" t="s">
        <v>120</v>
      </c>
      <c r="M122" s="786" t="s">
        <v>239</v>
      </c>
    </row>
    <row r="123" spans="1:18">
      <c r="A123" s="614"/>
      <c r="B123" s="615"/>
      <c r="C123" s="617">
        <v>2</v>
      </c>
      <c r="D123" s="296" t="s">
        <v>557</v>
      </c>
      <c r="E123" s="282" t="s">
        <v>558</v>
      </c>
      <c r="F123" s="617"/>
      <c r="G123" s="617"/>
      <c r="H123" s="300" t="s">
        <v>556</v>
      </c>
      <c r="I123" s="301" t="s">
        <v>560</v>
      </c>
      <c r="J123" s="297">
        <v>25000000</v>
      </c>
      <c r="K123" s="280" t="s">
        <v>71</v>
      </c>
      <c r="L123" s="282" t="s">
        <v>120</v>
      </c>
      <c r="M123" s="786" t="s">
        <v>239</v>
      </c>
    </row>
    <row r="124" spans="1:18">
      <c r="A124" s="614"/>
      <c r="B124" s="615"/>
      <c r="C124" s="617">
        <v>3</v>
      </c>
      <c r="D124" s="296" t="s">
        <v>557</v>
      </c>
      <c r="E124" s="282" t="s">
        <v>558</v>
      </c>
      <c r="F124" s="617"/>
      <c r="G124" s="617"/>
      <c r="H124" s="300" t="s">
        <v>556</v>
      </c>
      <c r="I124" s="301" t="s">
        <v>560</v>
      </c>
      <c r="J124" s="297">
        <v>37000000</v>
      </c>
      <c r="K124" s="280" t="s">
        <v>71</v>
      </c>
      <c r="L124" s="282" t="s">
        <v>120</v>
      </c>
      <c r="M124" s="786" t="s">
        <v>239</v>
      </c>
    </row>
    <row r="125" spans="1:18">
      <c r="A125" s="614"/>
      <c r="B125" s="615"/>
      <c r="C125" s="617">
        <v>4</v>
      </c>
      <c r="D125" s="296" t="s">
        <v>565</v>
      </c>
      <c r="E125" s="282" t="s">
        <v>566</v>
      </c>
      <c r="F125" s="617"/>
      <c r="G125" s="617"/>
      <c r="H125" s="300" t="s">
        <v>564</v>
      </c>
      <c r="I125" s="280">
        <v>2010</v>
      </c>
      <c r="J125" s="297">
        <v>219303000</v>
      </c>
      <c r="K125" s="280" t="s">
        <v>71</v>
      </c>
      <c r="L125" s="282" t="s">
        <v>120</v>
      </c>
      <c r="M125" s="786" t="s">
        <v>567</v>
      </c>
    </row>
    <row r="126" spans="1:18">
      <c r="A126" s="614"/>
      <c r="B126" s="615"/>
      <c r="C126" s="617">
        <v>5</v>
      </c>
      <c r="D126" s="296" t="s">
        <v>557</v>
      </c>
      <c r="E126" s="282" t="s">
        <v>558</v>
      </c>
      <c r="F126" s="617"/>
      <c r="G126" s="617"/>
      <c r="H126" s="300" t="s">
        <v>556</v>
      </c>
      <c r="I126" s="280">
        <v>2010</v>
      </c>
      <c r="J126" s="297">
        <v>49298702</v>
      </c>
      <c r="K126" s="280" t="s">
        <v>71</v>
      </c>
      <c r="L126" s="282" t="s">
        <v>120</v>
      </c>
      <c r="M126" s="786" t="s">
        <v>127</v>
      </c>
    </row>
    <row r="127" spans="1:18">
      <c r="A127" s="614"/>
      <c r="B127" s="615"/>
      <c r="C127" s="617">
        <v>6</v>
      </c>
      <c r="D127" s="296" t="s">
        <v>571</v>
      </c>
      <c r="E127" s="282" t="s">
        <v>571</v>
      </c>
      <c r="F127" s="617"/>
      <c r="G127" s="617"/>
      <c r="H127" s="300" t="s">
        <v>570</v>
      </c>
      <c r="I127" s="301" t="s">
        <v>572</v>
      </c>
      <c r="J127" s="297">
        <v>190452495</v>
      </c>
      <c r="K127" s="280" t="s">
        <v>71</v>
      </c>
      <c r="L127" s="282" t="s">
        <v>120</v>
      </c>
      <c r="M127" s="786" t="s">
        <v>127</v>
      </c>
    </row>
    <row r="128" spans="1:18">
      <c r="A128" s="614"/>
      <c r="B128" s="615"/>
      <c r="C128" s="617">
        <v>7</v>
      </c>
      <c r="D128" s="296" t="s">
        <v>565</v>
      </c>
      <c r="E128" s="282" t="s">
        <v>566</v>
      </c>
      <c r="F128" s="617"/>
      <c r="G128" s="617"/>
      <c r="H128" s="300" t="s">
        <v>564</v>
      </c>
      <c r="I128" s="280">
        <v>2011</v>
      </c>
      <c r="J128" s="297">
        <v>176216000</v>
      </c>
      <c r="K128" s="280" t="s">
        <v>71</v>
      </c>
      <c r="L128" s="282" t="s">
        <v>120</v>
      </c>
      <c r="M128" s="786" t="s">
        <v>567</v>
      </c>
    </row>
    <row r="129" spans="1:13">
      <c r="A129" s="614"/>
      <c r="B129" s="615"/>
      <c r="C129" s="617">
        <v>8</v>
      </c>
      <c r="D129" s="296" t="s">
        <v>565</v>
      </c>
      <c r="E129" s="282" t="s">
        <v>566</v>
      </c>
      <c r="F129" s="617"/>
      <c r="G129" s="617"/>
      <c r="H129" s="300" t="s">
        <v>564</v>
      </c>
      <c r="I129" s="280">
        <v>2012</v>
      </c>
      <c r="J129" s="297">
        <v>332492700</v>
      </c>
      <c r="K129" s="280" t="s">
        <v>71</v>
      </c>
      <c r="L129" s="282" t="s">
        <v>120</v>
      </c>
      <c r="M129" s="786" t="s">
        <v>567</v>
      </c>
    </row>
    <row r="130" spans="1:13">
      <c r="A130" s="614"/>
      <c r="B130" s="615"/>
      <c r="C130" s="617">
        <v>9</v>
      </c>
      <c r="D130" s="296" t="s">
        <v>557</v>
      </c>
      <c r="E130" s="282" t="s">
        <v>558</v>
      </c>
      <c r="F130" s="617"/>
      <c r="G130" s="617"/>
      <c r="H130" s="300" t="s">
        <v>556</v>
      </c>
      <c r="I130" s="303" t="s">
        <v>576</v>
      </c>
      <c r="J130" s="297">
        <v>52000000</v>
      </c>
      <c r="K130" s="280" t="s">
        <v>71</v>
      </c>
      <c r="L130" s="282" t="s">
        <v>120</v>
      </c>
      <c r="M130" s="786" t="s">
        <v>127</v>
      </c>
    </row>
    <row r="131" spans="1:13">
      <c r="A131" s="614"/>
      <c r="B131" s="615"/>
      <c r="C131" s="617">
        <v>10</v>
      </c>
      <c r="D131" s="296" t="s">
        <v>565</v>
      </c>
      <c r="E131" s="282" t="s">
        <v>566</v>
      </c>
      <c r="F131" s="617"/>
      <c r="G131" s="617"/>
      <c r="H131" s="300" t="s">
        <v>564</v>
      </c>
      <c r="I131" s="280">
        <v>2013</v>
      </c>
      <c r="J131" s="297">
        <v>250190700</v>
      </c>
      <c r="K131" s="280" t="s">
        <v>71</v>
      </c>
      <c r="L131" s="282" t="s">
        <v>120</v>
      </c>
      <c r="M131" s="786" t="s">
        <v>567</v>
      </c>
    </row>
    <row r="132" spans="1:13">
      <c r="A132" s="614"/>
      <c r="B132" s="615"/>
      <c r="C132" s="617">
        <v>11</v>
      </c>
      <c r="D132" s="296" t="s">
        <v>571</v>
      </c>
      <c r="E132" s="282" t="s">
        <v>571</v>
      </c>
      <c r="F132" s="617"/>
      <c r="G132" s="617"/>
      <c r="H132" s="300" t="s">
        <v>570</v>
      </c>
      <c r="I132" s="301" t="s">
        <v>579</v>
      </c>
      <c r="J132" s="297">
        <v>250413250</v>
      </c>
      <c r="K132" s="280" t="s">
        <v>71</v>
      </c>
      <c r="L132" s="282" t="s">
        <v>120</v>
      </c>
      <c r="M132" s="786" t="s">
        <v>127</v>
      </c>
    </row>
    <row r="133" spans="1:13">
      <c r="A133" s="614"/>
      <c r="B133" s="615"/>
      <c r="C133" s="617">
        <v>12</v>
      </c>
      <c r="D133" s="296" t="s">
        <v>565</v>
      </c>
      <c r="E133" s="282" t="s">
        <v>566</v>
      </c>
      <c r="F133" s="617"/>
      <c r="G133" s="617"/>
      <c r="H133" s="300" t="s">
        <v>564</v>
      </c>
      <c r="I133" s="280">
        <v>2013</v>
      </c>
      <c r="J133" s="297">
        <v>17763350</v>
      </c>
      <c r="K133" s="280" t="s">
        <v>71</v>
      </c>
      <c r="L133" s="282" t="s">
        <v>120</v>
      </c>
      <c r="M133" s="786" t="s">
        <v>567</v>
      </c>
    </row>
    <row r="134" spans="1:13">
      <c r="A134" s="614"/>
      <c r="B134" s="615"/>
      <c r="C134" s="617">
        <v>13</v>
      </c>
      <c r="D134" s="296" t="s">
        <v>565</v>
      </c>
      <c r="E134" s="282" t="s">
        <v>566</v>
      </c>
      <c r="F134" s="617"/>
      <c r="G134" s="617"/>
      <c r="H134" s="300" t="s">
        <v>564</v>
      </c>
      <c r="I134" s="280">
        <v>2013</v>
      </c>
      <c r="J134" s="297">
        <v>58900500</v>
      </c>
      <c r="K134" s="280" t="s">
        <v>71</v>
      </c>
      <c r="L134" s="282" t="s">
        <v>120</v>
      </c>
      <c r="M134" s="786" t="s">
        <v>567</v>
      </c>
    </row>
    <row r="135" spans="1:13">
      <c r="A135" s="614"/>
      <c r="B135" s="615"/>
      <c r="C135" s="617">
        <v>14</v>
      </c>
      <c r="D135" s="296" t="s">
        <v>557</v>
      </c>
      <c r="E135" s="282" t="s">
        <v>559</v>
      </c>
      <c r="F135" s="617"/>
      <c r="G135" s="617"/>
      <c r="H135" s="300" t="s">
        <v>556</v>
      </c>
      <c r="I135" s="303" t="s">
        <v>579</v>
      </c>
      <c r="J135" s="297">
        <v>10000000</v>
      </c>
      <c r="K135" s="280" t="s">
        <v>71</v>
      </c>
      <c r="L135" s="282" t="s">
        <v>120</v>
      </c>
      <c r="M135" s="786" t="s">
        <v>127</v>
      </c>
    </row>
    <row r="136" spans="1:13">
      <c r="A136" s="614"/>
      <c r="B136" s="615"/>
      <c r="C136" s="617">
        <v>15</v>
      </c>
      <c r="D136" s="296" t="s">
        <v>584</v>
      </c>
      <c r="E136" s="282" t="s">
        <v>585</v>
      </c>
      <c r="F136" s="617"/>
      <c r="G136" s="617"/>
      <c r="H136" s="300" t="s">
        <v>583</v>
      </c>
      <c r="I136" s="303" t="s">
        <v>587</v>
      </c>
      <c r="J136" s="297">
        <v>26800000</v>
      </c>
      <c r="K136" s="280" t="s">
        <v>71</v>
      </c>
      <c r="L136" s="282" t="s">
        <v>120</v>
      </c>
      <c r="M136" s="786" t="s">
        <v>127</v>
      </c>
    </row>
    <row r="137" spans="1:13">
      <c r="A137" s="614"/>
      <c r="B137" s="615"/>
      <c r="C137" s="617">
        <v>16</v>
      </c>
      <c r="D137" s="296" t="s">
        <v>565</v>
      </c>
      <c r="E137" s="282" t="s">
        <v>566</v>
      </c>
      <c r="F137" s="617"/>
      <c r="G137" s="617"/>
      <c r="H137" s="300" t="s">
        <v>564</v>
      </c>
      <c r="I137" s="303" t="s">
        <v>587</v>
      </c>
      <c r="J137" s="297">
        <v>272675050</v>
      </c>
      <c r="K137" s="280" t="s">
        <v>71</v>
      </c>
      <c r="L137" s="282" t="s">
        <v>120</v>
      </c>
      <c r="M137" s="786" t="s">
        <v>567</v>
      </c>
    </row>
    <row r="138" spans="1:13">
      <c r="A138" s="614"/>
      <c r="B138" s="615"/>
      <c r="C138" s="617">
        <v>17</v>
      </c>
      <c r="D138" s="296" t="s">
        <v>565</v>
      </c>
      <c r="E138" s="282" t="s">
        <v>566</v>
      </c>
      <c r="F138" s="617"/>
      <c r="G138" s="617"/>
      <c r="H138" s="300" t="s">
        <v>564</v>
      </c>
      <c r="I138" s="303" t="s">
        <v>587</v>
      </c>
      <c r="J138" s="297">
        <v>78210000</v>
      </c>
      <c r="K138" s="280" t="s">
        <v>71</v>
      </c>
      <c r="L138" s="282" t="s">
        <v>120</v>
      </c>
      <c r="M138" s="786" t="s">
        <v>567</v>
      </c>
    </row>
    <row r="139" spans="1:13">
      <c r="A139" s="614"/>
      <c r="B139" s="615"/>
      <c r="C139" s="617">
        <v>18</v>
      </c>
      <c r="D139" s="296" t="s">
        <v>557</v>
      </c>
      <c r="E139" s="282" t="s">
        <v>558</v>
      </c>
      <c r="F139" s="617"/>
      <c r="G139" s="617"/>
      <c r="H139" s="300" t="s">
        <v>556</v>
      </c>
      <c r="I139" s="303" t="s">
        <v>587</v>
      </c>
      <c r="J139" s="297">
        <v>18250000</v>
      </c>
      <c r="K139" s="280" t="s">
        <v>71</v>
      </c>
      <c r="L139" s="282" t="s">
        <v>120</v>
      </c>
      <c r="M139" s="786" t="s">
        <v>127</v>
      </c>
    </row>
    <row r="140" spans="1:13">
      <c r="A140" s="614"/>
      <c r="B140" s="615"/>
      <c r="C140" s="617">
        <v>19</v>
      </c>
      <c r="D140" s="296" t="s">
        <v>557</v>
      </c>
      <c r="E140" s="282" t="s">
        <v>558</v>
      </c>
      <c r="F140" s="617"/>
      <c r="G140" s="617"/>
      <c r="H140" s="300" t="s">
        <v>556</v>
      </c>
      <c r="I140" s="303" t="s">
        <v>587</v>
      </c>
      <c r="J140" s="297">
        <v>52150000</v>
      </c>
      <c r="K140" s="280" t="s">
        <v>71</v>
      </c>
      <c r="L140" s="282" t="s">
        <v>120</v>
      </c>
      <c r="M140" s="786" t="s">
        <v>123</v>
      </c>
    </row>
    <row r="141" spans="1:13">
      <c r="A141" s="614"/>
      <c r="B141" s="615"/>
      <c r="C141" s="617">
        <v>20</v>
      </c>
      <c r="D141" s="296" t="s">
        <v>557</v>
      </c>
      <c r="E141" s="282" t="s">
        <v>558</v>
      </c>
      <c r="F141" s="617"/>
      <c r="G141" s="617"/>
      <c r="H141" s="300" t="s">
        <v>564</v>
      </c>
      <c r="I141" s="303" t="s">
        <v>527</v>
      </c>
      <c r="J141" s="297">
        <v>10000000</v>
      </c>
      <c r="K141" s="280" t="s">
        <v>71</v>
      </c>
      <c r="L141" s="282" t="s">
        <v>120</v>
      </c>
      <c r="M141" s="786" t="s">
        <v>134</v>
      </c>
    </row>
    <row r="142" spans="1:13">
      <c r="A142" s="614"/>
      <c r="B142" s="615"/>
      <c r="C142" s="617">
        <v>21</v>
      </c>
      <c r="D142" s="296" t="s">
        <v>557</v>
      </c>
      <c r="E142" s="282" t="s">
        <v>558</v>
      </c>
      <c r="F142" s="617"/>
      <c r="G142" s="617"/>
      <c r="H142" s="300" t="s">
        <v>564</v>
      </c>
      <c r="I142" s="303" t="s">
        <v>527</v>
      </c>
      <c r="J142" s="297">
        <v>10000000</v>
      </c>
      <c r="K142" s="280" t="s">
        <v>71</v>
      </c>
      <c r="L142" s="282" t="s">
        <v>120</v>
      </c>
      <c r="M142" s="786" t="s">
        <v>134</v>
      </c>
    </row>
    <row r="143" spans="1:13">
      <c r="A143" s="614"/>
      <c r="B143" s="615"/>
      <c r="C143" s="617">
        <v>22</v>
      </c>
      <c r="D143" s="296" t="s">
        <v>557</v>
      </c>
      <c r="E143" s="282" t="s">
        <v>558</v>
      </c>
      <c r="F143" s="617"/>
      <c r="G143" s="617"/>
      <c r="H143" s="300" t="s">
        <v>556</v>
      </c>
      <c r="I143" s="303" t="s">
        <v>527</v>
      </c>
      <c r="J143" s="297">
        <v>10000000</v>
      </c>
      <c r="K143" s="280" t="s">
        <v>71</v>
      </c>
      <c r="L143" s="282" t="s">
        <v>120</v>
      </c>
      <c r="M143" s="786" t="s">
        <v>134</v>
      </c>
    </row>
    <row r="144" spans="1:13">
      <c r="A144" s="642"/>
      <c r="B144" s="643"/>
      <c r="C144" s="617">
        <v>23</v>
      </c>
      <c r="D144" s="296" t="s">
        <v>557</v>
      </c>
      <c r="E144" s="282" t="s">
        <v>558</v>
      </c>
      <c r="F144" s="617"/>
      <c r="G144" s="623"/>
      <c r="H144" s="300" t="s">
        <v>556</v>
      </c>
      <c r="I144" s="303" t="s">
        <v>527</v>
      </c>
      <c r="J144" s="297">
        <v>10000000</v>
      </c>
      <c r="K144" s="280" t="s">
        <v>71</v>
      </c>
      <c r="L144" s="282" t="s">
        <v>120</v>
      </c>
      <c r="M144" s="786" t="s">
        <v>134</v>
      </c>
    </row>
    <row r="145" spans="1:13">
      <c r="A145" s="614"/>
      <c r="B145" s="615"/>
      <c r="C145" s="617">
        <v>24</v>
      </c>
      <c r="D145" s="296" t="s">
        <v>557</v>
      </c>
      <c r="E145" s="282" t="s">
        <v>558</v>
      </c>
      <c r="F145" s="617"/>
      <c r="G145" s="617"/>
      <c r="H145" s="300" t="s">
        <v>556</v>
      </c>
      <c r="I145" s="303" t="s">
        <v>527</v>
      </c>
      <c r="J145" s="297">
        <v>119577800</v>
      </c>
      <c r="K145" s="280" t="s">
        <v>71</v>
      </c>
      <c r="L145" s="282" t="s">
        <v>120</v>
      </c>
      <c r="M145" s="786" t="s">
        <v>240</v>
      </c>
    </row>
    <row r="146" spans="1:13">
      <c r="A146" s="614"/>
      <c r="B146" s="615"/>
      <c r="C146" s="617">
        <v>25</v>
      </c>
      <c r="D146" s="296" t="s">
        <v>557</v>
      </c>
      <c r="E146" s="282" t="s">
        <v>558</v>
      </c>
      <c r="F146" s="617"/>
      <c r="G146" s="617"/>
      <c r="H146" s="300" t="s">
        <v>556</v>
      </c>
      <c r="I146" s="303" t="s">
        <v>527</v>
      </c>
      <c r="J146" s="297">
        <v>59137000</v>
      </c>
      <c r="K146" s="280" t="s">
        <v>71</v>
      </c>
      <c r="L146" s="282" t="s">
        <v>120</v>
      </c>
      <c r="M146" s="786" t="s">
        <v>240</v>
      </c>
    </row>
    <row r="147" spans="1:13">
      <c r="A147" s="614"/>
      <c r="B147" s="615"/>
      <c r="C147" s="617">
        <v>26</v>
      </c>
      <c r="D147" s="296" t="s">
        <v>557</v>
      </c>
      <c r="E147" s="282" t="s">
        <v>558</v>
      </c>
      <c r="F147" s="617"/>
      <c r="G147" s="617"/>
      <c r="H147" s="300" t="s">
        <v>556</v>
      </c>
      <c r="I147" s="303" t="s">
        <v>527</v>
      </c>
      <c r="J147" s="297">
        <v>70000000</v>
      </c>
      <c r="K147" s="280" t="s">
        <v>71</v>
      </c>
      <c r="L147" s="282" t="s">
        <v>120</v>
      </c>
      <c r="M147" s="786" t="s">
        <v>240</v>
      </c>
    </row>
    <row r="148" spans="1:13">
      <c r="A148" s="614"/>
      <c r="B148" s="615"/>
      <c r="C148" s="617">
        <v>27</v>
      </c>
      <c r="D148" s="296" t="s">
        <v>557</v>
      </c>
      <c r="E148" s="282" t="s">
        <v>558</v>
      </c>
      <c r="F148" s="617"/>
      <c r="G148" s="617"/>
      <c r="H148" s="300" t="s">
        <v>556</v>
      </c>
      <c r="I148" s="303" t="s">
        <v>603</v>
      </c>
      <c r="J148" s="297">
        <v>66916000</v>
      </c>
      <c r="K148" s="280" t="s">
        <v>71</v>
      </c>
      <c r="L148" s="282" t="s">
        <v>120</v>
      </c>
      <c r="M148" s="786" t="s">
        <v>240</v>
      </c>
    </row>
    <row r="149" spans="1:13">
      <c r="A149" s="630"/>
      <c r="B149" s="617"/>
      <c r="C149" s="617">
        <v>28</v>
      </c>
      <c r="D149" s="296" t="s">
        <v>557</v>
      </c>
      <c r="E149" s="282" t="s">
        <v>558</v>
      </c>
      <c r="F149" s="617"/>
      <c r="G149" s="617"/>
      <c r="H149" s="300" t="s">
        <v>556</v>
      </c>
      <c r="I149" s="303" t="s">
        <v>603</v>
      </c>
      <c r="J149" s="297">
        <v>133832000</v>
      </c>
      <c r="K149" s="280" t="s">
        <v>71</v>
      </c>
      <c r="L149" s="282" t="s">
        <v>120</v>
      </c>
      <c r="M149" s="786" t="s">
        <v>240</v>
      </c>
    </row>
    <row r="150" spans="1:13">
      <c r="A150" s="614"/>
      <c r="B150" s="615"/>
      <c r="C150" s="617">
        <v>29</v>
      </c>
      <c r="D150" s="296" t="s">
        <v>557</v>
      </c>
      <c r="E150" s="282" t="s">
        <v>558</v>
      </c>
      <c r="F150" s="617"/>
      <c r="G150" s="617"/>
      <c r="H150" s="300" t="s">
        <v>556</v>
      </c>
      <c r="I150" s="303" t="s">
        <v>603</v>
      </c>
      <c r="J150" s="297">
        <v>66916000</v>
      </c>
      <c r="K150" s="280" t="s">
        <v>71</v>
      </c>
      <c r="L150" s="282" t="s">
        <v>120</v>
      </c>
      <c r="M150" s="786" t="s">
        <v>240</v>
      </c>
    </row>
    <row r="151" spans="1:13">
      <c r="A151" s="630"/>
      <c r="B151" s="617"/>
      <c r="C151" s="617">
        <v>30</v>
      </c>
      <c r="D151" s="296" t="s">
        <v>584</v>
      </c>
      <c r="E151" s="282" t="s">
        <v>586</v>
      </c>
      <c r="F151" s="617"/>
      <c r="G151" s="617"/>
      <c r="H151" s="300" t="s">
        <v>583</v>
      </c>
      <c r="I151" s="303" t="s">
        <v>603</v>
      </c>
      <c r="J151" s="297">
        <v>64352000</v>
      </c>
      <c r="K151" s="280" t="s">
        <v>71</v>
      </c>
      <c r="L151" s="282" t="s">
        <v>120</v>
      </c>
      <c r="M151" s="786" t="s">
        <v>240</v>
      </c>
    </row>
    <row r="152" spans="1:13">
      <c r="A152" s="614"/>
      <c r="B152" s="615"/>
      <c r="C152" s="617">
        <v>31</v>
      </c>
      <c r="D152" s="296" t="s">
        <v>557</v>
      </c>
      <c r="E152" s="282" t="s">
        <v>558</v>
      </c>
      <c r="F152" s="617"/>
      <c r="G152" s="617"/>
      <c r="H152" s="300" t="s">
        <v>556</v>
      </c>
      <c r="I152" s="303" t="s">
        <v>603</v>
      </c>
      <c r="J152" s="297">
        <v>150000000</v>
      </c>
      <c r="K152" s="280" t="s">
        <v>71</v>
      </c>
      <c r="L152" s="282" t="s">
        <v>120</v>
      </c>
      <c r="M152" s="786" t="s">
        <v>240</v>
      </c>
    </row>
    <row r="153" spans="1:13">
      <c r="A153" s="614"/>
      <c r="B153" s="615"/>
      <c r="C153" s="617">
        <v>32</v>
      </c>
      <c r="D153" s="296" t="s">
        <v>584</v>
      </c>
      <c r="E153" s="282" t="s">
        <v>558</v>
      </c>
      <c r="F153" s="617"/>
      <c r="G153" s="634"/>
      <c r="H153" s="300" t="s">
        <v>556</v>
      </c>
      <c r="I153" s="303" t="s">
        <v>603</v>
      </c>
      <c r="J153" s="297">
        <v>90000000</v>
      </c>
      <c r="K153" s="280" t="s">
        <v>71</v>
      </c>
      <c r="L153" s="282" t="s">
        <v>120</v>
      </c>
      <c r="M153" s="786" t="s">
        <v>240</v>
      </c>
    </row>
    <row r="154" spans="1:13">
      <c r="A154" s="644"/>
      <c r="B154" s="618"/>
      <c r="C154" s="617">
        <v>33</v>
      </c>
      <c r="D154" s="296" t="s">
        <v>557</v>
      </c>
      <c r="E154" s="282" t="s">
        <v>558</v>
      </c>
      <c r="F154" s="617"/>
      <c r="G154" s="617"/>
      <c r="H154" s="300" t="s">
        <v>556</v>
      </c>
      <c r="I154" s="303" t="s">
        <v>603</v>
      </c>
      <c r="J154" s="297">
        <v>10000000</v>
      </c>
      <c r="K154" s="280" t="s">
        <v>71</v>
      </c>
      <c r="L154" s="282" t="s">
        <v>120</v>
      </c>
      <c r="M154" s="786" t="s">
        <v>240</v>
      </c>
    </row>
    <row r="155" spans="1:13">
      <c r="A155" s="614"/>
      <c r="B155" s="615"/>
      <c r="C155" s="617">
        <v>34</v>
      </c>
      <c r="D155" s="296" t="s">
        <v>584</v>
      </c>
      <c r="E155" s="282" t="s">
        <v>558</v>
      </c>
      <c r="F155" s="617"/>
      <c r="G155" s="617"/>
      <c r="H155" s="300" t="s">
        <v>556</v>
      </c>
      <c r="I155" s="303" t="s">
        <v>603</v>
      </c>
      <c r="J155" s="297">
        <v>10000000</v>
      </c>
      <c r="K155" s="280" t="s">
        <v>71</v>
      </c>
      <c r="L155" s="282" t="s">
        <v>120</v>
      </c>
      <c r="M155" s="786" t="s">
        <v>240</v>
      </c>
    </row>
    <row r="156" spans="1:13">
      <c r="A156" s="644"/>
      <c r="B156" s="618"/>
      <c r="C156" s="617">
        <v>35</v>
      </c>
      <c r="D156" s="296" t="s">
        <v>557</v>
      </c>
      <c r="E156" s="282" t="s">
        <v>558</v>
      </c>
      <c r="F156" s="617"/>
      <c r="G156" s="634"/>
      <c r="H156" s="300" t="s">
        <v>556</v>
      </c>
      <c r="I156" s="303" t="s">
        <v>603</v>
      </c>
      <c r="J156" s="297">
        <v>50000000</v>
      </c>
      <c r="K156" s="280" t="s">
        <v>71</v>
      </c>
      <c r="L156" s="282" t="s">
        <v>120</v>
      </c>
      <c r="M156" s="786" t="s">
        <v>240</v>
      </c>
    </row>
    <row r="157" spans="1:13" ht="24">
      <c r="A157" s="614"/>
      <c r="B157" s="615"/>
      <c r="C157" s="617">
        <v>36</v>
      </c>
      <c r="D157" s="296" t="s">
        <v>571</v>
      </c>
      <c r="E157" s="282" t="s">
        <v>571</v>
      </c>
      <c r="F157" s="617"/>
      <c r="G157" s="634"/>
      <c r="H157" s="300" t="s">
        <v>570</v>
      </c>
      <c r="I157" s="280" t="s">
        <v>612</v>
      </c>
      <c r="J157" s="297">
        <v>65200000</v>
      </c>
      <c r="K157" s="280" t="s">
        <v>71</v>
      </c>
      <c r="L157" s="282" t="s">
        <v>120</v>
      </c>
      <c r="M157" s="786" t="s">
        <v>240</v>
      </c>
    </row>
    <row r="158" spans="1:13" ht="24">
      <c r="A158" s="630"/>
      <c r="B158" s="617"/>
      <c r="C158" s="617">
        <v>37</v>
      </c>
      <c r="D158" s="296" t="s">
        <v>571</v>
      </c>
      <c r="E158" s="282" t="s">
        <v>571</v>
      </c>
      <c r="F158" s="617"/>
      <c r="G158" s="617"/>
      <c r="H158" s="300" t="s">
        <v>570</v>
      </c>
      <c r="I158" s="280" t="s">
        <v>612</v>
      </c>
      <c r="J158" s="297">
        <v>54800000</v>
      </c>
      <c r="K158" s="280" t="s">
        <v>71</v>
      </c>
      <c r="L158" s="282" t="s">
        <v>120</v>
      </c>
      <c r="M158" s="786" t="s">
        <v>240</v>
      </c>
    </row>
    <row r="159" spans="1:13" ht="36">
      <c r="A159" s="630"/>
      <c r="B159" s="617"/>
      <c r="C159" s="617">
        <v>38</v>
      </c>
      <c r="D159" s="296" t="s">
        <v>557</v>
      </c>
      <c r="E159" s="282" t="s">
        <v>558</v>
      </c>
      <c r="F159" s="617"/>
      <c r="G159" s="617"/>
      <c r="H159" s="300" t="s">
        <v>556</v>
      </c>
      <c r="I159" s="304" t="s">
        <v>615</v>
      </c>
      <c r="J159" s="297">
        <v>95970000</v>
      </c>
      <c r="K159" s="280" t="s">
        <v>71</v>
      </c>
      <c r="L159" s="282" t="s">
        <v>120</v>
      </c>
      <c r="M159" s="786" t="s">
        <v>240</v>
      </c>
    </row>
    <row r="160" spans="1:13" ht="36">
      <c r="A160" s="614"/>
      <c r="B160" s="615"/>
      <c r="C160" s="617">
        <v>39</v>
      </c>
      <c r="D160" s="296" t="s">
        <v>557</v>
      </c>
      <c r="E160" s="282" t="s">
        <v>558</v>
      </c>
      <c r="F160" s="617"/>
      <c r="G160" s="617"/>
      <c r="H160" s="300" t="s">
        <v>556</v>
      </c>
      <c r="I160" s="304" t="s">
        <v>615</v>
      </c>
      <c r="J160" s="297">
        <v>67586000</v>
      </c>
      <c r="K160" s="280" t="s">
        <v>71</v>
      </c>
      <c r="L160" s="282" t="s">
        <v>120</v>
      </c>
      <c r="M160" s="786" t="s">
        <v>240</v>
      </c>
    </row>
    <row r="161" spans="1:13" ht="36">
      <c r="A161" s="644"/>
      <c r="B161" s="618"/>
      <c r="C161" s="617">
        <v>40</v>
      </c>
      <c r="D161" s="296" t="s">
        <v>565</v>
      </c>
      <c r="E161" s="282" t="s">
        <v>566</v>
      </c>
      <c r="F161" s="617"/>
      <c r="G161" s="634"/>
      <c r="H161" s="300" t="s">
        <v>564</v>
      </c>
      <c r="I161" s="280" t="s">
        <v>618</v>
      </c>
      <c r="J161" s="297">
        <v>68000000</v>
      </c>
      <c r="K161" s="280" t="s">
        <v>71</v>
      </c>
      <c r="L161" s="282" t="s">
        <v>120</v>
      </c>
      <c r="M161" s="786" t="s">
        <v>240</v>
      </c>
    </row>
    <row r="162" spans="1:13" ht="36">
      <c r="A162" s="630"/>
      <c r="B162" s="617"/>
      <c r="C162" s="617">
        <v>41</v>
      </c>
      <c r="D162" s="296" t="s">
        <v>557</v>
      </c>
      <c r="E162" s="282" t="s">
        <v>558</v>
      </c>
      <c r="F162" s="617"/>
      <c r="G162" s="634"/>
      <c r="H162" s="300" t="s">
        <v>556</v>
      </c>
      <c r="I162" s="280" t="s">
        <v>620</v>
      </c>
      <c r="J162" s="297">
        <v>22822000</v>
      </c>
      <c r="K162" s="280" t="s">
        <v>71</v>
      </c>
      <c r="L162" s="282" t="s">
        <v>120</v>
      </c>
      <c r="M162" s="786" t="s">
        <v>240</v>
      </c>
    </row>
    <row r="163" spans="1:13" ht="36">
      <c r="A163" s="614"/>
      <c r="B163" s="615"/>
      <c r="C163" s="617">
        <v>42</v>
      </c>
      <c r="D163" s="296" t="s">
        <v>557</v>
      </c>
      <c r="E163" s="282" t="s">
        <v>558</v>
      </c>
      <c r="F163" s="617"/>
      <c r="G163" s="634"/>
      <c r="H163" s="300" t="s">
        <v>556</v>
      </c>
      <c r="I163" s="280" t="s">
        <v>620</v>
      </c>
      <c r="J163" s="297">
        <v>80278000</v>
      </c>
      <c r="K163" s="280" t="s">
        <v>71</v>
      </c>
      <c r="L163" s="282" t="s">
        <v>120</v>
      </c>
      <c r="M163" s="786" t="s">
        <v>240</v>
      </c>
    </row>
    <row r="164" spans="1:13">
      <c r="A164" s="630"/>
      <c r="B164" s="617"/>
      <c r="C164" s="617">
        <v>43</v>
      </c>
      <c r="D164" s="296" t="s">
        <v>565</v>
      </c>
      <c r="E164" s="282" t="s">
        <v>566</v>
      </c>
      <c r="F164" s="617"/>
      <c r="G164" s="645"/>
      <c r="H164" s="300" t="s">
        <v>564</v>
      </c>
      <c r="I164" s="280" t="s">
        <v>623</v>
      </c>
      <c r="J164" s="297">
        <v>218975000</v>
      </c>
      <c r="K164" s="280" t="s">
        <v>71</v>
      </c>
      <c r="L164" s="282" t="s">
        <v>120</v>
      </c>
      <c r="M164" s="786" t="s">
        <v>240</v>
      </c>
    </row>
    <row r="165" spans="1:13">
      <c r="A165" s="644"/>
      <c r="B165" s="618"/>
      <c r="C165" s="617">
        <v>44</v>
      </c>
      <c r="D165" s="296" t="s">
        <v>557</v>
      </c>
      <c r="E165" s="282" t="s">
        <v>558</v>
      </c>
      <c r="F165" s="617"/>
      <c r="G165" s="634"/>
      <c r="H165" s="300" t="s">
        <v>556</v>
      </c>
      <c r="I165" s="280">
        <v>2018</v>
      </c>
      <c r="J165" s="297">
        <v>92263000</v>
      </c>
      <c r="K165" s="280" t="s">
        <v>71</v>
      </c>
      <c r="L165" s="282" t="s">
        <v>120</v>
      </c>
      <c r="M165" s="786" t="s">
        <v>240</v>
      </c>
    </row>
    <row r="166" spans="1:13" ht="36">
      <c r="A166" s="614"/>
      <c r="B166" s="615"/>
      <c r="C166" s="617">
        <v>45</v>
      </c>
      <c r="D166" s="296" t="s">
        <v>557</v>
      </c>
      <c r="E166" s="282" t="s">
        <v>558</v>
      </c>
      <c r="F166" s="617"/>
      <c r="G166" s="634"/>
      <c r="H166" s="300" t="s">
        <v>556</v>
      </c>
      <c r="I166" s="280" t="s">
        <v>626</v>
      </c>
      <c r="J166" s="297">
        <v>34397900</v>
      </c>
      <c r="K166" s="280" t="s">
        <v>71</v>
      </c>
      <c r="L166" s="282" t="s">
        <v>120</v>
      </c>
      <c r="M166" s="786" t="s">
        <v>240</v>
      </c>
    </row>
    <row r="167" spans="1:13" ht="36">
      <c r="A167" s="644"/>
      <c r="B167" s="618"/>
      <c r="C167" s="617">
        <v>46</v>
      </c>
      <c r="D167" s="296" t="s">
        <v>557</v>
      </c>
      <c r="E167" s="282" t="s">
        <v>558</v>
      </c>
      <c r="F167" s="617"/>
      <c r="G167" s="617"/>
      <c r="H167" s="300" t="s">
        <v>556</v>
      </c>
      <c r="I167" s="280" t="s">
        <v>626</v>
      </c>
      <c r="J167" s="297">
        <v>119500000</v>
      </c>
      <c r="K167" s="280" t="s">
        <v>71</v>
      </c>
      <c r="L167" s="282" t="s">
        <v>120</v>
      </c>
      <c r="M167" s="786" t="s">
        <v>240</v>
      </c>
    </row>
    <row r="168" spans="1:13" ht="24">
      <c r="A168" s="630"/>
      <c r="B168" s="617"/>
      <c r="C168" s="617">
        <v>47</v>
      </c>
      <c r="D168" s="296" t="s">
        <v>571</v>
      </c>
      <c r="E168" s="282" t="s">
        <v>571</v>
      </c>
      <c r="F168" s="617"/>
      <c r="G168" s="617"/>
      <c r="H168" s="300" t="s">
        <v>570</v>
      </c>
      <c r="I168" s="280" t="s">
        <v>629</v>
      </c>
      <c r="J168" s="297">
        <v>51750000</v>
      </c>
      <c r="K168" s="280" t="s">
        <v>71</v>
      </c>
      <c r="L168" s="282" t="s">
        <v>120</v>
      </c>
      <c r="M168" s="786" t="s">
        <v>240</v>
      </c>
    </row>
    <row r="169" spans="1:13" ht="24">
      <c r="A169" s="630"/>
      <c r="B169" s="617"/>
      <c r="C169" s="617">
        <v>48</v>
      </c>
      <c r="D169" s="296" t="s">
        <v>571</v>
      </c>
      <c r="E169" s="282" t="s">
        <v>571</v>
      </c>
      <c r="F169" s="617"/>
      <c r="G169" s="617"/>
      <c r="H169" s="300" t="s">
        <v>570</v>
      </c>
      <c r="I169" s="280" t="s">
        <v>629</v>
      </c>
      <c r="J169" s="297">
        <v>99533750</v>
      </c>
      <c r="K169" s="280" t="s">
        <v>71</v>
      </c>
      <c r="L169" s="282" t="s">
        <v>120</v>
      </c>
      <c r="M169" s="786" t="s">
        <v>240</v>
      </c>
    </row>
    <row r="170" spans="1:13">
      <c r="A170" s="630"/>
      <c r="B170" s="617"/>
      <c r="C170" s="617">
        <v>49</v>
      </c>
      <c r="D170" s="296" t="s">
        <v>557</v>
      </c>
      <c r="E170" s="282" t="s">
        <v>558</v>
      </c>
      <c r="F170" s="617"/>
      <c r="G170" s="617"/>
      <c r="H170" s="300" t="s">
        <v>556</v>
      </c>
      <c r="I170" s="280">
        <v>2019</v>
      </c>
      <c r="J170" s="297">
        <v>187000000</v>
      </c>
      <c r="K170" s="280" t="s">
        <v>71</v>
      </c>
      <c r="L170" s="282" t="s">
        <v>120</v>
      </c>
      <c r="M170" s="786" t="s">
        <v>254</v>
      </c>
    </row>
    <row r="171" spans="1:13">
      <c r="A171" s="630"/>
      <c r="B171" s="617"/>
      <c r="C171" s="617">
        <v>50</v>
      </c>
      <c r="D171" s="296" t="s">
        <v>571</v>
      </c>
      <c r="E171" s="282" t="s">
        <v>571</v>
      </c>
      <c r="F171" s="617"/>
      <c r="G171" s="617"/>
      <c r="H171" s="300" t="s">
        <v>570</v>
      </c>
      <c r="I171" s="280">
        <v>2020</v>
      </c>
      <c r="J171" s="297">
        <v>219743300</v>
      </c>
      <c r="K171" s="280" t="s">
        <v>71</v>
      </c>
      <c r="L171" s="282" t="s">
        <v>120</v>
      </c>
      <c r="M171" s="786" t="s">
        <v>240</v>
      </c>
    </row>
    <row r="172" spans="1:13">
      <c r="A172" s="630"/>
      <c r="B172" s="617"/>
      <c r="C172" s="617">
        <v>51</v>
      </c>
      <c r="D172" s="296" t="s">
        <v>557</v>
      </c>
      <c r="E172" s="282" t="s">
        <v>558</v>
      </c>
      <c r="F172" s="617"/>
      <c r="G172" s="617"/>
      <c r="H172" s="300" t="s">
        <v>556</v>
      </c>
      <c r="I172" s="280">
        <v>2020</v>
      </c>
      <c r="J172" s="297">
        <v>152552900</v>
      </c>
      <c r="K172" s="280" t="s">
        <v>71</v>
      </c>
      <c r="L172" s="282" t="s">
        <v>120</v>
      </c>
      <c r="M172" s="786" t="s">
        <v>240</v>
      </c>
    </row>
    <row r="173" spans="1:13">
      <c r="A173" s="630"/>
      <c r="B173" s="617"/>
      <c r="C173" s="617">
        <v>52</v>
      </c>
      <c r="D173" s="296" t="s">
        <v>557</v>
      </c>
      <c r="E173" s="282" t="s">
        <v>558</v>
      </c>
      <c r="F173" s="617"/>
      <c r="G173" s="617"/>
      <c r="H173" s="300" t="s">
        <v>556</v>
      </c>
      <c r="I173" s="280">
        <v>2020</v>
      </c>
      <c r="J173" s="297">
        <v>42979550</v>
      </c>
      <c r="K173" s="280" t="s">
        <v>71</v>
      </c>
      <c r="L173" s="282" t="s">
        <v>120</v>
      </c>
      <c r="M173" s="786" t="s">
        <v>240</v>
      </c>
    </row>
    <row r="174" spans="1:13">
      <c r="A174" s="630"/>
      <c r="B174" s="617"/>
      <c r="C174" s="617">
        <v>53</v>
      </c>
      <c r="D174" s="296" t="s">
        <v>571</v>
      </c>
      <c r="E174" s="282" t="s">
        <v>571</v>
      </c>
      <c r="F174" s="617"/>
      <c r="G174" s="617"/>
      <c r="H174" s="300" t="s">
        <v>570</v>
      </c>
      <c r="I174" s="280">
        <v>2020</v>
      </c>
      <c r="J174" s="297">
        <v>198586750</v>
      </c>
      <c r="K174" s="280" t="s">
        <v>71</v>
      </c>
      <c r="L174" s="282" t="s">
        <v>120</v>
      </c>
      <c r="M174" s="786" t="s">
        <v>118</v>
      </c>
    </row>
    <row r="175" spans="1:13">
      <c r="A175" s="630"/>
      <c r="B175" s="617"/>
      <c r="C175" s="617">
        <v>54</v>
      </c>
      <c r="D175" s="296" t="s">
        <v>571</v>
      </c>
      <c r="E175" s="282" t="s">
        <v>571</v>
      </c>
      <c r="F175" s="617"/>
      <c r="G175" s="617"/>
      <c r="H175" s="300" t="s">
        <v>570</v>
      </c>
      <c r="I175" s="280">
        <v>2021</v>
      </c>
      <c r="J175" s="297">
        <v>121915250</v>
      </c>
      <c r="K175" s="280" t="s">
        <v>71</v>
      </c>
      <c r="L175" s="282" t="s">
        <v>120</v>
      </c>
      <c r="M175" s="786" t="s">
        <v>240</v>
      </c>
    </row>
    <row r="176" spans="1:13">
      <c r="A176" s="630"/>
      <c r="B176" s="617"/>
      <c r="C176" s="617">
        <v>55</v>
      </c>
      <c r="D176" s="296" t="s">
        <v>557</v>
      </c>
      <c r="E176" s="282" t="s">
        <v>558</v>
      </c>
      <c r="F176" s="617"/>
      <c r="G176" s="617"/>
      <c r="H176" s="300" t="s">
        <v>556</v>
      </c>
      <c r="I176" s="280">
        <v>2021</v>
      </c>
      <c r="J176" s="297">
        <v>29311500</v>
      </c>
      <c r="K176" s="280" t="s">
        <v>71</v>
      </c>
      <c r="L176" s="282" t="s">
        <v>120</v>
      </c>
      <c r="M176" s="786" t="s">
        <v>118</v>
      </c>
    </row>
    <row r="177" spans="1:13" ht="36">
      <c r="A177" s="630"/>
      <c r="B177" s="617"/>
      <c r="C177" s="617">
        <v>56</v>
      </c>
      <c r="D177" s="296" t="s">
        <v>557</v>
      </c>
      <c r="E177" s="282" t="s">
        <v>558</v>
      </c>
      <c r="F177" s="617"/>
      <c r="G177" s="617"/>
      <c r="H177" s="300" t="s">
        <v>556</v>
      </c>
      <c r="I177" s="280" t="s">
        <v>639</v>
      </c>
      <c r="J177" s="297">
        <v>165000000</v>
      </c>
      <c r="K177" s="280" t="s">
        <v>71</v>
      </c>
      <c r="L177" s="282" t="s">
        <v>120</v>
      </c>
      <c r="M177" s="786" t="s">
        <v>123</v>
      </c>
    </row>
    <row r="178" spans="1:13" ht="36">
      <c r="A178" s="630"/>
      <c r="B178" s="617"/>
      <c r="C178" s="617">
        <v>57</v>
      </c>
      <c r="D178" s="296" t="s">
        <v>557</v>
      </c>
      <c r="E178" s="282" t="s">
        <v>558</v>
      </c>
      <c r="F178" s="617"/>
      <c r="G178" s="617"/>
      <c r="H178" s="300" t="s">
        <v>556</v>
      </c>
      <c r="I178" s="280" t="s">
        <v>639</v>
      </c>
      <c r="J178" s="297">
        <v>165000000</v>
      </c>
      <c r="K178" s="280" t="s">
        <v>71</v>
      </c>
      <c r="L178" s="282" t="s">
        <v>120</v>
      </c>
      <c r="M178" s="786" t="s">
        <v>123</v>
      </c>
    </row>
    <row r="179" spans="1:13" ht="36">
      <c r="A179" s="630"/>
      <c r="B179" s="617"/>
      <c r="C179" s="617">
        <v>58</v>
      </c>
      <c r="D179" s="296" t="s">
        <v>557</v>
      </c>
      <c r="E179" s="282" t="s">
        <v>558</v>
      </c>
      <c r="F179" s="617"/>
      <c r="G179" s="617"/>
      <c r="H179" s="300" t="s">
        <v>556</v>
      </c>
      <c r="I179" s="771" t="s">
        <v>4470</v>
      </c>
      <c r="J179" s="297">
        <v>165000000</v>
      </c>
      <c r="K179" s="280" t="s">
        <v>71</v>
      </c>
      <c r="L179" s="282" t="s">
        <v>120</v>
      </c>
      <c r="M179" s="786" t="s">
        <v>123</v>
      </c>
    </row>
    <row r="180" spans="1:13" ht="36">
      <c r="A180" s="630"/>
      <c r="B180" s="617"/>
      <c r="C180" s="617">
        <v>59</v>
      </c>
      <c r="D180" s="296" t="s">
        <v>557</v>
      </c>
      <c r="E180" s="282" t="s">
        <v>558</v>
      </c>
      <c r="F180" s="617"/>
      <c r="G180" s="617"/>
      <c r="H180" s="300" t="s">
        <v>556</v>
      </c>
      <c r="I180" s="280" t="s">
        <v>642</v>
      </c>
      <c r="J180" s="297">
        <f>75400100-218000</f>
        <v>75182100</v>
      </c>
      <c r="K180" s="280" t="s">
        <v>71</v>
      </c>
      <c r="L180" s="282" t="s">
        <v>120</v>
      </c>
      <c r="M180" s="786" t="s">
        <v>240</v>
      </c>
    </row>
    <row r="181" spans="1:13" ht="36">
      <c r="A181" s="630"/>
      <c r="B181" s="617"/>
      <c r="C181" s="617">
        <v>60</v>
      </c>
      <c r="D181" s="296" t="s">
        <v>557</v>
      </c>
      <c r="E181" s="282" t="s">
        <v>558</v>
      </c>
      <c r="F181" s="617"/>
      <c r="G181" s="617"/>
      <c r="H181" s="300" t="s">
        <v>556</v>
      </c>
      <c r="I181" s="280" t="s">
        <v>642</v>
      </c>
      <c r="J181" s="297">
        <f>44495600-86500</f>
        <v>44409100</v>
      </c>
      <c r="K181" s="280" t="s">
        <v>71</v>
      </c>
      <c r="L181" s="282" t="s">
        <v>120</v>
      </c>
      <c r="M181" s="786" t="s">
        <v>118</v>
      </c>
    </row>
    <row r="182" spans="1:13">
      <c r="A182" s="630"/>
      <c r="B182" s="617"/>
      <c r="C182" s="617">
        <v>61</v>
      </c>
      <c r="D182" s="296" t="s">
        <v>557</v>
      </c>
      <c r="E182" s="282" t="s">
        <v>558</v>
      </c>
      <c r="F182" s="617"/>
      <c r="G182" s="617"/>
      <c r="H182" s="300" t="s">
        <v>556</v>
      </c>
      <c r="I182" s="280" t="s">
        <v>644</v>
      </c>
      <c r="J182" s="297">
        <v>172963000</v>
      </c>
      <c r="K182" s="280" t="s">
        <v>71</v>
      </c>
      <c r="L182" s="282" t="s">
        <v>120</v>
      </c>
      <c r="M182" s="786" t="str">
        <f>M181</f>
        <v>BKK Kab</v>
      </c>
    </row>
    <row r="183" spans="1:13">
      <c r="A183" s="630"/>
      <c r="B183" s="617"/>
      <c r="C183" s="617">
        <v>62</v>
      </c>
      <c r="D183" s="296" t="s">
        <v>557</v>
      </c>
      <c r="E183" s="282" t="s">
        <v>646</v>
      </c>
      <c r="F183" s="617"/>
      <c r="G183" s="617"/>
      <c r="H183" s="300" t="s">
        <v>564</v>
      </c>
      <c r="I183" s="280" t="s">
        <v>644</v>
      </c>
      <c r="J183" s="297">
        <v>170687500</v>
      </c>
      <c r="K183" s="280" t="s">
        <v>71</v>
      </c>
      <c r="L183" s="282" t="s">
        <v>120</v>
      </c>
      <c r="M183" s="786" t="s">
        <v>118</v>
      </c>
    </row>
    <row r="184" spans="1:13" ht="36">
      <c r="A184" s="630"/>
      <c r="B184" s="617"/>
      <c r="C184" s="617">
        <v>63</v>
      </c>
      <c r="D184" s="296" t="s">
        <v>571</v>
      </c>
      <c r="E184" s="282" t="s">
        <v>571</v>
      </c>
      <c r="F184" s="617"/>
      <c r="G184" s="617"/>
      <c r="H184" s="300" t="s">
        <v>570</v>
      </c>
      <c r="I184" s="280" t="s">
        <v>648</v>
      </c>
      <c r="J184" s="305">
        <v>48525150</v>
      </c>
      <c r="K184" s="280" t="s">
        <v>71</v>
      </c>
      <c r="L184" s="282" t="s">
        <v>120</v>
      </c>
      <c r="M184" s="786" t="s">
        <v>240</v>
      </c>
    </row>
    <row r="185" spans="1:13" ht="36">
      <c r="A185" s="630"/>
      <c r="B185" s="617"/>
      <c r="C185" s="617">
        <v>64</v>
      </c>
      <c r="D185" s="296" t="s">
        <v>557</v>
      </c>
      <c r="E185" s="282" t="s">
        <v>558</v>
      </c>
      <c r="F185" s="617"/>
      <c r="G185" s="617"/>
      <c r="H185" s="300" t="s">
        <v>556</v>
      </c>
      <c r="I185" s="280" t="s">
        <v>650</v>
      </c>
      <c r="J185" s="297">
        <v>28566500</v>
      </c>
      <c r="K185" s="280" t="s">
        <v>71</v>
      </c>
      <c r="L185" s="282" t="s">
        <v>120</v>
      </c>
      <c r="M185" s="786" t="s">
        <v>118</v>
      </c>
    </row>
    <row r="186" spans="1:13" ht="36">
      <c r="A186" s="630"/>
      <c r="B186" s="617"/>
      <c r="C186" s="617">
        <v>65</v>
      </c>
      <c r="D186" s="296" t="s">
        <v>557</v>
      </c>
      <c r="E186" s="282" t="s">
        <v>646</v>
      </c>
      <c r="F186" s="617"/>
      <c r="G186" s="617"/>
      <c r="H186" s="300" t="s">
        <v>556</v>
      </c>
      <c r="I186" s="280" t="s">
        <v>651</v>
      </c>
      <c r="J186" s="297">
        <v>48954250</v>
      </c>
      <c r="K186" s="280" t="s">
        <v>71</v>
      </c>
      <c r="L186" s="282" t="s">
        <v>120</v>
      </c>
      <c r="M186" s="786" t="s">
        <v>118</v>
      </c>
    </row>
    <row r="187" spans="1:13" ht="36">
      <c r="A187" s="630"/>
      <c r="B187" s="617"/>
      <c r="C187" s="617">
        <v>66</v>
      </c>
      <c r="D187" s="296" t="s">
        <v>654</v>
      </c>
      <c r="E187" s="282" t="s">
        <v>232</v>
      </c>
      <c r="F187" s="617"/>
      <c r="G187" s="617"/>
      <c r="H187" s="300" t="s">
        <v>653</v>
      </c>
      <c r="I187" s="280" t="s">
        <v>651</v>
      </c>
      <c r="J187" s="297">
        <v>13750000</v>
      </c>
      <c r="K187" s="280" t="s">
        <v>71</v>
      </c>
      <c r="L187" s="282" t="s">
        <v>120</v>
      </c>
      <c r="M187" s="786" t="s">
        <v>240</v>
      </c>
    </row>
    <row r="188" spans="1:13" ht="24">
      <c r="A188" s="630"/>
      <c r="B188" s="617"/>
      <c r="C188" s="617">
        <v>67</v>
      </c>
      <c r="D188" s="296" t="s">
        <v>571</v>
      </c>
      <c r="E188" s="282" t="s">
        <v>571</v>
      </c>
      <c r="F188" s="617"/>
      <c r="G188" s="617"/>
      <c r="H188" s="300" t="s">
        <v>556</v>
      </c>
      <c r="I188" s="280" t="s">
        <v>656</v>
      </c>
      <c r="J188" s="297">
        <v>218705500</v>
      </c>
      <c r="K188" s="280" t="s">
        <v>71</v>
      </c>
      <c r="L188" s="282" t="s">
        <v>120</v>
      </c>
      <c r="M188" s="793" t="s">
        <v>137</v>
      </c>
    </row>
    <row r="189" spans="1:13" ht="24">
      <c r="A189" s="630"/>
      <c r="B189" s="617"/>
      <c r="C189" s="617">
        <v>68</v>
      </c>
      <c r="D189" s="296" t="s">
        <v>557</v>
      </c>
      <c r="E189" s="282" t="s">
        <v>558</v>
      </c>
      <c r="F189" s="617"/>
      <c r="G189" s="617"/>
      <c r="H189" s="300" t="s">
        <v>556</v>
      </c>
      <c r="I189" s="280" t="s">
        <v>658</v>
      </c>
      <c r="J189" s="297">
        <v>111390400</v>
      </c>
      <c r="K189" s="280" t="s">
        <v>71</v>
      </c>
      <c r="L189" s="282" t="s">
        <v>120</v>
      </c>
      <c r="M189" s="793" t="s">
        <v>240</v>
      </c>
    </row>
    <row r="190" spans="1:13" ht="36">
      <c r="A190" s="630"/>
      <c r="B190" s="617"/>
      <c r="C190" s="617">
        <v>69</v>
      </c>
      <c r="D190" s="296" t="s">
        <v>565</v>
      </c>
      <c r="E190" s="282" t="s">
        <v>646</v>
      </c>
      <c r="F190" s="617"/>
      <c r="G190" s="633"/>
      <c r="H190" s="300" t="s">
        <v>564</v>
      </c>
      <c r="I190" s="280" t="s">
        <v>1332</v>
      </c>
      <c r="J190" s="297">
        <v>171377300</v>
      </c>
      <c r="K190" s="280" t="s">
        <v>71</v>
      </c>
      <c r="L190" s="282" t="s">
        <v>120</v>
      </c>
      <c r="M190" s="793" t="s">
        <v>123</v>
      </c>
    </row>
    <row r="191" spans="1:13" ht="36">
      <c r="A191" s="630"/>
      <c r="B191" s="617"/>
      <c r="C191" s="617">
        <v>70</v>
      </c>
      <c r="D191" s="296" t="s">
        <v>565</v>
      </c>
      <c r="E191" s="282" t="s">
        <v>646</v>
      </c>
      <c r="F191" s="617"/>
      <c r="G191" s="617"/>
      <c r="H191" s="300" t="s">
        <v>564</v>
      </c>
      <c r="I191" s="280" t="s">
        <v>1333</v>
      </c>
      <c r="J191" s="297">
        <v>125503200</v>
      </c>
      <c r="K191" s="280" t="s">
        <v>71</v>
      </c>
      <c r="L191" s="282" t="s">
        <v>120</v>
      </c>
      <c r="M191" s="786" t="s">
        <v>240</v>
      </c>
    </row>
    <row r="192" spans="1:13" ht="36">
      <c r="A192" s="630"/>
      <c r="B192" s="617"/>
      <c r="C192" s="617">
        <v>71</v>
      </c>
      <c r="D192" s="722" t="s">
        <v>571</v>
      </c>
      <c r="E192" s="282" t="s">
        <v>558</v>
      </c>
      <c r="F192" s="617"/>
      <c r="G192" s="617"/>
      <c r="H192" s="300" t="s">
        <v>556</v>
      </c>
      <c r="I192" s="280" t="s">
        <v>1333</v>
      </c>
      <c r="J192" s="297">
        <v>68844000</v>
      </c>
      <c r="K192" s="280" t="s">
        <v>71</v>
      </c>
      <c r="L192" s="282" t="s">
        <v>120</v>
      </c>
      <c r="M192" s="793" t="s">
        <v>118</v>
      </c>
    </row>
    <row r="193" spans="1:18">
      <c r="A193" s="700"/>
      <c r="B193" s="701"/>
      <c r="C193" s="617">
        <v>72</v>
      </c>
      <c r="D193" s="702" t="s">
        <v>557</v>
      </c>
      <c r="E193" s="282" t="s">
        <v>558</v>
      </c>
      <c r="F193" s="701"/>
      <c r="G193" s="701"/>
      <c r="H193" s="300" t="s">
        <v>556</v>
      </c>
      <c r="I193" s="705" t="s">
        <v>4456</v>
      </c>
      <c r="J193" s="706">
        <v>58220080</v>
      </c>
      <c r="K193" s="705" t="s">
        <v>71</v>
      </c>
      <c r="L193" s="703" t="s">
        <v>4467</v>
      </c>
      <c r="M193" s="794" t="s">
        <v>4466</v>
      </c>
      <c r="N193" s="707"/>
      <c r="O193" s="707"/>
      <c r="P193" s="707"/>
      <c r="Q193" s="707"/>
      <c r="R193" s="707"/>
    </row>
    <row r="194" spans="1:18" ht="36">
      <c r="A194" s="700"/>
      <c r="B194" s="701"/>
      <c r="C194" s="617">
        <v>73</v>
      </c>
      <c r="D194" s="702" t="s">
        <v>557</v>
      </c>
      <c r="E194" s="282" t="s">
        <v>558</v>
      </c>
      <c r="F194" s="701"/>
      <c r="G194" s="701"/>
      <c r="H194" s="300" t="s">
        <v>556</v>
      </c>
      <c r="I194" s="705" t="s">
        <v>4456</v>
      </c>
      <c r="J194" s="706">
        <v>29022091</v>
      </c>
      <c r="K194" s="705" t="s">
        <v>71</v>
      </c>
      <c r="L194" s="703" t="s">
        <v>4469</v>
      </c>
      <c r="M194" s="794" t="s">
        <v>670</v>
      </c>
      <c r="N194" s="707"/>
      <c r="O194" s="707"/>
      <c r="P194" s="707"/>
      <c r="Q194" s="707"/>
      <c r="R194" s="707"/>
    </row>
    <row r="195" spans="1:18" ht="36">
      <c r="A195" s="700"/>
      <c r="B195" s="701"/>
      <c r="C195" s="617">
        <v>74</v>
      </c>
      <c r="D195" s="702" t="s">
        <v>557</v>
      </c>
      <c r="E195" s="282" t="s">
        <v>558</v>
      </c>
      <c r="F195" s="701"/>
      <c r="G195" s="701"/>
      <c r="H195" s="300" t="s">
        <v>556</v>
      </c>
      <c r="I195" s="705" t="s">
        <v>4456</v>
      </c>
      <c r="J195" s="706">
        <v>48632652</v>
      </c>
      <c r="K195" s="705" t="s">
        <v>71</v>
      </c>
      <c r="L195" s="703" t="s">
        <v>4468</v>
      </c>
      <c r="M195" s="794" t="s">
        <v>670</v>
      </c>
      <c r="N195" s="707"/>
      <c r="O195" s="707"/>
      <c r="P195" s="707"/>
      <c r="Q195" s="707"/>
      <c r="R195" s="707"/>
    </row>
    <row r="196" spans="1:18">
      <c r="A196" s="700"/>
      <c r="B196" s="701"/>
      <c r="C196" s="617">
        <v>75</v>
      </c>
      <c r="D196" s="702" t="s">
        <v>565</v>
      </c>
      <c r="E196" s="703" t="s">
        <v>646</v>
      </c>
      <c r="F196" s="701"/>
      <c r="G196" s="701"/>
      <c r="H196" s="300" t="s">
        <v>564</v>
      </c>
      <c r="I196" s="705" t="s">
        <v>4456</v>
      </c>
      <c r="J196" s="706">
        <v>60171160</v>
      </c>
      <c r="K196" s="705" t="s">
        <v>71</v>
      </c>
      <c r="L196" s="703" t="s">
        <v>4467</v>
      </c>
      <c r="M196" s="794" t="s">
        <v>4466</v>
      </c>
      <c r="N196" s="707"/>
      <c r="O196" s="707"/>
      <c r="P196" s="707"/>
      <c r="Q196" s="707"/>
      <c r="R196" s="707"/>
    </row>
    <row r="197" spans="1:18" ht="24">
      <c r="A197" s="700"/>
      <c r="B197" s="701"/>
      <c r="C197" s="617">
        <v>76</v>
      </c>
      <c r="D197" s="702" t="s">
        <v>584</v>
      </c>
      <c r="E197" s="703" t="s">
        <v>585</v>
      </c>
      <c r="F197" s="701"/>
      <c r="G197" s="701"/>
      <c r="H197" s="704" t="s">
        <v>583</v>
      </c>
      <c r="I197" s="705" t="s">
        <v>4464</v>
      </c>
      <c r="J197" s="706">
        <v>111445500</v>
      </c>
      <c r="K197" s="705" t="s">
        <v>71</v>
      </c>
      <c r="L197" s="703" t="s">
        <v>4465</v>
      </c>
      <c r="M197" s="794" t="s">
        <v>4466</v>
      </c>
      <c r="N197" s="707"/>
      <c r="O197" s="707"/>
      <c r="P197" s="707"/>
      <c r="Q197" s="707"/>
      <c r="R197" s="707"/>
    </row>
    <row r="198" spans="1:18">
      <c r="A198" s="1422" t="s">
        <v>4397</v>
      </c>
      <c r="B198" s="1423"/>
      <c r="C198" s="1423"/>
      <c r="D198" s="1423"/>
      <c r="E198" s="1423"/>
      <c r="F198" s="1423"/>
      <c r="G198" s="1423"/>
      <c r="H198" s="1423"/>
      <c r="I198" s="1423"/>
      <c r="J198" s="646">
        <f>SUM(J122:J197)</f>
        <v>7207360930</v>
      </c>
      <c r="K198" s="619"/>
      <c r="L198" s="619"/>
      <c r="M198" s="783"/>
    </row>
    <row r="199" spans="1:18">
      <c r="A199" s="630"/>
      <c r="B199" s="617"/>
      <c r="C199" s="617"/>
      <c r="D199" s="618"/>
      <c r="E199" s="618"/>
      <c r="F199" s="617"/>
      <c r="G199" s="617"/>
      <c r="H199" s="617"/>
      <c r="I199" s="617"/>
      <c r="J199" s="632"/>
      <c r="K199" s="619"/>
      <c r="L199" s="619"/>
      <c r="M199" s="783"/>
    </row>
    <row r="200" spans="1:18">
      <c r="A200" s="614"/>
      <c r="B200" s="1396" t="s">
        <v>4402</v>
      </c>
      <c r="C200" s="1396"/>
      <c r="D200" s="1396"/>
      <c r="E200" s="620"/>
      <c r="F200" s="617"/>
      <c r="G200" s="617"/>
      <c r="H200" s="617"/>
      <c r="I200" s="617"/>
      <c r="J200" s="618"/>
      <c r="K200" s="619"/>
      <c r="L200" s="619"/>
      <c r="M200" s="783"/>
    </row>
    <row r="201" spans="1:18">
      <c r="A201" s="630"/>
      <c r="B201" s="617"/>
      <c r="C201" s="623">
        <v>1</v>
      </c>
      <c r="D201" s="282" t="s">
        <v>661</v>
      </c>
      <c r="E201" s="282" t="s">
        <v>662</v>
      </c>
      <c r="F201" s="617"/>
      <c r="G201" s="617"/>
      <c r="H201" s="275" t="s">
        <v>660</v>
      </c>
      <c r="I201" s="278">
        <v>1945</v>
      </c>
      <c r="J201" s="297">
        <v>10000000</v>
      </c>
      <c r="K201" s="280" t="s">
        <v>71</v>
      </c>
      <c r="L201" s="282" t="s">
        <v>120</v>
      </c>
      <c r="M201" s="793" t="s">
        <v>236</v>
      </c>
    </row>
    <row r="202" spans="1:18" ht="24">
      <c r="A202" s="614"/>
      <c r="B202" s="615"/>
      <c r="C202" s="617">
        <v>2</v>
      </c>
      <c r="D202" s="282" t="s">
        <v>665</v>
      </c>
      <c r="E202" s="282" t="s">
        <v>666</v>
      </c>
      <c r="F202" s="617"/>
      <c r="G202" s="617"/>
      <c r="H202" s="275" t="s">
        <v>664</v>
      </c>
      <c r="I202" s="278">
        <v>2010</v>
      </c>
      <c r="J202" s="297">
        <v>19000000</v>
      </c>
      <c r="K202" s="280" t="s">
        <v>71</v>
      </c>
      <c r="L202" s="282" t="s">
        <v>120</v>
      </c>
      <c r="M202" s="793" t="s">
        <v>667</v>
      </c>
    </row>
    <row r="203" spans="1:18" ht="36">
      <c r="A203" s="614"/>
      <c r="B203" s="615"/>
      <c r="C203" s="623">
        <v>3</v>
      </c>
      <c r="D203" s="282" t="s">
        <v>669</v>
      </c>
      <c r="E203" s="282" t="s">
        <v>133</v>
      </c>
      <c r="F203" s="617"/>
      <c r="G203" s="617"/>
      <c r="H203" s="275" t="str">
        <f>H212</f>
        <v>5.03.01.05.002</v>
      </c>
      <c r="I203" s="278">
        <v>2013</v>
      </c>
      <c r="J203" s="297">
        <v>83709000</v>
      </c>
      <c r="K203" s="280" t="s">
        <v>71</v>
      </c>
      <c r="L203" s="282" t="s">
        <v>120</v>
      </c>
      <c r="M203" s="793" t="s">
        <v>670</v>
      </c>
    </row>
    <row r="204" spans="1:18" ht="36">
      <c r="A204" s="614"/>
      <c r="B204" s="615"/>
      <c r="C204" s="617">
        <v>4</v>
      </c>
      <c r="D204" s="282" t="s">
        <v>669</v>
      </c>
      <c r="E204" s="282" t="s">
        <v>133</v>
      </c>
      <c r="F204" s="617"/>
      <c r="G204" s="617"/>
      <c r="H204" s="300" t="s">
        <v>672</v>
      </c>
      <c r="I204" s="278">
        <v>2013</v>
      </c>
      <c r="J204" s="297">
        <v>202650000</v>
      </c>
      <c r="K204" s="280" t="s">
        <v>71</v>
      </c>
      <c r="L204" s="282" t="s">
        <v>120</v>
      </c>
      <c r="M204" s="793" t="s">
        <v>670</v>
      </c>
    </row>
    <row r="205" spans="1:18" ht="24">
      <c r="A205" s="630"/>
      <c r="B205" s="617"/>
      <c r="C205" s="623">
        <v>5</v>
      </c>
      <c r="D205" s="282" t="s">
        <v>674</v>
      </c>
      <c r="E205" s="282" t="s">
        <v>675</v>
      </c>
      <c r="F205" s="617"/>
      <c r="G205" s="617"/>
      <c r="H205" s="275" t="s">
        <v>673</v>
      </c>
      <c r="I205" s="278">
        <v>2014</v>
      </c>
      <c r="J205" s="297">
        <v>40000000</v>
      </c>
      <c r="K205" s="280" t="s">
        <v>71</v>
      </c>
      <c r="L205" s="282" t="s">
        <v>120</v>
      </c>
      <c r="M205" s="793" t="s">
        <v>240</v>
      </c>
    </row>
    <row r="206" spans="1:18" ht="24">
      <c r="A206" s="630"/>
      <c r="B206" s="617"/>
      <c r="C206" s="617">
        <v>6</v>
      </c>
      <c r="D206" s="282" t="s">
        <v>674</v>
      </c>
      <c r="E206" s="282" t="s">
        <v>677</v>
      </c>
      <c r="F206" s="617"/>
      <c r="G206" s="617"/>
      <c r="H206" s="275" t="s">
        <v>673</v>
      </c>
      <c r="I206" s="278" t="s">
        <v>678</v>
      </c>
      <c r="J206" s="297">
        <v>84400000</v>
      </c>
      <c r="K206" s="280" t="s">
        <v>71</v>
      </c>
      <c r="L206" s="282" t="s">
        <v>120</v>
      </c>
      <c r="M206" s="793" t="s">
        <v>240</v>
      </c>
    </row>
    <row r="207" spans="1:18" ht="24">
      <c r="A207" s="630"/>
      <c r="B207" s="617"/>
      <c r="C207" s="623">
        <v>7</v>
      </c>
      <c r="D207" s="282" t="s">
        <v>674</v>
      </c>
      <c r="E207" s="282" t="s">
        <v>680</v>
      </c>
      <c r="F207" s="617"/>
      <c r="G207" s="645"/>
      <c r="H207" s="275" t="s">
        <v>673</v>
      </c>
      <c r="I207" s="278" t="s">
        <v>678</v>
      </c>
      <c r="J207" s="297">
        <v>45000000</v>
      </c>
      <c r="K207" s="280" t="s">
        <v>71</v>
      </c>
      <c r="L207" s="282" t="s">
        <v>120</v>
      </c>
      <c r="M207" s="793" t="s">
        <v>240</v>
      </c>
    </row>
    <row r="208" spans="1:18" ht="24">
      <c r="A208" s="630"/>
      <c r="B208" s="617"/>
      <c r="C208" s="617">
        <v>8</v>
      </c>
      <c r="D208" s="282" t="s">
        <v>669</v>
      </c>
      <c r="E208" s="282" t="s">
        <v>133</v>
      </c>
      <c r="F208" s="617"/>
      <c r="G208" s="618"/>
      <c r="H208" s="300" t="str">
        <f>H211</f>
        <v>5.02.06.02.999</v>
      </c>
      <c r="I208" s="278" t="s">
        <v>682</v>
      </c>
      <c r="J208" s="297">
        <v>75000000</v>
      </c>
      <c r="K208" s="280" t="s">
        <v>71</v>
      </c>
      <c r="L208" s="282" t="s">
        <v>120</v>
      </c>
      <c r="M208" s="793" t="s">
        <v>240</v>
      </c>
    </row>
    <row r="209" spans="1:15" ht="24">
      <c r="A209" s="630"/>
      <c r="B209" s="617"/>
      <c r="C209" s="623">
        <v>9</v>
      </c>
      <c r="D209" s="282" t="s">
        <v>669</v>
      </c>
      <c r="E209" s="282" t="s">
        <v>133</v>
      </c>
      <c r="F209" s="619"/>
      <c r="G209" s="618"/>
      <c r="H209" s="300" t="str">
        <f>H212</f>
        <v>5.03.01.05.002</v>
      </c>
      <c r="I209" s="278">
        <v>2017</v>
      </c>
      <c r="J209" s="297">
        <v>139000000</v>
      </c>
      <c r="K209" s="280" t="s">
        <v>71</v>
      </c>
      <c r="L209" s="282" t="s">
        <v>120</v>
      </c>
      <c r="M209" s="793" t="s">
        <v>240</v>
      </c>
    </row>
    <row r="210" spans="1:15" ht="24">
      <c r="A210" s="614"/>
      <c r="B210" s="615"/>
      <c r="C210" s="617">
        <v>10</v>
      </c>
      <c r="D210" s="282" t="s">
        <v>669</v>
      </c>
      <c r="E210" s="282" t="s">
        <v>685</v>
      </c>
      <c r="F210" s="617"/>
      <c r="G210" s="617"/>
      <c r="H210" s="275" t="s">
        <v>672</v>
      </c>
      <c r="I210" s="310">
        <v>2017</v>
      </c>
      <c r="J210" s="297">
        <v>1500000</v>
      </c>
      <c r="K210" s="280" t="s">
        <v>71</v>
      </c>
      <c r="L210" s="282" t="s">
        <v>120</v>
      </c>
      <c r="M210" s="793" t="s">
        <v>240</v>
      </c>
    </row>
    <row r="211" spans="1:15" ht="36">
      <c r="A211" s="630"/>
      <c r="B211" s="617"/>
      <c r="C211" s="623">
        <v>11</v>
      </c>
      <c r="D211" s="282" t="s">
        <v>689</v>
      </c>
      <c r="E211" s="282" t="s">
        <v>689</v>
      </c>
      <c r="F211" s="617"/>
      <c r="G211" s="617"/>
      <c r="H211" s="275" t="s">
        <v>688</v>
      </c>
      <c r="I211" s="278" t="s">
        <v>691</v>
      </c>
      <c r="J211" s="297">
        <v>59682500</v>
      </c>
      <c r="K211" s="280" t="s">
        <v>71</v>
      </c>
      <c r="L211" s="282" t="s">
        <v>120</v>
      </c>
      <c r="M211" s="793" t="s">
        <v>240</v>
      </c>
    </row>
    <row r="212" spans="1:15" ht="24">
      <c r="A212" s="630"/>
      <c r="B212" s="617"/>
      <c r="C212" s="617">
        <v>12</v>
      </c>
      <c r="D212" s="282" t="s">
        <v>669</v>
      </c>
      <c r="E212" s="282" t="s">
        <v>133</v>
      </c>
      <c r="F212" s="617"/>
      <c r="G212" s="634"/>
      <c r="H212" s="275" t="s">
        <v>672</v>
      </c>
      <c r="I212" s="310" t="s">
        <v>693</v>
      </c>
      <c r="J212" s="297">
        <v>28892500</v>
      </c>
      <c r="K212" s="280" t="s">
        <v>71</v>
      </c>
      <c r="L212" s="282" t="s">
        <v>120</v>
      </c>
      <c r="M212" s="793" t="s">
        <v>240</v>
      </c>
    </row>
    <row r="213" spans="1:15" ht="24">
      <c r="A213" s="630"/>
      <c r="B213" s="617"/>
      <c r="C213" s="623">
        <v>13</v>
      </c>
      <c r="D213" s="282" t="s">
        <v>674</v>
      </c>
      <c r="E213" s="282" t="s">
        <v>586</v>
      </c>
      <c r="F213" s="617"/>
      <c r="G213" s="634"/>
      <c r="H213" s="275" t="s">
        <v>673</v>
      </c>
      <c r="I213" s="278">
        <v>2018</v>
      </c>
      <c r="J213" s="297">
        <v>32492500</v>
      </c>
      <c r="K213" s="280" t="s">
        <v>71</v>
      </c>
      <c r="L213" s="282" t="s">
        <v>120</v>
      </c>
      <c r="M213" s="793" t="s">
        <v>240</v>
      </c>
    </row>
    <row r="214" spans="1:15" ht="24">
      <c r="A214" s="630"/>
      <c r="B214" s="617"/>
      <c r="C214" s="617">
        <v>14</v>
      </c>
      <c r="D214" s="282" t="s">
        <v>697</v>
      </c>
      <c r="E214" s="282" t="s">
        <v>698</v>
      </c>
      <c r="F214" s="617"/>
      <c r="G214" s="617"/>
      <c r="H214" s="275" t="s">
        <v>696</v>
      </c>
      <c r="I214" s="278">
        <v>2019</v>
      </c>
      <c r="J214" s="297">
        <v>107532100</v>
      </c>
      <c r="K214" s="280" t="s">
        <v>71</v>
      </c>
      <c r="L214" s="282" t="s">
        <v>120</v>
      </c>
      <c r="M214" s="793" t="s">
        <v>240</v>
      </c>
    </row>
    <row r="215" spans="1:15">
      <c r="A215" s="1422" t="s">
        <v>4397</v>
      </c>
      <c r="B215" s="1423"/>
      <c r="C215" s="1423"/>
      <c r="D215" s="1423"/>
      <c r="E215" s="1423"/>
      <c r="F215" s="1423"/>
      <c r="G215" s="1423"/>
      <c r="H215" s="1423"/>
      <c r="I215" s="1423"/>
      <c r="J215" s="646">
        <f>SUM(J201:J214)</f>
        <v>928858600</v>
      </c>
      <c r="K215" s="619"/>
      <c r="L215" s="619"/>
      <c r="M215" s="783"/>
    </row>
    <row r="216" spans="1:15">
      <c r="A216" s="614"/>
      <c r="B216" s="615" t="s">
        <v>31</v>
      </c>
      <c r="C216" s="1396" t="s">
        <v>154</v>
      </c>
      <c r="D216" s="1396"/>
      <c r="E216" s="620"/>
      <c r="F216" s="617"/>
      <c r="G216" s="617"/>
      <c r="H216" s="617"/>
      <c r="I216" s="617"/>
      <c r="J216" s="618"/>
      <c r="K216" s="619"/>
      <c r="L216" s="619"/>
      <c r="M216" s="783"/>
    </row>
    <row r="217" spans="1:15" ht="24">
      <c r="A217" s="630"/>
      <c r="B217" s="617"/>
      <c r="C217" s="617">
        <v>1</v>
      </c>
      <c r="D217" s="276" t="s">
        <v>701</v>
      </c>
      <c r="E217" s="282" t="s">
        <v>702</v>
      </c>
      <c r="F217" s="282" t="s">
        <v>703</v>
      </c>
      <c r="G217" s="618"/>
      <c r="H217" s="275" t="s">
        <v>700</v>
      </c>
      <c r="I217" s="278">
        <v>2017</v>
      </c>
      <c r="J217" s="311">
        <v>1500000</v>
      </c>
      <c r="K217" s="280" t="s">
        <v>71</v>
      </c>
      <c r="L217" s="619" t="s">
        <v>121</v>
      </c>
      <c r="M217" s="302" t="s">
        <v>222</v>
      </c>
    </row>
    <row r="218" spans="1:15">
      <c r="A218" s="1422" t="s">
        <v>4397</v>
      </c>
      <c r="B218" s="1423"/>
      <c r="C218" s="1423"/>
      <c r="D218" s="1423"/>
      <c r="E218" s="1423"/>
      <c r="F218" s="1423"/>
      <c r="G218" s="1423"/>
      <c r="H218" s="1423"/>
      <c r="I218" s="1423"/>
      <c r="J218" s="646">
        <f>SUM(J217:J217)</f>
        <v>1500000</v>
      </c>
      <c r="K218" s="619"/>
      <c r="L218" s="619"/>
      <c r="M218" s="783"/>
      <c r="O218" s="780"/>
    </row>
    <row r="219" spans="1:15">
      <c r="A219" s="614" t="s">
        <v>4403</v>
      </c>
      <c r="B219" s="1396" t="s">
        <v>4404</v>
      </c>
      <c r="C219" s="1396"/>
      <c r="D219" s="1396"/>
      <c r="E219" s="620"/>
      <c r="F219" s="617"/>
      <c r="G219" s="617"/>
      <c r="H219" s="617"/>
      <c r="I219" s="617"/>
      <c r="J219" s="618"/>
      <c r="K219" s="619"/>
      <c r="L219" s="619"/>
      <c r="M219" s="783"/>
    </row>
    <row r="220" spans="1:15" ht="24">
      <c r="A220" s="614"/>
      <c r="B220" s="620"/>
      <c r="C220" s="617">
        <v>1</v>
      </c>
      <c r="D220" s="308" t="s">
        <v>706</v>
      </c>
      <c r="E220" s="278" t="s">
        <v>158</v>
      </c>
      <c r="F220" s="617"/>
      <c r="G220" s="617"/>
      <c r="H220" s="275" t="s">
        <v>705</v>
      </c>
      <c r="I220" s="278">
        <v>2011</v>
      </c>
      <c r="J220" s="313">
        <v>4294300</v>
      </c>
      <c r="K220" s="280" t="s">
        <v>71</v>
      </c>
      <c r="L220" s="282" t="s">
        <v>707</v>
      </c>
      <c r="M220" s="786" t="s">
        <v>111</v>
      </c>
    </row>
    <row r="221" spans="1:15" ht="24">
      <c r="A221" s="644"/>
      <c r="B221" s="618"/>
      <c r="C221" s="617">
        <v>2</v>
      </c>
      <c r="D221" s="308" t="s">
        <v>710</v>
      </c>
      <c r="E221" s="278" t="s">
        <v>158</v>
      </c>
      <c r="F221" s="617"/>
      <c r="G221" s="633"/>
      <c r="H221" s="275" t="s">
        <v>709</v>
      </c>
      <c r="I221" s="278">
        <v>2011</v>
      </c>
      <c r="J221" s="313">
        <v>2333334</v>
      </c>
      <c r="K221" s="280" t="s">
        <v>71</v>
      </c>
      <c r="L221" s="282" t="s">
        <v>707</v>
      </c>
      <c r="M221" s="786" t="s">
        <v>111</v>
      </c>
    </row>
    <row r="222" spans="1:15" ht="24">
      <c r="A222" s="644"/>
      <c r="B222" s="618"/>
      <c r="C222" s="617">
        <v>3</v>
      </c>
      <c r="D222" s="308" t="s">
        <v>713</v>
      </c>
      <c r="E222" s="278" t="s">
        <v>158</v>
      </c>
      <c r="F222" s="619"/>
      <c r="G222" s="634"/>
      <c r="H222" s="275" t="s">
        <v>712</v>
      </c>
      <c r="I222" s="278">
        <v>2011</v>
      </c>
      <c r="J222" s="313">
        <v>11473946</v>
      </c>
      <c r="K222" s="280" t="s">
        <v>71</v>
      </c>
      <c r="L222" s="282" t="s">
        <v>707</v>
      </c>
      <c r="M222" s="786" t="s">
        <v>111</v>
      </c>
    </row>
    <row r="223" spans="1:15">
      <c r="A223" s="644"/>
      <c r="B223" s="618"/>
      <c r="C223" s="617">
        <v>4</v>
      </c>
      <c r="D223" s="296" t="s">
        <v>716</v>
      </c>
      <c r="E223" s="278" t="s">
        <v>717</v>
      </c>
      <c r="F223" s="617"/>
      <c r="G223" s="633"/>
      <c r="H223" s="275" t="s">
        <v>715</v>
      </c>
      <c r="I223" s="275">
        <v>2015</v>
      </c>
      <c r="J223" s="313">
        <v>175000000</v>
      </c>
      <c r="K223" s="280" t="s">
        <v>71</v>
      </c>
      <c r="L223" s="282" t="s">
        <v>120</v>
      </c>
      <c r="M223" s="795" t="s">
        <v>111</v>
      </c>
    </row>
    <row r="224" spans="1:15" ht="24">
      <c r="A224" s="644"/>
      <c r="B224" s="618"/>
      <c r="C224" s="617">
        <v>5</v>
      </c>
      <c r="D224" s="296" t="s">
        <v>706</v>
      </c>
      <c r="E224" s="278" t="s">
        <v>158</v>
      </c>
      <c r="F224" s="617"/>
      <c r="G224" s="617"/>
      <c r="H224" s="300" t="s">
        <v>705</v>
      </c>
      <c r="I224" s="275">
        <v>2017</v>
      </c>
      <c r="J224" s="313">
        <v>2000000</v>
      </c>
      <c r="K224" s="280" t="s">
        <v>71</v>
      </c>
      <c r="L224" s="282" t="s">
        <v>707</v>
      </c>
      <c r="M224" s="793" t="s">
        <v>240</v>
      </c>
    </row>
    <row r="225" spans="1:13" ht="24">
      <c r="A225" s="644"/>
      <c r="B225" s="618"/>
      <c r="C225" s="617">
        <v>6</v>
      </c>
      <c r="D225" s="296" t="s">
        <v>706</v>
      </c>
      <c r="E225" s="278" t="s">
        <v>158</v>
      </c>
      <c r="F225" s="617"/>
      <c r="G225" s="617"/>
      <c r="H225" s="300" t="s">
        <v>705</v>
      </c>
      <c r="I225" s="275">
        <v>2019</v>
      </c>
      <c r="J225" s="313">
        <v>1286000</v>
      </c>
      <c r="K225" s="280" t="s">
        <v>71</v>
      </c>
      <c r="L225" s="282" t="s">
        <v>707</v>
      </c>
      <c r="M225" s="793" t="s">
        <v>240</v>
      </c>
    </row>
    <row r="226" spans="1:13" ht="24">
      <c r="A226" s="644"/>
      <c r="B226" s="618"/>
      <c r="C226" s="617">
        <v>7</v>
      </c>
      <c r="D226" s="296" t="s">
        <v>710</v>
      </c>
      <c r="E226" s="278" t="s">
        <v>158</v>
      </c>
      <c r="F226" s="617"/>
      <c r="G226" s="617"/>
      <c r="H226" s="300" t="s">
        <v>709</v>
      </c>
      <c r="I226" s="275">
        <v>2019</v>
      </c>
      <c r="J226" s="313">
        <v>278000</v>
      </c>
      <c r="K226" s="280" t="s">
        <v>71</v>
      </c>
      <c r="L226" s="282" t="s">
        <v>707</v>
      </c>
      <c r="M226" s="793" t="s">
        <v>240</v>
      </c>
    </row>
    <row r="227" spans="1:13" ht="24">
      <c r="A227" s="644"/>
      <c r="B227" s="618"/>
      <c r="C227" s="617">
        <v>8</v>
      </c>
      <c r="D227" s="296" t="s">
        <v>713</v>
      </c>
      <c r="E227" s="278" t="s">
        <v>158</v>
      </c>
      <c r="F227" s="617"/>
      <c r="G227" s="617"/>
      <c r="H227" s="300" t="s">
        <v>712</v>
      </c>
      <c r="I227" s="275">
        <v>2019</v>
      </c>
      <c r="J227" s="313">
        <v>536000</v>
      </c>
      <c r="K227" s="280" t="s">
        <v>71</v>
      </c>
      <c r="L227" s="282" t="s">
        <v>707</v>
      </c>
      <c r="M227" s="793" t="s">
        <v>240</v>
      </c>
    </row>
    <row r="228" spans="1:13">
      <c r="A228" s="644"/>
      <c r="B228" s="618"/>
      <c r="C228" s="617">
        <v>9</v>
      </c>
      <c r="D228" s="296" t="s">
        <v>722</v>
      </c>
      <c r="E228" s="278" t="s">
        <v>723</v>
      </c>
      <c r="F228" s="617"/>
      <c r="G228" s="617"/>
      <c r="H228" s="300" t="s">
        <v>721</v>
      </c>
      <c r="I228" s="275">
        <v>2022</v>
      </c>
      <c r="J228" s="313">
        <v>7216000</v>
      </c>
      <c r="K228" s="280" t="s">
        <v>71</v>
      </c>
      <c r="L228" s="282" t="s">
        <v>339</v>
      </c>
      <c r="M228" s="796" t="s">
        <v>725</v>
      </c>
    </row>
    <row r="229" spans="1:13" ht="24">
      <c r="A229" s="644"/>
      <c r="B229" s="618"/>
      <c r="C229" s="617">
        <v>10</v>
      </c>
      <c r="D229" s="296" t="s">
        <v>706</v>
      </c>
      <c r="E229" s="278" t="s">
        <v>158</v>
      </c>
      <c r="F229" s="617"/>
      <c r="G229" s="617"/>
      <c r="H229" s="300" t="s">
        <v>705</v>
      </c>
      <c r="I229" s="275">
        <v>2023</v>
      </c>
      <c r="J229" s="313">
        <v>1139500</v>
      </c>
      <c r="K229" s="280" t="s">
        <v>71</v>
      </c>
      <c r="L229" s="282" t="s">
        <v>707</v>
      </c>
      <c r="M229" s="793" t="s">
        <v>240</v>
      </c>
    </row>
    <row r="230" spans="1:13" ht="24">
      <c r="A230" s="644"/>
      <c r="B230" s="618"/>
      <c r="C230" s="617">
        <v>11</v>
      </c>
      <c r="D230" s="296" t="s">
        <v>713</v>
      </c>
      <c r="E230" s="278" t="s">
        <v>158</v>
      </c>
      <c r="F230" s="617"/>
      <c r="G230" s="617"/>
      <c r="H230" s="300" t="s">
        <v>712</v>
      </c>
      <c r="I230" s="275">
        <v>2023</v>
      </c>
      <c r="J230" s="313">
        <v>973500</v>
      </c>
      <c r="K230" s="280" t="s">
        <v>71</v>
      </c>
      <c r="L230" s="282" t="s">
        <v>707</v>
      </c>
      <c r="M230" s="793" t="s">
        <v>240</v>
      </c>
    </row>
    <row r="231" spans="1:13" ht="24">
      <c r="A231" s="644"/>
      <c r="B231" s="618"/>
      <c r="C231" s="617">
        <v>12</v>
      </c>
      <c r="D231" s="296" t="s">
        <v>710</v>
      </c>
      <c r="E231" s="278" t="s">
        <v>158</v>
      </c>
      <c r="F231" s="617"/>
      <c r="G231" s="617"/>
      <c r="H231" s="300" t="s">
        <v>709</v>
      </c>
      <c r="I231" s="275">
        <v>2023</v>
      </c>
      <c r="J231" s="313">
        <v>287000</v>
      </c>
      <c r="K231" s="280" t="s">
        <v>71</v>
      </c>
      <c r="L231" s="282" t="s">
        <v>707</v>
      </c>
      <c r="M231" s="793" t="s">
        <v>240</v>
      </c>
    </row>
    <row r="232" spans="1:13" ht="36">
      <c r="A232" s="644"/>
      <c r="B232" s="618"/>
      <c r="C232" s="617">
        <v>13</v>
      </c>
      <c r="D232" s="296" t="s">
        <v>713</v>
      </c>
      <c r="E232" s="278" t="s">
        <v>158</v>
      </c>
      <c r="F232" s="617"/>
      <c r="G232" s="617"/>
      <c r="H232" s="300" t="s">
        <v>712</v>
      </c>
      <c r="I232" s="275">
        <v>2024</v>
      </c>
      <c r="J232" s="313">
        <v>4357894</v>
      </c>
      <c r="K232" s="280" t="s">
        <v>71</v>
      </c>
      <c r="L232" s="282" t="s">
        <v>707</v>
      </c>
      <c r="M232" s="793" t="s">
        <v>708</v>
      </c>
    </row>
    <row r="233" spans="1:13">
      <c r="A233" s="1425" t="s">
        <v>4397</v>
      </c>
      <c r="B233" s="1426"/>
      <c r="C233" s="1426"/>
      <c r="D233" s="1426"/>
      <c r="E233" s="1426"/>
      <c r="F233" s="1426"/>
      <c r="G233" s="1426"/>
      <c r="H233" s="1426"/>
      <c r="I233" s="1427"/>
      <c r="J233" s="647">
        <f>SUM(J220:J232)</f>
        <v>211175474</v>
      </c>
      <c r="K233" s="619"/>
      <c r="L233" s="619"/>
      <c r="M233" s="783"/>
    </row>
    <row r="234" spans="1:13">
      <c r="A234" s="644"/>
      <c r="B234" s="618"/>
      <c r="C234" s="618"/>
      <c r="D234" s="618"/>
      <c r="E234" s="618"/>
      <c r="F234" s="617"/>
      <c r="G234" s="617"/>
      <c r="H234" s="617"/>
      <c r="I234" s="617"/>
      <c r="J234" s="631"/>
      <c r="K234" s="619"/>
      <c r="L234" s="619"/>
      <c r="M234" s="783"/>
    </row>
    <row r="235" spans="1:13" ht="15.75" thickBot="1">
      <c r="A235" s="662"/>
      <c r="B235" s="640"/>
      <c r="C235" s="640"/>
      <c r="D235" s="640"/>
      <c r="E235" s="640"/>
      <c r="F235" s="639"/>
      <c r="G235" s="639"/>
      <c r="H235" s="639"/>
      <c r="I235" s="639"/>
      <c r="J235" s="640"/>
      <c r="K235" s="641"/>
      <c r="L235" s="641"/>
      <c r="M235" s="784"/>
    </row>
    <row r="236" spans="1:13">
      <c r="A236" s="648" t="s">
        <v>4437</v>
      </c>
      <c r="B236" s="649"/>
      <c r="C236" s="649"/>
      <c r="D236" s="650"/>
      <c r="E236" s="650"/>
      <c r="F236" s="651"/>
      <c r="G236" s="651"/>
      <c r="H236" s="651"/>
      <c r="I236" s="651"/>
      <c r="J236" s="652">
        <f>J233+J218+J215+J198+J118+J88+J13</f>
        <v>10775870787</v>
      </c>
      <c r="K236" s="653"/>
      <c r="L236" s="651"/>
      <c r="M236" s="663"/>
    </row>
    <row r="237" spans="1:13" ht="15.75" thickBot="1">
      <c r="A237" s="654"/>
      <c r="B237" s="655"/>
      <c r="C237" s="655"/>
      <c r="D237" s="655"/>
      <c r="E237" s="655"/>
      <c r="F237" s="656"/>
      <c r="G237" s="656"/>
      <c r="H237" s="656"/>
      <c r="I237" s="656"/>
      <c r="J237" s="655"/>
      <c r="K237" s="657"/>
      <c r="L237" s="656"/>
      <c r="M237" s="664"/>
    </row>
    <row r="238" spans="1:13">
      <c r="A238" s="658" t="s">
        <v>4405</v>
      </c>
      <c r="B238" s="658"/>
      <c r="C238" s="658"/>
      <c r="L238" s="605"/>
    </row>
    <row r="239" spans="1:13">
      <c r="A239" s="658"/>
      <c r="B239" s="658"/>
      <c r="C239" s="658"/>
      <c r="J239" s="603" t="s">
        <v>4438</v>
      </c>
      <c r="L239" s="605"/>
    </row>
    <row r="240" spans="1:13">
      <c r="J240" s="603" t="s">
        <v>4439</v>
      </c>
      <c r="L240" s="605"/>
    </row>
    <row r="241" spans="10:12">
      <c r="L241" s="605"/>
    </row>
    <row r="242" spans="10:12">
      <c r="L242" s="605"/>
    </row>
    <row r="243" spans="10:12">
      <c r="J243" s="769" t="s">
        <v>185</v>
      </c>
      <c r="L243" s="605"/>
    </row>
    <row r="244" spans="10:12">
      <c r="L244" s="605"/>
    </row>
    <row r="245" spans="10:12">
      <c r="L245" s="605"/>
    </row>
    <row r="246" spans="10:12">
      <c r="L246" s="605"/>
    </row>
    <row r="247" spans="10:12">
      <c r="L247" s="605"/>
    </row>
    <row r="248" spans="10:12">
      <c r="L248" s="605"/>
    </row>
    <row r="249" spans="10:12">
      <c r="L249" s="605"/>
    </row>
    <row r="250" spans="10:12">
      <c r="L250" s="605"/>
    </row>
  </sheetData>
  <mergeCells count="26">
    <mergeCell ref="C216:D216"/>
    <mergeCell ref="A218:I218"/>
    <mergeCell ref="B219:D219"/>
    <mergeCell ref="A233:I233"/>
    <mergeCell ref="A118:I118"/>
    <mergeCell ref="B120:G120"/>
    <mergeCell ref="C121:D121"/>
    <mergeCell ref="A198:I198"/>
    <mergeCell ref="B200:D200"/>
    <mergeCell ref="A215:I215"/>
    <mergeCell ref="B89:D89"/>
    <mergeCell ref="A2:L2"/>
    <mergeCell ref="A3:L3"/>
    <mergeCell ref="A4:L4"/>
    <mergeCell ref="A6:C7"/>
    <mergeCell ref="D6:D7"/>
    <mergeCell ref="E6:G6"/>
    <mergeCell ref="H6:H7"/>
    <mergeCell ref="I6:I7"/>
    <mergeCell ref="J6:J7"/>
    <mergeCell ref="L6:M6"/>
    <mergeCell ref="A8:M8"/>
    <mergeCell ref="C11:D11"/>
    <mergeCell ref="A13:I13"/>
    <mergeCell ref="C14:D14"/>
    <mergeCell ref="A88:I88"/>
  </mergeCells>
  <printOptions horizontalCentered="1"/>
  <pageMargins left="0.11811023622047245" right="0.11811023622047245" top="0.35433070866141736" bottom="0.35433070866141736" header="0.31496062992125984" footer="0.31496062992125984"/>
  <pageSetup paperSize="10000" scale="98"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0539F-2378-4A90-A91D-45AEFA07670F}">
  <sheetPr>
    <tabColor rgb="FFFFFF00"/>
  </sheetPr>
  <dimension ref="A1:L16"/>
  <sheetViews>
    <sheetView topLeftCell="A2" workbookViewId="0">
      <selection activeCell="K9" sqref="K9"/>
    </sheetView>
  </sheetViews>
  <sheetFormatPr defaultRowHeight="15.75"/>
  <cols>
    <col min="1" max="1" width="6.28515625" style="800" customWidth="1"/>
    <col min="2" max="2" width="16.28515625" style="800" customWidth="1"/>
    <col min="3" max="3" width="25.5703125" style="800" customWidth="1"/>
    <col min="4" max="4" width="9.140625" style="800"/>
    <col min="5" max="5" width="14.28515625" style="800" customWidth="1"/>
    <col min="6" max="6" width="14.140625" style="800" customWidth="1"/>
    <col min="7" max="7" width="9.140625" style="800"/>
    <col min="8" max="8" width="11.42578125" style="800" customWidth="1"/>
    <col min="9" max="9" width="11.28515625" style="800" customWidth="1"/>
    <col min="10" max="10" width="9.140625" style="800"/>
    <col min="11" max="11" width="16.7109375" style="800" customWidth="1"/>
    <col min="12" max="16384" width="9.140625" style="800"/>
  </cols>
  <sheetData>
    <row r="1" spans="1:12" s="797" customFormat="1">
      <c r="A1" s="1429" t="s">
        <v>4471</v>
      </c>
      <c r="B1" s="1429"/>
      <c r="C1" s="1429"/>
      <c r="D1" s="1429"/>
      <c r="E1" s="1429"/>
      <c r="F1" s="1429"/>
      <c r="G1" s="1429"/>
      <c r="H1" s="1429"/>
      <c r="I1" s="1429"/>
      <c r="J1" s="1429"/>
      <c r="K1" s="1429"/>
      <c r="L1" s="1429"/>
    </row>
    <row r="2" spans="1:12" ht="16.5" thickBot="1"/>
    <row r="3" spans="1:12" s="798" customFormat="1" ht="16.5" thickBot="1">
      <c r="A3" s="1442" t="s">
        <v>0</v>
      </c>
      <c r="B3" s="1444" t="s">
        <v>60</v>
      </c>
      <c r="C3" s="1446" t="s">
        <v>4472</v>
      </c>
      <c r="D3" s="1444" t="s">
        <v>58</v>
      </c>
      <c r="E3" s="1446" t="s">
        <v>4473</v>
      </c>
      <c r="F3" s="1433" t="s">
        <v>4474</v>
      </c>
      <c r="G3" s="1434"/>
      <c r="H3" s="1435"/>
      <c r="I3" s="1436" t="s">
        <v>4478</v>
      </c>
      <c r="J3" s="1438" t="s">
        <v>4479</v>
      </c>
      <c r="K3" s="1436" t="s">
        <v>4480</v>
      </c>
      <c r="L3" s="1440" t="s">
        <v>212</v>
      </c>
    </row>
    <row r="4" spans="1:12" s="799" customFormat="1" ht="48" thickBot="1">
      <c r="A4" s="1443"/>
      <c r="B4" s="1445"/>
      <c r="C4" s="1447"/>
      <c r="D4" s="1445"/>
      <c r="E4" s="1447"/>
      <c r="F4" s="828" t="s">
        <v>4475</v>
      </c>
      <c r="G4" s="829" t="s">
        <v>4476</v>
      </c>
      <c r="H4" s="828" t="s">
        <v>4477</v>
      </c>
      <c r="I4" s="1437"/>
      <c r="J4" s="1439"/>
      <c r="K4" s="1437"/>
      <c r="L4" s="1441"/>
    </row>
    <row r="5" spans="1:12" ht="35.1" customHeight="1">
      <c r="A5" s="820">
        <v>1</v>
      </c>
      <c r="B5" s="821" t="s">
        <v>1067</v>
      </c>
      <c r="C5" s="822" t="s">
        <v>535</v>
      </c>
      <c r="D5" s="821">
        <v>1</v>
      </c>
      <c r="E5" s="823" t="s">
        <v>267</v>
      </c>
      <c r="F5" s="823"/>
      <c r="G5" s="824" t="s">
        <v>4484</v>
      </c>
      <c r="H5" s="823"/>
      <c r="I5" s="821">
        <v>2017</v>
      </c>
      <c r="J5" s="825" t="s">
        <v>4485</v>
      </c>
      <c r="K5" s="826">
        <v>60000000</v>
      </c>
      <c r="L5" s="827" t="s">
        <v>4486</v>
      </c>
    </row>
    <row r="6" spans="1:12" ht="35.1" customHeight="1">
      <c r="A6" s="808">
        <v>2</v>
      </c>
      <c r="B6" s="802" t="s">
        <v>465</v>
      </c>
      <c r="C6" s="803" t="s">
        <v>110</v>
      </c>
      <c r="D6" s="802">
        <v>1</v>
      </c>
      <c r="E6" s="804" t="s">
        <v>4482</v>
      </c>
      <c r="F6" s="804"/>
      <c r="G6" s="805" t="s">
        <v>4484</v>
      </c>
      <c r="H6" s="804"/>
      <c r="I6" s="802">
        <v>2015</v>
      </c>
      <c r="J6" s="806" t="s">
        <v>4485</v>
      </c>
      <c r="K6" s="807">
        <v>5000000</v>
      </c>
      <c r="L6" s="809" t="s">
        <v>4486</v>
      </c>
    </row>
    <row r="7" spans="1:12" ht="35.1" customHeight="1">
      <c r="A7" s="808">
        <v>3</v>
      </c>
      <c r="B7" s="802" t="s">
        <v>460</v>
      </c>
      <c r="C7" s="803" t="s">
        <v>4481</v>
      </c>
      <c r="D7" s="802">
        <v>1</v>
      </c>
      <c r="E7" s="804" t="s">
        <v>4483</v>
      </c>
      <c r="F7" s="804"/>
      <c r="G7" s="805" t="s">
        <v>4484</v>
      </c>
      <c r="H7" s="804"/>
      <c r="I7" s="802">
        <v>2020</v>
      </c>
      <c r="J7" s="806" t="s">
        <v>4485</v>
      </c>
      <c r="K7" s="807">
        <v>2500000</v>
      </c>
      <c r="L7" s="809" t="s">
        <v>4486</v>
      </c>
    </row>
    <row r="8" spans="1:12" ht="35.1" customHeight="1">
      <c r="A8" s="808">
        <v>4</v>
      </c>
      <c r="B8" s="802" t="s">
        <v>460</v>
      </c>
      <c r="C8" s="803" t="s">
        <v>387</v>
      </c>
      <c r="D8" s="802">
        <v>1</v>
      </c>
      <c r="E8" s="804" t="s">
        <v>388</v>
      </c>
      <c r="F8" s="804"/>
      <c r="G8" s="805" t="s">
        <v>4484</v>
      </c>
      <c r="H8" s="804"/>
      <c r="I8" s="802">
        <v>2016</v>
      </c>
      <c r="J8" s="806" t="s">
        <v>4485</v>
      </c>
      <c r="K8" s="807">
        <v>24000000</v>
      </c>
      <c r="L8" s="809" t="s">
        <v>4486</v>
      </c>
    </row>
    <row r="9" spans="1:12" ht="35.1" customHeight="1">
      <c r="A9" s="810">
        <v>5</v>
      </c>
      <c r="B9" s="811" t="s">
        <v>460</v>
      </c>
      <c r="C9" s="812" t="s">
        <v>387</v>
      </c>
      <c r="D9" s="811">
        <v>1</v>
      </c>
      <c r="E9" s="813" t="s">
        <v>84</v>
      </c>
      <c r="F9" s="813"/>
      <c r="G9" s="814" t="s">
        <v>4484</v>
      </c>
      <c r="H9" s="813"/>
      <c r="I9" s="811">
        <v>2016</v>
      </c>
      <c r="J9" s="815" t="s">
        <v>4485</v>
      </c>
      <c r="K9" s="816">
        <v>11000000</v>
      </c>
      <c r="L9" s="817" t="s">
        <v>4486</v>
      </c>
    </row>
    <row r="10" spans="1:12" ht="35.1" customHeight="1" thickBot="1">
      <c r="A10" s="810"/>
      <c r="B10" s="811"/>
      <c r="C10" s="812"/>
      <c r="D10" s="811"/>
      <c r="E10" s="813"/>
      <c r="F10" s="813"/>
      <c r="G10" s="814"/>
      <c r="H10" s="813"/>
      <c r="I10" s="811"/>
      <c r="J10" s="815"/>
      <c r="K10" s="816"/>
      <c r="L10" s="817"/>
    </row>
    <row r="11" spans="1:12" ht="27.75" customHeight="1" thickBot="1">
      <c r="A11" s="1430" t="s">
        <v>4487</v>
      </c>
      <c r="B11" s="1431"/>
      <c r="C11" s="1431"/>
      <c r="D11" s="1431"/>
      <c r="E11" s="1431"/>
      <c r="F11" s="1431"/>
      <c r="G11" s="1431"/>
      <c r="H11" s="1431"/>
      <c r="I11" s="1431"/>
      <c r="J11" s="1432"/>
      <c r="K11" s="819">
        <f>SUM(K5:K10)</f>
        <v>102500000</v>
      </c>
      <c r="L11" s="818"/>
    </row>
    <row r="13" spans="1:12">
      <c r="J13" s="801" t="s">
        <v>4439</v>
      </c>
    </row>
    <row r="14" spans="1:12">
      <c r="J14" s="801"/>
    </row>
    <row r="15" spans="1:12" ht="22.5" customHeight="1">
      <c r="J15" s="801"/>
    </row>
    <row r="16" spans="1:12">
      <c r="J16" s="798" t="s">
        <v>185</v>
      </c>
    </row>
  </sheetData>
  <mergeCells count="12">
    <mergeCell ref="A1:L1"/>
    <mergeCell ref="A11:J11"/>
    <mergeCell ref="F3:H3"/>
    <mergeCell ref="I3:I4"/>
    <mergeCell ref="J3:J4"/>
    <mergeCell ref="K3:K4"/>
    <mergeCell ref="L3:L4"/>
    <mergeCell ref="A3:A4"/>
    <mergeCell ref="B3:B4"/>
    <mergeCell ref="C3:C4"/>
    <mergeCell ref="D3:D4"/>
    <mergeCell ref="E3:E4"/>
  </mergeCells>
  <printOptions horizontalCentered="1"/>
  <pageMargins left="0.11811023622047245" right="0.11811023622047245" top="0.74803149606299213" bottom="0.35433070866141736" header="0.31496062992125984" footer="0.31496062992125984"/>
  <pageSetup paperSize="10000"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E237E-70EB-4F60-A090-597E2C72F804}">
  <dimension ref="A1:M237"/>
  <sheetViews>
    <sheetView topLeftCell="A217" workbookViewId="0">
      <selection activeCell="A217" sqref="A1:R1048576"/>
    </sheetView>
  </sheetViews>
  <sheetFormatPr defaultRowHeight="15"/>
  <cols>
    <col min="1" max="1" width="2.42578125" style="602" customWidth="1"/>
    <col min="2" max="2" width="2.28515625" style="602" customWidth="1"/>
    <col min="3" max="3" width="3.5703125" style="602" customWidth="1"/>
    <col min="4" max="4" width="34.140625" style="602" customWidth="1"/>
    <col min="5" max="5" width="10" style="602" customWidth="1"/>
    <col min="6" max="6" width="13.42578125" style="603" customWidth="1"/>
    <col min="7" max="7" width="6.7109375" style="603" customWidth="1"/>
    <col min="8" max="8" width="12.140625" style="603" customWidth="1"/>
    <col min="9" max="9" width="8.85546875" style="603" customWidth="1"/>
    <col min="10" max="10" width="14.28515625" style="602" customWidth="1"/>
    <col min="11" max="11" width="8.140625" style="604" customWidth="1"/>
    <col min="12" max="12" width="10.85546875" style="659" customWidth="1"/>
    <col min="13" max="13" width="9.140625" style="605"/>
  </cols>
  <sheetData>
    <row r="1" spans="1:13">
      <c r="A1" s="602" t="s">
        <v>4386</v>
      </c>
      <c r="L1" s="603"/>
    </row>
    <row r="2" spans="1:13">
      <c r="A2" s="1397" t="s">
        <v>4387</v>
      </c>
      <c r="B2" s="1397"/>
      <c r="C2" s="1397"/>
      <c r="D2" s="1397"/>
      <c r="E2" s="1397"/>
      <c r="F2" s="1397"/>
      <c r="G2" s="1397"/>
      <c r="H2" s="1397"/>
      <c r="I2" s="1397"/>
      <c r="J2" s="1397"/>
      <c r="K2" s="1397"/>
      <c r="L2" s="1397"/>
    </row>
    <row r="3" spans="1:13">
      <c r="A3" s="1397" t="s">
        <v>4388</v>
      </c>
      <c r="B3" s="1397"/>
      <c r="C3" s="1397"/>
      <c r="D3" s="1397"/>
      <c r="E3" s="1397"/>
      <c r="F3" s="1397"/>
      <c r="G3" s="1397"/>
      <c r="H3" s="1397"/>
      <c r="I3" s="1397"/>
      <c r="J3" s="1397"/>
      <c r="K3" s="1397"/>
      <c r="L3" s="1397"/>
    </row>
    <row r="4" spans="1:13">
      <c r="A4" s="1397" t="s">
        <v>4423</v>
      </c>
      <c r="B4" s="1397"/>
      <c r="C4" s="1397"/>
      <c r="D4" s="1397"/>
      <c r="E4" s="1397"/>
      <c r="F4" s="1397"/>
      <c r="G4" s="1397"/>
      <c r="H4" s="1397"/>
      <c r="I4" s="1397"/>
      <c r="J4" s="1397"/>
      <c r="K4" s="1397"/>
      <c r="L4" s="1397"/>
    </row>
    <row r="5" spans="1:13" ht="15.75" thickBot="1">
      <c r="L5" s="603"/>
    </row>
    <row r="6" spans="1:13" ht="15.75" thickBot="1">
      <c r="A6" s="1398" t="s">
        <v>0</v>
      </c>
      <c r="B6" s="1399"/>
      <c r="C6" s="1400"/>
      <c r="D6" s="1404" t="s">
        <v>4389</v>
      </c>
      <c r="E6" s="1406" t="s">
        <v>4390</v>
      </c>
      <c r="F6" s="1407"/>
      <c r="G6" s="1408"/>
      <c r="H6" s="1409" t="s">
        <v>4391</v>
      </c>
      <c r="I6" s="1411" t="s">
        <v>54</v>
      </c>
      <c r="J6" s="1413" t="s">
        <v>4392</v>
      </c>
      <c r="K6" s="606" t="s">
        <v>1103</v>
      </c>
      <c r="L6" s="1415" t="s">
        <v>3</v>
      </c>
      <c r="M6" s="1416"/>
    </row>
    <row r="7" spans="1:13" ht="36.75" thickBot="1">
      <c r="A7" s="1401"/>
      <c r="B7" s="1402"/>
      <c r="C7" s="1403"/>
      <c r="D7" s="1405"/>
      <c r="E7" s="607" t="s">
        <v>4393</v>
      </c>
      <c r="F7" s="609" t="s">
        <v>4407</v>
      </c>
      <c r="G7" s="608" t="s">
        <v>181</v>
      </c>
      <c r="H7" s="1410"/>
      <c r="I7" s="1412"/>
      <c r="J7" s="1414"/>
      <c r="K7" s="609" t="s">
        <v>4394</v>
      </c>
      <c r="L7" s="661" t="s">
        <v>59</v>
      </c>
      <c r="M7" s="660" t="s">
        <v>53</v>
      </c>
    </row>
    <row r="8" spans="1:13" ht="15.75" thickBot="1">
      <c r="A8" s="1417"/>
      <c r="B8" s="1418"/>
      <c r="C8" s="1418"/>
      <c r="D8" s="1418"/>
      <c r="E8" s="1418"/>
      <c r="F8" s="1418"/>
      <c r="G8" s="1418"/>
      <c r="H8" s="1418"/>
      <c r="I8" s="1418"/>
      <c r="J8" s="1418"/>
      <c r="K8" s="1418"/>
      <c r="L8" s="1418"/>
      <c r="M8" s="1419"/>
    </row>
    <row r="9" spans="1:13">
      <c r="A9" s="610"/>
      <c r="B9" s="611"/>
      <c r="C9" s="611"/>
      <c r="D9" s="612"/>
      <c r="E9" s="612"/>
      <c r="F9" s="611"/>
      <c r="G9" s="611"/>
      <c r="H9" s="611"/>
      <c r="I9" s="611"/>
      <c r="J9" s="612"/>
      <c r="K9" s="613"/>
      <c r="L9" s="613"/>
      <c r="M9" s="613"/>
    </row>
    <row r="10" spans="1:13">
      <c r="A10" s="614" t="s">
        <v>4395</v>
      </c>
      <c r="B10" s="615"/>
      <c r="C10" s="615"/>
      <c r="D10" s="616" t="s">
        <v>4396</v>
      </c>
      <c r="E10" s="616"/>
      <c r="F10" s="617"/>
      <c r="G10" s="617"/>
      <c r="H10" s="617"/>
      <c r="I10" s="617"/>
      <c r="J10" s="618"/>
      <c r="K10" s="619"/>
      <c r="L10" s="619"/>
      <c r="M10" s="619"/>
    </row>
    <row r="11" spans="1:13">
      <c r="A11" s="614"/>
      <c r="B11" s="615" t="s">
        <v>63</v>
      </c>
      <c r="C11" s="1420" t="s">
        <v>68</v>
      </c>
      <c r="D11" s="1421"/>
      <c r="E11" s="620"/>
      <c r="F11" s="617"/>
      <c r="G11" s="617"/>
      <c r="H11" s="617"/>
      <c r="I11" s="617"/>
      <c r="J11" s="621"/>
      <c r="K11" s="619"/>
      <c r="L11" s="619"/>
      <c r="M11" s="619"/>
    </row>
    <row r="12" spans="1:13">
      <c r="A12" s="622"/>
      <c r="B12" s="623"/>
      <c r="C12" s="623"/>
      <c r="D12" s="624"/>
      <c r="E12" s="624"/>
      <c r="F12" s="623"/>
      <c r="G12" s="623"/>
      <c r="H12" s="623"/>
      <c r="I12" s="623"/>
      <c r="J12" s="625"/>
      <c r="K12" s="626"/>
      <c r="L12" s="626"/>
      <c r="M12" s="626"/>
    </row>
    <row r="13" spans="1:13">
      <c r="A13" s="1422" t="s">
        <v>4397</v>
      </c>
      <c r="B13" s="1423"/>
      <c r="C13" s="1423"/>
      <c r="D13" s="1423"/>
      <c r="E13" s="1423"/>
      <c r="F13" s="1423"/>
      <c r="G13" s="1423"/>
      <c r="H13" s="1423"/>
      <c r="I13" s="1423"/>
      <c r="J13" s="627">
        <f>SUM(J12:J12)</f>
        <v>0</v>
      </c>
      <c r="K13" s="619"/>
      <c r="L13" s="619"/>
      <c r="M13" s="619"/>
    </row>
    <row r="14" spans="1:13">
      <c r="A14" s="636"/>
      <c r="B14" s="637" t="s">
        <v>65</v>
      </c>
      <c r="C14" s="1424" t="s">
        <v>74</v>
      </c>
      <c r="D14" s="1424"/>
      <c r="E14" s="637"/>
      <c r="F14" s="639"/>
      <c r="G14" s="639"/>
      <c r="H14" s="639"/>
      <c r="I14" s="639"/>
      <c r="J14" s="640"/>
      <c r="K14" s="641"/>
      <c r="L14" s="641"/>
      <c r="M14" s="641"/>
    </row>
    <row r="15" spans="1:13" ht="24">
      <c r="A15" s="628"/>
      <c r="B15" s="629"/>
      <c r="C15" s="617">
        <v>1</v>
      </c>
      <c r="D15" s="332" t="s">
        <v>307</v>
      </c>
      <c r="E15" s="334" t="s">
        <v>75</v>
      </c>
      <c r="F15" s="617"/>
      <c r="G15" s="617"/>
      <c r="H15" s="331" t="s">
        <v>306</v>
      </c>
      <c r="I15" s="334">
        <v>1993</v>
      </c>
      <c r="J15" s="336">
        <v>500000</v>
      </c>
      <c r="K15" s="335" t="s">
        <v>71</v>
      </c>
      <c r="L15" s="337" t="s">
        <v>330</v>
      </c>
      <c r="M15" s="331" t="s">
        <v>111</v>
      </c>
    </row>
    <row r="16" spans="1:13">
      <c r="A16" s="630"/>
      <c r="B16" s="617"/>
      <c r="C16" s="617">
        <v>2</v>
      </c>
      <c r="D16" s="332" t="s">
        <v>307</v>
      </c>
      <c r="E16" s="334" t="s">
        <v>75</v>
      </c>
      <c r="F16" s="617"/>
      <c r="G16" s="617"/>
      <c r="H16" s="331" t="s">
        <v>306</v>
      </c>
      <c r="I16" s="334">
        <v>1999</v>
      </c>
      <c r="J16" s="336">
        <v>500000</v>
      </c>
      <c r="K16" s="335" t="s">
        <v>71</v>
      </c>
      <c r="L16" s="337" t="s">
        <v>89</v>
      </c>
      <c r="M16" s="331" t="s">
        <v>111</v>
      </c>
    </row>
    <row r="17" spans="1:13">
      <c r="A17" s="630"/>
      <c r="B17" s="617"/>
      <c r="C17" s="617">
        <v>3</v>
      </c>
      <c r="D17" s="332" t="s">
        <v>311</v>
      </c>
      <c r="E17" s="334" t="s">
        <v>75</v>
      </c>
      <c r="F17" s="617"/>
      <c r="G17" s="617"/>
      <c r="H17" s="331" t="s">
        <v>306</v>
      </c>
      <c r="I17" s="334">
        <v>1999</v>
      </c>
      <c r="J17" s="336">
        <v>500000</v>
      </c>
      <c r="K17" s="335" t="s">
        <v>71</v>
      </c>
      <c r="L17" s="337" t="s">
        <v>94</v>
      </c>
      <c r="M17" s="331" t="s">
        <v>111</v>
      </c>
    </row>
    <row r="18" spans="1:13">
      <c r="A18" s="630"/>
      <c r="B18" s="617"/>
      <c r="C18" s="617">
        <v>4</v>
      </c>
      <c r="D18" s="332" t="s">
        <v>307</v>
      </c>
      <c r="E18" s="334" t="s">
        <v>75</v>
      </c>
      <c r="F18" s="617"/>
      <c r="G18" s="617"/>
      <c r="H18" s="331" t="s">
        <v>306</v>
      </c>
      <c r="I18" s="334">
        <v>2004</v>
      </c>
      <c r="J18" s="336">
        <v>750000</v>
      </c>
      <c r="K18" s="335" t="s">
        <v>71</v>
      </c>
      <c r="L18" s="337" t="s">
        <v>72</v>
      </c>
      <c r="M18" s="331" t="s">
        <v>77</v>
      </c>
    </row>
    <row r="19" spans="1:13" ht="24">
      <c r="A19" s="630"/>
      <c r="B19" s="617"/>
      <c r="C19" s="617">
        <v>5</v>
      </c>
      <c r="D19" s="332" t="s">
        <v>307</v>
      </c>
      <c r="E19" s="334" t="s">
        <v>75</v>
      </c>
      <c r="F19" s="617"/>
      <c r="G19" s="617"/>
      <c r="H19" s="331" t="s">
        <v>306</v>
      </c>
      <c r="I19" s="334">
        <v>2006</v>
      </c>
      <c r="J19" s="336">
        <v>750000</v>
      </c>
      <c r="K19" s="335" t="s">
        <v>71</v>
      </c>
      <c r="L19" s="337" t="s">
        <v>330</v>
      </c>
      <c r="M19" s="331" t="s">
        <v>77</v>
      </c>
    </row>
    <row r="20" spans="1:13" ht="24">
      <c r="A20" s="630"/>
      <c r="B20" s="617"/>
      <c r="C20" s="617">
        <v>6</v>
      </c>
      <c r="D20" s="332" t="s">
        <v>334</v>
      </c>
      <c r="E20" s="334" t="s">
        <v>309</v>
      </c>
      <c r="F20" s="617"/>
      <c r="G20" s="617"/>
      <c r="H20" s="331" t="s">
        <v>312</v>
      </c>
      <c r="I20" s="334">
        <v>2008</v>
      </c>
      <c r="J20" s="336">
        <v>500000</v>
      </c>
      <c r="K20" s="335" t="s">
        <v>71</v>
      </c>
      <c r="L20" s="337" t="s">
        <v>89</v>
      </c>
      <c r="M20" s="331" t="s">
        <v>77</v>
      </c>
    </row>
    <row r="21" spans="1:13">
      <c r="A21" s="630"/>
      <c r="B21" s="617"/>
      <c r="C21" s="617">
        <v>7</v>
      </c>
      <c r="D21" s="332" t="s">
        <v>314</v>
      </c>
      <c r="E21" s="334" t="s">
        <v>75</v>
      </c>
      <c r="F21" s="617"/>
      <c r="G21" s="617"/>
      <c r="H21" s="331" t="s">
        <v>313</v>
      </c>
      <c r="I21" s="334">
        <v>2008</v>
      </c>
      <c r="J21" s="336">
        <v>650000</v>
      </c>
      <c r="K21" s="335" t="s">
        <v>71</v>
      </c>
      <c r="L21" s="337" t="s">
        <v>315</v>
      </c>
      <c r="M21" s="331" t="s">
        <v>77</v>
      </c>
    </row>
    <row r="22" spans="1:13" ht="24">
      <c r="A22" s="630"/>
      <c r="B22" s="617"/>
      <c r="C22" s="617">
        <v>8</v>
      </c>
      <c r="D22" s="332" t="s">
        <v>337</v>
      </c>
      <c r="E22" s="334" t="s">
        <v>316</v>
      </c>
      <c r="F22" s="617"/>
      <c r="G22" s="617"/>
      <c r="H22" s="331" t="s">
        <v>312</v>
      </c>
      <c r="I22" s="334">
        <v>2008</v>
      </c>
      <c r="J22" s="336">
        <v>4920000</v>
      </c>
      <c r="K22" s="335" t="s">
        <v>71</v>
      </c>
      <c r="L22" s="337" t="s">
        <v>339</v>
      </c>
      <c r="M22" s="331" t="s">
        <v>77</v>
      </c>
    </row>
    <row r="23" spans="1:13" ht="24">
      <c r="A23" s="630"/>
      <c r="B23" s="617"/>
      <c r="C23" s="617">
        <v>9</v>
      </c>
      <c r="D23" s="332" t="s">
        <v>318</v>
      </c>
      <c r="E23" s="334" t="s">
        <v>319</v>
      </c>
      <c r="F23" s="617"/>
      <c r="G23" s="617"/>
      <c r="H23" s="331" t="s">
        <v>317</v>
      </c>
      <c r="I23" s="334">
        <v>2010</v>
      </c>
      <c r="J23" s="336">
        <v>180000</v>
      </c>
      <c r="K23" s="335" t="s">
        <v>80</v>
      </c>
      <c r="L23" s="337" t="s">
        <v>320</v>
      </c>
      <c r="M23" s="331" t="s">
        <v>77</v>
      </c>
    </row>
    <row r="24" spans="1:13" ht="24">
      <c r="A24" s="630"/>
      <c r="B24" s="617"/>
      <c r="C24" s="617">
        <v>10</v>
      </c>
      <c r="D24" s="332" t="s">
        <v>341</v>
      </c>
      <c r="E24" s="334" t="s">
        <v>75</v>
      </c>
      <c r="F24" s="617"/>
      <c r="G24" s="617"/>
      <c r="H24" s="331" t="s">
        <v>321</v>
      </c>
      <c r="I24" s="334">
        <v>2010</v>
      </c>
      <c r="J24" s="336">
        <v>9500000</v>
      </c>
      <c r="K24" s="335" t="s">
        <v>71</v>
      </c>
      <c r="L24" s="337" t="s">
        <v>339</v>
      </c>
      <c r="M24" s="331" t="s">
        <v>77</v>
      </c>
    </row>
    <row r="25" spans="1:13" ht="24">
      <c r="A25" s="630"/>
      <c r="B25" s="617"/>
      <c r="C25" s="617">
        <v>11</v>
      </c>
      <c r="D25" s="337" t="s">
        <v>344</v>
      </c>
      <c r="E25" s="334" t="s">
        <v>346</v>
      </c>
      <c r="F25" s="617"/>
      <c r="G25" s="617"/>
      <c r="H25" s="331" t="s">
        <v>343</v>
      </c>
      <c r="I25" s="334">
        <v>2010</v>
      </c>
      <c r="J25" s="336">
        <v>12100000</v>
      </c>
      <c r="K25" s="335" t="s">
        <v>71</v>
      </c>
      <c r="L25" s="337" t="s">
        <v>339</v>
      </c>
      <c r="M25" s="331" t="s">
        <v>77</v>
      </c>
    </row>
    <row r="26" spans="1:13">
      <c r="A26" s="630"/>
      <c r="B26" s="617"/>
      <c r="C26" s="617">
        <v>12</v>
      </c>
      <c r="D26" s="332" t="s">
        <v>350</v>
      </c>
      <c r="E26" s="334" t="s">
        <v>351</v>
      </c>
      <c r="F26" s="617"/>
      <c r="G26" s="617"/>
      <c r="H26" s="331" t="s">
        <v>349</v>
      </c>
      <c r="I26" s="334">
        <v>2012</v>
      </c>
      <c r="J26" s="336">
        <v>2750000</v>
      </c>
      <c r="K26" s="335" t="s">
        <v>71</v>
      </c>
      <c r="L26" s="337" t="s">
        <v>94</v>
      </c>
      <c r="M26" s="331" t="s">
        <v>77</v>
      </c>
    </row>
    <row r="27" spans="1:13" ht="24">
      <c r="A27" s="630"/>
      <c r="B27" s="617"/>
      <c r="C27" s="617">
        <v>13</v>
      </c>
      <c r="D27" s="337" t="s">
        <v>354</v>
      </c>
      <c r="E27" s="334" t="s">
        <v>355</v>
      </c>
      <c r="F27" s="617"/>
      <c r="G27" s="617"/>
      <c r="H27" s="331" t="s">
        <v>353</v>
      </c>
      <c r="I27" s="334">
        <v>2012</v>
      </c>
      <c r="J27" s="336">
        <v>2250000</v>
      </c>
      <c r="K27" s="335" t="s">
        <v>71</v>
      </c>
      <c r="L27" s="337" t="s">
        <v>339</v>
      </c>
      <c r="M27" s="331" t="s">
        <v>77</v>
      </c>
    </row>
    <row r="28" spans="1:13" ht="36">
      <c r="A28" s="630"/>
      <c r="B28" s="617"/>
      <c r="C28" s="617">
        <v>14</v>
      </c>
      <c r="D28" s="332" t="s">
        <v>358</v>
      </c>
      <c r="E28" s="334" t="s">
        <v>359</v>
      </c>
      <c r="F28" s="617"/>
      <c r="G28" s="617"/>
      <c r="H28" s="331" t="s">
        <v>357</v>
      </c>
      <c r="I28" s="334">
        <v>2013</v>
      </c>
      <c r="J28" s="336">
        <v>2300000</v>
      </c>
      <c r="K28" s="335" t="s">
        <v>71</v>
      </c>
      <c r="L28" s="337" t="s">
        <v>330</v>
      </c>
      <c r="M28" s="331" t="s">
        <v>77</v>
      </c>
    </row>
    <row r="29" spans="1:13" ht="24">
      <c r="A29" s="630"/>
      <c r="B29" s="617"/>
      <c r="C29" s="617">
        <v>15</v>
      </c>
      <c r="D29" s="332" t="s">
        <v>363</v>
      </c>
      <c r="E29" s="334" t="s">
        <v>309</v>
      </c>
      <c r="F29" s="617"/>
      <c r="G29" s="617"/>
      <c r="H29" s="331" t="s">
        <v>362</v>
      </c>
      <c r="I29" s="334">
        <v>2013</v>
      </c>
      <c r="J29" s="336">
        <v>685000</v>
      </c>
      <c r="K29" s="335" t="s">
        <v>71</v>
      </c>
      <c r="L29" s="337" t="s">
        <v>339</v>
      </c>
      <c r="M29" s="331" t="s">
        <v>77</v>
      </c>
    </row>
    <row r="30" spans="1:13">
      <c r="A30" s="630"/>
      <c r="B30" s="617"/>
      <c r="C30" s="617">
        <v>16</v>
      </c>
      <c r="D30" s="332" t="s">
        <v>364</v>
      </c>
      <c r="E30" s="334" t="s">
        <v>82</v>
      </c>
      <c r="F30" s="617"/>
      <c r="G30" s="617"/>
      <c r="H30" s="331" t="s">
        <v>357</v>
      </c>
      <c r="I30" s="334">
        <v>2014</v>
      </c>
      <c r="J30" s="336">
        <v>570000</v>
      </c>
      <c r="K30" s="335" t="s">
        <v>71</v>
      </c>
      <c r="L30" s="337" t="s">
        <v>94</v>
      </c>
      <c r="M30" s="331" t="s">
        <v>77</v>
      </c>
    </row>
    <row r="31" spans="1:13" ht="24">
      <c r="A31" s="630"/>
      <c r="B31" s="617"/>
      <c r="C31" s="617">
        <v>17</v>
      </c>
      <c r="D31" s="337" t="s">
        <v>341</v>
      </c>
      <c r="E31" s="334" t="s">
        <v>75</v>
      </c>
      <c r="F31" s="617"/>
      <c r="G31" s="617"/>
      <c r="H31" s="331" t="s">
        <v>321</v>
      </c>
      <c r="I31" s="334">
        <v>2014</v>
      </c>
      <c r="J31" s="336">
        <f>9*600000</f>
        <v>5400000</v>
      </c>
      <c r="K31" s="335" t="s">
        <v>71</v>
      </c>
      <c r="L31" s="337" t="s">
        <v>339</v>
      </c>
      <c r="M31" s="331" t="s">
        <v>77</v>
      </c>
    </row>
    <row r="32" spans="1:13" ht="36">
      <c r="A32" s="630"/>
      <c r="B32" s="617"/>
      <c r="C32" s="617">
        <v>18</v>
      </c>
      <c r="D32" s="332" t="s">
        <v>367</v>
      </c>
      <c r="E32" s="334" t="s">
        <v>368</v>
      </c>
      <c r="F32" s="617"/>
      <c r="G32" s="617"/>
      <c r="H32" s="331" t="s">
        <v>343</v>
      </c>
      <c r="I32" s="334">
        <v>2015</v>
      </c>
      <c r="J32" s="336">
        <v>5000000</v>
      </c>
      <c r="K32" s="335" t="s">
        <v>71</v>
      </c>
      <c r="L32" s="337" t="s">
        <v>339</v>
      </c>
      <c r="M32" s="331" t="s">
        <v>77</v>
      </c>
    </row>
    <row r="33" spans="1:13" ht="24">
      <c r="A33" s="630"/>
      <c r="B33" s="617"/>
      <c r="C33" s="617">
        <v>19</v>
      </c>
      <c r="D33" s="332" t="s">
        <v>370</v>
      </c>
      <c r="E33" s="334" t="s">
        <v>371</v>
      </c>
      <c r="F33" s="617"/>
      <c r="G33" s="617"/>
      <c r="H33" s="331" t="s">
        <v>343</v>
      </c>
      <c r="I33" s="334">
        <v>2015</v>
      </c>
      <c r="J33" s="336">
        <v>8769600</v>
      </c>
      <c r="K33" s="335" t="s">
        <v>71</v>
      </c>
      <c r="L33" s="337" t="s">
        <v>339</v>
      </c>
      <c r="M33" s="331" t="s">
        <v>77</v>
      </c>
    </row>
    <row r="34" spans="1:13" ht="24">
      <c r="A34" s="630"/>
      <c r="B34" s="617"/>
      <c r="C34" s="617">
        <v>20</v>
      </c>
      <c r="D34" s="332" t="s">
        <v>373</v>
      </c>
      <c r="E34" s="334" t="s">
        <v>375</v>
      </c>
      <c r="F34" s="617"/>
      <c r="G34" s="617"/>
      <c r="H34" s="331" t="s">
        <v>312</v>
      </c>
      <c r="I34" s="334">
        <v>2015</v>
      </c>
      <c r="J34" s="336">
        <f>53000*92</f>
        <v>4876000</v>
      </c>
      <c r="K34" s="335" t="s">
        <v>80</v>
      </c>
      <c r="L34" s="337" t="s">
        <v>339</v>
      </c>
      <c r="M34" s="331" t="s">
        <v>77</v>
      </c>
    </row>
    <row r="35" spans="1:13" ht="36">
      <c r="A35" s="630"/>
      <c r="B35" s="617"/>
      <c r="C35" s="617">
        <v>21</v>
      </c>
      <c r="D35" s="332" t="s">
        <v>378</v>
      </c>
      <c r="E35" s="334" t="s">
        <v>75</v>
      </c>
      <c r="F35" s="617"/>
      <c r="G35" s="617"/>
      <c r="H35" s="331" t="s">
        <v>377</v>
      </c>
      <c r="I35" s="334">
        <v>2015</v>
      </c>
      <c r="J35" s="336">
        <v>1000000</v>
      </c>
      <c r="K35" s="335" t="s">
        <v>71</v>
      </c>
      <c r="L35" s="337" t="s">
        <v>381</v>
      </c>
      <c r="M35" s="331" t="s">
        <v>77</v>
      </c>
    </row>
    <row r="36" spans="1:13">
      <c r="A36" s="630"/>
      <c r="B36" s="617"/>
      <c r="C36" s="617">
        <v>22</v>
      </c>
      <c r="D36" s="337" t="s">
        <v>383</v>
      </c>
      <c r="E36" s="334" t="s">
        <v>75</v>
      </c>
      <c r="F36" s="617"/>
      <c r="G36" s="617"/>
      <c r="H36" s="331" t="s">
        <v>382</v>
      </c>
      <c r="I36" s="334">
        <v>2016</v>
      </c>
      <c r="J36" s="336">
        <v>6700000</v>
      </c>
      <c r="K36" s="335" t="s">
        <v>71</v>
      </c>
      <c r="L36" s="337" t="s">
        <v>385</v>
      </c>
      <c r="M36" s="331" t="s">
        <v>77</v>
      </c>
    </row>
    <row r="37" spans="1:13" ht="24">
      <c r="A37" s="630"/>
      <c r="B37" s="617"/>
      <c r="C37" s="617">
        <v>23</v>
      </c>
      <c r="D37" s="332" t="s">
        <v>387</v>
      </c>
      <c r="E37" s="334" t="s">
        <v>388</v>
      </c>
      <c r="F37" s="617"/>
      <c r="G37" s="617"/>
      <c r="H37" s="331" t="s">
        <v>386</v>
      </c>
      <c r="I37" s="334">
        <v>2016</v>
      </c>
      <c r="J37" s="336">
        <v>24000000</v>
      </c>
      <c r="K37" s="335" t="s">
        <v>71</v>
      </c>
      <c r="L37" s="337" t="s">
        <v>339</v>
      </c>
      <c r="M37" s="331" t="s">
        <v>77</v>
      </c>
    </row>
    <row r="38" spans="1:13" ht="24">
      <c r="A38" s="630"/>
      <c r="B38" s="617"/>
      <c r="C38" s="617">
        <v>24</v>
      </c>
      <c r="D38" s="332" t="s">
        <v>387</v>
      </c>
      <c r="E38" s="334" t="s">
        <v>84</v>
      </c>
      <c r="F38" s="617"/>
      <c r="G38" s="617"/>
      <c r="H38" s="331" t="s">
        <v>386</v>
      </c>
      <c r="I38" s="334">
        <v>2016</v>
      </c>
      <c r="J38" s="336">
        <v>11000000</v>
      </c>
      <c r="K38" s="335" t="s">
        <v>71</v>
      </c>
      <c r="L38" s="337" t="s">
        <v>339</v>
      </c>
      <c r="M38" s="331" t="s">
        <v>77</v>
      </c>
    </row>
    <row r="39" spans="1:13" ht="24">
      <c r="A39" s="630"/>
      <c r="B39" s="617"/>
      <c r="C39" s="617">
        <v>25</v>
      </c>
      <c r="D39" s="332" t="s">
        <v>392</v>
      </c>
      <c r="E39" s="334" t="s">
        <v>394</v>
      </c>
      <c r="F39" s="617"/>
      <c r="G39" s="617"/>
      <c r="H39" s="331" t="s">
        <v>391</v>
      </c>
      <c r="I39" s="334">
        <v>2016</v>
      </c>
      <c r="J39" s="336">
        <v>5980000</v>
      </c>
      <c r="K39" s="335" t="s">
        <v>71</v>
      </c>
      <c r="L39" s="337" t="s">
        <v>339</v>
      </c>
      <c r="M39" s="331" t="s">
        <v>77</v>
      </c>
    </row>
    <row r="40" spans="1:13" ht="24">
      <c r="A40" s="630"/>
      <c r="B40" s="617"/>
      <c r="C40" s="617">
        <v>26</v>
      </c>
      <c r="D40" s="332" t="s">
        <v>397</v>
      </c>
      <c r="E40" s="334" t="s">
        <v>319</v>
      </c>
      <c r="F40" s="617"/>
      <c r="G40" s="617"/>
      <c r="H40" s="331" t="s">
        <v>396</v>
      </c>
      <c r="I40" s="334">
        <v>2018</v>
      </c>
      <c r="J40" s="336">
        <v>2688000</v>
      </c>
      <c r="K40" s="335" t="s">
        <v>71</v>
      </c>
      <c r="L40" s="337" t="s">
        <v>72</v>
      </c>
      <c r="M40" s="331" t="s">
        <v>77</v>
      </c>
    </row>
    <row r="41" spans="1:13">
      <c r="A41" s="630"/>
      <c r="B41" s="617"/>
      <c r="C41" s="617">
        <v>27</v>
      </c>
      <c r="D41" s="332" t="s">
        <v>314</v>
      </c>
      <c r="E41" s="334" t="s">
        <v>75</v>
      </c>
      <c r="F41" s="617"/>
      <c r="G41" s="617"/>
      <c r="H41" s="331" t="s">
        <v>313</v>
      </c>
      <c r="I41" s="334">
        <v>2017</v>
      </c>
      <c r="J41" s="336">
        <v>20000000</v>
      </c>
      <c r="K41" s="335" t="s">
        <v>71</v>
      </c>
      <c r="L41" s="337" t="s">
        <v>94</v>
      </c>
      <c r="M41" s="331" t="s">
        <v>77</v>
      </c>
    </row>
    <row r="42" spans="1:13" ht="24">
      <c r="A42" s="630"/>
      <c r="B42" s="617"/>
      <c r="C42" s="617">
        <v>28</v>
      </c>
      <c r="D42" s="332" t="s">
        <v>400</v>
      </c>
      <c r="E42" s="334" t="s">
        <v>401</v>
      </c>
      <c r="F42" s="617"/>
      <c r="G42" s="617"/>
      <c r="H42" s="331" t="s">
        <v>399</v>
      </c>
      <c r="I42" s="334">
        <v>2017</v>
      </c>
      <c r="J42" s="336">
        <v>10000000</v>
      </c>
      <c r="K42" s="335" t="s">
        <v>71</v>
      </c>
      <c r="L42" s="337" t="s">
        <v>339</v>
      </c>
      <c r="M42" s="331" t="s">
        <v>77</v>
      </c>
    </row>
    <row r="43" spans="1:13" ht="36">
      <c r="A43" s="630"/>
      <c r="B43" s="617"/>
      <c r="C43" s="617">
        <v>29</v>
      </c>
      <c r="D43" s="332" t="s">
        <v>403</v>
      </c>
      <c r="E43" s="334" t="s">
        <v>86</v>
      </c>
      <c r="F43" s="617"/>
      <c r="G43" s="617"/>
      <c r="H43" s="665"/>
      <c r="I43" s="334">
        <v>2017</v>
      </c>
      <c r="J43" s="336">
        <v>16500000</v>
      </c>
      <c r="K43" s="335" t="s">
        <v>71</v>
      </c>
      <c r="L43" s="337" t="s">
        <v>406</v>
      </c>
      <c r="M43" s="331" t="s">
        <v>77</v>
      </c>
    </row>
    <row r="44" spans="1:13">
      <c r="A44" s="630"/>
      <c r="B44" s="617"/>
      <c r="C44" s="617">
        <v>30</v>
      </c>
      <c r="D44" s="332" t="s">
        <v>407</v>
      </c>
      <c r="E44" s="334" t="s">
        <v>409</v>
      </c>
      <c r="F44" s="617"/>
      <c r="G44" s="617"/>
      <c r="H44" s="331" t="s">
        <v>349</v>
      </c>
      <c r="I44" s="334">
        <v>2017</v>
      </c>
      <c r="J44" s="336">
        <v>1250000</v>
      </c>
      <c r="K44" s="335" t="s">
        <v>71</v>
      </c>
      <c r="L44" s="337" t="s">
        <v>94</v>
      </c>
      <c r="M44" s="331" t="s">
        <v>77</v>
      </c>
    </row>
    <row r="45" spans="1:13" ht="24">
      <c r="A45" s="630"/>
      <c r="B45" s="617"/>
      <c r="C45" s="617">
        <v>31</v>
      </c>
      <c r="D45" s="332" t="s">
        <v>412</v>
      </c>
      <c r="E45" s="334" t="s">
        <v>73</v>
      </c>
      <c r="F45" s="617"/>
      <c r="G45" s="617"/>
      <c r="H45" s="331" t="s">
        <v>411</v>
      </c>
      <c r="I45" s="334">
        <v>2017</v>
      </c>
      <c r="J45" s="336">
        <v>4500000</v>
      </c>
      <c r="K45" s="335" t="s">
        <v>71</v>
      </c>
      <c r="L45" s="337" t="s">
        <v>415</v>
      </c>
      <c r="M45" s="331" t="s">
        <v>77</v>
      </c>
    </row>
    <row r="46" spans="1:13" ht="24">
      <c r="A46" s="630"/>
      <c r="B46" s="617"/>
      <c r="C46" s="617">
        <v>32</v>
      </c>
      <c r="D46" s="332" t="s">
        <v>412</v>
      </c>
      <c r="E46" s="334" t="s">
        <v>73</v>
      </c>
      <c r="F46" s="617"/>
      <c r="G46" s="617"/>
      <c r="H46" s="331" t="s">
        <v>411</v>
      </c>
      <c r="I46" s="334">
        <v>2017</v>
      </c>
      <c r="J46" s="336">
        <v>800000</v>
      </c>
      <c r="K46" s="335" t="s">
        <v>71</v>
      </c>
      <c r="L46" s="337" t="s">
        <v>415</v>
      </c>
      <c r="M46" s="331" t="s">
        <v>77</v>
      </c>
    </row>
    <row r="47" spans="1:13">
      <c r="A47" s="630"/>
      <c r="B47" s="617"/>
      <c r="C47" s="617">
        <v>33</v>
      </c>
      <c r="D47" s="332" t="s">
        <v>412</v>
      </c>
      <c r="E47" s="334" t="s">
        <v>73</v>
      </c>
      <c r="F47" s="617"/>
      <c r="G47" s="617"/>
      <c r="H47" s="331" t="s">
        <v>411</v>
      </c>
      <c r="I47" s="334">
        <v>2017</v>
      </c>
      <c r="J47" s="336">
        <v>1425000</v>
      </c>
      <c r="K47" s="335" t="s">
        <v>71</v>
      </c>
      <c r="L47" s="337" t="s">
        <v>420</v>
      </c>
      <c r="M47" s="331" t="s">
        <v>77</v>
      </c>
    </row>
    <row r="48" spans="1:13">
      <c r="A48" s="630"/>
      <c r="B48" s="617"/>
      <c r="C48" s="617">
        <v>34</v>
      </c>
      <c r="D48" s="332" t="s">
        <v>412</v>
      </c>
      <c r="E48" s="334" t="s">
        <v>73</v>
      </c>
      <c r="F48" s="617"/>
      <c r="G48" s="617"/>
      <c r="H48" s="331" t="s">
        <v>411</v>
      </c>
      <c r="I48" s="334">
        <v>2017</v>
      </c>
      <c r="J48" s="336">
        <v>1140000</v>
      </c>
      <c r="K48" s="335" t="s">
        <v>71</v>
      </c>
      <c r="L48" s="337" t="s">
        <v>420</v>
      </c>
      <c r="M48" s="331" t="s">
        <v>77</v>
      </c>
    </row>
    <row r="49" spans="1:13">
      <c r="A49" s="630"/>
      <c r="B49" s="617"/>
      <c r="C49" s="617">
        <v>35</v>
      </c>
      <c r="D49" s="332" t="s">
        <v>412</v>
      </c>
      <c r="E49" s="334" t="s">
        <v>73</v>
      </c>
      <c r="F49" s="617"/>
      <c r="G49" s="617"/>
      <c r="H49" s="331" t="s">
        <v>411</v>
      </c>
      <c r="I49" s="334">
        <v>2017</v>
      </c>
      <c r="J49" s="336">
        <v>720000</v>
      </c>
      <c r="K49" s="335" t="s">
        <v>71</v>
      </c>
      <c r="L49" s="337" t="s">
        <v>420</v>
      </c>
      <c r="M49" s="331" t="s">
        <v>77</v>
      </c>
    </row>
    <row r="50" spans="1:13">
      <c r="A50" s="630"/>
      <c r="B50" s="617"/>
      <c r="C50" s="617">
        <v>36</v>
      </c>
      <c r="D50" s="332" t="s">
        <v>110</v>
      </c>
      <c r="E50" s="334" t="s">
        <v>87</v>
      </c>
      <c r="F50" s="617"/>
      <c r="G50" s="617"/>
      <c r="H50" s="331" t="s">
        <v>349</v>
      </c>
      <c r="I50" s="334">
        <v>2017</v>
      </c>
      <c r="J50" s="336">
        <v>5000000</v>
      </c>
      <c r="K50" s="335" t="s">
        <v>71</v>
      </c>
      <c r="L50" s="337" t="s">
        <v>89</v>
      </c>
      <c r="M50" s="331" t="s">
        <v>77</v>
      </c>
    </row>
    <row r="51" spans="1:13" ht="24">
      <c r="A51" s="630"/>
      <c r="B51" s="617"/>
      <c r="C51" s="617">
        <v>37</v>
      </c>
      <c r="D51" s="332" t="s">
        <v>427</v>
      </c>
      <c r="E51" s="334" t="s">
        <v>73</v>
      </c>
      <c r="F51" s="617"/>
      <c r="G51" s="617"/>
      <c r="H51" s="331" t="s">
        <v>382</v>
      </c>
      <c r="I51" s="334">
        <v>2017</v>
      </c>
      <c r="J51" s="336">
        <v>1300000</v>
      </c>
      <c r="K51" s="335" t="s">
        <v>71</v>
      </c>
      <c r="L51" s="337" t="s">
        <v>339</v>
      </c>
      <c r="M51" s="331" t="s">
        <v>77</v>
      </c>
    </row>
    <row r="52" spans="1:13" ht="24">
      <c r="A52" s="630"/>
      <c r="B52" s="617"/>
      <c r="C52" s="617">
        <v>38</v>
      </c>
      <c r="D52" s="332" t="s">
        <v>427</v>
      </c>
      <c r="E52" s="334" t="s">
        <v>73</v>
      </c>
      <c r="F52" s="619"/>
      <c r="G52" s="617"/>
      <c r="H52" s="331" t="s">
        <v>382</v>
      </c>
      <c r="I52" s="334">
        <v>2017</v>
      </c>
      <c r="J52" s="336">
        <v>1200000</v>
      </c>
      <c r="K52" s="335" t="s">
        <v>71</v>
      </c>
      <c r="L52" s="337" t="s">
        <v>339</v>
      </c>
      <c r="M52" s="331" t="s">
        <v>77</v>
      </c>
    </row>
    <row r="53" spans="1:13" ht="24">
      <c r="A53" s="630"/>
      <c r="B53" s="617"/>
      <c r="C53" s="617">
        <v>39</v>
      </c>
      <c r="D53" s="332" t="s">
        <v>433</v>
      </c>
      <c r="E53" s="334" t="s">
        <v>73</v>
      </c>
      <c r="F53" s="617"/>
      <c r="G53" s="617"/>
      <c r="H53" s="331" t="s">
        <v>432</v>
      </c>
      <c r="I53" s="334">
        <v>2017</v>
      </c>
      <c r="J53" s="336">
        <v>2147500</v>
      </c>
      <c r="K53" s="335" t="s">
        <v>71</v>
      </c>
      <c r="L53" s="337" t="s">
        <v>339</v>
      </c>
      <c r="M53" s="331" t="s">
        <v>77</v>
      </c>
    </row>
    <row r="54" spans="1:13" ht="60">
      <c r="A54" s="630"/>
      <c r="B54" s="617"/>
      <c r="C54" s="617">
        <v>40</v>
      </c>
      <c r="D54" s="332" t="s">
        <v>110</v>
      </c>
      <c r="E54" s="334" t="s">
        <v>436</v>
      </c>
      <c r="F54" s="617"/>
      <c r="G54" s="617"/>
      <c r="H54" s="331" t="s">
        <v>349</v>
      </c>
      <c r="I54" s="334">
        <v>2018</v>
      </c>
      <c r="J54" s="336">
        <v>4500000</v>
      </c>
      <c r="K54" s="335" t="s">
        <v>71</v>
      </c>
      <c r="L54" s="337" t="s">
        <v>92</v>
      </c>
      <c r="M54" s="331" t="s">
        <v>77</v>
      </c>
    </row>
    <row r="55" spans="1:13">
      <c r="A55" s="630"/>
      <c r="B55" s="617"/>
      <c r="C55" s="617">
        <v>41</v>
      </c>
      <c r="D55" s="276" t="s">
        <v>397</v>
      </c>
      <c r="E55" s="278" t="s">
        <v>438</v>
      </c>
      <c r="F55" s="617"/>
      <c r="G55" s="617"/>
      <c r="H55" s="275" t="s">
        <v>396</v>
      </c>
      <c r="I55" s="278">
        <v>2018</v>
      </c>
      <c r="J55" s="281">
        <v>2500000</v>
      </c>
      <c r="K55" s="280" t="s">
        <v>71</v>
      </c>
      <c r="L55" s="282" t="s">
        <v>89</v>
      </c>
      <c r="M55" s="275" t="s">
        <v>77</v>
      </c>
    </row>
    <row r="56" spans="1:13" ht="24">
      <c r="A56" s="630"/>
      <c r="B56" s="617"/>
      <c r="C56" s="617">
        <v>42</v>
      </c>
      <c r="D56" s="276" t="s">
        <v>440</v>
      </c>
      <c r="E56" s="278" t="s">
        <v>93</v>
      </c>
      <c r="F56" s="617"/>
      <c r="G56" s="617"/>
      <c r="H56" s="275" t="s">
        <v>439</v>
      </c>
      <c r="I56" s="278">
        <v>2018</v>
      </c>
      <c r="J56" s="281">
        <v>275000</v>
      </c>
      <c r="K56" s="280" t="s">
        <v>71</v>
      </c>
      <c r="L56" s="282" t="s">
        <v>443</v>
      </c>
      <c r="M56" s="275" t="s">
        <v>77</v>
      </c>
    </row>
    <row r="57" spans="1:13" ht="24">
      <c r="A57" s="630"/>
      <c r="B57" s="617"/>
      <c r="C57" s="617">
        <v>43</v>
      </c>
      <c r="D57" s="276" t="s">
        <v>445</v>
      </c>
      <c r="E57" s="278" t="s">
        <v>95</v>
      </c>
      <c r="F57" s="617"/>
      <c r="G57" s="617"/>
      <c r="H57" s="275" t="s">
        <v>444</v>
      </c>
      <c r="I57" s="278">
        <v>2018</v>
      </c>
      <c r="J57" s="281">
        <v>4000000</v>
      </c>
      <c r="K57" s="280" t="s">
        <v>71</v>
      </c>
      <c r="L57" s="282" t="s">
        <v>339</v>
      </c>
      <c r="M57" s="275" t="s">
        <v>77</v>
      </c>
    </row>
    <row r="58" spans="1:13" ht="24">
      <c r="A58" s="630"/>
      <c r="B58" s="617"/>
      <c r="C58" s="617">
        <v>44</v>
      </c>
      <c r="D58" s="276" t="s">
        <v>448</v>
      </c>
      <c r="E58" s="278" t="s">
        <v>73</v>
      </c>
      <c r="F58" s="617"/>
      <c r="G58" s="617"/>
      <c r="H58" s="275" t="s">
        <v>447</v>
      </c>
      <c r="I58" s="278">
        <v>2019</v>
      </c>
      <c r="J58" s="281">
        <v>3300000</v>
      </c>
      <c r="K58" s="280" t="s">
        <v>71</v>
      </c>
      <c r="L58" s="282" t="s">
        <v>339</v>
      </c>
      <c r="M58" s="278" t="s">
        <v>98</v>
      </c>
    </row>
    <row r="59" spans="1:13">
      <c r="A59" s="630"/>
      <c r="B59" s="617"/>
      <c r="C59" s="617">
        <v>45</v>
      </c>
      <c r="D59" s="276" t="s">
        <v>450</v>
      </c>
      <c r="E59" s="278" t="s">
        <v>451</v>
      </c>
      <c r="F59" s="617"/>
      <c r="G59" s="617"/>
      <c r="H59" s="275" t="s">
        <v>447</v>
      </c>
      <c r="I59" s="278">
        <v>2019</v>
      </c>
      <c r="J59" s="281">
        <v>1500000</v>
      </c>
      <c r="K59" s="280" t="s">
        <v>71</v>
      </c>
      <c r="L59" s="282" t="s">
        <v>120</v>
      </c>
      <c r="M59" s="278" t="s">
        <v>98</v>
      </c>
    </row>
    <row r="60" spans="1:13" ht="24">
      <c r="A60" s="630"/>
      <c r="B60" s="617"/>
      <c r="C60" s="617">
        <v>46</v>
      </c>
      <c r="D60" s="276" t="s">
        <v>454</v>
      </c>
      <c r="E60" s="278" t="s">
        <v>455</v>
      </c>
      <c r="F60" s="617"/>
      <c r="G60" s="617"/>
      <c r="H60" s="275" t="s">
        <v>453</v>
      </c>
      <c r="I60" s="278">
        <v>2019</v>
      </c>
      <c r="J60" s="281">
        <v>15489580</v>
      </c>
      <c r="K60" s="280" t="s">
        <v>71</v>
      </c>
      <c r="L60" s="282" t="s">
        <v>339</v>
      </c>
      <c r="M60" s="278" t="s">
        <v>98</v>
      </c>
    </row>
    <row r="61" spans="1:13" ht="24">
      <c r="A61" s="630"/>
      <c r="B61" s="617"/>
      <c r="C61" s="617">
        <v>47</v>
      </c>
      <c r="D61" s="276" t="s">
        <v>454</v>
      </c>
      <c r="E61" s="278" t="s">
        <v>455</v>
      </c>
      <c r="F61" s="617"/>
      <c r="G61" s="617"/>
      <c r="H61" s="275" t="s">
        <v>453</v>
      </c>
      <c r="I61" s="278">
        <v>2019</v>
      </c>
      <c r="J61" s="281">
        <v>15989657</v>
      </c>
      <c r="K61" s="280" t="s">
        <v>71</v>
      </c>
      <c r="L61" s="282" t="s">
        <v>339</v>
      </c>
      <c r="M61" s="278" t="s">
        <v>98</v>
      </c>
    </row>
    <row r="62" spans="1:13" ht="72">
      <c r="A62" s="630"/>
      <c r="B62" s="617"/>
      <c r="C62" s="617">
        <v>48</v>
      </c>
      <c r="D62" s="276" t="s">
        <v>457</v>
      </c>
      <c r="E62" s="278" t="s">
        <v>458</v>
      </c>
      <c r="F62" s="617"/>
      <c r="G62" s="617"/>
      <c r="H62" s="275" t="s">
        <v>453</v>
      </c>
      <c r="I62" s="278">
        <v>2020</v>
      </c>
      <c r="J62" s="281">
        <v>485000</v>
      </c>
      <c r="K62" s="280" t="s">
        <v>71</v>
      </c>
      <c r="L62" s="282" t="s">
        <v>339</v>
      </c>
      <c r="M62" s="278" t="s">
        <v>459</v>
      </c>
    </row>
    <row r="63" spans="1:13">
      <c r="A63" s="630"/>
      <c r="B63" s="617"/>
      <c r="C63" s="617">
        <v>49</v>
      </c>
      <c r="D63" s="276" t="s">
        <v>461</v>
      </c>
      <c r="E63" s="278" t="s">
        <v>96</v>
      </c>
      <c r="F63" s="617"/>
      <c r="G63" s="617"/>
      <c r="H63" s="275" t="s">
        <v>460</v>
      </c>
      <c r="I63" s="278">
        <v>2020</v>
      </c>
      <c r="J63" s="281">
        <v>2500000</v>
      </c>
      <c r="K63" s="280" t="s">
        <v>80</v>
      </c>
      <c r="L63" s="282" t="s">
        <v>464</v>
      </c>
      <c r="M63" s="275" t="s">
        <v>77</v>
      </c>
    </row>
    <row r="64" spans="1:13" ht="36">
      <c r="A64" s="630"/>
      <c r="B64" s="617"/>
      <c r="C64" s="617">
        <v>50</v>
      </c>
      <c r="D64" s="276" t="s">
        <v>110</v>
      </c>
      <c r="E64" s="278" t="s">
        <v>466</v>
      </c>
      <c r="F64" s="617"/>
      <c r="G64" s="617"/>
      <c r="H64" s="275" t="s">
        <v>465</v>
      </c>
      <c r="I64" s="278">
        <v>2021</v>
      </c>
      <c r="J64" s="281">
        <v>6000000</v>
      </c>
      <c r="K64" s="280" t="s">
        <v>71</v>
      </c>
      <c r="L64" s="282" t="s">
        <v>100</v>
      </c>
      <c r="M64" s="275" t="s">
        <v>98</v>
      </c>
    </row>
    <row r="65" spans="1:13" ht="24">
      <c r="A65" s="630"/>
      <c r="B65" s="617"/>
      <c r="C65" s="617">
        <v>51</v>
      </c>
      <c r="D65" s="276" t="s">
        <v>433</v>
      </c>
      <c r="E65" s="278" t="s">
        <v>467</v>
      </c>
      <c r="F65" s="617"/>
      <c r="G65" s="617"/>
      <c r="H65" s="275" t="s">
        <v>432</v>
      </c>
      <c r="I65" s="278">
        <v>2021</v>
      </c>
      <c r="J65" s="281">
        <v>993300</v>
      </c>
      <c r="K65" s="280" t="s">
        <v>71</v>
      </c>
      <c r="L65" s="282" t="s">
        <v>339</v>
      </c>
      <c r="M65" s="275" t="s">
        <v>111</v>
      </c>
    </row>
    <row r="66" spans="1:13" ht="24">
      <c r="A66" s="630"/>
      <c r="B66" s="617"/>
      <c r="C66" s="617">
        <v>52</v>
      </c>
      <c r="D66" s="276" t="s">
        <v>433</v>
      </c>
      <c r="E66" s="278" t="s">
        <v>165</v>
      </c>
      <c r="F66" s="617"/>
      <c r="G66" s="617"/>
      <c r="H66" s="275" t="s">
        <v>432</v>
      </c>
      <c r="I66" s="278">
        <v>2021</v>
      </c>
      <c r="J66" s="281">
        <v>2887696</v>
      </c>
      <c r="K66" s="280" t="s">
        <v>71</v>
      </c>
      <c r="L66" s="282" t="s">
        <v>339</v>
      </c>
      <c r="M66" s="275" t="s">
        <v>111</v>
      </c>
    </row>
    <row r="67" spans="1:13" ht="24">
      <c r="A67" s="630"/>
      <c r="B67" s="617"/>
      <c r="C67" s="617">
        <v>53</v>
      </c>
      <c r="D67" s="276" t="s">
        <v>110</v>
      </c>
      <c r="E67" s="278" t="s">
        <v>101</v>
      </c>
      <c r="F67" s="617"/>
      <c r="G67" s="617"/>
      <c r="H67" s="275" t="s">
        <v>465</v>
      </c>
      <c r="I67" s="278">
        <v>2022</v>
      </c>
      <c r="J67" s="281">
        <v>8000000</v>
      </c>
      <c r="K67" s="280" t="s">
        <v>71</v>
      </c>
      <c r="L67" s="282" t="s">
        <v>339</v>
      </c>
      <c r="M67" s="275" t="s">
        <v>98</v>
      </c>
    </row>
    <row r="68" spans="1:13" ht="36">
      <c r="A68" s="630"/>
      <c r="B68" s="617"/>
      <c r="C68" s="617">
        <v>54</v>
      </c>
      <c r="D68" s="276" t="s">
        <v>427</v>
      </c>
      <c r="E68" s="278" t="s">
        <v>73</v>
      </c>
      <c r="F68" s="617"/>
      <c r="G68" s="617"/>
      <c r="H68" s="275" t="s">
        <v>470</v>
      </c>
      <c r="I68" s="278">
        <v>2022</v>
      </c>
      <c r="J68" s="281">
        <v>6000000</v>
      </c>
      <c r="K68" s="280" t="s">
        <v>71</v>
      </c>
      <c r="L68" s="282" t="s">
        <v>473</v>
      </c>
      <c r="M68" s="275" t="s">
        <v>98</v>
      </c>
    </row>
    <row r="69" spans="1:13" ht="24">
      <c r="A69" s="630"/>
      <c r="B69" s="617"/>
      <c r="C69" s="617">
        <v>55</v>
      </c>
      <c r="D69" s="276" t="s">
        <v>110</v>
      </c>
      <c r="E69" s="278" t="s">
        <v>103</v>
      </c>
      <c r="F69" s="617"/>
      <c r="G69" s="617"/>
      <c r="H69" s="275" t="s">
        <v>465</v>
      </c>
      <c r="I69" s="278">
        <v>2022</v>
      </c>
      <c r="J69" s="281">
        <v>7800000</v>
      </c>
      <c r="K69" s="280" t="s">
        <v>71</v>
      </c>
      <c r="L69" s="282" t="s">
        <v>72</v>
      </c>
      <c r="M69" s="275" t="s">
        <v>98</v>
      </c>
    </row>
    <row r="70" spans="1:13" ht="24">
      <c r="A70" s="630"/>
      <c r="B70" s="617"/>
      <c r="C70" s="617">
        <v>56</v>
      </c>
      <c r="D70" s="276" t="s">
        <v>476</v>
      </c>
      <c r="E70" s="278" t="s">
        <v>105</v>
      </c>
      <c r="F70" s="617"/>
      <c r="G70" s="617"/>
      <c r="H70" s="275" t="s">
        <v>475</v>
      </c>
      <c r="I70" s="278">
        <v>2022</v>
      </c>
      <c r="J70" s="281">
        <v>1200000</v>
      </c>
      <c r="K70" s="280" t="s">
        <v>71</v>
      </c>
      <c r="L70" s="282" t="s">
        <v>339</v>
      </c>
      <c r="M70" s="275" t="s">
        <v>98</v>
      </c>
    </row>
    <row r="71" spans="1:13" ht="24">
      <c r="A71" s="630"/>
      <c r="B71" s="617"/>
      <c r="C71" s="617">
        <v>57</v>
      </c>
      <c r="D71" s="276" t="s">
        <v>478</v>
      </c>
      <c r="E71" s="278" t="s">
        <v>107</v>
      </c>
      <c r="F71" s="617"/>
      <c r="G71" s="617"/>
      <c r="H71" s="275" t="s">
        <v>465</v>
      </c>
      <c r="I71" s="278">
        <v>2022</v>
      </c>
      <c r="J71" s="281">
        <v>800000</v>
      </c>
      <c r="K71" s="280" t="s">
        <v>71</v>
      </c>
      <c r="L71" s="282" t="s">
        <v>339</v>
      </c>
      <c r="M71" s="275" t="s">
        <v>98</v>
      </c>
    </row>
    <row r="72" spans="1:13" ht="24">
      <c r="A72" s="630"/>
      <c r="B72" s="617"/>
      <c r="C72" s="617">
        <v>58</v>
      </c>
      <c r="D72" s="276" t="s">
        <v>407</v>
      </c>
      <c r="E72" s="278" t="s">
        <v>480</v>
      </c>
      <c r="F72" s="617"/>
      <c r="G72" s="617"/>
      <c r="H72" s="275" t="s">
        <v>349</v>
      </c>
      <c r="I72" s="278">
        <v>2023</v>
      </c>
      <c r="J72" s="281">
        <v>9950000</v>
      </c>
      <c r="K72" s="280" t="s">
        <v>71</v>
      </c>
      <c r="L72" s="282" t="s">
        <v>339</v>
      </c>
      <c r="M72" s="275" t="s">
        <v>98</v>
      </c>
    </row>
    <row r="73" spans="1:13" ht="36">
      <c r="A73" s="630"/>
      <c r="B73" s="617"/>
      <c r="C73" s="617">
        <v>59</v>
      </c>
      <c r="D73" s="276" t="s">
        <v>110</v>
      </c>
      <c r="E73" s="278" t="s">
        <v>482</v>
      </c>
      <c r="F73" s="617"/>
      <c r="G73" s="617"/>
      <c r="H73" s="275" t="s">
        <v>357</v>
      </c>
      <c r="I73" s="278">
        <v>2023</v>
      </c>
      <c r="J73" s="281">
        <v>7750000</v>
      </c>
      <c r="K73" s="280" t="s">
        <v>71</v>
      </c>
      <c r="L73" s="282" t="s">
        <v>483</v>
      </c>
      <c r="M73" s="275" t="s">
        <v>98</v>
      </c>
    </row>
    <row r="74" spans="1:13" ht="48">
      <c r="A74" s="630"/>
      <c r="B74" s="617"/>
      <c r="C74" s="617">
        <v>60</v>
      </c>
      <c r="D74" s="276" t="s">
        <v>476</v>
      </c>
      <c r="E74" s="278" t="s">
        <v>484</v>
      </c>
      <c r="F74" s="617"/>
      <c r="G74" s="617"/>
      <c r="H74" s="275" t="s">
        <v>475</v>
      </c>
      <c r="I74" s="278">
        <v>2023</v>
      </c>
      <c r="J74" s="281">
        <v>2200000</v>
      </c>
      <c r="K74" s="280" t="s">
        <v>71</v>
      </c>
      <c r="L74" s="282" t="str">
        <f t="shared" ref="L74" si="0">L73</f>
        <v>Kaur Danarta</v>
      </c>
      <c r="M74" s="275" t="s">
        <v>98</v>
      </c>
    </row>
    <row r="75" spans="1:13" ht="48">
      <c r="A75" s="630"/>
      <c r="B75" s="617"/>
      <c r="C75" s="617">
        <v>61</v>
      </c>
      <c r="D75" s="276" t="s">
        <v>358</v>
      </c>
      <c r="E75" s="278" t="s">
        <v>486</v>
      </c>
      <c r="F75" s="617"/>
      <c r="G75" s="617"/>
      <c r="H75" s="275" t="s">
        <v>357</v>
      </c>
      <c r="I75" s="278">
        <v>2023</v>
      </c>
      <c r="J75" s="281">
        <v>7300000</v>
      </c>
      <c r="K75" s="280" t="s">
        <v>71</v>
      </c>
      <c r="L75" s="282" t="s">
        <v>488</v>
      </c>
      <c r="M75" s="275" t="s">
        <v>98</v>
      </c>
    </row>
    <row r="76" spans="1:13" ht="48">
      <c r="A76" s="630"/>
      <c r="B76" s="617"/>
      <c r="C76" s="617">
        <v>62</v>
      </c>
      <c r="D76" s="276" t="s">
        <v>489</v>
      </c>
      <c r="E76" s="278" t="s">
        <v>491</v>
      </c>
      <c r="F76" s="617"/>
      <c r="G76" s="617"/>
      <c r="H76" s="275" t="s">
        <v>475</v>
      </c>
      <c r="I76" s="278">
        <v>2023</v>
      </c>
      <c r="J76" s="281">
        <v>200000</v>
      </c>
      <c r="K76" s="280" t="s">
        <v>71</v>
      </c>
      <c r="L76" s="282" t="s">
        <v>488</v>
      </c>
      <c r="M76" s="275" t="s">
        <v>98</v>
      </c>
    </row>
    <row r="77" spans="1:13" ht="24">
      <c r="A77" s="630"/>
      <c r="B77" s="617"/>
      <c r="C77" s="617">
        <v>63</v>
      </c>
      <c r="D77" s="276" t="s">
        <v>494</v>
      </c>
      <c r="E77" s="278" t="s">
        <v>495</v>
      </c>
      <c r="F77" s="617"/>
      <c r="G77" s="617"/>
      <c r="H77" s="275" t="s">
        <v>493</v>
      </c>
      <c r="I77" s="278">
        <v>2023</v>
      </c>
      <c r="J77" s="281">
        <v>47400000</v>
      </c>
      <c r="K77" s="280" t="s">
        <v>71</v>
      </c>
      <c r="L77" s="282" t="s">
        <v>112</v>
      </c>
      <c r="M77" s="275" t="s">
        <v>111</v>
      </c>
    </row>
    <row r="78" spans="1:13" ht="24">
      <c r="A78" s="630"/>
      <c r="B78" s="617"/>
      <c r="C78" s="617">
        <v>64</v>
      </c>
      <c r="D78" s="276" t="s">
        <v>110</v>
      </c>
      <c r="E78" s="278" t="s">
        <v>496</v>
      </c>
      <c r="F78" s="617"/>
      <c r="G78" s="617"/>
      <c r="H78" s="275" t="s">
        <v>357</v>
      </c>
      <c r="I78" s="278">
        <v>2024</v>
      </c>
      <c r="J78" s="281">
        <v>8300000</v>
      </c>
      <c r="K78" s="280" t="s">
        <v>71</v>
      </c>
      <c r="L78" s="282" t="s">
        <v>497</v>
      </c>
      <c r="M78" s="275" t="s">
        <v>98</v>
      </c>
    </row>
    <row r="79" spans="1:13">
      <c r="A79" s="630"/>
      <c r="B79" s="617"/>
      <c r="C79" s="617">
        <v>65</v>
      </c>
      <c r="D79" s="276" t="s">
        <v>476</v>
      </c>
      <c r="E79" s="278" t="s">
        <v>498</v>
      </c>
      <c r="F79" s="617"/>
      <c r="G79" s="617"/>
      <c r="H79" s="275" t="s">
        <v>475</v>
      </c>
      <c r="I79" s="278">
        <v>2024</v>
      </c>
      <c r="J79" s="281">
        <v>2200000</v>
      </c>
      <c r="K79" s="280" t="s">
        <v>71</v>
      </c>
      <c r="L79" s="282" t="s">
        <v>94</v>
      </c>
      <c r="M79" s="275" t="s">
        <v>98</v>
      </c>
    </row>
    <row r="80" spans="1:13" ht="24">
      <c r="A80" s="630"/>
      <c r="B80" s="617"/>
      <c r="C80" s="617">
        <v>66</v>
      </c>
      <c r="D80" s="276" t="s">
        <v>334</v>
      </c>
      <c r="E80" s="278" t="s">
        <v>78</v>
      </c>
      <c r="F80" s="617"/>
      <c r="G80" s="617"/>
      <c r="H80" s="275" t="s">
        <v>312</v>
      </c>
      <c r="I80" s="278">
        <v>2024</v>
      </c>
      <c r="J80" s="281">
        <v>2000000</v>
      </c>
      <c r="K80" s="280" t="s">
        <v>71</v>
      </c>
      <c r="L80" s="282" t="s">
        <v>121</v>
      </c>
      <c r="M80" s="275" t="s">
        <v>98</v>
      </c>
    </row>
    <row r="81" spans="1:13">
      <c r="A81" s="630"/>
      <c r="B81" s="617"/>
      <c r="C81" s="617">
        <v>67</v>
      </c>
      <c r="D81" s="276" t="s">
        <v>341</v>
      </c>
      <c r="E81" s="278" t="s">
        <v>730</v>
      </c>
      <c r="F81" s="617"/>
      <c r="G81" s="617"/>
      <c r="H81" s="275" t="s">
        <v>321</v>
      </c>
      <c r="I81" s="278">
        <v>2024</v>
      </c>
      <c r="J81" s="281">
        <v>3600000</v>
      </c>
      <c r="K81" s="280" t="s">
        <v>71</v>
      </c>
      <c r="L81" s="282" t="s">
        <v>121</v>
      </c>
      <c r="M81" s="275" t="s">
        <v>98</v>
      </c>
    </row>
    <row r="82" spans="1:13" ht="36">
      <c r="A82" s="630"/>
      <c r="B82" s="617"/>
      <c r="C82" s="617">
        <v>68</v>
      </c>
      <c r="D82" s="276" t="s">
        <v>729</v>
      </c>
      <c r="E82" s="278" t="s">
        <v>378</v>
      </c>
      <c r="F82" s="617"/>
      <c r="G82" s="617"/>
      <c r="H82" s="275" t="s">
        <v>728</v>
      </c>
      <c r="I82" s="278">
        <v>2024</v>
      </c>
      <c r="J82" s="281">
        <v>1298000</v>
      </c>
      <c r="K82" s="280" t="s">
        <v>71</v>
      </c>
      <c r="L82" s="282" t="s">
        <v>707</v>
      </c>
      <c r="M82" s="278" t="s">
        <v>708</v>
      </c>
    </row>
    <row r="83" spans="1:13">
      <c r="A83" s="1422" t="s">
        <v>4397</v>
      </c>
      <c r="B83" s="1423"/>
      <c r="C83" s="1423"/>
      <c r="D83" s="1423"/>
      <c r="E83" s="1423"/>
      <c r="F83" s="1423"/>
      <c r="G83" s="1423"/>
      <c r="H83" s="1423"/>
      <c r="I83" s="1423"/>
      <c r="J83" s="627">
        <f>SUM(J15:J82)</f>
        <v>357219333</v>
      </c>
      <c r="K83" s="619"/>
      <c r="L83" s="619"/>
      <c r="M83" s="619"/>
    </row>
    <row r="84" spans="1:13">
      <c r="A84" s="614" t="s">
        <v>4398</v>
      </c>
      <c r="B84" s="1396" t="s">
        <v>8</v>
      </c>
      <c r="C84" s="1396"/>
      <c r="D84" s="1396"/>
      <c r="E84" s="620"/>
      <c r="F84" s="617"/>
      <c r="G84" s="617"/>
      <c r="H84" s="617"/>
      <c r="I84" s="617"/>
      <c r="J84" s="618"/>
      <c r="K84" s="619"/>
      <c r="L84" s="619"/>
      <c r="M84" s="619"/>
    </row>
    <row r="85" spans="1:13" ht="24">
      <c r="A85" s="614"/>
      <c r="B85" s="620"/>
      <c r="C85" s="617">
        <v>1</v>
      </c>
      <c r="D85" s="282" t="s">
        <v>501</v>
      </c>
      <c r="E85" s="282" t="s">
        <v>502</v>
      </c>
      <c r="F85" s="617"/>
      <c r="G85" s="617"/>
      <c r="H85" s="275" t="s">
        <v>500</v>
      </c>
      <c r="I85" s="278">
        <v>1977</v>
      </c>
      <c r="J85" s="295">
        <v>462820000</v>
      </c>
      <c r="K85" s="280" t="s">
        <v>71</v>
      </c>
      <c r="L85" s="282" t="s">
        <v>222</v>
      </c>
      <c r="M85" s="294" t="s">
        <v>77</v>
      </c>
    </row>
    <row r="86" spans="1:13">
      <c r="A86" s="630"/>
      <c r="B86" s="617"/>
      <c r="C86" s="617">
        <v>2</v>
      </c>
      <c r="D86" s="282" t="s">
        <v>506</v>
      </c>
      <c r="E86" s="282" t="s">
        <v>502</v>
      </c>
      <c r="F86" s="617"/>
      <c r="G86" s="617"/>
      <c r="H86" s="275" t="s">
        <v>505</v>
      </c>
      <c r="I86" s="278">
        <v>2002</v>
      </c>
      <c r="J86" s="295">
        <v>75000000</v>
      </c>
      <c r="K86" s="280" t="s">
        <v>71</v>
      </c>
      <c r="L86" s="282" t="s">
        <v>507</v>
      </c>
      <c r="M86" s="275" t="s">
        <v>111</v>
      </c>
    </row>
    <row r="87" spans="1:13">
      <c r="A87" s="630"/>
      <c r="B87" s="617"/>
      <c r="C87" s="617">
        <v>3</v>
      </c>
      <c r="D87" s="282" t="s">
        <v>506</v>
      </c>
      <c r="E87" s="282" t="s">
        <v>502</v>
      </c>
      <c r="F87" s="617"/>
      <c r="G87" s="617"/>
      <c r="H87" s="275" t="s">
        <v>505</v>
      </c>
      <c r="I87" s="278">
        <v>2002</v>
      </c>
      <c r="J87" s="295">
        <v>75000000</v>
      </c>
      <c r="K87" s="280" t="s">
        <v>71</v>
      </c>
      <c r="L87" s="282" t="s">
        <v>508</v>
      </c>
      <c r="M87" s="275" t="s">
        <v>111</v>
      </c>
    </row>
    <row r="88" spans="1:13" ht="36">
      <c r="A88" s="630"/>
      <c r="B88" s="617"/>
      <c r="C88" s="617">
        <v>4</v>
      </c>
      <c r="D88" s="282" t="s">
        <v>506</v>
      </c>
      <c r="E88" s="282" t="s">
        <v>502</v>
      </c>
      <c r="F88" s="617"/>
      <c r="G88" s="617"/>
      <c r="H88" s="275" t="s">
        <v>509</v>
      </c>
      <c r="I88" s="278">
        <v>2007</v>
      </c>
      <c r="J88" s="295">
        <v>40000000</v>
      </c>
      <c r="K88" s="280" t="s">
        <v>71</v>
      </c>
      <c r="L88" s="282" t="s">
        <v>511</v>
      </c>
      <c r="M88" s="275" t="s">
        <v>77</v>
      </c>
    </row>
    <row r="89" spans="1:13">
      <c r="A89" s="630"/>
      <c r="B89" s="617"/>
      <c r="C89" s="617">
        <v>5</v>
      </c>
      <c r="D89" s="282" t="s">
        <v>506</v>
      </c>
      <c r="E89" s="282" t="s">
        <v>502</v>
      </c>
      <c r="F89" s="617"/>
      <c r="G89" s="617"/>
      <c r="H89" s="275" t="s">
        <v>505</v>
      </c>
      <c r="I89" s="278">
        <v>2008</v>
      </c>
      <c r="J89" s="295">
        <v>81877000</v>
      </c>
      <c r="K89" s="280" t="s">
        <v>71</v>
      </c>
      <c r="L89" s="282" t="s">
        <v>513</v>
      </c>
      <c r="M89" s="275" t="s">
        <v>111</v>
      </c>
    </row>
    <row r="90" spans="1:13" ht="24">
      <c r="A90" s="630"/>
      <c r="B90" s="617"/>
      <c r="C90" s="617">
        <v>6</v>
      </c>
      <c r="D90" s="282" t="s">
        <v>506</v>
      </c>
      <c r="E90" s="282" t="s">
        <v>502</v>
      </c>
      <c r="F90" s="617"/>
      <c r="G90" s="617"/>
      <c r="H90" s="275" t="s">
        <v>505</v>
      </c>
      <c r="I90" s="278">
        <v>2010</v>
      </c>
      <c r="J90" s="295">
        <v>83625000</v>
      </c>
      <c r="K90" s="280" t="s">
        <v>71</v>
      </c>
      <c r="L90" s="282" t="s">
        <v>515</v>
      </c>
      <c r="M90" s="275" t="s">
        <v>111</v>
      </c>
    </row>
    <row r="91" spans="1:13" ht="24">
      <c r="A91" s="630"/>
      <c r="B91" s="617"/>
      <c r="C91" s="617">
        <v>7</v>
      </c>
      <c r="D91" s="282" t="s">
        <v>506</v>
      </c>
      <c r="E91" s="282" t="s">
        <v>502</v>
      </c>
      <c r="F91" s="617"/>
      <c r="G91" s="617"/>
      <c r="H91" s="275" t="s">
        <v>505</v>
      </c>
      <c r="I91" s="278">
        <v>2010</v>
      </c>
      <c r="J91" s="295">
        <v>83625000</v>
      </c>
      <c r="K91" s="280" t="s">
        <v>71</v>
      </c>
      <c r="L91" s="282" t="s">
        <v>517</v>
      </c>
      <c r="M91" s="275" t="s">
        <v>111</v>
      </c>
    </row>
    <row r="92" spans="1:13" ht="24">
      <c r="A92" s="630"/>
      <c r="B92" s="617"/>
      <c r="C92" s="617">
        <v>8</v>
      </c>
      <c r="D92" s="282" t="s">
        <v>506</v>
      </c>
      <c r="E92" s="282" t="s">
        <v>502</v>
      </c>
      <c r="F92" s="617"/>
      <c r="G92" s="617"/>
      <c r="H92" s="275" t="s">
        <v>505</v>
      </c>
      <c r="I92" s="278">
        <v>2012</v>
      </c>
      <c r="J92" s="295">
        <v>88717000</v>
      </c>
      <c r="K92" s="280" t="s">
        <v>71</v>
      </c>
      <c r="L92" s="282" t="s">
        <v>518</v>
      </c>
      <c r="M92" s="275" t="s">
        <v>111</v>
      </c>
    </row>
    <row r="93" spans="1:13">
      <c r="A93" s="630"/>
      <c r="B93" s="617"/>
      <c r="C93" s="617">
        <v>9</v>
      </c>
      <c r="D93" s="282" t="s">
        <v>506</v>
      </c>
      <c r="E93" s="282" t="s">
        <v>502</v>
      </c>
      <c r="F93" s="617"/>
      <c r="G93" s="617"/>
      <c r="H93" s="275" t="s">
        <v>505</v>
      </c>
      <c r="I93" s="278">
        <v>2012</v>
      </c>
      <c r="J93" s="295">
        <v>88717000</v>
      </c>
      <c r="K93" s="280" t="s">
        <v>71</v>
      </c>
      <c r="L93" s="282" t="s">
        <v>519</v>
      </c>
      <c r="M93" s="275" t="s">
        <v>111</v>
      </c>
    </row>
    <row r="94" spans="1:13" ht="24">
      <c r="A94" s="630"/>
      <c r="B94" s="617"/>
      <c r="C94" s="617">
        <v>10</v>
      </c>
      <c r="D94" s="282" t="s">
        <v>506</v>
      </c>
      <c r="E94" s="282" t="s">
        <v>502</v>
      </c>
      <c r="F94" s="617"/>
      <c r="G94" s="633"/>
      <c r="H94" s="275" t="s">
        <v>505</v>
      </c>
      <c r="I94" s="278">
        <v>2013</v>
      </c>
      <c r="J94" s="295">
        <v>159520000</v>
      </c>
      <c r="K94" s="280" t="s">
        <v>71</v>
      </c>
      <c r="L94" s="282" t="s">
        <v>520</v>
      </c>
      <c r="M94" s="275" t="s">
        <v>111</v>
      </c>
    </row>
    <row r="95" spans="1:13" ht="36">
      <c r="A95" s="630"/>
      <c r="B95" s="617"/>
      <c r="C95" s="617">
        <v>11</v>
      </c>
      <c r="D95" s="296" t="s">
        <v>522</v>
      </c>
      <c r="E95" s="282" t="s">
        <v>502</v>
      </c>
      <c r="F95" s="617"/>
      <c r="G95" s="617"/>
      <c r="H95" s="275" t="s">
        <v>521</v>
      </c>
      <c r="I95" s="280">
        <v>2015</v>
      </c>
      <c r="J95" s="297">
        <v>10000000</v>
      </c>
      <c r="K95" s="280" t="s">
        <v>71</v>
      </c>
      <c r="L95" s="282" t="s">
        <v>524</v>
      </c>
      <c r="M95" s="275" t="s">
        <v>111</v>
      </c>
    </row>
    <row r="96" spans="1:13" ht="36">
      <c r="A96" s="630"/>
      <c r="B96" s="617"/>
      <c r="C96" s="617">
        <v>12</v>
      </c>
      <c r="D96" s="282" t="s">
        <v>526</v>
      </c>
      <c r="E96" s="282" t="s">
        <v>502</v>
      </c>
      <c r="F96" s="617"/>
      <c r="G96" s="617"/>
      <c r="H96" s="275" t="s">
        <v>525</v>
      </c>
      <c r="I96" s="277" t="s">
        <v>527</v>
      </c>
      <c r="J96" s="295">
        <v>23225000</v>
      </c>
      <c r="K96" s="280" t="s">
        <v>71</v>
      </c>
      <c r="L96" s="282" t="s">
        <v>529</v>
      </c>
      <c r="M96" s="294" t="s">
        <v>503</v>
      </c>
    </row>
    <row r="97" spans="1:13">
      <c r="A97" s="630"/>
      <c r="B97" s="617"/>
      <c r="C97" s="617">
        <v>13</v>
      </c>
      <c r="D97" s="282" t="s">
        <v>531</v>
      </c>
      <c r="E97" s="282" t="s">
        <v>502</v>
      </c>
      <c r="F97" s="617"/>
      <c r="G97" s="617"/>
      <c r="H97" s="275" t="s">
        <v>530</v>
      </c>
      <c r="I97" s="278">
        <v>2015</v>
      </c>
      <c r="J97" s="295">
        <v>55537000</v>
      </c>
      <c r="K97" s="280" t="s">
        <v>71</v>
      </c>
      <c r="L97" s="282" t="s">
        <v>533</v>
      </c>
      <c r="M97" s="298" t="s">
        <v>98</v>
      </c>
    </row>
    <row r="98" spans="1:13" ht="36">
      <c r="A98" s="630"/>
      <c r="B98" s="617"/>
      <c r="C98" s="617">
        <v>14</v>
      </c>
      <c r="D98" s="282" t="s">
        <v>535</v>
      </c>
      <c r="E98" s="282" t="s">
        <v>502</v>
      </c>
      <c r="F98" s="617"/>
      <c r="G98" s="617"/>
      <c r="H98" s="275" t="s">
        <v>534</v>
      </c>
      <c r="I98" s="278">
        <v>2016</v>
      </c>
      <c r="J98" s="295">
        <v>317300000</v>
      </c>
      <c r="K98" s="280" t="s">
        <v>71</v>
      </c>
      <c r="L98" s="282" t="s">
        <v>415</v>
      </c>
      <c r="M98" s="294" t="s">
        <v>503</v>
      </c>
    </row>
    <row r="99" spans="1:13" ht="36">
      <c r="A99" s="630"/>
      <c r="B99" s="617"/>
      <c r="C99" s="617">
        <v>15</v>
      </c>
      <c r="D99" s="282" t="s">
        <v>537</v>
      </c>
      <c r="E99" s="282" t="s">
        <v>502</v>
      </c>
      <c r="F99" s="617"/>
      <c r="G99" s="617"/>
      <c r="H99" s="275" t="s">
        <v>536</v>
      </c>
      <c r="I99" s="278">
        <v>2016</v>
      </c>
      <c r="J99" s="295">
        <v>60000000</v>
      </c>
      <c r="K99" s="280" t="s">
        <v>71</v>
      </c>
      <c r="L99" s="282" t="s">
        <v>539</v>
      </c>
      <c r="M99" s="294" t="s">
        <v>503</v>
      </c>
    </row>
    <row r="100" spans="1:13" ht="24">
      <c r="A100" s="630"/>
      <c r="B100" s="617"/>
      <c r="C100" s="617">
        <v>16</v>
      </c>
      <c r="D100" s="276" t="s">
        <v>541</v>
      </c>
      <c r="E100" s="282" t="s">
        <v>502</v>
      </c>
      <c r="F100" s="617"/>
      <c r="G100" s="617"/>
      <c r="H100" s="275" t="s">
        <v>540</v>
      </c>
      <c r="I100" s="278">
        <v>2016</v>
      </c>
      <c r="J100" s="295">
        <v>25000000</v>
      </c>
      <c r="K100" s="280" t="s">
        <v>71</v>
      </c>
      <c r="L100" s="282" t="s">
        <v>122</v>
      </c>
      <c r="M100" s="298" t="s">
        <v>98</v>
      </c>
    </row>
    <row r="101" spans="1:13" ht="24">
      <c r="A101" s="630"/>
      <c r="B101" s="617"/>
      <c r="C101" s="617">
        <v>17</v>
      </c>
      <c r="D101" s="282" t="s">
        <v>506</v>
      </c>
      <c r="E101" s="282" t="s">
        <v>502</v>
      </c>
      <c r="F101" s="617"/>
      <c r="G101" s="617"/>
      <c r="H101" s="275" t="s">
        <v>543</v>
      </c>
      <c r="I101" s="278">
        <v>2016</v>
      </c>
      <c r="J101" s="295">
        <v>139000000</v>
      </c>
      <c r="K101" s="280" t="s">
        <v>71</v>
      </c>
      <c r="L101" s="282" t="s">
        <v>545</v>
      </c>
      <c r="M101" s="298" t="s">
        <v>544</v>
      </c>
    </row>
    <row r="102" spans="1:13">
      <c r="A102" s="630"/>
      <c r="B102" s="617"/>
      <c r="C102" s="617">
        <v>18</v>
      </c>
      <c r="D102" s="282" t="s">
        <v>547</v>
      </c>
      <c r="E102" s="282" t="s">
        <v>502</v>
      </c>
      <c r="F102" s="617"/>
      <c r="G102" s="634"/>
      <c r="H102" s="275" t="s">
        <v>546</v>
      </c>
      <c r="I102" s="277" t="s">
        <v>549</v>
      </c>
      <c r="J102" s="295">
        <v>8802000</v>
      </c>
      <c r="K102" s="280" t="s">
        <v>71</v>
      </c>
      <c r="L102" s="282" t="s">
        <v>551</v>
      </c>
      <c r="M102" s="298" t="s">
        <v>548</v>
      </c>
    </row>
    <row r="103" spans="1:13" ht="36">
      <c r="A103" s="630"/>
      <c r="B103" s="617"/>
      <c r="C103" s="617">
        <v>19</v>
      </c>
      <c r="D103" s="282" t="s">
        <v>552</v>
      </c>
      <c r="E103" s="282" t="s">
        <v>502</v>
      </c>
      <c r="F103" s="617"/>
      <c r="G103" s="617"/>
      <c r="H103" s="275" t="s">
        <v>521</v>
      </c>
      <c r="I103" s="277" t="s">
        <v>554</v>
      </c>
      <c r="J103" s="295">
        <v>51026850</v>
      </c>
      <c r="K103" s="280" t="s">
        <v>71</v>
      </c>
      <c r="L103" s="282" t="s">
        <v>555</v>
      </c>
      <c r="M103" s="298" t="s">
        <v>553</v>
      </c>
    </row>
    <row r="104" spans="1:13" ht="24">
      <c r="A104" s="630"/>
      <c r="B104" s="617"/>
      <c r="C104" s="617">
        <v>20</v>
      </c>
      <c r="D104" s="282" t="s">
        <v>506</v>
      </c>
      <c r="E104" s="282" t="s">
        <v>502</v>
      </c>
      <c r="F104" s="617"/>
      <c r="G104" s="617"/>
      <c r="H104" s="275" t="s">
        <v>543</v>
      </c>
      <c r="I104" s="277">
        <v>2024</v>
      </c>
      <c r="J104" s="295">
        <v>7995500</v>
      </c>
      <c r="K104" s="280" t="s">
        <v>71</v>
      </c>
      <c r="L104" s="282" t="s">
        <v>519</v>
      </c>
      <c r="M104" s="294" t="s">
        <v>240</v>
      </c>
    </row>
    <row r="105" spans="1:13" ht="24">
      <c r="A105" s="630"/>
      <c r="B105" s="617"/>
      <c r="C105" s="617">
        <v>21</v>
      </c>
      <c r="D105" s="282" t="s">
        <v>506</v>
      </c>
      <c r="E105" s="282" t="s">
        <v>502</v>
      </c>
      <c r="F105" s="617"/>
      <c r="G105" s="617"/>
      <c r="H105" s="275" t="s">
        <v>543</v>
      </c>
      <c r="I105" s="277">
        <v>2024</v>
      </c>
      <c r="J105" s="295">
        <v>11817000</v>
      </c>
      <c r="K105" s="280" t="s">
        <v>71</v>
      </c>
      <c r="L105" s="282" t="s">
        <v>518</v>
      </c>
      <c r="M105" s="294" t="s">
        <v>240</v>
      </c>
    </row>
    <row r="106" spans="1:13" ht="24">
      <c r="A106" s="630"/>
      <c r="B106" s="617"/>
      <c r="C106" s="617">
        <v>22</v>
      </c>
      <c r="D106" s="282" t="s">
        <v>547</v>
      </c>
      <c r="E106" s="282" t="s">
        <v>502</v>
      </c>
      <c r="F106" s="617"/>
      <c r="G106" s="617"/>
      <c r="H106" s="275" t="s">
        <v>546</v>
      </c>
      <c r="I106" s="277">
        <v>2024</v>
      </c>
      <c r="J106" s="295">
        <v>41810000</v>
      </c>
      <c r="K106" s="280" t="s">
        <v>71</v>
      </c>
      <c r="L106" s="282" t="s">
        <v>733</v>
      </c>
      <c r="M106" s="294" t="s">
        <v>240</v>
      </c>
    </row>
    <row r="107" spans="1:13" ht="24">
      <c r="A107" s="630"/>
      <c r="B107" s="617"/>
      <c r="C107" s="617">
        <v>23</v>
      </c>
      <c r="D107" s="282" t="s">
        <v>547</v>
      </c>
      <c r="E107" s="282" t="s">
        <v>502</v>
      </c>
      <c r="F107" s="617"/>
      <c r="G107" s="617"/>
      <c r="H107" s="275" t="s">
        <v>546</v>
      </c>
      <c r="I107" s="277">
        <v>2024</v>
      </c>
      <c r="J107" s="295">
        <v>12785500</v>
      </c>
      <c r="K107" s="280" t="s">
        <v>71</v>
      </c>
      <c r="L107" s="282" t="s">
        <v>734</v>
      </c>
      <c r="M107" s="294" t="s">
        <v>240</v>
      </c>
    </row>
    <row r="108" spans="1:13" s="707" customFormat="1" ht="48">
      <c r="A108" s="700"/>
      <c r="B108" s="701"/>
      <c r="C108" s="701">
        <v>24</v>
      </c>
      <c r="D108" s="703" t="s">
        <v>1036</v>
      </c>
      <c r="E108" s="703" t="s">
        <v>502</v>
      </c>
      <c r="F108" s="701"/>
      <c r="G108" s="701"/>
      <c r="H108" s="708" t="s">
        <v>1067</v>
      </c>
      <c r="I108" s="709">
        <v>2025</v>
      </c>
      <c r="J108" s="710">
        <v>107087100</v>
      </c>
      <c r="K108" s="705" t="s">
        <v>71</v>
      </c>
      <c r="L108" s="703" t="s">
        <v>4410</v>
      </c>
      <c r="M108" s="711" t="s">
        <v>240</v>
      </c>
    </row>
    <row r="109" spans="1:13" s="707" customFormat="1" ht="24">
      <c r="A109" s="700"/>
      <c r="B109" s="701"/>
      <c r="C109" s="701">
        <v>25</v>
      </c>
      <c r="D109" s="703" t="s">
        <v>506</v>
      </c>
      <c r="E109" s="703" t="s">
        <v>502</v>
      </c>
      <c r="F109" s="701"/>
      <c r="G109" s="701"/>
      <c r="H109" s="708" t="s">
        <v>543</v>
      </c>
      <c r="I109" s="709">
        <v>2025</v>
      </c>
      <c r="J109" s="710">
        <v>7174000</v>
      </c>
      <c r="K109" s="705" t="s">
        <v>71</v>
      </c>
      <c r="L109" s="703" t="s">
        <v>4411</v>
      </c>
      <c r="M109" s="711" t="s">
        <v>240</v>
      </c>
    </row>
    <row r="110" spans="1:13">
      <c r="A110" s="1422" t="s">
        <v>4397</v>
      </c>
      <c r="B110" s="1423"/>
      <c r="C110" s="1423"/>
      <c r="D110" s="1423"/>
      <c r="E110" s="1423"/>
      <c r="F110" s="1423"/>
      <c r="G110" s="1423"/>
      <c r="H110" s="1423"/>
      <c r="I110" s="1423"/>
      <c r="J110" s="635">
        <f>SUM(J85:J109)</f>
        <v>2117460950</v>
      </c>
      <c r="K110" s="619"/>
      <c r="L110" s="619"/>
      <c r="M110" s="619"/>
    </row>
    <row r="111" spans="1:13">
      <c r="A111" s="630"/>
      <c r="B111" s="617"/>
      <c r="C111" s="617"/>
      <c r="D111" s="618"/>
      <c r="E111" s="618"/>
      <c r="F111" s="617"/>
      <c r="G111" s="617"/>
      <c r="H111" s="617"/>
      <c r="I111" s="617"/>
      <c r="J111" s="618"/>
      <c r="K111" s="619"/>
      <c r="L111" s="619"/>
      <c r="M111" s="619"/>
    </row>
    <row r="112" spans="1:13">
      <c r="A112" s="614" t="s">
        <v>4399</v>
      </c>
      <c r="B112" s="1396" t="s">
        <v>4400</v>
      </c>
      <c r="C112" s="1396"/>
      <c r="D112" s="1396"/>
      <c r="E112" s="1396"/>
      <c r="F112" s="1396"/>
      <c r="G112" s="1396"/>
      <c r="H112" s="617"/>
      <c r="I112" s="617"/>
      <c r="J112" s="618"/>
      <c r="K112" s="619"/>
      <c r="L112" s="619"/>
      <c r="M112" s="619"/>
    </row>
    <row r="113" spans="1:13">
      <c r="A113" s="636"/>
      <c r="B113" s="637" t="s">
        <v>27</v>
      </c>
      <c r="C113" s="1428" t="s">
        <v>4401</v>
      </c>
      <c r="D113" s="1428"/>
      <c r="E113" s="638"/>
      <c r="F113" s="639"/>
      <c r="G113" s="639"/>
      <c r="H113" s="639"/>
      <c r="I113" s="639"/>
      <c r="J113" s="640"/>
      <c r="K113" s="641"/>
      <c r="L113" s="641"/>
      <c r="M113" s="641"/>
    </row>
    <row r="114" spans="1:13" ht="36">
      <c r="A114" s="614"/>
      <c r="B114" s="615"/>
      <c r="C114" s="617">
        <v>1</v>
      </c>
      <c r="D114" s="296" t="s">
        <v>557</v>
      </c>
      <c r="E114" s="282" t="s">
        <v>558</v>
      </c>
      <c r="F114" s="617"/>
      <c r="G114" s="617"/>
      <c r="H114" s="300" t="s">
        <v>556</v>
      </c>
      <c r="I114" s="301" t="s">
        <v>560</v>
      </c>
      <c r="J114" s="297">
        <v>35000000</v>
      </c>
      <c r="K114" s="280" t="s">
        <v>71</v>
      </c>
      <c r="L114" s="282" t="s">
        <v>120</v>
      </c>
      <c r="M114" s="275" t="s">
        <v>239</v>
      </c>
    </row>
    <row r="115" spans="1:13" ht="36">
      <c r="A115" s="614"/>
      <c r="B115" s="615"/>
      <c r="C115" s="617">
        <v>2</v>
      </c>
      <c r="D115" s="296" t="s">
        <v>557</v>
      </c>
      <c r="E115" s="282" t="s">
        <v>558</v>
      </c>
      <c r="F115" s="617"/>
      <c r="G115" s="617"/>
      <c r="H115" s="300" t="s">
        <v>556</v>
      </c>
      <c r="I115" s="301" t="s">
        <v>560</v>
      </c>
      <c r="J115" s="297">
        <v>25000000</v>
      </c>
      <c r="K115" s="280" t="s">
        <v>71</v>
      </c>
      <c r="L115" s="282" t="s">
        <v>120</v>
      </c>
      <c r="M115" s="275" t="s">
        <v>239</v>
      </c>
    </row>
    <row r="116" spans="1:13" ht="36">
      <c r="A116" s="614"/>
      <c r="B116" s="615"/>
      <c r="C116" s="617">
        <v>3</v>
      </c>
      <c r="D116" s="296" t="s">
        <v>557</v>
      </c>
      <c r="E116" s="282" t="s">
        <v>558</v>
      </c>
      <c r="F116" s="617"/>
      <c r="G116" s="617"/>
      <c r="H116" s="300" t="s">
        <v>556</v>
      </c>
      <c r="I116" s="301" t="s">
        <v>560</v>
      </c>
      <c r="J116" s="297">
        <v>37000000</v>
      </c>
      <c r="K116" s="280" t="s">
        <v>71</v>
      </c>
      <c r="L116" s="282" t="s">
        <v>120</v>
      </c>
      <c r="M116" s="275" t="s">
        <v>239</v>
      </c>
    </row>
    <row r="117" spans="1:13" ht="36">
      <c r="A117" s="614"/>
      <c r="B117" s="615"/>
      <c r="C117" s="617">
        <v>4</v>
      </c>
      <c r="D117" s="296" t="s">
        <v>565</v>
      </c>
      <c r="E117" s="282" t="s">
        <v>566</v>
      </c>
      <c r="F117" s="617"/>
      <c r="G117" s="617"/>
      <c r="H117" s="300" t="s">
        <v>564</v>
      </c>
      <c r="I117" s="280">
        <v>2010</v>
      </c>
      <c r="J117" s="297">
        <v>219303000</v>
      </c>
      <c r="K117" s="280" t="s">
        <v>71</v>
      </c>
      <c r="L117" s="282" t="s">
        <v>120</v>
      </c>
      <c r="M117" s="275" t="s">
        <v>567</v>
      </c>
    </row>
    <row r="118" spans="1:13" ht="36">
      <c r="A118" s="614"/>
      <c r="B118" s="615"/>
      <c r="C118" s="617">
        <v>5</v>
      </c>
      <c r="D118" s="296" t="s">
        <v>557</v>
      </c>
      <c r="E118" s="282" t="s">
        <v>558</v>
      </c>
      <c r="F118" s="617"/>
      <c r="G118" s="617"/>
      <c r="H118" s="300" t="s">
        <v>556</v>
      </c>
      <c r="I118" s="280">
        <v>2010</v>
      </c>
      <c r="J118" s="297">
        <v>49298702</v>
      </c>
      <c r="K118" s="280" t="s">
        <v>71</v>
      </c>
      <c r="L118" s="282" t="s">
        <v>120</v>
      </c>
      <c r="M118" s="275" t="s">
        <v>127</v>
      </c>
    </row>
    <row r="119" spans="1:13">
      <c r="A119" s="614"/>
      <c r="B119" s="615"/>
      <c r="C119" s="617">
        <v>6</v>
      </c>
      <c r="D119" s="296" t="s">
        <v>571</v>
      </c>
      <c r="E119" s="282" t="s">
        <v>571</v>
      </c>
      <c r="F119" s="617"/>
      <c r="G119" s="617"/>
      <c r="H119" s="300" t="s">
        <v>570</v>
      </c>
      <c r="I119" s="301" t="s">
        <v>572</v>
      </c>
      <c r="J119" s="297">
        <v>190452495</v>
      </c>
      <c r="K119" s="280" t="s">
        <v>71</v>
      </c>
      <c r="L119" s="282" t="s">
        <v>120</v>
      </c>
      <c r="M119" s="275" t="s">
        <v>127</v>
      </c>
    </row>
    <row r="120" spans="1:13" ht="36">
      <c r="A120" s="614"/>
      <c r="B120" s="615"/>
      <c r="C120" s="617">
        <v>7</v>
      </c>
      <c r="D120" s="296" t="s">
        <v>565</v>
      </c>
      <c r="E120" s="282" t="s">
        <v>566</v>
      </c>
      <c r="F120" s="617"/>
      <c r="G120" s="617"/>
      <c r="H120" s="300" t="s">
        <v>564</v>
      </c>
      <c r="I120" s="280">
        <v>2011</v>
      </c>
      <c r="J120" s="297">
        <v>176216000</v>
      </c>
      <c r="K120" s="280" t="s">
        <v>71</v>
      </c>
      <c r="L120" s="282" t="s">
        <v>120</v>
      </c>
      <c r="M120" s="275" t="s">
        <v>567</v>
      </c>
    </row>
    <row r="121" spans="1:13" ht="36">
      <c r="A121" s="614"/>
      <c r="B121" s="615"/>
      <c r="C121" s="617">
        <v>8</v>
      </c>
      <c r="D121" s="296" t="s">
        <v>565</v>
      </c>
      <c r="E121" s="282" t="s">
        <v>566</v>
      </c>
      <c r="F121" s="617"/>
      <c r="G121" s="617"/>
      <c r="H121" s="300" t="s">
        <v>564</v>
      </c>
      <c r="I121" s="280">
        <v>2012</v>
      </c>
      <c r="J121" s="297">
        <v>332492700</v>
      </c>
      <c r="K121" s="280" t="s">
        <v>71</v>
      </c>
      <c r="L121" s="282" t="s">
        <v>120</v>
      </c>
      <c r="M121" s="275" t="s">
        <v>567</v>
      </c>
    </row>
    <row r="122" spans="1:13" ht="36">
      <c r="A122" s="614"/>
      <c r="B122" s="615"/>
      <c r="C122" s="617">
        <v>9</v>
      </c>
      <c r="D122" s="296" t="s">
        <v>557</v>
      </c>
      <c r="E122" s="282" t="s">
        <v>558</v>
      </c>
      <c r="F122" s="617"/>
      <c r="G122" s="617"/>
      <c r="H122" s="300" t="s">
        <v>556</v>
      </c>
      <c r="I122" s="303" t="s">
        <v>576</v>
      </c>
      <c r="J122" s="297">
        <v>52000000</v>
      </c>
      <c r="K122" s="280" t="s">
        <v>71</v>
      </c>
      <c r="L122" s="282" t="s">
        <v>120</v>
      </c>
      <c r="M122" s="275" t="s">
        <v>127</v>
      </c>
    </row>
    <row r="123" spans="1:13" ht="36">
      <c r="A123" s="614"/>
      <c r="B123" s="615"/>
      <c r="C123" s="617">
        <v>10</v>
      </c>
      <c r="D123" s="296" t="s">
        <v>565</v>
      </c>
      <c r="E123" s="282" t="s">
        <v>566</v>
      </c>
      <c r="F123" s="617"/>
      <c r="G123" s="617"/>
      <c r="H123" s="300" t="s">
        <v>564</v>
      </c>
      <c r="I123" s="280">
        <v>2013</v>
      </c>
      <c r="J123" s="297">
        <v>250190700</v>
      </c>
      <c r="K123" s="280" t="s">
        <v>71</v>
      </c>
      <c r="L123" s="282" t="s">
        <v>120</v>
      </c>
      <c r="M123" s="275" t="s">
        <v>567</v>
      </c>
    </row>
    <row r="124" spans="1:13">
      <c r="A124" s="614"/>
      <c r="B124" s="615"/>
      <c r="C124" s="617">
        <v>11</v>
      </c>
      <c r="D124" s="296" t="s">
        <v>571</v>
      </c>
      <c r="E124" s="282" t="s">
        <v>571</v>
      </c>
      <c r="F124" s="617"/>
      <c r="G124" s="617"/>
      <c r="H124" s="300" t="s">
        <v>570</v>
      </c>
      <c r="I124" s="301" t="s">
        <v>579</v>
      </c>
      <c r="J124" s="297">
        <v>250413250</v>
      </c>
      <c r="K124" s="280" t="s">
        <v>71</v>
      </c>
      <c r="L124" s="282" t="s">
        <v>120</v>
      </c>
      <c r="M124" s="275" t="s">
        <v>127</v>
      </c>
    </row>
    <row r="125" spans="1:13" ht="36">
      <c r="A125" s="614"/>
      <c r="B125" s="615"/>
      <c r="C125" s="617">
        <v>12</v>
      </c>
      <c r="D125" s="296" t="s">
        <v>565</v>
      </c>
      <c r="E125" s="282" t="s">
        <v>566</v>
      </c>
      <c r="F125" s="617"/>
      <c r="G125" s="617"/>
      <c r="H125" s="300" t="s">
        <v>564</v>
      </c>
      <c r="I125" s="280">
        <v>2013</v>
      </c>
      <c r="J125" s="297">
        <v>17763350</v>
      </c>
      <c r="K125" s="280" t="s">
        <v>71</v>
      </c>
      <c r="L125" s="282" t="s">
        <v>120</v>
      </c>
      <c r="M125" s="275" t="s">
        <v>567</v>
      </c>
    </row>
    <row r="126" spans="1:13" ht="36">
      <c r="A126" s="614"/>
      <c r="B126" s="615"/>
      <c r="C126" s="617">
        <v>13</v>
      </c>
      <c r="D126" s="296" t="s">
        <v>565</v>
      </c>
      <c r="E126" s="282" t="s">
        <v>566</v>
      </c>
      <c r="F126" s="617"/>
      <c r="G126" s="617"/>
      <c r="H126" s="300" t="s">
        <v>564</v>
      </c>
      <c r="I126" s="280">
        <v>2013</v>
      </c>
      <c r="J126" s="297">
        <v>58900500</v>
      </c>
      <c r="K126" s="280" t="s">
        <v>71</v>
      </c>
      <c r="L126" s="282" t="s">
        <v>120</v>
      </c>
      <c r="M126" s="275" t="s">
        <v>567</v>
      </c>
    </row>
    <row r="127" spans="1:13">
      <c r="A127" s="614"/>
      <c r="B127" s="615"/>
      <c r="C127" s="617">
        <v>14</v>
      </c>
      <c r="D127" s="296" t="s">
        <v>557</v>
      </c>
      <c r="E127" s="282" t="s">
        <v>559</v>
      </c>
      <c r="F127" s="617"/>
      <c r="G127" s="617"/>
      <c r="H127" s="300" t="s">
        <v>556</v>
      </c>
      <c r="I127" s="303" t="s">
        <v>579</v>
      </c>
      <c r="J127" s="297">
        <v>10000000</v>
      </c>
      <c r="K127" s="280" t="s">
        <v>71</v>
      </c>
      <c r="L127" s="282" t="s">
        <v>120</v>
      </c>
      <c r="M127" s="275" t="s">
        <v>127</v>
      </c>
    </row>
    <row r="128" spans="1:13" ht="36">
      <c r="A128" s="614"/>
      <c r="B128" s="615"/>
      <c r="C128" s="617">
        <v>15</v>
      </c>
      <c r="D128" s="296" t="s">
        <v>584</v>
      </c>
      <c r="E128" s="282" t="s">
        <v>585</v>
      </c>
      <c r="F128" s="617"/>
      <c r="G128" s="617"/>
      <c r="H128" s="300" t="s">
        <v>583</v>
      </c>
      <c r="I128" s="303" t="s">
        <v>587</v>
      </c>
      <c r="J128" s="297">
        <v>26800000</v>
      </c>
      <c r="K128" s="280" t="s">
        <v>71</v>
      </c>
      <c r="L128" s="282" t="s">
        <v>120</v>
      </c>
      <c r="M128" s="275" t="s">
        <v>127</v>
      </c>
    </row>
    <row r="129" spans="1:13" ht="36">
      <c r="A129" s="614"/>
      <c r="B129" s="615"/>
      <c r="C129" s="617">
        <v>16</v>
      </c>
      <c r="D129" s="296" t="s">
        <v>565</v>
      </c>
      <c r="E129" s="282" t="s">
        <v>566</v>
      </c>
      <c r="F129" s="617"/>
      <c r="G129" s="617"/>
      <c r="H129" s="300" t="s">
        <v>564</v>
      </c>
      <c r="I129" s="303" t="s">
        <v>587</v>
      </c>
      <c r="J129" s="297">
        <v>272675050</v>
      </c>
      <c r="K129" s="280" t="s">
        <v>71</v>
      </c>
      <c r="L129" s="282" t="s">
        <v>120</v>
      </c>
      <c r="M129" s="275" t="s">
        <v>567</v>
      </c>
    </row>
    <row r="130" spans="1:13" ht="36">
      <c r="A130" s="614"/>
      <c r="B130" s="615"/>
      <c r="C130" s="617">
        <v>17</v>
      </c>
      <c r="D130" s="296" t="s">
        <v>565</v>
      </c>
      <c r="E130" s="282" t="s">
        <v>566</v>
      </c>
      <c r="F130" s="617"/>
      <c r="G130" s="617"/>
      <c r="H130" s="300" t="s">
        <v>564</v>
      </c>
      <c r="I130" s="303" t="s">
        <v>587</v>
      </c>
      <c r="J130" s="297">
        <v>78210000</v>
      </c>
      <c r="K130" s="280" t="s">
        <v>71</v>
      </c>
      <c r="L130" s="282" t="s">
        <v>120</v>
      </c>
      <c r="M130" s="275" t="s">
        <v>567</v>
      </c>
    </row>
    <row r="131" spans="1:13" ht="36">
      <c r="A131" s="614"/>
      <c r="B131" s="615"/>
      <c r="C131" s="617">
        <v>18</v>
      </c>
      <c r="D131" s="296" t="s">
        <v>557</v>
      </c>
      <c r="E131" s="282" t="s">
        <v>558</v>
      </c>
      <c r="F131" s="617"/>
      <c r="G131" s="617"/>
      <c r="H131" s="300" t="s">
        <v>556</v>
      </c>
      <c r="I131" s="303" t="s">
        <v>587</v>
      </c>
      <c r="J131" s="297">
        <v>18250000</v>
      </c>
      <c r="K131" s="280" t="s">
        <v>71</v>
      </c>
      <c r="L131" s="282" t="s">
        <v>120</v>
      </c>
      <c r="M131" s="275" t="s">
        <v>127</v>
      </c>
    </row>
    <row r="132" spans="1:13" ht="36">
      <c r="A132" s="614"/>
      <c r="B132" s="615"/>
      <c r="C132" s="617">
        <v>19</v>
      </c>
      <c r="D132" s="296" t="s">
        <v>557</v>
      </c>
      <c r="E132" s="282" t="s">
        <v>558</v>
      </c>
      <c r="F132" s="617"/>
      <c r="G132" s="617"/>
      <c r="H132" s="300" t="s">
        <v>556</v>
      </c>
      <c r="I132" s="303" t="s">
        <v>587</v>
      </c>
      <c r="J132" s="297">
        <v>52150000</v>
      </c>
      <c r="K132" s="280" t="s">
        <v>71</v>
      </c>
      <c r="L132" s="282" t="s">
        <v>120</v>
      </c>
      <c r="M132" s="275" t="s">
        <v>123</v>
      </c>
    </row>
    <row r="133" spans="1:13" ht="36">
      <c r="A133" s="614"/>
      <c r="B133" s="615"/>
      <c r="C133" s="617">
        <v>20</v>
      </c>
      <c r="D133" s="296" t="s">
        <v>557</v>
      </c>
      <c r="E133" s="282" t="s">
        <v>558</v>
      </c>
      <c r="F133" s="617"/>
      <c r="G133" s="617"/>
      <c r="H133" s="300" t="s">
        <v>564</v>
      </c>
      <c r="I133" s="303" t="s">
        <v>527</v>
      </c>
      <c r="J133" s="297">
        <v>10000000</v>
      </c>
      <c r="K133" s="280" t="s">
        <v>71</v>
      </c>
      <c r="L133" s="282" t="s">
        <v>120</v>
      </c>
      <c r="M133" s="275" t="s">
        <v>134</v>
      </c>
    </row>
    <row r="134" spans="1:13" ht="36">
      <c r="A134" s="614"/>
      <c r="B134" s="615"/>
      <c r="C134" s="617">
        <v>21</v>
      </c>
      <c r="D134" s="296" t="s">
        <v>557</v>
      </c>
      <c r="E134" s="282" t="s">
        <v>558</v>
      </c>
      <c r="F134" s="617"/>
      <c r="G134" s="617"/>
      <c r="H134" s="300" t="s">
        <v>564</v>
      </c>
      <c r="I134" s="303" t="s">
        <v>527</v>
      </c>
      <c r="J134" s="297">
        <v>10000000</v>
      </c>
      <c r="K134" s="280" t="s">
        <v>71</v>
      </c>
      <c r="L134" s="282" t="s">
        <v>120</v>
      </c>
      <c r="M134" s="275" t="s">
        <v>134</v>
      </c>
    </row>
    <row r="135" spans="1:13" ht="36">
      <c r="A135" s="614"/>
      <c r="B135" s="615"/>
      <c r="C135" s="617">
        <v>22</v>
      </c>
      <c r="D135" s="296" t="s">
        <v>557</v>
      </c>
      <c r="E135" s="282" t="s">
        <v>558</v>
      </c>
      <c r="F135" s="617"/>
      <c r="G135" s="617"/>
      <c r="H135" s="300" t="s">
        <v>556</v>
      </c>
      <c r="I135" s="303" t="s">
        <v>527</v>
      </c>
      <c r="J135" s="297">
        <v>10000000</v>
      </c>
      <c r="K135" s="280" t="s">
        <v>71</v>
      </c>
      <c r="L135" s="282" t="s">
        <v>120</v>
      </c>
      <c r="M135" s="275" t="s">
        <v>134</v>
      </c>
    </row>
    <row r="136" spans="1:13" ht="36">
      <c r="A136" s="642"/>
      <c r="B136" s="643"/>
      <c r="C136" s="617">
        <v>23</v>
      </c>
      <c r="D136" s="296" t="s">
        <v>557</v>
      </c>
      <c r="E136" s="282" t="s">
        <v>558</v>
      </c>
      <c r="F136" s="617"/>
      <c r="G136" s="623"/>
      <c r="H136" s="300" t="s">
        <v>556</v>
      </c>
      <c r="I136" s="303" t="s">
        <v>527</v>
      </c>
      <c r="J136" s="297">
        <v>10000000</v>
      </c>
      <c r="K136" s="280" t="s">
        <v>71</v>
      </c>
      <c r="L136" s="282" t="s">
        <v>120</v>
      </c>
      <c r="M136" s="275" t="s">
        <v>134</v>
      </c>
    </row>
    <row r="137" spans="1:13" ht="36">
      <c r="A137" s="614"/>
      <c r="B137" s="615"/>
      <c r="C137" s="617">
        <v>24</v>
      </c>
      <c r="D137" s="296" t="s">
        <v>557</v>
      </c>
      <c r="E137" s="282" t="s">
        <v>558</v>
      </c>
      <c r="F137" s="617"/>
      <c r="G137" s="617"/>
      <c r="H137" s="300" t="s">
        <v>556</v>
      </c>
      <c r="I137" s="303" t="s">
        <v>527</v>
      </c>
      <c r="J137" s="297">
        <v>119577800</v>
      </c>
      <c r="K137" s="280" t="s">
        <v>71</v>
      </c>
      <c r="L137" s="282" t="s">
        <v>120</v>
      </c>
      <c r="M137" s="275" t="s">
        <v>240</v>
      </c>
    </row>
    <row r="138" spans="1:13" ht="36">
      <c r="A138" s="614"/>
      <c r="B138" s="615"/>
      <c r="C138" s="617">
        <v>25</v>
      </c>
      <c r="D138" s="296" t="s">
        <v>557</v>
      </c>
      <c r="E138" s="282" t="s">
        <v>558</v>
      </c>
      <c r="F138" s="617"/>
      <c r="G138" s="617"/>
      <c r="H138" s="300" t="s">
        <v>556</v>
      </c>
      <c r="I138" s="303" t="s">
        <v>527</v>
      </c>
      <c r="J138" s="297">
        <v>59137000</v>
      </c>
      <c r="K138" s="280" t="s">
        <v>71</v>
      </c>
      <c r="L138" s="282" t="s">
        <v>120</v>
      </c>
      <c r="M138" s="275" t="s">
        <v>240</v>
      </c>
    </row>
    <row r="139" spans="1:13" ht="36">
      <c r="A139" s="614"/>
      <c r="B139" s="615"/>
      <c r="C139" s="617">
        <v>26</v>
      </c>
      <c r="D139" s="296" t="s">
        <v>557</v>
      </c>
      <c r="E139" s="282" t="s">
        <v>558</v>
      </c>
      <c r="F139" s="617"/>
      <c r="G139" s="617"/>
      <c r="H139" s="300" t="s">
        <v>556</v>
      </c>
      <c r="I139" s="303" t="s">
        <v>527</v>
      </c>
      <c r="J139" s="297">
        <v>70000000</v>
      </c>
      <c r="K139" s="280" t="s">
        <v>71</v>
      </c>
      <c r="L139" s="282" t="s">
        <v>120</v>
      </c>
      <c r="M139" s="275" t="s">
        <v>240</v>
      </c>
    </row>
    <row r="140" spans="1:13" ht="36">
      <c r="A140" s="614"/>
      <c r="B140" s="615"/>
      <c r="C140" s="617">
        <v>27</v>
      </c>
      <c r="D140" s="296" t="s">
        <v>557</v>
      </c>
      <c r="E140" s="282" t="s">
        <v>558</v>
      </c>
      <c r="F140" s="617"/>
      <c r="G140" s="617"/>
      <c r="H140" s="300" t="s">
        <v>556</v>
      </c>
      <c r="I140" s="303" t="s">
        <v>603</v>
      </c>
      <c r="J140" s="297">
        <v>66916000</v>
      </c>
      <c r="K140" s="280" t="s">
        <v>71</v>
      </c>
      <c r="L140" s="282" t="s">
        <v>120</v>
      </c>
      <c r="M140" s="275" t="s">
        <v>240</v>
      </c>
    </row>
    <row r="141" spans="1:13" ht="36">
      <c r="A141" s="630"/>
      <c r="B141" s="617"/>
      <c r="C141" s="617">
        <v>28</v>
      </c>
      <c r="D141" s="296" t="s">
        <v>557</v>
      </c>
      <c r="E141" s="282" t="s">
        <v>558</v>
      </c>
      <c r="F141" s="617"/>
      <c r="G141" s="617"/>
      <c r="H141" s="300" t="s">
        <v>556</v>
      </c>
      <c r="I141" s="303" t="s">
        <v>603</v>
      </c>
      <c r="J141" s="297">
        <v>133832000</v>
      </c>
      <c r="K141" s="280" t="s">
        <v>71</v>
      </c>
      <c r="L141" s="282" t="s">
        <v>120</v>
      </c>
      <c r="M141" s="275" t="s">
        <v>240</v>
      </c>
    </row>
    <row r="142" spans="1:13" ht="36">
      <c r="A142" s="614"/>
      <c r="B142" s="615"/>
      <c r="C142" s="617">
        <v>29</v>
      </c>
      <c r="D142" s="296" t="s">
        <v>557</v>
      </c>
      <c r="E142" s="282" t="s">
        <v>558</v>
      </c>
      <c r="F142" s="617"/>
      <c r="G142" s="617"/>
      <c r="H142" s="300" t="s">
        <v>556</v>
      </c>
      <c r="I142" s="303" t="s">
        <v>603</v>
      </c>
      <c r="J142" s="297">
        <v>66916000</v>
      </c>
      <c r="K142" s="280" t="s">
        <v>71</v>
      </c>
      <c r="L142" s="282" t="s">
        <v>120</v>
      </c>
      <c r="M142" s="275" t="s">
        <v>240</v>
      </c>
    </row>
    <row r="143" spans="1:13">
      <c r="A143" s="630"/>
      <c r="B143" s="617"/>
      <c r="C143" s="617">
        <v>30</v>
      </c>
      <c r="D143" s="296" t="s">
        <v>584</v>
      </c>
      <c r="E143" s="282" t="s">
        <v>586</v>
      </c>
      <c r="F143" s="617"/>
      <c r="G143" s="617"/>
      <c r="H143" s="300" t="s">
        <v>583</v>
      </c>
      <c r="I143" s="303" t="s">
        <v>603</v>
      </c>
      <c r="J143" s="297">
        <v>64352000</v>
      </c>
      <c r="K143" s="280" t="s">
        <v>71</v>
      </c>
      <c r="L143" s="282" t="s">
        <v>120</v>
      </c>
      <c r="M143" s="275" t="s">
        <v>240</v>
      </c>
    </row>
    <row r="144" spans="1:13" ht="36">
      <c r="A144" s="614"/>
      <c r="B144" s="615"/>
      <c r="C144" s="617">
        <v>31</v>
      </c>
      <c r="D144" s="296" t="s">
        <v>557</v>
      </c>
      <c r="E144" s="282" t="s">
        <v>558</v>
      </c>
      <c r="F144" s="617"/>
      <c r="G144" s="617"/>
      <c r="H144" s="300" t="s">
        <v>556</v>
      </c>
      <c r="I144" s="303" t="s">
        <v>603</v>
      </c>
      <c r="J144" s="297">
        <v>150000000</v>
      </c>
      <c r="K144" s="280" t="s">
        <v>71</v>
      </c>
      <c r="L144" s="282" t="s">
        <v>120</v>
      </c>
      <c r="M144" s="275" t="s">
        <v>240</v>
      </c>
    </row>
    <row r="145" spans="1:13" ht="36">
      <c r="A145" s="614"/>
      <c r="B145" s="615"/>
      <c r="C145" s="617">
        <v>32</v>
      </c>
      <c r="D145" s="296" t="s">
        <v>584</v>
      </c>
      <c r="E145" s="282" t="s">
        <v>558</v>
      </c>
      <c r="F145" s="617"/>
      <c r="G145" s="634"/>
      <c r="H145" s="300" t="s">
        <v>556</v>
      </c>
      <c r="I145" s="303" t="s">
        <v>603</v>
      </c>
      <c r="J145" s="297">
        <v>90000000</v>
      </c>
      <c r="K145" s="280" t="s">
        <v>71</v>
      </c>
      <c r="L145" s="282" t="s">
        <v>120</v>
      </c>
      <c r="M145" s="275" t="s">
        <v>240</v>
      </c>
    </row>
    <row r="146" spans="1:13" ht="36">
      <c r="A146" s="644"/>
      <c r="B146" s="618"/>
      <c r="C146" s="617">
        <v>33</v>
      </c>
      <c r="D146" s="296" t="s">
        <v>557</v>
      </c>
      <c r="E146" s="282" t="s">
        <v>558</v>
      </c>
      <c r="F146" s="617"/>
      <c r="G146" s="617"/>
      <c r="H146" s="300" t="s">
        <v>556</v>
      </c>
      <c r="I146" s="303" t="s">
        <v>603</v>
      </c>
      <c r="J146" s="297">
        <v>10000000</v>
      </c>
      <c r="K146" s="280" t="s">
        <v>71</v>
      </c>
      <c r="L146" s="282" t="s">
        <v>120</v>
      </c>
      <c r="M146" s="275" t="s">
        <v>240</v>
      </c>
    </row>
    <row r="147" spans="1:13" ht="36">
      <c r="A147" s="614"/>
      <c r="B147" s="615"/>
      <c r="C147" s="617">
        <v>34</v>
      </c>
      <c r="D147" s="296" t="s">
        <v>584</v>
      </c>
      <c r="E147" s="282" t="s">
        <v>558</v>
      </c>
      <c r="F147" s="617"/>
      <c r="G147" s="617"/>
      <c r="H147" s="300" t="s">
        <v>556</v>
      </c>
      <c r="I147" s="303" t="s">
        <v>603</v>
      </c>
      <c r="J147" s="297">
        <v>10000000</v>
      </c>
      <c r="K147" s="280" t="s">
        <v>71</v>
      </c>
      <c r="L147" s="282" t="s">
        <v>120</v>
      </c>
      <c r="M147" s="275" t="s">
        <v>240</v>
      </c>
    </row>
    <row r="148" spans="1:13" ht="36">
      <c r="A148" s="644"/>
      <c r="B148" s="618"/>
      <c r="C148" s="617">
        <v>35</v>
      </c>
      <c r="D148" s="296" t="s">
        <v>557</v>
      </c>
      <c r="E148" s="282" t="s">
        <v>558</v>
      </c>
      <c r="F148" s="617"/>
      <c r="G148" s="634"/>
      <c r="H148" s="300" t="s">
        <v>556</v>
      </c>
      <c r="I148" s="303" t="s">
        <v>603</v>
      </c>
      <c r="J148" s="297">
        <v>50000000</v>
      </c>
      <c r="K148" s="280" t="s">
        <v>71</v>
      </c>
      <c r="L148" s="282" t="s">
        <v>120</v>
      </c>
      <c r="M148" s="275" t="s">
        <v>240</v>
      </c>
    </row>
    <row r="149" spans="1:13" ht="24">
      <c r="A149" s="614"/>
      <c r="B149" s="615"/>
      <c r="C149" s="617">
        <v>36</v>
      </c>
      <c r="D149" s="296" t="s">
        <v>571</v>
      </c>
      <c r="E149" s="282" t="s">
        <v>571</v>
      </c>
      <c r="F149" s="617"/>
      <c r="G149" s="634"/>
      <c r="H149" s="300" t="s">
        <v>570</v>
      </c>
      <c r="I149" s="280" t="s">
        <v>612</v>
      </c>
      <c r="J149" s="297">
        <v>65200000</v>
      </c>
      <c r="K149" s="280" t="s">
        <v>71</v>
      </c>
      <c r="L149" s="282" t="s">
        <v>120</v>
      </c>
      <c r="M149" s="275" t="s">
        <v>240</v>
      </c>
    </row>
    <row r="150" spans="1:13" ht="24">
      <c r="A150" s="630"/>
      <c r="B150" s="617"/>
      <c r="C150" s="617">
        <v>37</v>
      </c>
      <c r="D150" s="296" t="s">
        <v>571</v>
      </c>
      <c r="E150" s="282" t="s">
        <v>571</v>
      </c>
      <c r="F150" s="617"/>
      <c r="G150" s="617"/>
      <c r="H150" s="300" t="s">
        <v>570</v>
      </c>
      <c r="I150" s="280" t="s">
        <v>612</v>
      </c>
      <c r="J150" s="297">
        <v>54800000</v>
      </c>
      <c r="K150" s="280" t="s">
        <v>71</v>
      </c>
      <c r="L150" s="282" t="s">
        <v>120</v>
      </c>
      <c r="M150" s="275" t="s">
        <v>240</v>
      </c>
    </row>
    <row r="151" spans="1:13" ht="36">
      <c r="A151" s="630"/>
      <c r="B151" s="617"/>
      <c r="C151" s="617">
        <v>38</v>
      </c>
      <c r="D151" s="296" t="s">
        <v>557</v>
      </c>
      <c r="E151" s="282" t="s">
        <v>558</v>
      </c>
      <c r="F151" s="617"/>
      <c r="G151" s="617"/>
      <c r="H151" s="300" t="s">
        <v>556</v>
      </c>
      <c r="I151" s="304" t="s">
        <v>615</v>
      </c>
      <c r="J151" s="297">
        <v>95970000</v>
      </c>
      <c r="K151" s="280" t="s">
        <v>71</v>
      </c>
      <c r="L151" s="282" t="s">
        <v>120</v>
      </c>
      <c r="M151" s="275" t="s">
        <v>240</v>
      </c>
    </row>
    <row r="152" spans="1:13" ht="36">
      <c r="A152" s="614"/>
      <c r="B152" s="615"/>
      <c r="C152" s="617">
        <v>39</v>
      </c>
      <c r="D152" s="296" t="s">
        <v>557</v>
      </c>
      <c r="E152" s="282" t="s">
        <v>558</v>
      </c>
      <c r="F152" s="617"/>
      <c r="G152" s="617"/>
      <c r="H152" s="300" t="s">
        <v>556</v>
      </c>
      <c r="I152" s="304" t="s">
        <v>615</v>
      </c>
      <c r="J152" s="297">
        <v>67586000</v>
      </c>
      <c r="K152" s="280" t="s">
        <v>71</v>
      </c>
      <c r="L152" s="282" t="s">
        <v>120</v>
      </c>
      <c r="M152" s="275" t="s">
        <v>240</v>
      </c>
    </row>
    <row r="153" spans="1:13" ht="36">
      <c r="A153" s="644"/>
      <c r="B153" s="618"/>
      <c r="C153" s="617">
        <v>40</v>
      </c>
      <c r="D153" s="296" t="s">
        <v>565</v>
      </c>
      <c r="E153" s="282" t="s">
        <v>566</v>
      </c>
      <c r="F153" s="617"/>
      <c r="G153" s="634"/>
      <c r="H153" s="300" t="s">
        <v>564</v>
      </c>
      <c r="I153" s="280" t="s">
        <v>618</v>
      </c>
      <c r="J153" s="297">
        <v>68000000</v>
      </c>
      <c r="K153" s="280" t="s">
        <v>71</v>
      </c>
      <c r="L153" s="282" t="s">
        <v>120</v>
      </c>
      <c r="M153" s="275" t="s">
        <v>240</v>
      </c>
    </row>
    <row r="154" spans="1:13" ht="36">
      <c r="A154" s="630"/>
      <c r="B154" s="617"/>
      <c r="C154" s="617">
        <v>41</v>
      </c>
      <c r="D154" s="296" t="s">
        <v>557</v>
      </c>
      <c r="E154" s="282" t="s">
        <v>558</v>
      </c>
      <c r="F154" s="617"/>
      <c r="G154" s="634"/>
      <c r="H154" s="300" t="s">
        <v>556</v>
      </c>
      <c r="I154" s="280" t="s">
        <v>620</v>
      </c>
      <c r="J154" s="297">
        <v>22822000</v>
      </c>
      <c r="K154" s="280" t="s">
        <v>71</v>
      </c>
      <c r="L154" s="282" t="s">
        <v>120</v>
      </c>
      <c r="M154" s="275" t="s">
        <v>240</v>
      </c>
    </row>
    <row r="155" spans="1:13" ht="36">
      <c r="A155" s="614"/>
      <c r="B155" s="615"/>
      <c r="C155" s="617">
        <v>42</v>
      </c>
      <c r="D155" s="296" t="s">
        <v>557</v>
      </c>
      <c r="E155" s="282" t="s">
        <v>558</v>
      </c>
      <c r="F155" s="617"/>
      <c r="G155" s="634"/>
      <c r="H155" s="300" t="s">
        <v>556</v>
      </c>
      <c r="I155" s="280" t="s">
        <v>620</v>
      </c>
      <c r="J155" s="297">
        <v>80278000</v>
      </c>
      <c r="K155" s="280" t="s">
        <v>71</v>
      </c>
      <c r="L155" s="282" t="s">
        <v>120</v>
      </c>
      <c r="M155" s="275" t="s">
        <v>240</v>
      </c>
    </row>
    <row r="156" spans="1:13" ht="36">
      <c r="A156" s="630"/>
      <c r="B156" s="617"/>
      <c r="C156" s="617">
        <v>43</v>
      </c>
      <c r="D156" s="296" t="s">
        <v>565</v>
      </c>
      <c r="E156" s="282" t="s">
        <v>566</v>
      </c>
      <c r="F156" s="617"/>
      <c r="G156" s="645"/>
      <c r="H156" s="300" t="s">
        <v>564</v>
      </c>
      <c r="I156" s="280" t="s">
        <v>623</v>
      </c>
      <c r="J156" s="297">
        <v>218975000</v>
      </c>
      <c r="K156" s="280" t="s">
        <v>71</v>
      </c>
      <c r="L156" s="282" t="s">
        <v>120</v>
      </c>
      <c r="M156" s="275" t="s">
        <v>240</v>
      </c>
    </row>
    <row r="157" spans="1:13" ht="36">
      <c r="A157" s="644"/>
      <c r="B157" s="618"/>
      <c r="C157" s="617">
        <v>44</v>
      </c>
      <c r="D157" s="296" t="s">
        <v>557</v>
      </c>
      <c r="E157" s="282" t="s">
        <v>558</v>
      </c>
      <c r="F157" s="617"/>
      <c r="G157" s="634"/>
      <c r="H157" s="300" t="s">
        <v>556</v>
      </c>
      <c r="I157" s="280">
        <v>2018</v>
      </c>
      <c r="J157" s="297">
        <v>92263000</v>
      </c>
      <c r="K157" s="280" t="s">
        <v>71</v>
      </c>
      <c r="L157" s="282" t="s">
        <v>120</v>
      </c>
      <c r="M157" s="275" t="s">
        <v>240</v>
      </c>
    </row>
    <row r="158" spans="1:13" ht="36">
      <c r="A158" s="614"/>
      <c r="B158" s="615"/>
      <c r="C158" s="617">
        <v>45</v>
      </c>
      <c r="D158" s="296" t="s">
        <v>557</v>
      </c>
      <c r="E158" s="282" t="s">
        <v>558</v>
      </c>
      <c r="F158" s="617"/>
      <c r="G158" s="634"/>
      <c r="H158" s="300" t="s">
        <v>556</v>
      </c>
      <c r="I158" s="280" t="s">
        <v>626</v>
      </c>
      <c r="J158" s="297">
        <v>34397900</v>
      </c>
      <c r="K158" s="280" t="s">
        <v>71</v>
      </c>
      <c r="L158" s="282" t="s">
        <v>120</v>
      </c>
      <c r="M158" s="275" t="s">
        <v>240</v>
      </c>
    </row>
    <row r="159" spans="1:13" ht="36">
      <c r="A159" s="644"/>
      <c r="B159" s="618"/>
      <c r="C159" s="617">
        <v>46</v>
      </c>
      <c r="D159" s="296" t="s">
        <v>557</v>
      </c>
      <c r="E159" s="282" t="s">
        <v>558</v>
      </c>
      <c r="F159" s="617"/>
      <c r="G159" s="617"/>
      <c r="H159" s="300" t="s">
        <v>556</v>
      </c>
      <c r="I159" s="280" t="s">
        <v>626</v>
      </c>
      <c r="J159" s="297">
        <v>119500000</v>
      </c>
      <c r="K159" s="280" t="s">
        <v>71</v>
      </c>
      <c r="L159" s="282" t="s">
        <v>120</v>
      </c>
      <c r="M159" s="275" t="s">
        <v>240</v>
      </c>
    </row>
    <row r="160" spans="1:13" ht="24">
      <c r="A160" s="630"/>
      <c r="B160" s="617"/>
      <c r="C160" s="617">
        <v>47</v>
      </c>
      <c r="D160" s="296" t="s">
        <v>571</v>
      </c>
      <c r="E160" s="282" t="s">
        <v>571</v>
      </c>
      <c r="F160" s="617"/>
      <c r="G160" s="617"/>
      <c r="H160" s="300" t="s">
        <v>570</v>
      </c>
      <c r="I160" s="280" t="s">
        <v>629</v>
      </c>
      <c r="J160" s="297">
        <v>51750000</v>
      </c>
      <c r="K160" s="280" t="s">
        <v>71</v>
      </c>
      <c r="L160" s="282" t="s">
        <v>120</v>
      </c>
      <c r="M160" s="275" t="s">
        <v>240</v>
      </c>
    </row>
    <row r="161" spans="1:13" ht="24">
      <c r="A161" s="630"/>
      <c r="B161" s="617"/>
      <c r="C161" s="617">
        <v>48</v>
      </c>
      <c r="D161" s="296" t="s">
        <v>571</v>
      </c>
      <c r="E161" s="282" t="s">
        <v>571</v>
      </c>
      <c r="F161" s="617"/>
      <c r="G161" s="617"/>
      <c r="H161" s="300" t="s">
        <v>570</v>
      </c>
      <c r="I161" s="280" t="s">
        <v>629</v>
      </c>
      <c r="J161" s="297">
        <v>99533750</v>
      </c>
      <c r="K161" s="280" t="s">
        <v>71</v>
      </c>
      <c r="L161" s="282" t="s">
        <v>120</v>
      </c>
      <c r="M161" s="275" t="s">
        <v>240</v>
      </c>
    </row>
    <row r="162" spans="1:13" ht="36">
      <c r="A162" s="630"/>
      <c r="B162" s="617"/>
      <c r="C162" s="617">
        <v>49</v>
      </c>
      <c r="D162" s="296" t="s">
        <v>557</v>
      </c>
      <c r="E162" s="282" t="s">
        <v>558</v>
      </c>
      <c r="F162" s="617"/>
      <c r="G162" s="617"/>
      <c r="H162" s="300" t="s">
        <v>556</v>
      </c>
      <c r="I162" s="280">
        <v>2019</v>
      </c>
      <c r="J162" s="297">
        <v>187000000</v>
      </c>
      <c r="K162" s="280" t="s">
        <v>71</v>
      </c>
      <c r="L162" s="282" t="s">
        <v>120</v>
      </c>
      <c r="M162" s="275" t="s">
        <v>254</v>
      </c>
    </row>
    <row r="163" spans="1:13">
      <c r="A163" s="630"/>
      <c r="B163" s="617"/>
      <c r="C163" s="617">
        <v>50</v>
      </c>
      <c r="D163" s="296" t="s">
        <v>571</v>
      </c>
      <c r="E163" s="282" t="s">
        <v>571</v>
      </c>
      <c r="F163" s="617"/>
      <c r="G163" s="617"/>
      <c r="H163" s="300" t="s">
        <v>570</v>
      </c>
      <c r="I163" s="280">
        <v>2020</v>
      </c>
      <c r="J163" s="297">
        <v>219743300</v>
      </c>
      <c r="K163" s="280" t="s">
        <v>71</v>
      </c>
      <c r="L163" s="282" t="s">
        <v>120</v>
      </c>
      <c r="M163" s="275" t="s">
        <v>240</v>
      </c>
    </row>
    <row r="164" spans="1:13" ht="36">
      <c r="A164" s="630"/>
      <c r="B164" s="617"/>
      <c r="C164" s="617">
        <v>51</v>
      </c>
      <c r="D164" s="296" t="s">
        <v>557</v>
      </c>
      <c r="E164" s="282" t="s">
        <v>558</v>
      </c>
      <c r="F164" s="617"/>
      <c r="G164" s="617"/>
      <c r="H164" s="300" t="s">
        <v>556</v>
      </c>
      <c r="I164" s="280">
        <v>2020</v>
      </c>
      <c r="J164" s="297">
        <v>152552900</v>
      </c>
      <c r="K164" s="280" t="s">
        <v>71</v>
      </c>
      <c r="L164" s="282" t="s">
        <v>120</v>
      </c>
      <c r="M164" s="275" t="s">
        <v>240</v>
      </c>
    </row>
    <row r="165" spans="1:13" ht="36">
      <c r="A165" s="630"/>
      <c r="B165" s="617"/>
      <c r="C165" s="617">
        <v>52</v>
      </c>
      <c r="D165" s="296" t="s">
        <v>557</v>
      </c>
      <c r="E165" s="282" t="s">
        <v>558</v>
      </c>
      <c r="F165" s="617"/>
      <c r="G165" s="617"/>
      <c r="H165" s="300" t="s">
        <v>556</v>
      </c>
      <c r="I165" s="280">
        <v>2020</v>
      </c>
      <c r="J165" s="297">
        <v>42979550</v>
      </c>
      <c r="K165" s="280" t="s">
        <v>71</v>
      </c>
      <c r="L165" s="282" t="s">
        <v>120</v>
      </c>
      <c r="M165" s="275" t="s">
        <v>240</v>
      </c>
    </row>
    <row r="166" spans="1:13">
      <c r="A166" s="630"/>
      <c r="B166" s="617"/>
      <c r="C166" s="617">
        <v>53</v>
      </c>
      <c r="D166" s="296" t="s">
        <v>571</v>
      </c>
      <c r="E166" s="282" t="s">
        <v>571</v>
      </c>
      <c r="F166" s="617"/>
      <c r="G166" s="617"/>
      <c r="H166" s="300" t="s">
        <v>570</v>
      </c>
      <c r="I166" s="280">
        <v>2020</v>
      </c>
      <c r="J166" s="297">
        <v>198586750</v>
      </c>
      <c r="K166" s="280" t="s">
        <v>71</v>
      </c>
      <c r="L166" s="282" t="s">
        <v>120</v>
      </c>
      <c r="M166" s="275" t="s">
        <v>118</v>
      </c>
    </row>
    <row r="167" spans="1:13">
      <c r="A167" s="630"/>
      <c r="B167" s="617"/>
      <c r="C167" s="617">
        <v>54</v>
      </c>
      <c r="D167" s="296" t="s">
        <v>571</v>
      </c>
      <c r="E167" s="282" t="s">
        <v>571</v>
      </c>
      <c r="F167" s="617"/>
      <c r="G167" s="617"/>
      <c r="H167" s="300" t="s">
        <v>570</v>
      </c>
      <c r="I167" s="280">
        <v>2021</v>
      </c>
      <c r="J167" s="297">
        <v>121915250</v>
      </c>
      <c r="K167" s="280" t="s">
        <v>71</v>
      </c>
      <c r="L167" s="282" t="s">
        <v>120</v>
      </c>
      <c r="M167" s="275" t="s">
        <v>240</v>
      </c>
    </row>
    <row r="168" spans="1:13" ht="36">
      <c r="A168" s="630"/>
      <c r="B168" s="617"/>
      <c r="C168" s="617">
        <v>55</v>
      </c>
      <c r="D168" s="296" t="s">
        <v>557</v>
      </c>
      <c r="E168" s="282" t="s">
        <v>558</v>
      </c>
      <c r="F168" s="617"/>
      <c r="G168" s="617"/>
      <c r="H168" s="300" t="s">
        <v>556</v>
      </c>
      <c r="I168" s="280">
        <v>2021</v>
      </c>
      <c r="J168" s="297">
        <v>29311500</v>
      </c>
      <c r="K168" s="280" t="s">
        <v>71</v>
      </c>
      <c r="L168" s="282" t="s">
        <v>120</v>
      </c>
      <c r="M168" s="275" t="s">
        <v>118</v>
      </c>
    </row>
    <row r="169" spans="1:13" ht="36">
      <c r="A169" s="630"/>
      <c r="B169" s="617"/>
      <c r="C169" s="617">
        <v>56</v>
      </c>
      <c r="D169" s="296" t="s">
        <v>557</v>
      </c>
      <c r="E169" s="282" t="s">
        <v>558</v>
      </c>
      <c r="F169" s="617"/>
      <c r="G169" s="617"/>
      <c r="H169" s="300" t="s">
        <v>556</v>
      </c>
      <c r="I169" s="280" t="s">
        <v>639</v>
      </c>
      <c r="J169" s="297">
        <v>165000000</v>
      </c>
      <c r="K169" s="280" t="s">
        <v>71</v>
      </c>
      <c r="L169" s="282" t="s">
        <v>120</v>
      </c>
      <c r="M169" s="275" t="s">
        <v>123</v>
      </c>
    </row>
    <row r="170" spans="1:13" ht="36">
      <c r="A170" s="630"/>
      <c r="B170" s="617"/>
      <c r="C170" s="617">
        <v>57</v>
      </c>
      <c r="D170" s="296" t="s">
        <v>557</v>
      </c>
      <c r="E170" s="282" t="s">
        <v>558</v>
      </c>
      <c r="F170" s="617"/>
      <c r="G170" s="617"/>
      <c r="H170" s="300" t="s">
        <v>556</v>
      </c>
      <c r="I170" s="280" t="s">
        <v>639</v>
      </c>
      <c r="J170" s="297">
        <v>165000000</v>
      </c>
      <c r="K170" s="280" t="s">
        <v>71</v>
      </c>
      <c r="L170" s="282" t="s">
        <v>120</v>
      </c>
      <c r="M170" s="275" t="s">
        <v>123</v>
      </c>
    </row>
    <row r="171" spans="1:13" ht="36">
      <c r="A171" s="630"/>
      <c r="B171" s="617"/>
      <c r="C171" s="617">
        <v>58</v>
      </c>
      <c r="D171" s="296" t="s">
        <v>557</v>
      </c>
      <c r="E171" s="282" t="s">
        <v>558</v>
      </c>
      <c r="F171" s="617"/>
      <c r="G171" s="617"/>
      <c r="H171" s="300" t="s">
        <v>556</v>
      </c>
      <c r="I171" s="280" t="s">
        <v>639</v>
      </c>
      <c r="J171" s="297">
        <v>165000000</v>
      </c>
      <c r="K171" s="280" t="s">
        <v>71</v>
      </c>
      <c r="L171" s="282" t="s">
        <v>120</v>
      </c>
      <c r="M171" s="275" t="s">
        <v>123</v>
      </c>
    </row>
    <row r="172" spans="1:13" ht="36">
      <c r="A172" s="630"/>
      <c r="B172" s="617"/>
      <c r="C172" s="617">
        <v>59</v>
      </c>
      <c r="D172" s="296" t="s">
        <v>557</v>
      </c>
      <c r="E172" s="282" t="s">
        <v>558</v>
      </c>
      <c r="F172" s="617"/>
      <c r="G172" s="617"/>
      <c r="H172" s="300" t="s">
        <v>556</v>
      </c>
      <c r="I172" s="280" t="s">
        <v>642</v>
      </c>
      <c r="J172" s="297">
        <f>75400100-218000</f>
        <v>75182100</v>
      </c>
      <c r="K172" s="280" t="s">
        <v>71</v>
      </c>
      <c r="L172" s="282" t="s">
        <v>120</v>
      </c>
      <c r="M172" s="275" t="s">
        <v>240</v>
      </c>
    </row>
    <row r="173" spans="1:13" ht="36">
      <c r="A173" s="630"/>
      <c r="B173" s="617"/>
      <c r="C173" s="617">
        <v>60</v>
      </c>
      <c r="D173" s="296" t="s">
        <v>557</v>
      </c>
      <c r="E173" s="282" t="s">
        <v>558</v>
      </c>
      <c r="F173" s="617"/>
      <c r="G173" s="617"/>
      <c r="H173" s="300" t="s">
        <v>556</v>
      </c>
      <c r="I173" s="280" t="s">
        <v>642</v>
      </c>
      <c r="J173" s="297">
        <f>44495600-86500</f>
        <v>44409100</v>
      </c>
      <c r="K173" s="280" t="s">
        <v>71</v>
      </c>
      <c r="L173" s="282" t="s">
        <v>120</v>
      </c>
      <c r="M173" s="275" t="s">
        <v>118</v>
      </c>
    </row>
    <row r="174" spans="1:13" ht="36">
      <c r="A174" s="630"/>
      <c r="B174" s="617"/>
      <c r="C174" s="617">
        <v>61</v>
      </c>
      <c r="D174" s="296" t="s">
        <v>557</v>
      </c>
      <c r="E174" s="282" t="s">
        <v>558</v>
      </c>
      <c r="F174" s="617"/>
      <c r="G174" s="617"/>
      <c r="H174" s="300" t="s">
        <v>556</v>
      </c>
      <c r="I174" s="280" t="s">
        <v>644</v>
      </c>
      <c r="J174" s="297">
        <v>172963000</v>
      </c>
      <c r="K174" s="280" t="s">
        <v>71</v>
      </c>
      <c r="L174" s="282" t="s">
        <v>120</v>
      </c>
      <c r="M174" s="275" t="str">
        <f>M173</f>
        <v>BKK Kab</v>
      </c>
    </row>
    <row r="175" spans="1:13">
      <c r="A175" s="630"/>
      <c r="B175" s="617"/>
      <c r="C175" s="617">
        <v>62</v>
      </c>
      <c r="D175" s="296" t="s">
        <v>557</v>
      </c>
      <c r="E175" s="282" t="s">
        <v>646</v>
      </c>
      <c r="F175" s="617"/>
      <c r="G175" s="617"/>
      <c r="H175" s="300" t="s">
        <v>564</v>
      </c>
      <c r="I175" s="280" t="s">
        <v>644</v>
      </c>
      <c r="J175" s="297">
        <v>170687500</v>
      </c>
      <c r="K175" s="280" t="s">
        <v>71</v>
      </c>
      <c r="L175" s="282" t="s">
        <v>120</v>
      </c>
      <c r="M175" s="275" t="s">
        <v>118</v>
      </c>
    </row>
    <row r="176" spans="1:13" ht="36">
      <c r="A176" s="630"/>
      <c r="B176" s="617"/>
      <c r="C176" s="617">
        <v>63</v>
      </c>
      <c r="D176" s="296" t="s">
        <v>571</v>
      </c>
      <c r="E176" s="282" t="s">
        <v>571</v>
      </c>
      <c r="F176" s="617"/>
      <c r="G176" s="617"/>
      <c r="H176" s="300" t="s">
        <v>570</v>
      </c>
      <c r="I176" s="280" t="s">
        <v>648</v>
      </c>
      <c r="J176" s="305">
        <v>48525150</v>
      </c>
      <c r="K176" s="280" t="s">
        <v>71</v>
      </c>
      <c r="L176" s="282" t="s">
        <v>120</v>
      </c>
      <c r="M176" s="275" t="s">
        <v>240</v>
      </c>
    </row>
    <row r="177" spans="1:13" ht="36">
      <c r="A177" s="630"/>
      <c r="B177" s="617"/>
      <c r="C177" s="617">
        <v>64</v>
      </c>
      <c r="D177" s="296" t="s">
        <v>557</v>
      </c>
      <c r="E177" s="282" t="s">
        <v>558</v>
      </c>
      <c r="F177" s="617"/>
      <c r="G177" s="617"/>
      <c r="H177" s="300" t="s">
        <v>556</v>
      </c>
      <c r="I177" s="280" t="s">
        <v>650</v>
      </c>
      <c r="J177" s="297">
        <v>28566500</v>
      </c>
      <c r="K177" s="280" t="s">
        <v>71</v>
      </c>
      <c r="L177" s="282" t="s">
        <v>120</v>
      </c>
      <c r="M177" s="275" t="s">
        <v>118</v>
      </c>
    </row>
    <row r="178" spans="1:13" ht="36">
      <c r="A178" s="630"/>
      <c r="B178" s="617"/>
      <c r="C178" s="617">
        <v>65</v>
      </c>
      <c r="D178" s="296" t="s">
        <v>557</v>
      </c>
      <c r="E178" s="282" t="s">
        <v>646</v>
      </c>
      <c r="F178" s="617"/>
      <c r="G178" s="617"/>
      <c r="H178" s="300" t="s">
        <v>556</v>
      </c>
      <c r="I178" s="280" t="s">
        <v>651</v>
      </c>
      <c r="J178" s="297">
        <v>48954250</v>
      </c>
      <c r="K178" s="280" t="s">
        <v>71</v>
      </c>
      <c r="L178" s="282" t="s">
        <v>120</v>
      </c>
      <c r="M178" s="275" t="s">
        <v>118</v>
      </c>
    </row>
    <row r="179" spans="1:13" ht="36">
      <c r="A179" s="630"/>
      <c r="B179" s="617"/>
      <c r="C179" s="617">
        <v>66</v>
      </c>
      <c r="D179" s="296" t="s">
        <v>654</v>
      </c>
      <c r="E179" s="282" t="s">
        <v>232</v>
      </c>
      <c r="F179" s="617"/>
      <c r="G179" s="617"/>
      <c r="H179" s="300" t="s">
        <v>653</v>
      </c>
      <c r="I179" s="280" t="s">
        <v>651</v>
      </c>
      <c r="J179" s="297">
        <v>13750000</v>
      </c>
      <c r="K179" s="280" t="s">
        <v>71</v>
      </c>
      <c r="L179" s="282" t="s">
        <v>120</v>
      </c>
      <c r="M179" s="275" t="s">
        <v>240</v>
      </c>
    </row>
    <row r="180" spans="1:13" ht="24">
      <c r="A180" s="630"/>
      <c r="B180" s="617"/>
      <c r="C180" s="617">
        <v>67</v>
      </c>
      <c r="D180" s="296" t="s">
        <v>571</v>
      </c>
      <c r="E180" s="282" t="s">
        <v>571</v>
      </c>
      <c r="F180" s="617"/>
      <c r="G180" s="617"/>
      <c r="H180" s="300" t="s">
        <v>556</v>
      </c>
      <c r="I180" s="280" t="s">
        <v>656</v>
      </c>
      <c r="J180" s="297">
        <v>218705500</v>
      </c>
      <c r="K180" s="280" t="s">
        <v>71</v>
      </c>
      <c r="L180" s="282" t="s">
        <v>120</v>
      </c>
      <c r="M180" s="280" t="s">
        <v>137</v>
      </c>
    </row>
    <row r="181" spans="1:13" ht="36">
      <c r="A181" s="630"/>
      <c r="B181" s="617"/>
      <c r="C181" s="617">
        <v>68</v>
      </c>
      <c r="D181" s="296" t="s">
        <v>557</v>
      </c>
      <c r="E181" s="282" t="s">
        <v>558</v>
      </c>
      <c r="F181" s="617"/>
      <c r="G181" s="617"/>
      <c r="H181" s="300" t="s">
        <v>556</v>
      </c>
      <c r="I181" s="280" t="s">
        <v>658</v>
      </c>
      <c r="J181" s="297">
        <v>111390400</v>
      </c>
      <c r="K181" s="280" t="s">
        <v>71</v>
      </c>
      <c r="L181" s="282" t="s">
        <v>120</v>
      </c>
      <c r="M181" s="280" t="s">
        <v>240</v>
      </c>
    </row>
    <row r="182" spans="1:13" ht="36">
      <c r="A182" s="630"/>
      <c r="B182" s="617"/>
      <c r="C182" s="617">
        <v>69</v>
      </c>
      <c r="D182" s="296" t="s">
        <v>565</v>
      </c>
      <c r="E182" s="282" t="s">
        <v>646</v>
      </c>
      <c r="F182" s="617"/>
      <c r="G182" s="633"/>
      <c r="H182" s="300" t="s">
        <v>564</v>
      </c>
      <c r="I182" s="280" t="s">
        <v>1332</v>
      </c>
      <c r="J182" s="297">
        <v>171377300</v>
      </c>
      <c r="K182" s="280" t="s">
        <v>71</v>
      </c>
      <c r="L182" s="282" t="s">
        <v>120</v>
      </c>
      <c r="M182" s="280" t="s">
        <v>123</v>
      </c>
    </row>
    <row r="183" spans="1:13" ht="36">
      <c r="A183" s="630"/>
      <c r="B183" s="617"/>
      <c r="C183" s="617">
        <v>70</v>
      </c>
      <c r="D183" s="296" t="s">
        <v>565</v>
      </c>
      <c r="E183" s="282" t="s">
        <v>646</v>
      </c>
      <c r="F183" s="617"/>
      <c r="G183" s="617"/>
      <c r="H183" s="300" t="s">
        <v>564</v>
      </c>
      <c r="I183" s="280" t="s">
        <v>1333</v>
      </c>
      <c r="J183" s="297">
        <v>125503200</v>
      </c>
      <c r="K183" s="280" t="s">
        <v>71</v>
      </c>
      <c r="L183" s="282" t="s">
        <v>120</v>
      </c>
      <c r="M183" s="275" t="s">
        <v>240</v>
      </c>
    </row>
    <row r="184" spans="1:13" ht="36">
      <c r="A184" s="630"/>
      <c r="B184" s="617"/>
      <c r="C184" s="617">
        <v>71</v>
      </c>
      <c r="D184" s="296" t="s">
        <v>571</v>
      </c>
      <c r="E184" s="282" t="s">
        <v>558</v>
      </c>
      <c r="F184" s="617"/>
      <c r="G184" s="617"/>
      <c r="H184" s="300" t="s">
        <v>556</v>
      </c>
      <c r="I184" s="280" t="s">
        <v>1333</v>
      </c>
      <c r="J184" s="297">
        <v>68844000</v>
      </c>
      <c r="K184" s="280" t="s">
        <v>71</v>
      </c>
      <c r="L184" s="282" t="s">
        <v>120</v>
      </c>
      <c r="M184" s="280" t="s">
        <v>118</v>
      </c>
    </row>
    <row r="185" spans="1:13" s="707" customFormat="1" ht="36">
      <c r="A185" s="700"/>
      <c r="B185" s="701"/>
      <c r="C185" s="701">
        <v>72</v>
      </c>
      <c r="D185" s="702" t="s">
        <v>571</v>
      </c>
      <c r="E185" s="703" t="s">
        <v>4425</v>
      </c>
      <c r="F185" s="701"/>
      <c r="G185" s="701"/>
      <c r="H185" s="704" t="s">
        <v>556</v>
      </c>
      <c r="I185" s="705">
        <v>2025</v>
      </c>
      <c r="J185" s="706">
        <v>55120080</v>
      </c>
      <c r="K185" s="705" t="s">
        <v>71</v>
      </c>
      <c r="L185" s="703" t="s">
        <v>120</v>
      </c>
      <c r="M185" s="705" t="s">
        <v>4415</v>
      </c>
    </row>
    <row r="186" spans="1:13">
      <c r="A186" s="1422" t="s">
        <v>4397</v>
      </c>
      <c r="B186" s="1423"/>
      <c r="C186" s="1423"/>
      <c r="D186" s="1423"/>
      <c r="E186" s="1423"/>
      <c r="F186" s="1423"/>
      <c r="G186" s="1423"/>
      <c r="H186" s="1423"/>
      <c r="I186" s="1423"/>
      <c r="J186" s="646">
        <f>SUM(J114:J185)</f>
        <v>6954989527</v>
      </c>
      <c r="K186" s="619"/>
      <c r="L186" s="619"/>
      <c r="M186" s="619"/>
    </row>
    <row r="187" spans="1:13">
      <c r="A187" s="630"/>
      <c r="B187" s="617"/>
      <c r="C187" s="617"/>
      <c r="D187" s="618"/>
      <c r="E187" s="618"/>
      <c r="F187" s="617"/>
      <c r="G187" s="617"/>
      <c r="H187" s="617"/>
      <c r="I187" s="617"/>
      <c r="J187" s="632"/>
      <c r="K187" s="619"/>
      <c r="L187" s="619"/>
      <c r="M187" s="619"/>
    </row>
    <row r="188" spans="1:13">
      <c r="A188" s="614"/>
      <c r="B188" s="1396" t="s">
        <v>4402</v>
      </c>
      <c r="C188" s="1396"/>
      <c r="D188" s="1396"/>
      <c r="E188" s="620"/>
      <c r="F188" s="617"/>
      <c r="G188" s="617"/>
      <c r="H188" s="617"/>
      <c r="I188" s="617"/>
      <c r="J188" s="618"/>
      <c r="K188" s="619"/>
      <c r="L188" s="619"/>
      <c r="M188" s="619"/>
    </row>
    <row r="189" spans="1:13">
      <c r="A189" s="630"/>
      <c r="B189" s="617"/>
      <c r="C189" s="623">
        <v>1</v>
      </c>
      <c r="D189" s="282" t="s">
        <v>661</v>
      </c>
      <c r="E189" s="282" t="s">
        <v>662</v>
      </c>
      <c r="F189" s="617"/>
      <c r="G189" s="617"/>
      <c r="H189" s="275" t="s">
        <v>660</v>
      </c>
      <c r="I189" s="278">
        <v>1945</v>
      </c>
      <c r="J189" s="297">
        <v>10000000</v>
      </c>
      <c r="K189" s="280" t="s">
        <v>71</v>
      </c>
      <c r="L189" s="282" t="s">
        <v>120</v>
      </c>
      <c r="M189" s="280" t="s">
        <v>236</v>
      </c>
    </row>
    <row r="190" spans="1:13" ht="24">
      <c r="A190" s="614"/>
      <c r="B190" s="615"/>
      <c r="C190" s="617">
        <v>2</v>
      </c>
      <c r="D190" s="282" t="s">
        <v>665</v>
      </c>
      <c r="E190" s="282" t="s">
        <v>666</v>
      </c>
      <c r="F190" s="617"/>
      <c r="G190" s="617"/>
      <c r="H190" s="275" t="s">
        <v>664</v>
      </c>
      <c r="I190" s="278">
        <v>2010</v>
      </c>
      <c r="J190" s="297">
        <v>19000000</v>
      </c>
      <c r="K190" s="280" t="s">
        <v>71</v>
      </c>
      <c r="L190" s="282" t="s">
        <v>120</v>
      </c>
      <c r="M190" s="280" t="s">
        <v>667</v>
      </c>
    </row>
    <row r="191" spans="1:13" ht="36">
      <c r="A191" s="614"/>
      <c r="B191" s="615"/>
      <c r="C191" s="617">
        <v>3</v>
      </c>
      <c r="D191" s="282" t="s">
        <v>669</v>
      </c>
      <c r="E191" s="282" t="s">
        <v>133</v>
      </c>
      <c r="F191" s="617"/>
      <c r="G191" s="617"/>
      <c r="H191" s="275" t="str">
        <f>H200</f>
        <v>5.03.01.05.002</v>
      </c>
      <c r="I191" s="278">
        <v>2013</v>
      </c>
      <c r="J191" s="297">
        <v>83709000</v>
      </c>
      <c r="K191" s="280" t="s">
        <v>71</v>
      </c>
      <c r="L191" s="282" t="s">
        <v>120</v>
      </c>
      <c r="M191" s="280" t="s">
        <v>670</v>
      </c>
    </row>
    <row r="192" spans="1:13" ht="36">
      <c r="A192" s="614"/>
      <c r="B192" s="615"/>
      <c r="C192" s="617">
        <v>4</v>
      </c>
      <c r="D192" s="282" t="s">
        <v>669</v>
      </c>
      <c r="E192" s="282" t="s">
        <v>133</v>
      </c>
      <c r="F192" s="617"/>
      <c r="G192" s="617"/>
      <c r="H192" s="300" t="s">
        <v>672</v>
      </c>
      <c r="I192" s="278">
        <v>2013</v>
      </c>
      <c r="J192" s="297">
        <v>202650000</v>
      </c>
      <c r="K192" s="280" t="s">
        <v>71</v>
      </c>
      <c r="L192" s="282" t="s">
        <v>120</v>
      </c>
      <c r="M192" s="280" t="s">
        <v>670</v>
      </c>
    </row>
    <row r="193" spans="1:13" ht="24">
      <c r="A193" s="630"/>
      <c r="B193" s="617"/>
      <c r="C193" s="617">
        <v>5</v>
      </c>
      <c r="D193" s="282" t="s">
        <v>674</v>
      </c>
      <c r="E193" s="282" t="s">
        <v>675</v>
      </c>
      <c r="F193" s="617"/>
      <c r="G193" s="617"/>
      <c r="H193" s="275" t="s">
        <v>673</v>
      </c>
      <c r="I193" s="278">
        <v>2014</v>
      </c>
      <c r="J193" s="297">
        <v>40000000</v>
      </c>
      <c r="K193" s="280" t="s">
        <v>71</v>
      </c>
      <c r="L193" s="282" t="s">
        <v>120</v>
      </c>
      <c r="M193" s="280" t="s">
        <v>240</v>
      </c>
    </row>
    <row r="194" spans="1:13" ht="24">
      <c r="A194" s="630"/>
      <c r="B194" s="617"/>
      <c r="C194" s="617">
        <v>6</v>
      </c>
      <c r="D194" s="282" t="s">
        <v>674</v>
      </c>
      <c r="E194" s="282" t="s">
        <v>677</v>
      </c>
      <c r="F194" s="617"/>
      <c r="G194" s="617"/>
      <c r="H194" s="275" t="s">
        <v>673</v>
      </c>
      <c r="I194" s="278" t="s">
        <v>678</v>
      </c>
      <c r="J194" s="297">
        <v>84400000</v>
      </c>
      <c r="K194" s="280" t="s">
        <v>71</v>
      </c>
      <c r="L194" s="282" t="s">
        <v>120</v>
      </c>
      <c r="M194" s="280" t="s">
        <v>240</v>
      </c>
    </row>
    <row r="195" spans="1:13" ht="24">
      <c r="A195" s="630"/>
      <c r="B195" s="617"/>
      <c r="C195" s="617">
        <v>7</v>
      </c>
      <c r="D195" s="282" t="s">
        <v>674</v>
      </c>
      <c r="E195" s="282" t="s">
        <v>680</v>
      </c>
      <c r="F195" s="617"/>
      <c r="G195" s="645"/>
      <c r="H195" s="275" t="s">
        <v>673</v>
      </c>
      <c r="I195" s="278" t="s">
        <v>678</v>
      </c>
      <c r="J195" s="297">
        <v>45000000</v>
      </c>
      <c r="K195" s="280" t="s">
        <v>71</v>
      </c>
      <c r="L195" s="282" t="s">
        <v>120</v>
      </c>
      <c r="M195" s="280" t="s">
        <v>240</v>
      </c>
    </row>
    <row r="196" spans="1:13" ht="24">
      <c r="A196" s="630"/>
      <c r="B196" s="617"/>
      <c r="C196" s="617">
        <v>8</v>
      </c>
      <c r="D196" s="282" t="s">
        <v>669</v>
      </c>
      <c r="E196" s="282" t="s">
        <v>133</v>
      </c>
      <c r="F196" s="617"/>
      <c r="G196" s="618"/>
      <c r="H196" s="300" t="str">
        <f>H199</f>
        <v>5.02.06.02.999</v>
      </c>
      <c r="I196" s="278" t="s">
        <v>682</v>
      </c>
      <c r="J196" s="297">
        <v>75000000</v>
      </c>
      <c r="K196" s="280" t="s">
        <v>71</v>
      </c>
      <c r="L196" s="282" t="s">
        <v>120</v>
      </c>
      <c r="M196" s="280" t="s">
        <v>240</v>
      </c>
    </row>
    <row r="197" spans="1:13" ht="24">
      <c r="A197" s="630"/>
      <c r="B197" s="617"/>
      <c r="C197" s="617">
        <v>9</v>
      </c>
      <c r="D197" s="282" t="s">
        <v>669</v>
      </c>
      <c r="E197" s="282" t="s">
        <v>133</v>
      </c>
      <c r="F197" s="619"/>
      <c r="G197" s="618"/>
      <c r="H197" s="300" t="str">
        <f>H200</f>
        <v>5.03.01.05.002</v>
      </c>
      <c r="I197" s="278">
        <v>2017</v>
      </c>
      <c r="J197" s="297">
        <v>139000000</v>
      </c>
      <c r="K197" s="280" t="s">
        <v>71</v>
      </c>
      <c r="L197" s="282" t="s">
        <v>120</v>
      </c>
      <c r="M197" s="280" t="s">
        <v>240</v>
      </c>
    </row>
    <row r="198" spans="1:13" ht="24">
      <c r="A198" s="614"/>
      <c r="B198" s="615"/>
      <c r="C198" s="617">
        <v>10</v>
      </c>
      <c r="D198" s="282" t="s">
        <v>669</v>
      </c>
      <c r="E198" s="282" t="s">
        <v>685</v>
      </c>
      <c r="F198" s="617"/>
      <c r="G198" s="617"/>
      <c r="H198" s="275" t="s">
        <v>672</v>
      </c>
      <c r="I198" s="310">
        <v>2017</v>
      </c>
      <c r="J198" s="297">
        <v>1500000</v>
      </c>
      <c r="K198" s="280" t="s">
        <v>71</v>
      </c>
      <c r="L198" s="282" t="s">
        <v>120</v>
      </c>
      <c r="M198" s="280" t="s">
        <v>240</v>
      </c>
    </row>
    <row r="199" spans="1:13" ht="36">
      <c r="A199" s="630"/>
      <c r="B199" s="617"/>
      <c r="C199" s="617">
        <v>11</v>
      </c>
      <c r="D199" s="282" t="s">
        <v>689</v>
      </c>
      <c r="E199" s="282" t="s">
        <v>689</v>
      </c>
      <c r="F199" s="617"/>
      <c r="G199" s="617"/>
      <c r="H199" s="275" t="s">
        <v>688</v>
      </c>
      <c r="I199" s="278" t="s">
        <v>691</v>
      </c>
      <c r="J199" s="297">
        <v>59682500</v>
      </c>
      <c r="K199" s="280" t="s">
        <v>71</v>
      </c>
      <c r="L199" s="282" t="s">
        <v>120</v>
      </c>
      <c r="M199" s="280" t="s">
        <v>240</v>
      </c>
    </row>
    <row r="200" spans="1:13" ht="24">
      <c r="A200" s="630"/>
      <c r="B200" s="617"/>
      <c r="C200" s="617">
        <v>12</v>
      </c>
      <c r="D200" s="282" t="s">
        <v>669</v>
      </c>
      <c r="E200" s="282" t="s">
        <v>133</v>
      </c>
      <c r="F200" s="617"/>
      <c r="G200" s="634"/>
      <c r="H200" s="275" t="s">
        <v>672</v>
      </c>
      <c r="I200" s="310" t="s">
        <v>693</v>
      </c>
      <c r="J200" s="297">
        <v>28892500</v>
      </c>
      <c r="K200" s="280" t="s">
        <v>71</v>
      </c>
      <c r="L200" s="282" t="s">
        <v>120</v>
      </c>
      <c r="M200" s="280" t="s">
        <v>240</v>
      </c>
    </row>
    <row r="201" spans="1:13" ht="24">
      <c r="A201" s="630"/>
      <c r="B201" s="617"/>
      <c r="C201" s="617">
        <v>13</v>
      </c>
      <c r="D201" s="282" t="s">
        <v>674</v>
      </c>
      <c r="E201" s="282" t="s">
        <v>586</v>
      </c>
      <c r="F201" s="617"/>
      <c r="G201" s="634"/>
      <c r="H201" s="275" t="s">
        <v>673</v>
      </c>
      <c r="I201" s="278">
        <v>2018</v>
      </c>
      <c r="J201" s="297">
        <v>32492500</v>
      </c>
      <c r="K201" s="280" t="s">
        <v>71</v>
      </c>
      <c r="L201" s="282" t="s">
        <v>120</v>
      </c>
      <c r="M201" s="280" t="s">
        <v>240</v>
      </c>
    </row>
    <row r="202" spans="1:13" ht="24">
      <c r="A202" s="630"/>
      <c r="B202" s="617"/>
      <c r="C202" s="617">
        <v>14</v>
      </c>
      <c r="D202" s="282" t="s">
        <v>697</v>
      </c>
      <c r="E202" s="282" t="s">
        <v>698</v>
      </c>
      <c r="F202" s="617"/>
      <c r="G202" s="617"/>
      <c r="H202" s="275" t="s">
        <v>696</v>
      </c>
      <c r="I202" s="278">
        <v>2019</v>
      </c>
      <c r="J202" s="297">
        <v>107532100</v>
      </c>
      <c r="K202" s="280" t="s">
        <v>71</v>
      </c>
      <c r="L202" s="282" t="s">
        <v>120</v>
      </c>
      <c r="M202" s="280" t="s">
        <v>240</v>
      </c>
    </row>
    <row r="203" spans="1:13">
      <c r="A203" s="1422" t="s">
        <v>4397</v>
      </c>
      <c r="B203" s="1423"/>
      <c r="C203" s="1423"/>
      <c r="D203" s="1423"/>
      <c r="E203" s="1423"/>
      <c r="F203" s="1423"/>
      <c r="G203" s="1423"/>
      <c r="H203" s="1423"/>
      <c r="I203" s="1423"/>
      <c r="J203" s="646">
        <f>SUM(J189:J202)</f>
        <v>928858600</v>
      </c>
      <c r="K203" s="619"/>
      <c r="L203" s="619"/>
      <c r="M203" s="619"/>
    </row>
    <row r="204" spans="1:13">
      <c r="A204" s="614"/>
      <c r="B204" s="615" t="s">
        <v>31</v>
      </c>
      <c r="C204" s="1396" t="s">
        <v>154</v>
      </c>
      <c r="D204" s="1396"/>
      <c r="E204" s="620"/>
      <c r="F204" s="617"/>
      <c r="G204" s="617"/>
      <c r="H204" s="617"/>
      <c r="I204" s="617"/>
      <c r="J204" s="618"/>
      <c r="K204" s="619"/>
      <c r="L204" s="619"/>
      <c r="M204" s="619"/>
    </row>
    <row r="205" spans="1:13" ht="24">
      <c r="A205" s="630"/>
      <c r="B205" s="617"/>
      <c r="C205" s="617">
        <v>1</v>
      </c>
      <c r="D205" s="276" t="s">
        <v>701</v>
      </c>
      <c r="E205" s="282" t="s">
        <v>702</v>
      </c>
      <c r="F205" s="282" t="s">
        <v>703</v>
      </c>
      <c r="G205" s="618"/>
      <c r="H205" s="275" t="s">
        <v>700</v>
      </c>
      <c r="I205" s="278">
        <v>2017</v>
      </c>
      <c r="J205" s="311">
        <v>1500000</v>
      </c>
      <c r="K205" s="280" t="s">
        <v>71</v>
      </c>
      <c r="L205" s="619" t="s">
        <v>121</v>
      </c>
      <c r="M205" s="302" t="s">
        <v>222</v>
      </c>
    </row>
    <row r="206" spans="1:13">
      <c r="A206" s="1422" t="s">
        <v>4397</v>
      </c>
      <c r="B206" s="1423"/>
      <c r="C206" s="1423"/>
      <c r="D206" s="1423"/>
      <c r="E206" s="1423"/>
      <c r="F206" s="1423"/>
      <c r="G206" s="1423"/>
      <c r="H206" s="1423"/>
      <c r="I206" s="1423"/>
      <c r="J206" s="646">
        <f>SUM(J205:J205)</f>
        <v>1500000</v>
      </c>
      <c r="K206" s="619"/>
      <c r="L206" s="619"/>
      <c r="M206" s="619"/>
    </row>
    <row r="207" spans="1:13">
      <c r="A207" s="614" t="s">
        <v>4403</v>
      </c>
      <c r="B207" s="1396" t="s">
        <v>4404</v>
      </c>
      <c r="C207" s="1396"/>
      <c r="D207" s="1396"/>
      <c r="E207" s="620"/>
      <c r="F207" s="617"/>
      <c r="G207" s="617"/>
      <c r="H207" s="617"/>
      <c r="I207" s="617"/>
      <c r="J207" s="618"/>
      <c r="K207" s="619"/>
      <c r="L207" s="619"/>
      <c r="M207" s="619"/>
    </row>
    <row r="208" spans="1:13" ht="36">
      <c r="A208" s="614"/>
      <c r="B208" s="620"/>
      <c r="C208" s="617">
        <v>1</v>
      </c>
      <c r="D208" s="308" t="s">
        <v>706</v>
      </c>
      <c r="E208" s="278" t="s">
        <v>158</v>
      </c>
      <c r="F208" s="617"/>
      <c r="G208" s="617"/>
      <c r="H208" s="275" t="s">
        <v>705</v>
      </c>
      <c r="I208" s="278">
        <v>2011</v>
      </c>
      <c r="J208" s="313">
        <v>4294300</v>
      </c>
      <c r="K208" s="280" t="s">
        <v>71</v>
      </c>
      <c r="L208" s="282" t="s">
        <v>707</v>
      </c>
      <c r="M208" s="275" t="s">
        <v>111</v>
      </c>
    </row>
    <row r="209" spans="1:13" ht="36">
      <c r="A209" s="644"/>
      <c r="B209" s="618"/>
      <c r="C209" s="617">
        <v>2</v>
      </c>
      <c r="D209" s="308" t="s">
        <v>710</v>
      </c>
      <c r="E209" s="278" t="s">
        <v>158</v>
      </c>
      <c r="F209" s="617"/>
      <c r="G209" s="633"/>
      <c r="H209" s="275" t="s">
        <v>709</v>
      </c>
      <c r="I209" s="278">
        <v>2011</v>
      </c>
      <c r="J209" s="313">
        <v>2333334</v>
      </c>
      <c r="K209" s="280" t="s">
        <v>71</v>
      </c>
      <c r="L209" s="282" t="s">
        <v>707</v>
      </c>
      <c r="M209" s="275" t="s">
        <v>111</v>
      </c>
    </row>
    <row r="210" spans="1:13" ht="36">
      <c r="A210" s="644"/>
      <c r="B210" s="618"/>
      <c r="C210" s="617">
        <v>3</v>
      </c>
      <c r="D210" s="308" t="s">
        <v>713</v>
      </c>
      <c r="E210" s="278" t="s">
        <v>158</v>
      </c>
      <c r="F210" s="619"/>
      <c r="G210" s="634"/>
      <c r="H210" s="275" t="s">
        <v>712</v>
      </c>
      <c r="I210" s="278">
        <v>2011</v>
      </c>
      <c r="J210" s="313">
        <v>11473946</v>
      </c>
      <c r="K210" s="280" t="s">
        <v>71</v>
      </c>
      <c r="L210" s="282" t="s">
        <v>707</v>
      </c>
      <c r="M210" s="275" t="s">
        <v>111</v>
      </c>
    </row>
    <row r="211" spans="1:13">
      <c r="A211" s="644"/>
      <c r="B211" s="618"/>
      <c r="C211" s="617">
        <v>4</v>
      </c>
      <c r="D211" s="296" t="s">
        <v>716</v>
      </c>
      <c r="E211" s="282" t="s">
        <v>717</v>
      </c>
      <c r="F211" s="617"/>
      <c r="G211" s="633"/>
      <c r="H211" s="275" t="s">
        <v>715</v>
      </c>
      <c r="I211" s="275">
        <v>2015</v>
      </c>
      <c r="J211" s="313">
        <v>175000000</v>
      </c>
      <c r="K211" s="280" t="s">
        <v>71</v>
      </c>
      <c r="L211" s="282" t="s">
        <v>120</v>
      </c>
      <c r="M211" s="314" t="s">
        <v>111</v>
      </c>
    </row>
    <row r="212" spans="1:13" ht="36">
      <c r="A212" s="644"/>
      <c r="B212" s="618"/>
      <c r="C212" s="617">
        <v>5</v>
      </c>
      <c r="D212" s="296" t="s">
        <v>706</v>
      </c>
      <c r="E212" s="278" t="s">
        <v>158</v>
      </c>
      <c r="F212" s="617"/>
      <c r="G212" s="617"/>
      <c r="H212" s="300" t="s">
        <v>705</v>
      </c>
      <c r="I212" s="275">
        <v>2017</v>
      </c>
      <c r="J212" s="313">
        <v>2000000</v>
      </c>
      <c r="K212" s="280" t="s">
        <v>71</v>
      </c>
      <c r="L212" s="282" t="s">
        <v>707</v>
      </c>
      <c r="M212" s="280" t="s">
        <v>240</v>
      </c>
    </row>
    <row r="213" spans="1:13" ht="36">
      <c r="A213" s="644"/>
      <c r="B213" s="618"/>
      <c r="C213" s="617">
        <v>6</v>
      </c>
      <c r="D213" s="296" t="s">
        <v>706</v>
      </c>
      <c r="E213" s="278" t="s">
        <v>158</v>
      </c>
      <c r="F213" s="617"/>
      <c r="G213" s="617"/>
      <c r="H213" s="300" t="s">
        <v>705</v>
      </c>
      <c r="I213" s="275">
        <v>2019</v>
      </c>
      <c r="J213" s="313">
        <v>1286000</v>
      </c>
      <c r="K213" s="280" t="s">
        <v>71</v>
      </c>
      <c r="L213" s="282" t="s">
        <v>707</v>
      </c>
      <c r="M213" s="280" t="s">
        <v>240</v>
      </c>
    </row>
    <row r="214" spans="1:13" ht="36">
      <c r="A214" s="644"/>
      <c r="B214" s="618"/>
      <c r="C214" s="617">
        <v>7</v>
      </c>
      <c r="D214" s="296" t="s">
        <v>710</v>
      </c>
      <c r="E214" s="278" t="s">
        <v>158</v>
      </c>
      <c r="F214" s="617"/>
      <c r="G214" s="617"/>
      <c r="H214" s="300" t="s">
        <v>709</v>
      </c>
      <c r="I214" s="275">
        <v>2019</v>
      </c>
      <c r="J214" s="313">
        <v>278000</v>
      </c>
      <c r="K214" s="280" t="s">
        <v>71</v>
      </c>
      <c r="L214" s="282" t="s">
        <v>707</v>
      </c>
      <c r="M214" s="280" t="s">
        <v>240</v>
      </c>
    </row>
    <row r="215" spans="1:13" ht="36">
      <c r="A215" s="644"/>
      <c r="B215" s="618"/>
      <c r="C215" s="617">
        <v>8</v>
      </c>
      <c r="D215" s="296" t="s">
        <v>713</v>
      </c>
      <c r="E215" s="278" t="s">
        <v>158</v>
      </c>
      <c r="F215" s="617"/>
      <c r="G215" s="617"/>
      <c r="H215" s="300" t="s">
        <v>712</v>
      </c>
      <c r="I215" s="275">
        <v>2019</v>
      </c>
      <c r="J215" s="313">
        <v>536000</v>
      </c>
      <c r="K215" s="280" t="s">
        <v>71</v>
      </c>
      <c r="L215" s="282" t="s">
        <v>707</v>
      </c>
      <c r="M215" s="280" t="s">
        <v>240</v>
      </c>
    </row>
    <row r="216" spans="1:13" ht="36">
      <c r="A216" s="644"/>
      <c r="B216" s="618"/>
      <c r="C216" s="617">
        <v>9</v>
      </c>
      <c r="D216" s="296" t="s">
        <v>722</v>
      </c>
      <c r="E216" s="282" t="s">
        <v>723</v>
      </c>
      <c r="F216" s="617"/>
      <c r="G216" s="617"/>
      <c r="H216" s="300" t="s">
        <v>721</v>
      </c>
      <c r="I216" s="275">
        <v>2022</v>
      </c>
      <c r="J216" s="313">
        <v>7216000</v>
      </c>
      <c r="K216" s="280" t="s">
        <v>71</v>
      </c>
      <c r="L216" s="282" t="s">
        <v>339</v>
      </c>
      <c r="M216" s="300" t="s">
        <v>725</v>
      </c>
    </row>
    <row r="217" spans="1:13" ht="36">
      <c r="A217" s="644"/>
      <c r="B217" s="618"/>
      <c r="C217" s="617">
        <v>10</v>
      </c>
      <c r="D217" s="296" t="s">
        <v>706</v>
      </c>
      <c r="E217" s="278" t="s">
        <v>158</v>
      </c>
      <c r="F217" s="617"/>
      <c r="G217" s="617"/>
      <c r="H217" s="300" t="s">
        <v>705</v>
      </c>
      <c r="I217" s="275">
        <v>2023</v>
      </c>
      <c r="J217" s="313">
        <v>1139500</v>
      </c>
      <c r="K217" s="280" t="s">
        <v>71</v>
      </c>
      <c r="L217" s="282" t="s">
        <v>707</v>
      </c>
      <c r="M217" s="280" t="s">
        <v>240</v>
      </c>
    </row>
    <row r="218" spans="1:13" ht="36">
      <c r="A218" s="644"/>
      <c r="B218" s="618"/>
      <c r="C218" s="617">
        <v>11</v>
      </c>
      <c r="D218" s="296" t="s">
        <v>713</v>
      </c>
      <c r="E218" s="278" t="s">
        <v>158</v>
      </c>
      <c r="F218" s="617"/>
      <c r="G218" s="617"/>
      <c r="H218" s="300" t="s">
        <v>712</v>
      </c>
      <c r="I218" s="275">
        <v>2023</v>
      </c>
      <c r="J218" s="313">
        <v>973500</v>
      </c>
      <c r="K218" s="280" t="s">
        <v>71</v>
      </c>
      <c r="L218" s="282" t="s">
        <v>707</v>
      </c>
      <c r="M218" s="280" t="s">
        <v>240</v>
      </c>
    </row>
    <row r="219" spans="1:13" ht="36">
      <c r="A219" s="644"/>
      <c r="B219" s="618"/>
      <c r="C219" s="617">
        <v>12</v>
      </c>
      <c r="D219" s="296" t="s">
        <v>710</v>
      </c>
      <c r="E219" s="278" t="s">
        <v>158</v>
      </c>
      <c r="F219" s="617"/>
      <c r="G219" s="617"/>
      <c r="H219" s="300" t="s">
        <v>709</v>
      </c>
      <c r="I219" s="275">
        <v>2023</v>
      </c>
      <c r="J219" s="313">
        <v>287000</v>
      </c>
      <c r="K219" s="280" t="s">
        <v>71</v>
      </c>
      <c r="L219" s="282" t="s">
        <v>707</v>
      </c>
      <c r="M219" s="280" t="s">
        <v>240</v>
      </c>
    </row>
    <row r="220" spans="1:13" ht="36">
      <c r="A220" s="644"/>
      <c r="B220" s="618"/>
      <c r="C220" s="617">
        <v>13</v>
      </c>
      <c r="D220" s="296" t="s">
        <v>713</v>
      </c>
      <c r="E220" s="278" t="s">
        <v>158</v>
      </c>
      <c r="F220" s="617"/>
      <c r="G220" s="617"/>
      <c r="H220" s="300" t="s">
        <v>712</v>
      </c>
      <c r="I220" s="275">
        <v>2024</v>
      </c>
      <c r="J220" s="313">
        <v>4357894</v>
      </c>
      <c r="K220" s="280" t="s">
        <v>71</v>
      </c>
      <c r="L220" s="282" t="s">
        <v>707</v>
      </c>
      <c r="M220" s="280" t="s">
        <v>708</v>
      </c>
    </row>
    <row r="221" spans="1:13">
      <c r="A221" s="1425" t="s">
        <v>4397</v>
      </c>
      <c r="B221" s="1426"/>
      <c r="C221" s="1426"/>
      <c r="D221" s="1426"/>
      <c r="E221" s="1426"/>
      <c r="F221" s="1426"/>
      <c r="G221" s="1426"/>
      <c r="H221" s="1426"/>
      <c r="I221" s="1427"/>
      <c r="J221" s="647">
        <f>SUM(J208:J220)</f>
        <v>211175474</v>
      </c>
      <c r="K221" s="619"/>
      <c r="L221" s="619"/>
      <c r="M221" s="619"/>
    </row>
    <row r="222" spans="1:13">
      <c r="A222" s="644"/>
      <c r="B222" s="618"/>
      <c r="C222" s="618"/>
      <c r="D222" s="618"/>
      <c r="E222" s="618"/>
      <c r="F222" s="617"/>
      <c r="G222" s="617"/>
      <c r="H222" s="617"/>
      <c r="I222" s="617"/>
      <c r="J222" s="631"/>
      <c r="K222" s="619"/>
      <c r="L222" s="619"/>
      <c r="M222" s="619"/>
    </row>
    <row r="223" spans="1:13" ht="15.75" thickBot="1">
      <c r="A223" s="662"/>
      <c r="B223" s="640"/>
      <c r="C223" s="640"/>
      <c r="D223" s="640"/>
      <c r="E223" s="640"/>
      <c r="F223" s="639"/>
      <c r="G223" s="639"/>
      <c r="H223" s="639"/>
      <c r="I223" s="639"/>
      <c r="J223" s="640"/>
      <c r="K223" s="641"/>
      <c r="L223" s="641"/>
      <c r="M223" s="641"/>
    </row>
    <row r="224" spans="1:13">
      <c r="A224" s="648" t="s">
        <v>4424</v>
      </c>
      <c r="B224" s="649"/>
      <c r="C224" s="649"/>
      <c r="D224" s="650"/>
      <c r="E224" s="650"/>
      <c r="F224" s="651"/>
      <c r="G224" s="651"/>
      <c r="H224" s="651"/>
      <c r="I224" s="651"/>
      <c r="J224" s="652">
        <f>J221+J206+J203+J186+J110+J83+J13</f>
        <v>10571203884</v>
      </c>
      <c r="K224" s="653"/>
      <c r="L224" s="651"/>
      <c r="M224" s="663"/>
    </row>
    <row r="225" spans="1:13" ht="15.75" thickBot="1">
      <c r="A225" s="654"/>
      <c r="B225" s="655"/>
      <c r="C225" s="655"/>
      <c r="D225" s="655"/>
      <c r="E225" s="655"/>
      <c r="F225" s="656"/>
      <c r="G225" s="656"/>
      <c r="H225" s="656"/>
      <c r="I225" s="656"/>
      <c r="J225" s="655"/>
      <c r="K225" s="657"/>
      <c r="L225" s="656"/>
      <c r="M225" s="664"/>
    </row>
    <row r="226" spans="1:13">
      <c r="A226" s="658" t="s">
        <v>4405</v>
      </c>
      <c r="B226" s="658"/>
      <c r="C226" s="658"/>
      <c r="L226" s="605"/>
    </row>
    <row r="227" spans="1:13">
      <c r="L227" s="605"/>
    </row>
    <row r="228" spans="1:13">
      <c r="L228" s="605"/>
    </row>
    <row r="229" spans="1:13">
      <c r="L229" s="605"/>
    </row>
    <row r="230" spans="1:13">
      <c r="L230" s="605"/>
    </row>
    <row r="231" spans="1:13">
      <c r="L231" s="605"/>
    </row>
    <row r="232" spans="1:13">
      <c r="L232" s="605"/>
    </row>
    <row r="233" spans="1:13">
      <c r="L233" s="605"/>
    </row>
    <row r="234" spans="1:13">
      <c r="L234" s="605"/>
    </row>
    <row r="235" spans="1:13">
      <c r="L235" s="605"/>
    </row>
    <row r="236" spans="1:13">
      <c r="L236" s="605"/>
    </row>
    <row r="237" spans="1:13">
      <c r="L237" s="605"/>
    </row>
  </sheetData>
  <mergeCells count="26">
    <mergeCell ref="B84:D84"/>
    <mergeCell ref="A2:L2"/>
    <mergeCell ref="A3:L3"/>
    <mergeCell ref="A4:L4"/>
    <mergeCell ref="A6:C7"/>
    <mergeCell ref="D6:D7"/>
    <mergeCell ref="E6:G6"/>
    <mergeCell ref="H6:H7"/>
    <mergeCell ref="I6:I7"/>
    <mergeCell ref="J6:J7"/>
    <mergeCell ref="L6:M6"/>
    <mergeCell ref="A8:M8"/>
    <mergeCell ref="C11:D11"/>
    <mergeCell ref="A13:I13"/>
    <mergeCell ref="C14:D14"/>
    <mergeCell ref="A83:I83"/>
    <mergeCell ref="C204:D204"/>
    <mergeCell ref="A206:I206"/>
    <mergeCell ref="B207:D207"/>
    <mergeCell ref="A221:I221"/>
    <mergeCell ref="A110:I110"/>
    <mergeCell ref="B112:G112"/>
    <mergeCell ref="C113:D113"/>
    <mergeCell ref="A186:I186"/>
    <mergeCell ref="B188:D188"/>
    <mergeCell ref="A203:I203"/>
  </mergeCells>
  <printOptions horizontalCentered="1"/>
  <pageMargins left="0" right="0" top="0.15748031496062992" bottom="0.15748031496062992" header="0.31496062992125984" footer="0.31496062992125984"/>
  <pageSetup paperSize="10000" scale="73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9A982-E3C0-4FD5-8A69-044BE5FCA3CA}">
  <dimension ref="A1:M234"/>
  <sheetViews>
    <sheetView workbookViewId="0">
      <pane ySplit="7" topLeftCell="A218" activePane="bottomLeft" state="frozen"/>
      <selection pane="bottomLeft" sqref="A1:N1048576"/>
    </sheetView>
  </sheetViews>
  <sheetFormatPr defaultRowHeight="15"/>
  <cols>
    <col min="1" max="1" width="2.42578125" style="602" customWidth="1"/>
    <col min="2" max="2" width="2.28515625" style="602" customWidth="1"/>
    <col min="3" max="3" width="3.5703125" style="602" customWidth="1"/>
    <col min="4" max="4" width="34.140625" style="602" customWidth="1"/>
    <col min="5" max="5" width="10" style="602" customWidth="1"/>
    <col min="6" max="6" width="28.140625" style="603" customWidth="1"/>
    <col min="7" max="7" width="11.7109375" style="603" customWidth="1"/>
    <col min="8" max="8" width="12.140625" style="603" customWidth="1"/>
    <col min="9" max="9" width="8.85546875" style="603" customWidth="1"/>
    <col min="10" max="10" width="14.28515625" style="602" customWidth="1"/>
    <col min="11" max="11" width="8.140625" style="604" customWidth="1"/>
    <col min="12" max="12" width="10.85546875" style="659" customWidth="1"/>
    <col min="13" max="13" width="9.140625" style="605"/>
  </cols>
  <sheetData>
    <row r="1" spans="1:13">
      <c r="A1" s="602" t="s">
        <v>4386</v>
      </c>
      <c r="L1" s="603"/>
    </row>
    <row r="2" spans="1:13">
      <c r="A2" s="1397" t="s">
        <v>4387</v>
      </c>
      <c r="B2" s="1397"/>
      <c r="C2" s="1397"/>
      <c r="D2" s="1397"/>
      <c r="E2" s="1397"/>
      <c r="F2" s="1397"/>
      <c r="G2" s="1397"/>
      <c r="H2" s="1397"/>
      <c r="I2" s="1397"/>
      <c r="J2" s="1397"/>
      <c r="K2" s="1397"/>
      <c r="L2" s="1397"/>
    </row>
    <row r="3" spans="1:13">
      <c r="A3" s="1397" t="s">
        <v>4388</v>
      </c>
      <c r="B3" s="1397"/>
      <c r="C3" s="1397"/>
      <c r="D3" s="1397"/>
      <c r="E3" s="1397"/>
      <c r="F3" s="1397"/>
      <c r="G3" s="1397"/>
      <c r="H3" s="1397"/>
      <c r="I3" s="1397"/>
      <c r="J3" s="1397"/>
      <c r="K3" s="1397"/>
      <c r="L3" s="1397"/>
    </row>
    <row r="4" spans="1:13">
      <c r="A4" s="1397" t="s">
        <v>4406</v>
      </c>
      <c r="B4" s="1397"/>
      <c r="C4" s="1397"/>
      <c r="D4" s="1397"/>
      <c r="E4" s="1397"/>
      <c r="F4" s="1397"/>
      <c r="G4" s="1397"/>
      <c r="H4" s="1397"/>
      <c r="I4" s="1397"/>
      <c r="J4" s="1397"/>
      <c r="K4" s="1397"/>
      <c r="L4" s="1397"/>
    </row>
    <row r="5" spans="1:13" ht="15.75" thickBot="1">
      <c r="L5" s="603"/>
    </row>
    <row r="6" spans="1:13" ht="15.75" thickBot="1">
      <c r="A6" s="1398" t="s">
        <v>0</v>
      </c>
      <c r="B6" s="1399"/>
      <c r="C6" s="1400"/>
      <c r="D6" s="1404" t="s">
        <v>4389</v>
      </c>
      <c r="E6" s="1406" t="s">
        <v>4390</v>
      </c>
      <c r="F6" s="1407"/>
      <c r="G6" s="1408"/>
      <c r="H6" s="1409" t="s">
        <v>4391</v>
      </c>
      <c r="I6" s="1411" t="s">
        <v>54</v>
      </c>
      <c r="J6" s="1413" t="s">
        <v>4392</v>
      </c>
      <c r="K6" s="606" t="s">
        <v>1103</v>
      </c>
      <c r="L6" s="1415" t="s">
        <v>3</v>
      </c>
      <c r="M6" s="1416"/>
    </row>
    <row r="7" spans="1:13" ht="36.75" thickBot="1">
      <c r="A7" s="1401"/>
      <c r="B7" s="1402"/>
      <c r="C7" s="1403"/>
      <c r="D7" s="1405"/>
      <c r="E7" s="607" t="s">
        <v>4393</v>
      </c>
      <c r="F7" s="609" t="s">
        <v>4407</v>
      </c>
      <c r="G7" s="608" t="s">
        <v>181</v>
      </c>
      <c r="H7" s="1410"/>
      <c r="I7" s="1412"/>
      <c r="J7" s="1414"/>
      <c r="K7" s="609" t="s">
        <v>4394</v>
      </c>
      <c r="L7" s="661" t="s">
        <v>59</v>
      </c>
      <c r="M7" s="660" t="s">
        <v>53</v>
      </c>
    </row>
    <row r="8" spans="1:13" ht="15.75" thickBot="1">
      <c r="A8" s="1417"/>
      <c r="B8" s="1418"/>
      <c r="C8" s="1418"/>
      <c r="D8" s="1418"/>
      <c r="E8" s="1418"/>
      <c r="F8" s="1418"/>
      <c r="G8" s="1418"/>
      <c r="H8" s="1418"/>
      <c r="I8" s="1418"/>
      <c r="J8" s="1418"/>
      <c r="K8" s="1418"/>
      <c r="L8" s="1418"/>
      <c r="M8" s="1419"/>
    </row>
    <row r="9" spans="1:13">
      <c r="A9" s="610"/>
      <c r="B9" s="611"/>
      <c r="C9" s="611"/>
      <c r="D9" s="612"/>
      <c r="E9" s="612"/>
      <c r="F9" s="611"/>
      <c r="G9" s="611"/>
      <c r="H9" s="611"/>
      <c r="I9" s="611"/>
      <c r="J9" s="612"/>
      <c r="K9" s="613"/>
      <c r="L9" s="613"/>
      <c r="M9" s="613"/>
    </row>
    <row r="10" spans="1:13">
      <c r="A10" s="614" t="s">
        <v>4395</v>
      </c>
      <c r="B10" s="615"/>
      <c r="C10" s="615"/>
      <c r="D10" s="616" t="s">
        <v>4396</v>
      </c>
      <c r="E10" s="616"/>
      <c r="F10" s="617"/>
      <c r="G10" s="617"/>
      <c r="H10" s="617"/>
      <c r="I10" s="617"/>
      <c r="J10" s="618"/>
      <c r="K10" s="619"/>
      <c r="L10" s="619"/>
      <c r="M10" s="619"/>
    </row>
    <row r="11" spans="1:13">
      <c r="A11" s="614"/>
      <c r="B11" s="615" t="s">
        <v>63</v>
      </c>
      <c r="C11" s="1420" t="s">
        <v>68</v>
      </c>
      <c r="D11" s="1421"/>
      <c r="E11" s="620"/>
      <c r="F11" s="617"/>
      <c r="G11" s="617"/>
      <c r="H11" s="617"/>
      <c r="I11" s="617"/>
      <c r="J11" s="621"/>
      <c r="K11" s="619"/>
      <c r="L11" s="619"/>
      <c r="M11" s="619"/>
    </row>
    <row r="12" spans="1:13">
      <c r="A12" s="622"/>
      <c r="B12" s="623"/>
      <c r="C12" s="623"/>
      <c r="D12" s="624"/>
      <c r="E12" s="624"/>
      <c r="F12" s="623"/>
      <c r="G12" s="623"/>
      <c r="H12" s="623"/>
      <c r="I12" s="623"/>
      <c r="J12" s="625"/>
      <c r="K12" s="626"/>
      <c r="L12" s="626"/>
      <c r="M12" s="626"/>
    </row>
    <row r="13" spans="1:13">
      <c r="A13" s="1422" t="s">
        <v>4397</v>
      </c>
      <c r="B13" s="1423"/>
      <c r="C13" s="1423"/>
      <c r="D13" s="1423"/>
      <c r="E13" s="1423"/>
      <c r="F13" s="1423"/>
      <c r="G13" s="1423"/>
      <c r="H13" s="1423"/>
      <c r="I13" s="1423"/>
      <c r="J13" s="627">
        <f>SUM(J12:J12)</f>
        <v>0</v>
      </c>
      <c r="K13" s="619"/>
      <c r="L13" s="619"/>
      <c r="M13" s="619"/>
    </row>
    <row r="14" spans="1:13">
      <c r="A14" s="636"/>
      <c r="B14" s="637" t="s">
        <v>65</v>
      </c>
      <c r="C14" s="1424" t="s">
        <v>74</v>
      </c>
      <c r="D14" s="1424"/>
      <c r="E14" s="637"/>
      <c r="F14" s="639"/>
      <c r="G14" s="639"/>
      <c r="H14" s="639"/>
      <c r="I14" s="639"/>
      <c r="J14" s="640"/>
      <c r="K14" s="641"/>
      <c r="L14" s="641"/>
      <c r="M14" s="641"/>
    </row>
    <row r="15" spans="1:13" ht="24">
      <c r="A15" s="628"/>
      <c r="B15" s="629"/>
      <c r="C15" s="617">
        <v>1</v>
      </c>
      <c r="D15" s="332" t="s">
        <v>307</v>
      </c>
      <c r="E15" s="334" t="s">
        <v>75</v>
      </c>
      <c r="F15" s="617"/>
      <c r="G15" s="617"/>
      <c r="H15" s="331" t="s">
        <v>306</v>
      </c>
      <c r="I15" s="334">
        <v>1993</v>
      </c>
      <c r="J15" s="336">
        <v>500000</v>
      </c>
      <c r="K15" s="335" t="s">
        <v>71</v>
      </c>
      <c r="L15" s="337" t="s">
        <v>330</v>
      </c>
      <c r="M15" s="331" t="s">
        <v>111</v>
      </c>
    </row>
    <row r="16" spans="1:13">
      <c r="A16" s="630"/>
      <c r="B16" s="617"/>
      <c r="C16" s="617">
        <v>2</v>
      </c>
      <c r="D16" s="332" t="s">
        <v>307</v>
      </c>
      <c r="E16" s="334" t="s">
        <v>75</v>
      </c>
      <c r="F16" s="617"/>
      <c r="G16" s="617"/>
      <c r="H16" s="331" t="s">
        <v>306</v>
      </c>
      <c r="I16" s="334">
        <v>1999</v>
      </c>
      <c r="J16" s="336">
        <v>500000</v>
      </c>
      <c r="K16" s="335" t="s">
        <v>71</v>
      </c>
      <c r="L16" s="337" t="s">
        <v>89</v>
      </c>
      <c r="M16" s="331" t="s">
        <v>111</v>
      </c>
    </row>
    <row r="17" spans="1:13">
      <c r="A17" s="630"/>
      <c r="B17" s="617"/>
      <c r="C17" s="617">
        <v>3</v>
      </c>
      <c r="D17" s="332" t="s">
        <v>311</v>
      </c>
      <c r="E17" s="334" t="s">
        <v>75</v>
      </c>
      <c r="F17" s="617"/>
      <c r="G17" s="617"/>
      <c r="H17" s="331" t="s">
        <v>306</v>
      </c>
      <c r="I17" s="334">
        <v>1999</v>
      </c>
      <c r="J17" s="336">
        <v>500000</v>
      </c>
      <c r="K17" s="335" t="s">
        <v>71</v>
      </c>
      <c r="L17" s="337" t="s">
        <v>94</v>
      </c>
      <c r="M17" s="331" t="s">
        <v>111</v>
      </c>
    </row>
    <row r="18" spans="1:13">
      <c r="A18" s="630"/>
      <c r="B18" s="617"/>
      <c r="C18" s="617">
        <v>4</v>
      </c>
      <c r="D18" s="332" t="s">
        <v>307</v>
      </c>
      <c r="E18" s="334" t="s">
        <v>75</v>
      </c>
      <c r="F18" s="617"/>
      <c r="G18" s="617"/>
      <c r="H18" s="331" t="s">
        <v>306</v>
      </c>
      <c r="I18" s="334">
        <v>2004</v>
      </c>
      <c r="J18" s="336">
        <v>750000</v>
      </c>
      <c r="K18" s="335" t="s">
        <v>71</v>
      </c>
      <c r="L18" s="337" t="s">
        <v>72</v>
      </c>
      <c r="M18" s="331" t="s">
        <v>77</v>
      </c>
    </row>
    <row r="19" spans="1:13" ht="24">
      <c r="A19" s="630"/>
      <c r="B19" s="617"/>
      <c r="C19" s="617">
        <v>5</v>
      </c>
      <c r="D19" s="332" t="s">
        <v>307</v>
      </c>
      <c r="E19" s="334" t="s">
        <v>75</v>
      </c>
      <c r="F19" s="617"/>
      <c r="G19" s="617"/>
      <c r="H19" s="331" t="s">
        <v>306</v>
      </c>
      <c r="I19" s="334">
        <v>2006</v>
      </c>
      <c r="J19" s="336">
        <v>750000</v>
      </c>
      <c r="K19" s="335" t="s">
        <v>71</v>
      </c>
      <c r="L19" s="337" t="s">
        <v>330</v>
      </c>
      <c r="M19" s="331" t="s">
        <v>77</v>
      </c>
    </row>
    <row r="20" spans="1:13" ht="24">
      <c r="A20" s="630"/>
      <c r="B20" s="617"/>
      <c r="C20" s="617">
        <v>6</v>
      </c>
      <c r="D20" s="332" t="s">
        <v>334</v>
      </c>
      <c r="E20" s="334" t="s">
        <v>309</v>
      </c>
      <c r="F20" s="617"/>
      <c r="G20" s="617"/>
      <c r="H20" s="331" t="s">
        <v>312</v>
      </c>
      <c r="I20" s="334">
        <v>2008</v>
      </c>
      <c r="J20" s="336">
        <v>500000</v>
      </c>
      <c r="K20" s="335" t="s">
        <v>71</v>
      </c>
      <c r="L20" s="337" t="s">
        <v>89</v>
      </c>
      <c r="M20" s="331" t="s">
        <v>77</v>
      </c>
    </row>
    <row r="21" spans="1:13">
      <c r="A21" s="630"/>
      <c r="B21" s="617"/>
      <c r="C21" s="617">
        <v>7</v>
      </c>
      <c r="D21" s="332" t="s">
        <v>314</v>
      </c>
      <c r="E21" s="334" t="s">
        <v>75</v>
      </c>
      <c r="F21" s="617"/>
      <c r="G21" s="617"/>
      <c r="H21" s="331" t="s">
        <v>313</v>
      </c>
      <c r="I21" s="334">
        <v>2008</v>
      </c>
      <c r="J21" s="336">
        <v>650000</v>
      </c>
      <c r="K21" s="335" t="s">
        <v>71</v>
      </c>
      <c r="L21" s="337" t="s">
        <v>315</v>
      </c>
      <c r="M21" s="331" t="s">
        <v>77</v>
      </c>
    </row>
    <row r="22" spans="1:13" ht="24">
      <c r="A22" s="630"/>
      <c r="B22" s="617"/>
      <c r="C22" s="617">
        <v>8</v>
      </c>
      <c r="D22" s="332" t="s">
        <v>337</v>
      </c>
      <c r="E22" s="334" t="s">
        <v>316</v>
      </c>
      <c r="F22" s="617"/>
      <c r="G22" s="617"/>
      <c r="H22" s="331" t="s">
        <v>312</v>
      </c>
      <c r="I22" s="334">
        <v>2008</v>
      </c>
      <c r="J22" s="336">
        <v>4920000</v>
      </c>
      <c r="K22" s="335" t="s">
        <v>71</v>
      </c>
      <c r="L22" s="337" t="s">
        <v>339</v>
      </c>
      <c r="M22" s="331" t="s">
        <v>77</v>
      </c>
    </row>
    <row r="23" spans="1:13" ht="24">
      <c r="A23" s="630"/>
      <c r="B23" s="617"/>
      <c r="C23" s="617">
        <v>9</v>
      </c>
      <c r="D23" s="332" t="s">
        <v>318</v>
      </c>
      <c r="E23" s="334" t="s">
        <v>319</v>
      </c>
      <c r="F23" s="617"/>
      <c r="G23" s="617"/>
      <c r="H23" s="331" t="s">
        <v>317</v>
      </c>
      <c r="I23" s="334">
        <v>2010</v>
      </c>
      <c r="J23" s="336">
        <v>180000</v>
      </c>
      <c r="K23" s="335" t="s">
        <v>80</v>
      </c>
      <c r="L23" s="337" t="s">
        <v>320</v>
      </c>
      <c r="M23" s="331" t="s">
        <v>77</v>
      </c>
    </row>
    <row r="24" spans="1:13" ht="24">
      <c r="A24" s="630"/>
      <c r="B24" s="617"/>
      <c r="C24" s="617">
        <v>10</v>
      </c>
      <c r="D24" s="332" t="s">
        <v>341</v>
      </c>
      <c r="E24" s="334" t="s">
        <v>75</v>
      </c>
      <c r="F24" s="617"/>
      <c r="G24" s="617"/>
      <c r="H24" s="331" t="s">
        <v>321</v>
      </c>
      <c r="I24" s="334">
        <v>2010</v>
      </c>
      <c r="J24" s="336">
        <v>9500000</v>
      </c>
      <c r="K24" s="335" t="s">
        <v>71</v>
      </c>
      <c r="L24" s="337" t="s">
        <v>339</v>
      </c>
      <c r="M24" s="331" t="s">
        <v>77</v>
      </c>
    </row>
    <row r="25" spans="1:13" ht="24">
      <c r="A25" s="630"/>
      <c r="B25" s="617"/>
      <c r="C25" s="617">
        <v>11</v>
      </c>
      <c r="D25" s="337" t="s">
        <v>344</v>
      </c>
      <c r="E25" s="334" t="s">
        <v>346</v>
      </c>
      <c r="F25" s="617"/>
      <c r="G25" s="617"/>
      <c r="H25" s="331" t="s">
        <v>343</v>
      </c>
      <c r="I25" s="334">
        <v>2010</v>
      </c>
      <c r="J25" s="336">
        <v>12100000</v>
      </c>
      <c r="K25" s="335" t="s">
        <v>71</v>
      </c>
      <c r="L25" s="337" t="s">
        <v>339</v>
      </c>
      <c r="M25" s="331" t="s">
        <v>77</v>
      </c>
    </row>
    <row r="26" spans="1:13">
      <c r="A26" s="630"/>
      <c r="B26" s="617"/>
      <c r="C26" s="617">
        <v>12</v>
      </c>
      <c r="D26" s="332" t="s">
        <v>350</v>
      </c>
      <c r="E26" s="334" t="s">
        <v>351</v>
      </c>
      <c r="F26" s="617"/>
      <c r="G26" s="617"/>
      <c r="H26" s="331" t="s">
        <v>349</v>
      </c>
      <c r="I26" s="334">
        <v>2012</v>
      </c>
      <c r="J26" s="336">
        <v>2750000</v>
      </c>
      <c r="K26" s="335" t="s">
        <v>71</v>
      </c>
      <c r="L26" s="337" t="s">
        <v>94</v>
      </c>
      <c r="M26" s="331" t="s">
        <v>77</v>
      </c>
    </row>
    <row r="27" spans="1:13" ht="24">
      <c r="A27" s="630"/>
      <c r="B27" s="617"/>
      <c r="C27" s="617">
        <v>13</v>
      </c>
      <c r="D27" s="337" t="s">
        <v>354</v>
      </c>
      <c r="E27" s="334" t="s">
        <v>355</v>
      </c>
      <c r="F27" s="617"/>
      <c r="G27" s="617"/>
      <c r="H27" s="331" t="s">
        <v>353</v>
      </c>
      <c r="I27" s="334">
        <v>2012</v>
      </c>
      <c r="J27" s="336">
        <v>2250000</v>
      </c>
      <c r="K27" s="335" t="s">
        <v>71</v>
      </c>
      <c r="L27" s="337" t="s">
        <v>339</v>
      </c>
      <c r="M27" s="331" t="s">
        <v>77</v>
      </c>
    </row>
    <row r="28" spans="1:13" ht="36">
      <c r="A28" s="630"/>
      <c r="B28" s="617"/>
      <c r="C28" s="617">
        <v>14</v>
      </c>
      <c r="D28" s="332" t="s">
        <v>358</v>
      </c>
      <c r="E28" s="334" t="s">
        <v>359</v>
      </c>
      <c r="F28" s="617"/>
      <c r="G28" s="617"/>
      <c r="H28" s="331" t="s">
        <v>357</v>
      </c>
      <c r="I28" s="334">
        <v>2013</v>
      </c>
      <c r="J28" s="336">
        <v>2300000</v>
      </c>
      <c r="K28" s="335" t="s">
        <v>71</v>
      </c>
      <c r="L28" s="337" t="s">
        <v>330</v>
      </c>
      <c r="M28" s="331" t="s">
        <v>77</v>
      </c>
    </row>
    <row r="29" spans="1:13" ht="24">
      <c r="A29" s="630"/>
      <c r="B29" s="617"/>
      <c r="C29" s="617">
        <v>15</v>
      </c>
      <c r="D29" s="332" t="s">
        <v>363</v>
      </c>
      <c r="E29" s="334" t="s">
        <v>309</v>
      </c>
      <c r="F29" s="617"/>
      <c r="G29" s="617"/>
      <c r="H29" s="331" t="s">
        <v>362</v>
      </c>
      <c r="I29" s="334">
        <v>2013</v>
      </c>
      <c r="J29" s="336">
        <v>685000</v>
      </c>
      <c r="K29" s="335" t="s">
        <v>71</v>
      </c>
      <c r="L29" s="337" t="s">
        <v>339</v>
      </c>
      <c r="M29" s="331" t="s">
        <v>77</v>
      </c>
    </row>
    <row r="30" spans="1:13">
      <c r="A30" s="630"/>
      <c r="B30" s="617"/>
      <c r="C30" s="617">
        <v>16</v>
      </c>
      <c r="D30" s="332" t="s">
        <v>364</v>
      </c>
      <c r="E30" s="334" t="s">
        <v>82</v>
      </c>
      <c r="F30" s="617"/>
      <c r="G30" s="617"/>
      <c r="H30" s="331" t="s">
        <v>357</v>
      </c>
      <c r="I30" s="334">
        <v>2014</v>
      </c>
      <c r="J30" s="336">
        <v>570000</v>
      </c>
      <c r="K30" s="335" t="s">
        <v>71</v>
      </c>
      <c r="L30" s="337" t="s">
        <v>94</v>
      </c>
      <c r="M30" s="331" t="s">
        <v>77</v>
      </c>
    </row>
    <row r="31" spans="1:13" ht="24">
      <c r="A31" s="630"/>
      <c r="B31" s="617"/>
      <c r="C31" s="617">
        <v>17</v>
      </c>
      <c r="D31" s="337" t="s">
        <v>341</v>
      </c>
      <c r="E31" s="334" t="s">
        <v>75</v>
      </c>
      <c r="F31" s="617"/>
      <c r="G31" s="617"/>
      <c r="H31" s="331" t="s">
        <v>321</v>
      </c>
      <c r="I31" s="334">
        <v>2014</v>
      </c>
      <c r="J31" s="336">
        <f>9*600000</f>
        <v>5400000</v>
      </c>
      <c r="K31" s="335" t="s">
        <v>71</v>
      </c>
      <c r="L31" s="337" t="s">
        <v>339</v>
      </c>
      <c r="M31" s="331" t="s">
        <v>77</v>
      </c>
    </row>
    <row r="32" spans="1:13" ht="36">
      <c r="A32" s="630"/>
      <c r="B32" s="617"/>
      <c r="C32" s="617">
        <v>18</v>
      </c>
      <c r="D32" s="332" t="s">
        <v>367</v>
      </c>
      <c r="E32" s="334" t="s">
        <v>368</v>
      </c>
      <c r="F32" s="617"/>
      <c r="G32" s="617"/>
      <c r="H32" s="331" t="s">
        <v>343</v>
      </c>
      <c r="I32" s="334">
        <v>2015</v>
      </c>
      <c r="J32" s="336">
        <v>5000000</v>
      </c>
      <c r="K32" s="335" t="s">
        <v>71</v>
      </c>
      <c r="L32" s="337" t="s">
        <v>339</v>
      </c>
      <c r="M32" s="331" t="s">
        <v>77</v>
      </c>
    </row>
    <row r="33" spans="1:13" ht="24">
      <c r="A33" s="630"/>
      <c r="B33" s="617"/>
      <c r="C33" s="617">
        <v>19</v>
      </c>
      <c r="D33" s="332" t="s">
        <v>370</v>
      </c>
      <c r="E33" s="334" t="s">
        <v>371</v>
      </c>
      <c r="F33" s="617"/>
      <c r="G33" s="617"/>
      <c r="H33" s="331" t="s">
        <v>343</v>
      </c>
      <c r="I33" s="334">
        <v>2015</v>
      </c>
      <c r="J33" s="336">
        <v>8769600</v>
      </c>
      <c r="K33" s="335" t="s">
        <v>71</v>
      </c>
      <c r="L33" s="337" t="s">
        <v>339</v>
      </c>
      <c r="M33" s="331" t="s">
        <v>77</v>
      </c>
    </row>
    <row r="34" spans="1:13" ht="24">
      <c r="A34" s="630"/>
      <c r="B34" s="617"/>
      <c r="C34" s="617">
        <v>20</v>
      </c>
      <c r="D34" s="332" t="s">
        <v>373</v>
      </c>
      <c r="E34" s="334" t="s">
        <v>375</v>
      </c>
      <c r="F34" s="617"/>
      <c r="G34" s="617"/>
      <c r="H34" s="331" t="s">
        <v>312</v>
      </c>
      <c r="I34" s="334">
        <v>2015</v>
      </c>
      <c r="J34" s="336">
        <f>53000*92</f>
        <v>4876000</v>
      </c>
      <c r="K34" s="335" t="s">
        <v>80</v>
      </c>
      <c r="L34" s="337" t="s">
        <v>339</v>
      </c>
      <c r="M34" s="331" t="s">
        <v>77</v>
      </c>
    </row>
    <row r="35" spans="1:13" ht="36">
      <c r="A35" s="630"/>
      <c r="B35" s="617"/>
      <c r="C35" s="617">
        <v>21</v>
      </c>
      <c r="D35" s="332" t="s">
        <v>378</v>
      </c>
      <c r="E35" s="334" t="s">
        <v>75</v>
      </c>
      <c r="F35" s="617"/>
      <c r="G35" s="617"/>
      <c r="H35" s="331" t="s">
        <v>377</v>
      </c>
      <c r="I35" s="334">
        <v>2015</v>
      </c>
      <c r="J35" s="336">
        <v>1000000</v>
      </c>
      <c r="K35" s="335" t="s">
        <v>71</v>
      </c>
      <c r="L35" s="337" t="s">
        <v>381</v>
      </c>
      <c r="M35" s="331" t="s">
        <v>77</v>
      </c>
    </row>
    <row r="36" spans="1:13">
      <c r="A36" s="630"/>
      <c r="B36" s="617"/>
      <c r="C36" s="617">
        <v>22</v>
      </c>
      <c r="D36" s="337" t="s">
        <v>383</v>
      </c>
      <c r="E36" s="334" t="s">
        <v>75</v>
      </c>
      <c r="F36" s="617"/>
      <c r="G36" s="617"/>
      <c r="H36" s="331" t="s">
        <v>382</v>
      </c>
      <c r="I36" s="334">
        <v>2016</v>
      </c>
      <c r="J36" s="336">
        <v>6700000</v>
      </c>
      <c r="K36" s="335" t="s">
        <v>71</v>
      </c>
      <c r="L36" s="337" t="s">
        <v>385</v>
      </c>
      <c r="M36" s="331" t="s">
        <v>77</v>
      </c>
    </row>
    <row r="37" spans="1:13" ht="24">
      <c r="A37" s="630"/>
      <c r="B37" s="617"/>
      <c r="C37" s="617">
        <v>23</v>
      </c>
      <c r="D37" s="332" t="s">
        <v>387</v>
      </c>
      <c r="E37" s="334" t="s">
        <v>388</v>
      </c>
      <c r="F37" s="617"/>
      <c r="G37" s="617"/>
      <c r="H37" s="331" t="s">
        <v>386</v>
      </c>
      <c r="I37" s="334">
        <v>2016</v>
      </c>
      <c r="J37" s="336">
        <v>24000000</v>
      </c>
      <c r="K37" s="335" t="s">
        <v>71</v>
      </c>
      <c r="L37" s="337" t="s">
        <v>339</v>
      </c>
      <c r="M37" s="331" t="s">
        <v>77</v>
      </c>
    </row>
    <row r="38" spans="1:13" ht="24">
      <c r="A38" s="630"/>
      <c r="B38" s="617"/>
      <c r="C38" s="617">
        <v>24</v>
      </c>
      <c r="D38" s="332" t="s">
        <v>387</v>
      </c>
      <c r="E38" s="334" t="s">
        <v>84</v>
      </c>
      <c r="F38" s="617"/>
      <c r="G38" s="617"/>
      <c r="H38" s="331" t="s">
        <v>386</v>
      </c>
      <c r="I38" s="334">
        <v>2016</v>
      </c>
      <c r="J38" s="336">
        <v>11000000</v>
      </c>
      <c r="K38" s="335" t="s">
        <v>71</v>
      </c>
      <c r="L38" s="337" t="s">
        <v>339</v>
      </c>
      <c r="M38" s="331" t="s">
        <v>77</v>
      </c>
    </row>
    <row r="39" spans="1:13" ht="24">
      <c r="A39" s="630"/>
      <c r="B39" s="617"/>
      <c r="C39" s="617">
        <v>25</v>
      </c>
      <c r="D39" s="332" t="s">
        <v>392</v>
      </c>
      <c r="E39" s="334" t="s">
        <v>394</v>
      </c>
      <c r="F39" s="617"/>
      <c r="G39" s="617"/>
      <c r="H39" s="331" t="s">
        <v>391</v>
      </c>
      <c r="I39" s="334">
        <v>2016</v>
      </c>
      <c r="J39" s="336">
        <v>5980000</v>
      </c>
      <c r="K39" s="335" t="s">
        <v>71</v>
      </c>
      <c r="L39" s="337" t="s">
        <v>339</v>
      </c>
      <c r="M39" s="331" t="s">
        <v>77</v>
      </c>
    </row>
    <row r="40" spans="1:13" ht="24">
      <c r="A40" s="630"/>
      <c r="B40" s="617"/>
      <c r="C40" s="617">
        <v>26</v>
      </c>
      <c r="D40" s="332" t="s">
        <v>397</v>
      </c>
      <c r="E40" s="334" t="s">
        <v>319</v>
      </c>
      <c r="F40" s="617"/>
      <c r="G40" s="617"/>
      <c r="H40" s="331" t="s">
        <v>396</v>
      </c>
      <c r="I40" s="334">
        <v>2018</v>
      </c>
      <c r="J40" s="336">
        <v>2688000</v>
      </c>
      <c r="K40" s="335" t="s">
        <v>71</v>
      </c>
      <c r="L40" s="337" t="s">
        <v>72</v>
      </c>
      <c r="M40" s="331" t="s">
        <v>77</v>
      </c>
    </row>
    <row r="41" spans="1:13">
      <c r="A41" s="630"/>
      <c r="B41" s="617"/>
      <c r="C41" s="617">
        <v>27</v>
      </c>
      <c r="D41" s="332" t="s">
        <v>314</v>
      </c>
      <c r="E41" s="334" t="s">
        <v>75</v>
      </c>
      <c r="F41" s="617"/>
      <c r="G41" s="617"/>
      <c r="H41" s="331" t="s">
        <v>313</v>
      </c>
      <c r="I41" s="334">
        <v>2017</v>
      </c>
      <c r="J41" s="336">
        <v>20000000</v>
      </c>
      <c r="K41" s="335" t="s">
        <v>71</v>
      </c>
      <c r="L41" s="337" t="s">
        <v>94</v>
      </c>
      <c r="M41" s="331" t="s">
        <v>77</v>
      </c>
    </row>
    <row r="42" spans="1:13" ht="24">
      <c r="A42" s="630"/>
      <c r="B42" s="617"/>
      <c r="C42" s="617">
        <v>28</v>
      </c>
      <c r="D42" s="332" t="s">
        <v>400</v>
      </c>
      <c r="E42" s="334" t="s">
        <v>401</v>
      </c>
      <c r="F42" s="617"/>
      <c r="G42" s="617"/>
      <c r="H42" s="331" t="s">
        <v>399</v>
      </c>
      <c r="I42" s="334">
        <v>2017</v>
      </c>
      <c r="J42" s="336">
        <v>10000000</v>
      </c>
      <c r="K42" s="335" t="s">
        <v>71</v>
      </c>
      <c r="L42" s="337" t="s">
        <v>339</v>
      </c>
      <c r="M42" s="331" t="s">
        <v>77</v>
      </c>
    </row>
    <row r="43" spans="1:13" ht="36">
      <c r="A43" s="630"/>
      <c r="B43" s="617"/>
      <c r="C43" s="617">
        <v>29</v>
      </c>
      <c r="D43" s="332" t="s">
        <v>403</v>
      </c>
      <c r="E43" s="334" t="s">
        <v>86</v>
      </c>
      <c r="F43" s="617"/>
      <c r="G43" s="617"/>
      <c r="H43" s="665"/>
      <c r="I43" s="334">
        <v>2017</v>
      </c>
      <c r="J43" s="336">
        <v>16500000</v>
      </c>
      <c r="K43" s="335" t="s">
        <v>71</v>
      </c>
      <c r="L43" s="337" t="s">
        <v>406</v>
      </c>
      <c r="M43" s="331" t="s">
        <v>77</v>
      </c>
    </row>
    <row r="44" spans="1:13">
      <c r="A44" s="630"/>
      <c r="B44" s="617"/>
      <c r="C44" s="617">
        <v>30</v>
      </c>
      <c r="D44" s="332" t="s">
        <v>407</v>
      </c>
      <c r="E44" s="334" t="s">
        <v>409</v>
      </c>
      <c r="F44" s="617"/>
      <c r="G44" s="617"/>
      <c r="H44" s="331" t="s">
        <v>349</v>
      </c>
      <c r="I44" s="334">
        <v>2017</v>
      </c>
      <c r="J44" s="336">
        <v>1250000</v>
      </c>
      <c r="K44" s="335" t="s">
        <v>71</v>
      </c>
      <c r="L44" s="337" t="s">
        <v>94</v>
      </c>
      <c r="M44" s="331" t="s">
        <v>77</v>
      </c>
    </row>
    <row r="45" spans="1:13" ht="24">
      <c r="A45" s="630"/>
      <c r="B45" s="617"/>
      <c r="C45" s="617">
        <v>31</v>
      </c>
      <c r="D45" s="332" t="s">
        <v>412</v>
      </c>
      <c r="E45" s="334" t="s">
        <v>73</v>
      </c>
      <c r="F45" s="617"/>
      <c r="G45" s="617"/>
      <c r="H45" s="331" t="s">
        <v>411</v>
      </c>
      <c r="I45" s="334">
        <v>2017</v>
      </c>
      <c r="J45" s="336">
        <v>4500000</v>
      </c>
      <c r="K45" s="335" t="s">
        <v>71</v>
      </c>
      <c r="L45" s="337" t="s">
        <v>415</v>
      </c>
      <c r="M45" s="331" t="s">
        <v>77</v>
      </c>
    </row>
    <row r="46" spans="1:13" ht="24">
      <c r="A46" s="630"/>
      <c r="B46" s="617"/>
      <c r="C46" s="617">
        <v>32</v>
      </c>
      <c r="D46" s="332" t="s">
        <v>412</v>
      </c>
      <c r="E46" s="334" t="s">
        <v>73</v>
      </c>
      <c r="F46" s="617"/>
      <c r="G46" s="617"/>
      <c r="H46" s="331" t="s">
        <v>411</v>
      </c>
      <c r="I46" s="334">
        <v>2017</v>
      </c>
      <c r="J46" s="336">
        <v>800000</v>
      </c>
      <c r="K46" s="335" t="s">
        <v>71</v>
      </c>
      <c r="L46" s="337" t="s">
        <v>415</v>
      </c>
      <c r="M46" s="331" t="s">
        <v>77</v>
      </c>
    </row>
    <row r="47" spans="1:13">
      <c r="A47" s="630"/>
      <c r="B47" s="617"/>
      <c r="C47" s="617">
        <v>33</v>
      </c>
      <c r="D47" s="332" t="s">
        <v>412</v>
      </c>
      <c r="E47" s="334" t="s">
        <v>73</v>
      </c>
      <c r="F47" s="617"/>
      <c r="G47" s="617"/>
      <c r="H47" s="331" t="s">
        <v>411</v>
      </c>
      <c r="I47" s="334">
        <v>2017</v>
      </c>
      <c r="J47" s="336">
        <v>1425000</v>
      </c>
      <c r="K47" s="335" t="s">
        <v>71</v>
      </c>
      <c r="L47" s="337" t="s">
        <v>420</v>
      </c>
      <c r="M47" s="331" t="s">
        <v>77</v>
      </c>
    </row>
    <row r="48" spans="1:13">
      <c r="A48" s="630"/>
      <c r="B48" s="617"/>
      <c r="C48" s="617">
        <v>34</v>
      </c>
      <c r="D48" s="332" t="s">
        <v>412</v>
      </c>
      <c r="E48" s="334" t="s">
        <v>73</v>
      </c>
      <c r="F48" s="617"/>
      <c r="G48" s="617"/>
      <c r="H48" s="331" t="s">
        <v>411</v>
      </c>
      <c r="I48" s="334">
        <v>2017</v>
      </c>
      <c r="J48" s="336">
        <v>1140000</v>
      </c>
      <c r="K48" s="335" t="s">
        <v>71</v>
      </c>
      <c r="L48" s="337" t="s">
        <v>420</v>
      </c>
      <c r="M48" s="331" t="s">
        <v>77</v>
      </c>
    </row>
    <row r="49" spans="1:13">
      <c r="A49" s="630"/>
      <c r="B49" s="617"/>
      <c r="C49" s="617">
        <v>35</v>
      </c>
      <c r="D49" s="332" t="s">
        <v>412</v>
      </c>
      <c r="E49" s="334" t="s">
        <v>73</v>
      </c>
      <c r="F49" s="617"/>
      <c r="G49" s="617"/>
      <c r="H49" s="331" t="s">
        <v>411</v>
      </c>
      <c r="I49" s="334">
        <v>2017</v>
      </c>
      <c r="J49" s="336">
        <v>720000</v>
      </c>
      <c r="K49" s="335" t="s">
        <v>71</v>
      </c>
      <c r="L49" s="337" t="s">
        <v>420</v>
      </c>
      <c r="M49" s="331" t="s">
        <v>77</v>
      </c>
    </row>
    <row r="50" spans="1:13">
      <c r="A50" s="630"/>
      <c r="B50" s="617"/>
      <c r="C50" s="617">
        <v>36</v>
      </c>
      <c r="D50" s="332" t="s">
        <v>110</v>
      </c>
      <c r="E50" s="334" t="s">
        <v>87</v>
      </c>
      <c r="F50" s="617"/>
      <c r="G50" s="617"/>
      <c r="H50" s="331" t="s">
        <v>349</v>
      </c>
      <c r="I50" s="334">
        <v>2017</v>
      </c>
      <c r="J50" s="336">
        <v>5000000</v>
      </c>
      <c r="K50" s="335" t="s">
        <v>71</v>
      </c>
      <c r="L50" s="337" t="s">
        <v>89</v>
      </c>
      <c r="M50" s="331" t="s">
        <v>77</v>
      </c>
    </row>
    <row r="51" spans="1:13" ht="24">
      <c r="A51" s="630"/>
      <c r="B51" s="617"/>
      <c r="C51" s="617">
        <v>37</v>
      </c>
      <c r="D51" s="332" t="s">
        <v>427</v>
      </c>
      <c r="E51" s="334" t="s">
        <v>73</v>
      </c>
      <c r="F51" s="617"/>
      <c r="G51" s="617"/>
      <c r="H51" s="331" t="s">
        <v>382</v>
      </c>
      <c r="I51" s="334">
        <v>2017</v>
      </c>
      <c r="J51" s="336">
        <v>1300000</v>
      </c>
      <c r="K51" s="335" t="s">
        <v>71</v>
      </c>
      <c r="L51" s="337" t="s">
        <v>339</v>
      </c>
      <c r="M51" s="331" t="s">
        <v>77</v>
      </c>
    </row>
    <row r="52" spans="1:13" ht="24">
      <c r="A52" s="630"/>
      <c r="B52" s="617"/>
      <c r="C52" s="617">
        <v>38</v>
      </c>
      <c r="D52" s="332" t="s">
        <v>427</v>
      </c>
      <c r="E52" s="334" t="s">
        <v>73</v>
      </c>
      <c r="F52" s="619"/>
      <c r="G52" s="617"/>
      <c r="H52" s="331" t="s">
        <v>382</v>
      </c>
      <c r="I52" s="334">
        <v>2017</v>
      </c>
      <c r="J52" s="336">
        <v>1200000</v>
      </c>
      <c r="K52" s="335" t="s">
        <v>71</v>
      </c>
      <c r="L52" s="337" t="s">
        <v>339</v>
      </c>
      <c r="M52" s="331" t="s">
        <v>77</v>
      </c>
    </row>
    <row r="53" spans="1:13" ht="24">
      <c r="A53" s="630"/>
      <c r="B53" s="617"/>
      <c r="C53" s="617">
        <v>39</v>
      </c>
      <c r="D53" s="332" t="s">
        <v>433</v>
      </c>
      <c r="E53" s="334" t="s">
        <v>73</v>
      </c>
      <c r="F53" s="617"/>
      <c r="G53" s="617"/>
      <c r="H53" s="331" t="s">
        <v>432</v>
      </c>
      <c r="I53" s="334">
        <v>2017</v>
      </c>
      <c r="J53" s="336">
        <v>2147500</v>
      </c>
      <c r="K53" s="335" t="s">
        <v>71</v>
      </c>
      <c r="L53" s="337" t="s">
        <v>339</v>
      </c>
      <c r="M53" s="331" t="s">
        <v>77</v>
      </c>
    </row>
    <row r="54" spans="1:13" ht="60">
      <c r="A54" s="630"/>
      <c r="B54" s="617"/>
      <c r="C54" s="617">
        <v>40</v>
      </c>
      <c r="D54" s="332" t="s">
        <v>110</v>
      </c>
      <c r="E54" s="334" t="s">
        <v>436</v>
      </c>
      <c r="F54" s="617"/>
      <c r="G54" s="617"/>
      <c r="H54" s="331" t="s">
        <v>349</v>
      </c>
      <c r="I54" s="334">
        <v>2018</v>
      </c>
      <c r="J54" s="336">
        <v>4500000</v>
      </c>
      <c r="K54" s="335" t="s">
        <v>71</v>
      </c>
      <c r="L54" s="337" t="s">
        <v>92</v>
      </c>
      <c r="M54" s="331" t="s">
        <v>77</v>
      </c>
    </row>
    <row r="55" spans="1:13">
      <c r="A55" s="630"/>
      <c r="B55" s="617"/>
      <c r="C55" s="617">
        <v>41</v>
      </c>
      <c r="D55" s="276" t="s">
        <v>397</v>
      </c>
      <c r="E55" s="278" t="s">
        <v>438</v>
      </c>
      <c r="F55" s="617"/>
      <c r="G55" s="617"/>
      <c r="H55" s="275" t="s">
        <v>396</v>
      </c>
      <c r="I55" s="278">
        <v>2018</v>
      </c>
      <c r="J55" s="281">
        <v>2500000</v>
      </c>
      <c r="K55" s="280" t="s">
        <v>71</v>
      </c>
      <c r="L55" s="282" t="s">
        <v>89</v>
      </c>
      <c r="M55" s="275" t="s">
        <v>77</v>
      </c>
    </row>
    <row r="56" spans="1:13" ht="24">
      <c r="A56" s="630"/>
      <c r="B56" s="617"/>
      <c r="C56" s="617">
        <v>42</v>
      </c>
      <c r="D56" s="276" t="s">
        <v>440</v>
      </c>
      <c r="E56" s="278" t="s">
        <v>93</v>
      </c>
      <c r="F56" s="617"/>
      <c r="G56" s="617"/>
      <c r="H56" s="275" t="s">
        <v>439</v>
      </c>
      <c r="I56" s="278">
        <v>2018</v>
      </c>
      <c r="J56" s="281">
        <v>275000</v>
      </c>
      <c r="K56" s="280" t="s">
        <v>71</v>
      </c>
      <c r="L56" s="282" t="s">
        <v>443</v>
      </c>
      <c r="M56" s="275" t="s">
        <v>77</v>
      </c>
    </row>
    <row r="57" spans="1:13" ht="24">
      <c r="A57" s="630"/>
      <c r="B57" s="617"/>
      <c r="C57" s="617">
        <v>43</v>
      </c>
      <c r="D57" s="276" t="s">
        <v>445</v>
      </c>
      <c r="E57" s="278" t="s">
        <v>95</v>
      </c>
      <c r="F57" s="617"/>
      <c r="G57" s="617"/>
      <c r="H57" s="275" t="s">
        <v>444</v>
      </c>
      <c r="I57" s="278">
        <v>2018</v>
      </c>
      <c r="J57" s="281">
        <v>4000000</v>
      </c>
      <c r="K57" s="280" t="s">
        <v>71</v>
      </c>
      <c r="L57" s="282" t="s">
        <v>339</v>
      </c>
      <c r="M57" s="275" t="s">
        <v>77</v>
      </c>
    </row>
    <row r="58" spans="1:13" ht="24">
      <c r="A58" s="630"/>
      <c r="B58" s="617"/>
      <c r="C58" s="617">
        <v>44</v>
      </c>
      <c r="D58" s="276" t="s">
        <v>448</v>
      </c>
      <c r="E58" s="278" t="s">
        <v>73</v>
      </c>
      <c r="F58" s="617"/>
      <c r="G58" s="617"/>
      <c r="H58" s="275" t="s">
        <v>447</v>
      </c>
      <c r="I58" s="278">
        <v>2019</v>
      </c>
      <c r="J58" s="281">
        <v>3300000</v>
      </c>
      <c r="K58" s="280" t="s">
        <v>71</v>
      </c>
      <c r="L58" s="282" t="s">
        <v>339</v>
      </c>
      <c r="M58" s="278" t="s">
        <v>98</v>
      </c>
    </row>
    <row r="59" spans="1:13">
      <c r="A59" s="630"/>
      <c r="B59" s="617"/>
      <c r="C59" s="617">
        <v>45</v>
      </c>
      <c r="D59" s="276" t="s">
        <v>450</v>
      </c>
      <c r="E59" s="278" t="s">
        <v>451</v>
      </c>
      <c r="F59" s="617"/>
      <c r="G59" s="617"/>
      <c r="H59" s="275" t="s">
        <v>447</v>
      </c>
      <c r="I59" s="278">
        <v>2019</v>
      </c>
      <c r="J59" s="281">
        <v>1500000</v>
      </c>
      <c r="K59" s="280" t="s">
        <v>71</v>
      </c>
      <c r="L59" s="282" t="s">
        <v>120</v>
      </c>
      <c r="M59" s="278" t="s">
        <v>98</v>
      </c>
    </row>
    <row r="60" spans="1:13" ht="24">
      <c r="A60" s="630"/>
      <c r="B60" s="617"/>
      <c r="C60" s="617">
        <v>46</v>
      </c>
      <c r="D60" s="276" t="s">
        <v>454</v>
      </c>
      <c r="E60" s="278" t="s">
        <v>455</v>
      </c>
      <c r="F60" s="617"/>
      <c r="G60" s="617"/>
      <c r="H60" s="275" t="s">
        <v>453</v>
      </c>
      <c r="I60" s="278">
        <v>2019</v>
      </c>
      <c r="J60" s="281">
        <v>15489580</v>
      </c>
      <c r="K60" s="280" t="s">
        <v>71</v>
      </c>
      <c r="L60" s="282" t="s">
        <v>339</v>
      </c>
      <c r="M60" s="278" t="s">
        <v>98</v>
      </c>
    </row>
    <row r="61" spans="1:13" ht="24">
      <c r="A61" s="630"/>
      <c r="B61" s="617"/>
      <c r="C61" s="617">
        <v>47</v>
      </c>
      <c r="D61" s="276" t="s">
        <v>454</v>
      </c>
      <c r="E61" s="278" t="s">
        <v>455</v>
      </c>
      <c r="F61" s="617"/>
      <c r="G61" s="617"/>
      <c r="H61" s="275" t="s">
        <v>453</v>
      </c>
      <c r="I61" s="278">
        <v>2019</v>
      </c>
      <c r="J61" s="281">
        <v>15989657</v>
      </c>
      <c r="K61" s="280" t="s">
        <v>71</v>
      </c>
      <c r="L61" s="282" t="s">
        <v>339</v>
      </c>
      <c r="M61" s="278" t="s">
        <v>98</v>
      </c>
    </row>
    <row r="62" spans="1:13" ht="72">
      <c r="A62" s="630"/>
      <c r="B62" s="617"/>
      <c r="C62" s="617">
        <v>48</v>
      </c>
      <c r="D62" s="276" t="s">
        <v>457</v>
      </c>
      <c r="E62" s="278" t="s">
        <v>458</v>
      </c>
      <c r="F62" s="617"/>
      <c r="G62" s="617"/>
      <c r="H62" s="275" t="s">
        <v>453</v>
      </c>
      <c r="I62" s="278">
        <v>2020</v>
      </c>
      <c r="J62" s="281">
        <v>485000</v>
      </c>
      <c r="K62" s="280" t="s">
        <v>71</v>
      </c>
      <c r="L62" s="282" t="s">
        <v>339</v>
      </c>
      <c r="M62" s="278" t="s">
        <v>459</v>
      </c>
    </row>
    <row r="63" spans="1:13">
      <c r="A63" s="630"/>
      <c r="B63" s="617"/>
      <c r="C63" s="617">
        <v>49</v>
      </c>
      <c r="D63" s="276" t="s">
        <v>461</v>
      </c>
      <c r="E63" s="278" t="s">
        <v>96</v>
      </c>
      <c r="F63" s="617"/>
      <c r="G63" s="617"/>
      <c r="H63" s="275" t="s">
        <v>460</v>
      </c>
      <c r="I63" s="278">
        <v>2020</v>
      </c>
      <c r="J63" s="281">
        <v>2500000</v>
      </c>
      <c r="K63" s="280" t="s">
        <v>80</v>
      </c>
      <c r="L63" s="282" t="s">
        <v>464</v>
      </c>
      <c r="M63" s="275" t="s">
        <v>77</v>
      </c>
    </row>
    <row r="64" spans="1:13" ht="36">
      <c r="A64" s="630"/>
      <c r="B64" s="617"/>
      <c r="C64" s="617">
        <v>50</v>
      </c>
      <c r="D64" s="276" t="s">
        <v>110</v>
      </c>
      <c r="E64" s="278" t="s">
        <v>466</v>
      </c>
      <c r="F64" s="617"/>
      <c r="G64" s="617"/>
      <c r="H64" s="275" t="s">
        <v>465</v>
      </c>
      <c r="I64" s="278">
        <v>2021</v>
      </c>
      <c r="J64" s="281">
        <v>6000000</v>
      </c>
      <c r="K64" s="280" t="s">
        <v>71</v>
      </c>
      <c r="L64" s="282" t="s">
        <v>100</v>
      </c>
      <c r="M64" s="275" t="s">
        <v>98</v>
      </c>
    </row>
    <row r="65" spans="1:13" ht="24">
      <c r="A65" s="630"/>
      <c r="B65" s="617"/>
      <c r="C65" s="617">
        <v>51</v>
      </c>
      <c r="D65" s="276" t="s">
        <v>433</v>
      </c>
      <c r="E65" s="278" t="s">
        <v>467</v>
      </c>
      <c r="F65" s="617"/>
      <c r="G65" s="617"/>
      <c r="H65" s="275" t="s">
        <v>432</v>
      </c>
      <c r="I65" s="278">
        <v>2021</v>
      </c>
      <c r="J65" s="281">
        <v>993300</v>
      </c>
      <c r="K65" s="280" t="s">
        <v>71</v>
      </c>
      <c r="L65" s="282" t="s">
        <v>339</v>
      </c>
      <c r="M65" s="275" t="s">
        <v>111</v>
      </c>
    </row>
    <row r="66" spans="1:13" ht="24">
      <c r="A66" s="630"/>
      <c r="B66" s="617"/>
      <c r="C66" s="617">
        <v>52</v>
      </c>
      <c r="D66" s="276" t="s">
        <v>433</v>
      </c>
      <c r="E66" s="278" t="s">
        <v>165</v>
      </c>
      <c r="F66" s="617"/>
      <c r="G66" s="617"/>
      <c r="H66" s="275" t="s">
        <v>432</v>
      </c>
      <c r="I66" s="278">
        <v>2021</v>
      </c>
      <c r="J66" s="281">
        <v>2887696</v>
      </c>
      <c r="K66" s="280" t="s">
        <v>71</v>
      </c>
      <c r="L66" s="282" t="s">
        <v>339</v>
      </c>
      <c r="M66" s="275" t="s">
        <v>111</v>
      </c>
    </row>
    <row r="67" spans="1:13" ht="24">
      <c r="A67" s="630"/>
      <c r="B67" s="617"/>
      <c r="C67" s="617">
        <v>53</v>
      </c>
      <c r="D67" s="276" t="s">
        <v>110</v>
      </c>
      <c r="E67" s="278" t="s">
        <v>101</v>
      </c>
      <c r="F67" s="617"/>
      <c r="G67" s="617"/>
      <c r="H67" s="275" t="s">
        <v>465</v>
      </c>
      <c r="I67" s="278">
        <v>2022</v>
      </c>
      <c r="J67" s="281">
        <v>8000000</v>
      </c>
      <c r="K67" s="280" t="s">
        <v>71</v>
      </c>
      <c r="L67" s="282" t="s">
        <v>339</v>
      </c>
      <c r="M67" s="275" t="s">
        <v>98</v>
      </c>
    </row>
    <row r="68" spans="1:13" ht="36">
      <c r="A68" s="630"/>
      <c r="B68" s="617"/>
      <c r="C68" s="617">
        <v>54</v>
      </c>
      <c r="D68" s="276" t="s">
        <v>427</v>
      </c>
      <c r="E68" s="278" t="s">
        <v>73</v>
      </c>
      <c r="F68" s="617"/>
      <c r="G68" s="617"/>
      <c r="H68" s="275" t="s">
        <v>470</v>
      </c>
      <c r="I68" s="278">
        <v>2022</v>
      </c>
      <c r="J68" s="281">
        <v>6000000</v>
      </c>
      <c r="K68" s="280" t="s">
        <v>71</v>
      </c>
      <c r="L68" s="282" t="s">
        <v>473</v>
      </c>
      <c r="M68" s="275" t="s">
        <v>98</v>
      </c>
    </row>
    <row r="69" spans="1:13" ht="24">
      <c r="A69" s="630"/>
      <c r="B69" s="617"/>
      <c r="C69" s="617">
        <v>55</v>
      </c>
      <c r="D69" s="276" t="s">
        <v>110</v>
      </c>
      <c r="E69" s="278" t="s">
        <v>103</v>
      </c>
      <c r="F69" s="617"/>
      <c r="G69" s="617"/>
      <c r="H69" s="275" t="s">
        <v>465</v>
      </c>
      <c r="I69" s="278">
        <v>2022</v>
      </c>
      <c r="J69" s="281">
        <v>7800000</v>
      </c>
      <c r="K69" s="280" t="s">
        <v>71</v>
      </c>
      <c r="L69" s="282" t="s">
        <v>72</v>
      </c>
      <c r="M69" s="275" t="s">
        <v>98</v>
      </c>
    </row>
    <row r="70" spans="1:13" ht="24">
      <c r="A70" s="630"/>
      <c r="B70" s="617"/>
      <c r="C70" s="617">
        <v>56</v>
      </c>
      <c r="D70" s="276" t="s">
        <v>476</v>
      </c>
      <c r="E70" s="278" t="s">
        <v>105</v>
      </c>
      <c r="F70" s="617"/>
      <c r="G70" s="617"/>
      <c r="H70" s="275" t="s">
        <v>475</v>
      </c>
      <c r="I70" s="278">
        <v>2022</v>
      </c>
      <c r="J70" s="281">
        <v>1200000</v>
      </c>
      <c r="K70" s="280" t="s">
        <v>71</v>
      </c>
      <c r="L70" s="282" t="s">
        <v>339</v>
      </c>
      <c r="M70" s="275" t="s">
        <v>98</v>
      </c>
    </row>
    <row r="71" spans="1:13" ht="24">
      <c r="A71" s="630"/>
      <c r="B71" s="617"/>
      <c r="C71" s="617">
        <v>57</v>
      </c>
      <c r="D71" s="276" t="s">
        <v>478</v>
      </c>
      <c r="E71" s="278" t="s">
        <v>107</v>
      </c>
      <c r="F71" s="617"/>
      <c r="G71" s="617"/>
      <c r="H71" s="275" t="s">
        <v>465</v>
      </c>
      <c r="I71" s="278">
        <v>2022</v>
      </c>
      <c r="J71" s="281">
        <v>800000</v>
      </c>
      <c r="K71" s="280" t="s">
        <v>71</v>
      </c>
      <c r="L71" s="282" t="s">
        <v>339</v>
      </c>
      <c r="M71" s="275" t="s">
        <v>98</v>
      </c>
    </row>
    <row r="72" spans="1:13" ht="24">
      <c r="A72" s="630"/>
      <c r="B72" s="617"/>
      <c r="C72" s="617">
        <v>58</v>
      </c>
      <c r="D72" s="276" t="s">
        <v>407</v>
      </c>
      <c r="E72" s="278" t="s">
        <v>480</v>
      </c>
      <c r="F72" s="617"/>
      <c r="G72" s="617"/>
      <c r="H72" s="275" t="s">
        <v>349</v>
      </c>
      <c r="I72" s="278">
        <v>2023</v>
      </c>
      <c r="J72" s="281">
        <v>9950000</v>
      </c>
      <c r="K72" s="280" t="s">
        <v>71</v>
      </c>
      <c r="L72" s="282" t="s">
        <v>339</v>
      </c>
      <c r="M72" s="275" t="s">
        <v>98</v>
      </c>
    </row>
    <row r="73" spans="1:13" ht="36">
      <c r="A73" s="630"/>
      <c r="B73" s="617"/>
      <c r="C73" s="617">
        <v>59</v>
      </c>
      <c r="D73" s="276" t="s">
        <v>110</v>
      </c>
      <c r="E73" s="278" t="s">
        <v>482</v>
      </c>
      <c r="F73" s="617"/>
      <c r="G73" s="617"/>
      <c r="H73" s="275" t="s">
        <v>357</v>
      </c>
      <c r="I73" s="278">
        <v>2023</v>
      </c>
      <c r="J73" s="281">
        <v>7750000</v>
      </c>
      <c r="K73" s="280" t="s">
        <v>71</v>
      </c>
      <c r="L73" s="282" t="s">
        <v>483</v>
      </c>
      <c r="M73" s="275" t="s">
        <v>98</v>
      </c>
    </row>
    <row r="74" spans="1:13" ht="48">
      <c r="A74" s="630"/>
      <c r="B74" s="617"/>
      <c r="C74" s="617">
        <v>60</v>
      </c>
      <c r="D74" s="276" t="s">
        <v>476</v>
      </c>
      <c r="E74" s="278" t="s">
        <v>484</v>
      </c>
      <c r="F74" s="617"/>
      <c r="G74" s="617"/>
      <c r="H74" s="275" t="s">
        <v>475</v>
      </c>
      <c r="I74" s="278">
        <v>2023</v>
      </c>
      <c r="J74" s="281">
        <v>2200000</v>
      </c>
      <c r="K74" s="280" t="s">
        <v>71</v>
      </c>
      <c r="L74" s="282" t="str">
        <f t="shared" ref="L74" si="0">L73</f>
        <v>Kaur Danarta</v>
      </c>
      <c r="M74" s="275" t="s">
        <v>98</v>
      </c>
    </row>
    <row r="75" spans="1:13" ht="48">
      <c r="A75" s="630"/>
      <c r="B75" s="617"/>
      <c r="C75" s="617">
        <v>61</v>
      </c>
      <c r="D75" s="276" t="s">
        <v>358</v>
      </c>
      <c r="E75" s="278" t="s">
        <v>486</v>
      </c>
      <c r="F75" s="617"/>
      <c r="G75" s="617"/>
      <c r="H75" s="275" t="s">
        <v>357</v>
      </c>
      <c r="I75" s="278">
        <v>2023</v>
      </c>
      <c r="J75" s="281">
        <v>7300000</v>
      </c>
      <c r="K75" s="280" t="s">
        <v>71</v>
      </c>
      <c r="L75" s="282" t="s">
        <v>488</v>
      </c>
      <c r="M75" s="275" t="s">
        <v>98</v>
      </c>
    </row>
    <row r="76" spans="1:13" ht="48">
      <c r="A76" s="630"/>
      <c r="B76" s="617"/>
      <c r="C76" s="617">
        <v>62</v>
      </c>
      <c r="D76" s="276" t="s">
        <v>489</v>
      </c>
      <c r="E76" s="278" t="s">
        <v>491</v>
      </c>
      <c r="F76" s="617"/>
      <c r="G76" s="617"/>
      <c r="H76" s="275" t="s">
        <v>475</v>
      </c>
      <c r="I76" s="278">
        <v>2023</v>
      </c>
      <c r="J76" s="281">
        <v>200000</v>
      </c>
      <c r="K76" s="280" t="s">
        <v>71</v>
      </c>
      <c r="L76" s="282" t="s">
        <v>488</v>
      </c>
      <c r="M76" s="275" t="s">
        <v>98</v>
      </c>
    </row>
    <row r="77" spans="1:13" ht="24">
      <c r="A77" s="630"/>
      <c r="B77" s="617"/>
      <c r="C77" s="617">
        <v>63</v>
      </c>
      <c r="D77" s="276" t="s">
        <v>494</v>
      </c>
      <c r="E77" s="278" t="s">
        <v>495</v>
      </c>
      <c r="F77" s="617"/>
      <c r="G77" s="617"/>
      <c r="H77" s="275" t="s">
        <v>493</v>
      </c>
      <c r="I77" s="278">
        <v>2023</v>
      </c>
      <c r="J77" s="281">
        <v>47400000</v>
      </c>
      <c r="K77" s="280" t="s">
        <v>71</v>
      </c>
      <c r="L77" s="282" t="s">
        <v>112</v>
      </c>
      <c r="M77" s="275" t="s">
        <v>111</v>
      </c>
    </row>
    <row r="78" spans="1:13" ht="24">
      <c r="A78" s="630"/>
      <c r="B78" s="617"/>
      <c r="C78" s="617">
        <v>64</v>
      </c>
      <c r="D78" s="276" t="s">
        <v>110</v>
      </c>
      <c r="E78" s="278" t="s">
        <v>496</v>
      </c>
      <c r="F78" s="617"/>
      <c r="G78" s="617"/>
      <c r="H78" s="275" t="s">
        <v>357</v>
      </c>
      <c r="I78" s="278">
        <v>2024</v>
      </c>
      <c r="J78" s="281">
        <v>8300000</v>
      </c>
      <c r="K78" s="280" t="s">
        <v>71</v>
      </c>
      <c r="L78" s="282" t="s">
        <v>497</v>
      </c>
      <c r="M78" s="275" t="s">
        <v>98</v>
      </c>
    </row>
    <row r="79" spans="1:13">
      <c r="A79" s="630"/>
      <c r="B79" s="617"/>
      <c r="C79" s="617">
        <v>65</v>
      </c>
      <c r="D79" s="276" t="s">
        <v>476</v>
      </c>
      <c r="E79" s="278" t="s">
        <v>498</v>
      </c>
      <c r="F79" s="617"/>
      <c r="G79" s="617"/>
      <c r="H79" s="275" t="s">
        <v>475</v>
      </c>
      <c r="I79" s="278">
        <v>2024</v>
      </c>
      <c r="J79" s="281">
        <v>2200000</v>
      </c>
      <c r="K79" s="280" t="s">
        <v>71</v>
      </c>
      <c r="L79" s="282" t="s">
        <v>94</v>
      </c>
      <c r="M79" s="275" t="s">
        <v>98</v>
      </c>
    </row>
    <row r="80" spans="1:13" ht="24">
      <c r="A80" s="630"/>
      <c r="B80" s="617"/>
      <c r="C80" s="617">
        <v>66</v>
      </c>
      <c r="D80" s="276" t="s">
        <v>334</v>
      </c>
      <c r="E80" s="278" t="s">
        <v>78</v>
      </c>
      <c r="F80" s="617"/>
      <c r="G80" s="617"/>
      <c r="H80" s="275" t="s">
        <v>312</v>
      </c>
      <c r="I80" s="278">
        <v>2024</v>
      </c>
      <c r="J80" s="281">
        <v>2000000</v>
      </c>
      <c r="K80" s="280" t="s">
        <v>71</v>
      </c>
      <c r="L80" s="282" t="s">
        <v>121</v>
      </c>
      <c r="M80" s="275" t="s">
        <v>98</v>
      </c>
    </row>
    <row r="81" spans="1:13">
      <c r="A81" s="630"/>
      <c r="B81" s="617"/>
      <c r="C81" s="617">
        <v>67</v>
      </c>
      <c r="D81" s="276" t="s">
        <v>341</v>
      </c>
      <c r="E81" s="278" t="s">
        <v>730</v>
      </c>
      <c r="F81" s="617"/>
      <c r="G81" s="617"/>
      <c r="H81" s="275" t="s">
        <v>321</v>
      </c>
      <c r="I81" s="278">
        <v>2024</v>
      </c>
      <c r="J81" s="281">
        <v>3600000</v>
      </c>
      <c r="K81" s="280" t="s">
        <v>71</v>
      </c>
      <c r="L81" s="282" t="s">
        <v>121</v>
      </c>
      <c r="M81" s="275" t="s">
        <v>98</v>
      </c>
    </row>
    <row r="82" spans="1:13" ht="36">
      <c r="A82" s="630"/>
      <c r="B82" s="617"/>
      <c r="C82" s="617">
        <v>68</v>
      </c>
      <c r="D82" s="276" t="s">
        <v>729</v>
      </c>
      <c r="E82" s="278" t="s">
        <v>378</v>
      </c>
      <c r="F82" s="617"/>
      <c r="G82" s="617"/>
      <c r="H82" s="275" t="s">
        <v>728</v>
      </c>
      <c r="I82" s="278">
        <v>2024</v>
      </c>
      <c r="J82" s="281">
        <v>1298000</v>
      </c>
      <c r="K82" s="280" t="s">
        <v>71</v>
      </c>
      <c r="L82" s="282" t="s">
        <v>707</v>
      </c>
      <c r="M82" s="278" t="s">
        <v>708</v>
      </c>
    </row>
    <row r="83" spans="1:13">
      <c r="A83" s="1422" t="s">
        <v>4397</v>
      </c>
      <c r="B83" s="1423"/>
      <c r="C83" s="1423"/>
      <c r="D83" s="1423"/>
      <c r="E83" s="1423"/>
      <c r="F83" s="1423"/>
      <c r="G83" s="1423"/>
      <c r="H83" s="1423"/>
      <c r="I83" s="1423"/>
      <c r="J83" s="627">
        <f>SUM(J15:J82)</f>
        <v>357219333</v>
      </c>
      <c r="K83" s="619"/>
      <c r="L83" s="619"/>
      <c r="M83" s="619"/>
    </row>
    <row r="84" spans="1:13">
      <c r="A84" s="614" t="s">
        <v>4398</v>
      </c>
      <c r="B84" s="1396" t="s">
        <v>8</v>
      </c>
      <c r="C84" s="1396"/>
      <c r="D84" s="1396"/>
      <c r="E84" s="620"/>
      <c r="F84" s="617"/>
      <c r="G84" s="617"/>
      <c r="H84" s="617"/>
      <c r="I84" s="617"/>
      <c r="J84" s="618"/>
      <c r="K84" s="619"/>
      <c r="L84" s="619"/>
      <c r="M84" s="619"/>
    </row>
    <row r="85" spans="1:13" ht="24">
      <c r="A85" s="614"/>
      <c r="B85" s="620"/>
      <c r="C85" s="617">
        <v>1</v>
      </c>
      <c r="D85" s="282" t="s">
        <v>501</v>
      </c>
      <c r="E85" s="282" t="s">
        <v>502</v>
      </c>
      <c r="F85" s="617"/>
      <c r="G85" s="617"/>
      <c r="H85" s="275" t="s">
        <v>500</v>
      </c>
      <c r="I85" s="278">
        <v>1977</v>
      </c>
      <c r="J85" s="295">
        <v>462820000</v>
      </c>
      <c r="K85" s="280" t="s">
        <v>71</v>
      </c>
      <c r="L85" s="282" t="s">
        <v>222</v>
      </c>
      <c r="M85" s="294" t="s">
        <v>77</v>
      </c>
    </row>
    <row r="86" spans="1:13">
      <c r="A86" s="630"/>
      <c r="B86" s="617"/>
      <c r="C86" s="617">
        <v>2</v>
      </c>
      <c r="D86" s="282" t="s">
        <v>506</v>
      </c>
      <c r="E86" s="282" t="s">
        <v>502</v>
      </c>
      <c r="F86" s="617"/>
      <c r="G86" s="617"/>
      <c r="H86" s="275" t="s">
        <v>505</v>
      </c>
      <c r="I86" s="278">
        <v>2002</v>
      </c>
      <c r="J86" s="295">
        <v>75000000</v>
      </c>
      <c r="K86" s="280" t="s">
        <v>71</v>
      </c>
      <c r="L86" s="282" t="s">
        <v>507</v>
      </c>
      <c r="M86" s="275" t="s">
        <v>111</v>
      </c>
    </row>
    <row r="87" spans="1:13">
      <c r="A87" s="630"/>
      <c r="B87" s="617"/>
      <c r="C87" s="617">
        <v>3</v>
      </c>
      <c r="D87" s="282" t="s">
        <v>506</v>
      </c>
      <c r="E87" s="282" t="s">
        <v>502</v>
      </c>
      <c r="F87" s="617"/>
      <c r="G87" s="617"/>
      <c r="H87" s="275" t="s">
        <v>505</v>
      </c>
      <c r="I87" s="278">
        <v>2002</v>
      </c>
      <c r="J87" s="295">
        <v>75000000</v>
      </c>
      <c r="K87" s="280" t="s">
        <v>71</v>
      </c>
      <c r="L87" s="282" t="s">
        <v>508</v>
      </c>
      <c r="M87" s="275" t="s">
        <v>111</v>
      </c>
    </row>
    <row r="88" spans="1:13" ht="36">
      <c r="A88" s="630"/>
      <c r="B88" s="617"/>
      <c r="C88" s="617">
        <v>4</v>
      </c>
      <c r="D88" s="282" t="s">
        <v>506</v>
      </c>
      <c r="E88" s="282" t="s">
        <v>502</v>
      </c>
      <c r="F88" s="617"/>
      <c r="G88" s="617"/>
      <c r="H88" s="275" t="s">
        <v>509</v>
      </c>
      <c r="I88" s="278">
        <v>2007</v>
      </c>
      <c r="J88" s="295">
        <v>40000000</v>
      </c>
      <c r="K88" s="280" t="s">
        <v>71</v>
      </c>
      <c r="L88" s="282" t="s">
        <v>511</v>
      </c>
      <c r="M88" s="275" t="s">
        <v>77</v>
      </c>
    </row>
    <row r="89" spans="1:13">
      <c r="A89" s="630"/>
      <c r="B89" s="617"/>
      <c r="C89" s="617">
        <v>5</v>
      </c>
      <c r="D89" s="282" t="s">
        <v>506</v>
      </c>
      <c r="E89" s="282" t="s">
        <v>502</v>
      </c>
      <c r="F89" s="617"/>
      <c r="G89" s="617"/>
      <c r="H89" s="275" t="s">
        <v>505</v>
      </c>
      <c r="I89" s="278">
        <v>2008</v>
      </c>
      <c r="J89" s="295">
        <v>81877000</v>
      </c>
      <c r="K89" s="280" t="s">
        <v>71</v>
      </c>
      <c r="L89" s="282" t="s">
        <v>513</v>
      </c>
      <c r="M89" s="275" t="s">
        <v>111</v>
      </c>
    </row>
    <row r="90" spans="1:13" ht="24">
      <c r="A90" s="630"/>
      <c r="B90" s="617"/>
      <c r="C90" s="617">
        <v>6</v>
      </c>
      <c r="D90" s="282" t="s">
        <v>506</v>
      </c>
      <c r="E90" s="282" t="s">
        <v>502</v>
      </c>
      <c r="F90" s="617"/>
      <c r="G90" s="617"/>
      <c r="H90" s="275" t="s">
        <v>505</v>
      </c>
      <c r="I90" s="278">
        <v>2010</v>
      </c>
      <c r="J90" s="295">
        <v>83625000</v>
      </c>
      <c r="K90" s="280" t="s">
        <v>71</v>
      </c>
      <c r="L90" s="282" t="s">
        <v>515</v>
      </c>
      <c r="M90" s="275" t="s">
        <v>111</v>
      </c>
    </row>
    <row r="91" spans="1:13" ht="24">
      <c r="A91" s="630"/>
      <c r="B91" s="617"/>
      <c r="C91" s="617">
        <v>7</v>
      </c>
      <c r="D91" s="282" t="s">
        <v>506</v>
      </c>
      <c r="E91" s="282" t="s">
        <v>502</v>
      </c>
      <c r="F91" s="617"/>
      <c r="G91" s="617"/>
      <c r="H91" s="275" t="s">
        <v>505</v>
      </c>
      <c r="I91" s="278">
        <v>2010</v>
      </c>
      <c r="J91" s="295">
        <v>83625000</v>
      </c>
      <c r="K91" s="280" t="s">
        <v>71</v>
      </c>
      <c r="L91" s="282" t="s">
        <v>517</v>
      </c>
      <c r="M91" s="275" t="s">
        <v>111</v>
      </c>
    </row>
    <row r="92" spans="1:13" ht="24">
      <c r="A92" s="630"/>
      <c r="B92" s="617"/>
      <c r="C92" s="617">
        <v>8</v>
      </c>
      <c r="D92" s="282" t="s">
        <v>506</v>
      </c>
      <c r="E92" s="282" t="s">
        <v>502</v>
      </c>
      <c r="F92" s="617"/>
      <c r="G92" s="617"/>
      <c r="H92" s="275" t="s">
        <v>505</v>
      </c>
      <c r="I92" s="278">
        <v>2012</v>
      </c>
      <c r="J92" s="295">
        <v>88717000</v>
      </c>
      <c r="K92" s="280" t="s">
        <v>71</v>
      </c>
      <c r="L92" s="282" t="s">
        <v>518</v>
      </c>
      <c r="M92" s="275" t="s">
        <v>111</v>
      </c>
    </row>
    <row r="93" spans="1:13">
      <c r="A93" s="630"/>
      <c r="B93" s="617"/>
      <c r="C93" s="617">
        <v>9</v>
      </c>
      <c r="D93" s="282" t="s">
        <v>506</v>
      </c>
      <c r="E93" s="282" t="s">
        <v>502</v>
      </c>
      <c r="F93" s="617"/>
      <c r="G93" s="617"/>
      <c r="H93" s="275" t="s">
        <v>505</v>
      </c>
      <c r="I93" s="278">
        <v>2012</v>
      </c>
      <c r="J93" s="295">
        <v>88717000</v>
      </c>
      <c r="K93" s="280" t="s">
        <v>71</v>
      </c>
      <c r="L93" s="282" t="s">
        <v>519</v>
      </c>
      <c r="M93" s="275" t="s">
        <v>111</v>
      </c>
    </row>
    <row r="94" spans="1:13" ht="24">
      <c r="A94" s="630"/>
      <c r="B94" s="617"/>
      <c r="C94" s="617">
        <v>10</v>
      </c>
      <c r="D94" s="282" t="s">
        <v>506</v>
      </c>
      <c r="E94" s="282" t="s">
        <v>502</v>
      </c>
      <c r="F94" s="617"/>
      <c r="G94" s="633"/>
      <c r="H94" s="275" t="s">
        <v>505</v>
      </c>
      <c r="I94" s="278">
        <v>2013</v>
      </c>
      <c r="J94" s="295">
        <v>159520000</v>
      </c>
      <c r="K94" s="280" t="s">
        <v>71</v>
      </c>
      <c r="L94" s="282" t="s">
        <v>520</v>
      </c>
      <c r="M94" s="275" t="s">
        <v>111</v>
      </c>
    </row>
    <row r="95" spans="1:13" ht="36">
      <c r="A95" s="630"/>
      <c r="B95" s="617"/>
      <c r="C95" s="617">
        <v>11</v>
      </c>
      <c r="D95" s="296" t="s">
        <v>522</v>
      </c>
      <c r="E95" s="282" t="s">
        <v>502</v>
      </c>
      <c r="F95" s="617"/>
      <c r="G95" s="617"/>
      <c r="H95" s="275" t="s">
        <v>521</v>
      </c>
      <c r="I95" s="280">
        <v>2015</v>
      </c>
      <c r="J95" s="297">
        <v>10000000</v>
      </c>
      <c r="K95" s="280" t="s">
        <v>71</v>
      </c>
      <c r="L95" s="282" t="s">
        <v>524</v>
      </c>
      <c r="M95" s="275" t="s">
        <v>111</v>
      </c>
    </row>
    <row r="96" spans="1:13" ht="36">
      <c r="A96" s="630"/>
      <c r="B96" s="617"/>
      <c r="C96" s="617">
        <v>12</v>
      </c>
      <c r="D96" s="282" t="s">
        <v>526</v>
      </c>
      <c r="E96" s="282" t="s">
        <v>502</v>
      </c>
      <c r="F96" s="617"/>
      <c r="G96" s="617"/>
      <c r="H96" s="275" t="s">
        <v>525</v>
      </c>
      <c r="I96" s="277" t="s">
        <v>527</v>
      </c>
      <c r="J96" s="295">
        <v>23225000</v>
      </c>
      <c r="K96" s="280" t="s">
        <v>71</v>
      </c>
      <c r="L96" s="282" t="s">
        <v>529</v>
      </c>
      <c r="M96" s="294" t="s">
        <v>503</v>
      </c>
    </row>
    <row r="97" spans="1:13">
      <c r="A97" s="630"/>
      <c r="B97" s="617"/>
      <c r="C97" s="617">
        <v>13</v>
      </c>
      <c r="D97" s="282" t="s">
        <v>531</v>
      </c>
      <c r="E97" s="282" t="s">
        <v>502</v>
      </c>
      <c r="F97" s="617"/>
      <c r="G97" s="617"/>
      <c r="H97" s="275" t="s">
        <v>530</v>
      </c>
      <c r="I97" s="278">
        <v>2015</v>
      </c>
      <c r="J97" s="295">
        <v>55537000</v>
      </c>
      <c r="K97" s="280" t="s">
        <v>71</v>
      </c>
      <c r="L97" s="282" t="s">
        <v>533</v>
      </c>
      <c r="M97" s="298" t="s">
        <v>98</v>
      </c>
    </row>
    <row r="98" spans="1:13" ht="36">
      <c r="A98" s="630"/>
      <c r="B98" s="617"/>
      <c r="C98" s="617">
        <v>14</v>
      </c>
      <c r="D98" s="282" t="s">
        <v>535</v>
      </c>
      <c r="E98" s="282" t="s">
        <v>502</v>
      </c>
      <c r="F98" s="617"/>
      <c r="G98" s="617"/>
      <c r="H98" s="275" t="s">
        <v>534</v>
      </c>
      <c r="I98" s="278">
        <v>2016</v>
      </c>
      <c r="J98" s="295">
        <v>317300000</v>
      </c>
      <c r="K98" s="280" t="s">
        <v>71</v>
      </c>
      <c r="L98" s="282" t="s">
        <v>415</v>
      </c>
      <c r="M98" s="294" t="s">
        <v>503</v>
      </c>
    </row>
    <row r="99" spans="1:13" ht="36">
      <c r="A99" s="630"/>
      <c r="B99" s="617"/>
      <c r="C99" s="617">
        <v>15</v>
      </c>
      <c r="D99" s="282" t="s">
        <v>537</v>
      </c>
      <c r="E99" s="282" t="s">
        <v>502</v>
      </c>
      <c r="F99" s="617"/>
      <c r="G99" s="617"/>
      <c r="H99" s="275" t="s">
        <v>536</v>
      </c>
      <c r="I99" s="278">
        <v>2016</v>
      </c>
      <c r="J99" s="295">
        <v>60000000</v>
      </c>
      <c r="K99" s="280" t="s">
        <v>71</v>
      </c>
      <c r="L99" s="282" t="s">
        <v>539</v>
      </c>
      <c r="M99" s="294" t="s">
        <v>503</v>
      </c>
    </row>
    <row r="100" spans="1:13" ht="24">
      <c r="A100" s="630"/>
      <c r="B100" s="617"/>
      <c r="C100" s="617">
        <v>16</v>
      </c>
      <c r="D100" s="276" t="s">
        <v>541</v>
      </c>
      <c r="E100" s="282" t="s">
        <v>502</v>
      </c>
      <c r="F100" s="617"/>
      <c r="G100" s="617"/>
      <c r="H100" s="275" t="s">
        <v>540</v>
      </c>
      <c r="I100" s="278">
        <v>2016</v>
      </c>
      <c r="J100" s="295">
        <v>25000000</v>
      </c>
      <c r="K100" s="280" t="s">
        <v>71</v>
      </c>
      <c r="L100" s="282" t="s">
        <v>122</v>
      </c>
      <c r="M100" s="298" t="s">
        <v>98</v>
      </c>
    </row>
    <row r="101" spans="1:13" ht="24">
      <c r="A101" s="630"/>
      <c r="B101" s="617"/>
      <c r="C101" s="617">
        <v>17</v>
      </c>
      <c r="D101" s="282" t="s">
        <v>506</v>
      </c>
      <c r="E101" s="282" t="s">
        <v>502</v>
      </c>
      <c r="F101" s="617"/>
      <c r="G101" s="617"/>
      <c r="H101" s="275" t="s">
        <v>543</v>
      </c>
      <c r="I101" s="278">
        <v>2016</v>
      </c>
      <c r="J101" s="295">
        <v>139000000</v>
      </c>
      <c r="K101" s="280" t="s">
        <v>71</v>
      </c>
      <c r="L101" s="282" t="s">
        <v>545</v>
      </c>
      <c r="M101" s="298" t="s">
        <v>544</v>
      </c>
    </row>
    <row r="102" spans="1:13">
      <c r="A102" s="630"/>
      <c r="B102" s="617"/>
      <c r="C102" s="617">
        <v>18</v>
      </c>
      <c r="D102" s="282" t="s">
        <v>547</v>
      </c>
      <c r="E102" s="282" t="s">
        <v>502</v>
      </c>
      <c r="F102" s="617"/>
      <c r="G102" s="634"/>
      <c r="H102" s="275" t="s">
        <v>546</v>
      </c>
      <c r="I102" s="277" t="s">
        <v>549</v>
      </c>
      <c r="J102" s="295">
        <v>8802000</v>
      </c>
      <c r="K102" s="280" t="s">
        <v>71</v>
      </c>
      <c r="L102" s="282" t="s">
        <v>551</v>
      </c>
      <c r="M102" s="298" t="s">
        <v>548</v>
      </c>
    </row>
    <row r="103" spans="1:13" ht="36">
      <c r="A103" s="630"/>
      <c r="B103" s="617"/>
      <c r="C103" s="617">
        <v>19</v>
      </c>
      <c r="D103" s="282" t="s">
        <v>552</v>
      </c>
      <c r="E103" s="282" t="s">
        <v>502</v>
      </c>
      <c r="F103" s="617"/>
      <c r="G103" s="617"/>
      <c r="H103" s="275" t="s">
        <v>521</v>
      </c>
      <c r="I103" s="277" t="s">
        <v>554</v>
      </c>
      <c r="J103" s="295">
        <v>51026850</v>
      </c>
      <c r="K103" s="280" t="s">
        <v>71</v>
      </c>
      <c r="L103" s="282" t="s">
        <v>555</v>
      </c>
      <c r="M103" s="298" t="s">
        <v>553</v>
      </c>
    </row>
    <row r="104" spans="1:13">
      <c r="A104" s="630"/>
      <c r="B104" s="617"/>
      <c r="C104" s="617">
        <v>20</v>
      </c>
      <c r="D104" s="282" t="s">
        <v>506</v>
      </c>
      <c r="E104" s="282" t="s">
        <v>502</v>
      </c>
      <c r="F104" s="617"/>
      <c r="G104" s="617"/>
      <c r="H104" s="275" t="s">
        <v>543</v>
      </c>
      <c r="I104" s="277">
        <v>2024</v>
      </c>
      <c r="J104" s="295">
        <v>7995500</v>
      </c>
      <c r="K104" s="280" t="s">
        <v>71</v>
      </c>
      <c r="L104" s="282" t="s">
        <v>519</v>
      </c>
      <c r="M104" s="298" t="s">
        <v>240</v>
      </c>
    </row>
    <row r="105" spans="1:13" ht="24">
      <c r="A105" s="630"/>
      <c r="B105" s="617"/>
      <c r="C105" s="617">
        <v>21</v>
      </c>
      <c r="D105" s="282" t="s">
        <v>506</v>
      </c>
      <c r="E105" s="282" t="s">
        <v>502</v>
      </c>
      <c r="F105" s="617"/>
      <c r="G105" s="617"/>
      <c r="H105" s="275" t="s">
        <v>543</v>
      </c>
      <c r="I105" s="277">
        <v>2024</v>
      </c>
      <c r="J105" s="295">
        <v>11817000</v>
      </c>
      <c r="K105" s="280" t="s">
        <v>71</v>
      </c>
      <c r="L105" s="282" t="s">
        <v>518</v>
      </c>
      <c r="M105" s="298" t="s">
        <v>240</v>
      </c>
    </row>
    <row r="106" spans="1:13">
      <c r="A106" s="630"/>
      <c r="B106" s="617"/>
      <c r="C106" s="617">
        <v>22</v>
      </c>
      <c r="D106" s="282" t="s">
        <v>547</v>
      </c>
      <c r="E106" s="282" t="s">
        <v>502</v>
      </c>
      <c r="F106" s="617"/>
      <c r="G106" s="617"/>
      <c r="H106" s="275" t="s">
        <v>546</v>
      </c>
      <c r="I106" s="277">
        <v>2024</v>
      </c>
      <c r="J106" s="295">
        <v>41810000</v>
      </c>
      <c r="K106" s="280" t="s">
        <v>71</v>
      </c>
      <c r="L106" s="282" t="s">
        <v>733</v>
      </c>
      <c r="M106" s="298" t="s">
        <v>240</v>
      </c>
    </row>
    <row r="107" spans="1:13" ht="24">
      <c r="A107" s="630"/>
      <c r="B107" s="617"/>
      <c r="C107" s="617">
        <v>23</v>
      </c>
      <c r="D107" s="282" t="s">
        <v>547</v>
      </c>
      <c r="E107" s="282" t="s">
        <v>502</v>
      </c>
      <c r="F107" s="617"/>
      <c r="G107" s="617"/>
      <c r="H107" s="275" t="s">
        <v>546</v>
      </c>
      <c r="I107" s="277">
        <v>2024</v>
      </c>
      <c r="J107" s="295">
        <v>12785500</v>
      </c>
      <c r="K107" s="280" t="s">
        <v>71</v>
      </c>
      <c r="L107" s="282" t="s">
        <v>734</v>
      </c>
      <c r="M107" s="298" t="s">
        <v>240</v>
      </c>
    </row>
    <row r="108" spans="1:13">
      <c r="A108" s="1422" t="s">
        <v>4397</v>
      </c>
      <c r="B108" s="1423"/>
      <c r="C108" s="1423"/>
      <c r="D108" s="1423"/>
      <c r="E108" s="1423"/>
      <c r="F108" s="1423"/>
      <c r="G108" s="1423"/>
      <c r="H108" s="1423"/>
      <c r="I108" s="1423"/>
      <c r="J108" s="635">
        <f>SUM(J85:J107)</f>
        <v>2003199850</v>
      </c>
      <c r="K108" s="619"/>
      <c r="L108" s="619"/>
      <c r="M108" s="619"/>
    </row>
    <row r="109" spans="1:13">
      <c r="A109" s="630"/>
      <c r="B109" s="617"/>
      <c r="C109" s="617"/>
      <c r="D109" s="618"/>
      <c r="E109" s="618"/>
      <c r="F109" s="617"/>
      <c r="G109" s="617"/>
      <c r="H109" s="617"/>
      <c r="I109" s="617"/>
      <c r="J109" s="618"/>
      <c r="K109" s="619"/>
      <c r="L109" s="619"/>
      <c r="M109" s="619"/>
    </row>
    <row r="110" spans="1:13">
      <c r="A110" s="614" t="s">
        <v>4399</v>
      </c>
      <c r="B110" s="1396" t="s">
        <v>4400</v>
      </c>
      <c r="C110" s="1396"/>
      <c r="D110" s="1396"/>
      <c r="E110" s="1396"/>
      <c r="F110" s="1396"/>
      <c r="G110" s="1396"/>
      <c r="H110" s="617"/>
      <c r="I110" s="617"/>
      <c r="J110" s="618"/>
      <c r="K110" s="619"/>
      <c r="L110" s="619"/>
      <c r="M110" s="619"/>
    </row>
    <row r="111" spans="1:13">
      <c r="A111" s="636"/>
      <c r="B111" s="637" t="s">
        <v>27</v>
      </c>
      <c r="C111" s="1428" t="s">
        <v>4401</v>
      </c>
      <c r="D111" s="1428"/>
      <c r="E111" s="638"/>
      <c r="F111" s="639"/>
      <c r="G111" s="639"/>
      <c r="H111" s="639"/>
      <c r="I111" s="639"/>
      <c r="J111" s="640"/>
      <c r="K111" s="641"/>
      <c r="L111" s="641"/>
      <c r="M111" s="641"/>
    </row>
    <row r="112" spans="1:13" ht="36">
      <c r="A112" s="614"/>
      <c r="B112" s="615"/>
      <c r="C112" s="617">
        <v>1</v>
      </c>
      <c r="D112" s="296" t="s">
        <v>557</v>
      </c>
      <c r="E112" s="282" t="s">
        <v>558</v>
      </c>
      <c r="F112" s="617"/>
      <c r="G112" s="617"/>
      <c r="H112" s="300" t="s">
        <v>556</v>
      </c>
      <c r="I112" s="301" t="s">
        <v>560</v>
      </c>
      <c r="J112" s="297">
        <v>35000000</v>
      </c>
      <c r="K112" s="280" t="s">
        <v>71</v>
      </c>
      <c r="L112" s="282" t="s">
        <v>120</v>
      </c>
      <c r="M112" s="275" t="s">
        <v>239</v>
      </c>
    </row>
    <row r="113" spans="1:13" ht="36">
      <c r="A113" s="614"/>
      <c r="B113" s="615"/>
      <c r="C113" s="617">
        <v>2</v>
      </c>
      <c r="D113" s="296" t="s">
        <v>557</v>
      </c>
      <c r="E113" s="282" t="s">
        <v>558</v>
      </c>
      <c r="F113" s="617"/>
      <c r="G113" s="617"/>
      <c r="H113" s="300" t="s">
        <v>556</v>
      </c>
      <c r="I113" s="301" t="s">
        <v>560</v>
      </c>
      <c r="J113" s="297">
        <v>25000000</v>
      </c>
      <c r="K113" s="280" t="s">
        <v>71</v>
      </c>
      <c r="L113" s="282" t="s">
        <v>120</v>
      </c>
      <c r="M113" s="275" t="s">
        <v>239</v>
      </c>
    </row>
    <row r="114" spans="1:13" ht="36">
      <c r="A114" s="614"/>
      <c r="B114" s="615"/>
      <c r="C114" s="617">
        <v>3</v>
      </c>
      <c r="D114" s="296" t="s">
        <v>557</v>
      </c>
      <c r="E114" s="282" t="s">
        <v>558</v>
      </c>
      <c r="F114" s="617"/>
      <c r="G114" s="617"/>
      <c r="H114" s="300" t="s">
        <v>556</v>
      </c>
      <c r="I114" s="301" t="s">
        <v>560</v>
      </c>
      <c r="J114" s="297">
        <v>37000000</v>
      </c>
      <c r="K114" s="280" t="s">
        <v>71</v>
      </c>
      <c r="L114" s="282" t="s">
        <v>120</v>
      </c>
      <c r="M114" s="275" t="s">
        <v>239</v>
      </c>
    </row>
    <row r="115" spans="1:13" ht="36">
      <c r="A115" s="614"/>
      <c r="B115" s="615"/>
      <c r="C115" s="617">
        <v>4</v>
      </c>
      <c r="D115" s="296" t="s">
        <v>565</v>
      </c>
      <c r="E115" s="282" t="s">
        <v>566</v>
      </c>
      <c r="F115" s="617"/>
      <c r="G115" s="617"/>
      <c r="H115" s="300" t="s">
        <v>564</v>
      </c>
      <c r="I115" s="280">
        <v>2010</v>
      </c>
      <c r="J115" s="297">
        <v>219303000</v>
      </c>
      <c r="K115" s="280" t="s">
        <v>71</v>
      </c>
      <c r="L115" s="282" t="s">
        <v>120</v>
      </c>
      <c r="M115" s="275" t="s">
        <v>567</v>
      </c>
    </row>
    <row r="116" spans="1:13" ht="36">
      <c r="A116" s="614"/>
      <c r="B116" s="615"/>
      <c r="C116" s="617">
        <v>5</v>
      </c>
      <c r="D116" s="296" t="s">
        <v>557</v>
      </c>
      <c r="E116" s="282" t="s">
        <v>558</v>
      </c>
      <c r="F116" s="617"/>
      <c r="G116" s="617"/>
      <c r="H116" s="300" t="s">
        <v>556</v>
      </c>
      <c r="I116" s="280">
        <v>2010</v>
      </c>
      <c r="J116" s="297">
        <v>49298702</v>
      </c>
      <c r="K116" s="280" t="s">
        <v>71</v>
      </c>
      <c r="L116" s="282" t="s">
        <v>120</v>
      </c>
      <c r="M116" s="275" t="s">
        <v>127</v>
      </c>
    </row>
    <row r="117" spans="1:13">
      <c r="A117" s="614"/>
      <c r="B117" s="615"/>
      <c r="C117" s="617">
        <v>6</v>
      </c>
      <c r="D117" s="296" t="s">
        <v>571</v>
      </c>
      <c r="E117" s="282" t="s">
        <v>571</v>
      </c>
      <c r="F117" s="617"/>
      <c r="G117" s="617"/>
      <c r="H117" s="300" t="s">
        <v>570</v>
      </c>
      <c r="I117" s="301" t="s">
        <v>572</v>
      </c>
      <c r="J117" s="297">
        <v>190452495</v>
      </c>
      <c r="K117" s="280" t="s">
        <v>71</v>
      </c>
      <c r="L117" s="282" t="s">
        <v>120</v>
      </c>
      <c r="M117" s="275" t="s">
        <v>127</v>
      </c>
    </row>
    <row r="118" spans="1:13" ht="36">
      <c r="A118" s="614"/>
      <c r="B118" s="615"/>
      <c r="C118" s="617">
        <v>7</v>
      </c>
      <c r="D118" s="296" t="s">
        <v>565</v>
      </c>
      <c r="E118" s="282" t="s">
        <v>566</v>
      </c>
      <c r="F118" s="617"/>
      <c r="G118" s="617"/>
      <c r="H118" s="300" t="s">
        <v>564</v>
      </c>
      <c r="I118" s="280">
        <v>2011</v>
      </c>
      <c r="J118" s="297">
        <v>176216000</v>
      </c>
      <c r="K118" s="280" t="s">
        <v>71</v>
      </c>
      <c r="L118" s="282" t="s">
        <v>120</v>
      </c>
      <c r="M118" s="275" t="s">
        <v>567</v>
      </c>
    </row>
    <row r="119" spans="1:13" ht="36">
      <c r="A119" s="614"/>
      <c r="B119" s="615"/>
      <c r="C119" s="617">
        <v>8</v>
      </c>
      <c r="D119" s="296" t="s">
        <v>565</v>
      </c>
      <c r="E119" s="282" t="s">
        <v>566</v>
      </c>
      <c r="F119" s="617"/>
      <c r="G119" s="617"/>
      <c r="H119" s="300" t="s">
        <v>564</v>
      </c>
      <c r="I119" s="280">
        <v>2012</v>
      </c>
      <c r="J119" s="297">
        <v>332492700</v>
      </c>
      <c r="K119" s="280" t="s">
        <v>71</v>
      </c>
      <c r="L119" s="282" t="s">
        <v>120</v>
      </c>
      <c r="M119" s="275" t="s">
        <v>567</v>
      </c>
    </row>
    <row r="120" spans="1:13" ht="36">
      <c r="A120" s="614"/>
      <c r="B120" s="615"/>
      <c r="C120" s="617">
        <v>9</v>
      </c>
      <c r="D120" s="296" t="s">
        <v>557</v>
      </c>
      <c r="E120" s="282" t="s">
        <v>558</v>
      </c>
      <c r="F120" s="617"/>
      <c r="G120" s="617"/>
      <c r="H120" s="300" t="s">
        <v>556</v>
      </c>
      <c r="I120" s="303" t="s">
        <v>576</v>
      </c>
      <c r="J120" s="297">
        <v>52000000</v>
      </c>
      <c r="K120" s="280" t="s">
        <v>71</v>
      </c>
      <c r="L120" s="282" t="s">
        <v>120</v>
      </c>
      <c r="M120" s="275" t="s">
        <v>127</v>
      </c>
    </row>
    <row r="121" spans="1:13" ht="36">
      <c r="A121" s="614"/>
      <c r="B121" s="615"/>
      <c r="C121" s="617">
        <v>10</v>
      </c>
      <c r="D121" s="296" t="s">
        <v>565</v>
      </c>
      <c r="E121" s="282" t="s">
        <v>566</v>
      </c>
      <c r="F121" s="617"/>
      <c r="G121" s="617"/>
      <c r="H121" s="300" t="s">
        <v>564</v>
      </c>
      <c r="I121" s="280">
        <v>2013</v>
      </c>
      <c r="J121" s="297">
        <v>250190700</v>
      </c>
      <c r="K121" s="280" t="s">
        <v>71</v>
      </c>
      <c r="L121" s="282" t="s">
        <v>120</v>
      </c>
      <c r="M121" s="275" t="s">
        <v>567</v>
      </c>
    </row>
    <row r="122" spans="1:13">
      <c r="A122" s="614"/>
      <c r="B122" s="615"/>
      <c r="C122" s="617">
        <v>11</v>
      </c>
      <c r="D122" s="296" t="s">
        <v>571</v>
      </c>
      <c r="E122" s="282" t="s">
        <v>571</v>
      </c>
      <c r="F122" s="617"/>
      <c r="G122" s="617"/>
      <c r="H122" s="300" t="s">
        <v>570</v>
      </c>
      <c r="I122" s="301" t="s">
        <v>579</v>
      </c>
      <c r="J122" s="297">
        <v>250413250</v>
      </c>
      <c r="K122" s="280" t="s">
        <v>71</v>
      </c>
      <c r="L122" s="282" t="s">
        <v>120</v>
      </c>
      <c r="M122" s="275" t="s">
        <v>127</v>
      </c>
    </row>
    <row r="123" spans="1:13" ht="36">
      <c r="A123" s="614"/>
      <c r="B123" s="615"/>
      <c r="C123" s="617">
        <v>12</v>
      </c>
      <c r="D123" s="296" t="s">
        <v>565</v>
      </c>
      <c r="E123" s="282" t="s">
        <v>566</v>
      </c>
      <c r="F123" s="617"/>
      <c r="G123" s="617"/>
      <c r="H123" s="300" t="s">
        <v>564</v>
      </c>
      <c r="I123" s="280">
        <v>2013</v>
      </c>
      <c r="J123" s="297">
        <v>17763350</v>
      </c>
      <c r="K123" s="280" t="s">
        <v>71</v>
      </c>
      <c r="L123" s="282" t="s">
        <v>120</v>
      </c>
      <c r="M123" s="275" t="s">
        <v>567</v>
      </c>
    </row>
    <row r="124" spans="1:13" ht="36">
      <c r="A124" s="614"/>
      <c r="B124" s="615"/>
      <c r="C124" s="617">
        <v>13</v>
      </c>
      <c r="D124" s="296" t="s">
        <v>565</v>
      </c>
      <c r="E124" s="282" t="s">
        <v>566</v>
      </c>
      <c r="F124" s="617"/>
      <c r="G124" s="617"/>
      <c r="H124" s="300" t="s">
        <v>564</v>
      </c>
      <c r="I124" s="280">
        <v>2013</v>
      </c>
      <c r="J124" s="297">
        <v>58900500</v>
      </c>
      <c r="K124" s="280" t="s">
        <v>71</v>
      </c>
      <c r="L124" s="282" t="s">
        <v>120</v>
      </c>
      <c r="M124" s="275" t="s">
        <v>567</v>
      </c>
    </row>
    <row r="125" spans="1:13">
      <c r="A125" s="614"/>
      <c r="B125" s="615"/>
      <c r="C125" s="617">
        <v>14</v>
      </c>
      <c r="D125" s="296" t="s">
        <v>557</v>
      </c>
      <c r="E125" s="282" t="s">
        <v>559</v>
      </c>
      <c r="F125" s="617"/>
      <c r="G125" s="617"/>
      <c r="H125" s="300" t="s">
        <v>556</v>
      </c>
      <c r="I125" s="303" t="s">
        <v>579</v>
      </c>
      <c r="J125" s="297">
        <v>10000000</v>
      </c>
      <c r="K125" s="280" t="s">
        <v>71</v>
      </c>
      <c r="L125" s="282" t="s">
        <v>120</v>
      </c>
      <c r="M125" s="275" t="s">
        <v>127</v>
      </c>
    </row>
    <row r="126" spans="1:13" ht="36">
      <c r="A126" s="614"/>
      <c r="B126" s="615"/>
      <c r="C126" s="617">
        <v>15</v>
      </c>
      <c r="D126" s="296" t="s">
        <v>584</v>
      </c>
      <c r="E126" s="282" t="s">
        <v>585</v>
      </c>
      <c r="F126" s="617"/>
      <c r="G126" s="617"/>
      <c r="H126" s="300" t="s">
        <v>583</v>
      </c>
      <c r="I126" s="303" t="s">
        <v>587</v>
      </c>
      <c r="J126" s="297">
        <v>26800000</v>
      </c>
      <c r="K126" s="280" t="s">
        <v>71</v>
      </c>
      <c r="L126" s="282" t="s">
        <v>120</v>
      </c>
      <c r="M126" s="275" t="s">
        <v>127</v>
      </c>
    </row>
    <row r="127" spans="1:13" ht="36">
      <c r="A127" s="614"/>
      <c r="B127" s="615"/>
      <c r="C127" s="617">
        <v>16</v>
      </c>
      <c r="D127" s="296" t="s">
        <v>565</v>
      </c>
      <c r="E127" s="282" t="s">
        <v>566</v>
      </c>
      <c r="F127" s="617"/>
      <c r="G127" s="617"/>
      <c r="H127" s="300" t="s">
        <v>564</v>
      </c>
      <c r="I127" s="303" t="s">
        <v>587</v>
      </c>
      <c r="J127" s="297">
        <v>272675050</v>
      </c>
      <c r="K127" s="280" t="s">
        <v>71</v>
      </c>
      <c r="L127" s="282" t="s">
        <v>120</v>
      </c>
      <c r="M127" s="275" t="s">
        <v>567</v>
      </c>
    </row>
    <row r="128" spans="1:13" ht="36">
      <c r="A128" s="614"/>
      <c r="B128" s="615"/>
      <c r="C128" s="617">
        <v>17</v>
      </c>
      <c r="D128" s="296" t="s">
        <v>565</v>
      </c>
      <c r="E128" s="282" t="s">
        <v>566</v>
      </c>
      <c r="F128" s="617"/>
      <c r="G128" s="617"/>
      <c r="H128" s="300" t="s">
        <v>564</v>
      </c>
      <c r="I128" s="303" t="s">
        <v>587</v>
      </c>
      <c r="J128" s="297">
        <v>78210000</v>
      </c>
      <c r="K128" s="280" t="s">
        <v>71</v>
      </c>
      <c r="L128" s="282" t="s">
        <v>120</v>
      </c>
      <c r="M128" s="275" t="s">
        <v>567</v>
      </c>
    </row>
    <row r="129" spans="1:13" ht="36">
      <c r="A129" s="614"/>
      <c r="B129" s="615"/>
      <c r="C129" s="617">
        <v>18</v>
      </c>
      <c r="D129" s="296" t="s">
        <v>557</v>
      </c>
      <c r="E129" s="282" t="s">
        <v>558</v>
      </c>
      <c r="F129" s="617"/>
      <c r="G129" s="617"/>
      <c r="H129" s="300" t="s">
        <v>556</v>
      </c>
      <c r="I129" s="303" t="s">
        <v>587</v>
      </c>
      <c r="J129" s="297">
        <v>18250000</v>
      </c>
      <c r="K129" s="280" t="s">
        <v>71</v>
      </c>
      <c r="L129" s="282" t="s">
        <v>120</v>
      </c>
      <c r="M129" s="275" t="s">
        <v>127</v>
      </c>
    </row>
    <row r="130" spans="1:13" ht="36">
      <c r="A130" s="614"/>
      <c r="B130" s="615"/>
      <c r="C130" s="617">
        <v>19</v>
      </c>
      <c r="D130" s="296" t="s">
        <v>557</v>
      </c>
      <c r="E130" s="282" t="s">
        <v>558</v>
      </c>
      <c r="F130" s="617"/>
      <c r="G130" s="617"/>
      <c r="H130" s="300" t="s">
        <v>556</v>
      </c>
      <c r="I130" s="303" t="s">
        <v>587</v>
      </c>
      <c r="J130" s="297">
        <v>52150000</v>
      </c>
      <c r="K130" s="280" t="s">
        <v>71</v>
      </c>
      <c r="L130" s="282" t="s">
        <v>120</v>
      </c>
      <c r="M130" s="275" t="s">
        <v>123</v>
      </c>
    </row>
    <row r="131" spans="1:13" ht="36">
      <c r="A131" s="614"/>
      <c r="B131" s="615"/>
      <c r="C131" s="617">
        <v>20</v>
      </c>
      <c r="D131" s="296" t="s">
        <v>557</v>
      </c>
      <c r="E131" s="282" t="s">
        <v>558</v>
      </c>
      <c r="F131" s="617"/>
      <c r="G131" s="617"/>
      <c r="H131" s="300" t="s">
        <v>564</v>
      </c>
      <c r="I131" s="303" t="s">
        <v>527</v>
      </c>
      <c r="J131" s="297">
        <v>10000000</v>
      </c>
      <c r="K131" s="280" t="s">
        <v>71</v>
      </c>
      <c r="L131" s="282" t="s">
        <v>120</v>
      </c>
      <c r="M131" s="275" t="s">
        <v>134</v>
      </c>
    </row>
    <row r="132" spans="1:13" ht="36">
      <c r="A132" s="614"/>
      <c r="B132" s="615"/>
      <c r="C132" s="617">
        <v>21</v>
      </c>
      <c r="D132" s="296" t="s">
        <v>557</v>
      </c>
      <c r="E132" s="282" t="s">
        <v>558</v>
      </c>
      <c r="F132" s="617"/>
      <c r="G132" s="617"/>
      <c r="H132" s="300" t="s">
        <v>564</v>
      </c>
      <c r="I132" s="303" t="s">
        <v>527</v>
      </c>
      <c r="J132" s="297">
        <v>10000000</v>
      </c>
      <c r="K132" s="280" t="s">
        <v>71</v>
      </c>
      <c r="L132" s="282" t="s">
        <v>120</v>
      </c>
      <c r="M132" s="275" t="s">
        <v>134</v>
      </c>
    </row>
    <row r="133" spans="1:13" ht="36">
      <c r="A133" s="614"/>
      <c r="B133" s="615"/>
      <c r="C133" s="617">
        <v>22</v>
      </c>
      <c r="D133" s="296" t="s">
        <v>557</v>
      </c>
      <c r="E133" s="282" t="s">
        <v>558</v>
      </c>
      <c r="F133" s="617"/>
      <c r="G133" s="617"/>
      <c r="H133" s="300" t="s">
        <v>556</v>
      </c>
      <c r="I133" s="303" t="s">
        <v>527</v>
      </c>
      <c r="J133" s="297">
        <v>10000000</v>
      </c>
      <c r="K133" s="280" t="s">
        <v>71</v>
      </c>
      <c r="L133" s="282" t="s">
        <v>120</v>
      </c>
      <c r="M133" s="275" t="s">
        <v>134</v>
      </c>
    </row>
    <row r="134" spans="1:13" ht="36">
      <c r="A134" s="642"/>
      <c r="B134" s="643"/>
      <c r="C134" s="617">
        <v>23</v>
      </c>
      <c r="D134" s="296" t="s">
        <v>557</v>
      </c>
      <c r="E134" s="282" t="s">
        <v>558</v>
      </c>
      <c r="F134" s="617"/>
      <c r="G134" s="623"/>
      <c r="H134" s="300" t="s">
        <v>556</v>
      </c>
      <c r="I134" s="303" t="s">
        <v>527</v>
      </c>
      <c r="J134" s="297">
        <v>10000000</v>
      </c>
      <c r="K134" s="280" t="s">
        <v>71</v>
      </c>
      <c r="L134" s="282" t="s">
        <v>120</v>
      </c>
      <c r="M134" s="275" t="s">
        <v>134</v>
      </c>
    </row>
    <row r="135" spans="1:13" ht="36">
      <c r="A135" s="614"/>
      <c r="B135" s="615"/>
      <c r="C135" s="617">
        <v>24</v>
      </c>
      <c r="D135" s="296" t="s">
        <v>557</v>
      </c>
      <c r="E135" s="282" t="s">
        <v>558</v>
      </c>
      <c r="F135" s="617"/>
      <c r="G135" s="617"/>
      <c r="H135" s="300" t="s">
        <v>556</v>
      </c>
      <c r="I135" s="303" t="s">
        <v>527</v>
      </c>
      <c r="J135" s="297">
        <v>119577800</v>
      </c>
      <c r="K135" s="280" t="s">
        <v>71</v>
      </c>
      <c r="L135" s="282" t="s">
        <v>120</v>
      </c>
      <c r="M135" s="275" t="s">
        <v>240</v>
      </c>
    </row>
    <row r="136" spans="1:13" ht="36">
      <c r="A136" s="614"/>
      <c r="B136" s="615"/>
      <c r="C136" s="617">
        <v>25</v>
      </c>
      <c r="D136" s="296" t="s">
        <v>557</v>
      </c>
      <c r="E136" s="282" t="s">
        <v>558</v>
      </c>
      <c r="F136" s="617"/>
      <c r="G136" s="617"/>
      <c r="H136" s="300" t="s">
        <v>556</v>
      </c>
      <c r="I136" s="303" t="s">
        <v>527</v>
      </c>
      <c r="J136" s="297">
        <v>59137000</v>
      </c>
      <c r="K136" s="280" t="s">
        <v>71</v>
      </c>
      <c r="L136" s="282" t="s">
        <v>120</v>
      </c>
      <c r="M136" s="275" t="s">
        <v>240</v>
      </c>
    </row>
    <row r="137" spans="1:13" ht="36">
      <c r="A137" s="614"/>
      <c r="B137" s="615"/>
      <c r="C137" s="617">
        <v>26</v>
      </c>
      <c r="D137" s="296" t="s">
        <v>557</v>
      </c>
      <c r="E137" s="282" t="s">
        <v>558</v>
      </c>
      <c r="F137" s="617"/>
      <c r="G137" s="617"/>
      <c r="H137" s="300" t="s">
        <v>556</v>
      </c>
      <c r="I137" s="303" t="s">
        <v>527</v>
      </c>
      <c r="J137" s="297">
        <v>70000000</v>
      </c>
      <c r="K137" s="280" t="s">
        <v>71</v>
      </c>
      <c r="L137" s="282" t="s">
        <v>120</v>
      </c>
      <c r="M137" s="275" t="s">
        <v>240</v>
      </c>
    </row>
    <row r="138" spans="1:13" ht="36">
      <c r="A138" s="614"/>
      <c r="B138" s="615"/>
      <c r="C138" s="617">
        <v>27</v>
      </c>
      <c r="D138" s="296" t="s">
        <v>557</v>
      </c>
      <c r="E138" s="282" t="s">
        <v>558</v>
      </c>
      <c r="F138" s="617"/>
      <c r="G138" s="617"/>
      <c r="H138" s="300" t="s">
        <v>556</v>
      </c>
      <c r="I138" s="303" t="s">
        <v>603</v>
      </c>
      <c r="J138" s="297">
        <v>66916000</v>
      </c>
      <c r="K138" s="280" t="s">
        <v>71</v>
      </c>
      <c r="L138" s="282" t="s">
        <v>120</v>
      </c>
      <c r="M138" s="275" t="s">
        <v>240</v>
      </c>
    </row>
    <row r="139" spans="1:13" ht="36">
      <c r="A139" s="630"/>
      <c r="B139" s="617"/>
      <c r="C139" s="617">
        <v>28</v>
      </c>
      <c r="D139" s="296" t="s">
        <v>557</v>
      </c>
      <c r="E139" s="282" t="s">
        <v>558</v>
      </c>
      <c r="F139" s="617"/>
      <c r="G139" s="617"/>
      <c r="H139" s="300" t="s">
        <v>556</v>
      </c>
      <c r="I139" s="303" t="s">
        <v>603</v>
      </c>
      <c r="J139" s="297">
        <v>133832000</v>
      </c>
      <c r="K139" s="280" t="s">
        <v>71</v>
      </c>
      <c r="L139" s="282" t="s">
        <v>120</v>
      </c>
      <c r="M139" s="275" t="s">
        <v>240</v>
      </c>
    </row>
    <row r="140" spans="1:13" ht="36">
      <c r="A140" s="614"/>
      <c r="B140" s="615"/>
      <c r="C140" s="617">
        <v>29</v>
      </c>
      <c r="D140" s="296" t="s">
        <v>557</v>
      </c>
      <c r="E140" s="282" t="s">
        <v>558</v>
      </c>
      <c r="F140" s="617"/>
      <c r="G140" s="617"/>
      <c r="H140" s="300" t="s">
        <v>556</v>
      </c>
      <c r="I140" s="303" t="s">
        <v>603</v>
      </c>
      <c r="J140" s="297">
        <v>66916000</v>
      </c>
      <c r="K140" s="280" t="s">
        <v>71</v>
      </c>
      <c r="L140" s="282" t="s">
        <v>120</v>
      </c>
      <c r="M140" s="275" t="s">
        <v>240</v>
      </c>
    </row>
    <row r="141" spans="1:13">
      <c r="A141" s="630"/>
      <c r="B141" s="617"/>
      <c r="C141" s="617">
        <v>30</v>
      </c>
      <c r="D141" s="296" t="s">
        <v>584</v>
      </c>
      <c r="E141" s="282" t="s">
        <v>586</v>
      </c>
      <c r="F141" s="617"/>
      <c r="G141" s="617"/>
      <c r="H141" s="300" t="s">
        <v>583</v>
      </c>
      <c r="I141" s="303" t="s">
        <v>603</v>
      </c>
      <c r="J141" s="297">
        <v>64352000</v>
      </c>
      <c r="K141" s="280" t="s">
        <v>71</v>
      </c>
      <c r="L141" s="282" t="s">
        <v>120</v>
      </c>
      <c r="M141" s="275" t="s">
        <v>240</v>
      </c>
    </row>
    <row r="142" spans="1:13" ht="36">
      <c r="A142" s="614"/>
      <c r="B142" s="615"/>
      <c r="C142" s="617">
        <v>31</v>
      </c>
      <c r="D142" s="296" t="s">
        <v>557</v>
      </c>
      <c r="E142" s="282" t="s">
        <v>558</v>
      </c>
      <c r="F142" s="617"/>
      <c r="G142" s="617"/>
      <c r="H142" s="300" t="s">
        <v>556</v>
      </c>
      <c r="I142" s="303" t="s">
        <v>603</v>
      </c>
      <c r="J142" s="297">
        <v>150000000</v>
      </c>
      <c r="K142" s="280" t="s">
        <v>71</v>
      </c>
      <c r="L142" s="282" t="s">
        <v>120</v>
      </c>
      <c r="M142" s="275" t="s">
        <v>240</v>
      </c>
    </row>
    <row r="143" spans="1:13" ht="36">
      <c r="A143" s="614"/>
      <c r="B143" s="615"/>
      <c r="C143" s="617">
        <v>32</v>
      </c>
      <c r="D143" s="296" t="s">
        <v>584</v>
      </c>
      <c r="E143" s="282" t="s">
        <v>558</v>
      </c>
      <c r="F143" s="617"/>
      <c r="G143" s="634"/>
      <c r="H143" s="300" t="s">
        <v>556</v>
      </c>
      <c r="I143" s="303" t="s">
        <v>603</v>
      </c>
      <c r="J143" s="297">
        <v>90000000</v>
      </c>
      <c r="K143" s="280" t="s">
        <v>71</v>
      </c>
      <c r="L143" s="282" t="s">
        <v>120</v>
      </c>
      <c r="M143" s="275" t="s">
        <v>240</v>
      </c>
    </row>
    <row r="144" spans="1:13" ht="36">
      <c r="A144" s="644"/>
      <c r="B144" s="618"/>
      <c r="C144" s="617">
        <v>33</v>
      </c>
      <c r="D144" s="296" t="s">
        <v>557</v>
      </c>
      <c r="E144" s="282" t="s">
        <v>558</v>
      </c>
      <c r="F144" s="617"/>
      <c r="G144" s="617"/>
      <c r="H144" s="300" t="s">
        <v>556</v>
      </c>
      <c r="I144" s="303" t="s">
        <v>603</v>
      </c>
      <c r="J144" s="297">
        <v>10000000</v>
      </c>
      <c r="K144" s="280" t="s">
        <v>71</v>
      </c>
      <c r="L144" s="282" t="s">
        <v>120</v>
      </c>
      <c r="M144" s="275" t="s">
        <v>240</v>
      </c>
    </row>
    <row r="145" spans="1:13" ht="36">
      <c r="A145" s="614"/>
      <c r="B145" s="615"/>
      <c r="C145" s="617">
        <v>34</v>
      </c>
      <c r="D145" s="296" t="s">
        <v>584</v>
      </c>
      <c r="E145" s="282" t="s">
        <v>558</v>
      </c>
      <c r="F145" s="617"/>
      <c r="G145" s="617"/>
      <c r="H145" s="300" t="s">
        <v>556</v>
      </c>
      <c r="I145" s="303" t="s">
        <v>603</v>
      </c>
      <c r="J145" s="297">
        <v>10000000</v>
      </c>
      <c r="K145" s="280" t="s">
        <v>71</v>
      </c>
      <c r="L145" s="282" t="s">
        <v>120</v>
      </c>
      <c r="M145" s="275" t="s">
        <v>240</v>
      </c>
    </row>
    <row r="146" spans="1:13" ht="36">
      <c r="A146" s="644"/>
      <c r="B146" s="618"/>
      <c r="C146" s="617">
        <v>35</v>
      </c>
      <c r="D146" s="296" t="s">
        <v>557</v>
      </c>
      <c r="E146" s="282" t="s">
        <v>558</v>
      </c>
      <c r="F146" s="617"/>
      <c r="G146" s="634"/>
      <c r="H146" s="300" t="s">
        <v>556</v>
      </c>
      <c r="I146" s="303" t="s">
        <v>603</v>
      </c>
      <c r="J146" s="297">
        <v>50000000</v>
      </c>
      <c r="K146" s="280" t="s">
        <v>71</v>
      </c>
      <c r="L146" s="282" t="s">
        <v>120</v>
      </c>
      <c r="M146" s="275" t="s">
        <v>240</v>
      </c>
    </row>
    <row r="147" spans="1:13" ht="24">
      <c r="A147" s="614"/>
      <c r="B147" s="615"/>
      <c r="C147" s="617">
        <v>36</v>
      </c>
      <c r="D147" s="296" t="s">
        <v>571</v>
      </c>
      <c r="E147" s="282" t="s">
        <v>571</v>
      </c>
      <c r="F147" s="617"/>
      <c r="G147" s="634"/>
      <c r="H147" s="300" t="s">
        <v>570</v>
      </c>
      <c r="I147" s="280" t="s">
        <v>612</v>
      </c>
      <c r="J147" s="297">
        <v>65200000</v>
      </c>
      <c r="K147" s="280" t="s">
        <v>71</v>
      </c>
      <c r="L147" s="282" t="s">
        <v>120</v>
      </c>
      <c r="M147" s="275" t="s">
        <v>240</v>
      </c>
    </row>
    <row r="148" spans="1:13" ht="24">
      <c r="A148" s="630"/>
      <c r="B148" s="617"/>
      <c r="C148" s="617">
        <v>37</v>
      </c>
      <c r="D148" s="296" t="s">
        <v>571</v>
      </c>
      <c r="E148" s="282" t="s">
        <v>571</v>
      </c>
      <c r="F148" s="617"/>
      <c r="G148" s="617"/>
      <c r="H148" s="300" t="s">
        <v>570</v>
      </c>
      <c r="I148" s="280" t="s">
        <v>612</v>
      </c>
      <c r="J148" s="297">
        <v>54800000</v>
      </c>
      <c r="K148" s="280" t="s">
        <v>71</v>
      </c>
      <c r="L148" s="282" t="s">
        <v>120</v>
      </c>
      <c r="M148" s="275" t="s">
        <v>240</v>
      </c>
    </row>
    <row r="149" spans="1:13" ht="36">
      <c r="A149" s="630"/>
      <c r="B149" s="617"/>
      <c r="C149" s="617">
        <v>38</v>
      </c>
      <c r="D149" s="296" t="s">
        <v>557</v>
      </c>
      <c r="E149" s="282" t="s">
        <v>558</v>
      </c>
      <c r="F149" s="617"/>
      <c r="G149" s="617"/>
      <c r="H149" s="300" t="s">
        <v>556</v>
      </c>
      <c r="I149" s="304" t="s">
        <v>615</v>
      </c>
      <c r="J149" s="297">
        <v>95970000</v>
      </c>
      <c r="K149" s="280" t="s">
        <v>71</v>
      </c>
      <c r="L149" s="282" t="s">
        <v>120</v>
      </c>
      <c r="M149" s="275" t="s">
        <v>240</v>
      </c>
    </row>
    <row r="150" spans="1:13" ht="36">
      <c r="A150" s="614"/>
      <c r="B150" s="615"/>
      <c r="C150" s="617">
        <v>39</v>
      </c>
      <c r="D150" s="296" t="s">
        <v>557</v>
      </c>
      <c r="E150" s="282" t="s">
        <v>558</v>
      </c>
      <c r="F150" s="617"/>
      <c r="G150" s="617"/>
      <c r="H150" s="300" t="s">
        <v>556</v>
      </c>
      <c r="I150" s="304" t="s">
        <v>615</v>
      </c>
      <c r="J150" s="297">
        <v>67586000</v>
      </c>
      <c r="K150" s="280" t="s">
        <v>71</v>
      </c>
      <c r="L150" s="282" t="s">
        <v>120</v>
      </c>
      <c r="M150" s="275" t="s">
        <v>240</v>
      </c>
    </row>
    <row r="151" spans="1:13" ht="36">
      <c r="A151" s="644"/>
      <c r="B151" s="618"/>
      <c r="C151" s="617">
        <v>40</v>
      </c>
      <c r="D151" s="296" t="s">
        <v>565</v>
      </c>
      <c r="E151" s="282" t="s">
        <v>566</v>
      </c>
      <c r="F151" s="617"/>
      <c r="G151" s="634"/>
      <c r="H151" s="300" t="s">
        <v>564</v>
      </c>
      <c r="I151" s="280" t="s">
        <v>618</v>
      </c>
      <c r="J151" s="297">
        <v>68000000</v>
      </c>
      <c r="K151" s="280" t="s">
        <v>71</v>
      </c>
      <c r="L151" s="282" t="s">
        <v>120</v>
      </c>
      <c r="M151" s="275" t="s">
        <v>240</v>
      </c>
    </row>
    <row r="152" spans="1:13" ht="36">
      <c r="A152" s="630"/>
      <c r="B152" s="617"/>
      <c r="C152" s="617">
        <v>41</v>
      </c>
      <c r="D152" s="296" t="s">
        <v>557</v>
      </c>
      <c r="E152" s="282" t="s">
        <v>558</v>
      </c>
      <c r="F152" s="617"/>
      <c r="G152" s="634"/>
      <c r="H152" s="300" t="s">
        <v>556</v>
      </c>
      <c r="I152" s="280" t="s">
        <v>620</v>
      </c>
      <c r="J152" s="297">
        <v>22822000</v>
      </c>
      <c r="K152" s="280" t="s">
        <v>71</v>
      </c>
      <c r="L152" s="282" t="s">
        <v>120</v>
      </c>
      <c r="M152" s="275" t="s">
        <v>240</v>
      </c>
    </row>
    <row r="153" spans="1:13" ht="36">
      <c r="A153" s="614"/>
      <c r="B153" s="615"/>
      <c r="C153" s="617">
        <v>42</v>
      </c>
      <c r="D153" s="296" t="s">
        <v>557</v>
      </c>
      <c r="E153" s="282" t="s">
        <v>558</v>
      </c>
      <c r="F153" s="617"/>
      <c r="G153" s="634"/>
      <c r="H153" s="300" t="s">
        <v>556</v>
      </c>
      <c r="I153" s="280" t="s">
        <v>620</v>
      </c>
      <c r="J153" s="297">
        <v>80278000</v>
      </c>
      <c r="K153" s="280" t="s">
        <v>71</v>
      </c>
      <c r="L153" s="282" t="s">
        <v>120</v>
      </c>
      <c r="M153" s="275" t="s">
        <v>240</v>
      </c>
    </row>
    <row r="154" spans="1:13" ht="36">
      <c r="A154" s="630"/>
      <c r="B154" s="617"/>
      <c r="C154" s="617">
        <v>43</v>
      </c>
      <c r="D154" s="296" t="s">
        <v>565</v>
      </c>
      <c r="E154" s="282" t="s">
        <v>566</v>
      </c>
      <c r="F154" s="617"/>
      <c r="G154" s="645"/>
      <c r="H154" s="300" t="s">
        <v>564</v>
      </c>
      <c r="I154" s="280" t="s">
        <v>623</v>
      </c>
      <c r="J154" s="297">
        <v>218975000</v>
      </c>
      <c r="K154" s="280" t="s">
        <v>71</v>
      </c>
      <c r="L154" s="282" t="s">
        <v>120</v>
      </c>
      <c r="M154" s="275" t="s">
        <v>240</v>
      </c>
    </row>
    <row r="155" spans="1:13" ht="36">
      <c r="A155" s="644"/>
      <c r="B155" s="618"/>
      <c r="C155" s="617">
        <v>44</v>
      </c>
      <c r="D155" s="296" t="s">
        <v>557</v>
      </c>
      <c r="E155" s="282" t="s">
        <v>558</v>
      </c>
      <c r="F155" s="617"/>
      <c r="G155" s="634"/>
      <c r="H155" s="300" t="s">
        <v>556</v>
      </c>
      <c r="I155" s="280">
        <v>2018</v>
      </c>
      <c r="J155" s="297">
        <v>92263000</v>
      </c>
      <c r="K155" s="280" t="s">
        <v>71</v>
      </c>
      <c r="L155" s="282" t="s">
        <v>120</v>
      </c>
      <c r="M155" s="275" t="s">
        <v>240</v>
      </c>
    </row>
    <row r="156" spans="1:13" ht="36">
      <c r="A156" s="614"/>
      <c r="B156" s="615"/>
      <c r="C156" s="617">
        <v>45</v>
      </c>
      <c r="D156" s="296" t="s">
        <v>557</v>
      </c>
      <c r="E156" s="282" t="s">
        <v>558</v>
      </c>
      <c r="F156" s="617"/>
      <c r="G156" s="634"/>
      <c r="H156" s="300" t="s">
        <v>556</v>
      </c>
      <c r="I156" s="280" t="s">
        <v>626</v>
      </c>
      <c r="J156" s="297">
        <v>34397900</v>
      </c>
      <c r="K156" s="280" t="s">
        <v>71</v>
      </c>
      <c r="L156" s="282" t="s">
        <v>120</v>
      </c>
      <c r="M156" s="275" t="s">
        <v>240</v>
      </c>
    </row>
    <row r="157" spans="1:13" ht="36">
      <c r="A157" s="644"/>
      <c r="B157" s="618"/>
      <c r="C157" s="617">
        <v>46</v>
      </c>
      <c r="D157" s="296" t="s">
        <v>557</v>
      </c>
      <c r="E157" s="282" t="s">
        <v>558</v>
      </c>
      <c r="F157" s="617"/>
      <c r="G157" s="617"/>
      <c r="H157" s="300" t="s">
        <v>556</v>
      </c>
      <c r="I157" s="280" t="s">
        <v>626</v>
      </c>
      <c r="J157" s="297">
        <v>119500000</v>
      </c>
      <c r="K157" s="280" t="s">
        <v>71</v>
      </c>
      <c r="L157" s="282" t="s">
        <v>120</v>
      </c>
      <c r="M157" s="275" t="s">
        <v>240</v>
      </c>
    </row>
    <row r="158" spans="1:13" ht="24">
      <c r="A158" s="630"/>
      <c r="B158" s="617"/>
      <c r="C158" s="617">
        <v>47</v>
      </c>
      <c r="D158" s="296" t="s">
        <v>571</v>
      </c>
      <c r="E158" s="282" t="s">
        <v>571</v>
      </c>
      <c r="F158" s="617"/>
      <c r="G158" s="617"/>
      <c r="H158" s="300" t="s">
        <v>570</v>
      </c>
      <c r="I158" s="280" t="s">
        <v>629</v>
      </c>
      <c r="J158" s="297">
        <v>51750000</v>
      </c>
      <c r="K158" s="280" t="s">
        <v>71</v>
      </c>
      <c r="L158" s="282" t="s">
        <v>120</v>
      </c>
      <c r="M158" s="275" t="s">
        <v>240</v>
      </c>
    </row>
    <row r="159" spans="1:13" ht="24">
      <c r="A159" s="630"/>
      <c r="B159" s="617"/>
      <c r="C159" s="617">
        <v>48</v>
      </c>
      <c r="D159" s="296" t="s">
        <v>571</v>
      </c>
      <c r="E159" s="282" t="s">
        <v>571</v>
      </c>
      <c r="F159" s="617"/>
      <c r="G159" s="617"/>
      <c r="H159" s="300" t="s">
        <v>570</v>
      </c>
      <c r="I159" s="280" t="s">
        <v>629</v>
      </c>
      <c r="J159" s="297">
        <v>99533750</v>
      </c>
      <c r="K159" s="280" t="s">
        <v>71</v>
      </c>
      <c r="L159" s="282" t="s">
        <v>120</v>
      </c>
      <c r="M159" s="275" t="s">
        <v>240</v>
      </c>
    </row>
    <row r="160" spans="1:13" ht="36">
      <c r="A160" s="630"/>
      <c r="B160" s="617"/>
      <c r="C160" s="617">
        <v>49</v>
      </c>
      <c r="D160" s="296" t="s">
        <v>557</v>
      </c>
      <c r="E160" s="282" t="s">
        <v>558</v>
      </c>
      <c r="F160" s="617"/>
      <c r="G160" s="617"/>
      <c r="H160" s="300" t="s">
        <v>556</v>
      </c>
      <c r="I160" s="280">
        <v>2019</v>
      </c>
      <c r="J160" s="297">
        <v>187000000</v>
      </c>
      <c r="K160" s="280" t="s">
        <v>71</v>
      </c>
      <c r="L160" s="282" t="s">
        <v>120</v>
      </c>
      <c r="M160" s="275" t="s">
        <v>254</v>
      </c>
    </row>
    <row r="161" spans="1:13">
      <c r="A161" s="630"/>
      <c r="B161" s="617"/>
      <c r="C161" s="617">
        <v>50</v>
      </c>
      <c r="D161" s="296" t="s">
        <v>571</v>
      </c>
      <c r="E161" s="282" t="s">
        <v>571</v>
      </c>
      <c r="F161" s="617"/>
      <c r="G161" s="617"/>
      <c r="H161" s="300" t="s">
        <v>570</v>
      </c>
      <c r="I161" s="280">
        <v>2020</v>
      </c>
      <c r="J161" s="297">
        <v>219743300</v>
      </c>
      <c r="K161" s="280" t="s">
        <v>71</v>
      </c>
      <c r="L161" s="282" t="s">
        <v>120</v>
      </c>
      <c r="M161" s="275" t="s">
        <v>240</v>
      </c>
    </row>
    <row r="162" spans="1:13" ht="36">
      <c r="A162" s="630"/>
      <c r="B162" s="617"/>
      <c r="C162" s="617">
        <v>51</v>
      </c>
      <c r="D162" s="296" t="s">
        <v>557</v>
      </c>
      <c r="E162" s="282" t="s">
        <v>558</v>
      </c>
      <c r="F162" s="617"/>
      <c r="G162" s="617"/>
      <c r="H162" s="300" t="s">
        <v>556</v>
      </c>
      <c r="I162" s="280">
        <v>2020</v>
      </c>
      <c r="J162" s="297">
        <v>152552900</v>
      </c>
      <c r="K162" s="280" t="s">
        <v>71</v>
      </c>
      <c r="L162" s="282" t="s">
        <v>120</v>
      </c>
      <c r="M162" s="275" t="s">
        <v>240</v>
      </c>
    </row>
    <row r="163" spans="1:13" ht="36">
      <c r="A163" s="630"/>
      <c r="B163" s="617"/>
      <c r="C163" s="617">
        <v>52</v>
      </c>
      <c r="D163" s="296" t="s">
        <v>557</v>
      </c>
      <c r="E163" s="282" t="s">
        <v>558</v>
      </c>
      <c r="F163" s="617"/>
      <c r="G163" s="617"/>
      <c r="H163" s="300" t="s">
        <v>556</v>
      </c>
      <c r="I163" s="280">
        <v>2020</v>
      </c>
      <c r="J163" s="297">
        <v>42979550</v>
      </c>
      <c r="K163" s="280" t="s">
        <v>71</v>
      </c>
      <c r="L163" s="282" t="s">
        <v>120</v>
      </c>
      <c r="M163" s="275" t="s">
        <v>240</v>
      </c>
    </row>
    <row r="164" spans="1:13">
      <c r="A164" s="630"/>
      <c r="B164" s="617"/>
      <c r="C164" s="617">
        <v>53</v>
      </c>
      <c r="D164" s="296" t="s">
        <v>571</v>
      </c>
      <c r="E164" s="282" t="s">
        <v>571</v>
      </c>
      <c r="F164" s="617"/>
      <c r="G164" s="617"/>
      <c r="H164" s="300" t="s">
        <v>570</v>
      </c>
      <c r="I164" s="280">
        <v>2020</v>
      </c>
      <c r="J164" s="297">
        <v>198586750</v>
      </c>
      <c r="K164" s="280" t="s">
        <v>71</v>
      </c>
      <c r="L164" s="282" t="s">
        <v>120</v>
      </c>
      <c r="M164" s="275" t="s">
        <v>118</v>
      </c>
    </row>
    <row r="165" spans="1:13">
      <c r="A165" s="630"/>
      <c r="B165" s="617"/>
      <c r="C165" s="617">
        <v>54</v>
      </c>
      <c r="D165" s="296" t="s">
        <v>571</v>
      </c>
      <c r="E165" s="282" t="s">
        <v>571</v>
      </c>
      <c r="F165" s="617"/>
      <c r="G165" s="617"/>
      <c r="H165" s="300" t="s">
        <v>570</v>
      </c>
      <c r="I165" s="280">
        <v>2021</v>
      </c>
      <c r="J165" s="297">
        <v>121915250</v>
      </c>
      <c r="K165" s="280" t="s">
        <v>71</v>
      </c>
      <c r="L165" s="282" t="s">
        <v>120</v>
      </c>
      <c r="M165" s="275" t="s">
        <v>240</v>
      </c>
    </row>
    <row r="166" spans="1:13" ht="36">
      <c r="A166" s="630"/>
      <c r="B166" s="617"/>
      <c r="C166" s="617">
        <v>55</v>
      </c>
      <c r="D166" s="296" t="s">
        <v>557</v>
      </c>
      <c r="E166" s="282" t="s">
        <v>558</v>
      </c>
      <c r="F166" s="617"/>
      <c r="G166" s="617"/>
      <c r="H166" s="300" t="s">
        <v>556</v>
      </c>
      <c r="I166" s="280">
        <v>2021</v>
      </c>
      <c r="J166" s="297">
        <v>29311500</v>
      </c>
      <c r="K166" s="280" t="s">
        <v>71</v>
      </c>
      <c r="L166" s="282" t="s">
        <v>120</v>
      </c>
      <c r="M166" s="275" t="s">
        <v>118</v>
      </c>
    </row>
    <row r="167" spans="1:13" ht="36">
      <c r="A167" s="630"/>
      <c r="B167" s="617"/>
      <c r="C167" s="617">
        <v>56</v>
      </c>
      <c r="D167" s="296" t="s">
        <v>557</v>
      </c>
      <c r="E167" s="282" t="s">
        <v>558</v>
      </c>
      <c r="F167" s="617"/>
      <c r="G167" s="617"/>
      <c r="H167" s="300" t="s">
        <v>556</v>
      </c>
      <c r="I167" s="280" t="s">
        <v>639</v>
      </c>
      <c r="J167" s="297">
        <v>165000000</v>
      </c>
      <c r="K167" s="280" t="s">
        <v>71</v>
      </c>
      <c r="L167" s="282" t="s">
        <v>120</v>
      </c>
      <c r="M167" s="275" t="s">
        <v>123</v>
      </c>
    </row>
    <row r="168" spans="1:13" ht="36">
      <c r="A168" s="630"/>
      <c r="B168" s="617"/>
      <c r="C168" s="617">
        <v>57</v>
      </c>
      <c r="D168" s="296" t="s">
        <v>557</v>
      </c>
      <c r="E168" s="282" t="s">
        <v>558</v>
      </c>
      <c r="F168" s="617"/>
      <c r="G168" s="617"/>
      <c r="H168" s="300" t="s">
        <v>556</v>
      </c>
      <c r="I168" s="280" t="s">
        <v>639</v>
      </c>
      <c r="J168" s="297">
        <v>165000000</v>
      </c>
      <c r="K168" s="280" t="s">
        <v>71</v>
      </c>
      <c r="L168" s="282" t="s">
        <v>120</v>
      </c>
      <c r="M168" s="275" t="s">
        <v>123</v>
      </c>
    </row>
    <row r="169" spans="1:13" ht="36">
      <c r="A169" s="630"/>
      <c r="B169" s="617"/>
      <c r="C169" s="617">
        <v>58</v>
      </c>
      <c r="D169" s="296" t="s">
        <v>557</v>
      </c>
      <c r="E169" s="282" t="s">
        <v>558</v>
      </c>
      <c r="F169" s="617"/>
      <c r="G169" s="617"/>
      <c r="H169" s="300" t="s">
        <v>556</v>
      </c>
      <c r="I169" s="280" t="s">
        <v>639</v>
      </c>
      <c r="J169" s="297">
        <v>165000000</v>
      </c>
      <c r="K169" s="280" t="s">
        <v>71</v>
      </c>
      <c r="L169" s="282" t="s">
        <v>120</v>
      </c>
      <c r="M169" s="275" t="s">
        <v>123</v>
      </c>
    </row>
    <row r="170" spans="1:13" ht="36">
      <c r="A170" s="630"/>
      <c r="B170" s="617"/>
      <c r="C170" s="617">
        <v>59</v>
      </c>
      <c r="D170" s="296" t="s">
        <v>557</v>
      </c>
      <c r="E170" s="282" t="s">
        <v>558</v>
      </c>
      <c r="F170" s="617"/>
      <c r="G170" s="617"/>
      <c r="H170" s="300" t="s">
        <v>556</v>
      </c>
      <c r="I170" s="280" t="s">
        <v>642</v>
      </c>
      <c r="J170" s="297">
        <f>75400100-218000</f>
        <v>75182100</v>
      </c>
      <c r="K170" s="280" t="s">
        <v>71</v>
      </c>
      <c r="L170" s="282" t="s">
        <v>120</v>
      </c>
      <c r="M170" s="275" t="s">
        <v>240</v>
      </c>
    </row>
    <row r="171" spans="1:13" ht="36">
      <c r="A171" s="630"/>
      <c r="B171" s="617"/>
      <c r="C171" s="617">
        <v>60</v>
      </c>
      <c r="D171" s="296" t="s">
        <v>557</v>
      </c>
      <c r="E171" s="282" t="s">
        <v>558</v>
      </c>
      <c r="F171" s="617"/>
      <c r="G171" s="617"/>
      <c r="H171" s="300" t="s">
        <v>556</v>
      </c>
      <c r="I171" s="280" t="s">
        <v>642</v>
      </c>
      <c r="J171" s="297">
        <f>44495600-86500</f>
        <v>44409100</v>
      </c>
      <c r="K171" s="280" t="s">
        <v>71</v>
      </c>
      <c r="L171" s="282" t="s">
        <v>120</v>
      </c>
      <c r="M171" s="275" t="s">
        <v>118</v>
      </c>
    </row>
    <row r="172" spans="1:13" ht="36">
      <c r="A172" s="630"/>
      <c r="B172" s="617"/>
      <c r="C172" s="617">
        <v>61</v>
      </c>
      <c r="D172" s="296" t="s">
        <v>557</v>
      </c>
      <c r="E172" s="282" t="s">
        <v>558</v>
      </c>
      <c r="F172" s="617"/>
      <c r="G172" s="617"/>
      <c r="H172" s="300" t="s">
        <v>556</v>
      </c>
      <c r="I172" s="280" t="s">
        <v>644</v>
      </c>
      <c r="J172" s="297">
        <v>172963000</v>
      </c>
      <c r="K172" s="280" t="s">
        <v>71</v>
      </c>
      <c r="L172" s="282" t="s">
        <v>120</v>
      </c>
      <c r="M172" s="275" t="str">
        <f>M171</f>
        <v>BKK Kab</v>
      </c>
    </row>
    <row r="173" spans="1:13">
      <c r="A173" s="630"/>
      <c r="B173" s="617"/>
      <c r="C173" s="617">
        <v>62</v>
      </c>
      <c r="D173" s="296" t="s">
        <v>557</v>
      </c>
      <c r="E173" s="282" t="s">
        <v>646</v>
      </c>
      <c r="F173" s="617"/>
      <c r="G173" s="617"/>
      <c r="H173" s="300" t="s">
        <v>564</v>
      </c>
      <c r="I173" s="280" t="s">
        <v>644</v>
      </c>
      <c r="J173" s="297">
        <v>170687500</v>
      </c>
      <c r="K173" s="280" t="s">
        <v>71</v>
      </c>
      <c r="L173" s="282" t="s">
        <v>120</v>
      </c>
      <c r="M173" s="275" t="s">
        <v>118</v>
      </c>
    </row>
    <row r="174" spans="1:13" ht="36">
      <c r="A174" s="630"/>
      <c r="B174" s="617"/>
      <c r="C174" s="617">
        <v>63</v>
      </c>
      <c r="D174" s="296" t="s">
        <v>571</v>
      </c>
      <c r="E174" s="282" t="s">
        <v>571</v>
      </c>
      <c r="F174" s="617"/>
      <c r="G174" s="617"/>
      <c r="H174" s="300" t="s">
        <v>570</v>
      </c>
      <c r="I174" s="280" t="s">
        <v>648</v>
      </c>
      <c r="J174" s="305">
        <v>48525150</v>
      </c>
      <c r="K174" s="280" t="s">
        <v>71</v>
      </c>
      <c r="L174" s="282" t="s">
        <v>120</v>
      </c>
      <c r="M174" s="275" t="s">
        <v>240</v>
      </c>
    </row>
    <row r="175" spans="1:13" ht="36">
      <c r="A175" s="630"/>
      <c r="B175" s="617"/>
      <c r="C175" s="617">
        <v>64</v>
      </c>
      <c r="D175" s="296" t="s">
        <v>557</v>
      </c>
      <c r="E175" s="282" t="s">
        <v>558</v>
      </c>
      <c r="F175" s="617"/>
      <c r="G175" s="617"/>
      <c r="H175" s="300" t="s">
        <v>556</v>
      </c>
      <c r="I175" s="280" t="s">
        <v>650</v>
      </c>
      <c r="J175" s="297">
        <v>28566500</v>
      </c>
      <c r="K175" s="280" t="s">
        <v>71</v>
      </c>
      <c r="L175" s="282" t="s">
        <v>120</v>
      </c>
      <c r="M175" s="275" t="s">
        <v>118</v>
      </c>
    </row>
    <row r="176" spans="1:13" ht="36">
      <c r="A176" s="630"/>
      <c r="B176" s="617"/>
      <c r="C176" s="617">
        <v>65</v>
      </c>
      <c r="D176" s="296" t="s">
        <v>557</v>
      </c>
      <c r="E176" s="282" t="s">
        <v>646</v>
      </c>
      <c r="F176" s="617"/>
      <c r="G176" s="617"/>
      <c r="H176" s="300" t="s">
        <v>556</v>
      </c>
      <c r="I176" s="280" t="s">
        <v>651</v>
      </c>
      <c r="J176" s="297">
        <v>48954250</v>
      </c>
      <c r="K176" s="280" t="s">
        <v>71</v>
      </c>
      <c r="L176" s="282" t="s">
        <v>120</v>
      </c>
      <c r="M176" s="275" t="s">
        <v>118</v>
      </c>
    </row>
    <row r="177" spans="1:13" ht="36">
      <c r="A177" s="630"/>
      <c r="B177" s="617"/>
      <c r="C177" s="617">
        <v>66</v>
      </c>
      <c r="D177" s="296" t="s">
        <v>654</v>
      </c>
      <c r="E177" s="282" t="s">
        <v>232</v>
      </c>
      <c r="F177" s="617"/>
      <c r="G177" s="617"/>
      <c r="H177" s="300" t="s">
        <v>653</v>
      </c>
      <c r="I177" s="280" t="s">
        <v>651</v>
      </c>
      <c r="J177" s="297">
        <v>13750000</v>
      </c>
      <c r="K177" s="280" t="s">
        <v>71</v>
      </c>
      <c r="L177" s="282" t="s">
        <v>120</v>
      </c>
      <c r="M177" s="275" t="s">
        <v>240</v>
      </c>
    </row>
    <row r="178" spans="1:13" ht="24">
      <c r="A178" s="630"/>
      <c r="B178" s="617"/>
      <c r="C178" s="617">
        <v>67</v>
      </c>
      <c r="D178" s="296" t="s">
        <v>571</v>
      </c>
      <c r="E178" s="282" t="s">
        <v>571</v>
      </c>
      <c r="F178" s="617"/>
      <c r="G178" s="617"/>
      <c r="H178" s="300" t="s">
        <v>556</v>
      </c>
      <c r="I178" s="280" t="s">
        <v>656</v>
      </c>
      <c r="J178" s="297">
        <v>218705500</v>
      </c>
      <c r="K178" s="280" t="s">
        <v>71</v>
      </c>
      <c r="L178" s="282" t="s">
        <v>120</v>
      </c>
      <c r="M178" s="280" t="s">
        <v>137</v>
      </c>
    </row>
    <row r="179" spans="1:13" ht="36">
      <c r="A179" s="630"/>
      <c r="B179" s="617"/>
      <c r="C179" s="617">
        <v>68</v>
      </c>
      <c r="D179" s="296" t="s">
        <v>557</v>
      </c>
      <c r="E179" s="282" t="s">
        <v>558</v>
      </c>
      <c r="F179" s="617"/>
      <c r="G179" s="617"/>
      <c r="H179" s="300" t="s">
        <v>556</v>
      </c>
      <c r="I179" s="280" t="s">
        <v>658</v>
      </c>
      <c r="J179" s="297">
        <v>111390400</v>
      </c>
      <c r="K179" s="280" t="s">
        <v>71</v>
      </c>
      <c r="L179" s="282" t="s">
        <v>120</v>
      </c>
      <c r="M179" s="280" t="s">
        <v>240</v>
      </c>
    </row>
    <row r="180" spans="1:13" ht="36">
      <c r="A180" s="630"/>
      <c r="B180" s="617"/>
      <c r="C180" s="617">
        <v>69</v>
      </c>
      <c r="D180" s="296" t="s">
        <v>565</v>
      </c>
      <c r="E180" s="282" t="s">
        <v>646</v>
      </c>
      <c r="F180" s="617"/>
      <c r="G180" s="633"/>
      <c r="H180" s="300" t="s">
        <v>564</v>
      </c>
      <c r="I180" s="280" t="s">
        <v>1332</v>
      </c>
      <c r="J180" s="297">
        <v>171377300</v>
      </c>
      <c r="K180" s="280" t="s">
        <v>71</v>
      </c>
      <c r="L180" s="282" t="s">
        <v>120</v>
      </c>
      <c r="M180" s="280" t="s">
        <v>123</v>
      </c>
    </row>
    <row r="181" spans="1:13" ht="36">
      <c r="A181" s="630"/>
      <c r="B181" s="617"/>
      <c r="C181" s="617">
        <v>70</v>
      </c>
      <c r="D181" s="296" t="s">
        <v>565</v>
      </c>
      <c r="E181" s="282" t="s">
        <v>646</v>
      </c>
      <c r="F181" s="617"/>
      <c r="G181" s="617"/>
      <c r="H181" s="300" t="s">
        <v>564</v>
      </c>
      <c r="I181" s="280" t="s">
        <v>1333</v>
      </c>
      <c r="J181" s="297">
        <v>125503200</v>
      </c>
      <c r="K181" s="280" t="s">
        <v>71</v>
      </c>
      <c r="L181" s="282" t="s">
        <v>120</v>
      </c>
      <c r="M181" s="275" t="s">
        <v>240</v>
      </c>
    </row>
    <row r="182" spans="1:13" ht="36">
      <c r="A182" s="630"/>
      <c r="B182" s="617"/>
      <c r="C182" s="617">
        <v>71</v>
      </c>
      <c r="D182" s="296" t="s">
        <v>571</v>
      </c>
      <c r="E182" s="282" t="s">
        <v>558</v>
      </c>
      <c r="F182" s="617"/>
      <c r="G182" s="617"/>
      <c r="H182" s="300" t="s">
        <v>556</v>
      </c>
      <c r="I182" s="280" t="s">
        <v>1333</v>
      </c>
      <c r="J182" s="297">
        <v>68844000</v>
      </c>
      <c r="K182" s="280" t="s">
        <v>71</v>
      </c>
      <c r="L182" s="282" t="s">
        <v>120</v>
      </c>
      <c r="M182" s="280" t="s">
        <v>118</v>
      </c>
    </row>
    <row r="183" spans="1:13">
      <c r="A183" s="1422" t="s">
        <v>4397</v>
      </c>
      <c r="B183" s="1423"/>
      <c r="C183" s="1423"/>
      <c r="D183" s="1423"/>
      <c r="E183" s="1423"/>
      <c r="F183" s="1423"/>
      <c r="G183" s="1423"/>
      <c r="H183" s="1423"/>
      <c r="I183" s="1423"/>
      <c r="J183" s="646">
        <f>SUM(J112:J182)</f>
        <v>6899869447</v>
      </c>
      <c r="K183" s="619"/>
      <c r="L183" s="619"/>
      <c r="M183" s="619"/>
    </row>
    <row r="184" spans="1:13">
      <c r="A184" s="630"/>
      <c r="B184" s="617"/>
      <c r="C184" s="617"/>
      <c r="D184" s="618"/>
      <c r="E184" s="618"/>
      <c r="F184" s="617"/>
      <c r="G184" s="617"/>
      <c r="H184" s="617"/>
      <c r="I184" s="617"/>
      <c r="J184" s="632"/>
      <c r="K184" s="619"/>
      <c r="L184" s="619"/>
      <c r="M184" s="619"/>
    </row>
    <row r="185" spans="1:13">
      <c r="A185" s="614"/>
      <c r="B185" s="1396" t="s">
        <v>4402</v>
      </c>
      <c r="C185" s="1396"/>
      <c r="D185" s="1396"/>
      <c r="E185" s="620"/>
      <c r="F185" s="617"/>
      <c r="G185" s="617"/>
      <c r="H185" s="617"/>
      <c r="I185" s="617"/>
      <c r="J185" s="618"/>
      <c r="K185" s="619"/>
      <c r="L185" s="619"/>
      <c r="M185" s="619"/>
    </row>
    <row r="186" spans="1:13">
      <c r="A186" s="630"/>
      <c r="B186" s="617"/>
      <c r="C186" s="623">
        <v>1</v>
      </c>
      <c r="D186" s="282" t="s">
        <v>661</v>
      </c>
      <c r="E186" s="282" t="s">
        <v>662</v>
      </c>
      <c r="F186" s="617"/>
      <c r="G186" s="617"/>
      <c r="H186" s="275" t="s">
        <v>660</v>
      </c>
      <c r="I186" s="278">
        <v>1945</v>
      </c>
      <c r="J186" s="297">
        <v>10000000</v>
      </c>
      <c r="K186" s="280" t="s">
        <v>71</v>
      </c>
      <c r="L186" s="282" t="s">
        <v>120</v>
      </c>
      <c r="M186" s="280" t="s">
        <v>236</v>
      </c>
    </row>
    <row r="187" spans="1:13" ht="24">
      <c r="A187" s="614"/>
      <c r="B187" s="615"/>
      <c r="C187" s="617">
        <v>2</v>
      </c>
      <c r="D187" s="282" t="s">
        <v>665</v>
      </c>
      <c r="E187" s="282" t="s">
        <v>666</v>
      </c>
      <c r="F187" s="617"/>
      <c r="G187" s="617"/>
      <c r="H187" s="275" t="s">
        <v>664</v>
      </c>
      <c r="I187" s="278">
        <v>2010</v>
      </c>
      <c r="J187" s="297">
        <v>19000000</v>
      </c>
      <c r="K187" s="280" t="s">
        <v>71</v>
      </c>
      <c r="L187" s="282" t="s">
        <v>120</v>
      </c>
      <c r="M187" s="280" t="s">
        <v>667</v>
      </c>
    </row>
    <row r="188" spans="1:13" ht="36">
      <c r="A188" s="614"/>
      <c r="B188" s="615"/>
      <c r="C188" s="617">
        <v>3</v>
      </c>
      <c r="D188" s="282" t="s">
        <v>669</v>
      </c>
      <c r="E188" s="282" t="s">
        <v>133</v>
      </c>
      <c r="F188" s="617"/>
      <c r="G188" s="617"/>
      <c r="H188" s="275" t="str">
        <f>H197</f>
        <v>5.03.01.05.002</v>
      </c>
      <c r="I188" s="278">
        <v>2013</v>
      </c>
      <c r="J188" s="297">
        <v>83709000</v>
      </c>
      <c r="K188" s="280" t="s">
        <v>71</v>
      </c>
      <c r="L188" s="282" t="s">
        <v>120</v>
      </c>
      <c r="M188" s="280" t="s">
        <v>670</v>
      </c>
    </row>
    <row r="189" spans="1:13" ht="36">
      <c r="A189" s="614"/>
      <c r="B189" s="615"/>
      <c r="C189" s="617">
        <v>4</v>
      </c>
      <c r="D189" s="282" t="s">
        <v>669</v>
      </c>
      <c r="E189" s="282" t="s">
        <v>133</v>
      </c>
      <c r="F189" s="617"/>
      <c r="G189" s="617"/>
      <c r="H189" s="300" t="s">
        <v>672</v>
      </c>
      <c r="I189" s="278">
        <v>2013</v>
      </c>
      <c r="J189" s="297">
        <v>202650000</v>
      </c>
      <c r="K189" s="280" t="s">
        <v>71</v>
      </c>
      <c r="L189" s="282" t="s">
        <v>120</v>
      </c>
      <c r="M189" s="280" t="s">
        <v>670</v>
      </c>
    </row>
    <row r="190" spans="1:13" ht="24">
      <c r="A190" s="630"/>
      <c r="B190" s="617"/>
      <c r="C190" s="617">
        <v>5</v>
      </c>
      <c r="D190" s="282" t="s">
        <v>674</v>
      </c>
      <c r="E190" s="282" t="s">
        <v>675</v>
      </c>
      <c r="F190" s="617"/>
      <c r="G190" s="617"/>
      <c r="H190" s="275" t="s">
        <v>673</v>
      </c>
      <c r="I190" s="278">
        <v>2014</v>
      </c>
      <c r="J190" s="297">
        <v>40000000</v>
      </c>
      <c r="K190" s="280" t="s">
        <v>71</v>
      </c>
      <c r="L190" s="282" t="s">
        <v>120</v>
      </c>
      <c r="M190" s="280" t="s">
        <v>240</v>
      </c>
    </row>
    <row r="191" spans="1:13" ht="24">
      <c r="A191" s="630"/>
      <c r="B191" s="617"/>
      <c r="C191" s="617">
        <v>6</v>
      </c>
      <c r="D191" s="282" t="s">
        <v>674</v>
      </c>
      <c r="E191" s="282" t="s">
        <v>677</v>
      </c>
      <c r="F191" s="617"/>
      <c r="G191" s="617"/>
      <c r="H191" s="275" t="s">
        <v>673</v>
      </c>
      <c r="I191" s="278" t="s">
        <v>678</v>
      </c>
      <c r="J191" s="297">
        <v>84400000</v>
      </c>
      <c r="K191" s="280" t="s">
        <v>71</v>
      </c>
      <c r="L191" s="282" t="s">
        <v>120</v>
      </c>
      <c r="M191" s="280" t="s">
        <v>240</v>
      </c>
    </row>
    <row r="192" spans="1:13" ht="24">
      <c r="A192" s="630"/>
      <c r="B192" s="617"/>
      <c r="C192" s="617">
        <v>7</v>
      </c>
      <c r="D192" s="282" t="s">
        <v>674</v>
      </c>
      <c r="E192" s="282" t="s">
        <v>680</v>
      </c>
      <c r="F192" s="617"/>
      <c r="G192" s="645"/>
      <c r="H192" s="275" t="s">
        <v>673</v>
      </c>
      <c r="I192" s="278" t="s">
        <v>678</v>
      </c>
      <c r="J192" s="297">
        <v>45000000</v>
      </c>
      <c r="K192" s="280" t="s">
        <v>71</v>
      </c>
      <c r="L192" s="282" t="s">
        <v>120</v>
      </c>
      <c r="M192" s="280" t="s">
        <v>240</v>
      </c>
    </row>
    <row r="193" spans="1:13" ht="24">
      <c r="A193" s="630"/>
      <c r="B193" s="617"/>
      <c r="C193" s="617">
        <v>8</v>
      </c>
      <c r="D193" s="282" t="s">
        <v>669</v>
      </c>
      <c r="E193" s="282" t="s">
        <v>133</v>
      </c>
      <c r="F193" s="617"/>
      <c r="G193" s="618"/>
      <c r="H193" s="300" t="str">
        <f>H196</f>
        <v>5.02.06.02.999</v>
      </c>
      <c r="I193" s="278" t="s">
        <v>682</v>
      </c>
      <c r="J193" s="297">
        <v>75000000</v>
      </c>
      <c r="K193" s="280" t="s">
        <v>71</v>
      </c>
      <c r="L193" s="282" t="s">
        <v>120</v>
      </c>
      <c r="M193" s="280" t="s">
        <v>240</v>
      </c>
    </row>
    <row r="194" spans="1:13" ht="24">
      <c r="A194" s="630"/>
      <c r="B194" s="617"/>
      <c r="C194" s="617">
        <v>9</v>
      </c>
      <c r="D194" s="282" t="s">
        <v>669</v>
      </c>
      <c r="E194" s="282" t="s">
        <v>133</v>
      </c>
      <c r="F194" s="619"/>
      <c r="G194" s="618"/>
      <c r="H194" s="300" t="str">
        <f>H197</f>
        <v>5.03.01.05.002</v>
      </c>
      <c r="I194" s="278">
        <v>2017</v>
      </c>
      <c r="J194" s="297">
        <v>139000000</v>
      </c>
      <c r="K194" s="280" t="s">
        <v>71</v>
      </c>
      <c r="L194" s="282" t="s">
        <v>120</v>
      </c>
      <c r="M194" s="280" t="s">
        <v>240</v>
      </c>
    </row>
    <row r="195" spans="1:13" ht="24">
      <c r="A195" s="614"/>
      <c r="B195" s="615"/>
      <c r="C195" s="617">
        <v>10</v>
      </c>
      <c r="D195" s="282" t="s">
        <v>669</v>
      </c>
      <c r="E195" s="282" t="s">
        <v>685</v>
      </c>
      <c r="F195" s="617"/>
      <c r="G195" s="617"/>
      <c r="H195" s="275" t="s">
        <v>672</v>
      </c>
      <c r="I195" s="310">
        <v>2017</v>
      </c>
      <c r="J195" s="297">
        <v>1500000</v>
      </c>
      <c r="K195" s="280" t="s">
        <v>71</v>
      </c>
      <c r="L195" s="282" t="s">
        <v>120</v>
      </c>
      <c r="M195" s="280" t="s">
        <v>240</v>
      </c>
    </row>
    <row r="196" spans="1:13" ht="36">
      <c r="A196" s="630"/>
      <c r="B196" s="617"/>
      <c r="C196" s="617">
        <v>11</v>
      </c>
      <c r="D196" s="282" t="s">
        <v>689</v>
      </c>
      <c r="E196" s="282" t="s">
        <v>689</v>
      </c>
      <c r="F196" s="617"/>
      <c r="G196" s="617"/>
      <c r="H196" s="275" t="s">
        <v>688</v>
      </c>
      <c r="I196" s="278" t="s">
        <v>691</v>
      </c>
      <c r="J196" s="297">
        <v>59682500</v>
      </c>
      <c r="K196" s="280" t="s">
        <v>71</v>
      </c>
      <c r="L196" s="282" t="s">
        <v>120</v>
      </c>
      <c r="M196" s="280" t="s">
        <v>240</v>
      </c>
    </row>
    <row r="197" spans="1:13" ht="24">
      <c r="A197" s="630"/>
      <c r="B197" s="617"/>
      <c r="C197" s="617">
        <v>12</v>
      </c>
      <c r="D197" s="282" t="s">
        <v>669</v>
      </c>
      <c r="E197" s="282" t="s">
        <v>133</v>
      </c>
      <c r="F197" s="617"/>
      <c r="G197" s="634"/>
      <c r="H197" s="275" t="s">
        <v>672</v>
      </c>
      <c r="I197" s="310" t="s">
        <v>693</v>
      </c>
      <c r="J197" s="297">
        <v>28892500</v>
      </c>
      <c r="K197" s="280" t="s">
        <v>71</v>
      </c>
      <c r="L197" s="282" t="s">
        <v>120</v>
      </c>
      <c r="M197" s="280" t="s">
        <v>240</v>
      </c>
    </row>
    <row r="198" spans="1:13" ht="24">
      <c r="A198" s="630"/>
      <c r="B198" s="617"/>
      <c r="C198" s="617">
        <v>13</v>
      </c>
      <c r="D198" s="282" t="s">
        <v>674</v>
      </c>
      <c r="E198" s="282" t="s">
        <v>586</v>
      </c>
      <c r="F198" s="617"/>
      <c r="G198" s="634"/>
      <c r="H198" s="275" t="s">
        <v>673</v>
      </c>
      <c r="I198" s="278">
        <v>2018</v>
      </c>
      <c r="J198" s="297">
        <v>32492500</v>
      </c>
      <c r="K198" s="280" t="s">
        <v>71</v>
      </c>
      <c r="L198" s="282" t="s">
        <v>120</v>
      </c>
      <c r="M198" s="280" t="s">
        <v>240</v>
      </c>
    </row>
    <row r="199" spans="1:13" ht="24">
      <c r="A199" s="630"/>
      <c r="B199" s="617"/>
      <c r="C199" s="617">
        <v>14</v>
      </c>
      <c r="D199" s="282" t="s">
        <v>697</v>
      </c>
      <c r="E199" s="282" t="s">
        <v>698</v>
      </c>
      <c r="F199" s="617"/>
      <c r="G199" s="617"/>
      <c r="H199" s="275" t="s">
        <v>696</v>
      </c>
      <c r="I199" s="278">
        <v>2019</v>
      </c>
      <c r="J199" s="297">
        <v>107532100</v>
      </c>
      <c r="K199" s="280" t="s">
        <v>71</v>
      </c>
      <c r="L199" s="282" t="s">
        <v>120</v>
      </c>
      <c r="M199" s="280" t="s">
        <v>240</v>
      </c>
    </row>
    <row r="200" spans="1:13">
      <c r="A200" s="1422" t="s">
        <v>4397</v>
      </c>
      <c r="B200" s="1423"/>
      <c r="C200" s="1423"/>
      <c r="D200" s="1423"/>
      <c r="E200" s="1423"/>
      <c r="F200" s="1423"/>
      <c r="G200" s="1423"/>
      <c r="H200" s="1423"/>
      <c r="I200" s="1423"/>
      <c r="J200" s="646">
        <f>SUM(J186:J199)</f>
        <v>928858600</v>
      </c>
      <c r="K200" s="619"/>
      <c r="L200" s="619"/>
      <c r="M200" s="619"/>
    </row>
    <row r="201" spans="1:13">
      <c r="A201" s="614"/>
      <c r="B201" s="615" t="s">
        <v>31</v>
      </c>
      <c r="C201" s="1396" t="s">
        <v>154</v>
      </c>
      <c r="D201" s="1396"/>
      <c r="E201" s="620"/>
      <c r="F201" s="617"/>
      <c r="G201" s="617"/>
      <c r="H201" s="617"/>
      <c r="I201" s="617"/>
      <c r="J201" s="618"/>
      <c r="K201" s="619"/>
      <c r="L201" s="619"/>
      <c r="M201" s="619"/>
    </row>
    <row r="202" spans="1:13" ht="24">
      <c r="A202" s="630"/>
      <c r="B202" s="617"/>
      <c r="C202" s="617">
        <v>1</v>
      </c>
      <c r="D202" s="276" t="s">
        <v>701</v>
      </c>
      <c r="E202" s="282" t="s">
        <v>702</v>
      </c>
      <c r="F202" s="282" t="s">
        <v>703</v>
      </c>
      <c r="G202" s="618"/>
      <c r="H202" s="275" t="s">
        <v>700</v>
      </c>
      <c r="I202" s="278">
        <v>2017</v>
      </c>
      <c r="J202" s="311">
        <v>1500000</v>
      </c>
      <c r="K202" s="280" t="s">
        <v>71</v>
      </c>
      <c r="L202" s="619" t="s">
        <v>121</v>
      </c>
      <c r="M202" s="302" t="s">
        <v>222</v>
      </c>
    </row>
    <row r="203" spans="1:13">
      <c r="A203" s="1422" t="s">
        <v>4397</v>
      </c>
      <c r="B203" s="1423"/>
      <c r="C203" s="1423"/>
      <c r="D203" s="1423"/>
      <c r="E203" s="1423"/>
      <c r="F203" s="1423"/>
      <c r="G203" s="1423"/>
      <c r="H203" s="1423"/>
      <c r="I203" s="1423"/>
      <c r="J203" s="646">
        <f>SUM(J202:J202)</f>
        <v>1500000</v>
      </c>
      <c r="K203" s="619"/>
      <c r="L203" s="619"/>
      <c r="M203" s="619"/>
    </row>
    <row r="204" spans="1:13">
      <c r="A204" s="614" t="s">
        <v>4403</v>
      </c>
      <c r="B204" s="1396" t="s">
        <v>4404</v>
      </c>
      <c r="C204" s="1396"/>
      <c r="D204" s="1396"/>
      <c r="E204" s="620"/>
      <c r="F204" s="617"/>
      <c r="G204" s="617"/>
      <c r="H204" s="617"/>
      <c r="I204" s="617"/>
      <c r="J204" s="618"/>
      <c r="K204" s="619"/>
      <c r="L204" s="619"/>
      <c r="M204" s="619"/>
    </row>
    <row r="205" spans="1:13" ht="36">
      <c r="A205" s="614"/>
      <c r="B205" s="620"/>
      <c r="C205" s="617">
        <v>1</v>
      </c>
      <c r="D205" s="308" t="s">
        <v>706</v>
      </c>
      <c r="E205" s="278" t="s">
        <v>158</v>
      </c>
      <c r="F205" s="617"/>
      <c r="G205" s="617"/>
      <c r="H205" s="275" t="s">
        <v>705</v>
      </c>
      <c r="I205" s="278">
        <v>2011</v>
      </c>
      <c r="J205" s="313">
        <v>4294300</v>
      </c>
      <c r="K205" s="280" t="s">
        <v>71</v>
      </c>
      <c r="L205" s="282" t="s">
        <v>707</v>
      </c>
      <c r="M205" s="275" t="s">
        <v>111</v>
      </c>
    </row>
    <row r="206" spans="1:13" ht="36">
      <c r="A206" s="644"/>
      <c r="B206" s="618"/>
      <c r="C206" s="617">
        <v>2</v>
      </c>
      <c r="D206" s="308" t="s">
        <v>710</v>
      </c>
      <c r="E206" s="278" t="s">
        <v>158</v>
      </c>
      <c r="F206" s="617"/>
      <c r="G206" s="633"/>
      <c r="H206" s="275" t="s">
        <v>709</v>
      </c>
      <c r="I206" s="278">
        <v>2011</v>
      </c>
      <c r="J206" s="313">
        <v>2333334</v>
      </c>
      <c r="K206" s="280" t="s">
        <v>71</v>
      </c>
      <c r="L206" s="282" t="s">
        <v>707</v>
      </c>
      <c r="M206" s="275" t="s">
        <v>111</v>
      </c>
    </row>
    <row r="207" spans="1:13" ht="36">
      <c r="A207" s="644"/>
      <c r="B207" s="618"/>
      <c r="C207" s="617">
        <v>3</v>
      </c>
      <c r="D207" s="308" t="s">
        <v>713</v>
      </c>
      <c r="E207" s="278" t="s">
        <v>158</v>
      </c>
      <c r="F207" s="619"/>
      <c r="G207" s="634"/>
      <c r="H207" s="275" t="s">
        <v>712</v>
      </c>
      <c r="I207" s="278">
        <v>2011</v>
      </c>
      <c r="J207" s="313">
        <v>11473946</v>
      </c>
      <c r="K207" s="280" t="s">
        <v>71</v>
      </c>
      <c r="L207" s="282" t="s">
        <v>707</v>
      </c>
      <c r="M207" s="275" t="s">
        <v>111</v>
      </c>
    </row>
    <row r="208" spans="1:13">
      <c r="A208" s="644"/>
      <c r="B208" s="618"/>
      <c r="C208" s="617">
        <v>4</v>
      </c>
      <c r="D208" s="296" t="s">
        <v>716</v>
      </c>
      <c r="E208" s="282" t="s">
        <v>717</v>
      </c>
      <c r="F208" s="617"/>
      <c r="G208" s="633"/>
      <c r="H208" s="275" t="s">
        <v>715</v>
      </c>
      <c r="I208" s="275">
        <v>2015</v>
      </c>
      <c r="J208" s="313">
        <v>175000000</v>
      </c>
      <c r="K208" s="280" t="s">
        <v>71</v>
      </c>
      <c r="L208" s="282" t="s">
        <v>120</v>
      </c>
      <c r="M208" s="314" t="s">
        <v>111</v>
      </c>
    </row>
    <row r="209" spans="1:13" ht="36">
      <c r="A209" s="644"/>
      <c r="B209" s="618"/>
      <c r="C209" s="617">
        <v>5</v>
      </c>
      <c r="D209" s="296" t="s">
        <v>706</v>
      </c>
      <c r="E209" s="278" t="s">
        <v>158</v>
      </c>
      <c r="F209" s="617"/>
      <c r="G209" s="617"/>
      <c r="H209" s="300" t="s">
        <v>705</v>
      </c>
      <c r="I209" s="275">
        <v>2017</v>
      </c>
      <c r="J209" s="313">
        <v>2000000</v>
      </c>
      <c r="K209" s="280" t="s">
        <v>71</v>
      </c>
      <c r="L209" s="282" t="s">
        <v>707</v>
      </c>
      <c r="M209" s="280" t="s">
        <v>240</v>
      </c>
    </row>
    <row r="210" spans="1:13" ht="36">
      <c r="A210" s="644"/>
      <c r="B210" s="618"/>
      <c r="C210" s="617">
        <v>6</v>
      </c>
      <c r="D210" s="296" t="s">
        <v>706</v>
      </c>
      <c r="E210" s="278" t="s">
        <v>158</v>
      </c>
      <c r="F210" s="617"/>
      <c r="G210" s="617"/>
      <c r="H210" s="300" t="s">
        <v>705</v>
      </c>
      <c r="I210" s="275">
        <v>2019</v>
      </c>
      <c r="J210" s="313">
        <v>1286000</v>
      </c>
      <c r="K210" s="280" t="s">
        <v>71</v>
      </c>
      <c r="L210" s="282" t="s">
        <v>707</v>
      </c>
      <c r="M210" s="280" t="s">
        <v>240</v>
      </c>
    </row>
    <row r="211" spans="1:13" ht="36">
      <c r="A211" s="644"/>
      <c r="B211" s="618"/>
      <c r="C211" s="617">
        <v>7</v>
      </c>
      <c r="D211" s="296" t="s">
        <v>710</v>
      </c>
      <c r="E211" s="278" t="s">
        <v>158</v>
      </c>
      <c r="F211" s="617"/>
      <c r="G211" s="617"/>
      <c r="H211" s="300" t="s">
        <v>709</v>
      </c>
      <c r="I211" s="275">
        <v>2019</v>
      </c>
      <c r="J211" s="313">
        <v>278000</v>
      </c>
      <c r="K211" s="280" t="s">
        <v>71</v>
      </c>
      <c r="L211" s="282" t="s">
        <v>707</v>
      </c>
      <c r="M211" s="280" t="s">
        <v>240</v>
      </c>
    </row>
    <row r="212" spans="1:13" ht="36">
      <c r="A212" s="644"/>
      <c r="B212" s="618"/>
      <c r="C212" s="617">
        <v>8</v>
      </c>
      <c r="D212" s="296" t="s">
        <v>713</v>
      </c>
      <c r="E212" s="278" t="s">
        <v>158</v>
      </c>
      <c r="F212" s="617"/>
      <c r="G212" s="617"/>
      <c r="H212" s="300" t="s">
        <v>712</v>
      </c>
      <c r="I212" s="275">
        <v>2019</v>
      </c>
      <c r="J212" s="313">
        <v>536000</v>
      </c>
      <c r="K212" s="280" t="s">
        <v>71</v>
      </c>
      <c r="L212" s="282" t="s">
        <v>707</v>
      </c>
      <c r="M212" s="280" t="s">
        <v>240</v>
      </c>
    </row>
    <row r="213" spans="1:13" ht="36">
      <c r="A213" s="644"/>
      <c r="B213" s="618"/>
      <c r="C213" s="617">
        <v>9</v>
      </c>
      <c r="D213" s="296" t="s">
        <v>722</v>
      </c>
      <c r="E213" s="282" t="s">
        <v>723</v>
      </c>
      <c r="F213" s="617"/>
      <c r="G213" s="617"/>
      <c r="H213" s="300" t="s">
        <v>721</v>
      </c>
      <c r="I213" s="275">
        <v>2022</v>
      </c>
      <c r="J213" s="313">
        <v>7216000</v>
      </c>
      <c r="K213" s="280" t="s">
        <v>71</v>
      </c>
      <c r="L213" s="282" t="s">
        <v>339</v>
      </c>
      <c r="M213" s="300" t="s">
        <v>725</v>
      </c>
    </row>
    <row r="214" spans="1:13" ht="36">
      <c r="A214" s="644"/>
      <c r="B214" s="618"/>
      <c r="C214" s="617">
        <v>10</v>
      </c>
      <c r="D214" s="296" t="s">
        <v>706</v>
      </c>
      <c r="E214" s="278" t="s">
        <v>158</v>
      </c>
      <c r="F214" s="617"/>
      <c r="G214" s="617"/>
      <c r="H214" s="300" t="s">
        <v>705</v>
      </c>
      <c r="I214" s="275">
        <v>2023</v>
      </c>
      <c r="J214" s="313">
        <v>1139500</v>
      </c>
      <c r="K214" s="280" t="s">
        <v>71</v>
      </c>
      <c r="L214" s="282" t="s">
        <v>707</v>
      </c>
      <c r="M214" s="280" t="s">
        <v>240</v>
      </c>
    </row>
    <row r="215" spans="1:13" ht="36">
      <c r="A215" s="644"/>
      <c r="B215" s="618"/>
      <c r="C215" s="617">
        <v>11</v>
      </c>
      <c r="D215" s="296" t="s">
        <v>713</v>
      </c>
      <c r="E215" s="278" t="s">
        <v>158</v>
      </c>
      <c r="F215" s="617"/>
      <c r="G215" s="617"/>
      <c r="H215" s="300" t="s">
        <v>712</v>
      </c>
      <c r="I215" s="275">
        <v>2023</v>
      </c>
      <c r="J215" s="313">
        <v>973500</v>
      </c>
      <c r="K215" s="280" t="s">
        <v>71</v>
      </c>
      <c r="L215" s="282" t="s">
        <v>707</v>
      </c>
      <c r="M215" s="280" t="s">
        <v>240</v>
      </c>
    </row>
    <row r="216" spans="1:13" ht="36">
      <c r="A216" s="644"/>
      <c r="B216" s="618"/>
      <c r="C216" s="617">
        <v>12</v>
      </c>
      <c r="D216" s="296" t="s">
        <v>710</v>
      </c>
      <c r="E216" s="278" t="s">
        <v>158</v>
      </c>
      <c r="F216" s="617"/>
      <c r="G216" s="617"/>
      <c r="H216" s="300" t="s">
        <v>709</v>
      </c>
      <c r="I216" s="275">
        <v>2023</v>
      </c>
      <c r="J216" s="313">
        <v>287000</v>
      </c>
      <c r="K216" s="280" t="s">
        <v>71</v>
      </c>
      <c r="L216" s="282" t="s">
        <v>707</v>
      </c>
      <c r="M216" s="280" t="s">
        <v>240</v>
      </c>
    </row>
    <row r="217" spans="1:13" ht="36">
      <c r="A217" s="644"/>
      <c r="B217" s="618"/>
      <c r="C217" s="617">
        <v>13</v>
      </c>
      <c r="D217" s="296" t="s">
        <v>713</v>
      </c>
      <c r="E217" s="278" t="s">
        <v>158</v>
      </c>
      <c r="F217" s="617"/>
      <c r="G217" s="617"/>
      <c r="H217" s="300" t="s">
        <v>712</v>
      </c>
      <c r="I217" s="275">
        <v>2024</v>
      </c>
      <c r="J217" s="313">
        <v>4357894</v>
      </c>
      <c r="K217" s="280" t="s">
        <v>71</v>
      </c>
      <c r="L217" s="282" t="s">
        <v>707</v>
      </c>
      <c r="M217" s="280" t="s">
        <v>708</v>
      </c>
    </row>
    <row r="218" spans="1:13">
      <c r="A218" s="1425" t="s">
        <v>4397</v>
      </c>
      <c r="B218" s="1426"/>
      <c r="C218" s="1426"/>
      <c r="D218" s="1426"/>
      <c r="E218" s="1426"/>
      <c r="F218" s="1426"/>
      <c r="G218" s="1426"/>
      <c r="H218" s="1426"/>
      <c r="I218" s="1427"/>
      <c r="J218" s="647">
        <f>SUM(J205:J217)</f>
        <v>211175474</v>
      </c>
      <c r="K218" s="619"/>
      <c r="L218" s="619"/>
      <c r="M218" s="619"/>
    </row>
    <row r="219" spans="1:13">
      <c r="A219" s="644"/>
      <c r="B219" s="618"/>
      <c r="C219" s="618"/>
      <c r="D219" s="618"/>
      <c r="E219" s="618"/>
      <c r="F219" s="617"/>
      <c r="G219" s="617"/>
      <c r="H219" s="617"/>
      <c r="I219" s="617"/>
      <c r="J219" s="631"/>
      <c r="K219" s="619"/>
      <c r="L219" s="619"/>
      <c r="M219" s="619"/>
    </row>
    <row r="220" spans="1:13" ht="15.75" thickBot="1">
      <c r="A220" s="662"/>
      <c r="B220" s="640"/>
      <c r="C220" s="640"/>
      <c r="D220" s="640"/>
      <c r="E220" s="640"/>
      <c r="F220" s="639"/>
      <c r="G220" s="639"/>
      <c r="H220" s="639"/>
      <c r="I220" s="639"/>
      <c r="J220" s="640"/>
      <c r="K220" s="641"/>
      <c r="L220" s="641"/>
      <c r="M220" s="641"/>
    </row>
    <row r="221" spans="1:13">
      <c r="A221" s="648" t="s">
        <v>4408</v>
      </c>
      <c r="B221" s="649"/>
      <c r="C221" s="649"/>
      <c r="D221" s="650"/>
      <c r="E221" s="650"/>
      <c r="F221" s="651"/>
      <c r="G221" s="651"/>
      <c r="H221" s="651"/>
      <c r="I221" s="651"/>
      <c r="J221" s="652">
        <f>J218+J203+J200+J183+J108+J83+J13</f>
        <v>10401822704</v>
      </c>
      <c r="K221" s="653"/>
      <c r="L221" s="651"/>
      <c r="M221" s="663"/>
    </row>
    <row r="222" spans="1:13" ht="15.75" thickBot="1">
      <c r="A222" s="654"/>
      <c r="B222" s="655"/>
      <c r="C222" s="655"/>
      <c r="D222" s="655"/>
      <c r="E222" s="655"/>
      <c r="F222" s="656"/>
      <c r="G222" s="656"/>
      <c r="H222" s="656"/>
      <c r="I222" s="656"/>
      <c r="J222" s="655"/>
      <c r="K222" s="657"/>
      <c r="L222" s="656"/>
      <c r="M222" s="664"/>
    </row>
    <row r="223" spans="1:13">
      <c r="A223" s="658" t="s">
        <v>4405</v>
      </c>
      <c r="B223" s="658"/>
      <c r="C223" s="658"/>
      <c r="L223" s="605"/>
    </row>
    <row r="224" spans="1:13">
      <c r="L224" s="605"/>
    </row>
    <row r="225" spans="12:12">
      <c r="L225" s="605"/>
    </row>
    <row r="226" spans="12:12">
      <c r="L226" s="605"/>
    </row>
    <row r="227" spans="12:12">
      <c r="L227" s="605"/>
    </row>
    <row r="228" spans="12:12">
      <c r="L228" s="605"/>
    </row>
    <row r="229" spans="12:12">
      <c r="L229" s="605"/>
    </row>
    <row r="230" spans="12:12">
      <c r="L230" s="605"/>
    </row>
    <row r="231" spans="12:12">
      <c r="L231" s="605"/>
    </row>
    <row r="232" spans="12:12">
      <c r="L232" s="605"/>
    </row>
    <row r="233" spans="12:12">
      <c r="L233" s="605"/>
    </row>
    <row r="234" spans="12:12">
      <c r="L234" s="605"/>
    </row>
  </sheetData>
  <mergeCells count="26">
    <mergeCell ref="A108:I108"/>
    <mergeCell ref="A2:L2"/>
    <mergeCell ref="A3:L3"/>
    <mergeCell ref="A4:L4"/>
    <mergeCell ref="A6:C7"/>
    <mergeCell ref="D6:D7"/>
    <mergeCell ref="E6:G6"/>
    <mergeCell ref="H6:H7"/>
    <mergeCell ref="I6:I7"/>
    <mergeCell ref="J6:J7"/>
    <mergeCell ref="A203:I203"/>
    <mergeCell ref="B204:D204"/>
    <mergeCell ref="A218:I218"/>
    <mergeCell ref="L6:M6"/>
    <mergeCell ref="A8:M8"/>
    <mergeCell ref="C11:D11"/>
    <mergeCell ref="B110:G110"/>
    <mergeCell ref="C111:D111"/>
    <mergeCell ref="A183:I183"/>
    <mergeCell ref="B185:D185"/>
    <mergeCell ref="A200:I200"/>
    <mergeCell ref="C201:D201"/>
    <mergeCell ref="A13:I13"/>
    <mergeCell ref="C14:D14"/>
    <mergeCell ref="A83:I83"/>
    <mergeCell ref="B84:D84"/>
  </mergeCells>
  <phoneticPr fontId="44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1000"/>
  <sheetViews>
    <sheetView tabSelected="1" topLeftCell="B1" workbookViewId="0">
      <pane ySplit="12" topLeftCell="A16" activePane="bottomLeft" state="frozen"/>
      <selection pane="bottomLeft" activeCell="Q19" sqref="Q19"/>
    </sheetView>
  </sheetViews>
  <sheetFormatPr defaultColWidth="14.42578125" defaultRowHeight="15" customHeight="1"/>
  <cols>
    <col min="1" max="1" width="3.42578125" hidden="1" customWidth="1"/>
    <col min="2" max="2" width="9.140625" customWidth="1"/>
    <col min="3" max="3" width="2.140625" customWidth="1"/>
    <col min="4" max="6" width="9.140625" customWidth="1"/>
    <col min="7" max="7" width="12" customWidth="1"/>
    <col min="8" max="8" width="11.5703125" customWidth="1"/>
    <col min="9" max="9" width="10.85546875" customWidth="1"/>
    <col min="10" max="10" width="11" customWidth="1"/>
    <col min="11" max="12" width="10.140625" customWidth="1"/>
    <col min="13" max="13" width="12.28515625" customWidth="1"/>
    <col min="14" max="14" width="11.5703125" customWidth="1"/>
    <col min="15" max="15" width="8.7109375" customWidth="1"/>
    <col min="16" max="16" width="2.7109375" customWidth="1"/>
    <col min="17" max="17" width="3.28515625" customWidth="1"/>
    <col min="18" max="18" width="2.5703125" customWidth="1"/>
    <col min="19" max="20" width="9.140625" customWidth="1"/>
    <col min="21" max="26" width="8.7109375" customWidth="1"/>
  </cols>
  <sheetData>
    <row r="1" spans="1:26" ht="12.75" customHeight="1">
      <c r="A1" s="121"/>
      <c r="B1" s="122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1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</row>
    <row r="2" spans="1:26" ht="12.75" customHeight="1">
      <c r="A2" s="121"/>
      <c r="B2" s="122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1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</row>
    <row r="3" spans="1:26" ht="12.75" customHeight="1">
      <c r="A3" s="121"/>
      <c r="B3" s="122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1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</row>
    <row r="4" spans="1:26" ht="12.75" customHeight="1">
      <c r="A4" s="121"/>
      <c r="B4" s="122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1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</row>
    <row r="5" spans="1:26" ht="12.75" customHeight="1">
      <c r="A5" s="121"/>
      <c r="B5" s="122"/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1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</row>
    <row r="6" spans="1:26" ht="12.75" customHeight="1">
      <c r="A6" s="121"/>
      <c r="B6" s="1455" t="s">
        <v>279</v>
      </c>
      <c r="C6" s="1160"/>
      <c r="D6" s="1160"/>
      <c r="E6" s="1160"/>
      <c r="F6" s="1160"/>
      <c r="G6" s="1160"/>
      <c r="H6" s="1160"/>
      <c r="I6" s="1160"/>
      <c r="J6" s="1160"/>
      <c r="K6" s="1160"/>
      <c r="L6" s="1160"/>
      <c r="M6" s="1160"/>
      <c r="N6" s="1160"/>
      <c r="O6" s="1160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</row>
    <row r="7" spans="1:26" ht="12.75" customHeight="1">
      <c r="A7" s="121"/>
      <c r="B7" s="1455" t="s">
        <v>280</v>
      </c>
      <c r="C7" s="1160"/>
      <c r="D7" s="1160"/>
      <c r="E7" s="1160"/>
      <c r="F7" s="1160"/>
      <c r="G7" s="1160"/>
      <c r="H7" s="1160"/>
      <c r="I7" s="1160"/>
      <c r="J7" s="1160"/>
      <c r="K7" s="1160"/>
      <c r="L7" s="1160"/>
      <c r="M7" s="1160"/>
      <c r="N7" s="1160"/>
      <c r="O7" s="1160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</row>
    <row r="8" spans="1:26" ht="12.75" customHeight="1">
      <c r="A8" s="121"/>
      <c r="B8" s="1455" t="s">
        <v>4538</v>
      </c>
      <c r="C8" s="1160"/>
      <c r="D8" s="1160"/>
      <c r="E8" s="1160"/>
      <c r="F8" s="1160"/>
      <c r="G8" s="1160"/>
      <c r="H8" s="1160"/>
      <c r="I8" s="1160"/>
      <c r="J8" s="1160"/>
      <c r="K8" s="1160"/>
      <c r="L8" s="1160"/>
      <c r="M8" s="1160"/>
      <c r="N8" s="1160"/>
      <c r="O8" s="1160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</row>
    <row r="9" spans="1:26" ht="12.75" customHeight="1">
      <c r="A9" s="121"/>
      <c r="B9" s="125" t="s">
        <v>281</v>
      </c>
      <c r="C9" s="123"/>
      <c r="D9" s="126" t="s">
        <v>282</v>
      </c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1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</row>
    <row r="10" spans="1:26" ht="12.75" customHeight="1">
      <c r="A10" s="121"/>
      <c r="B10" s="125" t="s">
        <v>283</v>
      </c>
      <c r="C10" s="123"/>
      <c r="D10" s="126" t="s">
        <v>284</v>
      </c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1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</row>
    <row r="11" spans="1:26" ht="15" customHeight="1">
      <c r="A11" s="127"/>
      <c r="B11" s="1456" t="s">
        <v>277</v>
      </c>
      <c r="C11" s="1448" t="s">
        <v>285</v>
      </c>
      <c r="D11" s="1383"/>
      <c r="E11" s="1383"/>
      <c r="F11" s="1449"/>
      <c r="G11" s="1458" t="s">
        <v>286</v>
      </c>
      <c r="H11" s="1459"/>
      <c r="I11" s="1459"/>
      <c r="J11" s="1459"/>
      <c r="K11" s="1459"/>
      <c r="L11" s="1459"/>
      <c r="M11" s="1460"/>
      <c r="N11" s="1461" t="s">
        <v>287</v>
      </c>
      <c r="O11" s="1463" t="s">
        <v>212</v>
      </c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</row>
    <row r="12" spans="1:26" ht="45" customHeight="1">
      <c r="A12" s="129"/>
      <c r="B12" s="1457"/>
      <c r="C12" s="1450"/>
      <c r="D12" s="1451"/>
      <c r="E12" s="1451"/>
      <c r="F12" s="1452"/>
      <c r="G12" s="130" t="s">
        <v>6</v>
      </c>
      <c r="H12" s="130" t="s">
        <v>7</v>
      </c>
      <c r="I12" s="130" t="s">
        <v>8</v>
      </c>
      <c r="J12" s="130" t="s">
        <v>9</v>
      </c>
      <c r="K12" s="130" t="s">
        <v>10</v>
      </c>
      <c r="L12" s="130" t="s">
        <v>288</v>
      </c>
      <c r="M12" s="130" t="s">
        <v>289</v>
      </c>
      <c r="N12" s="1462"/>
      <c r="O12" s="1464"/>
      <c r="P12" s="131"/>
      <c r="Q12" s="131"/>
      <c r="R12" s="131"/>
      <c r="S12" s="131"/>
      <c r="T12" s="132"/>
      <c r="U12" s="131"/>
      <c r="V12" s="131"/>
      <c r="W12" s="131"/>
      <c r="X12" s="131"/>
      <c r="Y12" s="131"/>
      <c r="Z12" s="131"/>
    </row>
    <row r="13" spans="1:26" ht="12.75" customHeight="1">
      <c r="A13" s="121"/>
      <c r="B13" s="133" t="s">
        <v>290</v>
      </c>
      <c r="C13" s="1453">
        <v>2</v>
      </c>
      <c r="D13" s="1381"/>
      <c r="E13" s="1381"/>
      <c r="F13" s="1454"/>
      <c r="G13" s="134">
        <v>3</v>
      </c>
      <c r="H13" s="134">
        <v>4</v>
      </c>
      <c r="I13" s="134">
        <v>5</v>
      </c>
      <c r="J13" s="134">
        <v>6</v>
      </c>
      <c r="K13" s="134">
        <v>7</v>
      </c>
      <c r="L13" s="134">
        <v>8</v>
      </c>
      <c r="M13" s="134">
        <v>9</v>
      </c>
      <c r="N13" s="134">
        <v>10</v>
      </c>
      <c r="O13" s="135">
        <v>11</v>
      </c>
      <c r="P13" s="123"/>
      <c r="Q13" s="123"/>
      <c r="R13" s="123"/>
      <c r="S13" s="123"/>
      <c r="T13" s="136"/>
      <c r="U13" s="123"/>
      <c r="V13" s="123"/>
      <c r="W13" s="123"/>
      <c r="X13" s="123"/>
      <c r="Y13" s="123"/>
      <c r="Z13" s="123"/>
    </row>
    <row r="14" spans="1:26" ht="29.25" customHeight="1">
      <c r="A14" s="137"/>
      <c r="B14" s="138">
        <v>6</v>
      </c>
      <c r="C14" s="139" t="s">
        <v>291</v>
      </c>
      <c r="D14" s="140"/>
      <c r="E14" s="140"/>
      <c r="F14" s="141"/>
      <c r="G14" s="142"/>
      <c r="H14" s="142"/>
      <c r="I14" s="142"/>
      <c r="J14" s="142"/>
      <c r="K14" s="143"/>
      <c r="L14" s="143"/>
      <c r="M14" s="144"/>
      <c r="N14" s="145"/>
      <c r="O14" s="146"/>
      <c r="P14" s="124"/>
      <c r="Q14" s="124"/>
      <c r="R14" s="124"/>
      <c r="S14" s="147"/>
      <c r="T14" s="148"/>
      <c r="U14" s="147"/>
      <c r="V14" s="147"/>
      <c r="W14" s="147"/>
      <c r="X14" s="147"/>
      <c r="Y14" s="147"/>
      <c r="Z14" s="147"/>
    </row>
    <row r="15" spans="1:26" ht="29.25" customHeight="1">
      <c r="A15" s="137">
        <v>53</v>
      </c>
      <c r="B15" s="149">
        <v>62001</v>
      </c>
      <c r="C15" s="150" t="s">
        <v>292</v>
      </c>
      <c r="D15" s="151"/>
      <c r="E15" s="151"/>
      <c r="F15" s="152"/>
      <c r="G15" s="153"/>
      <c r="H15" s="153"/>
      <c r="I15" s="153"/>
      <c r="J15" s="153"/>
      <c r="K15" s="154"/>
      <c r="L15" s="154"/>
      <c r="M15" s="155"/>
      <c r="N15" s="156"/>
      <c r="O15" s="157"/>
      <c r="P15" s="137"/>
      <c r="Q15" s="137"/>
      <c r="R15" s="137"/>
      <c r="S15" s="158"/>
      <c r="T15" s="148"/>
      <c r="U15" s="158"/>
      <c r="V15" s="158"/>
      <c r="W15" s="158"/>
      <c r="X15" s="158"/>
      <c r="Y15" s="158"/>
      <c r="Z15" s="158"/>
    </row>
    <row r="16" spans="1:26" ht="29.25" customHeight="1">
      <c r="A16" s="137">
        <v>54</v>
      </c>
      <c r="B16" s="159">
        <v>62002</v>
      </c>
      <c r="C16" s="160" t="s">
        <v>293</v>
      </c>
      <c r="D16" s="161"/>
      <c r="E16" s="161"/>
      <c r="F16" s="162"/>
      <c r="G16" s="163"/>
      <c r="H16" s="163"/>
      <c r="I16" s="163"/>
      <c r="J16" s="163"/>
      <c r="K16" s="164"/>
      <c r="L16" s="164"/>
      <c r="M16" s="165"/>
      <c r="N16" s="166"/>
      <c r="O16" s="167"/>
      <c r="P16" s="137"/>
      <c r="Q16" s="137"/>
      <c r="R16" s="137"/>
      <c r="S16" s="158"/>
      <c r="T16" s="148"/>
      <c r="U16" s="158"/>
      <c r="V16" s="158"/>
      <c r="W16" s="158"/>
      <c r="X16" s="158"/>
      <c r="Y16" s="158"/>
      <c r="Z16" s="158"/>
    </row>
    <row r="17" spans="1:26" s="675" customFormat="1" ht="29.25" customHeight="1">
      <c r="A17" s="666">
        <v>55</v>
      </c>
      <c r="B17" s="667">
        <v>62003</v>
      </c>
      <c r="C17" s="668" t="s">
        <v>294</v>
      </c>
      <c r="D17" s="669"/>
      <c r="E17" s="669"/>
      <c r="F17" s="670"/>
      <c r="G17" s="671">
        <v>0</v>
      </c>
      <c r="H17" s="671">
        <v>353039333</v>
      </c>
      <c r="I17" s="671">
        <v>2133936450</v>
      </c>
      <c r="J17" s="671">
        <v>8137719530</v>
      </c>
      <c r="K17" s="671">
        <v>211175474</v>
      </c>
      <c r="L17" s="671">
        <v>0</v>
      </c>
      <c r="M17" s="671">
        <v>792278000</v>
      </c>
      <c r="N17" s="671">
        <f>SUM(G17:M17)</f>
        <v>11628148787</v>
      </c>
      <c r="O17" s="672"/>
      <c r="P17" s="666"/>
      <c r="Q17" s="666"/>
      <c r="R17" s="666"/>
      <c r="S17" s="673"/>
      <c r="T17" s="674"/>
      <c r="U17" s="673"/>
      <c r="V17" s="673"/>
      <c r="W17" s="673"/>
      <c r="X17" s="673"/>
      <c r="Y17" s="673"/>
      <c r="Z17" s="673"/>
    </row>
    <row r="18" spans="1:26" ht="29.25" customHeight="1">
      <c r="A18" s="137">
        <v>56</v>
      </c>
      <c r="B18" s="159">
        <v>62004</v>
      </c>
      <c r="C18" s="160" t="s">
        <v>295</v>
      </c>
      <c r="D18" s="161"/>
      <c r="E18" s="161"/>
      <c r="F18" s="162"/>
      <c r="G18" s="163"/>
      <c r="H18" s="163"/>
      <c r="I18" s="163"/>
      <c r="J18" s="163"/>
      <c r="K18" s="168"/>
      <c r="L18" s="168"/>
      <c r="M18" s="165"/>
      <c r="N18" s="169"/>
      <c r="O18" s="167"/>
      <c r="P18" s="137"/>
      <c r="Q18" s="137"/>
      <c r="R18" s="137"/>
      <c r="S18" s="158"/>
      <c r="T18" s="148"/>
      <c r="U18" s="158"/>
      <c r="V18" s="158"/>
      <c r="W18" s="158"/>
      <c r="X18" s="158"/>
      <c r="Y18" s="158"/>
      <c r="Z18" s="158"/>
    </row>
    <row r="19" spans="1:26" ht="29.25" customHeight="1">
      <c r="A19" s="137">
        <v>57</v>
      </c>
      <c r="B19" s="159">
        <v>62005</v>
      </c>
      <c r="C19" s="160" t="s">
        <v>296</v>
      </c>
      <c r="D19" s="161"/>
      <c r="E19" s="161"/>
      <c r="F19" s="162"/>
      <c r="G19" s="163"/>
      <c r="H19" s="163"/>
      <c r="I19" s="163"/>
      <c r="J19" s="163"/>
      <c r="K19" s="164"/>
      <c r="L19" s="164"/>
      <c r="M19" s="165"/>
      <c r="N19" s="169"/>
      <c r="O19" s="167"/>
      <c r="P19" s="137"/>
      <c r="Q19" s="137"/>
      <c r="R19" s="137"/>
      <c r="S19" s="158"/>
      <c r="T19" s="148"/>
      <c r="U19" s="158"/>
      <c r="V19" s="158"/>
      <c r="W19" s="158"/>
      <c r="X19" s="158"/>
      <c r="Y19" s="158"/>
      <c r="Z19" s="158"/>
    </row>
    <row r="20" spans="1:26" ht="29.25" customHeight="1">
      <c r="A20" s="137">
        <v>58</v>
      </c>
      <c r="B20" s="159">
        <v>62006</v>
      </c>
      <c r="C20" s="160" t="s">
        <v>297</v>
      </c>
      <c r="D20" s="161"/>
      <c r="E20" s="161"/>
      <c r="F20" s="162"/>
      <c r="G20" s="163"/>
      <c r="H20" s="163"/>
      <c r="I20" s="163"/>
      <c r="J20" s="163"/>
      <c r="K20" s="164"/>
      <c r="L20" s="164"/>
      <c r="M20" s="165"/>
      <c r="N20" s="169"/>
      <c r="O20" s="167"/>
      <c r="P20" s="137"/>
      <c r="Q20" s="137"/>
      <c r="R20" s="137"/>
      <c r="S20" s="158"/>
      <c r="T20" s="148"/>
      <c r="U20" s="158"/>
      <c r="V20" s="158"/>
      <c r="W20" s="158"/>
      <c r="X20" s="158"/>
      <c r="Y20" s="158"/>
      <c r="Z20" s="158"/>
    </row>
    <row r="21" spans="1:26" ht="29.25" customHeight="1">
      <c r="A21" s="137"/>
      <c r="B21" s="170"/>
      <c r="C21" s="171"/>
      <c r="D21" s="172"/>
      <c r="E21" s="172"/>
      <c r="F21" s="173"/>
      <c r="G21" s="174"/>
      <c r="H21" s="174"/>
      <c r="I21" s="174"/>
      <c r="J21" s="174"/>
      <c r="K21" s="175"/>
      <c r="L21" s="175"/>
      <c r="M21" s="176"/>
      <c r="N21" s="177"/>
      <c r="O21" s="178"/>
      <c r="P21" s="137"/>
      <c r="Q21" s="137"/>
      <c r="R21" s="137"/>
      <c r="S21" s="158"/>
      <c r="T21" s="148"/>
      <c r="U21" s="158"/>
      <c r="V21" s="158"/>
      <c r="W21" s="158"/>
      <c r="X21" s="158"/>
      <c r="Y21" s="158"/>
      <c r="Z21" s="158"/>
    </row>
    <row r="22" spans="1:26" ht="12.75" customHeight="1">
      <c r="A22" s="179"/>
      <c r="B22" s="180">
        <v>7</v>
      </c>
      <c r="C22" s="181" t="s">
        <v>298</v>
      </c>
      <c r="D22" s="182"/>
      <c r="E22" s="182"/>
      <c r="F22" s="183"/>
      <c r="G22" s="184"/>
      <c r="H22" s="184"/>
      <c r="I22" s="184"/>
      <c r="J22" s="184"/>
      <c r="K22" s="184"/>
      <c r="L22" s="184"/>
      <c r="M22" s="185"/>
      <c r="N22" s="186"/>
      <c r="O22" s="187"/>
      <c r="P22" s="188"/>
      <c r="Q22" s="188"/>
      <c r="R22" s="188"/>
      <c r="S22" s="189"/>
      <c r="T22" s="190"/>
      <c r="U22" s="189"/>
      <c r="V22" s="189"/>
      <c r="W22" s="189"/>
      <c r="X22" s="189"/>
      <c r="Y22" s="189"/>
      <c r="Z22" s="189"/>
    </row>
    <row r="23" spans="1:26" ht="12.75" customHeight="1">
      <c r="A23" s="179">
        <v>59</v>
      </c>
      <c r="B23" s="179"/>
      <c r="C23" s="179"/>
      <c r="D23" s="179"/>
      <c r="E23" s="191"/>
      <c r="F23" s="190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</row>
    <row r="24" spans="1:26" ht="12.75" customHeight="1">
      <c r="A24" s="179">
        <v>60</v>
      </c>
      <c r="B24" s="179"/>
      <c r="C24" s="179"/>
      <c r="D24" s="179"/>
      <c r="E24" s="191"/>
      <c r="F24" s="190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</row>
    <row r="25" spans="1:26" ht="12.75" customHeight="1">
      <c r="A25" s="179">
        <v>61</v>
      </c>
      <c r="B25" s="179"/>
      <c r="C25" s="179"/>
      <c r="D25" s="179"/>
      <c r="E25" s="191"/>
      <c r="F25" s="190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</row>
    <row r="26" spans="1:26" ht="12.75" customHeight="1">
      <c r="A26" s="179">
        <v>62</v>
      </c>
      <c r="B26" s="179"/>
      <c r="C26" s="179"/>
      <c r="D26" s="179"/>
      <c r="E26" s="191"/>
      <c r="F26" s="190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</row>
    <row r="27" spans="1:26" ht="12.75" customHeight="1">
      <c r="A27" s="179">
        <v>63</v>
      </c>
      <c r="B27" s="179"/>
      <c r="C27" s="179"/>
      <c r="D27" s="179"/>
      <c r="E27" s="191"/>
      <c r="F27" s="190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</row>
    <row r="28" spans="1:26" ht="12.75" customHeight="1">
      <c r="A28" s="179"/>
      <c r="B28" s="179"/>
      <c r="C28" s="179"/>
      <c r="D28" s="179"/>
      <c r="E28" s="191"/>
      <c r="F28" s="190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</row>
    <row r="29" spans="1:26" ht="12.75" customHeight="1">
      <c r="A29" s="179"/>
      <c r="B29" s="188"/>
      <c r="C29" s="188"/>
      <c r="D29" s="188"/>
      <c r="E29" s="189"/>
      <c r="F29" s="190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</row>
    <row r="30" spans="1:26" ht="12.75" customHeight="1">
      <c r="A30" s="179">
        <v>64</v>
      </c>
      <c r="B30" s="179"/>
      <c r="C30" s="179"/>
      <c r="D30" s="179"/>
      <c r="E30" s="191"/>
      <c r="F30" s="190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</row>
    <row r="31" spans="1:26" ht="12.75" customHeight="1">
      <c r="A31" s="179">
        <v>65</v>
      </c>
      <c r="B31" s="179"/>
      <c r="C31" s="179"/>
      <c r="D31" s="179"/>
      <c r="E31" s="191"/>
      <c r="F31" s="190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</row>
    <row r="32" spans="1:26" ht="12.75" customHeight="1">
      <c r="A32" s="179">
        <v>66</v>
      </c>
      <c r="B32" s="192"/>
      <c r="C32" s="193"/>
      <c r="D32" s="179"/>
      <c r="E32" s="191"/>
      <c r="F32" s="190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</row>
    <row r="33" spans="1:26" ht="12.75" customHeight="1">
      <c r="A33" s="179">
        <v>67</v>
      </c>
      <c r="B33" s="192"/>
      <c r="C33" s="193"/>
      <c r="D33" s="179"/>
      <c r="E33" s="191"/>
      <c r="F33" s="190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</row>
    <row r="34" spans="1:26" ht="12.75" customHeight="1">
      <c r="A34" s="179">
        <v>68</v>
      </c>
      <c r="B34" s="192"/>
      <c r="C34" s="193"/>
      <c r="D34" s="179"/>
      <c r="E34" s="191"/>
      <c r="F34" s="190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</row>
    <row r="35" spans="1:26" ht="12.75" customHeight="1">
      <c r="A35" s="179"/>
      <c r="B35" s="179"/>
      <c r="C35" s="179"/>
      <c r="D35" s="179"/>
      <c r="E35" s="191"/>
      <c r="F35" s="190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</row>
    <row r="36" spans="1:26" ht="12.75" customHeight="1">
      <c r="A36" s="179"/>
      <c r="B36" s="188"/>
      <c r="C36" s="188"/>
      <c r="D36" s="188"/>
      <c r="E36" s="189"/>
      <c r="F36" s="190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</row>
    <row r="37" spans="1:26" ht="12.75" customHeight="1">
      <c r="A37" s="179">
        <v>69</v>
      </c>
      <c r="B37" s="192"/>
      <c r="C37" s="193"/>
      <c r="D37" s="179"/>
      <c r="E37" s="191"/>
      <c r="F37" s="190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</row>
    <row r="38" spans="1:26" ht="12.75" customHeight="1">
      <c r="A38" s="179">
        <v>70</v>
      </c>
      <c r="B38" s="194"/>
      <c r="C38" s="194"/>
      <c r="D38" s="195"/>
      <c r="E38" s="191"/>
      <c r="F38" s="196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</row>
    <row r="39" spans="1:26" ht="12.75" customHeight="1">
      <c r="A39" s="179">
        <v>71</v>
      </c>
      <c r="B39" s="179"/>
      <c r="C39" s="179"/>
      <c r="D39" s="179"/>
      <c r="E39" s="191"/>
      <c r="F39" s="190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</row>
    <row r="40" spans="1:26" ht="12.75" customHeight="1">
      <c r="A40" s="179">
        <v>72</v>
      </c>
      <c r="B40" s="179"/>
      <c r="C40" s="179"/>
      <c r="D40" s="179"/>
      <c r="E40" s="191"/>
      <c r="F40" s="190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</row>
    <row r="41" spans="1:26" ht="12.75" customHeight="1">
      <c r="A41" s="179">
        <v>73</v>
      </c>
      <c r="B41" s="179"/>
      <c r="C41" s="179"/>
      <c r="D41" s="179"/>
      <c r="E41" s="191"/>
      <c r="F41" s="190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</row>
    <row r="42" spans="1:26" ht="12.75" customHeight="1">
      <c r="A42" s="179">
        <v>74</v>
      </c>
      <c r="B42" s="179"/>
      <c r="C42" s="179"/>
      <c r="D42" s="179"/>
      <c r="E42" s="191"/>
      <c r="F42" s="190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</row>
    <row r="43" spans="1:26" ht="12.75" customHeight="1">
      <c r="A43" s="179">
        <v>75</v>
      </c>
      <c r="B43" s="192"/>
      <c r="C43" s="193"/>
      <c r="D43" s="179"/>
      <c r="E43" s="191"/>
      <c r="F43" s="190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</row>
    <row r="44" spans="1:26" ht="12.75" customHeight="1">
      <c r="A44" s="179">
        <v>76</v>
      </c>
      <c r="B44" s="192"/>
      <c r="C44" s="193"/>
      <c r="D44" s="179"/>
      <c r="E44" s="191"/>
      <c r="F44" s="196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</row>
    <row r="45" spans="1:26" ht="12.75" customHeight="1">
      <c r="A45" s="179">
        <v>77</v>
      </c>
      <c r="B45" s="192"/>
      <c r="C45" s="193"/>
      <c r="D45" s="179"/>
      <c r="E45" s="191"/>
      <c r="F45" s="190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</row>
    <row r="46" spans="1:26" ht="12.75" customHeight="1">
      <c r="A46" s="179"/>
      <c r="B46" s="179"/>
      <c r="C46" s="179"/>
      <c r="D46" s="179"/>
      <c r="E46" s="191"/>
      <c r="F46" s="190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</row>
    <row r="47" spans="1:26" ht="12.75" customHeight="1">
      <c r="A47" s="179"/>
      <c r="B47" s="188"/>
      <c r="C47" s="188"/>
      <c r="D47" s="188"/>
      <c r="E47" s="189"/>
      <c r="F47" s="190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</row>
    <row r="48" spans="1:26" ht="12.75" customHeight="1">
      <c r="A48" s="179">
        <v>78</v>
      </c>
      <c r="B48" s="179"/>
      <c r="C48" s="179"/>
      <c r="D48" s="179"/>
      <c r="E48" s="191"/>
      <c r="F48" s="190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</row>
    <row r="49" spans="1:26" ht="12.75" customHeight="1">
      <c r="A49" s="179">
        <v>79</v>
      </c>
      <c r="B49" s="179"/>
      <c r="C49" s="179"/>
      <c r="D49" s="179"/>
      <c r="E49" s="191"/>
      <c r="F49" s="190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</row>
    <row r="50" spans="1:26" ht="12.75" customHeight="1">
      <c r="A50" s="179">
        <v>80</v>
      </c>
      <c r="B50" s="179"/>
      <c r="C50" s="179"/>
      <c r="D50" s="179"/>
      <c r="E50" s="191"/>
      <c r="F50" s="190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</row>
    <row r="51" spans="1:26" ht="12.75" customHeight="1">
      <c r="A51" s="179">
        <v>81</v>
      </c>
      <c r="B51" s="179"/>
      <c r="C51" s="179"/>
      <c r="D51" s="179"/>
      <c r="E51" s="191"/>
      <c r="F51" s="190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</row>
    <row r="52" spans="1:26" ht="12.75" customHeight="1">
      <c r="A52" s="179">
        <v>82</v>
      </c>
      <c r="B52" s="179"/>
      <c r="C52" s="179"/>
      <c r="D52" s="179"/>
      <c r="E52" s="191"/>
      <c r="F52" s="190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</row>
    <row r="53" spans="1:26" ht="12.75" customHeight="1">
      <c r="A53" s="179">
        <v>83</v>
      </c>
      <c r="B53" s="179"/>
      <c r="C53" s="179"/>
      <c r="D53" s="179"/>
      <c r="E53" s="191"/>
      <c r="F53" s="190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  <c r="Z53" s="191"/>
    </row>
    <row r="54" spans="1:26" ht="12.75" customHeight="1">
      <c r="A54" s="179">
        <v>84</v>
      </c>
      <c r="B54" s="179"/>
      <c r="C54" s="179"/>
      <c r="D54" s="179"/>
      <c r="E54" s="191"/>
      <c r="F54" s="190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  <c r="R54" s="191"/>
      <c r="S54" s="191"/>
      <c r="T54" s="191"/>
      <c r="U54" s="191"/>
      <c r="V54" s="191"/>
      <c r="W54" s="191"/>
      <c r="X54" s="191"/>
      <c r="Y54" s="191"/>
      <c r="Z54" s="191"/>
    </row>
    <row r="55" spans="1:26" ht="12.75" customHeight="1">
      <c r="A55" s="179">
        <v>85</v>
      </c>
      <c r="B55" s="179"/>
      <c r="C55" s="179"/>
      <c r="D55" s="179"/>
      <c r="E55" s="191"/>
      <c r="F55" s="190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</row>
    <row r="56" spans="1:26" ht="12.75" customHeight="1">
      <c r="A56" s="179">
        <v>86</v>
      </c>
      <c r="B56" s="179"/>
      <c r="C56" s="179"/>
      <c r="D56" s="179"/>
      <c r="E56" s="191"/>
      <c r="F56" s="190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</row>
    <row r="57" spans="1:26" ht="12.75" customHeight="1">
      <c r="A57" s="179">
        <v>87</v>
      </c>
      <c r="B57" s="179"/>
      <c r="C57" s="179"/>
      <c r="D57" s="179"/>
      <c r="E57" s="191"/>
      <c r="F57" s="190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</row>
    <row r="58" spans="1:26" ht="12.75" customHeight="1">
      <c r="A58" s="179">
        <v>88</v>
      </c>
      <c r="B58" s="179"/>
      <c r="C58" s="179"/>
      <c r="D58" s="179"/>
      <c r="E58" s="191"/>
      <c r="F58" s="190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</row>
    <row r="59" spans="1:26" ht="12.75" customHeight="1">
      <c r="A59" s="179"/>
      <c r="B59" s="179"/>
      <c r="C59" s="179"/>
      <c r="D59" s="179"/>
      <c r="E59" s="191"/>
      <c r="F59" s="190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  <c r="R59" s="191"/>
      <c r="S59" s="191"/>
      <c r="T59" s="191"/>
      <c r="U59" s="191"/>
      <c r="V59" s="191"/>
      <c r="W59" s="191"/>
      <c r="X59" s="191"/>
      <c r="Y59" s="191"/>
      <c r="Z59" s="191"/>
    </row>
    <row r="60" spans="1:26" ht="12.75" customHeight="1">
      <c r="A60" s="179"/>
      <c r="B60" s="188"/>
      <c r="C60" s="188"/>
      <c r="D60" s="188"/>
      <c r="E60" s="189"/>
      <c r="F60" s="190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</row>
    <row r="61" spans="1:26" ht="12.75" customHeight="1">
      <c r="A61" s="179">
        <v>89</v>
      </c>
      <c r="B61" s="192"/>
      <c r="C61" s="193"/>
      <c r="D61" s="179"/>
      <c r="E61" s="191"/>
      <c r="F61" s="190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91"/>
      <c r="Z61" s="191"/>
    </row>
    <row r="62" spans="1:26" ht="12.75" customHeight="1">
      <c r="A62" s="179">
        <v>90</v>
      </c>
      <c r="B62" s="179"/>
      <c r="C62" s="179"/>
      <c r="D62" s="179"/>
      <c r="E62" s="191"/>
      <c r="F62" s="190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91"/>
      <c r="Z62" s="191"/>
    </row>
    <row r="63" spans="1:26" ht="12.75" customHeight="1">
      <c r="A63" s="179">
        <v>91</v>
      </c>
      <c r="B63" s="179"/>
      <c r="C63" s="179"/>
      <c r="D63" s="179"/>
      <c r="E63" s="191"/>
      <c r="F63" s="190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  <c r="Y63" s="191"/>
      <c r="Z63" s="191"/>
    </row>
    <row r="64" spans="1:26" ht="12.75" customHeight="1">
      <c r="A64" s="179">
        <v>92</v>
      </c>
      <c r="B64" s="179"/>
      <c r="C64" s="179"/>
      <c r="D64" s="179"/>
      <c r="E64" s="191"/>
      <c r="F64" s="190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  <c r="Y64" s="191"/>
      <c r="Z64" s="191"/>
    </row>
    <row r="65" spans="1:26" ht="12.75" customHeight="1">
      <c r="A65" s="179">
        <v>93</v>
      </c>
      <c r="B65" s="192"/>
      <c r="C65" s="193"/>
      <c r="D65" s="179"/>
      <c r="E65" s="191"/>
      <c r="F65" s="190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</row>
    <row r="66" spans="1:26" ht="12.75" customHeight="1">
      <c r="A66" s="179">
        <v>94</v>
      </c>
      <c r="B66" s="179"/>
      <c r="C66" s="179"/>
      <c r="D66" s="179"/>
      <c r="E66" s="191"/>
      <c r="F66" s="190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91"/>
      <c r="Z66" s="191"/>
    </row>
    <row r="67" spans="1:26" ht="12.75" customHeight="1">
      <c r="A67" s="179">
        <v>95</v>
      </c>
      <c r="B67" s="179"/>
      <c r="C67" s="179"/>
      <c r="D67" s="179"/>
      <c r="E67" s="191"/>
      <c r="F67" s="190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</row>
    <row r="68" spans="1:26" ht="12.75" customHeight="1">
      <c r="A68" s="179">
        <v>96</v>
      </c>
      <c r="B68" s="192"/>
      <c r="C68" s="193"/>
      <c r="D68" s="179"/>
      <c r="E68" s="191"/>
      <c r="F68" s="190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91"/>
      <c r="Z68" s="191"/>
    </row>
    <row r="69" spans="1:26" ht="12.75" customHeight="1">
      <c r="A69" s="179"/>
      <c r="B69" s="179"/>
      <c r="C69" s="179"/>
      <c r="D69" s="179"/>
      <c r="E69" s="191"/>
      <c r="F69" s="190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91"/>
      <c r="Z69" s="191"/>
    </row>
    <row r="70" spans="1:26" ht="12.75" customHeight="1">
      <c r="A70" s="179"/>
      <c r="B70" s="188"/>
      <c r="C70" s="188"/>
      <c r="D70" s="188"/>
      <c r="E70" s="189"/>
      <c r="F70" s="190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</row>
    <row r="71" spans="1:26" ht="12.75" customHeight="1">
      <c r="A71" s="179">
        <v>97</v>
      </c>
      <c r="B71" s="179"/>
      <c r="C71" s="179"/>
      <c r="D71" s="179"/>
      <c r="E71" s="191"/>
      <c r="F71" s="190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</row>
    <row r="72" spans="1:26" ht="12.75" customHeight="1">
      <c r="A72" s="179">
        <v>98</v>
      </c>
      <c r="B72" s="192"/>
      <c r="C72" s="193"/>
      <c r="D72" s="179"/>
      <c r="E72" s="191"/>
      <c r="F72" s="190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</row>
    <row r="73" spans="1:26" ht="12.75" customHeight="1">
      <c r="A73" s="179">
        <v>99</v>
      </c>
      <c r="B73" s="179"/>
      <c r="C73" s="179"/>
      <c r="D73" s="179"/>
      <c r="E73" s="191"/>
      <c r="F73" s="190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</row>
    <row r="74" spans="1:26" ht="12.75" customHeight="1">
      <c r="A74" s="179">
        <v>100</v>
      </c>
      <c r="B74" s="179"/>
      <c r="C74" s="179"/>
      <c r="D74" s="179"/>
      <c r="E74" s="191"/>
      <c r="F74" s="190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91"/>
      <c r="Z74" s="191"/>
    </row>
    <row r="75" spans="1:26" ht="12.75" customHeight="1">
      <c r="A75" s="179">
        <v>101</v>
      </c>
      <c r="B75" s="179"/>
      <c r="C75" s="179"/>
      <c r="D75" s="179"/>
      <c r="E75" s="191"/>
      <c r="F75" s="190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91"/>
      <c r="Z75" s="191"/>
    </row>
    <row r="76" spans="1:26" ht="12.75" customHeight="1">
      <c r="A76" s="179">
        <v>102</v>
      </c>
      <c r="B76" s="179"/>
      <c r="C76" s="179"/>
      <c r="D76" s="179"/>
      <c r="E76" s="191"/>
      <c r="F76" s="190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91"/>
      <c r="Z76" s="191"/>
    </row>
    <row r="77" spans="1:26" ht="12.75" customHeight="1">
      <c r="A77" s="179">
        <v>103</v>
      </c>
      <c r="B77" s="179"/>
      <c r="C77" s="179"/>
      <c r="D77" s="179"/>
      <c r="E77" s="191"/>
      <c r="F77" s="190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91"/>
      <c r="Z77" s="191"/>
    </row>
    <row r="78" spans="1:26" ht="12.75" customHeight="1">
      <c r="A78" s="179">
        <v>104</v>
      </c>
      <c r="B78" s="179"/>
      <c r="C78" s="179"/>
      <c r="D78" s="179"/>
      <c r="E78" s="191"/>
      <c r="F78" s="190"/>
      <c r="G78" s="191"/>
      <c r="H78" s="191"/>
      <c r="I78" s="191"/>
      <c r="J78" s="191"/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191"/>
      <c r="Y78" s="191"/>
      <c r="Z78" s="191"/>
    </row>
    <row r="79" spans="1:26" ht="12.75" customHeight="1">
      <c r="A79" s="179">
        <v>105</v>
      </c>
      <c r="B79" s="179"/>
      <c r="C79" s="179"/>
      <c r="D79" s="179"/>
      <c r="E79" s="191"/>
      <c r="F79" s="190"/>
      <c r="G79" s="191"/>
      <c r="H79" s="191"/>
      <c r="I79" s="191"/>
      <c r="J79" s="191"/>
      <c r="K79" s="191"/>
      <c r="L79" s="191"/>
      <c r="M79" s="191"/>
      <c r="N79" s="191"/>
      <c r="O79" s="191"/>
      <c r="P79" s="191"/>
      <c r="Q79" s="191"/>
      <c r="R79" s="191"/>
      <c r="S79" s="191"/>
      <c r="T79" s="191"/>
      <c r="U79" s="191"/>
      <c r="V79" s="191"/>
      <c r="W79" s="191"/>
      <c r="X79" s="191"/>
      <c r="Y79" s="191"/>
      <c r="Z79" s="191"/>
    </row>
    <row r="80" spans="1:26" ht="12.75" customHeight="1">
      <c r="A80" s="179">
        <v>106</v>
      </c>
      <c r="B80" s="192"/>
      <c r="C80" s="193"/>
      <c r="D80" s="179"/>
      <c r="E80" s="191"/>
      <c r="F80" s="190"/>
      <c r="G80" s="191"/>
      <c r="H80" s="191"/>
      <c r="I80" s="191"/>
      <c r="J80" s="191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</row>
    <row r="81" spans="1:26" ht="12.75" customHeight="1">
      <c r="A81" s="179"/>
      <c r="B81" s="179"/>
      <c r="C81" s="179"/>
      <c r="D81" s="179"/>
      <c r="E81" s="191"/>
      <c r="F81" s="190"/>
      <c r="G81" s="191"/>
      <c r="H81" s="191"/>
      <c r="I81" s="191"/>
      <c r="J81" s="191"/>
      <c r="K81" s="191"/>
      <c r="L81" s="191"/>
      <c r="M81" s="191"/>
      <c r="N81" s="191"/>
      <c r="O81" s="191"/>
      <c r="P81" s="191"/>
      <c r="Q81" s="191"/>
      <c r="R81" s="191"/>
      <c r="S81" s="191"/>
      <c r="T81" s="191"/>
      <c r="U81" s="191"/>
      <c r="V81" s="191"/>
      <c r="W81" s="191"/>
      <c r="X81" s="191"/>
      <c r="Y81" s="191"/>
      <c r="Z81" s="191"/>
    </row>
    <row r="82" spans="1:26" ht="12.75" customHeight="1">
      <c r="A82" s="179"/>
      <c r="B82" s="188"/>
      <c r="C82" s="188"/>
      <c r="D82" s="188"/>
      <c r="E82" s="189"/>
      <c r="F82" s="190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</row>
    <row r="83" spans="1:26" ht="12.75" customHeight="1">
      <c r="A83" s="179">
        <v>107</v>
      </c>
      <c r="B83" s="179"/>
      <c r="C83" s="193"/>
      <c r="D83" s="179"/>
      <c r="E83" s="191"/>
      <c r="F83" s="196"/>
      <c r="G83" s="191"/>
      <c r="H83" s="191"/>
      <c r="I83" s="191"/>
      <c r="J83" s="191"/>
      <c r="K83" s="191"/>
      <c r="L83" s="191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W83" s="191"/>
      <c r="X83" s="191"/>
      <c r="Y83" s="191"/>
      <c r="Z83" s="191"/>
    </row>
    <row r="84" spans="1:26" ht="12.75" customHeight="1">
      <c r="A84" s="179">
        <v>108</v>
      </c>
      <c r="B84" s="194"/>
      <c r="C84" s="194"/>
      <c r="D84" s="195"/>
      <c r="E84" s="191"/>
      <c r="F84" s="196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</row>
    <row r="85" spans="1:26" ht="12.75" customHeight="1">
      <c r="A85" s="179">
        <v>109</v>
      </c>
      <c r="B85" s="179"/>
      <c r="C85" s="193"/>
      <c r="D85" s="179"/>
      <c r="E85" s="191"/>
      <c r="F85" s="190"/>
      <c r="G85" s="191"/>
      <c r="H85" s="191"/>
      <c r="I85" s="191"/>
      <c r="J85" s="191"/>
      <c r="K85" s="191"/>
      <c r="L85" s="191"/>
      <c r="M85" s="191"/>
      <c r="N85" s="191"/>
      <c r="O85" s="191"/>
      <c r="P85" s="191"/>
      <c r="Q85" s="191"/>
      <c r="R85" s="191"/>
      <c r="S85" s="191"/>
      <c r="T85" s="191"/>
      <c r="U85" s="191"/>
      <c r="V85" s="191"/>
      <c r="W85" s="191"/>
      <c r="X85" s="191"/>
      <c r="Y85" s="191"/>
      <c r="Z85" s="191"/>
    </row>
    <row r="86" spans="1:26" ht="12.75" customHeight="1">
      <c r="A86" s="179">
        <v>110</v>
      </c>
      <c r="B86" s="179"/>
      <c r="C86" s="179"/>
      <c r="D86" s="179"/>
      <c r="E86" s="191"/>
      <c r="F86" s="190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1"/>
      <c r="Z86" s="191"/>
    </row>
    <row r="87" spans="1:26" ht="12.75" customHeight="1">
      <c r="A87" s="179">
        <v>111</v>
      </c>
      <c r="B87" s="179"/>
      <c r="C87" s="179"/>
      <c r="D87" s="179"/>
      <c r="E87" s="191"/>
      <c r="F87" s="190"/>
      <c r="G87" s="191"/>
      <c r="H87" s="191"/>
      <c r="I87" s="191"/>
      <c r="J87" s="191"/>
      <c r="K87" s="191"/>
      <c r="L87" s="191"/>
      <c r="M87" s="191"/>
      <c r="N87" s="191"/>
      <c r="O87" s="191"/>
      <c r="P87" s="191"/>
      <c r="Q87" s="191"/>
      <c r="R87" s="191"/>
      <c r="S87" s="191"/>
      <c r="T87" s="191"/>
      <c r="U87" s="191"/>
      <c r="V87" s="191"/>
      <c r="W87" s="191"/>
      <c r="X87" s="191"/>
      <c r="Y87" s="191"/>
      <c r="Z87" s="191"/>
    </row>
    <row r="88" spans="1:26" ht="12.75" customHeight="1">
      <c r="A88" s="179">
        <v>112</v>
      </c>
      <c r="B88" s="192"/>
      <c r="C88" s="193"/>
      <c r="D88" s="179"/>
      <c r="E88" s="191"/>
      <c r="F88" s="190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</row>
    <row r="89" spans="1:26" ht="12.75" customHeight="1">
      <c r="A89" s="179"/>
      <c r="B89" s="179"/>
      <c r="C89" s="179"/>
      <c r="D89" s="179"/>
      <c r="E89" s="191"/>
      <c r="F89" s="190"/>
      <c r="G89" s="191"/>
      <c r="H89" s="191"/>
      <c r="I89" s="191"/>
      <c r="J89" s="191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</row>
    <row r="90" spans="1:26" ht="12.75" customHeight="1">
      <c r="A90" s="179"/>
      <c r="B90" s="188"/>
      <c r="C90" s="188"/>
      <c r="D90" s="188"/>
      <c r="E90" s="189"/>
      <c r="F90" s="190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</row>
    <row r="91" spans="1:26" ht="12.75" customHeight="1">
      <c r="A91" s="179">
        <v>113</v>
      </c>
      <c r="B91" s="179"/>
      <c r="C91" s="179"/>
      <c r="D91" s="179"/>
      <c r="E91" s="191"/>
      <c r="F91" s="190"/>
      <c r="G91" s="191"/>
      <c r="H91" s="191"/>
      <c r="I91" s="191"/>
      <c r="J91" s="191"/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  <c r="Y91" s="191"/>
      <c r="Z91" s="191"/>
    </row>
    <row r="92" spans="1:26" ht="12.75" customHeight="1">
      <c r="A92" s="179">
        <v>114</v>
      </c>
      <c r="B92" s="179"/>
      <c r="C92" s="179"/>
      <c r="D92" s="179"/>
      <c r="E92" s="191"/>
      <c r="F92" s="190"/>
      <c r="G92" s="191"/>
      <c r="H92" s="191"/>
      <c r="I92" s="191"/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91"/>
    </row>
    <row r="93" spans="1:26" ht="12.75" customHeight="1">
      <c r="A93" s="179">
        <v>115</v>
      </c>
      <c r="B93" s="192"/>
      <c r="C93" s="193"/>
      <c r="D93" s="179"/>
      <c r="E93" s="191"/>
      <c r="F93" s="190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X93" s="191"/>
      <c r="Y93" s="191"/>
      <c r="Z93" s="191"/>
    </row>
    <row r="94" spans="1:26" ht="12.75" customHeight="1">
      <c r="A94" s="179">
        <v>116</v>
      </c>
      <c r="B94" s="192"/>
      <c r="C94" s="193"/>
      <c r="D94" s="179"/>
      <c r="E94" s="191"/>
      <c r="F94" s="190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</row>
    <row r="95" spans="1:26" ht="12.75" customHeight="1">
      <c r="A95" s="179">
        <v>117</v>
      </c>
      <c r="B95" s="179"/>
      <c r="C95" s="179"/>
      <c r="D95" s="179"/>
      <c r="E95" s="191"/>
      <c r="F95" s="190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  <c r="Z95" s="191"/>
    </row>
    <row r="96" spans="1:26" ht="12.75" customHeight="1">
      <c r="A96" s="179">
        <v>118</v>
      </c>
      <c r="B96" s="179"/>
      <c r="C96" s="179"/>
      <c r="D96" s="179"/>
      <c r="E96" s="191"/>
      <c r="F96" s="190"/>
      <c r="G96" s="191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91"/>
    </row>
    <row r="97" spans="1:26" ht="12.75" customHeight="1">
      <c r="A97" s="179">
        <v>119</v>
      </c>
      <c r="B97" s="192"/>
      <c r="C97" s="193"/>
      <c r="D97" s="179"/>
      <c r="E97" s="191"/>
      <c r="F97" s="190"/>
      <c r="G97" s="191"/>
      <c r="H97" s="191"/>
      <c r="I97" s="191"/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91"/>
      <c r="Z97" s="191"/>
    </row>
    <row r="98" spans="1:26" ht="12.75" customHeight="1">
      <c r="A98" s="179"/>
      <c r="B98" s="179"/>
      <c r="C98" s="179"/>
      <c r="D98" s="179"/>
      <c r="E98" s="191"/>
      <c r="F98" s="190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91"/>
    </row>
    <row r="99" spans="1:26" ht="12.75" customHeight="1">
      <c r="A99" s="179"/>
      <c r="B99" s="188"/>
      <c r="C99" s="188"/>
      <c r="D99" s="188"/>
      <c r="E99" s="189"/>
      <c r="F99" s="190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</row>
    <row r="100" spans="1:26" ht="12.75" customHeight="1">
      <c r="A100" s="179">
        <v>120</v>
      </c>
      <c r="B100" s="179"/>
      <c r="C100" s="179"/>
      <c r="D100" s="179"/>
      <c r="E100" s="191"/>
      <c r="F100" s="190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</row>
    <row r="101" spans="1:26" ht="12.75" customHeight="1">
      <c r="A101" s="179">
        <v>121</v>
      </c>
      <c r="B101" s="179"/>
      <c r="C101" s="179"/>
      <c r="D101" s="179"/>
      <c r="E101" s="191"/>
      <c r="F101" s="190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</row>
    <row r="102" spans="1:26" ht="12.75" customHeight="1">
      <c r="A102" s="179">
        <v>122</v>
      </c>
      <c r="B102" s="179"/>
      <c r="C102" s="179"/>
      <c r="D102" s="179"/>
      <c r="E102" s="191"/>
      <c r="F102" s="190"/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91"/>
      <c r="Z102" s="191"/>
    </row>
    <row r="103" spans="1:26" ht="12.75" customHeight="1">
      <c r="A103" s="179">
        <v>123</v>
      </c>
      <c r="B103" s="179"/>
      <c r="C103" s="179"/>
      <c r="D103" s="179"/>
      <c r="E103" s="191"/>
      <c r="F103" s="190"/>
      <c r="G103" s="191"/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91"/>
      <c r="Z103" s="191"/>
    </row>
    <row r="104" spans="1:26" ht="12.75" customHeight="1">
      <c r="A104" s="179">
        <v>124</v>
      </c>
      <c r="B104" s="179"/>
      <c r="C104" s="179"/>
      <c r="D104" s="179"/>
      <c r="E104" s="191"/>
      <c r="F104" s="190"/>
      <c r="G104" s="191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91"/>
      <c r="Z104" s="191"/>
    </row>
    <row r="105" spans="1:26" ht="12.75" customHeight="1">
      <c r="A105" s="179">
        <v>125</v>
      </c>
      <c r="B105" s="179"/>
      <c r="C105" s="179"/>
      <c r="D105" s="179"/>
      <c r="E105" s="191"/>
      <c r="F105" s="190"/>
      <c r="G105" s="191"/>
      <c r="H105" s="191"/>
      <c r="I105" s="191"/>
      <c r="J105" s="191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91"/>
      <c r="Z105" s="191"/>
    </row>
    <row r="106" spans="1:26" ht="12.75" customHeight="1">
      <c r="A106" s="179">
        <v>126</v>
      </c>
      <c r="B106" s="179"/>
      <c r="C106" s="179"/>
      <c r="D106" s="179"/>
      <c r="E106" s="191"/>
      <c r="F106" s="190"/>
      <c r="G106" s="191"/>
      <c r="H106" s="191"/>
      <c r="I106" s="191"/>
      <c r="J106" s="191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91"/>
      <c r="Z106" s="191"/>
    </row>
    <row r="107" spans="1:26" ht="12.75" customHeight="1">
      <c r="A107" s="179"/>
      <c r="B107" s="179"/>
      <c r="C107" s="179"/>
      <c r="D107" s="179"/>
      <c r="E107" s="191"/>
      <c r="F107" s="190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91"/>
    </row>
    <row r="108" spans="1:26" ht="12.75" customHeight="1">
      <c r="A108" s="179"/>
      <c r="B108" s="188"/>
      <c r="C108" s="188"/>
      <c r="D108" s="188"/>
      <c r="E108" s="189"/>
      <c r="F108" s="190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</row>
    <row r="109" spans="1:26" ht="12.75" customHeight="1">
      <c r="A109" s="179">
        <v>127</v>
      </c>
      <c r="B109" s="179"/>
      <c r="C109" s="179"/>
      <c r="D109" s="179"/>
      <c r="E109" s="191"/>
      <c r="F109" s="190"/>
      <c r="G109" s="191"/>
      <c r="H109" s="191"/>
      <c r="I109" s="191"/>
      <c r="J109" s="191"/>
      <c r="K109" s="191"/>
      <c r="L109" s="191"/>
      <c r="M109" s="191"/>
      <c r="N109" s="191"/>
      <c r="O109" s="191"/>
      <c r="P109" s="191"/>
      <c r="Q109" s="191"/>
      <c r="R109" s="191"/>
      <c r="S109" s="191"/>
      <c r="T109" s="191"/>
      <c r="U109" s="191"/>
      <c r="V109" s="191"/>
      <c r="W109" s="191"/>
      <c r="X109" s="191"/>
      <c r="Y109" s="191"/>
      <c r="Z109" s="191"/>
    </row>
    <row r="110" spans="1:26" ht="12.75" customHeight="1">
      <c r="A110" s="179">
        <v>128</v>
      </c>
      <c r="B110" s="179"/>
      <c r="C110" s="179"/>
      <c r="D110" s="179"/>
      <c r="E110" s="191"/>
      <c r="F110" s="190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</row>
    <row r="111" spans="1:26" ht="12.75" customHeight="1">
      <c r="A111" s="179">
        <v>129</v>
      </c>
      <c r="B111" s="192"/>
      <c r="C111" s="193"/>
      <c r="D111" s="179"/>
      <c r="E111" s="191"/>
      <c r="F111" s="190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</row>
    <row r="112" spans="1:26" ht="12.75" customHeight="1">
      <c r="A112" s="179">
        <v>130</v>
      </c>
      <c r="B112" s="179"/>
      <c r="C112" s="179"/>
      <c r="D112" s="179"/>
      <c r="E112" s="191"/>
      <c r="F112" s="190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</row>
    <row r="113" spans="1:26" ht="12.75" customHeight="1">
      <c r="A113" s="179">
        <v>131</v>
      </c>
      <c r="B113" s="179"/>
      <c r="C113" s="179"/>
      <c r="D113" s="179"/>
      <c r="E113" s="191"/>
      <c r="F113" s="190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</row>
    <row r="114" spans="1:26" ht="12.75" customHeight="1">
      <c r="A114" s="179">
        <v>132</v>
      </c>
      <c r="B114" s="179"/>
      <c r="C114" s="179"/>
      <c r="D114" s="179"/>
      <c r="E114" s="191"/>
      <c r="F114" s="190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</row>
    <row r="115" spans="1:26" ht="12.75" customHeight="1">
      <c r="A115" s="179">
        <v>133</v>
      </c>
      <c r="B115" s="179"/>
      <c r="C115" s="179"/>
      <c r="D115" s="179"/>
      <c r="E115" s="191"/>
      <c r="F115" s="190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</row>
    <row r="116" spans="1:26" ht="12.75" customHeight="1">
      <c r="A116" s="179">
        <v>134</v>
      </c>
      <c r="B116" s="179"/>
      <c r="C116" s="179"/>
      <c r="D116" s="179"/>
      <c r="E116" s="191"/>
      <c r="F116" s="190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</row>
    <row r="117" spans="1:26" ht="12.75" customHeight="1">
      <c r="A117" s="179"/>
      <c r="B117" s="179"/>
      <c r="C117" s="179"/>
      <c r="D117" s="179"/>
      <c r="E117" s="191"/>
      <c r="F117" s="190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</row>
    <row r="118" spans="1:26" ht="12.75" customHeight="1">
      <c r="A118" s="179"/>
      <c r="B118" s="188"/>
      <c r="C118" s="188"/>
      <c r="D118" s="188"/>
      <c r="E118" s="189"/>
      <c r="F118" s="190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</row>
    <row r="119" spans="1:26" ht="12.75" customHeight="1">
      <c r="A119" s="179">
        <v>135</v>
      </c>
      <c r="B119" s="192"/>
      <c r="C119" s="193"/>
      <c r="D119" s="179"/>
      <c r="E119" s="191"/>
      <c r="F119" s="190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  <c r="Y119" s="191"/>
      <c r="Z119" s="191"/>
    </row>
    <row r="120" spans="1:26" ht="12.75" customHeight="1">
      <c r="A120" s="179">
        <v>136</v>
      </c>
      <c r="B120" s="192"/>
      <c r="C120" s="193"/>
      <c r="D120" s="179"/>
      <c r="E120" s="191"/>
      <c r="F120" s="190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</row>
    <row r="121" spans="1:26" ht="12.75" customHeight="1">
      <c r="A121" s="179">
        <v>137</v>
      </c>
      <c r="B121" s="192"/>
      <c r="C121" s="193"/>
      <c r="D121" s="179"/>
      <c r="E121" s="191"/>
      <c r="F121" s="190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1"/>
      <c r="Z121" s="191"/>
    </row>
    <row r="122" spans="1:26" ht="12.75" customHeight="1">
      <c r="A122" s="179">
        <v>138</v>
      </c>
      <c r="B122" s="194"/>
      <c r="C122" s="194"/>
      <c r="D122" s="195"/>
      <c r="E122" s="191"/>
      <c r="F122" s="196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</row>
    <row r="123" spans="1:26" ht="12.75" customHeight="1">
      <c r="A123" s="179">
        <v>139</v>
      </c>
      <c r="B123" s="192"/>
      <c r="C123" s="193"/>
      <c r="D123" s="179"/>
      <c r="E123" s="191"/>
      <c r="F123" s="190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</row>
    <row r="124" spans="1:26" ht="12.75" customHeight="1">
      <c r="A124" s="179"/>
      <c r="B124" s="179"/>
      <c r="C124" s="197"/>
      <c r="D124" s="179"/>
      <c r="E124" s="191"/>
      <c r="F124" s="190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</row>
    <row r="125" spans="1:26" ht="12.75" customHeight="1">
      <c r="A125" s="179"/>
      <c r="B125" s="188"/>
      <c r="C125" s="188"/>
      <c r="D125" s="188"/>
      <c r="E125" s="189"/>
      <c r="F125" s="190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</row>
    <row r="126" spans="1:26" ht="12.75" customHeight="1">
      <c r="A126" s="179">
        <v>140</v>
      </c>
      <c r="B126" s="179"/>
      <c r="C126" s="179"/>
      <c r="D126" s="179"/>
      <c r="E126" s="191"/>
      <c r="F126" s="190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</row>
    <row r="127" spans="1:26" ht="12.75" customHeight="1">
      <c r="A127" s="179">
        <v>141</v>
      </c>
      <c r="B127" s="192"/>
      <c r="C127" s="193"/>
      <c r="D127" s="179"/>
      <c r="E127" s="191"/>
      <c r="F127" s="190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X127" s="191"/>
      <c r="Y127" s="191"/>
      <c r="Z127" s="191"/>
    </row>
    <row r="128" spans="1:26" ht="12.75" customHeight="1">
      <c r="A128" s="179">
        <v>142</v>
      </c>
      <c r="B128" s="194"/>
      <c r="C128" s="194"/>
      <c r="D128" s="195"/>
      <c r="E128" s="191"/>
      <c r="F128" s="196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</row>
    <row r="129" spans="1:26" ht="12.75" customHeight="1">
      <c r="A129" s="179">
        <v>143</v>
      </c>
      <c r="B129" s="179"/>
      <c r="C129" s="179"/>
      <c r="D129" s="179"/>
      <c r="E129" s="191"/>
      <c r="F129" s="190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</row>
    <row r="130" spans="1:26" ht="12.75" customHeight="1">
      <c r="A130" s="179">
        <v>144</v>
      </c>
      <c r="B130" s="179"/>
      <c r="C130" s="179"/>
      <c r="D130" s="179"/>
      <c r="E130" s="191"/>
      <c r="F130" s="190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</row>
    <row r="131" spans="1:26" ht="12.75" customHeight="1">
      <c r="A131" s="179"/>
      <c r="B131" s="191"/>
      <c r="C131" s="191"/>
      <c r="D131" s="191"/>
      <c r="E131" s="191"/>
      <c r="F131" s="190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</row>
    <row r="132" spans="1:26" ht="12.75" customHeight="1">
      <c r="A132" s="179"/>
      <c r="B132" s="191"/>
      <c r="C132" s="191"/>
      <c r="D132" s="191"/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</row>
    <row r="133" spans="1:26" ht="12.75" customHeight="1">
      <c r="A133" s="179"/>
      <c r="B133" s="191"/>
      <c r="C133" s="191"/>
      <c r="D133" s="191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</row>
    <row r="134" spans="1:26" ht="12.75" customHeight="1">
      <c r="A134" s="179"/>
      <c r="B134" s="191"/>
      <c r="C134" s="191"/>
      <c r="D134" s="191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</row>
    <row r="135" spans="1:26" ht="12.75" customHeight="1">
      <c r="A135" s="179"/>
      <c r="B135" s="191"/>
      <c r="C135" s="191"/>
      <c r="D135" s="191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1"/>
    </row>
    <row r="136" spans="1:26" ht="12.75" customHeight="1">
      <c r="A136" s="179"/>
      <c r="B136" s="191"/>
      <c r="C136" s="191"/>
      <c r="D136" s="191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</row>
    <row r="137" spans="1:26" ht="12.75" customHeight="1">
      <c r="A137" s="179"/>
      <c r="B137" s="191"/>
      <c r="C137" s="191"/>
      <c r="D137" s="191"/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91"/>
      <c r="Z137" s="191"/>
    </row>
    <row r="138" spans="1:26" ht="12.75" customHeight="1">
      <c r="A138" s="179"/>
      <c r="B138" s="191"/>
      <c r="C138" s="191"/>
      <c r="D138" s="191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</row>
    <row r="139" spans="1:26" ht="12.75" customHeight="1">
      <c r="A139" s="179"/>
      <c r="B139" s="191"/>
      <c r="C139" s="191"/>
      <c r="D139" s="191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</row>
    <row r="140" spans="1:26" ht="12.75" customHeight="1">
      <c r="A140" s="179"/>
      <c r="B140" s="198"/>
      <c r="C140" s="191"/>
      <c r="D140" s="191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</row>
    <row r="141" spans="1:26" ht="12.75" customHeight="1">
      <c r="A141" s="179"/>
      <c r="B141" s="198"/>
      <c r="C141" s="191"/>
      <c r="D141" s="191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</row>
    <row r="142" spans="1:26" ht="12.75" customHeight="1">
      <c r="A142" s="179"/>
      <c r="B142" s="198"/>
      <c r="C142" s="191"/>
      <c r="D142" s="191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79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</row>
    <row r="143" spans="1:26" ht="12.75" customHeight="1">
      <c r="A143" s="179"/>
      <c r="B143" s="198"/>
      <c r="C143" s="191"/>
      <c r="D143" s="191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79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</row>
    <row r="144" spans="1:26" ht="12.75" customHeight="1">
      <c r="A144" s="179"/>
      <c r="B144" s="198"/>
      <c r="C144" s="191"/>
      <c r="D144" s="191"/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79"/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1"/>
    </row>
    <row r="145" spans="1:26" ht="12.75" customHeight="1">
      <c r="A145" s="179"/>
      <c r="B145" s="198"/>
      <c r="C145" s="191"/>
      <c r="D145" s="191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79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</row>
    <row r="146" spans="1:26" ht="12.75" customHeight="1">
      <c r="A146" s="179"/>
      <c r="B146" s="198"/>
      <c r="C146" s="191"/>
      <c r="D146" s="191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79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</row>
    <row r="147" spans="1:26" ht="12.75" customHeight="1">
      <c r="A147" s="179"/>
      <c r="B147" s="198"/>
      <c r="C147" s="191"/>
      <c r="D147" s="191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79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</row>
    <row r="148" spans="1:26" ht="12.75" customHeight="1">
      <c r="A148" s="121"/>
      <c r="B148" s="122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1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</row>
    <row r="149" spans="1:26" ht="12.75" customHeight="1">
      <c r="A149" s="121"/>
      <c r="B149" s="122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1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</row>
    <row r="150" spans="1:26" ht="12.75" customHeight="1">
      <c r="A150" s="121"/>
      <c r="B150" s="122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1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</row>
    <row r="151" spans="1:26" ht="12.75" customHeight="1">
      <c r="A151" s="121"/>
      <c r="B151" s="122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1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</row>
    <row r="152" spans="1:26" ht="12.75" customHeight="1">
      <c r="A152" s="121"/>
      <c r="B152" s="122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1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</row>
    <row r="153" spans="1:26" ht="12.75" customHeight="1">
      <c r="A153" s="121"/>
      <c r="B153" s="122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1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</row>
    <row r="154" spans="1:26" ht="12.75" customHeight="1">
      <c r="A154" s="121"/>
      <c r="B154" s="122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1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</row>
    <row r="155" spans="1:26" ht="12.75" customHeight="1">
      <c r="A155" s="121"/>
      <c r="B155" s="122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1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</row>
    <row r="156" spans="1:26" ht="12.75" customHeight="1">
      <c r="A156" s="121"/>
      <c r="B156" s="122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1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</row>
    <row r="157" spans="1:26" ht="12.75" customHeight="1">
      <c r="A157" s="121"/>
      <c r="B157" s="122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1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</row>
    <row r="158" spans="1:26" ht="12.75" customHeight="1">
      <c r="A158" s="121"/>
      <c r="B158" s="122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1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</row>
    <row r="159" spans="1:26" ht="12.75" customHeight="1">
      <c r="A159" s="121"/>
      <c r="B159" s="122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1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</row>
    <row r="160" spans="1:26" ht="12.75" customHeight="1">
      <c r="A160" s="121"/>
      <c r="B160" s="122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1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</row>
    <row r="161" spans="1:26" ht="12.75" customHeight="1">
      <c r="A161" s="121"/>
      <c r="B161" s="122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1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</row>
    <row r="162" spans="1:26" ht="12.75" customHeight="1">
      <c r="A162" s="121"/>
      <c r="B162" s="122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1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</row>
    <row r="163" spans="1:26" ht="12.75" customHeight="1">
      <c r="A163" s="121"/>
      <c r="B163" s="122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1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ht="12.75" customHeight="1">
      <c r="A164" s="121"/>
      <c r="B164" s="122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1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</row>
    <row r="165" spans="1:26" ht="12.75" customHeight="1">
      <c r="A165" s="121"/>
      <c r="B165" s="122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1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</row>
    <row r="166" spans="1:26" ht="12.75" customHeight="1">
      <c r="A166" s="121"/>
      <c r="B166" s="122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1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</row>
    <row r="167" spans="1:26" ht="12.75" customHeight="1">
      <c r="A167" s="121"/>
      <c r="B167" s="122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1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</row>
    <row r="168" spans="1:26" ht="12.75" customHeight="1">
      <c r="A168" s="121"/>
      <c r="B168" s="122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1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</row>
    <row r="169" spans="1:26" ht="12.75" customHeight="1">
      <c r="A169" s="121"/>
      <c r="B169" s="122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1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</row>
    <row r="170" spans="1:26" ht="12.75" customHeight="1">
      <c r="A170" s="121"/>
      <c r="B170" s="122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1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</row>
    <row r="171" spans="1:26" ht="12.75" customHeight="1">
      <c r="A171" s="121"/>
      <c r="B171" s="122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1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</row>
    <row r="172" spans="1:26" ht="12.75" customHeight="1">
      <c r="A172" s="121"/>
      <c r="B172" s="122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1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</row>
    <row r="173" spans="1:26" ht="12.75" customHeight="1">
      <c r="A173" s="121"/>
      <c r="B173" s="122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1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</row>
    <row r="174" spans="1:26" ht="12.75" customHeight="1">
      <c r="A174" s="121"/>
      <c r="B174" s="122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1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</row>
    <row r="175" spans="1:26" ht="12.75" customHeight="1">
      <c r="A175" s="121"/>
      <c r="B175" s="122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1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</row>
    <row r="176" spans="1:26" ht="12.75" customHeight="1">
      <c r="A176" s="121"/>
      <c r="B176" s="122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1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</row>
    <row r="177" spans="1:26" ht="12.75" customHeight="1">
      <c r="A177" s="121"/>
      <c r="B177" s="122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1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</row>
    <row r="178" spans="1:26" ht="12.75" customHeight="1">
      <c r="A178" s="121"/>
      <c r="B178" s="122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1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</row>
    <row r="179" spans="1:26" ht="12.75" customHeight="1">
      <c r="A179" s="121"/>
      <c r="B179" s="122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1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</row>
    <row r="180" spans="1:26" ht="12.75" customHeight="1">
      <c r="A180" s="121"/>
      <c r="B180" s="122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1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</row>
    <row r="181" spans="1:26" ht="12.75" customHeight="1">
      <c r="A181" s="121"/>
      <c r="B181" s="122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1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</row>
    <row r="182" spans="1:26" ht="12.75" customHeight="1">
      <c r="A182" s="121"/>
      <c r="B182" s="122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1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</row>
    <row r="183" spans="1:26" ht="12.75" customHeight="1">
      <c r="A183" s="121"/>
      <c r="B183" s="122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1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</row>
    <row r="184" spans="1:26" ht="12.75" customHeight="1">
      <c r="A184" s="121"/>
      <c r="B184" s="122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1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</row>
    <row r="185" spans="1:26" ht="12.75" customHeight="1">
      <c r="A185" s="121"/>
      <c r="B185" s="122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1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</row>
    <row r="186" spans="1:26" ht="12.75" customHeight="1">
      <c r="A186" s="121"/>
      <c r="B186" s="122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1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</row>
    <row r="187" spans="1:26" ht="12.75" customHeight="1">
      <c r="A187" s="121"/>
      <c r="B187" s="122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1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</row>
    <row r="188" spans="1:26" ht="12.75" customHeight="1">
      <c r="A188" s="121"/>
      <c r="B188" s="122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1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</row>
    <row r="189" spans="1:26" ht="12.75" customHeight="1">
      <c r="A189" s="121"/>
      <c r="B189" s="122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1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</row>
    <row r="190" spans="1:26" ht="12.75" customHeight="1">
      <c r="A190" s="121"/>
      <c r="B190" s="122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1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</row>
    <row r="191" spans="1:26" ht="12.75" customHeight="1">
      <c r="A191" s="121"/>
      <c r="B191" s="122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1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</row>
    <row r="192" spans="1:26" ht="12.75" customHeight="1">
      <c r="A192" s="121"/>
      <c r="B192" s="122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1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</row>
    <row r="193" spans="1:26" ht="12.75" customHeight="1">
      <c r="A193" s="121"/>
      <c r="B193" s="122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1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</row>
    <row r="194" spans="1:26" ht="12.75" customHeight="1">
      <c r="A194" s="121"/>
      <c r="B194" s="122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1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</row>
    <row r="195" spans="1:26" ht="12.75" customHeight="1">
      <c r="A195" s="121"/>
      <c r="B195" s="122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1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</row>
    <row r="196" spans="1:26" ht="12.75" customHeight="1">
      <c r="A196" s="121"/>
      <c r="B196" s="122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1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</row>
    <row r="197" spans="1:26" ht="12.75" customHeight="1">
      <c r="A197" s="121"/>
      <c r="B197" s="122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1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</row>
    <row r="198" spans="1:26" ht="12.75" customHeight="1">
      <c r="A198" s="121"/>
      <c r="B198" s="122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1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</row>
    <row r="199" spans="1:26" ht="12.75" customHeight="1">
      <c r="A199" s="121"/>
      <c r="B199" s="122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1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</row>
    <row r="200" spans="1:26" ht="12.75" customHeight="1">
      <c r="A200" s="121"/>
      <c r="B200" s="122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1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</row>
    <row r="201" spans="1:26" ht="12.75" customHeight="1">
      <c r="A201" s="121"/>
      <c r="B201" s="122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1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</row>
    <row r="202" spans="1:26" ht="12.75" customHeight="1">
      <c r="A202" s="121"/>
      <c r="B202" s="122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1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</row>
    <row r="203" spans="1:26" ht="12.75" customHeight="1">
      <c r="A203" s="121"/>
      <c r="B203" s="122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1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</row>
    <row r="204" spans="1:26" ht="12.75" customHeight="1">
      <c r="A204" s="121"/>
      <c r="B204" s="122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1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</row>
    <row r="205" spans="1:26" ht="12.75" customHeight="1">
      <c r="A205" s="121"/>
      <c r="B205" s="122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1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</row>
    <row r="206" spans="1:26" ht="12.75" customHeight="1">
      <c r="A206" s="121"/>
      <c r="B206" s="122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1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</row>
    <row r="207" spans="1:26" ht="12.75" customHeight="1">
      <c r="A207" s="121"/>
      <c r="B207" s="122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1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</row>
    <row r="208" spans="1:26" ht="12.75" customHeight="1">
      <c r="A208" s="121"/>
      <c r="B208" s="122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1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</row>
    <row r="209" spans="1:26" ht="12.75" customHeight="1">
      <c r="A209" s="121"/>
      <c r="B209" s="122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1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</row>
    <row r="210" spans="1:26" ht="12.75" customHeight="1">
      <c r="A210" s="121"/>
      <c r="B210" s="122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1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</row>
    <row r="211" spans="1:26" ht="12.75" customHeight="1">
      <c r="A211" s="121"/>
      <c r="B211" s="122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1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</row>
    <row r="212" spans="1:26" ht="12.75" customHeight="1">
      <c r="A212" s="121"/>
      <c r="B212" s="122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1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</row>
    <row r="213" spans="1:26" ht="12.75" customHeight="1">
      <c r="A213" s="121"/>
      <c r="B213" s="122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1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</row>
    <row r="214" spans="1:26" ht="12.75" customHeight="1">
      <c r="A214" s="121"/>
      <c r="B214" s="122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1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</row>
    <row r="215" spans="1:26" ht="12.75" customHeight="1">
      <c r="A215" s="121"/>
      <c r="B215" s="122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1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</row>
    <row r="216" spans="1:26" ht="12.75" customHeight="1">
      <c r="A216" s="121"/>
      <c r="B216" s="122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1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</row>
    <row r="217" spans="1:26" ht="12.75" customHeight="1">
      <c r="A217" s="121"/>
      <c r="B217" s="122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1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</row>
    <row r="218" spans="1:26" ht="12.75" customHeight="1">
      <c r="A218" s="121"/>
      <c r="B218" s="122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1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</row>
    <row r="219" spans="1:26" ht="12.75" customHeight="1">
      <c r="A219" s="121"/>
      <c r="B219" s="122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1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</row>
    <row r="220" spans="1:26" ht="12.75" customHeight="1">
      <c r="A220" s="121"/>
      <c r="B220" s="122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1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</row>
    <row r="221" spans="1:26" ht="12.75" customHeight="1">
      <c r="A221" s="121"/>
      <c r="B221" s="122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1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</row>
    <row r="222" spans="1:26" ht="12.75" customHeight="1">
      <c r="A222" s="121"/>
      <c r="B222" s="122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1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</row>
    <row r="223" spans="1:26" ht="12.75" customHeight="1">
      <c r="A223" s="121"/>
      <c r="B223" s="122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1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</row>
    <row r="224" spans="1:26" ht="12.75" customHeight="1">
      <c r="A224" s="121"/>
      <c r="B224" s="122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1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</row>
    <row r="225" spans="1:26" ht="12.75" customHeight="1">
      <c r="A225" s="121"/>
      <c r="B225" s="122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1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</row>
    <row r="226" spans="1:26" ht="12.75" customHeight="1">
      <c r="A226" s="121"/>
      <c r="B226" s="122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1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</row>
    <row r="227" spans="1:26" ht="12.75" customHeight="1">
      <c r="A227" s="121"/>
      <c r="B227" s="122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1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</row>
    <row r="228" spans="1:26" ht="12.75" customHeight="1">
      <c r="A228" s="121"/>
      <c r="B228" s="122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1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</row>
    <row r="229" spans="1:26" ht="12.75" customHeight="1">
      <c r="A229" s="121"/>
      <c r="B229" s="122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1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</row>
    <row r="230" spans="1:26" ht="12.75" customHeight="1">
      <c r="A230" s="121"/>
      <c r="B230" s="122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1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</row>
    <row r="231" spans="1:26" ht="12.75" customHeight="1">
      <c r="A231" s="121"/>
      <c r="B231" s="122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1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</row>
    <row r="232" spans="1:26" ht="12.75" customHeight="1">
      <c r="A232" s="121"/>
      <c r="B232" s="122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1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</row>
    <row r="233" spans="1:26" ht="12.75" customHeight="1">
      <c r="A233" s="121"/>
      <c r="B233" s="122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1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</row>
    <row r="234" spans="1:26" ht="12.75" customHeight="1">
      <c r="A234" s="121"/>
      <c r="B234" s="122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1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</row>
    <row r="235" spans="1:26" ht="12.75" customHeight="1">
      <c r="A235" s="121"/>
      <c r="B235" s="122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1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</row>
    <row r="236" spans="1:26" ht="12.75" customHeight="1">
      <c r="A236" s="121"/>
      <c r="B236" s="122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1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</row>
    <row r="237" spans="1:26" ht="12.75" customHeight="1">
      <c r="A237" s="121"/>
      <c r="B237" s="122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1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</row>
    <row r="238" spans="1:26" ht="12.75" customHeight="1">
      <c r="A238" s="121"/>
      <c r="B238" s="122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1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</row>
    <row r="239" spans="1:26" ht="12.75" customHeight="1">
      <c r="A239" s="121"/>
      <c r="B239" s="122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1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</row>
    <row r="240" spans="1:26" ht="12.75" customHeight="1">
      <c r="A240" s="121"/>
      <c r="B240" s="122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1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</row>
    <row r="241" spans="1:26" ht="12.75" customHeight="1">
      <c r="A241" s="121"/>
      <c r="B241" s="122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1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</row>
    <row r="242" spans="1:26" ht="12.75" customHeight="1">
      <c r="A242" s="121"/>
      <c r="B242" s="122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1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</row>
    <row r="243" spans="1:26" ht="12.75" customHeight="1">
      <c r="A243" s="121"/>
      <c r="B243" s="122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1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</row>
    <row r="244" spans="1:26" ht="12.75" customHeight="1">
      <c r="A244" s="121"/>
      <c r="B244" s="122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1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</row>
    <row r="245" spans="1:26" ht="12.75" customHeight="1">
      <c r="A245" s="121"/>
      <c r="B245" s="122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1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</row>
    <row r="246" spans="1:26" ht="12.75" customHeight="1">
      <c r="A246" s="121"/>
      <c r="B246" s="122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1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</row>
    <row r="247" spans="1:26" ht="12.75" customHeight="1">
      <c r="A247" s="121"/>
      <c r="B247" s="122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1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</row>
    <row r="248" spans="1:26" ht="12.75" customHeight="1">
      <c r="A248" s="121"/>
      <c r="B248" s="122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1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</row>
    <row r="249" spans="1:26" ht="12.75" customHeight="1">
      <c r="A249" s="121"/>
      <c r="B249" s="122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1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</row>
    <row r="250" spans="1:26" ht="12.75" customHeight="1">
      <c r="A250" s="121"/>
      <c r="B250" s="122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1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</row>
    <row r="251" spans="1:26" ht="12.75" customHeight="1">
      <c r="A251" s="121"/>
      <c r="B251" s="122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1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</row>
    <row r="252" spans="1:26" ht="12.75" customHeight="1">
      <c r="A252" s="121"/>
      <c r="B252" s="122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1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</row>
    <row r="253" spans="1:26" ht="12.75" customHeight="1">
      <c r="A253" s="121"/>
      <c r="B253" s="122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1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</row>
    <row r="254" spans="1:26" ht="12.75" customHeight="1">
      <c r="A254" s="121"/>
      <c r="B254" s="122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1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</row>
    <row r="255" spans="1:26" ht="12.75" customHeight="1">
      <c r="A255" s="121"/>
      <c r="B255" s="122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1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</row>
    <row r="256" spans="1:26" ht="12.75" customHeight="1">
      <c r="A256" s="121"/>
      <c r="B256" s="122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1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</row>
    <row r="257" spans="1:26" ht="12.75" customHeight="1">
      <c r="A257" s="121"/>
      <c r="B257" s="122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1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</row>
    <row r="258" spans="1:26" ht="12.75" customHeight="1">
      <c r="A258" s="121"/>
      <c r="B258" s="122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1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</row>
    <row r="259" spans="1:26" ht="12.75" customHeight="1">
      <c r="A259" s="121"/>
      <c r="B259" s="122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1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</row>
    <row r="260" spans="1:26" ht="12.75" customHeight="1">
      <c r="A260" s="121"/>
      <c r="B260" s="122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1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</row>
    <row r="261" spans="1:26" ht="12.75" customHeight="1">
      <c r="A261" s="121"/>
      <c r="B261" s="122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1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</row>
    <row r="262" spans="1:26" ht="12.75" customHeight="1">
      <c r="A262" s="121"/>
      <c r="B262" s="122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1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</row>
    <row r="263" spans="1:26" ht="12.75" customHeight="1">
      <c r="A263" s="121"/>
      <c r="B263" s="122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1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</row>
    <row r="264" spans="1:26" ht="12.75" customHeight="1">
      <c r="A264" s="121"/>
      <c r="B264" s="122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1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</row>
    <row r="265" spans="1:26" ht="12.75" customHeight="1">
      <c r="A265" s="121"/>
      <c r="B265" s="122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1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</row>
    <row r="266" spans="1:26" ht="12.75" customHeight="1">
      <c r="A266" s="121"/>
      <c r="B266" s="122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1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</row>
    <row r="267" spans="1:26" ht="12.75" customHeight="1">
      <c r="A267" s="121"/>
      <c r="B267" s="122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1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</row>
    <row r="268" spans="1:26" ht="12.75" customHeight="1">
      <c r="A268" s="121"/>
      <c r="B268" s="122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1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</row>
    <row r="269" spans="1:26" ht="12.75" customHeight="1">
      <c r="A269" s="121"/>
      <c r="B269" s="122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1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</row>
    <row r="270" spans="1:26" ht="12.75" customHeight="1">
      <c r="A270" s="121"/>
      <c r="B270" s="122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1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</row>
    <row r="271" spans="1:26" ht="12.75" customHeight="1">
      <c r="A271" s="121"/>
      <c r="B271" s="122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1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</row>
    <row r="272" spans="1:26" ht="12.75" customHeight="1">
      <c r="A272" s="121"/>
      <c r="B272" s="122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1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</row>
    <row r="273" spans="1:26" ht="12.75" customHeight="1">
      <c r="A273" s="121"/>
      <c r="B273" s="122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1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</row>
    <row r="274" spans="1:26" ht="12.75" customHeight="1">
      <c r="A274" s="121"/>
      <c r="B274" s="122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1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</row>
    <row r="275" spans="1:26" ht="12.75" customHeight="1">
      <c r="A275" s="121"/>
      <c r="B275" s="122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1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</row>
    <row r="276" spans="1:26" ht="12.75" customHeight="1">
      <c r="A276" s="121"/>
      <c r="B276" s="122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1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</row>
    <row r="277" spans="1:26" ht="12.75" customHeight="1">
      <c r="A277" s="121"/>
      <c r="B277" s="122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1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</row>
    <row r="278" spans="1:26" ht="12.75" customHeight="1">
      <c r="A278" s="121"/>
      <c r="B278" s="122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1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</row>
    <row r="279" spans="1:26" ht="12.75" customHeight="1">
      <c r="A279" s="121"/>
      <c r="B279" s="122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1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</row>
    <row r="280" spans="1:26" ht="12.75" customHeight="1">
      <c r="A280" s="121"/>
      <c r="B280" s="122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1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</row>
    <row r="281" spans="1:26" ht="12.75" customHeight="1">
      <c r="A281" s="121"/>
      <c r="B281" s="122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1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</row>
    <row r="282" spans="1:26" ht="12.75" customHeight="1">
      <c r="A282" s="121"/>
      <c r="B282" s="122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1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</row>
    <row r="283" spans="1:26" ht="12.75" customHeight="1">
      <c r="A283" s="121"/>
      <c r="B283" s="122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1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</row>
    <row r="284" spans="1:26" ht="12.75" customHeight="1">
      <c r="A284" s="121"/>
      <c r="B284" s="122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1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</row>
    <row r="285" spans="1:26" ht="12.75" customHeight="1">
      <c r="A285" s="121"/>
      <c r="B285" s="122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1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</row>
    <row r="286" spans="1:26" ht="12.75" customHeight="1">
      <c r="A286" s="121"/>
      <c r="B286" s="122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1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</row>
    <row r="287" spans="1:26" ht="12.75" customHeight="1">
      <c r="A287" s="121"/>
      <c r="B287" s="122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1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</row>
    <row r="288" spans="1:26" ht="12.75" customHeight="1">
      <c r="A288" s="121"/>
      <c r="B288" s="122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1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</row>
    <row r="289" spans="1:26" ht="12.75" customHeight="1">
      <c r="A289" s="121"/>
      <c r="B289" s="122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1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</row>
    <row r="290" spans="1:26" ht="12.75" customHeight="1">
      <c r="A290" s="121"/>
      <c r="B290" s="122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1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</row>
    <row r="291" spans="1:26" ht="12.75" customHeight="1">
      <c r="A291" s="121"/>
      <c r="B291" s="122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1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</row>
    <row r="292" spans="1:26" ht="12.75" customHeight="1">
      <c r="A292" s="121"/>
      <c r="B292" s="122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1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</row>
    <row r="293" spans="1:26" ht="12.75" customHeight="1">
      <c r="A293" s="121"/>
      <c r="B293" s="122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1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</row>
    <row r="294" spans="1:26" ht="12.75" customHeight="1">
      <c r="A294" s="121"/>
      <c r="B294" s="122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1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</row>
    <row r="295" spans="1:26" ht="12.75" customHeight="1">
      <c r="A295" s="121"/>
      <c r="B295" s="122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1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</row>
    <row r="296" spans="1:26" ht="12.75" customHeight="1">
      <c r="A296" s="121"/>
      <c r="B296" s="122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1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</row>
    <row r="297" spans="1:26" ht="12.75" customHeight="1">
      <c r="A297" s="121"/>
      <c r="B297" s="122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1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</row>
    <row r="298" spans="1:26" ht="12.75" customHeight="1">
      <c r="A298" s="121"/>
      <c r="B298" s="122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1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</row>
    <row r="299" spans="1:26" ht="12.75" customHeight="1">
      <c r="A299" s="121"/>
      <c r="B299" s="122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1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</row>
    <row r="300" spans="1:26" ht="12.75" customHeight="1">
      <c r="A300" s="121"/>
      <c r="B300" s="122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1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</row>
    <row r="301" spans="1:26" ht="12.75" customHeight="1">
      <c r="A301" s="121"/>
      <c r="B301" s="122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1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</row>
    <row r="302" spans="1:26" ht="12.75" customHeight="1">
      <c r="A302" s="121"/>
      <c r="B302" s="122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1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</row>
    <row r="303" spans="1:26" ht="12.75" customHeight="1">
      <c r="A303" s="121"/>
      <c r="B303" s="122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1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</row>
    <row r="304" spans="1:26" ht="12.75" customHeight="1">
      <c r="A304" s="121"/>
      <c r="B304" s="122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1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</row>
    <row r="305" spans="1:26" ht="12.75" customHeight="1">
      <c r="A305" s="121"/>
      <c r="B305" s="122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1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</row>
    <row r="306" spans="1:26" ht="12.75" customHeight="1">
      <c r="A306" s="121"/>
      <c r="B306" s="122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1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</row>
    <row r="307" spans="1:26" ht="12.75" customHeight="1">
      <c r="A307" s="121"/>
      <c r="B307" s="122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1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</row>
    <row r="308" spans="1:26" ht="12.75" customHeight="1">
      <c r="A308" s="121"/>
      <c r="B308" s="122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1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</row>
    <row r="309" spans="1:26" ht="12.75" customHeight="1">
      <c r="A309" s="121"/>
      <c r="B309" s="122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1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</row>
    <row r="310" spans="1:26" ht="12.75" customHeight="1">
      <c r="A310" s="121"/>
      <c r="B310" s="122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1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</row>
    <row r="311" spans="1:26" ht="12.75" customHeight="1">
      <c r="A311" s="121"/>
      <c r="B311" s="122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1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</row>
    <row r="312" spans="1:26" ht="12.75" customHeight="1">
      <c r="A312" s="121"/>
      <c r="B312" s="122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1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</row>
    <row r="313" spans="1:26" ht="12.75" customHeight="1">
      <c r="A313" s="121"/>
      <c r="B313" s="122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1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</row>
    <row r="314" spans="1:26" ht="12.75" customHeight="1">
      <c r="A314" s="121"/>
      <c r="B314" s="122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1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</row>
    <row r="315" spans="1:26" ht="12.75" customHeight="1">
      <c r="A315" s="121"/>
      <c r="B315" s="122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1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</row>
    <row r="316" spans="1:26" ht="12.75" customHeight="1">
      <c r="A316" s="121"/>
      <c r="B316" s="122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1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</row>
    <row r="317" spans="1:26" ht="12.75" customHeight="1">
      <c r="A317" s="121"/>
      <c r="B317" s="122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1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</row>
    <row r="318" spans="1:26" ht="12.75" customHeight="1">
      <c r="A318" s="121"/>
      <c r="B318" s="122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1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</row>
    <row r="319" spans="1:26" ht="12.75" customHeight="1">
      <c r="A319" s="121"/>
      <c r="B319" s="122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1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</row>
    <row r="320" spans="1:26" ht="12.75" customHeight="1">
      <c r="A320" s="121"/>
      <c r="B320" s="122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1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</row>
    <row r="321" spans="1:26" ht="12.75" customHeight="1">
      <c r="A321" s="121"/>
      <c r="B321" s="122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1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</row>
    <row r="322" spans="1:26" ht="12.75" customHeight="1">
      <c r="A322" s="121"/>
      <c r="B322" s="122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1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</row>
    <row r="323" spans="1:26" ht="12.75" customHeight="1">
      <c r="A323" s="121"/>
      <c r="B323" s="122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1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</row>
    <row r="324" spans="1:26" ht="12.75" customHeight="1">
      <c r="A324" s="121"/>
      <c r="B324" s="122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1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</row>
    <row r="325" spans="1:26" ht="12.75" customHeight="1">
      <c r="A325" s="121"/>
      <c r="B325" s="122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1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</row>
    <row r="326" spans="1:26" ht="12.75" customHeight="1">
      <c r="A326" s="121"/>
      <c r="B326" s="122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1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</row>
    <row r="327" spans="1:26" ht="12.75" customHeight="1">
      <c r="A327" s="121"/>
      <c r="B327" s="122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1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</row>
    <row r="328" spans="1:26" ht="12.75" customHeight="1">
      <c r="A328" s="121"/>
      <c r="B328" s="122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1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</row>
    <row r="329" spans="1:26" ht="12.75" customHeight="1">
      <c r="A329" s="121"/>
      <c r="B329" s="122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1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</row>
    <row r="330" spans="1:26" ht="12.75" customHeight="1">
      <c r="A330" s="121"/>
      <c r="B330" s="122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1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</row>
    <row r="331" spans="1:26" ht="12.75" customHeight="1">
      <c r="A331" s="121"/>
      <c r="B331" s="122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1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</row>
    <row r="332" spans="1:26" ht="12.75" customHeight="1">
      <c r="A332" s="121"/>
      <c r="B332" s="122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1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</row>
    <row r="333" spans="1:26" ht="12.75" customHeight="1">
      <c r="A333" s="121"/>
      <c r="B333" s="122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1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</row>
    <row r="334" spans="1:26" ht="12.75" customHeight="1">
      <c r="A334" s="121"/>
      <c r="B334" s="122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1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</row>
    <row r="335" spans="1:26" ht="12.75" customHeight="1">
      <c r="A335" s="121"/>
      <c r="B335" s="122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1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</row>
    <row r="336" spans="1:26" ht="12.75" customHeight="1">
      <c r="A336" s="121"/>
      <c r="B336" s="122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1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</row>
    <row r="337" spans="1:26" ht="12.75" customHeight="1">
      <c r="A337" s="121"/>
      <c r="B337" s="122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1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</row>
    <row r="338" spans="1:26" ht="12.75" customHeight="1">
      <c r="A338" s="121"/>
      <c r="B338" s="122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1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</row>
    <row r="339" spans="1:26" ht="12.75" customHeight="1">
      <c r="A339" s="121"/>
      <c r="B339" s="122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1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</row>
    <row r="340" spans="1:26" ht="12.75" customHeight="1">
      <c r="A340" s="121"/>
      <c r="B340" s="122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1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</row>
    <row r="341" spans="1:26" ht="12.75" customHeight="1">
      <c r="A341" s="121"/>
      <c r="B341" s="122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1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</row>
    <row r="342" spans="1:26" ht="12.75" customHeight="1">
      <c r="A342" s="121"/>
      <c r="B342" s="122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1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</row>
    <row r="343" spans="1:26" ht="12.75" customHeight="1">
      <c r="A343" s="121"/>
      <c r="B343" s="122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1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</row>
    <row r="344" spans="1:26" ht="12.75" customHeight="1">
      <c r="A344" s="121"/>
      <c r="B344" s="122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1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</row>
    <row r="345" spans="1:26" ht="12.75" customHeight="1">
      <c r="A345" s="121"/>
      <c r="B345" s="122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1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</row>
    <row r="346" spans="1:26" ht="12.75" customHeight="1">
      <c r="A346" s="121"/>
      <c r="B346" s="122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1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</row>
    <row r="347" spans="1:26" ht="12.75" customHeight="1">
      <c r="A347" s="121"/>
      <c r="B347" s="122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1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</row>
    <row r="348" spans="1:26" ht="12.75" customHeight="1">
      <c r="A348" s="121"/>
      <c r="B348" s="122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1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</row>
    <row r="349" spans="1:26" ht="12.75" customHeight="1">
      <c r="A349" s="121"/>
      <c r="B349" s="122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1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</row>
    <row r="350" spans="1:26" ht="12.75" customHeight="1">
      <c r="A350" s="121"/>
      <c r="B350" s="122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1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</row>
    <row r="351" spans="1:26" ht="12.75" customHeight="1">
      <c r="A351" s="121"/>
      <c r="B351" s="122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1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</row>
    <row r="352" spans="1:26" ht="12.75" customHeight="1">
      <c r="A352" s="121"/>
      <c r="B352" s="122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1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</row>
    <row r="353" spans="1:26" ht="12.75" customHeight="1">
      <c r="A353" s="121"/>
      <c r="B353" s="122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1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</row>
    <row r="354" spans="1:26" ht="12.75" customHeight="1">
      <c r="A354" s="121"/>
      <c r="B354" s="122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1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</row>
    <row r="355" spans="1:26" ht="12.75" customHeight="1">
      <c r="A355" s="121"/>
      <c r="B355" s="122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1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</row>
    <row r="356" spans="1:26" ht="12.75" customHeight="1">
      <c r="A356" s="121"/>
      <c r="B356" s="122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1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</row>
    <row r="357" spans="1:26" ht="12.75" customHeight="1">
      <c r="A357" s="121"/>
      <c r="B357" s="122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1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</row>
    <row r="358" spans="1:26" ht="12.75" customHeight="1">
      <c r="A358" s="121"/>
      <c r="B358" s="122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1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</row>
    <row r="359" spans="1:26" ht="12.75" customHeight="1">
      <c r="A359" s="121"/>
      <c r="B359" s="122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1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</row>
    <row r="360" spans="1:26" ht="12.75" customHeight="1">
      <c r="A360" s="121"/>
      <c r="B360" s="122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1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</row>
    <row r="361" spans="1:26" ht="12.75" customHeight="1">
      <c r="A361" s="121"/>
      <c r="B361" s="122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1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</row>
    <row r="362" spans="1:26" ht="12.75" customHeight="1">
      <c r="A362" s="121"/>
      <c r="B362" s="122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1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</row>
    <row r="363" spans="1:26" ht="12.75" customHeight="1">
      <c r="A363" s="121"/>
      <c r="B363" s="122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1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</row>
    <row r="364" spans="1:26" ht="12.75" customHeight="1">
      <c r="A364" s="121"/>
      <c r="B364" s="122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1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</row>
    <row r="365" spans="1:26" ht="12.75" customHeight="1">
      <c r="A365" s="121"/>
      <c r="B365" s="122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1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</row>
    <row r="366" spans="1:26" ht="12.75" customHeight="1">
      <c r="A366" s="121"/>
      <c r="B366" s="122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1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</row>
    <row r="367" spans="1:26" ht="12.75" customHeight="1">
      <c r="A367" s="121"/>
      <c r="B367" s="122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1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</row>
    <row r="368" spans="1:26" ht="12.75" customHeight="1">
      <c r="A368" s="121"/>
      <c r="B368" s="122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1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</row>
    <row r="369" spans="1:26" ht="12.75" customHeight="1">
      <c r="A369" s="121"/>
      <c r="B369" s="122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1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</row>
    <row r="370" spans="1:26" ht="12.75" customHeight="1">
      <c r="A370" s="121"/>
      <c r="B370" s="122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1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</row>
    <row r="371" spans="1:26" ht="12.75" customHeight="1">
      <c r="A371" s="121"/>
      <c r="B371" s="122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1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</row>
    <row r="372" spans="1:26" ht="12.75" customHeight="1">
      <c r="A372" s="121"/>
      <c r="B372" s="122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1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</row>
    <row r="373" spans="1:26" ht="12.75" customHeight="1">
      <c r="A373" s="121"/>
      <c r="B373" s="122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1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</row>
    <row r="374" spans="1:26" ht="12.75" customHeight="1">
      <c r="A374" s="121"/>
      <c r="B374" s="122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1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</row>
    <row r="375" spans="1:26" ht="12.75" customHeight="1">
      <c r="A375" s="121"/>
      <c r="B375" s="122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1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</row>
    <row r="376" spans="1:26" ht="12.75" customHeight="1">
      <c r="A376" s="121"/>
      <c r="B376" s="122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1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</row>
    <row r="377" spans="1:26" ht="12.75" customHeight="1">
      <c r="A377" s="121"/>
      <c r="B377" s="122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1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</row>
    <row r="378" spans="1:26" ht="12.75" customHeight="1">
      <c r="A378" s="121"/>
      <c r="B378" s="122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1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</row>
    <row r="379" spans="1:26" ht="12.75" customHeight="1">
      <c r="A379" s="121"/>
      <c r="B379" s="122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1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</row>
    <row r="380" spans="1:26" ht="12.75" customHeight="1">
      <c r="A380" s="121"/>
      <c r="B380" s="122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1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</row>
    <row r="381" spans="1:26" ht="12.75" customHeight="1">
      <c r="A381" s="121"/>
      <c r="B381" s="122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1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</row>
    <row r="382" spans="1:26" ht="12.75" customHeight="1">
      <c r="A382" s="121"/>
      <c r="B382" s="122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1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</row>
    <row r="383" spans="1:26" ht="12.75" customHeight="1">
      <c r="A383" s="121"/>
      <c r="B383" s="122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1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</row>
    <row r="384" spans="1:26" ht="12.75" customHeight="1">
      <c r="A384" s="121"/>
      <c r="B384" s="122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1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</row>
    <row r="385" spans="1:26" ht="12.75" customHeight="1">
      <c r="A385" s="121"/>
      <c r="B385" s="122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1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</row>
    <row r="386" spans="1:26" ht="12.75" customHeight="1">
      <c r="A386" s="121"/>
      <c r="B386" s="122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1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</row>
    <row r="387" spans="1:26" ht="12.75" customHeight="1">
      <c r="A387" s="121"/>
      <c r="B387" s="122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1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</row>
    <row r="388" spans="1:26" ht="12.75" customHeight="1">
      <c r="A388" s="121"/>
      <c r="B388" s="122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1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</row>
    <row r="389" spans="1:26" ht="12.75" customHeight="1">
      <c r="A389" s="121"/>
      <c r="B389" s="122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1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</row>
    <row r="390" spans="1:26" ht="12.75" customHeight="1">
      <c r="A390" s="121"/>
      <c r="B390" s="122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1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</row>
    <row r="391" spans="1:26" ht="12.75" customHeight="1">
      <c r="A391" s="121"/>
      <c r="B391" s="122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1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</row>
    <row r="392" spans="1:26" ht="12.75" customHeight="1">
      <c r="A392" s="121"/>
      <c r="B392" s="122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1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</row>
    <row r="393" spans="1:26" ht="12.75" customHeight="1">
      <c r="A393" s="121"/>
      <c r="B393" s="122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1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</row>
    <row r="394" spans="1:26" ht="12.75" customHeight="1">
      <c r="A394" s="121"/>
      <c r="B394" s="122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1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</row>
    <row r="395" spans="1:26" ht="12.75" customHeight="1">
      <c r="A395" s="121"/>
      <c r="B395" s="122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1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</row>
    <row r="396" spans="1:26" ht="12.75" customHeight="1">
      <c r="A396" s="121"/>
      <c r="B396" s="122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1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</row>
    <row r="397" spans="1:26" ht="12.75" customHeight="1">
      <c r="A397" s="121"/>
      <c r="B397" s="122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1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</row>
    <row r="398" spans="1:26" ht="12.75" customHeight="1">
      <c r="A398" s="121"/>
      <c r="B398" s="122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1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</row>
    <row r="399" spans="1:26" ht="12.75" customHeight="1">
      <c r="A399" s="121"/>
      <c r="B399" s="122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1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</row>
    <row r="400" spans="1:26" ht="12.75" customHeight="1">
      <c r="A400" s="121"/>
      <c r="B400" s="122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1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</row>
    <row r="401" spans="1:26" ht="12.75" customHeight="1">
      <c r="A401" s="121"/>
      <c r="B401" s="122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1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</row>
    <row r="402" spans="1:26" ht="12.75" customHeight="1">
      <c r="A402" s="121"/>
      <c r="B402" s="122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1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</row>
    <row r="403" spans="1:26" ht="12.75" customHeight="1">
      <c r="A403" s="121"/>
      <c r="B403" s="122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1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</row>
    <row r="404" spans="1:26" ht="12.75" customHeight="1">
      <c r="A404" s="121"/>
      <c r="B404" s="122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1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</row>
    <row r="405" spans="1:26" ht="12.75" customHeight="1">
      <c r="A405" s="121"/>
      <c r="B405" s="122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1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</row>
    <row r="406" spans="1:26" ht="12.75" customHeight="1">
      <c r="A406" s="121"/>
      <c r="B406" s="122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1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</row>
    <row r="407" spans="1:26" ht="12.75" customHeight="1">
      <c r="A407" s="121"/>
      <c r="B407" s="122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1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</row>
    <row r="408" spans="1:26" ht="12.75" customHeight="1">
      <c r="A408" s="121"/>
      <c r="B408" s="122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1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</row>
    <row r="409" spans="1:26" ht="12.75" customHeight="1">
      <c r="A409" s="121"/>
      <c r="B409" s="122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1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</row>
    <row r="410" spans="1:26" ht="12.75" customHeight="1">
      <c r="A410" s="121"/>
      <c r="B410" s="122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1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</row>
    <row r="411" spans="1:26" ht="12.75" customHeight="1">
      <c r="A411" s="121"/>
      <c r="B411" s="122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1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</row>
    <row r="412" spans="1:26" ht="12.75" customHeight="1">
      <c r="A412" s="121"/>
      <c r="B412" s="122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1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</row>
    <row r="413" spans="1:26" ht="12.75" customHeight="1">
      <c r="A413" s="121"/>
      <c r="B413" s="122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1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</row>
    <row r="414" spans="1:26" ht="12.75" customHeight="1">
      <c r="A414" s="121"/>
      <c r="B414" s="122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1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</row>
    <row r="415" spans="1:26" ht="12.75" customHeight="1">
      <c r="A415" s="121"/>
      <c r="B415" s="122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1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</row>
    <row r="416" spans="1:26" ht="12.75" customHeight="1">
      <c r="A416" s="121"/>
      <c r="B416" s="122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1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</row>
    <row r="417" spans="1:26" ht="12.75" customHeight="1">
      <c r="A417" s="121"/>
      <c r="B417" s="122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1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</row>
    <row r="418" spans="1:26" ht="12.75" customHeight="1">
      <c r="A418" s="121"/>
      <c r="B418" s="122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1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</row>
    <row r="419" spans="1:26" ht="12.75" customHeight="1">
      <c r="A419" s="121"/>
      <c r="B419" s="122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1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</row>
    <row r="420" spans="1:26" ht="12.75" customHeight="1">
      <c r="A420" s="121"/>
      <c r="B420" s="122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1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</row>
    <row r="421" spans="1:26" ht="12.75" customHeight="1">
      <c r="A421" s="121"/>
      <c r="B421" s="122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1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</row>
    <row r="422" spans="1:26" ht="12.75" customHeight="1">
      <c r="A422" s="121"/>
      <c r="B422" s="122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1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</row>
    <row r="423" spans="1:26" ht="12.75" customHeight="1">
      <c r="A423" s="121"/>
      <c r="B423" s="122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1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</row>
    <row r="424" spans="1:26" ht="12.75" customHeight="1">
      <c r="A424" s="121"/>
      <c r="B424" s="122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1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</row>
    <row r="425" spans="1:26" ht="12.75" customHeight="1">
      <c r="A425" s="121"/>
      <c r="B425" s="122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1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</row>
    <row r="426" spans="1:26" ht="12.75" customHeight="1">
      <c r="A426" s="121"/>
      <c r="B426" s="122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1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</row>
    <row r="427" spans="1:26" ht="12.75" customHeight="1">
      <c r="A427" s="121"/>
      <c r="B427" s="122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1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</row>
    <row r="428" spans="1:26" ht="12.75" customHeight="1">
      <c r="A428" s="121"/>
      <c r="B428" s="122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1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</row>
    <row r="429" spans="1:26" ht="12.75" customHeight="1">
      <c r="A429" s="121"/>
      <c r="B429" s="122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1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</row>
    <row r="430" spans="1:26" ht="12.75" customHeight="1">
      <c r="A430" s="121"/>
      <c r="B430" s="122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1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</row>
    <row r="431" spans="1:26" ht="12.75" customHeight="1">
      <c r="A431" s="121"/>
      <c r="B431" s="122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1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</row>
    <row r="432" spans="1:26" ht="12.75" customHeight="1">
      <c r="A432" s="121"/>
      <c r="B432" s="122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1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</row>
    <row r="433" spans="1:26" ht="12.75" customHeight="1">
      <c r="A433" s="121"/>
      <c r="B433" s="122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1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</row>
    <row r="434" spans="1:26" ht="12.75" customHeight="1">
      <c r="A434" s="121"/>
      <c r="B434" s="122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1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</row>
    <row r="435" spans="1:26" ht="12.75" customHeight="1">
      <c r="A435" s="121"/>
      <c r="B435" s="122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1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</row>
    <row r="436" spans="1:26" ht="12.75" customHeight="1">
      <c r="A436" s="121"/>
      <c r="B436" s="122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1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</row>
    <row r="437" spans="1:26" ht="12.75" customHeight="1">
      <c r="A437" s="121"/>
      <c r="B437" s="122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1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</row>
    <row r="438" spans="1:26" ht="12.75" customHeight="1">
      <c r="A438" s="121"/>
      <c r="B438" s="122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1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</row>
    <row r="439" spans="1:26" ht="12.75" customHeight="1">
      <c r="A439" s="121"/>
      <c r="B439" s="122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1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</row>
    <row r="440" spans="1:26" ht="12.75" customHeight="1">
      <c r="A440" s="121"/>
      <c r="B440" s="122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1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</row>
    <row r="441" spans="1:26" ht="12.75" customHeight="1">
      <c r="A441" s="121"/>
      <c r="B441" s="122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1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</row>
    <row r="442" spans="1:26" ht="12.75" customHeight="1">
      <c r="A442" s="121"/>
      <c r="B442" s="122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1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</row>
    <row r="443" spans="1:26" ht="12.75" customHeight="1">
      <c r="A443" s="121"/>
      <c r="B443" s="122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1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</row>
    <row r="444" spans="1:26" ht="12.75" customHeight="1">
      <c r="A444" s="121"/>
      <c r="B444" s="122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1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</row>
    <row r="445" spans="1:26" ht="12.75" customHeight="1">
      <c r="A445" s="121"/>
      <c r="B445" s="122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1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</row>
    <row r="446" spans="1:26" ht="12.75" customHeight="1">
      <c r="A446" s="121"/>
      <c r="B446" s="122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1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</row>
    <row r="447" spans="1:26" ht="12.75" customHeight="1">
      <c r="A447" s="121"/>
      <c r="B447" s="122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1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</row>
    <row r="448" spans="1:26" ht="12.75" customHeight="1">
      <c r="A448" s="121"/>
      <c r="B448" s="122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1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</row>
    <row r="449" spans="1:26" ht="12.75" customHeight="1">
      <c r="A449" s="121"/>
      <c r="B449" s="122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1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</row>
    <row r="450" spans="1:26" ht="12.75" customHeight="1">
      <c r="A450" s="121"/>
      <c r="B450" s="122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1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</row>
    <row r="451" spans="1:26" ht="12.75" customHeight="1">
      <c r="A451" s="121"/>
      <c r="B451" s="122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1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</row>
    <row r="452" spans="1:26" ht="12.75" customHeight="1">
      <c r="A452" s="121"/>
      <c r="B452" s="122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1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</row>
    <row r="453" spans="1:26" ht="12.75" customHeight="1">
      <c r="A453" s="121"/>
      <c r="B453" s="122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1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</row>
    <row r="454" spans="1:26" ht="12.75" customHeight="1">
      <c r="A454" s="121"/>
      <c r="B454" s="122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1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</row>
    <row r="455" spans="1:26" ht="12.75" customHeight="1">
      <c r="A455" s="121"/>
      <c r="B455" s="122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1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</row>
    <row r="456" spans="1:26" ht="12.75" customHeight="1">
      <c r="A456" s="121"/>
      <c r="B456" s="122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1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</row>
    <row r="457" spans="1:26" ht="12.75" customHeight="1">
      <c r="A457" s="121"/>
      <c r="B457" s="122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1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</row>
    <row r="458" spans="1:26" ht="12.75" customHeight="1">
      <c r="A458" s="121"/>
      <c r="B458" s="122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1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</row>
    <row r="459" spans="1:26" ht="12.75" customHeight="1">
      <c r="A459" s="121"/>
      <c r="B459" s="122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1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</row>
    <row r="460" spans="1:26" ht="12.75" customHeight="1">
      <c r="A460" s="121"/>
      <c r="B460" s="122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1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</row>
    <row r="461" spans="1:26" ht="12.75" customHeight="1">
      <c r="A461" s="121"/>
      <c r="B461" s="122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1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</row>
    <row r="462" spans="1:26" ht="12.75" customHeight="1">
      <c r="A462" s="121"/>
      <c r="B462" s="122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1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</row>
    <row r="463" spans="1:26" ht="12.75" customHeight="1">
      <c r="A463" s="121"/>
      <c r="B463" s="122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1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</row>
    <row r="464" spans="1:26" ht="12.75" customHeight="1">
      <c r="A464" s="121"/>
      <c r="B464" s="122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1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</row>
    <row r="465" spans="1:26" ht="12.75" customHeight="1">
      <c r="A465" s="121"/>
      <c r="B465" s="122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1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</row>
    <row r="466" spans="1:26" ht="12.75" customHeight="1">
      <c r="A466" s="121"/>
      <c r="B466" s="122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1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</row>
    <row r="467" spans="1:26" ht="12.75" customHeight="1">
      <c r="A467" s="121"/>
      <c r="B467" s="122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1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</row>
    <row r="468" spans="1:26" ht="12.75" customHeight="1">
      <c r="A468" s="121"/>
      <c r="B468" s="122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1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</row>
    <row r="469" spans="1:26" ht="12.75" customHeight="1">
      <c r="A469" s="121"/>
      <c r="B469" s="122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1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</row>
    <row r="470" spans="1:26" ht="12.75" customHeight="1">
      <c r="A470" s="121"/>
      <c r="B470" s="122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1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</row>
    <row r="471" spans="1:26" ht="12.75" customHeight="1">
      <c r="A471" s="121"/>
      <c r="B471" s="122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1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</row>
    <row r="472" spans="1:26" ht="12.75" customHeight="1">
      <c r="A472" s="121"/>
      <c r="B472" s="122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1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</row>
    <row r="473" spans="1:26" ht="12.75" customHeight="1">
      <c r="A473" s="121"/>
      <c r="B473" s="122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1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</row>
    <row r="474" spans="1:26" ht="12.75" customHeight="1">
      <c r="A474" s="121"/>
      <c r="B474" s="122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1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</row>
    <row r="475" spans="1:26" ht="12.75" customHeight="1">
      <c r="A475" s="121"/>
      <c r="B475" s="122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1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</row>
    <row r="476" spans="1:26" ht="12.75" customHeight="1">
      <c r="A476" s="121"/>
      <c r="B476" s="122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1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</row>
    <row r="477" spans="1:26" ht="12.75" customHeight="1">
      <c r="A477" s="121"/>
      <c r="B477" s="122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1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</row>
    <row r="478" spans="1:26" ht="12.75" customHeight="1">
      <c r="A478" s="121"/>
      <c r="B478" s="122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1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</row>
    <row r="479" spans="1:26" ht="12.75" customHeight="1">
      <c r="A479" s="121"/>
      <c r="B479" s="122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1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</row>
    <row r="480" spans="1:26" ht="12.75" customHeight="1">
      <c r="A480" s="121"/>
      <c r="B480" s="122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1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</row>
    <row r="481" spans="1:26" ht="12.75" customHeight="1">
      <c r="A481" s="121"/>
      <c r="B481" s="122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1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</row>
    <row r="482" spans="1:26" ht="12.75" customHeight="1">
      <c r="A482" s="121"/>
      <c r="B482" s="122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1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</row>
    <row r="483" spans="1:26" ht="12.75" customHeight="1">
      <c r="A483" s="121"/>
      <c r="B483" s="122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1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</row>
    <row r="484" spans="1:26" ht="12.75" customHeight="1">
      <c r="A484" s="121"/>
      <c r="B484" s="122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1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</row>
    <row r="485" spans="1:26" ht="12.75" customHeight="1">
      <c r="A485" s="121"/>
      <c r="B485" s="122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1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</row>
    <row r="486" spans="1:26" ht="12.75" customHeight="1">
      <c r="A486" s="121"/>
      <c r="B486" s="122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1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</row>
    <row r="487" spans="1:26" ht="12.75" customHeight="1">
      <c r="A487" s="121"/>
      <c r="B487" s="122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1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</row>
    <row r="488" spans="1:26" ht="12.75" customHeight="1">
      <c r="A488" s="121"/>
      <c r="B488" s="122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1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</row>
    <row r="489" spans="1:26" ht="12.75" customHeight="1">
      <c r="A489" s="121"/>
      <c r="B489" s="122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1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</row>
    <row r="490" spans="1:26" ht="12.75" customHeight="1">
      <c r="A490" s="121"/>
      <c r="B490" s="122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1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</row>
    <row r="491" spans="1:26" ht="12.75" customHeight="1">
      <c r="A491" s="121"/>
      <c r="B491" s="122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1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</row>
    <row r="492" spans="1:26" ht="12.75" customHeight="1">
      <c r="A492" s="121"/>
      <c r="B492" s="122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1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</row>
    <row r="493" spans="1:26" ht="12.75" customHeight="1">
      <c r="A493" s="121"/>
      <c r="B493" s="122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1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</row>
    <row r="494" spans="1:26" ht="12.75" customHeight="1">
      <c r="A494" s="121"/>
      <c r="B494" s="122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1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</row>
    <row r="495" spans="1:26" ht="12.75" customHeight="1">
      <c r="A495" s="121"/>
      <c r="B495" s="122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1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</row>
    <row r="496" spans="1:26" ht="12.75" customHeight="1">
      <c r="A496" s="121"/>
      <c r="B496" s="122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1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</row>
    <row r="497" spans="1:26" ht="12.75" customHeight="1">
      <c r="A497" s="121"/>
      <c r="B497" s="122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1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</row>
    <row r="498" spans="1:26" ht="12.75" customHeight="1">
      <c r="A498" s="121"/>
      <c r="B498" s="122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1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</row>
    <row r="499" spans="1:26" ht="12.75" customHeight="1">
      <c r="A499" s="121"/>
      <c r="B499" s="122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1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</row>
    <row r="500" spans="1:26" ht="12.75" customHeight="1">
      <c r="A500" s="121"/>
      <c r="B500" s="122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1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</row>
    <row r="501" spans="1:26" ht="12.75" customHeight="1">
      <c r="A501" s="121"/>
      <c r="B501" s="122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1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</row>
    <row r="502" spans="1:26" ht="12.75" customHeight="1">
      <c r="A502" s="121"/>
      <c r="B502" s="122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1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</row>
    <row r="503" spans="1:26" ht="12.75" customHeight="1">
      <c r="A503" s="121"/>
      <c r="B503" s="122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1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</row>
    <row r="504" spans="1:26" ht="12.75" customHeight="1">
      <c r="A504" s="121"/>
      <c r="B504" s="122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1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</row>
    <row r="505" spans="1:26" ht="12.75" customHeight="1">
      <c r="A505" s="121"/>
      <c r="B505" s="122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1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</row>
    <row r="506" spans="1:26" ht="12.75" customHeight="1">
      <c r="A506" s="121"/>
      <c r="B506" s="122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1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</row>
    <row r="507" spans="1:26" ht="12.75" customHeight="1">
      <c r="A507" s="121"/>
      <c r="B507" s="122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1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</row>
    <row r="508" spans="1:26" ht="12.75" customHeight="1">
      <c r="A508" s="121"/>
      <c r="B508" s="122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1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</row>
    <row r="509" spans="1:26" ht="12.75" customHeight="1">
      <c r="A509" s="121"/>
      <c r="B509" s="122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1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</row>
    <row r="510" spans="1:26" ht="12.75" customHeight="1">
      <c r="A510" s="121"/>
      <c r="B510" s="122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1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</row>
    <row r="511" spans="1:26" ht="12.75" customHeight="1">
      <c r="A511" s="121"/>
      <c r="B511" s="122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1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</row>
    <row r="512" spans="1:26" ht="12.75" customHeight="1">
      <c r="A512" s="121"/>
      <c r="B512" s="122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1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</row>
    <row r="513" spans="1:26" ht="12.75" customHeight="1">
      <c r="A513" s="121"/>
      <c r="B513" s="122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1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</row>
    <row r="514" spans="1:26" ht="12.75" customHeight="1">
      <c r="A514" s="121"/>
      <c r="B514" s="122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1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</row>
    <row r="515" spans="1:26" ht="12.75" customHeight="1">
      <c r="A515" s="121"/>
      <c r="B515" s="122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1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</row>
    <row r="516" spans="1:26" ht="12.75" customHeight="1">
      <c r="A516" s="121"/>
      <c r="B516" s="122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1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</row>
    <row r="517" spans="1:26" ht="12.75" customHeight="1">
      <c r="A517" s="121"/>
      <c r="B517" s="122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1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</row>
    <row r="518" spans="1:26" ht="12.75" customHeight="1">
      <c r="A518" s="121"/>
      <c r="B518" s="122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1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</row>
    <row r="519" spans="1:26" ht="12.75" customHeight="1">
      <c r="A519" s="121"/>
      <c r="B519" s="122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1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</row>
    <row r="520" spans="1:26" ht="12.75" customHeight="1">
      <c r="A520" s="121"/>
      <c r="B520" s="122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1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</row>
    <row r="521" spans="1:26" ht="12.75" customHeight="1">
      <c r="A521" s="121"/>
      <c r="B521" s="122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1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</row>
    <row r="522" spans="1:26" ht="12.75" customHeight="1">
      <c r="A522" s="121"/>
      <c r="B522" s="122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1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</row>
    <row r="523" spans="1:26" ht="12.75" customHeight="1">
      <c r="A523" s="121"/>
      <c r="B523" s="122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1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</row>
    <row r="524" spans="1:26" ht="12.75" customHeight="1">
      <c r="A524" s="121"/>
      <c r="B524" s="122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1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</row>
    <row r="525" spans="1:26" ht="12.75" customHeight="1">
      <c r="A525" s="121"/>
      <c r="B525" s="122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1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</row>
    <row r="526" spans="1:26" ht="12.75" customHeight="1">
      <c r="A526" s="121"/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1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</row>
    <row r="527" spans="1:26" ht="12.75" customHeight="1">
      <c r="A527" s="121"/>
      <c r="B527" s="122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1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</row>
    <row r="528" spans="1:26" ht="12.75" customHeight="1">
      <c r="A528" s="121"/>
      <c r="B528" s="122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1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</row>
    <row r="529" spans="1:26" ht="12.75" customHeight="1">
      <c r="A529" s="121"/>
      <c r="B529" s="122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1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</row>
    <row r="530" spans="1:26" ht="12.75" customHeight="1">
      <c r="A530" s="121"/>
      <c r="B530" s="122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1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</row>
    <row r="531" spans="1:26" ht="12.75" customHeight="1">
      <c r="A531" s="121"/>
      <c r="B531" s="122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1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</row>
    <row r="532" spans="1:26" ht="12.75" customHeight="1">
      <c r="A532" s="121"/>
      <c r="B532" s="122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1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</row>
    <row r="533" spans="1:26" ht="12.75" customHeight="1">
      <c r="A533" s="121"/>
      <c r="B533" s="122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1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</row>
    <row r="534" spans="1:26" ht="12.75" customHeight="1">
      <c r="A534" s="121"/>
      <c r="B534" s="122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1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</row>
    <row r="535" spans="1:26" ht="12.75" customHeight="1">
      <c r="A535" s="121"/>
      <c r="B535" s="122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1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</row>
    <row r="536" spans="1:26" ht="12.75" customHeight="1">
      <c r="A536" s="121"/>
      <c r="B536" s="122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1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</row>
    <row r="537" spans="1:26" ht="12.75" customHeight="1">
      <c r="A537" s="121"/>
      <c r="B537" s="122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1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</row>
    <row r="538" spans="1:26" ht="12.75" customHeight="1">
      <c r="A538" s="121"/>
      <c r="B538" s="122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1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</row>
    <row r="539" spans="1:26" ht="12.75" customHeight="1">
      <c r="A539" s="121"/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1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</row>
    <row r="540" spans="1:26" ht="12.75" customHeight="1">
      <c r="A540" s="121"/>
      <c r="B540" s="122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1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</row>
    <row r="541" spans="1:26" ht="12.75" customHeight="1">
      <c r="A541" s="121"/>
      <c r="B541" s="122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1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</row>
    <row r="542" spans="1:26" ht="12.75" customHeight="1">
      <c r="A542" s="121"/>
      <c r="B542" s="122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1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</row>
    <row r="543" spans="1:26" ht="12.75" customHeight="1">
      <c r="A543" s="121"/>
      <c r="B543" s="122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1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</row>
    <row r="544" spans="1:26" ht="12.75" customHeight="1">
      <c r="A544" s="121"/>
      <c r="B544" s="122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1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</row>
    <row r="545" spans="1:26" ht="12.75" customHeight="1">
      <c r="A545" s="121"/>
      <c r="B545" s="122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1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</row>
    <row r="546" spans="1:26" ht="12.75" customHeight="1">
      <c r="A546" s="121"/>
      <c r="B546" s="122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1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</row>
    <row r="547" spans="1:26" ht="12.75" customHeight="1">
      <c r="A547" s="121"/>
      <c r="B547" s="122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1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</row>
    <row r="548" spans="1:26" ht="12.75" customHeight="1">
      <c r="A548" s="121"/>
      <c r="B548" s="122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1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</row>
    <row r="549" spans="1:26" ht="12.75" customHeight="1">
      <c r="A549" s="121"/>
      <c r="B549" s="122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1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</row>
    <row r="550" spans="1:26" ht="12.75" customHeight="1">
      <c r="A550" s="121"/>
      <c r="B550" s="122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1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</row>
    <row r="551" spans="1:26" ht="12.75" customHeight="1">
      <c r="A551" s="121"/>
      <c r="B551" s="122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1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</row>
    <row r="552" spans="1:26" ht="12.75" customHeight="1">
      <c r="A552" s="121"/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1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</row>
    <row r="553" spans="1:26" ht="12.75" customHeight="1">
      <c r="A553" s="121"/>
      <c r="B553" s="122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1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</row>
    <row r="554" spans="1:26" ht="12.75" customHeight="1">
      <c r="A554" s="121"/>
      <c r="B554" s="122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1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</row>
    <row r="555" spans="1:26" ht="12.75" customHeight="1">
      <c r="A555" s="121"/>
      <c r="B555" s="122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1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</row>
    <row r="556" spans="1:26" ht="12.75" customHeight="1">
      <c r="A556" s="121"/>
      <c r="B556" s="122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1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</row>
    <row r="557" spans="1:26" ht="12.75" customHeight="1">
      <c r="A557" s="121"/>
      <c r="B557" s="122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1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</row>
    <row r="558" spans="1:26" ht="12.75" customHeight="1">
      <c r="A558" s="121"/>
      <c r="B558" s="122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1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</row>
    <row r="559" spans="1:26" ht="12.75" customHeight="1">
      <c r="A559" s="121"/>
      <c r="B559" s="122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1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</row>
    <row r="560" spans="1:26" ht="12.75" customHeight="1">
      <c r="A560" s="121"/>
      <c r="B560" s="122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1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</row>
    <row r="561" spans="1:26" ht="12.75" customHeight="1">
      <c r="A561" s="121"/>
      <c r="B561" s="122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1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</row>
    <row r="562" spans="1:26" ht="12.75" customHeight="1">
      <c r="A562" s="121"/>
      <c r="B562" s="122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1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</row>
    <row r="563" spans="1:26" ht="12.75" customHeight="1">
      <c r="A563" s="121"/>
      <c r="B563" s="122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1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</row>
    <row r="564" spans="1:26" ht="12.75" customHeight="1">
      <c r="A564" s="121"/>
      <c r="B564" s="122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1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</row>
    <row r="565" spans="1:26" ht="12.75" customHeight="1">
      <c r="A565" s="121"/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1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</row>
    <row r="566" spans="1:26" ht="12.75" customHeight="1">
      <c r="A566" s="121"/>
      <c r="B566" s="122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1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</row>
    <row r="567" spans="1:26" ht="12.75" customHeight="1">
      <c r="A567" s="121"/>
      <c r="B567" s="122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1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</row>
    <row r="568" spans="1:26" ht="12.75" customHeight="1">
      <c r="A568" s="121"/>
      <c r="B568" s="122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1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</row>
    <row r="569" spans="1:26" ht="12.75" customHeight="1">
      <c r="A569" s="121"/>
      <c r="B569" s="122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1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</row>
    <row r="570" spans="1:26" ht="12.75" customHeight="1">
      <c r="A570" s="121"/>
      <c r="B570" s="122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1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</row>
    <row r="571" spans="1:26" ht="12.75" customHeight="1">
      <c r="A571" s="121"/>
      <c r="B571" s="122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1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</row>
    <row r="572" spans="1:26" ht="12.75" customHeight="1">
      <c r="A572" s="121"/>
      <c r="B572" s="122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1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</row>
    <row r="573" spans="1:26" ht="12.75" customHeight="1">
      <c r="A573" s="121"/>
      <c r="B573" s="122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1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</row>
    <row r="574" spans="1:26" ht="12.75" customHeight="1">
      <c r="A574" s="121"/>
      <c r="B574" s="122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1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</row>
    <row r="575" spans="1:26" ht="12.75" customHeight="1">
      <c r="A575" s="121"/>
      <c r="B575" s="122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1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</row>
    <row r="576" spans="1:26" ht="12.75" customHeight="1">
      <c r="A576" s="121"/>
      <c r="B576" s="122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1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</row>
    <row r="577" spans="1:26" ht="12.75" customHeight="1">
      <c r="A577" s="121"/>
      <c r="B577" s="122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1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</row>
    <row r="578" spans="1:26" ht="12.75" customHeight="1">
      <c r="A578" s="121"/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1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</row>
    <row r="579" spans="1:26" ht="12.75" customHeight="1">
      <c r="A579" s="121"/>
      <c r="B579" s="122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1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</row>
    <row r="580" spans="1:26" ht="12.75" customHeight="1">
      <c r="A580" s="121"/>
      <c r="B580" s="122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1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</row>
    <row r="581" spans="1:26" ht="12.75" customHeight="1">
      <c r="A581" s="121"/>
      <c r="B581" s="122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1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</row>
    <row r="582" spans="1:26" ht="12.75" customHeight="1">
      <c r="A582" s="121"/>
      <c r="B582" s="122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1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</row>
    <row r="583" spans="1:26" ht="12.75" customHeight="1">
      <c r="A583" s="121"/>
      <c r="B583" s="122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1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</row>
    <row r="584" spans="1:26" ht="12.75" customHeight="1">
      <c r="A584" s="121"/>
      <c r="B584" s="122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1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</row>
    <row r="585" spans="1:26" ht="12.75" customHeight="1">
      <c r="A585" s="121"/>
      <c r="B585" s="122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1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</row>
    <row r="586" spans="1:26" ht="12.75" customHeight="1">
      <c r="A586" s="121"/>
      <c r="B586" s="122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1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</row>
    <row r="587" spans="1:26" ht="12.75" customHeight="1">
      <c r="A587" s="121"/>
      <c r="B587" s="122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1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</row>
    <row r="588" spans="1:26" ht="12.75" customHeight="1">
      <c r="A588" s="121"/>
      <c r="B588" s="122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1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</row>
    <row r="589" spans="1:26" ht="12.75" customHeight="1">
      <c r="A589" s="121"/>
      <c r="B589" s="122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1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</row>
    <row r="590" spans="1:26" ht="12.75" customHeight="1">
      <c r="A590" s="121"/>
      <c r="B590" s="122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1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</row>
    <row r="591" spans="1:26" ht="12.75" customHeight="1">
      <c r="A591" s="121"/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1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</row>
    <row r="592" spans="1:26" ht="12.75" customHeight="1">
      <c r="A592" s="121"/>
      <c r="B592" s="122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1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</row>
    <row r="593" spans="1:26" ht="12.75" customHeight="1">
      <c r="A593" s="121"/>
      <c r="B593" s="122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1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</row>
    <row r="594" spans="1:26" ht="12.75" customHeight="1">
      <c r="A594" s="121"/>
      <c r="B594" s="122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1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</row>
    <row r="595" spans="1:26" ht="12.75" customHeight="1">
      <c r="A595" s="121"/>
      <c r="B595" s="122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1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</row>
    <row r="596" spans="1:26" ht="12.75" customHeight="1">
      <c r="A596" s="121"/>
      <c r="B596" s="122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1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</row>
    <row r="597" spans="1:26" ht="12.75" customHeight="1">
      <c r="A597" s="121"/>
      <c r="B597" s="122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1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</row>
    <row r="598" spans="1:26" ht="12.75" customHeight="1">
      <c r="A598" s="121"/>
      <c r="B598" s="122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1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</row>
    <row r="599" spans="1:26" ht="12.75" customHeight="1">
      <c r="A599" s="121"/>
      <c r="B599" s="122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1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</row>
    <row r="600" spans="1:26" ht="12.75" customHeight="1">
      <c r="A600" s="121"/>
      <c r="B600" s="122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1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</row>
    <row r="601" spans="1:26" ht="12.75" customHeight="1">
      <c r="A601" s="121"/>
      <c r="B601" s="122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1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</row>
    <row r="602" spans="1:26" ht="12.75" customHeight="1">
      <c r="A602" s="121"/>
      <c r="B602" s="122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1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</row>
    <row r="603" spans="1:26" ht="12.75" customHeight="1">
      <c r="A603" s="121"/>
      <c r="B603" s="122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1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</row>
    <row r="604" spans="1:26" ht="12.75" customHeight="1">
      <c r="A604" s="121"/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1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</row>
    <row r="605" spans="1:26" ht="12.75" customHeight="1">
      <c r="A605" s="121"/>
      <c r="B605" s="122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1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</row>
    <row r="606" spans="1:26" ht="12.75" customHeight="1">
      <c r="A606" s="121"/>
      <c r="B606" s="122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1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</row>
    <row r="607" spans="1:26" ht="12.75" customHeight="1">
      <c r="A607" s="121"/>
      <c r="B607" s="122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1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</row>
    <row r="608" spans="1:26" ht="12.75" customHeight="1">
      <c r="A608" s="121"/>
      <c r="B608" s="122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1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</row>
    <row r="609" spans="1:26" ht="12.75" customHeight="1">
      <c r="A609" s="121"/>
      <c r="B609" s="122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1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</row>
    <row r="610" spans="1:26" ht="12.75" customHeight="1">
      <c r="A610" s="121"/>
      <c r="B610" s="122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1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</row>
    <row r="611" spans="1:26" ht="12.75" customHeight="1">
      <c r="A611" s="121"/>
      <c r="B611" s="122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1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</row>
    <row r="612" spans="1:26" ht="12.75" customHeight="1">
      <c r="A612" s="121"/>
      <c r="B612" s="122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1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</row>
    <row r="613" spans="1:26" ht="12.75" customHeight="1">
      <c r="A613" s="121"/>
      <c r="B613" s="122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1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</row>
    <row r="614" spans="1:26" ht="12.75" customHeight="1">
      <c r="A614" s="121"/>
      <c r="B614" s="122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1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</row>
    <row r="615" spans="1:26" ht="12.75" customHeight="1">
      <c r="A615" s="121"/>
      <c r="B615" s="122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1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</row>
    <row r="616" spans="1:26" ht="12.75" customHeight="1">
      <c r="A616" s="121"/>
      <c r="B616" s="122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1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</row>
    <row r="617" spans="1:26" ht="12.75" customHeight="1">
      <c r="A617" s="121"/>
      <c r="B617" s="122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1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</row>
    <row r="618" spans="1:26" ht="12.75" customHeight="1">
      <c r="A618" s="121"/>
      <c r="B618" s="122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1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</row>
    <row r="619" spans="1:26" ht="12.75" customHeight="1">
      <c r="A619" s="121"/>
      <c r="B619" s="122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1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</row>
    <row r="620" spans="1:26" ht="12.75" customHeight="1">
      <c r="A620" s="121"/>
      <c r="B620" s="122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1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</row>
    <row r="621" spans="1:26" ht="12.75" customHeight="1">
      <c r="A621" s="121"/>
      <c r="B621" s="122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1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</row>
    <row r="622" spans="1:26" ht="12.75" customHeight="1">
      <c r="A622" s="121"/>
      <c r="B622" s="122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1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</row>
    <row r="623" spans="1:26" ht="12.75" customHeight="1">
      <c r="A623" s="121"/>
      <c r="B623" s="122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1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</row>
    <row r="624" spans="1:26" ht="12.75" customHeight="1">
      <c r="A624" s="121"/>
      <c r="B624" s="122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1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</row>
    <row r="625" spans="1:26" ht="12.75" customHeight="1">
      <c r="A625" s="121"/>
      <c r="B625" s="122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1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</row>
    <row r="626" spans="1:26" ht="12.75" customHeight="1">
      <c r="A626" s="121"/>
      <c r="B626" s="122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1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</row>
    <row r="627" spans="1:26" ht="12.75" customHeight="1">
      <c r="A627" s="121"/>
      <c r="B627" s="122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1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</row>
    <row r="628" spans="1:26" ht="12.75" customHeight="1">
      <c r="A628" s="121"/>
      <c r="B628" s="122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1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</row>
    <row r="629" spans="1:26" ht="12.75" customHeight="1">
      <c r="A629" s="121"/>
      <c r="B629" s="122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1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</row>
    <row r="630" spans="1:26" ht="12.75" customHeight="1">
      <c r="A630" s="121"/>
      <c r="B630" s="122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1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</row>
    <row r="631" spans="1:26" ht="12.75" customHeight="1">
      <c r="A631" s="121"/>
      <c r="B631" s="122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1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</row>
    <row r="632" spans="1:26" ht="12.75" customHeight="1">
      <c r="A632" s="121"/>
      <c r="B632" s="122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1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</row>
    <row r="633" spans="1:26" ht="12.75" customHeight="1">
      <c r="A633" s="121"/>
      <c r="B633" s="122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1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</row>
    <row r="634" spans="1:26" ht="12.75" customHeight="1">
      <c r="A634" s="121"/>
      <c r="B634" s="122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1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</row>
    <row r="635" spans="1:26" ht="12.75" customHeight="1">
      <c r="A635" s="121"/>
      <c r="B635" s="122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1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</row>
    <row r="636" spans="1:26" ht="12.75" customHeight="1">
      <c r="A636" s="121"/>
      <c r="B636" s="122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1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</row>
    <row r="637" spans="1:26" ht="12.75" customHeight="1">
      <c r="A637" s="121"/>
      <c r="B637" s="122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1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</row>
    <row r="638" spans="1:26" ht="12.75" customHeight="1">
      <c r="A638" s="121"/>
      <c r="B638" s="122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1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</row>
    <row r="639" spans="1:26" ht="12.75" customHeight="1">
      <c r="A639" s="121"/>
      <c r="B639" s="122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1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</row>
    <row r="640" spans="1:26" ht="12.75" customHeight="1">
      <c r="A640" s="121"/>
      <c r="B640" s="122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1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</row>
    <row r="641" spans="1:26" ht="12.75" customHeight="1">
      <c r="A641" s="121"/>
      <c r="B641" s="122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1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</row>
    <row r="642" spans="1:26" ht="12.75" customHeight="1">
      <c r="A642" s="121"/>
      <c r="B642" s="122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1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</row>
    <row r="643" spans="1:26" ht="12.75" customHeight="1">
      <c r="A643" s="121"/>
      <c r="B643" s="122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1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</row>
    <row r="644" spans="1:26" ht="12.75" customHeight="1">
      <c r="A644" s="121"/>
      <c r="B644" s="122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1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</row>
    <row r="645" spans="1:26" ht="12.75" customHeight="1">
      <c r="A645" s="121"/>
      <c r="B645" s="122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1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</row>
    <row r="646" spans="1:26" ht="12.75" customHeight="1">
      <c r="A646" s="121"/>
      <c r="B646" s="122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1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</row>
    <row r="647" spans="1:26" ht="12.75" customHeight="1">
      <c r="A647" s="121"/>
      <c r="B647" s="122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1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</row>
    <row r="648" spans="1:26" ht="12.75" customHeight="1">
      <c r="A648" s="121"/>
      <c r="B648" s="122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1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</row>
    <row r="649" spans="1:26" ht="12.75" customHeight="1">
      <c r="A649" s="121"/>
      <c r="B649" s="122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1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</row>
    <row r="650" spans="1:26" ht="12.75" customHeight="1">
      <c r="A650" s="121"/>
      <c r="B650" s="122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1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</row>
    <row r="651" spans="1:26" ht="12.75" customHeight="1">
      <c r="A651" s="121"/>
      <c r="B651" s="122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1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</row>
    <row r="652" spans="1:26" ht="12.75" customHeight="1">
      <c r="A652" s="121"/>
      <c r="B652" s="122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1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</row>
    <row r="653" spans="1:26" ht="12.75" customHeight="1">
      <c r="A653" s="121"/>
      <c r="B653" s="122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1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</row>
    <row r="654" spans="1:26" ht="12.75" customHeight="1">
      <c r="A654" s="121"/>
      <c r="B654" s="122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1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</row>
    <row r="655" spans="1:26" ht="12.75" customHeight="1">
      <c r="A655" s="121"/>
      <c r="B655" s="122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1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</row>
    <row r="656" spans="1:26" ht="12.75" customHeight="1">
      <c r="A656" s="121"/>
      <c r="B656" s="122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1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</row>
    <row r="657" spans="1:26" ht="12.75" customHeight="1">
      <c r="A657" s="121"/>
      <c r="B657" s="122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1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</row>
    <row r="658" spans="1:26" ht="12.75" customHeight="1">
      <c r="A658" s="121"/>
      <c r="B658" s="122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1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</row>
    <row r="659" spans="1:26" ht="12.75" customHeight="1">
      <c r="A659" s="121"/>
      <c r="B659" s="122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1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</row>
    <row r="660" spans="1:26" ht="12.75" customHeight="1">
      <c r="A660" s="121"/>
      <c r="B660" s="122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1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</row>
    <row r="661" spans="1:26" ht="12.75" customHeight="1">
      <c r="A661" s="121"/>
      <c r="B661" s="122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1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</row>
    <row r="662" spans="1:26" ht="12.75" customHeight="1">
      <c r="A662" s="121"/>
      <c r="B662" s="122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1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</row>
    <row r="663" spans="1:26" ht="12.75" customHeight="1">
      <c r="A663" s="121"/>
      <c r="B663" s="122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1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</row>
    <row r="664" spans="1:26" ht="12.75" customHeight="1">
      <c r="A664" s="121"/>
      <c r="B664" s="122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1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</row>
    <row r="665" spans="1:26" ht="12.75" customHeight="1">
      <c r="A665" s="121"/>
      <c r="B665" s="122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1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</row>
    <row r="666" spans="1:26" ht="12.75" customHeight="1">
      <c r="A666" s="121"/>
      <c r="B666" s="122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1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</row>
    <row r="667" spans="1:26" ht="12.75" customHeight="1">
      <c r="A667" s="121"/>
      <c r="B667" s="122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1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</row>
    <row r="668" spans="1:26" ht="12.75" customHeight="1">
      <c r="A668" s="121"/>
      <c r="B668" s="122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1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</row>
    <row r="669" spans="1:26" ht="12.75" customHeight="1">
      <c r="A669" s="121"/>
      <c r="B669" s="122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1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</row>
    <row r="670" spans="1:26" ht="12.75" customHeight="1">
      <c r="A670" s="121"/>
      <c r="B670" s="122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1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</row>
    <row r="671" spans="1:26" ht="12.75" customHeight="1">
      <c r="A671" s="121"/>
      <c r="B671" s="122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1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</row>
    <row r="672" spans="1:26" ht="12.75" customHeight="1">
      <c r="A672" s="121"/>
      <c r="B672" s="122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1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</row>
    <row r="673" spans="1:26" ht="12.75" customHeight="1">
      <c r="A673" s="121"/>
      <c r="B673" s="122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1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</row>
    <row r="674" spans="1:26" ht="12.75" customHeight="1">
      <c r="A674" s="121"/>
      <c r="B674" s="122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1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</row>
    <row r="675" spans="1:26" ht="12.75" customHeight="1">
      <c r="A675" s="121"/>
      <c r="B675" s="122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1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</row>
    <row r="676" spans="1:26" ht="12.75" customHeight="1">
      <c r="A676" s="121"/>
      <c r="B676" s="122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1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</row>
    <row r="677" spans="1:26" ht="12.75" customHeight="1">
      <c r="A677" s="121"/>
      <c r="B677" s="122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1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</row>
    <row r="678" spans="1:26" ht="12.75" customHeight="1">
      <c r="A678" s="121"/>
      <c r="B678" s="122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1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</row>
    <row r="679" spans="1:26" ht="12.75" customHeight="1">
      <c r="A679" s="121"/>
      <c r="B679" s="122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1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</row>
    <row r="680" spans="1:26" ht="12.75" customHeight="1">
      <c r="A680" s="121"/>
      <c r="B680" s="122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1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</row>
    <row r="681" spans="1:26" ht="12.75" customHeight="1">
      <c r="A681" s="121"/>
      <c r="B681" s="122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1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</row>
    <row r="682" spans="1:26" ht="12.75" customHeight="1">
      <c r="A682" s="121"/>
      <c r="B682" s="122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1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</row>
    <row r="683" spans="1:26" ht="12.75" customHeight="1">
      <c r="A683" s="121"/>
      <c r="B683" s="122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1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</row>
    <row r="684" spans="1:26" ht="12.75" customHeight="1">
      <c r="A684" s="121"/>
      <c r="B684" s="122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1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</row>
    <row r="685" spans="1:26" ht="12.75" customHeight="1">
      <c r="A685" s="121"/>
      <c r="B685" s="122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1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</row>
    <row r="686" spans="1:26" ht="12.75" customHeight="1">
      <c r="A686" s="121"/>
      <c r="B686" s="122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1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</row>
    <row r="687" spans="1:26" ht="12.75" customHeight="1">
      <c r="A687" s="121"/>
      <c r="B687" s="122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1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</row>
    <row r="688" spans="1:26" ht="12.75" customHeight="1">
      <c r="A688" s="121"/>
      <c r="B688" s="122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1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</row>
    <row r="689" spans="1:26" ht="12.75" customHeight="1">
      <c r="A689" s="121"/>
      <c r="B689" s="122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1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</row>
    <row r="690" spans="1:26" ht="12.75" customHeight="1">
      <c r="A690" s="121"/>
      <c r="B690" s="122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1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</row>
    <row r="691" spans="1:26" ht="12.75" customHeight="1">
      <c r="A691" s="121"/>
      <c r="B691" s="122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1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</row>
    <row r="692" spans="1:26" ht="12.75" customHeight="1">
      <c r="A692" s="121"/>
      <c r="B692" s="122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1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</row>
    <row r="693" spans="1:26" ht="12.75" customHeight="1">
      <c r="A693" s="121"/>
      <c r="B693" s="122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1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</row>
    <row r="694" spans="1:26" ht="12.75" customHeight="1">
      <c r="A694" s="121"/>
      <c r="B694" s="122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1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</row>
    <row r="695" spans="1:26" ht="12.75" customHeight="1">
      <c r="A695" s="121"/>
      <c r="B695" s="122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1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</row>
    <row r="696" spans="1:26" ht="12.75" customHeight="1">
      <c r="A696" s="121"/>
      <c r="B696" s="122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1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</row>
    <row r="697" spans="1:26" ht="12.75" customHeight="1">
      <c r="A697" s="121"/>
      <c r="B697" s="122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1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</row>
    <row r="698" spans="1:26" ht="12.75" customHeight="1">
      <c r="A698" s="121"/>
      <c r="B698" s="122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1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</row>
    <row r="699" spans="1:26" ht="12.75" customHeight="1">
      <c r="A699" s="121"/>
      <c r="B699" s="122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1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</row>
    <row r="700" spans="1:26" ht="12.75" customHeight="1">
      <c r="A700" s="121"/>
      <c r="B700" s="122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1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</row>
    <row r="701" spans="1:26" ht="12.75" customHeight="1">
      <c r="A701" s="121"/>
      <c r="B701" s="122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1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</row>
    <row r="702" spans="1:26" ht="12.75" customHeight="1">
      <c r="A702" s="121"/>
      <c r="B702" s="122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1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</row>
    <row r="703" spans="1:26" ht="12.75" customHeight="1">
      <c r="A703" s="121"/>
      <c r="B703" s="122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1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</row>
    <row r="704" spans="1:26" ht="12.75" customHeight="1">
      <c r="A704" s="121"/>
      <c r="B704" s="122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1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</row>
    <row r="705" spans="1:26" ht="12.75" customHeight="1">
      <c r="A705" s="121"/>
      <c r="B705" s="122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1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</row>
    <row r="706" spans="1:26" ht="12.75" customHeight="1">
      <c r="A706" s="121"/>
      <c r="B706" s="122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1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</row>
    <row r="707" spans="1:26" ht="12.75" customHeight="1">
      <c r="A707" s="121"/>
      <c r="B707" s="122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1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</row>
    <row r="708" spans="1:26" ht="12.75" customHeight="1">
      <c r="A708" s="121"/>
      <c r="B708" s="122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1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</row>
    <row r="709" spans="1:26" ht="12.75" customHeight="1">
      <c r="A709" s="121"/>
      <c r="B709" s="122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1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</row>
    <row r="710" spans="1:26" ht="12.75" customHeight="1">
      <c r="A710" s="121"/>
      <c r="B710" s="122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1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</row>
    <row r="711" spans="1:26" ht="12.75" customHeight="1">
      <c r="A711" s="121"/>
      <c r="B711" s="122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1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</row>
    <row r="712" spans="1:26" ht="12.75" customHeight="1">
      <c r="A712" s="121"/>
      <c r="B712" s="122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1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</row>
    <row r="713" spans="1:26" ht="12.75" customHeight="1">
      <c r="A713" s="121"/>
      <c r="B713" s="122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1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</row>
    <row r="714" spans="1:26" ht="12.75" customHeight="1">
      <c r="A714" s="121"/>
      <c r="B714" s="122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1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</row>
    <row r="715" spans="1:26" ht="12.75" customHeight="1">
      <c r="A715" s="121"/>
      <c r="B715" s="122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1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</row>
    <row r="716" spans="1:26" ht="12.75" customHeight="1">
      <c r="A716" s="121"/>
      <c r="B716" s="122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1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</row>
    <row r="717" spans="1:26" ht="12.75" customHeight="1">
      <c r="A717" s="121"/>
      <c r="B717" s="122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1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</row>
    <row r="718" spans="1:26" ht="12.75" customHeight="1">
      <c r="A718" s="121"/>
      <c r="B718" s="122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1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</row>
    <row r="719" spans="1:26" ht="12.75" customHeight="1">
      <c r="A719" s="121"/>
      <c r="B719" s="122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1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</row>
    <row r="720" spans="1:26" ht="12.75" customHeight="1">
      <c r="A720" s="121"/>
      <c r="B720" s="122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1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</row>
    <row r="721" spans="1:26" ht="12.75" customHeight="1">
      <c r="A721" s="121"/>
      <c r="B721" s="122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1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</row>
    <row r="722" spans="1:26" ht="12.75" customHeight="1">
      <c r="A722" s="121"/>
      <c r="B722" s="122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1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</row>
    <row r="723" spans="1:26" ht="12.75" customHeight="1">
      <c r="A723" s="121"/>
      <c r="B723" s="122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1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</row>
    <row r="724" spans="1:26" ht="12.75" customHeight="1">
      <c r="A724" s="121"/>
      <c r="B724" s="122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1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</row>
    <row r="725" spans="1:26" ht="12.75" customHeight="1">
      <c r="A725" s="121"/>
      <c r="B725" s="122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1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</row>
    <row r="726" spans="1:26" ht="12.75" customHeight="1">
      <c r="A726" s="121"/>
      <c r="B726" s="122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1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</row>
    <row r="727" spans="1:26" ht="12.75" customHeight="1">
      <c r="A727" s="121"/>
      <c r="B727" s="122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1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</row>
    <row r="728" spans="1:26" ht="12.75" customHeight="1">
      <c r="A728" s="121"/>
      <c r="B728" s="122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1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</row>
    <row r="729" spans="1:26" ht="12.75" customHeight="1">
      <c r="A729" s="121"/>
      <c r="B729" s="122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1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</row>
    <row r="730" spans="1:26" ht="12.75" customHeight="1">
      <c r="A730" s="121"/>
      <c r="B730" s="122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1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</row>
    <row r="731" spans="1:26" ht="12.75" customHeight="1">
      <c r="A731" s="121"/>
      <c r="B731" s="122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1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</row>
    <row r="732" spans="1:26" ht="12.75" customHeight="1">
      <c r="A732" s="121"/>
      <c r="B732" s="122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1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</row>
    <row r="733" spans="1:26" ht="12.75" customHeight="1">
      <c r="A733" s="121"/>
      <c r="B733" s="122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1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</row>
    <row r="734" spans="1:26" ht="12.75" customHeight="1">
      <c r="A734" s="121"/>
      <c r="B734" s="122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1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</row>
    <row r="735" spans="1:26" ht="12.75" customHeight="1">
      <c r="A735" s="121"/>
      <c r="B735" s="122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1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</row>
    <row r="736" spans="1:26" ht="12.75" customHeight="1">
      <c r="A736" s="121"/>
      <c r="B736" s="122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1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</row>
    <row r="737" spans="1:26" ht="12.75" customHeight="1">
      <c r="A737" s="121"/>
      <c r="B737" s="122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1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</row>
    <row r="738" spans="1:26" ht="12.75" customHeight="1">
      <c r="A738" s="121"/>
      <c r="B738" s="122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1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</row>
    <row r="739" spans="1:26" ht="12.75" customHeight="1">
      <c r="A739" s="121"/>
      <c r="B739" s="122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1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</row>
    <row r="740" spans="1:26" ht="12.75" customHeight="1">
      <c r="A740" s="121"/>
      <c r="B740" s="122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1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</row>
    <row r="741" spans="1:26" ht="12.75" customHeight="1">
      <c r="A741" s="121"/>
      <c r="B741" s="122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1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</row>
    <row r="742" spans="1:26" ht="12.75" customHeight="1">
      <c r="A742" s="121"/>
      <c r="B742" s="122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1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</row>
    <row r="743" spans="1:26" ht="12.75" customHeight="1">
      <c r="A743" s="121"/>
      <c r="B743" s="122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1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</row>
    <row r="744" spans="1:26" ht="12.75" customHeight="1">
      <c r="A744" s="121"/>
      <c r="B744" s="122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1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</row>
    <row r="745" spans="1:26" ht="12.75" customHeight="1">
      <c r="A745" s="121"/>
      <c r="B745" s="122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1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</row>
    <row r="746" spans="1:26" ht="12.75" customHeight="1">
      <c r="A746" s="121"/>
      <c r="B746" s="122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1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</row>
    <row r="747" spans="1:26" ht="12.75" customHeight="1">
      <c r="A747" s="121"/>
      <c r="B747" s="122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1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</row>
    <row r="748" spans="1:26" ht="12.75" customHeight="1">
      <c r="A748" s="121"/>
      <c r="B748" s="122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1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</row>
    <row r="749" spans="1:26" ht="12.75" customHeight="1">
      <c r="A749" s="121"/>
      <c r="B749" s="122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1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</row>
    <row r="750" spans="1:26" ht="12.75" customHeight="1">
      <c r="A750" s="121"/>
      <c r="B750" s="122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1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</row>
    <row r="751" spans="1:26" ht="12.75" customHeight="1">
      <c r="A751" s="121"/>
      <c r="B751" s="122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1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</row>
    <row r="752" spans="1:26" ht="12.75" customHeight="1">
      <c r="A752" s="121"/>
      <c r="B752" s="122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1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</row>
    <row r="753" spans="1:26" ht="12.75" customHeight="1">
      <c r="A753" s="121"/>
      <c r="B753" s="122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1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</row>
    <row r="754" spans="1:26" ht="12.75" customHeight="1">
      <c r="A754" s="121"/>
      <c r="B754" s="122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1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</row>
    <row r="755" spans="1:26" ht="12.75" customHeight="1">
      <c r="A755" s="121"/>
      <c r="B755" s="122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1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</row>
    <row r="756" spans="1:26" ht="12.75" customHeight="1">
      <c r="A756" s="121"/>
      <c r="B756" s="122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1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</row>
    <row r="757" spans="1:26" ht="12.75" customHeight="1">
      <c r="A757" s="121"/>
      <c r="B757" s="122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1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</row>
    <row r="758" spans="1:26" ht="12.75" customHeight="1">
      <c r="A758" s="121"/>
      <c r="B758" s="122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1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</row>
    <row r="759" spans="1:26" ht="12.75" customHeight="1">
      <c r="A759" s="121"/>
      <c r="B759" s="122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1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</row>
    <row r="760" spans="1:26" ht="12.75" customHeight="1">
      <c r="A760" s="121"/>
      <c r="B760" s="122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1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</row>
    <row r="761" spans="1:26" ht="12.75" customHeight="1">
      <c r="A761" s="121"/>
      <c r="B761" s="122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1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</row>
    <row r="762" spans="1:26" ht="12.75" customHeight="1">
      <c r="A762" s="121"/>
      <c r="B762" s="122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1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</row>
    <row r="763" spans="1:26" ht="12.75" customHeight="1">
      <c r="A763" s="121"/>
      <c r="B763" s="122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1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</row>
    <row r="764" spans="1:26" ht="12.75" customHeight="1">
      <c r="A764" s="121"/>
      <c r="B764" s="122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1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</row>
    <row r="765" spans="1:26" ht="12.75" customHeight="1">
      <c r="A765" s="121"/>
      <c r="B765" s="122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1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</row>
    <row r="766" spans="1:26" ht="12.75" customHeight="1">
      <c r="A766" s="121"/>
      <c r="B766" s="122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1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</row>
    <row r="767" spans="1:26" ht="12.75" customHeight="1">
      <c r="A767" s="121"/>
      <c r="B767" s="122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1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</row>
    <row r="768" spans="1:26" ht="12.75" customHeight="1">
      <c r="A768" s="121"/>
      <c r="B768" s="122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1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</row>
    <row r="769" spans="1:26" ht="12.75" customHeight="1">
      <c r="A769" s="121"/>
      <c r="B769" s="122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1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</row>
    <row r="770" spans="1:26" ht="12.75" customHeight="1">
      <c r="A770" s="121"/>
      <c r="B770" s="122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1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</row>
    <row r="771" spans="1:26" ht="12.75" customHeight="1">
      <c r="A771" s="121"/>
      <c r="B771" s="122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1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</row>
    <row r="772" spans="1:26" ht="12.75" customHeight="1">
      <c r="A772" s="121"/>
      <c r="B772" s="122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1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</row>
    <row r="773" spans="1:26" ht="12.75" customHeight="1">
      <c r="A773" s="121"/>
      <c r="B773" s="122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1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</row>
    <row r="774" spans="1:26" ht="12.75" customHeight="1">
      <c r="A774" s="121"/>
      <c r="B774" s="122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1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</row>
    <row r="775" spans="1:26" ht="12.75" customHeight="1">
      <c r="A775" s="121"/>
      <c r="B775" s="122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1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</row>
    <row r="776" spans="1:26" ht="12.75" customHeight="1">
      <c r="A776" s="121"/>
      <c r="B776" s="122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1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</row>
    <row r="777" spans="1:26" ht="12.75" customHeight="1">
      <c r="A777" s="121"/>
      <c r="B777" s="122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1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</row>
    <row r="778" spans="1:26" ht="12.75" customHeight="1">
      <c r="A778" s="121"/>
      <c r="B778" s="122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1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</row>
    <row r="779" spans="1:26" ht="12.75" customHeight="1">
      <c r="A779" s="121"/>
      <c r="B779" s="122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1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</row>
    <row r="780" spans="1:26" ht="12.75" customHeight="1">
      <c r="A780" s="121"/>
      <c r="B780" s="122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1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</row>
    <row r="781" spans="1:26" ht="12.75" customHeight="1">
      <c r="A781" s="121"/>
      <c r="B781" s="122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1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</row>
    <row r="782" spans="1:26" ht="12.75" customHeight="1">
      <c r="A782" s="121"/>
      <c r="B782" s="122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1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</row>
    <row r="783" spans="1:26" ht="12.75" customHeight="1">
      <c r="A783" s="121"/>
      <c r="B783" s="122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1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</row>
    <row r="784" spans="1:26" ht="12.75" customHeight="1">
      <c r="A784" s="121"/>
      <c r="B784" s="122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1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</row>
    <row r="785" spans="1:26" ht="12.75" customHeight="1">
      <c r="A785" s="121"/>
      <c r="B785" s="122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1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</row>
    <row r="786" spans="1:26" ht="12.75" customHeight="1">
      <c r="A786" s="121"/>
      <c r="B786" s="122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1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</row>
    <row r="787" spans="1:26" ht="12.75" customHeight="1">
      <c r="A787" s="121"/>
      <c r="B787" s="122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1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</row>
    <row r="788" spans="1:26" ht="12.75" customHeight="1">
      <c r="A788" s="121"/>
      <c r="B788" s="122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1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</row>
    <row r="789" spans="1:26" ht="12.75" customHeight="1">
      <c r="A789" s="121"/>
      <c r="B789" s="122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1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</row>
    <row r="790" spans="1:26" ht="12.75" customHeight="1">
      <c r="A790" s="121"/>
      <c r="B790" s="122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1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</row>
    <row r="791" spans="1:26" ht="12.75" customHeight="1">
      <c r="A791" s="121"/>
      <c r="B791" s="122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1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</row>
    <row r="792" spans="1:26" ht="12.75" customHeight="1">
      <c r="A792" s="121"/>
      <c r="B792" s="122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1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</row>
    <row r="793" spans="1:26" ht="12.75" customHeight="1">
      <c r="A793" s="121"/>
      <c r="B793" s="122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1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</row>
    <row r="794" spans="1:26" ht="12.75" customHeight="1">
      <c r="A794" s="121"/>
      <c r="B794" s="122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1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</row>
    <row r="795" spans="1:26" ht="12.75" customHeight="1">
      <c r="A795" s="121"/>
      <c r="B795" s="122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1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</row>
    <row r="796" spans="1:26" ht="12.75" customHeight="1">
      <c r="A796" s="121"/>
      <c r="B796" s="122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1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</row>
    <row r="797" spans="1:26" ht="12.75" customHeight="1">
      <c r="A797" s="121"/>
      <c r="B797" s="122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1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</row>
    <row r="798" spans="1:26" ht="12.75" customHeight="1">
      <c r="A798" s="121"/>
      <c r="B798" s="122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1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</row>
    <row r="799" spans="1:26" ht="12.75" customHeight="1">
      <c r="A799" s="121"/>
      <c r="B799" s="122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1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</row>
    <row r="800" spans="1:26" ht="12.75" customHeight="1">
      <c r="A800" s="121"/>
      <c r="B800" s="122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1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</row>
    <row r="801" spans="1:26" ht="12.75" customHeight="1">
      <c r="A801" s="121"/>
      <c r="B801" s="122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1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</row>
    <row r="802" spans="1:26" ht="12.75" customHeight="1">
      <c r="A802" s="121"/>
      <c r="B802" s="122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1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</row>
    <row r="803" spans="1:26" ht="12.75" customHeight="1">
      <c r="A803" s="121"/>
      <c r="B803" s="122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1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</row>
    <row r="804" spans="1:26" ht="12.75" customHeight="1">
      <c r="A804" s="121"/>
      <c r="B804" s="122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1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</row>
    <row r="805" spans="1:26" ht="12.75" customHeight="1">
      <c r="A805" s="121"/>
      <c r="B805" s="122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1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</row>
    <row r="806" spans="1:26" ht="12.75" customHeight="1">
      <c r="A806" s="121"/>
      <c r="B806" s="122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1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</row>
    <row r="807" spans="1:26" ht="12.75" customHeight="1">
      <c r="A807" s="121"/>
      <c r="B807" s="122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1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</row>
    <row r="808" spans="1:26" ht="12.75" customHeight="1">
      <c r="A808" s="121"/>
      <c r="B808" s="122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1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</row>
    <row r="809" spans="1:26" ht="12.75" customHeight="1">
      <c r="A809" s="121"/>
      <c r="B809" s="122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1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</row>
    <row r="810" spans="1:26" ht="12.75" customHeight="1">
      <c r="A810" s="121"/>
      <c r="B810" s="122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1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</row>
    <row r="811" spans="1:26" ht="12.75" customHeight="1">
      <c r="A811" s="121"/>
      <c r="B811" s="122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1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</row>
    <row r="812" spans="1:26" ht="12.75" customHeight="1">
      <c r="A812" s="121"/>
      <c r="B812" s="122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1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</row>
    <row r="813" spans="1:26" ht="12.75" customHeight="1">
      <c r="A813" s="121"/>
      <c r="B813" s="122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1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</row>
    <row r="814" spans="1:26" ht="12.75" customHeight="1">
      <c r="A814" s="121"/>
      <c r="B814" s="122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1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</row>
    <row r="815" spans="1:26" ht="12.75" customHeight="1">
      <c r="A815" s="121"/>
      <c r="B815" s="122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1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</row>
    <row r="816" spans="1:26" ht="12.75" customHeight="1">
      <c r="A816" s="121"/>
      <c r="B816" s="122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1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</row>
    <row r="817" spans="1:26" ht="12.75" customHeight="1">
      <c r="A817" s="121"/>
      <c r="B817" s="122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1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</row>
    <row r="818" spans="1:26" ht="12.75" customHeight="1">
      <c r="A818" s="121"/>
      <c r="B818" s="122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1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</row>
    <row r="819" spans="1:26" ht="12.75" customHeight="1">
      <c r="A819" s="121"/>
      <c r="B819" s="122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1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</row>
    <row r="820" spans="1:26" ht="12.75" customHeight="1">
      <c r="A820" s="121"/>
      <c r="B820" s="122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1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</row>
    <row r="821" spans="1:26" ht="12.75" customHeight="1">
      <c r="A821" s="121"/>
      <c r="B821" s="122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1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</row>
    <row r="822" spans="1:26" ht="12.75" customHeight="1">
      <c r="A822" s="121"/>
      <c r="B822" s="122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1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</row>
    <row r="823" spans="1:26" ht="12.75" customHeight="1">
      <c r="A823" s="121"/>
      <c r="B823" s="122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1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</row>
    <row r="824" spans="1:26" ht="12.75" customHeight="1">
      <c r="A824" s="121"/>
      <c r="B824" s="122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1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</row>
    <row r="825" spans="1:26" ht="12.75" customHeight="1">
      <c r="A825" s="121"/>
      <c r="B825" s="122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1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</row>
    <row r="826" spans="1:26" ht="12.75" customHeight="1">
      <c r="A826" s="121"/>
      <c r="B826" s="122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1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</row>
    <row r="827" spans="1:26" ht="12.75" customHeight="1">
      <c r="A827" s="121"/>
      <c r="B827" s="122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1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</row>
    <row r="828" spans="1:26" ht="12.75" customHeight="1">
      <c r="A828" s="121"/>
      <c r="B828" s="122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1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</row>
    <row r="829" spans="1:26" ht="12.75" customHeight="1">
      <c r="A829" s="121"/>
      <c r="B829" s="122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1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</row>
    <row r="830" spans="1:26" ht="12.75" customHeight="1">
      <c r="A830" s="121"/>
      <c r="B830" s="122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1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</row>
    <row r="831" spans="1:26" ht="12.75" customHeight="1">
      <c r="A831" s="121"/>
      <c r="B831" s="122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1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</row>
    <row r="832" spans="1:26" ht="12.75" customHeight="1">
      <c r="A832" s="121"/>
      <c r="B832" s="122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1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</row>
    <row r="833" spans="1:26" ht="12.75" customHeight="1">
      <c r="A833" s="121"/>
      <c r="B833" s="122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1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</row>
    <row r="834" spans="1:26" ht="12.75" customHeight="1">
      <c r="A834" s="121"/>
      <c r="B834" s="122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1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</row>
    <row r="835" spans="1:26" ht="12.75" customHeight="1">
      <c r="A835" s="121"/>
      <c r="B835" s="122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1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</row>
    <row r="836" spans="1:26" ht="12.75" customHeight="1">
      <c r="A836" s="121"/>
      <c r="B836" s="122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1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</row>
    <row r="837" spans="1:26" ht="12.75" customHeight="1">
      <c r="A837" s="121"/>
      <c r="B837" s="122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1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</row>
    <row r="838" spans="1:26" ht="12.75" customHeight="1">
      <c r="A838" s="121"/>
      <c r="B838" s="122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1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</row>
    <row r="839" spans="1:26" ht="12.75" customHeight="1">
      <c r="A839" s="121"/>
      <c r="B839" s="122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1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</row>
    <row r="840" spans="1:26" ht="12.75" customHeight="1">
      <c r="A840" s="121"/>
      <c r="B840" s="122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1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</row>
    <row r="841" spans="1:26" ht="12.75" customHeight="1">
      <c r="A841" s="121"/>
      <c r="B841" s="122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1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</row>
    <row r="842" spans="1:26" ht="12.75" customHeight="1">
      <c r="A842" s="121"/>
      <c r="B842" s="122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1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</row>
    <row r="843" spans="1:26" ht="12.75" customHeight="1">
      <c r="A843" s="121"/>
      <c r="B843" s="122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1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</row>
    <row r="844" spans="1:26" ht="12.75" customHeight="1">
      <c r="A844" s="121"/>
      <c r="B844" s="122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1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</row>
    <row r="845" spans="1:26" ht="12.75" customHeight="1">
      <c r="A845" s="121"/>
      <c r="B845" s="122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1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</row>
    <row r="846" spans="1:26" ht="12.75" customHeight="1">
      <c r="A846" s="121"/>
      <c r="B846" s="122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1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</row>
    <row r="847" spans="1:26" ht="12.75" customHeight="1">
      <c r="A847" s="121"/>
      <c r="B847" s="122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1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</row>
    <row r="848" spans="1:26" ht="12.75" customHeight="1">
      <c r="A848" s="121"/>
      <c r="B848" s="122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1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</row>
    <row r="849" spans="1:26" ht="12.75" customHeight="1">
      <c r="A849" s="121"/>
      <c r="B849" s="122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1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</row>
    <row r="850" spans="1:26" ht="12.75" customHeight="1">
      <c r="A850" s="121"/>
      <c r="B850" s="122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1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</row>
    <row r="851" spans="1:26" ht="12.75" customHeight="1">
      <c r="A851" s="121"/>
      <c r="B851" s="122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1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</row>
    <row r="852" spans="1:26" ht="12.75" customHeight="1">
      <c r="A852" s="121"/>
      <c r="B852" s="122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1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</row>
    <row r="853" spans="1:26" ht="12.75" customHeight="1">
      <c r="A853" s="121"/>
      <c r="B853" s="122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1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</row>
    <row r="854" spans="1:26" ht="12.75" customHeight="1">
      <c r="A854" s="121"/>
      <c r="B854" s="122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1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</row>
    <row r="855" spans="1:26" ht="12.75" customHeight="1">
      <c r="A855" s="121"/>
      <c r="B855" s="122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1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</row>
    <row r="856" spans="1:26" ht="12.75" customHeight="1">
      <c r="A856" s="121"/>
      <c r="B856" s="122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1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</row>
    <row r="857" spans="1:26" ht="12.75" customHeight="1">
      <c r="A857" s="121"/>
      <c r="B857" s="122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1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</row>
    <row r="858" spans="1:26" ht="12.75" customHeight="1">
      <c r="A858" s="121"/>
      <c r="B858" s="122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1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</row>
    <row r="859" spans="1:26" ht="12.75" customHeight="1">
      <c r="A859" s="121"/>
      <c r="B859" s="122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1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</row>
    <row r="860" spans="1:26" ht="12.75" customHeight="1">
      <c r="A860" s="121"/>
      <c r="B860" s="122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1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</row>
    <row r="861" spans="1:26" ht="12.75" customHeight="1">
      <c r="A861" s="121"/>
      <c r="B861" s="122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1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</row>
    <row r="862" spans="1:26" ht="12.75" customHeight="1">
      <c r="A862" s="121"/>
      <c r="B862" s="122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1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</row>
    <row r="863" spans="1:26" ht="12.75" customHeight="1">
      <c r="A863" s="121"/>
      <c r="B863" s="122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1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</row>
    <row r="864" spans="1:26" ht="12.75" customHeight="1">
      <c r="A864" s="121"/>
      <c r="B864" s="122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1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</row>
    <row r="865" spans="1:26" ht="12.75" customHeight="1">
      <c r="A865" s="121"/>
      <c r="B865" s="122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1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</row>
    <row r="866" spans="1:26" ht="12.75" customHeight="1">
      <c r="A866" s="121"/>
      <c r="B866" s="122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1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</row>
    <row r="867" spans="1:26" ht="12.75" customHeight="1">
      <c r="A867" s="121"/>
      <c r="B867" s="122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1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</row>
    <row r="868" spans="1:26" ht="12.75" customHeight="1">
      <c r="A868" s="121"/>
      <c r="B868" s="122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1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</row>
    <row r="869" spans="1:26" ht="12.75" customHeight="1">
      <c r="A869" s="121"/>
      <c r="B869" s="122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1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</row>
    <row r="870" spans="1:26" ht="12.75" customHeight="1">
      <c r="A870" s="121"/>
      <c r="B870" s="122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1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</row>
    <row r="871" spans="1:26" ht="12.75" customHeight="1">
      <c r="A871" s="121"/>
      <c r="B871" s="122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1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</row>
    <row r="872" spans="1:26" ht="12.75" customHeight="1">
      <c r="A872" s="121"/>
      <c r="B872" s="122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1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</row>
    <row r="873" spans="1:26" ht="12.75" customHeight="1">
      <c r="A873" s="121"/>
      <c r="B873" s="122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1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</row>
    <row r="874" spans="1:26" ht="12.75" customHeight="1">
      <c r="A874" s="121"/>
      <c r="B874" s="122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1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</row>
    <row r="875" spans="1:26" ht="12.75" customHeight="1">
      <c r="A875" s="121"/>
      <c r="B875" s="122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1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</row>
    <row r="876" spans="1:26" ht="12.75" customHeight="1">
      <c r="A876" s="121"/>
      <c r="B876" s="122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1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</row>
    <row r="877" spans="1:26" ht="12.75" customHeight="1">
      <c r="A877" s="121"/>
      <c r="B877" s="122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1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</row>
    <row r="878" spans="1:26" ht="12.75" customHeight="1">
      <c r="A878" s="121"/>
      <c r="B878" s="122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1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</row>
    <row r="879" spans="1:26" ht="12.75" customHeight="1">
      <c r="A879" s="121"/>
      <c r="B879" s="122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1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</row>
    <row r="880" spans="1:26" ht="12.75" customHeight="1">
      <c r="A880" s="121"/>
      <c r="B880" s="122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1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</row>
    <row r="881" spans="1:26" ht="12.75" customHeight="1">
      <c r="A881" s="121"/>
      <c r="B881" s="122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1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</row>
    <row r="882" spans="1:26" ht="12.75" customHeight="1">
      <c r="A882" s="121"/>
      <c r="B882" s="122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1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</row>
    <row r="883" spans="1:26" ht="12.75" customHeight="1">
      <c r="A883" s="121"/>
      <c r="B883" s="122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1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</row>
    <row r="884" spans="1:26" ht="12.75" customHeight="1">
      <c r="A884" s="121"/>
      <c r="B884" s="122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1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</row>
    <row r="885" spans="1:26" ht="12.75" customHeight="1">
      <c r="A885" s="121"/>
      <c r="B885" s="122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1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</row>
    <row r="886" spans="1:26" ht="12.75" customHeight="1">
      <c r="A886" s="121"/>
      <c r="B886" s="122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1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</row>
    <row r="887" spans="1:26" ht="12.75" customHeight="1">
      <c r="A887" s="121"/>
      <c r="B887" s="122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1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</row>
    <row r="888" spans="1:26" ht="12.75" customHeight="1">
      <c r="A888" s="121"/>
      <c r="B888" s="122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1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</row>
    <row r="889" spans="1:26" ht="12.75" customHeight="1">
      <c r="A889" s="121"/>
      <c r="B889" s="122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1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</row>
    <row r="890" spans="1:26" ht="12.75" customHeight="1">
      <c r="A890" s="121"/>
      <c r="B890" s="122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1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</row>
    <row r="891" spans="1:26" ht="12.75" customHeight="1">
      <c r="A891" s="121"/>
      <c r="B891" s="122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1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</row>
    <row r="892" spans="1:26" ht="12.75" customHeight="1">
      <c r="A892" s="121"/>
      <c r="B892" s="122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1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</row>
    <row r="893" spans="1:26" ht="12.75" customHeight="1">
      <c r="A893" s="121"/>
      <c r="B893" s="122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1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</row>
    <row r="894" spans="1:26" ht="12.75" customHeight="1">
      <c r="A894" s="121"/>
      <c r="B894" s="122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1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</row>
    <row r="895" spans="1:26" ht="12.75" customHeight="1">
      <c r="A895" s="121"/>
      <c r="B895" s="122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1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</row>
    <row r="896" spans="1:26" ht="12.75" customHeight="1">
      <c r="A896" s="121"/>
      <c r="B896" s="122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1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</row>
    <row r="897" spans="1:26" ht="12.75" customHeight="1">
      <c r="A897" s="121"/>
      <c r="B897" s="122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1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</row>
    <row r="898" spans="1:26" ht="12.75" customHeight="1">
      <c r="A898" s="121"/>
      <c r="B898" s="122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1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</row>
    <row r="899" spans="1:26" ht="12.75" customHeight="1">
      <c r="A899" s="121"/>
      <c r="B899" s="122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1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</row>
    <row r="900" spans="1:26" ht="12.75" customHeight="1">
      <c r="A900" s="121"/>
      <c r="B900" s="122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1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</row>
    <row r="901" spans="1:26" ht="12.75" customHeight="1">
      <c r="A901" s="121"/>
      <c r="B901" s="122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1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</row>
    <row r="902" spans="1:26" ht="12.75" customHeight="1">
      <c r="A902" s="121"/>
      <c r="B902" s="122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1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</row>
    <row r="903" spans="1:26" ht="12.75" customHeight="1">
      <c r="A903" s="121"/>
      <c r="B903" s="122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1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</row>
    <row r="904" spans="1:26" ht="12.75" customHeight="1">
      <c r="A904" s="121"/>
      <c r="B904" s="122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1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</row>
    <row r="905" spans="1:26" ht="12.75" customHeight="1">
      <c r="A905" s="121"/>
      <c r="B905" s="122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1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</row>
    <row r="906" spans="1:26" ht="12.75" customHeight="1">
      <c r="A906" s="121"/>
      <c r="B906" s="122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1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</row>
    <row r="907" spans="1:26" ht="12.75" customHeight="1">
      <c r="A907" s="121"/>
      <c r="B907" s="122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1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</row>
    <row r="908" spans="1:26" ht="12.75" customHeight="1">
      <c r="A908" s="121"/>
      <c r="B908" s="122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1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</row>
    <row r="909" spans="1:26" ht="12.75" customHeight="1">
      <c r="A909" s="121"/>
      <c r="B909" s="122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1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</row>
    <row r="910" spans="1:26" ht="12.75" customHeight="1">
      <c r="A910" s="121"/>
      <c r="B910" s="122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1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</row>
    <row r="911" spans="1:26" ht="12.75" customHeight="1">
      <c r="A911" s="121"/>
      <c r="B911" s="122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1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</row>
    <row r="912" spans="1:26" ht="12.75" customHeight="1">
      <c r="A912" s="121"/>
      <c r="B912" s="122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1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</row>
    <row r="913" spans="1:26" ht="12.75" customHeight="1">
      <c r="A913" s="121"/>
      <c r="B913" s="122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1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</row>
    <row r="914" spans="1:26" ht="12.75" customHeight="1">
      <c r="A914" s="121"/>
      <c r="B914" s="122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1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</row>
    <row r="915" spans="1:26" ht="12.75" customHeight="1">
      <c r="A915" s="121"/>
      <c r="B915" s="122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1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</row>
    <row r="916" spans="1:26" ht="12.75" customHeight="1">
      <c r="A916" s="121"/>
      <c r="B916" s="122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1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</row>
    <row r="917" spans="1:26" ht="12.75" customHeight="1">
      <c r="A917" s="121"/>
      <c r="B917" s="122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1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</row>
    <row r="918" spans="1:26" ht="12.75" customHeight="1">
      <c r="A918" s="121"/>
      <c r="B918" s="122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1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</row>
    <row r="919" spans="1:26" ht="12.75" customHeight="1">
      <c r="A919" s="121"/>
      <c r="B919" s="122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1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</row>
    <row r="920" spans="1:26" ht="12.75" customHeight="1">
      <c r="A920" s="121"/>
      <c r="B920" s="122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1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</row>
    <row r="921" spans="1:26" ht="12.75" customHeight="1">
      <c r="A921" s="121"/>
      <c r="B921" s="122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1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</row>
    <row r="922" spans="1:26" ht="12.75" customHeight="1">
      <c r="A922" s="121"/>
      <c r="B922" s="122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1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</row>
    <row r="923" spans="1:26" ht="12.75" customHeight="1">
      <c r="A923" s="121"/>
      <c r="B923" s="122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1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</row>
    <row r="924" spans="1:26" ht="12.75" customHeight="1">
      <c r="A924" s="121"/>
      <c r="B924" s="122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1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</row>
    <row r="925" spans="1:26" ht="12.75" customHeight="1">
      <c r="A925" s="121"/>
      <c r="B925" s="122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1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</row>
    <row r="926" spans="1:26" ht="12.75" customHeight="1">
      <c r="A926" s="121"/>
      <c r="B926" s="122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1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</row>
    <row r="927" spans="1:26" ht="12.75" customHeight="1">
      <c r="A927" s="121"/>
      <c r="B927" s="122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1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</row>
    <row r="928" spans="1:26" ht="12.75" customHeight="1">
      <c r="A928" s="121"/>
      <c r="B928" s="122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1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</row>
    <row r="929" spans="1:26" ht="12.75" customHeight="1">
      <c r="A929" s="121"/>
      <c r="B929" s="122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1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</row>
    <row r="930" spans="1:26" ht="12.75" customHeight="1">
      <c r="A930" s="121"/>
      <c r="B930" s="122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1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</row>
    <row r="931" spans="1:26" ht="12.75" customHeight="1">
      <c r="A931" s="121"/>
      <c r="B931" s="122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1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</row>
    <row r="932" spans="1:26" ht="12.75" customHeight="1">
      <c r="A932" s="121"/>
      <c r="B932" s="122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1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</row>
    <row r="933" spans="1:26" ht="12.75" customHeight="1">
      <c r="A933" s="121"/>
      <c r="B933" s="122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1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</row>
    <row r="934" spans="1:26" ht="12.75" customHeight="1">
      <c r="A934" s="121"/>
      <c r="B934" s="122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1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</row>
    <row r="935" spans="1:26" ht="12.75" customHeight="1">
      <c r="A935" s="121"/>
      <c r="B935" s="122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1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</row>
    <row r="936" spans="1:26" ht="12.75" customHeight="1">
      <c r="A936" s="121"/>
      <c r="B936" s="122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1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</row>
    <row r="937" spans="1:26" ht="12.75" customHeight="1">
      <c r="A937" s="121"/>
      <c r="B937" s="122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1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</row>
    <row r="938" spans="1:26" ht="12.75" customHeight="1">
      <c r="A938" s="121"/>
      <c r="B938" s="122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1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</row>
    <row r="939" spans="1:26" ht="12.75" customHeight="1">
      <c r="A939" s="121"/>
      <c r="B939" s="122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1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</row>
    <row r="940" spans="1:26" ht="12.75" customHeight="1">
      <c r="A940" s="121"/>
      <c r="B940" s="122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1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</row>
    <row r="941" spans="1:26" ht="12.75" customHeight="1">
      <c r="A941" s="121"/>
      <c r="B941" s="122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1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</row>
    <row r="942" spans="1:26" ht="12.75" customHeight="1">
      <c r="A942" s="121"/>
      <c r="B942" s="122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1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</row>
    <row r="943" spans="1:26" ht="12.75" customHeight="1">
      <c r="A943" s="121"/>
      <c r="B943" s="122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1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</row>
    <row r="944" spans="1:26" ht="12.75" customHeight="1">
      <c r="A944" s="121"/>
      <c r="B944" s="122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1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</row>
    <row r="945" spans="1:26" ht="12.75" customHeight="1">
      <c r="A945" s="121"/>
      <c r="B945" s="122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1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</row>
    <row r="946" spans="1:26" ht="12.75" customHeight="1">
      <c r="A946" s="121"/>
      <c r="B946" s="122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1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</row>
    <row r="947" spans="1:26" ht="12.75" customHeight="1">
      <c r="A947" s="121"/>
      <c r="B947" s="122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1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</row>
    <row r="948" spans="1:26" ht="12.75" customHeight="1">
      <c r="A948" s="121"/>
      <c r="B948" s="122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1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</row>
    <row r="949" spans="1:26" ht="12.75" customHeight="1">
      <c r="A949" s="121"/>
      <c r="B949" s="122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1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</row>
    <row r="950" spans="1:26" ht="12.75" customHeight="1">
      <c r="A950" s="121"/>
      <c r="B950" s="122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1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</row>
    <row r="951" spans="1:26" ht="12.75" customHeight="1">
      <c r="A951" s="121"/>
      <c r="B951" s="122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1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</row>
    <row r="952" spans="1:26" ht="12.75" customHeight="1">
      <c r="A952" s="121"/>
      <c r="B952" s="122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1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</row>
    <row r="953" spans="1:26" ht="12.75" customHeight="1">
      <c r="A953" s="121"/>
      <c r="B953" s="122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1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</row>
    <row r="954" spans="1:26" ht="12.75" customHeight="1">
      <c r="A954" s="121"/>
      <c r="B954" s="122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1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</row>
    <row r="955" spans="1:26" ht="12.75" customHeight="1">
      <c r="A955" s="121"/>
      <c r="B955" s="122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1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</row>
    <row r="956" spans="1:26" ht="12.75" customHeight="1">
      <c r="A956" s="121"/>
      <c r="B956" s="122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1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</row>
    <row r="957" spans="1:26" ht="12.75" customHeight="1">
      <c r="A957" s="121"/>
      <c r="B957" s="122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1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</row>
    <row r="958" spans="1:26" ht="12.75" customHeight="1">
      <c r="A958" s="121"/>
      <c r="B958" s="122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1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</row>
    <row r="959" spans="1:26" ht="12.75" customHeight="1">
      <c r="A959" s="121"/>
      <c r="B959" s="122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1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</row>
    <row r="960" spans="1:26" ht="12.75" customHeight="1">
      <c r="A960" s="121"/>
      <c r="B960" s="122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1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</row>
    <row r="961" spans="1:26" ht="12.75" customHeight="1">
      <c r="A961" s="121"/>
      <c r="B961" s="122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1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</row>
    <row r="962" spans="1:26" ht="12.75" customHeight="1">
      <c r="A962" s="121"/>
      <c r="B962" s="122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1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</row>
    <row r="963" spans="1:26" ht="12.75" customHeight="1">
      <c r="A963" s="121"/>
      <c r="B963" s="122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1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</row>
    <row r="964" spans="1:26" ht="12.75" customHeight="1">
      <c r="A964" s="121"/>
      <c r="B964" s="122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1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</row>
    <row r="965" spans="1:26" ht="12.75" customHeight="1">
      <c r="A965" s="121"/>
      <c r="B965" s="122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1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</row>
    <row r="966" spans="1:26" ht="12.75" customHeight="1">
      <c r="A966" s="121"/>
      <c r="B966" s="122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1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</row>
    <row r="967" spans="1:26" ht="12.75" customHeight="1">
      <c r="A967" s="121"/>
      <c r="B967" s="122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1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</row>
    <row r="968" spans="1:26" ht="12.75" customHeight="1">
      <c r="A968" s="121"/>
      <c r="B968" s="122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1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</row>
    <row r="969" spans="1:26" ht="12.75" customHeight="1">
      <c r="A969" s="121"/>
      <c r="B969" s="122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1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</row>
    <row r="970" spans="1:26" ht="12.75" customHeight="1">
      <c r="A970" s="121"/>
      <c r="B970" s="122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1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</row>
    <row r="971" spans="1:26" ht="12.75" customHeight="1">
      <c r="A971" s="121"/>
      <c r="B971" s="122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1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</row>
    <row r="972" spans="1:26" ht="12.75" customHeight="1">
      <c r="A972" s="121"/>
      <c r="B972" s="122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1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</row>
    <row r="973" spans="1:26" ht="12.75" customHeight="1">
      <c r="A973" s="121"/>
      <c r="B973" s="122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1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</row>
    <row r="974" spans="1:26" ht="12.75" customHeight="1">
      <c r="A974" s="121"/>
      <c r="B974" s="122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1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</row>
    <row r="975" spans="1:26" ht="12.75" customHeight="1">
      <c r="A975" s="121"/>
      <c r="B975" s="122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1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</row>
    <row r="976" spans="1:26" ht="12.75" customHeight="1">
      <c r="A976" s="121"/>
      <c r="B976" s="122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1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</row>
    <row r="977" spans="1:26" ht="12.75" customHeight="1">
      <c r="A977" s="121"/>
      <c r="B977" s="122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1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</row>
    <row r="978" spans="1:26" ht="12.75" customHeight="1">
      <c r="A978" s="121"/>
      <c r="B978" s="122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1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</row>
    <row r="979" spans="1:26" ht="12.75" customHeight="1">
      <c r="A979" s="121"/>
      <c r="B979" s="122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1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</row>
    <row r="980" spans="1:26" ht="12.75" customHeight="1">
      <c r="A980" s="121"/>
      <c r="B980" s="122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1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</row>
    <row r="981" spans="1:26" ht="12.75" customHeight="1">
      <c r="A981" s="121"/>
      <c r="B981" s="122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1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</row>
    <row r="982" spans="1:26" ht="12.75" customHeight="1">
      <c r="A982" s="121"/>
      <c r="B982" s="122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1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</row>
    <row r="983" spans="1:26" ht="12.75" customHeight="1">
      <c r="A983" s="121"/>
      <c r="B983" s="122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1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</row>
    <row r="984" spans="1:26" ht="12.75" customHeight="1">
      <c r="A984" s="121"/>
      <c r="B984" s="122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1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</row>
    <row r="985" spans="1:26" ht="12.75" customHeight="1">
      <c r="A985" s="121"/>
      <c r="B985" s="122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1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</row>
    <row r="986" spans="1:26" ht="12.75" customHeight="1">
      <c r="A986" s="121"/>
      <c r="B986" s="122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1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</row>
    <row r="987" spans="1:26" ht="12.75" customHeight="1">
      <c r="A987" s="121"/>
      <c r="B987" s="122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1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</row>
    <row r="988" spans="1:26" ht="12.75" customHeight="1">
      <c r="A988" s="121"/>
      <c r="B988" s="122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1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</row>
    <row r="989" spans="1:26" ht="12.75" customHeight="1">
      <c r="A989" s="121"/>
      <c r="B989" s="122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1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</row>
    <row r="990" spans="1:26" ht="12.75" customHeight="1">
      <c r="A990" s="121"/>
      <c r="B990" s="122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1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</row>
    <row r="991" spans="1:26" ht="12.75" customHeight="1">
      <c r="A991" s="121"/>
      <c r="B991" s="122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1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</row>
    <row r="992" spans="1:26" ht="12.75" customHeight="1">
      <c r="A992" s="121"/>
      <c r="B992" s="122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1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</row>
    <row r="993" spans="1:26" ht="12.75" customHeight="1">
      <c r="A993" s="121"/>
      <c r="B993" s="122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1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</row>
    <row r="994" spans="1:26" ht="12.75" customHeight="1">
      <c r="A994" s="121"/>
      <c r="B994" s="122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1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</row>
    <row r="995" spans="1:26" ht="12.75" customHeight="1">
      <c r="A995" s="121"/>
      <c r="B995" s="122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1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</row>
    <row r="996" spans="1:26" ht="12.75" customHeight="1">
      <c r="A996" s="121"/>
      <c r="B996" s="122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1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</row>
    <row r="997" spans="1:26" ht="12.75" customHeight="1">
      <c r="A997" s="121"/>
      <c r="B997" s="122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1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</row>
    <row r="998" spans="1:26" ht="12.75" customHeight="1">
      <c r="A998" s="121"/>
      <c r="B998" s="122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1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</row>
    <row r="999" spans="1:26" ht="12.75" customHeight="1">
      <c r="A999" s="121"/>
      <c r="B999" s="122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1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</row>
    <row r="1000" spans="1:26" ht="12.75" customHeight="1">
      <c r="A1000" s="121"/>
      <c r="B1000" s="122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1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</row>
  </sheetData>
  <mergeCells count="9">
    <mergeCell ref="C11:F12"/>
    <mergeCell ref="C13:F13"/>
    <mergeCell ref="B6:O6"/>
    <mergeCell ref="B7:O7"/>
    <mergeCell ref="B8:O8"/>
    <mergeCell ref="B11:B12"/>
    <mergeCell ref="G11:M11"/>
    <mergeCell ref="N11:N12"/>
    <mergeCell ref="O11:O12"/>
  </mergeCells>
  <printOptions horizontalCentered="1"/>
  <pageMargins left="0.39370078740157483" right="0.39370078740157483" top="0.39370078740157483" bottom="0.59055118110236227" header="0" footer="0"/>
  <pageSetup paperSize="9" scale="9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E01A-64F4-4939-BD9B-28A75D80290E}">
  <sheetPr>
    <tabColor rgb="FF92D050"/>
  </sheetPr>
  <dimension ref="A1:H72"/>
  <sheetViews>
    <sheetView topLeftCell="A33" workbookViewId="0">
      <selection activeCell="A48" sqref="A48"/>
    </sheetView>
  </sheetViews>
  <sheetFormatPr defaultRowHeight="15"/>
  <cols>
    <col min="1" max="1" width="5.7109375" customWidth="1"/>
    <col min="2" max="2" width="22" customWidth="1"/>
    <col min="3" max="3" width="36.7109375" customWidth="1"/>
    <col min="4" max="5" width="17.7109375" customWidth="1"/>
    <col min="6" max="6" width="23.42578125" customWidth="1"/>
    <col min="7" max="7" width="8.7109375" customWidth="1"/>
    <col min="8" max="8" width="16" customWidth="1"/>
  </cols>
  <sheetData>
    <row r="1" spans="1:8" ht="15.75">
      <c r="A1" s="1159" t="s">
        <v>4531</v>
      </c>
      <c r="B1" s="1160"/>
      <c r="C1" s="1160"/>
      <c r="D1" s="1160"/>
      <c r="E1" s="1160"/>
      <c r="F1" s="1160"/>
    </row>
    <row r="2" spans="1:8" ht="16.5" thickBot="1">
      <c r="A2" s="16"/>
      <c r="B2" s="16"/>
      <c r="C2" s="16"/>
      <c r="D2" s="16"/>
      <c r="E2" s="16"/>
      <c r="F2" s="16"/>
    </row>
    <row r="3" spans="1:8" ht="16.5" thickBot="1">
      <c r="A3" s="1161" t="s">
        <v>0</v>
      </c>
      <c r="B3" s="1163" t="s">
        <v>1</v>
      </c>
      <c r="C3" s="1164" t="s">
        <v>2</v>
      </c>
      <c r="D3" s="1166"/>
      <c r="E3" s="1167"/>
      <c r="F3" s="1168" t="s">
        <v>3</v>
      </c>
    </row>
    <row r="4" spans="1:8" ht="32.25" thickBot="1">
      <c r="A4" s="1162"/>
      <c r="B4" s="1162"/>
      <c r="C4" s="1165"/>
      <c r="D4" s="221" t="s">
        <v>26</v>
      </c>
      <c r="E4" s="222" t="s">
        <v>300</v>
      </c>
      <c r="F4" s="1169"/>
    </row>
    <row r="5" spans="1:8" ht="16.5" thickBot="1">
      <c r="A5" s="18">
        <v>1</v>
      </c>
      <c r="B5" s="19">
        <v>2</v>
      </c>
      <c r="C5" s="20">
        <v>3</v>
      </c>
      <c r="D5" s="17">
        <v>5</v>
      </c>
      <c r="E5" s="17">
        <v>5</v>
      </c>
      <c r="F5" s="21">
        <v>7</v>
      </c>
    </row>
    <row r="6" spans="1:8" ht="15.75">
      <c r="A6" s="22">
        <v>1</v>
      </c>
      <c r="B6" s="22" t="s">
        <v>5</v>
      </c>
      <c r="C6" s="23" t="s">
        <v>6</v>
      </c>
      <c r="D6" s="219">
        <v>0</v>
      </c>
      <c r="E6" s="219">
        <v>0</v>
      </c>
      <c r="F6" s="25"/>
    </row>
    <row r="7" spans="1:8" ht="15.75">
      <c r="A7" s="22"/>
      <c r="B7" s="26"/>
      <c r="C7" s="23"/>
      <c r="D7" s="24"/>
      <c r="E7" s="24"/>
      <c r="F7" s="25"/>
    </row>
    <row r="8" spans="1:8" ht="15.75">
      <c r="A8" s="27">
        <v>2</v>
      </c>
      <c r="B8" s="22" t="s">
        <v>5</v>
      </c>
      <c r="C8" s="28" t="s">
        <v>7</v>
      </c>
      <c r="D8" s="29">
        <f>SUM(D9:D15)</f>
        <v>357219333</v>
      </c>
      <c r="E8" s="29">
        <v>353039333</v>
      </c>
      <c r="F8" s="30"/>
      <c r="H8" s="15"/>
    </row>
    <row r="9" spans="1:8" ht="15.75">
      <c r="A9" s="22" t="s">
        <v>27</v>
      </c>
      <c r="B9" s="26"/>
      <c r="C9" s="23" t="s">
        <v>28</v>
      </c>
      <c r="D9" s="24">
        <v>251309023</v>
      </c>
      <c r="E9" s="24">
        <v>199251100</v>
      </c>
      <c r="F9" s="25"/>
    </row>
    <row r="10" spans="1:8" ht="15.75">
      <c r="A10" s="22" t="s">
        <v>29</v>
      </c>
      <c r="B10" s="26"/>
      <c r="C10" s="23" t="s">
        <v>30</v>
      </c>
      <c r="D10" s="24">
        <v>33050000</v>
      </c>
      <c r="E10" s="24">
        <v>33050000</v>
      </c>
      <c r="F10" s="25"/>
    </row>
    <row r="11" spans="1:8" ht="15.75">
      <c r="A11" s="22" t="s">
        <v>31</v>
      </c>
      <c r="B11" s="26"/>
      <c r="C11" s="23" t="s">
        <v>32</v>
      </c>
      <c r="D11" s="24">
        <v>18590000</v>
      </c>
      <c r="E11" s="24">
        <v>18590000</v>
      </c>
      <c r="F11" s="25"/>
    </row>
    <row r="12" spans="1:8" ht="15.75">
      <c r="A12" s="22" t="s">
        <v>33</v>
      </c>
      <c r="B12" s="26"/>
      <c r="C12" s="23" t="s">
        <v>34</v>
      </c>
      <c r="D12" s="24"/>
      <c r="E12" s="24"/>
      <c r="F12" s="25"/>
    </row>
    <row r="13" spans="1:8" ht="15.75">
      <c r="A13" s="22" t="s">
        <v>35</v>
      </c>
      <c r="B13" s="26"/>
      <c r="C13" s="23" t="s">
        <v>36</v>
      </c>
      <c r="D13" s="24"/>
      <c r="E13" s="24"/>
      <c r="F13" s="25"/>
    </row>
    <row r="14" spans="1:8" ht="15.75">
      <c r="A14" s="22" t="s">
        <v>37</v>
      </c>
      <c r="B14" s="26"/>
      <c r="C14" s="23" t="s">
        <v>38</v>
      </c>
      <c r="D14" s="24">
        <v>4000000</v>
      </c>
      <c r="E14" s="24">
        <v>4000000</v>
      </c>
      <c r="F14" s="25"/>
    </row>
    <row r="15" spans="1:8" ht="15.75">
      <c r="A15" s="22" t="s">
        <v>39</v>
      </c>
      <c r="B15" s="26"/>
      <c r="C15" s="23" t="s">
        <v>40</v>
      </c>
      <c r="D15" s="24">
        <v>50270310</v>
      </c>
      <c r="E15" s="24">
        <v>59078996</v>
      </c>
      <c r="F15" s="25"/>
      <c r="H15" s="223">
        <f>SUM(E9:E15)</f>
        <v>313970096</v>
      </c>
    </row>
    <row r="16" spans="1:8" ht="15.75">
      <c r="A16" s="22"/>
      <c r="B16" s="26"/>
      <c r="C16" s="23"/>
      <c r="D16" s="24"/>
      <c r="E16" s="24"/>
      <c r="F16" s="25"/>
    </row>
    <row r="17" spans="1:6" ht="15.75">
      <c r="A17" s="27">
        <v>3</v>
      </c>
      <c r="B17" s="22" t="s">
        <v>5</v>
      </c>
      <c r="C17" s="28" t="s">
        <v>8</v>
      </c>
      <c r="D17" s="29">
        <f>SUM(D18:D24)</f>
        <v>2003199850</v>
      </c>
      <c r="E17" s="29">
        <f>SUM(E18:E24)</f>
        <v>2133936450</v>
      </c>
      <c r="F17" s="30"/>
    </row>
    <row r="18" spans="1:6" ht="15.75">
      <c r="A18" s="22" t="s">
        <v>27</v>
      </c>
      <c r="B18" s="26"/>
      <c r="C18" s="23" t="s">
        <v>28</v>
      </c>
      <c r="D18" s="24">
        <v>199408000</v>
      </c>
      <c r="E18" s="24">
        <v>598172600</v>
      </c>
      <c r="F18" s="25"/>
    </row>
    <row r="19" spans="1:6" ht="15.75">
      <c r="A19" s="22" t="s">
        <v>29</v>
      </c>
      <c r="B19" s="26"/>
      <c r="C19" s="23" t="s">
        <v>30</v>
      </c>
      <c r="D19" s="24"/>
      <c r="E19" s="24"/>
      <c r="F19" s="25"/>
    </row>
    <row r="20" spans="1:6" ht="15.75">
      <c r="A20" s="22" t="s">
        <v>31</v>
      </c>
      <c r="B20" s="26"/>
      <c r="C20" s="23" t="s">
        <v>32</v>
      </c>
      <c r="D20" s="24">
        <v>8802000</v>
      </c>
      <c r="E20" s="24">
        <v>8802000</v>
      </c>
      <c r="F20" s="25"/>
    </row>
    <row r="21" spans="1:6" ht="15.75">
      <c r="A21" s="22" t="s">
        <v>33</v>
      </c>
      <c r="B21" s="26"/>
      <c r="C21" s="23" t="s">
        <v>34</v>
      </c>
      <c r="D21" s="24">
        <v>51026850</v>
      </c>
      <c r="E21" s="24">
        <v>61160850</v>
      </c>
      <c r="F21" s="25"/>
    </row>
    <row r="22" spans="1:6" ht="15.75">
      <c r="A22" s="22" t="s">
        <v>35</v>
      </c>
      <c r="B22" s="26"/>
      <c r="C22" s="23" t="s">
        <v>36</v>
      </c>
      <c r="D22" s="24"/>
      <c r="E22" s="24"/>
      <c r="F22" s="25"/>
    </row>
    <row r="23" spans="1:6" ht="15.75">
      <c r="A23" s="22" t="s">
        <v>37</v>
      </c>
      <c r="B23" s="26"/>
      <c r="C23" s="23" t="s">
        <v>38</v>
      </c>
      <c r="D23" s="24">
        <v>997882000</v>
      </c>
      <c r="E23" s="24">
        <v>803345000</v>
      </c>
      <c r="F23" s="25"/>
    </row>
    <row r="24" spans="1:6" ht="15.75">
      <c r="A24" s="22" t="s">
        <v>39</v>
      </c>
      <c r="B24" s="26"/>
      <c r="C24" s="23" t="s">
        <v>40</v>
      </c>
      <c r="D24" s="24">
        <v>746081000</v>
      </c>
      <c r="E24" s="24">
        <v>662456000</v>
      </c>
      <c r="F24" s="25"/>
    </row>
    <row r="25" spans="1:6" ht="15.75">
      <c r="A25" s="22"/>
      <c r="B25" s="26"/>
      <c r="C25" s="23"/>
      <c r="D25" s="24"/>
      <c r="E25" s="24"/>
      <c r="F25" s="25"/>
    </row>
    <row r="26" spans="1:6" ht="15.75">
      <c r="A26" s="27">
        <v>4</v>
      </c>
      <c r="B26" s="22" t="s">
        <v>5</v>
      </c>
      <c r="C26" s="28" t="s">
        <v>9</v>
      </c>
      <c r="D26" s="29">
        <f>SUM(D27:D34)</f>
        <v>7830228047</v>
      </c>
      <c r="E26" s="29">
        <f>SUM(E27:E34)</f>
        <v>8137719530</v>
      </c>
      <c r="F26" s="30"/>
    </row>
    <row r="27" spans="1:6" ht="15.75">
      <c r="A27" s="22" t="s">
        <v>27</v>
      </c>
      <c r="B27" s="26"/>
      <c r="C27" s="23" t="s">
        <v>28</v>
      </c>
      <c r="D27" s="24">
        <v>2883045900</v>
      </c>
      <c r="E27" s="24">
        <v>3112882640</v>
      </c>
      <c r="F27" s="25"/>
    </row>
    <row r="28" spans="1:6" ht="15.75">
      <c r="A28" s="22" t="s">
        <v>29</v>
      </c>
      <c r="B28" s="26"/>
      <c r="C28" s="23" t="s">
        <v>30</v>
      </c>
      <c r="D28" s="24">
        <v>0</v>
      </c>
      <c r="E28" s="24">
        <v>0</v>
      </c>
      <c r="F28" s="25"/>
    </row>
    <row r="29" spans="1:6" ht="15.75">
      <c r="A29" s="22" t="s">
        <v>31</v>
      </c>
      <c r="B29" s="26"/>
      <c r="C29" s="23" t="s">
        <v>32</v>
      </c>
      <c r="D29" s="24"/>
      <c r="E29" s="24"/>
      <c r="F29" s="25"/>
    </row>
    <row r="30" spans="1:6" ht="15.75">
      <c r="A30" s="22" t="s">
        <v>33</v>
      </c>
      <c r="B30" s="26"/>
      <c r="C30" s="23" t="s">
        <v>34</v>
      </c>
      <c r="D30" s="24">
        <v>737527300</v>
      </c>
      <c r="E30" s="24">
        <v>737527300</v>
      </c>
      <c r="F30" s="25"/>
    </row>
    <row r="31" spans="1:6" ht="15.75">
      <c r="A31" s="22" t="s">
        <v>35</v>
      </c>
      <c r="B31" s="26"/>
      <c r="C31" s="23" t="s">
        <v>36</v>
      </c>
      <c r="D31" s="24">
        <v>1238079600</v>
      </c>
      <c r="E31" s="24">
        <v>1315734343</v>
      </c>
      <c r="F31" s="25"/>
    </row>
    <row r="32" spans="1:6" ht="15.75">
      <c r="A32" s="22" t="s">
        <v>37</v>
      </c>
      <c r="B32" s="26"/>
      <c r="C32" s="23" t="s">
        <v>38</v>
      </c>
      <c r="D32" s="24">
        <v>11500000</v>
      </c>
      <c r="E32" s="24">
        <v>11500000</v>
      </c>
      <c r="F32" s="25"/>
    </row>
    <row r="33" spans="1:8" ht="15.75">
      <c r="A33" s="22" t="s">
        <v>39</v>
      </c>
      <c r="B33" s="26"/>
      <c r="C33" s="23" t="s">
        <v>40</v>
      </c>
      <c r="D33" s="24">
        <v>633109500</v>
      </c>
      <c r="E33" s="24">
        <v>633109500</v>
      </c>
      <c r="F33" s="25"/>
    </row>
    <row r="34" spans="1:8" ht="15.75">
      <c r="A34" s="22" t="s">
        <v>41</v>
      </c>
      <c r="B34" s="26"/>
      <c r="C34" s="23" t="s">
        <v>42</v>
      </c>
      <c r="D34" s="24">
        <v>2326965747</v>
      </c>
      <c r="E34" s="24">
        <v>2326965747</v>
      </c>
      <c r="F34" s="25"/>
    </row>
    <row r="35" spans="1:8" ht="15.75">
      <c r="A35" s="22"/>
      <c r="B35" s="26"/>
      <c r="C35" s="23"/>
      <c r="D35" s="24"/>
      <c r="E35" s="24"/>
      <c r="F35" s="25"/>
    </row>
    <row r="36" spans="1:8" ht="15.75">
      <c r="A36" s="27">
        <v>5</v>
      </c>
      <c r="B36" s="22" t="s">
        <v>5</v>
      </c>
      <c r="C36" s="28" t="s">
        <v>10</v>
      </c>
      <c r="D36" s="29">
        <f>SUM(D37:D44)</f>
        <v>211175474</v>
      </c>
      <c r="E36" s="29">
        <f>SUM(E37:E44)</f>
        <v>211175474</v>
      </c>
      <c r="F36" s="30"/>
      <c r="H36" s="29"/>
    </row>
    <row r="37" spans="1:8" ht="15.75">
      <c r="A37" s="22" t="s">
        <v>27</v>
      </c>
      <c r="B37" s="26"/>
      <c r="C37" s="23" t="s">
        <v>28</v>
      </c>
      <c r="D37" s="24">
        <v>6500000</v>
      </c>
      <c r="E37" s="24">
        <v>6500000</v>
      </c>
      <c r="F37" s="25"/>
      <c r="H37" s="24"/>
    </row>
    <row r="38" spans="1:8" ht="15.75">
      <c r="A38" s="22" t="s">
        <v>29</v>
      </c>
      <c r="B38" s="26"/>
      <c r="C38" s="23" t="s">
        <v>30</v>
      </c>
      <c r="D38" s="24"/>
      <c r="E38" s="24"/>
      <c r="F38" s="25"/>
    </row>
    <row r="39" spans="1:8" ht="15.75">
      <c r="A39" s="22" t="s">
        <v>31</v>
      </c>
      <c r="B39" s="26"/>
      <c r="C39" s="23" t="s">
        <v>32</v>
      </c>
      <c r="D39" s="24"/>
      <c r="E39" s="24"/>
      <c r="F39" s="25"/>
    </row>
    <row r="40" spans="1:8" ht="15.75">
      <c r="A40" s="22" t="s">
        <v>33</v>
      </c>
      <c r="B40" s="26"/>
      <c r="C40" s="23" t="s">
        <v>34</v>
      </c>
      <c r="D40" s="24">
        <v>7216000</v>
      </c>
      <c r="E40" s="24">
        <v>7216000</v>
      </c>
      <c r="F40" s="25"/>
    </row>
    <row r="41" spans="1:8" ht="15.75">
      <c r="A41" s="22" t="s">
        <v>35</v>
      </c>
      <c r="B41" s="26"/>
      <c r="C41" s="23" t="s">
        <v>36</v>
      </c>
      <c r="D41" s="24">
        <v>175000000</v>
      </c>
      <c r="E41" s="24"/>
      <c r="F41" s="25"/>
    </row>
    <row r="42" spans="1:8" ht="15.75">
      <c r="A42" s="22" t="s">
        <v>37</v>
      </c>
      <c r="B42" s="26"/>
      <c r="C42" s="23" t="s">
        <v>38</v>
      </c>
      <c r="D42" s="24"/>
      <c r="E42" s="24"/>
      <c r="F42" s="25"/>
    </row>
    <row r="43" spans="1:8" ht="15.75">
      <c r="A43" s="22" t="s">
        <v>39</v>
      </c>
      <c r="B43" s="26"/>
      <c r="C43" s="23" t="s">
        <v>40</v>
      </c>
      <c r="D43" s="24">
        <v>0</v>
      </c>
      <c r="E43" s="24">
        <v>0</v>
      </c>
      <c r="F43" s="25"/>
      <c r="H43" s="24"/>
    </row>
    <row r="44" spans="1:8" ht="15.75">
      <c r="A44" s="22" t="s">
        <v>41</v>
      </c>
      <c r="B44" s="26"/>
      <c r="C44" s="23" t="s">
        <v>42</v>
      </c>
      <c r="D44" s="24">
        <v>22459474</v>
      </c>
      <c r="E44" s="24">
        <v>197459474</v>
      </c>
      <c r="F44" s="25"/>
      <c r="H44" s="226"/>
    </row>
    <row r="45" spans="1:8" ht="15.75">
      <c r="A45" s="22"/>
      <c r="B45" s="26"/>
      <c r="C45" s="23"/>
      <c r="D45" s="24"/>
      <c r="E45" s="24"/>
      <c r="F45" s="25"/>
      <c r="H45" s="223"/>
    </row>
    <row r="46" spans="1:8" ht="15.75">
      <c r="A46" s="27">
        <v>6</v>
      </c>
      <c r="B46" s="22" t="s">
        <v>5</v>
      </c>
      <c r="C46" s="28" t="s">
        <v>11</v>
      </c>
      <c r="D46" s="29">
        <v>0</v>
      </c>
      <c r="E46" s="29">
        <v>0</v>
      </c>
      <c r="F46" s="30"/>
    </row>
    <row r="47" spans="1:8" ht="15.75">
      <c r="A47" s="22"/>
      <c r="B47" s="26"/>
      <c r="C47" s="23"/>
      <c r="D47" s="24"/>
      <c r="E47" s="24"/>
      <c r="F47" s="25"/>
    </row>
    <row r="48" spans="1:8" ht="30">
      <c r="A48" s="32">
        <v>7</v>
      </c>
      <c r="B48" s="33" t="s">
        <v>5</v>
      </c>
      <c r="C48" s="34" t="s">
        <v>12</v>
      </c>
      <c r="D48" s="29">
        <f>SUM(D49:D55)</f>
        <v>562278000</v>
      </c>
      <c r="E48" s="29">
        <v>792278000</v>
      </c>
      <c r="F48" s="30"/>
      <c r="H48" s="15"/>
    </row>
    <row r="49" spans="1:8" ht="15.75">
      <c r="A49" s="22" t="s">
        <v>27</v>
      </c>
      <c r="B49" s="26"/>
      <c r="C49" s="23" t="s">
        <v>28</v>
      </c>
      <c r="D49" s="24">
        <v>312278000</v>
      </c>
      <c r="E49" s="24">
        <v>547278000</v>
      </c>
      <c r="F49" s="25"/>
    </row>
    <row r="50" spans="1:8" ht="15.75">
      <c r="A50" s="22" t="s">
        <v>29</v>
      </c>
      <c r="B50" s="26"/>
      <c r="C50" s="23" t="s">
        <v>30</v>
      </c>
      <c r="D50" s="24"/>
      <c r="E50" s="24"/>
      <c r="F50" s="25"/>
    </row>
    <row r="51" spans="1:8" ht="15.75">
      <c r="A51" s="22" t="s">
        <v>31</v>
      </c>
      <c r="B51" s="26"/>
      <c r="C51" s="23" t="s">
        <v>32</v>
      </c>
      <c r="D51" s="24"/>
      <c r="E51" s="24"/>
      <c r="F51" s="25"/>
    </row>
    <row r="52" spans="1:8" ht="15.75">
      <c r="A52" s="22" t="s">
        <v>33</v>
      </c>
      <c r="B52" s="26"/>
      <c r="C52" s="23" t="s">
        <v>34</v>
      </c>
      <c r="D52" s="24">
        <v>50000000</v>
      </c>
      <c r="E52" s="24">
        <v>50000000</v>
      </c>
      <c r="F52" s="25"/>
    </row>
    <row r="53" spans="1:8" ht="15.75">
      <c r="A53" s="22" t="s">
        <v>35</v>
      </c>
      <c r="B53" s="26"/>
      <c r="C53" s="23" t="s">
        <v>36</v>
      </c>
      <c r="D53" s="24"/>
      <c r="E53" s="24"/>
      <c r="F53" s="25"/>
    </row>
    <row r="54" spans="1:8" ht="15.75">
      <c r="A54" s="22" t="s">
        <v>37</v>
      </c>
      <c r="B54" s="26"/>
      <c r="C54" s="23" t="s">
        <v>38</v>
      </c>
      <c r="D54" s="24"/>
      <c r="E54" s="24"/>
      <c r="F54" s="25"/>
    </row>
    <row r="55" spans="1:8" ht="15.75">
      <c r="A55" s="22" t="s">
        <v>39</v>
      </c>
      <c r="B55" s="26"/>
      <c r="C55" s="23" t="s">
        <v>40</v>
      </c>
      <c r="D55" s="24">
        <v>200000000</v>
      </c>
      <c r="E55" s="24">
        <v>200000000</v>
      </c>
      <c r="F55" s="25"/>
    </row>
    <row r="56" spans="1:8" ht="15.75" thickBot="1">
      <c r="A56" s="35"/>
      <c r="B56" s="36"/>
      <c r="C56" s="37"/>
      <c r="D56" s="38"/>
      <c r="E56" s="38"/>
      <c r="F56" s="39"/>
    </row>
    <row r="57" spans="1:8" ht="16.5" thickBot="1">
      <c r="A57" s="40"/>
      <c r="B57" s="41" t="s">
        <v>13</v>
      </c>
      <c r="C57" s="42"/>
      <c r="D57" s="43">
        <f>D6+D8+D17+D26+D36+D46+D48</f>
        <v>10964100704</v>
      </c>
      <c r="E57" s="43">
        <f>E6+E8+E17+E26+E36+E46+E48</f>
        <v>11628148787</v>
      </c>
      <c r="F57" s="44"/>
      <c r="G57" s="45"/>
      <c r="H57" s="46"/>
    </row>
    <row r="59" spans="1:8">
      <c r="B59" s="47" t="s">
        <v>14</v>
      </c>
    </row>
    <row r="60" spans="1:8">
      <c r="B60" s="31" t="s">
        <v>15</v>
      </c>
    </row>
    <row r="61" spans="1:8">
      <c r="B61" s="31" t="s">
        <v>43</v>
      </c>
    </row>
    <row r="62" spans="1:8">
      <c r="B62" s="31" t="s">
        <v>44</v>
      </c>
    </row>
    <row r="64" spans="1:8">
      <c r="B64" s="31" t="s">
        <v>45</v>
      </c>
    </row>
    <row r="65" spans="2:2">
      <c r="B65" s="31" t="s">
        <v>18</v>
      </c>
    </row>
    <row r="66" spans="2:2">
      <c r="B66" s="31" t="s">
        <v>19</v>
      </c>
    </row>
    <row r="67" spans="2:2">
      <c r="B67" s="31" t="s">
        <v>20</v>
      </c>
    </row>
    <row r="68" spans="2:2">
      <c r="B68" s="31" t="s">
        <v>21</v>
      </c>
    </row>
    <row r="69" spans="2:2">
      <c r="B69" s="31" t="s">
        <v>22</v>
      </c>
    </row>
    <row r="70" spans="2:2">
      <c r="B70" s="31" t="s">
        <v>23</v>
      </c>
    </row>
    <row r="71" spans="2:2">
      <c r="B71" s="31" t="s">
        <v>24</v>
      </c>
    </row>
    <row r="72" spans="2:2">
      <c r="B72" s="31" t="s">
        <v>25</v>
      </c>
    </row>
  </sheetData>
  <mergeCells count="6">
    <mergeCell ref="A1:F1"/>
    <mergeCell ref="A3:A4"/>
    <mergeCell ref="B3:B4"/>
    <mergeCell ref="C3:C4"/>
    <mergeCell ref="D3:E3"/>
    <mergeCell ref="F3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Y987"/>
  <sheetViews>
    <sheetView workbookViewId="0">
      <selection activeCell="A2" sqref="A1:H1048576"/>
    </sheetView>
  </sheetViews>
  <sheetFormatPr defaultColWidth="14.42578125" defaultRowHeight="15" customHeight="1"/>
  <cols>
    <col min="1" max="1" width="5.7109375" customWidth="1"/>
    <col min="2" max="2" width="22" customWidth="1"/>
    <col min="3" max="3" width="36.7109375" customWidth="1"/>
    <col min="4" max="5" width="17.7109375" customWidth="1"/>
    <col min="6" max="6" width="23.42578125" customWidth="1"/>
    <col min="7" max="7" width="8.7109375" customWidth="1"/>
    <col min="8" max="8" width="16" customWidth="1"/>
    <col min="9" max="25" width="8.7109375" customWidth="1"/>
  </cols>
  <sheetData>
    <row r="1" spans="1:8" ht="15.75">
      <c r="A1" s="1180" t="s">
        <v>301</v>
      </c>
      <c r="B1" s="1160"/>
      <c r="C1" s="1160"/>
      <c r="D1" s="1160"/>
      <c r="E1" s="1160"/>
      <c r="F1" s="1160"/>
    </row>
    <row r="2" spans="1:8" ht="16.5" thickBot="1">
      <c r="A2" s="16"/>
      <c r="B2" s="16"/>
      <c r="C2" s="16"/>
      <c r="D2" s="16"/>
      <c r="E2" s="16"/>
      <c r="F2" s="16"/>
    </row>
    <row r="3" spans="1:8" ht="16.5" thickBot="1">
      <c r="A3" s="1161" t="s">
        <v>0</v>
      </c>
      <c r="B3" s="1163" t="s">
        <v>1</v>
      </c>
      <c r="C3" s="1164" t="s">
        <v>2</v>
      </c>
      <c r="D3" s="1166"/>
      <c r="E3" s="1167"/>
      <c r="F3" s="1168" t="s">
        <v>3</v>
      </c>
    </row>
    <row r="4" spans="1:8" ht="32.25" thickBot="1">
      <c r="A4" s="1162"/>
      <c r="B4" s="1162"/>
      <c r="C4" s="1165"/>
      <c r="D4" s="221" t="s">
        <v>26</v>
      </c>
      <c r="E4" s="222" t="s">
        <v>300</v>
      </c>
      <c r="F4" s="1169"/>
    </row>
    <row r="5" spans="1:8" ht="16.5" thickBot="1">
      <c r="A5" s="18">
        <v>1</v>
      </c>
      <c r="B5" s="19">
        <v>2</v>
      </c>
      <c r="C5" s="20">
        <v>3</v>
      </c>
      <c r="D5" s="17">
        <v>5</v>
      </c>
      <c r="E5" s="17">
        <v>5</v>
      </c>
      <c r="F5" s="21">
        <v>7</v>
      </c>
    </row>
    <row r="6" spans="1:8" ht="15.75">
      <c r="A6" s="22">
        <v>1</v>
      </c>
      <c r="B6" s="22" t="s">
        <v>5</v>
      </c>
      <c r="C6" s="23" t="s">
        <v>6</v>
      </c>
      <c r="D6" s="219">
        <v>0</v>
      </c>
      <c r="E6" s="219">
        <v>0</v>
      </c>
      <c r="F6" s="25"/>
    </row>
    <row r="7" spans="1:8" ht="15.75">
      <c r="A7" s="22"/>
      <c r="B7" s="26"/>
      <c r="C7" s="23"/>
      <c r="D7" s="24"/>
      <c r="E7" s="24"/>
      <c r="F7" s="25"/>
    </row>
    <row r="8" spans="1:8" ht="15.75">
      <c r="A8" s="27">
        <v>2</v>
      </c>
      <c r="B8" s="22" t="s">
        <v>5</v>
      </c>
      <c r="C8" s="28" t="s">
        <v>7</v>
      </c>
      <c r="D8" s="29">
        <f>SUM(D9:D15)</f>
        <v>303863410</v>
      </c>
      <c r="E8" s="29">
        <f>SUM(E9:E15)</f>
        <v>357219333</v>
      </c>
      <c r="F8" s="30"/>
      <c r="H8" s="15"/>
    </row>
    <row r="9" spans="1:8" ht="15.75">
      <c r="A9" s="22" t="s">
        <v>27</v>
      </c>
      <c r="B9" s="26"/>
      <c r="C9" s="23" t="s">
        <v>28</v>
      </c>
      <c r="D9" s="24">
        <v>199251100</v>
      </c>
      <c r="E9" s="24">
        <v>251309023</v>
      </c>
      <c r="F9" s="25"/>
    </row>
    <row r="10" spans="1:8" ht="15.75">
      <c r="A10" s="22" t="s">
        <v>29</v>
      </c>
      <c r="B10" s="26"/>
      <c r="C10" s="23" t="s">
        <v>30</v>
      </c>
      <c r="D10" s="24">
        <v>33050000</v>
      </c>
      <c r="E10" s="24">
        <v>33050000</v>
      </c>
      <c r="F10" s="25"/>
    </row>
    <row r="11" spans="1:8" ht="15.75">
      <c r="A11" s="22" t="s">
        <v>31</v>
      </c>
      <c r="B11" s="26"/>
      <c r="C11" s="23" t="s">
        <v>32</v>
      </c>
      <c r="D11" s="24">
        <v>18590000</v>
      </c>
      <c r="E11" s="24">
        <v>18590000</v>
      </c>
      <c r="F11" s="25"/>
    </row>
    <row r="12" spans="1:8" ht="15.75">
      <c r="A12" s="22" t="s">
        <v>33</v>
      </c>
      <c r="B12" s="26"/>
      <c r="C12" s="23" t="s">
        <v>34</v>
      </c>
      <c r="D12" s="24"/>
      <c r="E12" s="24"/>
      <c r="F12" s="25"/>
    </row>
    <row r="13" spans="1:8" ht="15.75">
      <c r="A13" s="22" t="s">
        <v>35</v>
      </c>
      <c r="B13" s="26"/>
      <c r="C13" s="23" t="s">
        <v>36</v>
      </c>
      <c r="D13" s="24"/>
      <c r="E13" s="24"/>
      <c r="F13" s="25"/>
    </row>
    <row r="14" spans="1:8" ht="15.75" customHeight="1">
      <c r="A14" s="22" t="s">
        <v>37</v>
      </c>
      <c r="B14" s="26"/>
      <c r="C14" s="23" t="s">
        <v>38</v>
      </c>
      <c r="D14" s="24">
        <v>4000000</v>
      </c>
      <c r="E14" s="24">
        <v>4000000</v>
      </c>
      <c r="F14" s="25"/>
    </row>
    <row r="15" spans="1:8" ht="15.75" customHeight="1">
      <c r="A15" s="22" t="s">
        <v>39</v>
      </c>
      <c r="B15" s="26"/>
      <c r="C15" s="23" t="s">
        <v>40</v>
      </c>
      <c r="D15" s="24">
        <v>48972310</v>
      </c>
      <c r="E15" s="24">
        <v>50270310</v>
      </c>
      <c r="F15" s="25"/>
    </row>
    <row r="16" spans="1:8" ht="15.75" customHeight="1">
      <c r="A16" s="22"/>
      <c r="B16" s="26"/>
      <c r="C16" s="23"/>
      <c r="D16" s="24"/>
      <c r="E16" s="24"/>
      <c r="F16" s="25"/>
    </row>
    <row r="17" spans="1:6" ht="15.75" customHeight="1">
      <c r="A17" s="27">
        <v>3</v>
      </c>
      <c r="B17" s="22" t="s">
        <v>5</v>
      </c>
      <c r="C17" s="28" t="s">
        <v>8</v>
      </c>
      <c r="D17" s="29">
        <f>SUM(D18:D24)</f>
        <v>2587846900</v>
      </c>
      <c r="E17" s="29">
        <f>SUM(E18:E24)</f>
        <v>2003199850</v>
      </c>
      <c r="F17" s="30"/>
    </row>
    <row r="18" spans="1:6" ht="15.75" customHeight="1">
      <c r="A18" s="22" t="s">
        <v>27</v>
      </c>
      <c r="B18" s="26"/>
      <c r="C18" s="23" t="s">
        <v>28</v>
      </c>
      <c r="D18" s="24">
        <v>780882500</v>
      </c>
      <c r="E18" s="24">
        <v>199408000</v>
      </c>
      <c r="F18" s="25"/>
    </row>
    <row r="19" spans="1:6" ht="15.75" customHeight="1">
      <c r="A19" s="22" t="s">
        <v>29</v>
      </c>
      <c r="B19" s="26"/>
      <c r="C19" s="23" t="s">
        <v>30</v>
      </c>
      <c r="D19" s="24"/>
      <c r="E19" s="24"/>
      <c r="F19" s="25"/>
    </row>
    <row r="20" spans="1:6" ht="15.75" customHeight="1">
      <c r="A20" s="22" t="s">
        <v>31</v>
      </c>
      <c r="B20" s="26"/>
      <c r="C20" s="23" t="s">
        <v>32</v>
      </c>
      <c r="D20" s="24">
        <v>8802000</v>
      </c>
      <c r="E20" s="24">
        <v>8802000</v>
      </c>
      <c r="F20" s="25"/>
    </row>
    <row r="21" spans="1:6" ht="15.75" customHeight="1">
      <c r="A21" s="22" t="s">
        <v>33</v>
      </c>
      <c r="B21" s="26"/>
      <c r="C21" s="23" t="s">
        <v>34</v>
      </c>
      <c r="D21" s="24">
        <v>63000000</v>
      </c>
      <c r="E21" s="24">
        <v>51026850</v>
      </c>
      <c r="F21" s="25"/>
    </row>
    <row r="22" spans="1:6" ht="15.75" customHeight="1">
      <c r="A22" s="22" t="s">
        <v>35</v>
      </c>
      <c r="B22" s="26"/>
      <c r="C22" s="23" t="s">
        <v>36</v>
      </c>
      <c r="D22" s="24"/>
      <c r="E22" s="24"/>
      <c r="F22" s="25"/>
    </row>
    <row r="23" spans="1:6" ht="21" customHeight="1">
      <c r="A23" s="22" t="s">
        <v>37</v>
      </c>
      <c r="B23" s="26"/>
      <c r="C23" s="23" t="s">
        <v>38</v>
      </c>
      <c r="D23" s="24">
        <v>1180582000</v>
      </c>
      <c r="E23" s="24">
        <v>997882000</v>
      </c>
      <c r="F23" s="25"/>
    </row>
    <row r="24" spans="1:6" ht="19.5" customHeight="1">
      <c r="A24" s="22" t="s">
        <v>39</v>
      </c>
      <c r="B24" s="26"/>
      <c r="C24" s="23" t="s">
        <v>40</v>
      </c>
      <c r="D24" s="24">
        <v>554580400</v>
      </c>
      <c r="E24" s="24">
        <v>746081000</v>
      </c>
      <c r="F24" s="25"/>
    </row>
    <row r="25" spans="1:6" ht="15.75" customHeight="1">
      <c r="A25" s="22"/>
      <c r="B25" s="26"/>
      <c r="C25" s="23"/>
      <c r="D25" s="24"/>
      <c r="E25" s="24"/>
      <c r="F25" s="25"/>
    </row>
    <row r="26" spans="1:6" ht="15.75" customHeight="1">
      <c r="A26" s="27">
        <v>4</v>
      </c>
      <c r="B26" s="22" t="s">
        <v>5</v>
      </c>
      <c r="C26" s="28" t="s">
        <v>9</v>
      </c>
      <c r="D26" s="29">
        <f>SUM(D27:D34)</f>
        <v>7280039039</v>
      </c>
      <c r="E26" s="29">
        <f>SUM(E27:E34)</f>
        <v>7830228047</v>
      </c>
      <c r="F26" s="30"/>
    </row>
    <row r="27" spans="1:6" ht="15.75" customHeight="1">
      <c r="A27" s="22" t="s">
        <v>27</v>
      </c>
      <c r="B27" s="26"/>
      <c r="C27" s="23" t="s">
        <v>28</v>
      </c>
      <c r="D27" s="24">
        <v>2783420437</v>
      </c>
      <c r="E27" s="24">
        <v>2883045900</v>
      </c>
      <c r="F27" s="25"/>
    </row>
    <row r="28" spans="1:6" ht="15.75" customHeight="1">
      <c r="A28" s="22" t="s">
        <v>29</v>
      </c>
      <c r="B28" s="26"/>
      <c r="C28" s="23" t="s">
        <v>30</v>
      </c>
      <c r="D28" s="24">
        <v>147175516</v>
      </c>
      <c r="E28" s="24">
        <v>0</v>
      </c>
      <c r="F28" s="25"/>
    </row>
    <row r="29" spans="1:6" ht="15.75" customHeight="1">
      <c r="A29" s="22" t="s">
        <v>31</v>
      </c>
      <c r="B29" s="26"/>
      <c r="C29" s="23" t="s">
        <v>32</v>
      </c>
      <c r="D29" s="24"/>
      <c r="E29" s="24"/>
      <c r="F29" s="25"/>
    </row>
    <row r="30" spans="1:6" ht="15.75" customHeight="1">
      <c r="A30" s="22" t="s">
        <v>33</v>
      </c>
      <c r="B30" s="26"/>
      <c r="C30" s="23" t="s">
        <v>34</v>
      </c>
      <c r="D30" s="24">
        <v>1624519195</v>
      </c>
      <c r="E30" s="24">
        <v>737527300</v>
      </c>
      <c r="F30" s="25"/>
    </row>
    <row r="31" spans="1:6" ht="15.75" customHeight="1">
      <c r="A31" s="22" t="s">
        <v>35</v>
      </c>
      <c r="B31" s="26"/>
      <c r="C31" s="23" t="s">
        <v>36</v>
      </c>
      <c r="D31" s="24">
        <v>1904814391</v>
      </c>
      <c r="E31" s="24">
        <v>1238079600</v>
      </c>
      <c r="F31" s="25"/>
    </row>
    <row r="32" spans="1:6" ht="18.75" customHeight="1">
      <c r="A32" s="22" t="s">
        <v>37</v>
      </c>
      <c r="B32" s="26"/>
      <c r="C32" s="23" t="s">
        <v>38</v>
      </c>
      <c r="D32" s="24"/>
      <c r="E32" s="24">
        <v>11500000</v>
      </c>
      <c r="F32" s="25"/>
    </row>
    <row r="33" spans="1:8" ht="17.25" customHeight="1">
      <c r="A33" s="22" t="s">
        <v>39</v>
      </c>
      <c r="B33" s="26"/>
      <c r="C33" s="23" t="s">
        <v>40</v>
      </c>
      <c r="D33" s="24">
        <v>633109500</v>
      </c>
      <c r="E33" s="24">
        <v>633109500</v>
      </c>
      <c r="F33" s="25"/>
    </row>
    <row r="34" spans="1:8" ht="15.75" customHeight="1">
      <c r="A34" s="22" t="s">
        <v>41</v>
      </c>
      <c r="B34" s="26"/>
      <c r="C34" s="23" t="s">
        <v>42</v>
      </c>
      <c r="D34" s="24">
        <v>187000000</v>
      </c>
      <c r="E34" s="24">
        <v>2326965747</v>
      </c>
      <c r="F34" s="25"/>
    </row>
    <row r="35" spans="1:8" ht="15.75" customHeight="1">
      <c r="A35" s="22"/>
      <c r="B35" s="26"/>
      <c r="C35" s="23"/>
      <c r="D35" s="24"/>
      <c r="E35" s="24"/>
      <c r="F35" s="25"/>
    </row>
    <row r="36" spans="1:8" ht="15.75" customHeight="1">
      <c r="A36" s="27">
        <v>5</v>
      </c>
      <c r="B36" s="22" t="s">
        <v>5</v>
      </c>
      <c r="C36" s="28" t="s">
        <v>10</v>
      </c>
      <c r="D36" s="29">
        <f>SUM(D37:D43)</f>
        <v>195315996</v>
      </c>
      <c r="E36" s="29">
        <f>SUM(E37:E44)</f>
        <v>211175474</v>
      </c>
      <c r="F36" s="30"/>
      <c r="H36" s="29"/>
    </row>
    <row r="37" spans="1:8" ht="15.75" customHeight="1">
      <c r="A37" s="22" t="s">
        <v>27</v>
      </c>
      <c r="B37" s="26"/>
      <c r="C37" s="23" t="s">
        <v>28</v>
      </c>
      <c r="D37" s="24">
        <v>16435300</v>
      </c>
      <c r="E37" s="24">
        <v>6500000</v>
      </c>
      <c r="F37" s="25"/>
      <c r="H37" s="24"/>
    </row>
    <row r="38" spans="1:8" ht="15.75" customHeight="1">
      <c r="A38" s="22" t="s">
        <v>29</v>
      </c>
      <c r="B38" s="26"/>
      <c r="C38" s="23" t="s">
        <v>30</v>
      </c>
      <c r="D38" s="24"/>
      <c r="E38" s="24"/>
      <c r="F38" s="25"/>
    </row>
    <row r="39" spans="1:8" ht="15.75" customHeight="1">
      <c r="A39" s="22" t="s">
        <v>31</v>
      </c>
      <c r="B39" s="26"/>
      <c r="C39" s="23" t="s">
        <v>32</v>
      </c>
      <c r="D39" s="24"/>
      <c r="E39" s="24"/>
      <c r="F39" s="25"/>
    </row>
    <row r="40" spans="1:8" ht="15.75" customHeight="1">
      <c r="A40" s="22" t="s">
        <v>33</v>
      </c>
      <c r="B40" s="26"/>
      <c r="C40" s="23" t="s">
        <v>34</v>
      </c>
      <c r="D40" s="24"/>
      <c r="E40" s="24">
        <v>7216000</v>
      </c>
      <c r="F40" s="25"/>
    </row>
    <row r="41" spans="1:8" ht="15.75" customHeight="1">
      <c r="A41" s="22" t="s">
        <v>35</v>
      </c>
      <c r="B41" s="26"/>
      <c r="C41" s="23" t="s">
        <v>36</v>
      </c>
      <c r="D41" s="24"/>
      <c r="E41" s="24">
        <v>175000000</v>
      </c>
      <c r="F41" s="25"/>
    </row>
    <row r="42" spans="1:8" ht="20.25" customHeight="1">
      <c r="A42" s="22" t="s">
        <v>37</v>
      </c>
      <c r="B42" s="26"/>
      <c r="C42" s="23" t="s">
        <v>38</v>
      </c>
      <c r="D42" s="24"/>
      <c r="E42" s="24"/>
      <c r="F42" s="25"/>
    </row>
    <row r="43" spans="1:8" ht="21" customHeight="1">
      <c r="A43" s="22" t="s">
        <v>39</v>
      </c>
      <c r="B43" s="26"/>
      <c r="C43" s="23" t="s">
        <v>40</v>
      </c>
      <c r="D43" s="24">
        <v>178880696</v>
      </c>
      <c r="E43" s="24">
        <v>0</v>
      </c>
      <c r="F43" s="25"/>
      <c r="H43" s="24"/>
    </row>
    <row r="44" spans="1:8" ht="21" customHeight="1">
      <c r="A44" s="22" t="s">
        <v>41</v>
      </c>
      <c r="B44" s="26"/>
      <c r="C44" s="23" t="s">
        <v>42</v>
      </c>
      <c r="D44" s="24">
        <v>0</v>
      </c>
      <c r="E44" s="24">
        <v>22459474</v>
      </c>
      <c r="F44" s="25"/>
      <c r="H44" s="226"/>
    </row>
    <row r="45" spans="1:8" ht="15.75" customHeight="1">
      <c r="A45" s="22"/>
      <c r="B45" s="26"/>
      <c r="C45" s="23"/>
      <c r="D45" s="24"/>
      <c r="E45" s="24"/>
      <c r="F45" s="25"/>
      <c r="H45" s="223"/>
    </row>
    <row r="46" spans="1:8" ht="15.75" customHeight="1">
      <c r="A46" s="27">
        <v>6</v>
      </c>
      <c r="B46" s="22" t="s">
        <v>5</v>
      </c>
      <c r="C46" s="28" t="s">
        <v>11</v>
      </c>
      <c r="D46" s="29">
        <v>0</v>
      </c>
      <c r="E46" s="29">
        <v>0</v>
      </c>
      <c r="F46" s="30"/>
    </row>
    <row r="47" spans="1:8" ht="15.75" customHeight="1">
      <c r="A47" s="22"/>
      <c r="B47" s="26"/>
      <c r="C47" s="23"/>
      <c r="D47" s="24"/>
      <c r="E47" s="24"/>
      <c r="F47" s="25"/>
    </row>
    <row r="48" spans="1:8" ht="31.5" customHeight="1">
      <c r="A48" s="32">
        <v>7</v>
      </c>
      <c r="B48" s="33" t="s">
        <v>5</v>
      </c>
      <c r="C48" s="34" t="s">
        <v>12</v>
      </c>
      <c r="D48" s="29">
        <f>SUM(D49:D55)</f>
        <v>562278000</v>
      </c>
      <c r="E48" s="29">
        <f>SUM(E49:E55)</f>
        <v>562278000</v>
      </c>
      <c r="F48" s="30"/>
      <c r="H48" s="15"/>
    </row>
    <row r="49" spans="1:25" ht="15.75" customHeight="1">
      <c r="A49" s="22" t="s">
        <v>27</v>
      </c>
      <c r="B49" s="26"/>
      <c r="C49" s="23" t="s">
        <v>28</v>
      </c>
      <c r="D49" s="24">
        <v>312278000</v>
      </c>
      <c r="E49" s="24">
        <v>312278000</v>
      </c>
      <c r="F49" s="25"/>
    </row>
    <row r="50" spans="1:25" ht="15.75" customHeight="1">
      <c r="A50" s="22" t="s">
        <v>29</v>
      </c>
      <c r="B50" s="26"/>
      <c r="C50" s="23" t="s">
        <v>30</v>
      </c>
      <c r="D50" s="24"/>
      <c r="E50" s="24"/>
      <c r="F50" s="25"/>
    </row>
    <row r="51" spans="1:25" ht="15.75" customHeight="1">
      <c r="A51" s="22" t="s">
        <v>31</v>
      </c>
      <c r="B51" s="26"/>
      <c r="C51" s="23" t="s">
        <v>32</v>
      </c>
      <c r="D51" s="24"/>
      <c r="E51" s="24"/>
      <c r="F51" s="25"/>
    </row>
    <row r="52" spans="1:25" ht="15.75" customHeight="1">
      <c r="A52" s="22" t="s">
        <v>33</v>
      </c>
      <c r="B52" s="26"/>
      <c r="C52" s="23" t="s">
        <v>34</v>
      </c>
      <c r="D52" s="24">
        <v>50000000</v>
      </c>
      <c r="E52" s="24">
        <v>50000000</v>
      </c>
      <c r="F52" s="25"/>
    </row>
    <row r="53" spans="1:25" ht="15.75" customHeight="1">
      <c r="A53" s="22" t="s">
        <v>35</v>
      </c>
      <c r="B53" s="26"/>
      <c r="C53" s="23" t="s">
        <v>36</v>
      </c>
      <c r="D53" s="24"/>
      <c r="E53" s="24"/>
      <c r="F53" s="25"/>
    </row>
    <row r="54" spans="1:25" ht="18.75" customHeight="1">
      <c r="A54" s="22" t="s">
        <v>37</v>
      </c>
      <c r="B54" s="26"/>
      <c r="C54" s="23" t="s">
        <v>38</v>
      </c>
      <c r="D54" s="24"/>
      <c r="E54" s="24"/>
      <c r="F54" s="25"/>
    </row>
    <row r="55" spans="1:25" ht="16.5" customHeight="1">
      <c r="A55" s="22" t="s">
        <v>39</v>
      </c>
      <c r="B55" s="26"/>
      <c r="C55" s="23" t="s">
        <v>40</v>
      </c>
      <c r="D55" s="24">
        <v>200000000</v>
      </c>
      <c r="E55" s="24">
        <v>200000000</v>
      </c>
      <c r="F55" s="25"/>
    </row>
    <row r="56" spans="1:25" ht="15.75" customHeight="1" thickBot="1">
      <c r="A56" s="35"/>
      <c r="B56" s="36"/>
      <c r="C56" s="37"/>
      <c r="D56" s="38"/>
      <c r="E56" s="38"/>
      <c r="F56" s="39"/>
    </row>
    <row r="57" spans="1:25" ht="15.75" customHeight="1" thickBot="1">
      <c r="A57" s="40"/>
      <c r="B57" s="41" t="s">
        <v>13</v>
      </c>
      <c r="C57" s="42"/>
      <c r="D57" s="43">
        <f>D6+D8+D17+D26+D36+D46+D48</f>
        <v>10929343345</v>
      </c>
      <c r="E57" s="43">
        <f>E6+E8+E17+E26+E36+E46+E48</f>
        <v>10964100704</v>
      </c>
      <c r="F57" s="44"/>
      <c r="G57" s="45"/>
      <c r="H57" s="46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</row>
    <row r="58" spans="1:25" ht="15.75" customHeight="1"/>
    <row r="59" spans="1:25" ht="15.75" customHeight="1">
      <c r="B59" s="47" t="s">
        <v>14</v>
      </c>
    </row>
    <row r="60" spans="1:25" ht="15.75" customHeight="1">
      <c r="B60" s="31" t="s">
        <v>15</v>
      </c>
    </row>
    <row r="61" spans="1:25" ht="15.75" customHeight="1">
      <c r="B61" s="31" t="s">
        <v>43</v>
      </c>
    </row>
    <row r="62" spans="1:25" ht="15.75" customHeight="1">
      <c r="B62" s="31" t="s">
        <v>44</v>
      </c>
    </row>
    <row r="63" spans="1:25" ht="15.75" customHeight="1"/>
    <row r="64" spans="1:25" ht="15.75" customHeight="1">
      <c r="B64" s="31" t="s">
        <v>45</v>
      </c>
    </row>
    <row r="65" spans="2:2" ht="15.75" customHeight="1">
      <c r="B65" s="31" t="s">
        <v>18</v>
      </c>
    </row>
    <row r="66" spans="2:2" ht="15.75" customHeight="1">
      <c r="B66" s="31" t="s">
        <v>19</v>
      </c>
    </row>
    <row r="67" spans="2:2" ht="15.75" customHeight="1">
      <c r="B67" s="31" t="s">
        <v>20</v>
      </c>
    </row>
    <row r="68" spans="2:2" ht="15.75" customHeight="1">
      <c r="B68" s="31" t="s">
        <v>21</v>
      </c>
    </row>
    <row r="69" spans="2:2" ht="15.75" customHeight="1">
      <c r="B69" s="31" t="s">
        <v>22</v>
      </c>
    </row>
    <row r="70" spans="2:2" ht="15.75" customHeight="1">
      <c r="B70" s="31" t="s">
        <v>23</v>
      </c>
    </row>
    <row r="71" spans="2:2" ht="15.75" customHeight="1">
      <c r="B71" s="31" t="s">
        <v>24</v>
      </c>
    </row>
    <row r="72" spans="2:2" ht="15.75" customHeight="1">
      <c r="B72" s="31" t="s">
        <v>25</v>
      </c>
    </row>
    <row r="73" spans="2:2" ht="15.75" customHeight="1"/>
    <row r="74" spans="2:2" ht="15.75" customHeight="1"/>
    <row r="75" spans="2:2" ht="15.75" customHeight="1"/>
    <row r="76" spans="2:2" ht="15.75" customHeight="1"/>
    <row r="77" spans="2:2" ht="15.75" customHeight="1"/>
    <row r="78" spans="2:2" ht="15.75" customHeight="1"/>
    <row r="79" spans="2:2" ht="15.75" customHeight="1"/>
    <row r="80" spans="2:2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6">
    <mergeCell ref="A1:F1"/>
    <mergeCell ref="A3:A4"/>
    <mergeCell ref="B3:B4"/>
    <mergeCell ref="C3:C4"/>
    <mergeCell ref="F3:F4"/>
    <mergeCell ref="D3:E3"/>
  </mergeCells>
  <printOptions horizontalCentered="1" verticalCentered="1"/>
  <pageMargins left="0.19685039370078741" right="0" top="0.15748031496062992" bottom="0.15748031496062992" header="0" footer="0"/>
  <pageSetup paperSize="10000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086B5-92B8-4DDE-A4BB-F8A13F7E0A8A}">
  <sheetPr>
    <tabColor rgb="FF92D050"/>
  </sheetPr>
  <dimension ref="A1:S1034"/>
  <sheetViews>
    <sheetView topLeftCell="A232" workbookViewId="0">
      <selection activeCell="K247" sqref="K247"/>
    </sheetView>
  </sheetViews>
  <sheetFormatPr defaultRowHeight="15"/>
  <cols>
    <col min="1" max="1" width="3.42578125" style="1053" customWidth="1"/>
    <col min="2" max="2" width="12.140625" style="1052" customWidth="1"/>
    <col min="3" max="3" width="16" style="1052" customWidth="1"/>
    <col min="4" max="4" width="6.85546875" style="1053" customWidth="1"/>
    <col min="5" max="5" width="10.42578125" style="1052" customWidth="1"/>
    <col min="6" max="6" width="12" style="1052" customWidth="1"/>
    <col min="7" max="7" width="8.7109375" style="1052" customWidth="1"/>
    <col min="8" max="8" width="10.28515625" style="1052" customWidth="1"/>
    <col min="9" max="9" width="8.28515625" style="1052" customWidth="1"/>
    <col min="10" max="10" width="14.7109375" style="1052" customWidth="1"/>
    <col min="11" max="11" width="5.7109375" style="1053" customWidth="1"/>
    <col min="12" max="12" width="7.7109375" style="1052" customWidth="1"/>
    <col min="13" max="13" width="6.5703125" style="1052" customWidth="1"/>
    <col min="14" max="14" width="13.85546875" style="1052" customWidth="1"/>
    <col min="15" max="15" width="11.5703125" style="1052" customWidth="1"/>
    <col min="16" max="16" width="12.42578125" style="1052" customWidth="1"/>
    <col min="17" max="17" width="9.140625" style="1052"/>
    <col min="18" max="19" width="8.7109375" style="843" customWidth="1"/>
    <col min="20" max="16384" width="9.140625" style="843"/>
  </cols>
  <sheetData>
    <row r="1" spans="1:19" ht="15.75">
      <c r="A1" s="1184" t="s">
        <v>46</v>
      </c>
      <c r="B1" s="1185"/>
      <c r="C1" s="1185"/>
      <c r="D1" s="1185"/>
      <c r="E1" s="1185"/>
      <c r="F1" s="1185"/>
      <c r="G1" s="1185"/>
      <c r="H1" s="1185"/>
      <c r="I1" s="1185"/>
      <c r="J1" s="1185"/>
      <c r="K1" s="1185"/>
      <c r="L1" s="1185"/>
      <c r="M1" s="1185"/>
      <c r="N1" s="1185"/>
      <c r="O1" s="1185"/>
      <c r="P1" s="1185"/>
      <c r="R1" s="914"/>
      <c r="S1" s="914"/>
    </row>
    <row r="2" spans="1:19">
      <c r="A2" s="1059"/>
      <c r="B2" s="1059"/>
      <c r="C2" s="1060"/>
      <c r="D2" s="1060"/>
      <c r="E2" s="1060"/>
      <c r="F2" s="1060"/>
      <c r="G2" s="1060"/>
      <c r="H2" s="1059"/>
      <c r="I2" s="1060"/>
      <c r="J2" s="1060"/>
      <c r="K2" s="1060"/>
      <c r="L2" s="1060"/>
      <c r="M2" s="1060"/>
      <c r="N2" s="1060"/>
      <c r="O2" s="1060"/>
      <c r="P2" s="849"/>
      <c r="R2" s="914"/>
      <c r="S2" s="914"/>
    </row>
    <row r="3" spans="1:19" ht="15.75">
      <c r="A3" s="1186" t="s">
        <v>323</v>
      </c>
      <c r="B3" s="1187"/>
      <c r="C3" s="1187"/>
      <c r="D3" s="1187"/>
      <c r="E3" s="1187"/>
      <c r="F3" s="1187"/>
      <c r="G3" s="1187"/>
      <c r="H3" s="1187"/>
      <c r="I3" s="1187"/>
      <c r="J3" s="1187"/>
      <c r="K3" s="1187"/>
      <c r="L3" s="1187"/>
      <c r="M3" s="1187"/>
      <c r="N3" s="1187"/>
      <c r="O3" s="1187"/>
      <c r="P3" s="1187"/>
      <c r="R3" s="1061"/>
      <c r="S3" s="1061"/>
    </row>
    <row r="4" spans="1:19" ht="15.75">
      <c r="A4" s="1062"/>
      <c r="B4" s="1059"/>
      <c r="C4" s="1060"/>
      <c r="D4" s="1060"/>
      <c r="E4" s="1060"/>
      <c r="F4" s="1060"/>
      <c r="G4" s="1060"/>
      <c r="H4" s="1059"/>
      <c r="I4" s="1060"/>
      <c r="J4" s="1060"/>
      <c r="K4" s="1060"/>
      <c r="L4" s="1060"/>
      <c r="M4" s="1060"/>
      <c r="N4" s="1060"/>
      <c r="O4" s="1060"/>
      <c r="P4" s="842"/>
      <c r="R4" s="1061"/>
      <c r="S4" s="1061"/>
    </row>
    <row r="5" spans="1:19" ht="15.75">
      <c r="A5" s="1062" t="s">
        <v>47</v>
      </c>
      <c r="B5" s="1062"/>
      <c r="C5" s="1063" t="s">
        <v>48</v>
      </c>
      <c r="D5" s="1063"/>
      <c r="E5" s="1063"/>
      <c r="F5" s="1063"/>
      <c r="G5" s="1063"/>
      <c r="H5" s="1062"/>
      <c r="I5" s="1063"/>
      <c r="J5" s="1063"/>
      <c r="K5" s="1063"/>
      <c r="L5" s="1063"/>
      <c r="M5" s="1063"/>
      <c r="N5" s="1063"/>
      <c r="O5" s="1063"/>
      <c r="P5" s="996"/>
      <c r="R5" s="1064"/>
      <c r="S5" s="1064"/>
    </row>
    <row r="6" spans="1:19" ht="15.75">
      <c r="A6" s="1062" t="s">
        <v>49</v>
      </c>
      <c r="B6" s="1062"/>
      <c r="C6" s="1063" t="s">
        <v>50</v>
      </c>
      <c r="D6" s="1063"/>
      <c r="E6" s="1063"/>
      <c r="F6" s="1063"/>
      <c r="G6" s="1063"/>
      <c r="H6" s="1062"/>
      <c r="I6" s="1063"/>
      <c r="J6" s="1063"/>
      <c r="K6" s="1063"/>
      <c r="L6" s="1063"/>
      <c r="M6" s="1063"/>
      <c r="N6" s="1063"/>
      <c r="O6" s="1063"/>
      <c r="P6" s="996"/>
      <c r="R6" s="1064"/>
      <c r="S6" s="1064"/>
    </row>
    <row r="7" spans="1:19" ht="16.5" thickBot="1">
      <c r="A7" s="1065"/>
      <c r="B7" s="1059"/>
      <c r="C7" s="1060"/>
      <c r="D7" s="1066"/>
      <c r="E7" s="1060"/>
      <c r="F7" s="1060"/>
      <c r="G7" s="1066"/>
      <c r="H7" s="1065"/>
      <c r="I7" s="1060"/>
      <c r="J7" s="1060"/>
      <c r="K7" s="1066"/>
      <c r="L7" s="1060"/>
      <c r="M7" s="1060"/>
      <c r="N7" s="1066"/>
      <c r="O7" s="1060"/>
      <c r="P7" s="842"/>
      <c r="R7" s="1061"/>
      <c r="S7" s="1061"/>
    </row>
    <row r="8" spans="1:19" ht="16.5" thickBot="1">
      <c r="A8" s="1188" t="s">
        <v>0</v>
      </c>
      <c r="B8" s="1190" t="s">
        <v>51</v>
      </c>
      <c r="C8" s="1191"/>
      <c r="D8" s="1191"/>
      <c r="E8" s="1191"/>
      <c r="F8" s="1191"/>
      <c r="G8" s="1188" t="s">
        <v>52</v>
      </c>
      <c r="H8" s="1193" t="s">
        <v>53</v>
      </c>
      <c r="I8" s="1188" t="s">
        <v>54</v>
      </c>
      <c r="J8" s="1193" t="s">
        <v>55</v>
      </c>
      <c r="K8" s="1188" t="s">
        <v>56</v>
      </c>
      <c r="L8" s="1193" t="s">
        <v>57</v>
      </c>
      <c r="M8" s="1190" t="s">
        <v>58</v>
      </c>
      <c r="N8" s="1195"/>
      <c r="O8" s="1188" t="s">
        <v>59</v>
      </c>
      <c r="P8" s="1196" t="s">
        <v>3</v>
      </c>
      <c r="Q8" s="1057"/>
      <c r="R8" s="1064"/>
      <c r="S8" s="1064"/>
    </row>
    <row r="9" spans="1:19" ht="48.75" thickBot="1">
      <c r="A9" s="1189"/>
      <c r="B9" s="1067" t="s">
        <v>60</v>
      </c>
      <c r="C9" s="1067" t="s">
        <v>324</v>
      </c>
      <c r="D9" s="1067" t="s">
        <v>61</v>
      </c>
      <c r="E9" s="1067" t="s">
        <v>325</v>
      </c>
      <c r="F9" s="1068" t="s">
        <v>326</v>
      </c>
      <c r="G9" s="1192"/>
      <c r="H9" s="1194"/>
      <c r="I9" s="1192"/>
      <c r="J9" s="1194"/>
      <c r="K9" s="1189"/>
      <c r="L9" s="1194"/>
      <c r="M9" s="1067" t="s">
        <v>62</v>
      </c>
      <c r="N9" s="1068" t="s">
        <v>327</v>
      </c>
      <c r="O9" s="1192"/>
      <c r="P9" s="1197"/>
      <c r="Q9" s="1057"/>
      <c r="R9" s="1064"/>
      <c r="S9" s="1064"/>
    </row>
    <row r="10" spans="1:19" ht="16.5" thickBot="1">
      <c r="A10" s="1069">
        <v>1</v>
      </c>
      <c r="B10" s="1069">
        <v>2</v>
      </c>
      <c r="C10" s="1069">
        <v>3</v>
      </c>
      <c r="D10" s="1069">
        <v>4</v>
      </c>
      <c r="E10" s="1069">
        <v>5</v>
      </c>
      <c r="F10" s="1070">
        <v>6</v>
      </c>
      <c r="G10" s="1069">
        <v>7</v>
      </c>
      <c r="H10" s="1070">
        <v>8</v>
      </c>
      <c r="I10" s="1069">
        <v>9</v>
      </c>
      <c r="J10" s="1070">
        <v>10</v>
      </c>
      <c r="K10" s="1069">
        <v>11</v>
      </c>
      <c r="L10" s="1070">
        <v>12</v>
      </c>
      <c r="M10" s="1069">
        <v>13</v>
      </c>
      <c r="N10" s="1070">
        <v>14</v>
      </c>
      <c r="O10" s="1069">
        <v>15</v>
      </c>
      <c r="P10" s="1071">
        <v>16</v>
      </c>
      <c r="Q10" s="1072"/>
      <c r="R10" s="1073"/>
      <c r="S10" s="1073"/>
    </row>
    <row r="11" spans="1:19" ht="15.75">
      <c r="A11" s="1074"/>
      <c r="B11" s="1075"/>
      <c r="C11" s="1076"/>
      <c r="D11" s="1077"/>
      <c r="E11" s="1076"/>
      <c r="F11" s="1076"/>
      <c r="G11" s="1077"/>
      <c r="H11" s="1078"/>
      <c r="I11" s="1076"/>
      <c r="J11" s="1076"/>
      <c r="K11" s="1077"/>
      <c r="L11" s="1076"/>
      <c r="M11" s="1076"/>
      <c r="N11" s="1077"/>
      <c r="O11" s="1076"/>
      <c r="P11" s="1079"/>
      <c r="R11" s="1061"/>
      <c r="S11" s="1061"/>
    </row>
    <row r="12" spans="1:19" ht="15.75">
      <c r="A12" s="1080" t="s">
        <v>63</v>
      </c>
      <c r="B12" s="1181" t="s">
        <v>64</v>
      </c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9"/>
      <c r="R12" s="1064"/>
      <c r="S12" s="1064"/>
    </row>
    <row r="13" spans="1:19" ht="15.75">
      <c r="A13" s="1081"/>
      <c r="B13" s="1082"/>
      <c r="C13" s="1083"/>
      <c r="D13" s="1084"/>
      <c r="E13" s="1083"/>
      <c r="F13" s="1083"/>
      <c r="G13" s="1084"/>
      <c r="H13" s="1085"/>
      <c r="I13" s="1083"/>
      <c r="J13" s="1083"/>
      <c r="K13" s="1084"/>
      <c r="L13" s="1083"/>
      <c r="M13" s="1083"/>
      <c r="N13" s="1084"/>
      <c r="O13" s="1083"/>
      <c r="P13" s="1086"/>
      <c r="R13" s="1061"/>
      <c r="S13" s="1061"/>
    </row>
    <row r="14" spans="1:19" ht="15.75">
      <c r="A14" s="1080" t="s">
        <v>65</v>
      </c>
      <c r="B14" s="1181" t="s">
        <v>66</v>
      </c>
      <c r="C14" s="1198"/>
      <c r="D14" s="1198"/>
      <c r="E14" s="1198"/>
      <c r="F14" s="1198"/>
      <c r="G14" s="1198"/>
      <c r="H14" s="1198"/>
      <c r="I14" s="1198"/>
      <c r="J14" s="1198"/>
      <c r="K14" s="1198"/>
      <c r="L14" s="1198"/>
      <c r="M14" s="1198"/>
      <c r="N14" s="1198"/>
      <c r="O14" s="1198"/>
      <c r="P14" s="1199"/>
      <c r="R14" s="1064"/>
      <c r="S14" s="1064"/>
    </row>
    <row r="15" spans="1:19" ht="15.75">
      <c r="A15" s="1081"/>
      <c r="B15" s="1181" t="s">
        <v>67</v>
      </c>
      <c r="C15" s="1182"/>
      <c r="D15" s="1182"/>
      <c r="E15" s="1182"/>
      <c r="F15" s="1182"/>
      <c r="G15" s="1182"/>
      <c r="H15" s="1182"/>
      <c r="I15" s="1182"/>
      <c r="J15" s="1182"/>
      <c r="K15" s="1182"/>
      <c r="L15" s="1182"/>
      <c r="M15" s="1182"/>
      <c r="N15" s="1182"/>
      <c r="O15" s="1182"/>
      <c r="P15" s="1183"/>
      <c r="R15" s="1061"/>
      <c r="S15" s="1061"/>
    </row>
    <row r="16" spans="1:19" ht="15.75">
      <c r="A16" s="1081"/>
      <c r="B16" s="1085" t="s">
        <v>328</v>
      </c>
      <c r="C16" s="1087"/>
      <c r="D16" s="1084"/>
      <c r="E16" s="1084"/>
      <c r="F16" s="1083"/>
      <c r="G16" s="1084"/>
      <c r="H16" s="1085"/>
      <c r="I16" s="1084"/>
      <c r="J16" s="1083"/>
      <c r="K16" s="1084"/>
      <c r="L16" s="1088"/>
      <c r="M16" s="1083"/>
      <c r="N16" s="1089"/>
      <c r="O16" s="1083"/>
      <c r="P16" s="1086"/>
      <c r="R16" s="842"/>
      <c r="S16" s="842"/>
    </row>
    <row r="17" spans="1:19" ht="15.75">
      <c r="A17" s="1081"/>
      <c r="B17" s="1085"/>
      <c r="C17" s="1090"/>
      <c r="D17" s="1084"/>
      <c r="E17" s="1084"/>
      <c r="F17" s="1084"/>
      <c r="G17" s="1084"/>
      <c r="H17" s="1085"/>
      <c r="I17" s="1084"/>
      <c r="J17" s="1083"/>
      <c r="K17" s="1084"/>
      <c r="L17" s="1088"/>
      <c r="M17" s="1083"/>
      <c r="N17" s="1089"/>
      <c r="O17" s="1083"/>
      <c r="P17" s="1086"/>
      <c r="R17" s="842"/>
      <c r="S17" s="842"/>
    </row>
    <row r="18" spans="1:19" ht="15.75">
      <c r="A18" s="1081"/>
      <c r="B18" s="1202" t="s">
        <v>74</v>
      </c>
      <c r="C18" s="1203"/>
      <c r="D18" s="1203"/>
      <c r="E18" s="1203"/>
      <c r="F18" s="1203"/>
      <c r="G18" s="1203"/>
      <c r="H18" s="1203"/>
      <c r="I18" s="1203"/>
      <c r="J18" s="1203"/>
      <c r="K18" s="1203"/>
      <c r="L18" s="1203"/>
      <c r="M18" s="1203"/>
      <c r="N18" s="1203"/>
      <c r="O18" s="1203"/>
      <c r="P18" s="1204"/>
      <c r="R18" s="842"/>
      <c r="S18" s="842"/>
    </row>
    <row r="19" spans="1:19" ht="15.75">
      <c r="A19" s="1081">
        <v>1</v>
      </c>
      <c r="B19" s="1085" t="s">
        <v>306</v>
      </c>
      <c r="C19" s="1090" t="s">
        <v>307</v>
      </c>
      <c r="D19" s="1091" t="s">
        <v>308</v>
      </c>
      <c r="E19" s="1084" t="s">
        <v>75</v>
      </c>
      <c r="F19" s="1084"/>
      <c r="G19" s="1084" t="s">
        <v>75</v>
      </c>
      <c r="H19" s="1085" t="s">
        <v>111</v>
      </c>
      <c r="I19" s="1084">
        <v>1993</v>
      </c>
      <c r="J19" s="1084" t="s">
        <v>329</v>
      </c>
      <c r="K19" s="1084" t="s">
        <v>76</v>
      </c>
      <c r="L19" s="1088" t="s">
        <v>71</v>
      </c>
      <c r="M19" s="1084">
        <v>1</v>
      </c>
      <c r="N19" s="1092">
        <v>500000</v>
      </c>
      <c r="O19" s="1083" t="s">
        <v>330</v>
      </c>
      <c r="P19" s="1086"/>
      <c r="R19" s="842"/>
      <c r="S19" s="842"/>
    </row>
    <row r="20" spans="1:19" ht="15.75">
      <c r="A20" s="1081">
        <v>2</v>
      </c>
      <c r="B20" s="1085" t="s">
        <v>306</v>
      </c>
      <c r="C20" s="1090" t="s">
        <v>307</v>
      </c>
      <c r="D20" s="1091" t="s">
        <v>310</v>
      </c>
      <c r="E20" s="1084" t="s">
        <v>75</v>
      </c>
      <c r="F20" s="1084"/>
      <c r="G20" s="1084" t="s">
        <v>75</v>
      </c>
      <c r="H20" s="1085" t="s">
        <v>111</v>
      </c>
      <c r="I20" s="1084">
        <v>1999</v>
      </c>
      <c r="J20" s="1084" t="s">
        <v>331</v>
      </c>
      <c r="K20" s="1084" t="s">
        <v>76</v>
      </c>
      <c r="L20" s="1088" t="s">
        <v>71</v>
      </c>
      <c r="M20" s="1084">
        <v>1</v>
      </c>
      <c r="N20" s="1092">
        <v>500000</v>
      </c>
      <c r="O20" s="1083" t="s">
        <v>89</v>
      </c>
      <c r="P20" s="1086"/>
      <c r="R20" s="842"/>
      <c r="S20" s="842"/>
    </row>
    <row r="21" spans="1:19" ht="15.75">
      <c r="A21" s="1081">
        <v>3</v>
      </c>
      <c r="B21" s="1085" t="s">
        <v>306</v>
      </c>
      <c r="C21" s="1090" t="s">
        <v>311</v>
      </c>
      <c r="D21" s="1091" t="s">
        <v>332</v>
      </c>
      <c r="E21" s="1084" t="s">
        <v>75</v>
      </c>
      <c r="F21" s="1084"/>
      <c r="G21" s="1084" t="s">
        <v>75</v>
      </c>
      <c r="H21" s="1085" t="s">
        <v>111</v>
      </c>
      <c r="I21" s="1084">
        <v>1999</v>
      </c>
      <c r="J21" s="1084" t="s">
        <v>333</v>
      </c>
      <c r="K21" s="1084" t="s">
        <v>76</v>
      </c>
      <c r="L21" s="1088" t="s">
        <v>71</v>
      </c>
      <c r="M21" s="1084">
        <v>1</v>
      </c>
      <c r="N21" s="1092">
        <v>500000</v>
      </c>
      <c r="O21" s="1083" t="s">
        <v>94</v>
      </c>
      <c r="P21" s="1086"/>
      <c r="R21" s="842"/>
      <c r="S21" s="842"/>
    </row>
    <row r="22" spans="1:19" ht="15.75">
      <c r="A22" s="1081">
        <v>4</v>
      </c>
      <c r="B22" s="1085" t="s">
        <v>306</v>
      </c>
      <c r="C22" s="1090" t="s">
        <v>307</v>
      </c>
      <c r="D22" s="1091" t="s">
        <v>308</v>
      </c>
      <c r="E22" s="1084" t="s">
        <v>75</v>
      </c>
      <c r="F22" s="1084"/>
      <c r="G22" s="1084" t="s">
        <v>75</v>
      </c>
      <c r="H22" s="1085" t="s">
        <v>77</v>
      </c>
      <c r="I22" s="1084">
        <v>2004</v>
      </c>
      <c r="J22" s="1084" t="s">
        <v>331</v>
      </c>
      <c r="K22" s="1084" t="s">
        <v>76</v>
      </c>
      <c r="L22" s="1088" t="s">
        <v>71</v>
      </c>
      <c r="M22" s="1084">
        <v>1</v>
      </c>
      <c r="N22" s="1092">
        <v>750000</v>
      </c>
      <c r="O22" s="1083" t="s">
        <v>72</v>
      </c>
      <c r="P22" s="1086"/>
      <c r="R22" s="842"/>
      <c r="S22" s="842"/>
    </row>
    <row r="23" spans="1:19" ht="15.75">
      <c r="A23" s="1081">
        <v>5</v>
      </c>
      <c r="B23" s="1085" t="s">
        <v>306</v>
      </c>
      <c r="C23" s="1090" t="s">
        <v>307</v>
      </c>
      <c r="D23" s="1091" t="s">
        <v>308</v>
      </c>
      <c r="E23" s="1084" t="s">
        <v>75</v>
      </c>
      <c r="F23" s="1084"/>
      <c r="G23" s="1084" t="s">
        <v>75</v>
      </c>
      <c r="H23" s="1085" t="s">
        <v>77</v>
      </c>
      <c r="I23" s="1084">
        <v>2006</v>
      </c>
      <c r="J23" s="1084" t="s">
        <v>331</v>
      </c>
      <c r="K23" s="1084" t="s">
        <v>76</v>
      </c>
      <c r="L23" s="1088" t="s">
        <v>71</v>
      </c>
      <c r="M23" s="1084">
        <v>1</v>
      </c>
      <c r="N23" s="1092">
        <v>750000</v>
      </c>
      <c r="O23" s="1083" t="s">
        <v>330</v>
      </c>
      <c r="P23" s="1086"/>
      <c r="R23" s="842"/>
      <c r="S23" s="842"/>
    </row>
    <row r="24" spans="1:19" ht="36">
      <c r="A24" s="1081">
        <v>6</v>
      </c>
      <c r="B24" s="1085" t="s">
        <v>312</v>
      </c>
      <c r="C24" s="1090" t="s">
        <v>334</v>
      </c>
      <c r="D24" s="1091" t="s">
        <v>308</v>
      </c>
      <c r="E24" s="1084" t="s">
        <v>309</v>
      </c>
      <c r="F24" s="1084"/>
      <c r="G24" s="1084" t="s">
        <v>309</v>
      </c>
      <c r="H24" s="1085" t="s">
        <v>77</v>
      </c>
      <c r="I24" s="1084">
        <v>2008</v>
      </c>
      <c r="J24" s="1084" t="s">
        <v>335</v>
      </c>
      <c r="K24" s="1084" t="s">
        <v>76</v>
      </c>
      <c r="L24" s="1088" t="s">
        <v>71</v>
      </c>
      <c r="M24" s="1084">
        <v>1</v>
      </c>
      <c r="N24" s="1092">
        <v>500000</v>
      </c>
      <c r="O24" s="1083" t="s">
        <v>89</v>
      </c>
      <c r="P24" s="1086"/>
      <c r="R24" s="842"/>
      <c r="S24" s="842"/>
    </row>
    <row r="25" spans="1:19" ht="15.75">
      <c r="A25" s="1081">
        <v>7</v>
      </c>
      <c r="B25" s="1085" t="s">
        <v>313</v>
      </c>
      <c r="C25" s="1090" t="s">
        <v>314</v>
      </c>
      <c r="D25" s="1091" t="s">
        <v>310</v>
      </c>
      <c r="E25" s="1084" t="s">
        <v>75</v>
      </c>
      <c r="F25" s="1084"/>
      <c r="G25" s="1084" t="s">
        <v>75</v>
      </c>
      <c r="H25" s="1085" t="s">
        <v>77</v>
      </c>
      <c r="I25" s="1084">
        <v>2008</v>
      </c>
      <c r="J25" s="1084" t="s">
        <v>336</v>
      </c>
      <c r="K25" s="1084" t="s">
        <v>76</v>
      </c>
      <c r="L25" s="1088" t="s">
        <v>71</v>
      </c>
      <c r="M25" s="1084">
        <v>1</v>
      </c>
      <c r="N25" s="1092">
        <v>650000</v>
      </c>
      <c r="O25" s="1083" t="s">
        <v>315</v>
      </c>
      <c r="P25" s="1086"/>
      <c r="R25" s="842"/>
      <c r="S25" s="842"/>
    </row>
    <row r="26" spans="1:19" ht="24">
      <c r="A26" s="1081">
        <v>8</v>
      </c>
      <c r="B26" s="1085" t="s">
        <v>312</v>
      </c>
      <c r="C26" s="1090" t="s">
        <v>337</v>
      </c>
      <c r="D26" s="1091" t="s">
        <v>332</v>
      </c>
      <c r="E26" s="1084" t="s">
        <v>316</v>
      </c>
      <c r="F26" s="1084"/>
      <c r="G26" s="1084" t="s">
        <v>79</v>
      </c>
      <c r="H26" s="1085" t="s">
        <v>77</v>
      </c>
      <c r="I26" s="1084">
        <v>2008</v>
      </c>
      <c r="J26" s="1084" t="s">
        <v>338</v>
      </c>
      <c r="K26" s="1084" t="s">
        <v>76</v>
      </c>
      <c r="L26" s="1088" t="s">
        <v>71</v>
      </c>
      <c r="M26" s="1084">
        <v>123</v>
      </c>
      <c r="N26" s="1092">
        <v>4920000</v>
      </c>
      <c r="O26" s="1083" t="s">
        <v>339</v>
      </c>
      <c r="P26" s="1086"/>
      <c r="R26" s="842"/>
      <c r="S26" s="842"/>
    </row>
    <row r="27" spans="1:19" ht="24">
      <c r="A27" s="1081">
        <v>9</v>
      </c>
      <c r="B27" s="1085" t="s">
        <v>317</v>
      </c>
      <c r="C27" s="1090" t="s">
        <v>318</v>
      </c>
      <c r="D27" s="1091" t="s">
        <v>308</v>
      </c>
      <c r="E27" s="1084" t="s">
        <v>319</v>
      </c>
      <c r="F27" s="1084"/>
      <c r="G27" s="1084" t="s">
        <v>319</v>
      </c>
      <c r="H27" s="1085" t="s">
        <v>77</v>
      </c>
      <c r="I27" s="1084">
        <v>2010</v>
      </c>
      <c r="J27" s="1084" t="s">
        <v>340</v>
      </c>
      <c r="K27" s="1084" t="s">
        <v>76</v>
      </c>
      <c r="L27" s="1088" t="s">
        <v>80</v>
      </c>
      <c r="M27" s="1084">
        <v>1</v>
      </c>
      <c r="N27" s="1092">
        <v>180000</v>
      </c>
      <c r="O27" s="1083" t="s">
        <v>320</v>
      </c>
      <c r="P27" s="1086"/>
      <c r="R27" s="842"/>
      <c r="S27" s="842"/>
    </row>
    <row r="28" spans="1:19" ht="24">
      <c r="A28" s="1081">
        <v>10</v>
      </c>
      <c r="B28" s="1085" t="s">
        <v>321</v>
      </c>
      <c r="C28" s="1090" t="s">
        <v>341</v>
      </c>
      <c r="D28" s="1091" t="s">
        <v>310</v>
      </c>
      <c r="E28" s="1084" t="s">
        <v>75</v>
      </c>
      <c r="F28" s="1084"/>
      <c r="G28" s="1084" t="s">
        <v>75</v>
      </c>
      <c r="H28" s="1085" t="s">
        <v>77</v>
      </c>
      <c r="I28" s="1084">
        <v>2010</v>
      </c>
      <c r="J28" s="1084" t="s">
        <v>342</v>
      </c>
      <c r="K28" s="1084" t="s">
        <v>76</v>
      </c>
      <c r="L28" s="1088" t="s">
        <v>71</v>
      </c>
      <c r="M28" s="1084">
        <v>19</v>
      </c>
      <c r="N28" s="1092">
        <v>9500000</v>
      </c>
      <c r="O28" s="1083" t="s">
        <v>339</v>
      </c>
      <c r="P28" s="1086"/>
      <c r="R28" s="842"/>
      <c r="S28" s="842"/>
    </row>
    <row r="29" spans="1:19" ht="24">
      <c r="A29" s="1081">
        <v>11</v>
      </c>
      <c r="B29" s="1085" t="s">
        <v>343</v>
      </c>
      <c r="C29" s="1083" t="s">
        <v>344</v>
      </c>
      <c r="D29" s="1091" t="s">
        <v>345</v>
      </c>
      <c r="E29" s="1084" t="s">
        <v>346</v>
      </c>
      <c r="F29" s="1084"/>
      <c r="G29" s="1084" t="s">
        <v>347</v>
      </c>
      <c r="H29" s="1085" t="s">
        <v>77</v>
      </c>
      <c r="I29" s="1084">
        <v>2010</v>
      </c>
      <c r="J29" s="1084" t="s">
        <v>348</v>
      </c>
      <c r="K29" s="1084" t="s">
        <v>76</v>
      </c>
      <c r="L29" s="1088" t="s">
        <v>71</v>
      </c>
      <c r="M29" s="1084">
        <v>55</v>
      </c>
      <c r="N29" s="1092">
        <v>12100000</v>
      </c>
      <c r="O29" s="1083" t="s">
        <v>339</v>
      </c>
      <c r="P29" s="1086"/>
      <c r="R29" s="842"/>
      <c r="S29" s="842"/>
    </row>
    <row r="30" spans="1:19" ht="24">
      <c r="A30" s="1081">
        <v>12</v>
      </c>
      <c r="B30" s="1085" t="s">
        <v>349</v>
      </c>
      <c r="C30" s="1090" t="s">
        <v>350</v>
      </c>
      <c r="D30" s="1091" t="s">
        <v>308</v>
      </c>
      <c r="E30" s="1084" t="s">
        <v>351</v>
      </c>
      <c r="F30" s="1084"/>
      <c r="G30" s="1084" t="s">
        <v>81</v>
      </c>
      <c r="H30" s="1085" t="s">
        <v>77</v>
      </c>
      <c r="I30" s="1084">
        <v>2012</v>
      </c>
      <c r="J30" s="1084" t="s">
        <v>352</v>
      </c>
      <c r="K30" s="1084" t="s">
        <v>70</v>
      </c>
      <c r="L30" s="1088" t="s">
        <v>71</v>
      </c>
      <c r="M30" s="1084">
        <v>1</v>
      </c>
      <c r="N30" s="1092">
        <v>2750000</v>
      </c>
      <c r="O30" s="1083" t="s">
        <v>94</v>
      </c>
      <c r="P30" s="1086"/>
      <c r="R30" s="842"/>
      <c r="S30" s="842"/>
    </row>
    <row r="31" spans="1:19" ht="24">
      <c r="A31" s="1081">
        <v>13</v>
      </c>
      <c r="B31" s="1085" t="s">
        <v>353</v>
      </c>
      <c r="C31" s="1083" t="s">
        <v>354</v>
      </c>
      <c r="D31" s="1091" t="s">
        <v>310</v>
      </c>
      <c r="E31" s="1084" t="s">
        <v>355</v>
      </c>
      <c r="F31" s="1084"/>
      <c r="G31" s="1084" t="s">
        <v>81</v>
      </c>
      <c r="H31" s="1085" t="s">
        <v>77</v>
      </c>
      <c r="I31" s="1084">
        <v>2012</v>
      </c>
      <c r="J31" s="1084" t="s">
        <v>356</v>
      </c>
      <c r="K31" s="1084" t="s">
        <v>76</v>
      </c>
      <c r="L31" s="1088" t="s">
        <v>71</v>
      </c>
      <c r="M31" s="1084">
        <v>1</v>
      </c>
      <c r="N31" s="1092">
        <v>2250000</v>
      </c>
      <c r="O31" s="1083" t="s">
        <v>339</v>
      </c>
      <c r="P31" s="1086"/>
      <c r="R31" s="842"/>
      <c r="S31" s="842"/>
    </row>
    <row r="32" spans="1:19" ht="36">
      <c r="A32" s="1081">
        <v>14</v>
      </c>
      <c r="B32" s="1085" t="s">
        <v>357</v>
      </c>
      <c r="C32" s="1090" t="s">
        <v>358</v>
      </c>
      <c r="D32" s="1091" t="s">
        <v>308</v>
      </c>
      <c r="E32" s="1084" t="s">
        <v>359</v>
      </c>
      <c r="F32" s="1084" t="s">
        <v>360</v>
      </c>
      <c r="G32" s="1084" t="s">
        <v>81</v>
      </c>
      <c r="H32" s="1085" t="s">
        <v>77</v>
      </c>
      <c r="I32" s="1084">
        <v>2013</v>
      </c>
      <c r="J32" s="1084" t="s">
        <v>361</v>
      </c>
      <c r="K32" s="1084" t="s">
        <v>70</v>
      </c>
      <c r="L32" s="1088" t="s">
        <v>71</v>
      </c>
      <c r="M32" s="1084">
        <v>1</v>
      </c>
      <c r="N32" s="1092">
        <v>2300000</v>
      </c>
      <c r="O32" s="1083" t="s">
        <v>330</v>
      </c>
      <c r="P32" s="1086"/>
      <c r="R32" s="842"/>
      <c r="S32" s="842"/>
    </row>
    <row r="33" spans="1:19" ht="24">
      <c r="A33" s="1081">
        <v>15</v>
      </c>
      <c r="B33" s="1085" t="s">
        <v>362</v>
      </c>
      <c r="C33" s="1090" t="s">
        <v>363</v>
      </c>
      <c r="D33" s="1091" t="s">
        <v>310</v>
      </c>
      <c r="E33" s="1084" t="s">
        <v>309</v>
      </c>
      <c r="F33" s="1084"/>
      <c r="G33" s="1084" t="s">
        <v>81</v>
      </c>
      <c r="H33" s="1085" t="s">
        <v>77</v>
      </c>
      <c r="I33" s="1084">
        <v>2013</v>
      </c>
      <c r="J33" s="1084" t="s">
        <v>361</v>
      </c>
      <c r="K33" s="1084" t="s">
        <v>161</v>
      </c>
      <c r="L33" s="1088" t="s">
        <v>71</v>
      </c>
      <c r="M33" s="1084">
        <v>1</v>
      </c>
      <c r="N33" s="1092">
        <v>685000</v>
      </c>
      <c r="O33" s="1083" t="s">
        <v>339</v>
      </c>
      <c r="P33" s="1086"/>
      <c r="R33" s="842"/>
      <c r="S33" s="842"/>
    </row>
    <row r="34" spans="1:19" ht="24">
      <c r="A34" s="1081">
        <v>16</v>
      </c>
      <c r="B34" s="1085" t="s">
        <v>357</v>
      </c>
      <c r="C34" s="1090" t="s">
        <v>364</v>
      </c>
      <c r="D34" s="1091" t="s">
        <v>308</v>
      </c>
      <c r="E34" s="1084" t="s">
        <v>82</v>
      </c>
      <c r="F34" s="1084"/>
      <c r="G34" s="1084" t="s">
        <v>81</v>
      </c>
      <c r="H34" s="1085" t="s">
        <v>77</v>
      </c>
      <c r="I34" s="1084">
        <v>2014</v>
      </c>
      <c r="J34" s="1084" t="s">
        <v>365</v>
      </c>
      <c r="K34" s="1084" t="s">
        <v>76</v>
      </c>
      <c r="L34" s="1088" t="s">
        <v>71</v>
      </c>
      <c r="M34" s="1084">
        <v>2</v>
      </c>
      <c r="N34" s="1092">
        <v>570000</v>
      </c>
      <c r="O34" s="1083" t="s">
        <v>94</v>
      </c>
      <c r="P34" s="1086"/>
      <c r="R34" s="842"/>
      <c r="S34" s="842"/>
    </row>
    <row r="35" spans="1:19" ht="24">
      <c r="A35" s="1081">
        <v>17</v>
      </c>
      <c r="B35" s="1085" t="s">
        <v>321</v>
      </c>
      <c r="C35" s="1083" t="s">
        <v>341</v>
      </c>
      <c r="D35" s="1091" t="s">
        <v>332</v>
      </c>
      <c r="E35" s="1084" t="s">
        <v>75</v>
      </c>
      <c r="F35" s="1084"/>
      <c r="G35" s="1084" t="s">
        <v>75</v>
      </c>
      <c r="H35" s="1085" t="s">
        <v>77</v>
      </c>
      <c r="I35" s="1084">
        <v>2014</v>
      </c>
      <c r="J35" s="1084" t="s">
        <v>366</v>
      </c>
      <c r="K35" s="1084" t="s">
        <v>76</v>
      </c>
      <c r="L35" s="1088" t="s">
        <v>71</v>
      </c>
      <c r="M35" s="1084">
        <v>10</v>
      </c>
      <c r="N35" s="1092">
        <f>9*600000</f>
        <v>5400000</v>
      </c>
      <c r="O35" s="1083" t="s">
        <v>339</v>
      </c>
      <c r="P35" s="1086"/>
      <c r="R35" s="842"/>
      <c r="S35" s="842"/>
    </row>
    <row r="36" spans="1:19" ht="36">
      <c r="A36" s="1081">
        <v>18</v>
      </c>
      <c r="B36" s="1085" t="s">
        <v>343</v>
      </c>
      <c r="C36" s="1090" t="s">
        <v>367</v>
      </c>
      <c r="D36" s="1091" t="s">
        <v>308</v>
      </c>
      <c r="E36" s="1084" t="s">
        <v>368</v>
      </c>
      <c r="F36" s="1084"/>
      <c r="G36" s="1084" t="s">
        <v>347</v>
      </c>
      <c r="H36" s="1085" t="s">
        <v>77</v>
      </c>
      <c r="I36" s="1084">
        <v>2015</v>
      </c>
      <c r="J36" s="1084" t="s">
        <v>369</v>
      </c>
      <c r="K36" s="1084" t="s">
        <v>76</v>
      </c>
      <c r="L36" s="1088" t="s">
        <v>71</v>
      </c>
      <c r="M36" s="1084">
        <v>1</v>
      </c>
      <c r="N36" s="1092">
        <v>5000000</v>
      </c>
      <c r="O36" s="1083" t="s">
        <v>339</v>
      </c>
      <c r="P36" s="1086"/>
      <c r="R36" s="842"/>
      <c r="S36" s="842"/>
    </row>
    <row r="37" spans="1:19" ht="24">
      <c r="A37" s="1081">
        <v>19</v>
      </c>
      <c r="B37" s="1085" t="s">
        <v>343</v>
      </c>
      <c r="C37" s="1090" t="s">
        <v>370</v>
      </c>
      <c r="D37" s="1091" t="s">
        <v>310</v>
      </c>
      <c r="E37" s="1084" t="s">
        <v>371</v>
      </c>
      <c r="F37" s="1084"/>
      <c r="G37" s="1084" t="s">
        <v>347</v>
      </c>
      <c r="H37" s="1085" t="s">
        <v>77</v>
      </c>
      <c r="I37" s="1084">
        <v>2015</v>
      </c>
      <c r="J37" s="1084" t="s">
        <v>372</v>
      </c>
      <c r="K37" s="1084" t="s">
        <v>76</v>
      </c>
      <c r="L37" s="1088" t="s">
        <v>71</v>
      </c>
      <c r="M37" s="1084">
        <v>27</v>
      </c>
      <c r="N37" s="1092">
        <v>8769600</v>
      </c>
      <c r="O37" s="1083" t="s">
        <v>339</v>
      </c>
      <c r="P37" s="1086"/>
      <c r="R37" s="842"/>
      <c r="S37" s="842"/>
    </row>
    <row r="38" spans="1:19" ht="24">
      <c r="A38" s="1081">
        <v>20</v>
      </c>
      <c r="B38" s="1085" t="s">
        <v>312</v>
      </c>
      <c r="C38" s="1090" t="s">
        <v>373</v>
      </c>
      <c r="D38" s="1091" t="s">
        <v>374</v>
      </c>
      <c r="E38" s="1084" t="s">
        <v>375</v>
      </c>
      <c r="F38" s="1084"/>
      <c r="G38" s="1084" t="s">
        <v>79</v>
      </c>
      <c r="H38" s="1085" t="s">
        <v>77</v>
      </c>
      <c r="I38" s="1084">
        <v>2015</v>
      </c>
      <c r="J38" s="1084" t="s">
        <v>376</v>
      </c>
      <c r="K38" s="1084" t="s">
        <v>76</v>
      </c>
      <c r="L38" s="1088" t="s">
        <v>80</v>
      </c>
      <c r="M38" s="1084">
        <v>92</v>
      </c>
      <c r="N38" s="1092">
        <f>53000*92</f>
        <v>4876000</v>
      </c>
      <c r="O38" s="1083" t="s">
        <v>339</v>
      </c>
      <c r="P38" s="1086"/>
      <c r="R38" s="842"/>
      <c r="S38" s="842"/>
    </row>
    <row r="39" spans="1:19" ht="24">
      <c r="A39" s="1081">
        <v>21</v>
      </c>
      <c r="B39" s="1085" t="s">
        <v>377</v>
      </c>
      <c r="C39" s="1090" t="s">
        <v>378</v>
      </c>
      <c r="D39" s="1091" t="s">
        <v>379</v>
      </c>
      <c r="E39" s="1084" t="s">
        <v>75</v>
      </c>
      <c r="F39" s="1084"/>
      <c r="G39" s="1084" t="s">
        <v>75</v>
      </c>
      <c r="H39" s="1085" t="s">
        <v>77</v>
      </c>
      <c r="I39" s="1084">
        <v>2015</v>
      </c>
      <c r="J39" s="1084" t="s">
        <v>380</v>
      </c>
      <c r="K39" s="1084" t="s">
        <v>76</v>
      </c>
      <c r="L39" s="1088" t="s">
        <v>71</v>
      </c>
      <c r="M39" s="1084">
        <v>2</v>
      </c>
      <c r="N39" s="1092">
        <v>1000000</v>
      </c>
      <c r="O39" s="1083" t="s">
        <v>381</v>
      </c>
      <c r="P39" s="1086"/>
      <c r="R39" s="842"/>
      <c r="S39" s="842"/>
    </row>
    <row r="40" spans="1:19" ht="15.75">
      <c r="A40" s="1081">
        <v>22</v>
      </c>
      <c r="B40" s="1085" t="s">
        <v>382</v>
      </c>
      <c r="C40" s="1083" t="s">
        <v>383</v>
      </c>
      <c r="D40" s="1091" t="s">
        <v>308</v>
      </c>
      <c r="E40" s="1084" t="s">
        <v>75</v>
      </c>
      <c r="F40" s="1084"/>
      <c r="G40" s="1084" t="s">
        <v>75</v>
      </c>
      <c r="H40" s="1085" t="s">
        <v>77</v>
      </c>
      <c r="I40" s="1084">
        <v>2016</v>
      </c>
      <c r="J40" s="1084" t="s">
        <v>384</v>
      </c>
      <c r="K40" s="1084" t="s">
        <v>76</v>
      </c>
      <c r="L40" s="1088" t="s">
        <v>71</v>
      </c>
      <c r="M40" s="1084">
        <v>1</v>
      </c>
      <c r="N40" s="1092">
        <v>6700000</v>
      </c>
      <c r="O40" s="1083" t="s">
        <v>385</v>
      </c>
      <c r="P40" s="1086"/>
      <c r="R40" s="842"/>
      <c r="S40" s="842"/>
    </row>
    <row r="41" spans="1:19" ht="24">
      <c r="A41" s="1081">
        <v>23</v>
      </c>
      <c r="B41" s="1085" t="s">
        <v>391</v>
      </c>
      <c r="C41" s="1090" t="s">
        <v>392</v>
      </c>
      <c r="D41" s="1091" t="s">
        <v>393</v>
      </c>
      <c r="E41" s="1084" t="s">
        <v>394</v>
      </c>
      <c r="F41" s="1084" t="s">
        <v>85</v>
      </c>
      <c r="G41" s="1084" t="s">
        <v>81</v>
      </c>
      <c r="H41" s="1085" t="s">
        <v>77</v>
      </c>
      <c r="I41" s="1084">
        <v>2016</v>
      </c>
      <c r="J41" s="1084" t="s">
        <v>395</v>
      </c>
      <c r="K41" s="1084" t="s">
        <v>76</v>
      </c>
      <c r="L41" s="1088" t="s">
        <v>71</v>
      </c>
      <c r="M41" s="1084">
        <v>1</v>
      </c>
      <c r="N41" s="1092">
        <v>5980000</v>
      </c>
      <c r="O41" s="1083" t="s">
        <v>339</v>
      </c>
      <c r="P41" s="1086"/>
      <c r="R41" s="842"/>
      <c r="S41" s="842"/>
    </row>
    <row r="42" spans="1:19" ht="24">
      <c r="A42" s="1081">
        <v>24</v>
      </c>
      <c r="B42" s="1085" t="s">
        <v>396</v>
      </c>
      <c r="C42" s="1090" t="s">
        <v>397</v>
      </c>
      <c r="D42" s="1091" t="s">
        <v>308</v>
      </c>
      <c r="E42" s="1084" t="s">
        <v>319</v>
      </c>
      <c r="F42" s="1093"/>
      <c r="G42" s="1084" t="s">
        <v>319</v>
      </c>
      <c r="H42" s="1085" t="s">
        <v>77</v>
      </c>
      <c r="I42" s="1084">
        <v>2018</v>
      </c>
      <c r="J42" s="1084"/>
      <c r="K42" s="1084" t="s">
        <v>76</v>
      </c>
      <c r="L42" s="1088" t="s">
        <v>71</v>
      </c>
      <c r="M42" s="1084">
        <v>1</v>
      </c>
      <c r="N42" s="1092">
        <v>2688000</v>
      </c>
      <c r="O42" s="1083" t="s">
        <v>72</v>
      </c>
      <c r="P42" s="1086"/>
      <c r="R42" s="842"/>
      <c r="S42" s="842"/>
    </row>
    <row r="43" spans="1:19" ht="15.75">
      <c r="A43" s="1081">
        <v>25</v>
      </c>
      <c r="B43" s="1085" t="s">
        <v>313</v>
      </c>
      <c r="C43" s="1090" t="s">
        <v>314</v>
      </c>
      <c r="D43" s="1091" t="s">
        <v>308</v>
      </c>
      <c r="E43" s="1084" t="s">
        <v>75</v>
      </c>
      <c r="F43" s="1093"/>
      <c r="G43" s="1084" t="s">
        <v>75</v>
      </c>
      <c r="H43" s="1085" t="s">
        <v>77</v>
      </c>
      <c r="I43" s="1084">
        <v>2017</v>
      </c>
      <c r="J43" s="1084" t="s">
        <v>398</v>
      </c>
      <c r="K43" s="1084" t="s">
        <v>76</v>
      </c>
      <c r="L43" s="1088" t="s">
        <v>71</v>
      </c>
      <c r="M43" s="1084">
        <v>1</v>
      </c>
      <c r="N43" s="1092">
        <v>20000000</v>
      </c>
      <c r="O43" s="1083" t="s">
        <v>94</v>
      </c>
      <c r="P43" s="1086"/>
      <c r="R43" s="842"/>
      <c r="S43" s="842"/>
    </row>
    <row r="44" spans="1:19" ht="24">
      <c r="A44" s="1081">
        <v>26</v>
      </c>
      <c r="B44" s="1085" t="s">
        <v>399</v>
      </c>
      <c r="C44" s="1090" t="s">
        <v>400</v>
      </c>
      <c r="D44" s="1091" t="s">
        <v>310</v>
      </c>
      <c r="E44" s="1084" t="s">
        <v>401</v>
      </c>
      <c r="F44" s="1093"/>
      <c r="G44" s="1084" t="s">
        <v>81</v>
      </c>
      <c r="H44" s="1085" t="s">
        <v>77</v>
      </c>
      <c r="I44" s="1084">
        <v>2017</v>
      </c>
      <c r="J44" s="1084" t="s">
        <v>402</v>
      </c>
      <c r="K44" s="1084" t="s">
        <v>76</v>
      </c>
      <c r="L44" s="1088" t="s">
        <v>71</v>
      </c>
      <c r="M44" s="1084">
        <v>4</v>
      </c>
      <c r="N44" s="1092">
        <v>10000000</v>
      </c>
      <c r="O44" s="1083" t="s">
        <v>339</v>
      </c>
      <c r="P44" s="1086"/>
      <c r="R44" s="842"/>
      <c r="S44" s="842"/>
    </row>
    <row r="45" spans="1:19" ht="36">
      <c r="A45" s="1081">
        <v>27</v>
      </c>
      <c r="B45" s="1094"/>
      <c r="C45" s="1090" t="s">
        <v>403</v>
      </c>
      <c r="D45" s="1091" t="s">
        <v>404</v>
      </c>
      <c r="E45" s="1084" t="s">
        <v>86</v>
      </c>
      <c r="F45" s="1093"/>
      <c r="G45" s="1084" t="s">
        <v>81</v>
      </c>
      <c r="H45" s="1085" t="s">
        <v>77</v>
      </c>
      <c r="I45" s="1084">
        <v>2017</v>
      </c>
      <c r="J45" s="1084" t="s">
        <v>405</v>
      </c>
      <c r="K45" s="1084" t="s">
        <v>76</v>
      </c>
      <c r="L45" s="1088" t="s">
        <v>71</v>
      </c>
      <c r="M45" s="1084">
        <v>3</v>
      </c>
      <c r="N45" s="1092">
        <v>16500000</v>
      </c>
      <c r="O45" s="1083" t="s">
        <v>406</v>
      </c>
      <c r="P45" s="1086"/>
      <c r="R45" s="842"/>
      <c r="S45" s="842"/>
    </row>
    <row r="46" spans="1:19" ht="24">
      <c r="A46" s="1081">
        <v>28</v>
      </c>
      <c r="B46" s="1085" t="s">
        <v>349</v>
      </c>
      <c r="C46" s="1090" t="s">
        <v>407</v>
      </c>
      <c r="D46" s="1091" t="s">
        <v>408</v>
      </c>
      <c r="E46" s="1084" t="s">
        <v>409</v>
      </c>
      <c r="F46" s="1084"/>
      <c r="G46" s="1084" t="s">
        <v>81</v>
      </c>
      <c r="H46" s="1085" t="s">
        <v>77</v>
      </c>
      <c r="I46" s="1084">
        <v>2017</v>
      </c>
      <c r="J46" s="1084" t="s">
        <v>410</v>
      </c>
      <c r="K46" s="1084" t="s">
        <v>70</v>
      </c>
      <c r="L46" s="1088" t="s">
        <v>71</v>
      </c>
      <c r="M46" s="1084">
        <v>1</v>
      </c>
      <c r="N46" s="1092">
        <v>1250000</v>
      </c>
      <c r="O46" s="1083" t="s">
        <v>94</v>
      </c>
      <c r="P46" s="1086"/>
      <c r="R46" s="842"/>
      <c r="S46" s="842"/>
    </row>
    <row r="47" spans="1:19" ht="24">
      <c r="A47" s="1081">
        <v>29</v>
      </c>
      <c r="B47" s="1085" t="s">
        <v>411</v>
      </c>
      <c r="C47" s="1090" t="s">
        <v>412</v>
      </c>
      <c r="D47" s="1091" t="s">
        <v>413</v>
      </c>
      <c r="E47" s="1084" t="s">
        <v>73</v>
      </c>
      <c r="F47" s="1084"/>
      <c r="G47" s="1084" t="s">
        <v>73</v>
      </c>
      <c r="H47" s="1085" t="s">
        <v>77</v>
      </c>
      <c r="I47" s="1084">
        <v>2017</v>
      </c>
      <c r="J47" s="1084" t="s">
        <v>414</v>
      </c>
      <c r="K47" s="1084" t="s">
        <v>76</v>
      </c>
      <c r="L47" s="1088" t="s">
        <v>71</v>
      </c>
      <c r="M47" s="1084">
        <v>20</v>
      </c>
      <c r="N47" s="1092">
        <v>4500000</v>
      </c>
      <c r="O47" s="1083" t="s">
        <v>415</v>
      </c>
      <c r="P47" s="1086"/>
      <c r="R47" s="842"/>
      <c r="S47" s="842"/>
    </row>
    <row r="48" spans="1:19" ht="24">
      <c r="A48" s="1081">
        <v>30</v>
      </c>
      <c r="B48" s="1085" t="s">
        <v>411</v>
      </c>
      <c r="C48" s="1090" t="s">
        <v>412</v>
      </c>
      <c r="D48" s="1091" t="s">
        <v>416</v>
      </c>
      <c r="E48" s="1084" t="s">
        <v>73</v>
      </c>
      <c r="F48" s="1084"/>
      <c r="G48" s="1084" t="s">
        <v>73</v>
      </c>
      <c r="H48" s="1085" t="s">
        <v>77</v>
      </c>
      <c r="I48" s="1084">
        <v>2017</v>
      </c>
      <c r="J48" s="1084" t="s">
        <v>417</v>
      </c>
      <c r="K48" s="1084" t="s">
        <v>76</v>
      </c>
      <c r="L48" s="1088" t="s">
        <v>71</v>
      </c>
      <c r="M48" s="1084">
        <v>20</v>
      </c>
      <c r="N48" s="1092">
        <v>800000</v>
      </c>
      <c r="O48" s="1083" t="s">
        <v>415</v>
      </c>
      <c r="P48" s="1086"/>
      <c r="R48" s="842"/>
      <c r="S48" s="842"/>
    </row>
    <row r="49" spans="1:19" ht="15.75">
      <c r="A49" s="1081">
        <v>31</v>
      </c>
      <c r="B49" s="1085" t="s">
        <v>411</v>
      </c>
      <c r="C49" s="1090" t="s">
        <v>412</v>
      </c>
      <c r="D49" s="1091" t="s">
        <v>418</v>
      </c>
      <c r="E49" s="1084" t="s">
        <v>73</v>
      </c>
      <c r="F49" s="1084"/>
      <c r="G49" s="1084" t="s">
        <v>73</v>
      </c>
      <c r="H49" s="1085" t="s">
        <v>77</v>
      </c>
      <c r="I49" s="1084">
        <v>2017</v>
      </c>
      <c r="J49" s="1084" t="s">
        <v>419</v>
      </c>
      <c r="K49" s="1084" t="s">
        <v>76</v>
      </c>
      <c r="L49" s="1088" t="s">
        <v>71</v>
      </c>
      <c r="M49" s="1084">
        <v>3</v>
      </c>
      <c r="N49" s="1092">
        <v>1425000</v>
      </c>
      <c r="O49" s="1083" t="s">
        <v>420</v>
      </c>
      <c r="P49" s="1086"/>
      <c r="R49" s="842"/>
      <c r="S49" s="842"/>
    </row>
    <row r="50" spans="1:19" ht="15.75">
      <c r="A50" s="1081">
        <v>32</v>
      </c>
      <c r="B50" s="1085" t="s">
        <v>411</v>
      </c>
      <c r="C50" s="1090" t="s">
        <v>412</v>
      </c>
      <c r="D50" s="1091" t="s">
        <v>421</v>
      </c>
      <c r="E50" s="1084" t="s">
        <v>73</v>
      </c>
      <c r="F50" s="1084"/>
      <c r="G50" s="1084" t="s">
        <v>73</v>
      </c>
      <c r="H50" s="1085" t="s">
        <v>77</v>
      </c>
      <c r="I50" s="1084">
        <v>2017</v>
      </c>
      <c r="J50" s="1084" t="s">
        <v>422</v>
      </c>
      <c r="K50" s="1084" t="s">
        <v>76</v>
      </c>
      <c r="L50" s="1088" t="s">
        <v>71</v>
      </c>
      <c r="M50" s="1084">
        <v>4</v>
      </c>
      <c r="N50" s="1092">
        <v>1140000</v>
      </c>
      <c r="O50" s="1083" t="s">
        <v>420</v>
      </c>
      <c r="P50" s="1086"/>
      <c r="R50" s="842"/>
      <c r="S50" s="842"/>
    </row>
    <row r="51" spans="1:19" ht="15.75">
      <c r="A51" s="1081">
        <v>33</v>
      </c>
      <c r="B51" s="1085" t="s">
        <v>411</v>
      </c>
      <c r="C51" s="1090" t="s">
        <v>412</v>
      </c>
      <c r="D51" s="1091" t="s">
        <v>423</v>
      </c>
      <c r="E51" s="1084" t="s">
        <v>73</v>
      </c>
      <c r="F51" s="1084"/>
      <c r="G51" s="1084" t="s">
        <v>73</v>
      </c>
      <c r="H51" s="1085" t="s">
        <v>77</v>
      </c>
      <c r="I51" s="1084">
        <v>2017</v>
      </c>
      <c r="J51" s="1084" t="s">
        <v>424</v>
      </c>
      <c r="K51" s="1084" t="s">
        <v>76</v>
      </c>
      <c r="L51" s="1088" t="s">
        <v>71</v>
      </c>
      <c r="M51" s="1084">
        <v>4</v>
      </c>
      <c r="N51" s="1092">
        <v>720000</v>
      </c>
      <c r="O51" s="1083" t="s">
        <v>420</v>
      </c>
      <c r="P51" s="1086"/>
      <c r="R51" s="842"/>
      <c r="S51" s="842"/>
    </row>
    <row r="52" spans="1:19" ht="24">
      <c r="A52" s="1081">
        <v>34</v>
      </c>
      <c r="B52" s="1085" t="s">
        <v>382</v>
      </c>
      <c r="C52" s="1090" t="s">
        <v>427</v>
      </c>
      <c r="D52" s="1091" t="s">
        <v>428</v>
      </c>
      <c r="E52" s="1084" t="s">
        <v>73</v>
      </c>
      <c r="F52" s="1084"/>
      <c r="G52" s="1084" t="s">
        <v>73</v>
      </c>
      <c r="H52" s="1085" t="s">
        <v>77</v>
      </c>
      <c r="I52" s="1084">
        <v>2017</v>
      </c>
      <c r="J52" s="1084" t="s">
        <v>429</v>
      </c>
      <c r="K52" s="1084" t="s">
        <v>430</v>
      </c>
      <c r="L52" s="1088" t="s">
        <v>71</v>
      </c>
      <c r="M52" s="1084">
        <v>1</v>
      </c>
      <c r="N52" s="1092">
        <v>1300000</v>
      </c>
      <c r="O52" s="1083" t="s">
        <v>339</v>
      </c>
      <c r="P52" s="1086"/>
      <c r="R52" s="849"/>
      <c r="S52" s="849"/>
    </row>
    <row r="53" spans="1:19" ht="24">
      <c r="A53" s="1081">
        <v>35</v>
      </c>
      <c r="B53" s="1085" t="s">
        <v>382</v>
      </c>
      <c r="C53" s="1090" t="s">
        <v>427</v>
      </c>
      <c r="D53" s="1091" t="s">
        <v>431</v>
      </c>
      <c r="E53" s="1084" t="s">
        <v>73</v>
      </c>
      <c r="F53" s="1084"/>
      <c r="G53" s="1084" t="s">
        <v>73</v>
      </c>
      <c r="H53" s="1085" t="s">
        <v>77</v>
      </c>
      <c r="I53" s="1084">
        <v>2017</v>
      </c>
      <c r="J53" s="1084" t="s">
        <v>429</v>
      </c>
      <c r="K53" s="1084" t="s">
        <v>430</v>
      </c>
      <c r="L53" s="1088" t="s">
        <v>71</v>
      </c>
      <c r="M53" s="1084">
        <v>1</v>
      </c>
      <c r="N53" s="1092">
        <v>1200000</v>
      </c>
      <c r="O53" s="1083" t="s">
        <v>339</v>
      </c>
      <c r="P53" s="1086"/>
      <c r="R53" s="849"/>
      <c r="S53" s="849"/>
    </row>
    <row r="54" spans="1:19" ht="24">
      <c r="A54" s="1081">
        <v>36</v>
      </c>
      <c r="B54" s="1095" t="s">
        <v>432</v>
      </c>
      <c r="C54" s="1096" t="s">
        <v>433</v>
      </c>
      <c r="D54" s="1097" t="s">
        <v>434</v>
      </c>
      <c r="E54" s="1098" t="s">
        <v>73</v>
      </c>
      <c r="F54" s="1098"/>
      <c r="G54" s="1098" t="s">
        <v>73</v>
      </c>
      <c r="H54" s="1095" t="s">
        <v>77</v>
      </c>
      <c r="I54" s="1098">
        <v>2017</v>
      </c>
      <c r="J54" s="1098" t="s">
        <v>435</v>
      </c>
      <c r="K54" s="1098" t="s">
        <v>76</v>
      </c>
      <c r="L54" s="1099" t="s">
        <v>71</v>
      </c>
      <c r="M54" s="1098">
        <v>1</v>
      </c>
      <c r="N54" s="1100">
        <v>2147500</v>
      </c>
      <c r="O54" s="1101" t="s">
        <v>339</v>
      </c>
      <c r="P54" s="1102"/>
      <c r="R54" s="849"/>
      <c r="S54" s="849"/>
    </row>
    <row r="55" spans="1:19" ht="60">
      <c r="A55" s="1081">
        <v>37</v>
      </c>
      <c r="B55" s="1103" t="s">
        <v>349</v>
      </c>
      <c r="C55" s="1104" t="s">
        <v>110</v>
      </c>
      <c r="D55" s="1105" t="s">
        <v>308</v>
      </c>
      <c r="E55" s="1106" t="s">
        <v>436</v>
      </c>
      <c r="F55" s="1106"/>
      <c r="G55" s="1106" t="s">
        <v>81</v>
      </c>
      <c r="H55" s="1103" t="s">
        <v>77</v>
      </c>
      <c r="I55" s="1106">
        <v>2018</v>
      </c>
      <c r="J55" s="1106" t="s">
        <v>437</v>
      </c>
      <c r="K55" s="1106" t="s">
        <v>70</v>
      </c>
      <c r="L55" s="1107" t="s">
        <v>71</v>
      </c>
      <c r="M55" s="1106">
        <v>1</v>
      </c>
      <c r="N55" s="1108">
        <v>4500000</v>
      </c>
      <c r="O55" s="1109" t="s">
        <v>92</v>
      </c>
      <c r="P55" s="1110"/>
      <c r="R55" s="849"/>
      <c r="S55" s="849"/>
    </row>
    <row r="56" spans="1:19" ht="24">
      <c r="A56" s="1081">
        <v>38</v>
      </c>
      <c r="B56" s="887" t="s">
        <v>396</v>
      </c>
      <c r="C56" s="885" t="s">
        <v>397</v>
      </c>
      <c r="D56" s="1111" t="s">
        <v>310</v>
      </c>
      <c r="E56" s="886" t="s">
        <v>438</v>
      </c>
      <c r="F56" s="886"/>
      <c r="G56" s="886" t="s">
        <v>319</v>
      </c>
      <c r="H56" s="887" t="s">
        <v>77</v>
      </c>
      <c r="I56" s="886">
        <v>2018</v>
      </c>
      <c r="J56" s="886">
        <v>1</v>
      </c>
      <c r="K56" s="886" t="s">
        <v>161</v>
      </c>
      <c r="L56" s="966" t="s">
        <v>71</v>
      </c>
      <c r="M56" s="886">
        <v>1</v>
      </c>
      <c r="N56" s="1112">
        <v>2500000</v>
      </c>
      <c r="O56" s="925" t="s">
        <v>89</v>
      </c>
      <c r="P56" s="1113"/>
      <c r="R56" s="849"/>
      <c r="S56" s="849"/>
    </row>
    <row r="57" spans="1:19" ht="24">
      <c r="A57" s="1081">
        <v>39</v>
      </c>
      <c r="B57" s="887" t="s">
        <v>439</v>
      </c>
      <c r="C57" s="885" t="s">
        <v>440</v>
      </c>
      <c r="D57" s="1111" t="s">
        <v>332</v>
      </c>
      <c r="E57" s="886" t="s">
        <v>93</v>
      </c>
      <c r="F57" s="1114"/>
      <c r="G57" s="886" t="s">
        <v>81</v>
      </c>
      <c r="H57" s="887" t="s">
        <v>77</v>
      </c>
      <c r="I57" s="886">
        <v>2018</v>
      </c>
      <c r="J57" s="886" t="s">
        <v>441</v>
      </c>
      <c r="K57" s="886" t="s">
        <v>442</v>
      </c>
      <c r="L57" s="966" t="s">
        <v>71</v>
      </c>
      <c r="M57" s="886">
        <v>1</v>
      </c>
      <c r="N57" s="1112">
        <v>275000</v>
      </c>
      <c r="O57" s="925" t="s">
        <v>443</v>
      </c>
      <c r="P57" s="1113"/>
      <c r="R57" s="849"/>
      <c r="S57" s="849"/>
    </row>
    <row r="58" spans="1:19" ht="24">
      <c r="A58" s="1081">
        <v>40</v>
      </c>
      <c r="B58" s="887" t="s">
        <v>444</v>
      </c>
      <c r="C58" s="885" t="s">
        <v>445</v>
      </c>
      <c r="D58" s="1111" t="s">
        <v>393</v>
      </c>
      <c r="E58" s="886" t="s">
        <v>95</v>
      </c>
      <c r="F58" s="1114"/>
      <c r="G58" s="886" t="s">
        <v>81</v>
      </c>
      <c r="H58" s="887" t="s">
        <v>77</v>
      </c>
      <c r="I58" s="886">
        <v>2018</v>
      </c>
      <c r="J58" s="886" t="s">
        <v>446</v>
      </c>
      <c r="K58" s="886" t="s">
        <v>76</v>
      </c>
      <c r="L58" s="966" t="s">
        <v>71</v>
      </c>
      <c r="M58" s="886">
        <v>1</v>
      </c>
      <c r="N58" s="1112">
        <v>4000000</v>
      </c>
      <c r="O58" s="925" t="s">
        <v>339</v>
      </c>
      <c r="P58" s="1113"/>
      <c r="R58" s="849"/>
      <c r="S58" s="849"/>
    </row>
    <row r="59" spans="1:19" ht="24">
      <c r="A59" s="1081">
        <v>41</v>
      </c>
      <c r="B59" s="887" t="s">
        <v>447</v>
      </c>
      <c r="C59" s="885" t="s">
        <v>448</v>
      </c>
      <c r="D59" s="1111" t="s">
        <v>308</v>
      </c>
      <c r="E59" s="886" t="s">
        <v>73</v>
      </c>
      <c r="F59" s="1114"/>
      <c r="G59" s="886" t="s">
        <v>73</v>
      </c>
      <c r="H59" s="886" t="s">
        <v>98</v>
      </c>
      <c r="I59" s="886">
        <v>2019</v>
      </c>
      <c r="J59" s="886" t="s">
        <v>449</v>
      </c>
      <c r="K59" s="886" t="s">
        <v>119</v>
      </c>
      <c r="L59" s="966" t="s">
        <v>71</v>
      </c>
      <c r="M59" s="886">
        <v>1</v>
      </c>
      <c r="N59" s="1112">
        <v>3300000</v>
      </c>
      <c r="O59" s="925" t="s">
        <v>339</v>
      </c>
      <c r="P59" s="1113"/>
      <c r="R59" s="849"/>
      <c r="S59" s="849"/>
    </row>
    <row r="60" spans="1:19" ht="24">
      <c r="A60" s="1081">
        <v>42</v>
      </c>
      <c r="B60" s="887" t="s">
        <v>447</v>
      </c>
      <c r="C60" s="885" t="s">
        <v>450</v>
      </c>
      <c r="D60" s="1111" t="s">
        <v>310</v>
      </c>
      <c r="E60" s="886" t="s">
        <v>451</v>
      </c>
      <c r="F60" s="1114"/>
      <c r="G60" s="886" t="s">
        <v>451</v>
      </c>
      <c r="H60" s="886" t="s">
        <v>98</v>
      </c>
      <c r="I60" s="886">
        <v>2019</v>
      </c>
      <c r="J60" s="886" t="s">
        <v>452</v>
      </c>
      <c r="K60" s="886" t="s">
        <v>76</v>
      </c>
      <c r="L60" s="966" t="s">
        <v>71</v>
      </c>
      <c r="M60" s="886">
        <v>6</v>
      </c>
      <c r="N60" s="1112">
        <v>1500000</v>
      </c>
      <c r="O60" s="925" t="s">
        <v>120</v>
      </c>
      <c r="P60" s="1113"/>
      <c r="R60" s="849"/>
      <c r="S60" s="849"/>
    </row>
    <row r="61" spans="1:19" ht="24">
      <c r="A61" s="1081">
        <v>43</v>
      </c>
      <c r="B61" s="887" t="s">
        <v>453</v>
      </c>
      <c r="C61" s="885" t="s">
        <v>454</v>
      </c>
      <c r="D61" s="1111" t="s">
        <v>308</v>
      </c>
      <c r="E61" s="886" t="s">
        <v>455</v>
      </c>
      <c r="F61" s="1114"/>
      <c r="G61" s="886" t="s">
        <v>455</v>
      </c>
      <c r="H61" s="886" t="s">
        <v>98</v>
      </c>
      <c r="I61" s="886">
        <v>2019</v>
      </c>
      <c r="J61" s="886" t="s">
        <v>456</v>
      </c>
      <c r="K61" s="886" t="s">
        <v>70</v>
      </c>
      <c r="L61" s="966" t="s">
        <v>71</v>
      </c>
      <c r="M61" s="886">
        <v>1</v>
      </c>
      <c r="N61" s="1112">
        <v>15489580</v>
      </c>
      <c r="O61" s="925" t="s">
        <v>339</v>
      </c>
      <c r="P61" s="1113"/>
      <c r="R61" s="849"/>
      <c r="S61" s="849"/>
    </row>
    <row r="62" spans="1:19" ht="24">
      <c r="A62" s="1081">
        <v>44</v>
      </c>
      <c r="B62" s="887" t="s">
        <v>453</v>
      </c>
      <c r="C62" s="885" t="s">
        <v>454</v>
      </c>
      <c r="D62" s="1111" t="s">
        <v>308</v>
      </c>
      <c r="E62" s="886" t="s">
        <v>455</v>
      </c>
      <c r="F62" s="1114"/>
      <c r="G62" s="886" t="s">
        <v>455</v>
      </c>
      <c r="H62" s="886" t="s">
        <v>98</v>
      </c>
      <c r="I62" s="886">
        <v>2019</v>
      </c>
      <c r="J62" s="886">
        <v>1</v>
      </c>
      <c r="K62" s="886" t="s">
        <v>70</v>
      </c>
      <c r="L62" s="966" t="s">
        <v>71</v>
      </c>
      <c r="M62" s="886">
        <v>1</v>
      </c>
      <c r="N62" s="1112">
        <v>15989657</v>
      </c>
      <c r="O62" s="925" t="s">
        <v>339</v>
      </c>
      <c r="P62" s="1113"/>
      <c r="R62" s="849"/>
      <c r="S62" s="849"/>
    </row>
    <row r="63" spans="1:19" ht="60">
      <c r="A63" s="1081">
        <v>45</v>
      </c>
      <c r="B63" s="887" t="s">
        <v>453</v>
      </c>
      <c r="C63" s="885" t="s">
        <v>457</v>
      </c>
      <c r="D63" s="1111" t="s">
        <v>308</v>
      </c>
      <c r="E63" s="886" t="s">
        <v>458</v>
      </c>
      <c r="F63" s="1114"/>
      <c r="G63" s="886" t="s">
        <v>81</v>
      </c>
      <c r="H63" s="886" t="s">
        <v>459</v>
      </c>
      <c r="I63" s="886">
        <v>2020</v>
      </c>
      <c r="J63" s="886">
        <v>1</v>
      </c>
      <c r="K63" s="886" t="s">
        <v>76</v>
      </c>
      <c r="L63" s="966" t="s">
        <v>71</v>
      </c>
      <c r="M63" s="886">
        <v>1</v>
      </c>
      <c r="N63" s="1112">
        <v>485000</v>
      </c>
      <c r="O63" s="925" t="s">
        <v>339</v>
      </c>
      <c r="P63" s="1113"/>
      <c r="R63" s="849"/>
      <c r="S63" s="849"/>
    </row>
    <row r="64" spans="1:19" ht="36">
      <c r="A64" s="1081">
        <v>46</v>
      </c>
      <c r="B64" s="887" t="s">
        <v>465</v>
      </c>
      <c r="C64" s="885" t="s">
        <v>110</v>
      </c>
      <c r="D64" s="1111" t="s">
        <v>308</v>
      </c>
      <c r="E64" s="886" t="s">
        <v>466</v>
      </c>
      <c r="F64" s="886" t="s">
        <v>99</v>
      </c>
      <c r="G64" s="886" t="s">
        <v>81</v>
      </c>
      <c r="H64" s="887" t="s">
        <v>98</v>
      </c>
      <c r="I64" s="886">
        <v>2021</v>
      </c>
      <c r="J64" s="886" t="s">
        <v>426</v>
      </c>
      <c r="K64" s="886" t="s">
        <v>70</v>
      </c>
      <c r="L64" s="966" t="s">
        <v>71</v>
      </c>
      <c r="M64" s="886">
        <v>1</v>
      </c>
      <c r="N64" s="1112">
        <v>6000000</v>
      </c>
      <c r="O64" s="925" t="s">
        <v>100</v>
      </c>
      <c r="P64" s="1113"/>
      <c r="R64" s="849"/>
      <c r="S64" s="849"/>
    </row>
    <row r="65" spans="1:19" ht="24">
      <c r="A65" s="1081">
        <v>47</v>
      </c>
      <c r="B65" s="887" t="s">
        <v>432</v>
      </c>
      <c r="C65" s="885" t="s">
        <v>433</v>
      </c>
      <c r="D65" s="1111" t="s">
        <v>332</v>
      </c>
      <c r="E65" s="886" t="s">
        <v>467</v>
      </c>
      <c r="F65" s="886"/>
      <c r="G65" s="886" t="s">
        <v>451</v>
      </c>
      <c r="H65" s="887" t="s">
        <v>111</v>
      </c>
      <c r="I65" s="886">
        <v>2021</v>
      </c>
      <c r="J65" s="886" t="s">
        <v>468</v>
      </c>
      <c r="K65" s="886" t="s">
        <v>76</v>
      </c>
      <c r="L65" s="966" t="s">
        <v>71</v>
      </c>
      <c r="M65" s="886">
        <v>7</v>
      </c>
      <c r="N65" s="1112">
        <v>993300</v>
      </c>
      <c r="O65" s="925" t="s">
        <v>339</v>
      </c>
      <c r="P65" s="1113"/>
      <c r="R65" s="849"/>
      <c r="S65" s="849"/>
    </row>
    <row r="66" spans="1:19" ht="24">
      <c r="A66" s="1081">
        <v>48</v>
      </c>
      <c r="B66" s="887" t="s">
        <v>432</v>
      </c>
      <c r="C66" s="885" t="s">
        <v>433</v>
      </c>
      <c r="D66" s="1111" t="s">
        <v>308</v>
      </c>
      <c r="E66" s="886" t="s">
        <v>165</v>
      </c>
      <c r="F66" s="886"/>
      <c r="G66" s="886" t="s">
        <v>451</v>
      </c>
      <c r="H66" s="887" t="s">
        <v>111</v>
      </c>
      <c r="I66" s="886">
        <v>2021</v>
      </c>
      <c r="J66" s="886" t="s">
        <v>469</v>
      </c>
      <c r="K66" s="886" t="s">
        <v>76</v>
      </c>
      <c r="L66" s="966" t="s">
        <v>71</v>
      </c>
      <c r="M66" s="886">
        <v>56</v>
      </c>
      <c r="N66" s="1112">
        <v>2887696</v>
      </c>
      <c r="O66" s="925" t="s">
        <v>339</v>
      </c>
      <c r="P66" s="1113"/>
      <c r="R66" s="849"/>
      <c r="S66" s="849"/>
    </row>
    <row r="67" spans="1:19" ht="24">
      <c r="A67" s="1081">
        <v>49</v>
      </c>
      <c r="B67" s="887" t="s">
        <v>465</v>
      </c>
      <c r="C67" s="885" t="s">
        <v>110</v>
      </c>
      <c r="D67" s="1111" t="s">
        <v>423</v>
      </c>
      <c r="E67" s="886" t="s">
        <v>101</v>
      </c>
      <c r="F67" s="886" t="s">
        <v>102</v>
      </c>
      <c r="G67" s="886" t="s">
        <v>81</v>
      </c>
      <c r="H67" s="887" t="s">
        <v>98</v>
      </c>
      <c r="I67" s="886">
        <v>2022</v>
      </c>
      <c r="J67" s="886" t="s">
        <v>426</v>
      </c>
      <c r="K67" s="886" t="s">
        <v>70</v>
      </c>
      <c r="L67" s="966" t="s">
        <v>71</v>
      </c>
      <c r="M67" s="886">
        <v>1</v>
      </c>
      <c r="N67" s="1112">
        <v>8000000</v>
      </c>
      <c r="O67" s="925" t="s">
        <v>339</v>
      </c>
      <c r="P67" s="1113"/>
      <c r="R67" s="849"/>
      <c r="S67" s="849"/>
    </row>
    <row r="68" spans="1:19" ht="36">
      <c r="A68" s="1081">
        <v>50</v>
      </c>
      <c r="B68" s="887" t="s">
        <v>470</v>
      </c>
      <c r="C68" s="885" t="s">
        <v>427</v>
      </c>
      <c r="D68" s="1111" t="s">
        <v>471</v>
      </c>
      <c r="E68" s="886" t="s">
        <v>73</v>
      </c>
      <c r="F68" s="886"/>
      <c r="G68" s="886" t="s">
        <v>73</v>
      </c>
      <c r="H68" s="887" t="s">
        <v>98</v>
      </c>
      <c r="I68" s="886">
        <v>2022</v>
      </c>
      <c r="J68" s="886" t="s">
        <v>472</v>
      </c>
      <c r="K68" s="886" t="s">
        <v>76</v>
      </c>
      <c r="L68" s="966" t="s">
        <v>71</v>
      </c>
      <c r="M68" s="886">
        <v>2</v>
      </c>
      <c r="N68" s="1112">
        <v>6000000</v>
      </c>
      <c r="O68" s="925" t="s">
        <v>473</v>
      </c>
      <c r="P68" s="1113"/>
      <c r="R68" s="849"/>
      <c r="S68" s="849"/>
    </row>
    <row r="69" spans="1:19" ht="36">
      <c r="A69" s="1081">
        <v>51</v>
      </c>
      <c r="B69" s="887" t="s">
        <v>465</v>
      </c>
      <c r="C69" s="885" t="s">
        <v>110</v>
      </c>
      <c r="D69" s="1111" t="s">
        <v>474</v>
      </c>
      <c r="E69" s="886" t="s">
        <v>103</v>
      </c>
      <c r="F69" s="886" t="s">
        <v>104</v>
      </c>
      <c r="G69" s="886" t="s">
        <v>81</v>
      </c>
      <c r="H69" s="887" t="s">
        <v>98</v>
      </c>
      <c r="I69" s="886">
        <v>2022</v>
      </c>
      <c r="J69" s="886" t="s">
        <v>426</v>
      </c>
      <c r="K69" s="886" t="s">
        <v>70</v>
      </c>
      <c r="L69" s="966" t="s">
        <v>71</v>
      </c>
      <c r="M69" s="886">
        <v>1</v>
      </c>
      <c r="N69" s="1112">
        <v>7800000</v>
      </c>
      <c r="O69" s="925" t="s">
        <v>72</v>
      </c>
      <c r="P69" s="1113"/>
      <c r="R69" s="849"/>
      <c r="S69" s="849"/>
    </row>
    <row r="70" spans="1:19" ht="24">
      <c r="A70" s="1081">
        <v>52</v>
      </c>
      <c r="B70" s="887" t="s">
        <v>475</v>
      </c>
      <c r="C70" s="885" t="s">
        <v>476</v>
      </c>
      <c r="D70" s="1111" t="s">
        <v>425</v>
      </c>
      <c r="E70" s="886" t="s">
        <v>105</v>
      </c>
      <c r="F70" s="886" t="s">
        <v>106</v>
      </c>
      <c r="G70" s="886" t="s">
        <v>81</v>
      </c>
      <c r="H70" s="887" t="s">
        <v>98</v>
      </c>
      <c r="I70" s="886">
        <v>2022</v>
      </c>
      <c r="J70" s="886" t="s">
        <v>477</v>
      </c>
      <c r="K70" s="886" t="s">
        <v>70</v>
      </c>
      <c r="L70" s="966" t="s">
        <v>71</v>
      </c>
      <c r="M70" s="886">
        <v>1</v>
      </c>
      <c r="N70" s="1112">
        <v>1200000</v>
      </c>
      <c r="O70" s="925" t="s">
        <v>339</v>
      </c>
      <c r="P70" s="1113"/>
      <c r="R70" s="849"/>
      <c r="S70" s="849"/>
    </row>
    <row r="71" spans="1:19" ht="24">
      <c r="A71" s="1081">
        <v>53</v>
      </c>
      <c r="B71" s="887" t="s">
        <v>465</v>
      </c>
      <c r="C71" s="885" t="s">
        <v>478</v>
      </c>
      <c r="D71" s="1111" t="s">
        <v>428</v>
      </c>
      <c r="E71" s="886" t="s">
        <v>107</v>
      </c>
      <c r="F71" s="886" t="s">
        <v>108</v>
      </c>
      <c r="G71" s="886" t="s">
        <v>81</v>
      </c>
      <c r="H71" s="887" t="s">
        <v>98</v>
      </c>
      <c r="I71" s="886">
        <v>2022</v>
      </c>
      <c r="J71" s="886" t="s">
        <v>479</v>
      </c>
      <c r="K71" s="886" t="s">
        <v>76</v>
      </c>
      <c r="L71" s="966" t="s">
        <v>71</v>
      </c>
      <c r="M71" s="886">
        <v>2</v>
      </c>
      <c r="N71" s="1112">
        <v>800000</v>
      </c>
      <c r="O71" s="925" t="s">
        <v>339</v>
      </c>
      <c r="P71" s="1113"/>
      <c r="R71" s="849"/>
      <c r="S71" s="849"/>
    </row>
    <row r="72" spans="1:19" ht="24">
      <c r="A72" s="1081">
        <v>54</v>
      </c>
      <c r="B72" s="887" t="s">
        <v>349</v>
      </c>
      <c r="C72" s="885" t="s">
        <v>407</v>
      </c>
      <c r="D72" s="1111" t="s">
        <v>308</v>
      </c>
      <c r="E72" s="886" t="s">
        <v>480</v>
      </c>
      <c r="F72" s="886"/>
      <c r="G72" s="886" t="s">
        <v>81</v>
      </c>
      <c r="H72" s="887" t="s">
        <v>98</v>
      </c>
      <c r="I72" s="886">
        <v>2023</v>
      </c>
      <c r="J72" s="886" t="s">
        <v>481</v>
      </c>
      <c r="K72" s="886" t="s">
        <v>70</v>
      </c>
      <c r="L72" s="966" t="s">
        <v>71</v>
      </c>
      <c r="M72" s="886">
        <v>1</v>
      </c>
      <c r="N72" s="1112">
        <v>9950000</v>
      </c>
      <c r="O72" s="925" t="s">
        <v>339</v>
      </c>
      <c r="P72" s="1113"/>
      <c r="R72" s="996"/>
      <c r="S72" s="996"/>
    </row>
    <row r="73" spans="1:19" ht="36">
      <c r="A73" s="1081">
        <v>55</v>
      </c>
      <c r="B73" s="887" t="s">
        <v>357</v>
      </c>
      <c r="C73" s="885" t="s">
        <v>110</v>
      </c>
      <c r="D73" s="1111" t="s">
        <v>310</v>
      </c>
      <c r="E73" s="886" t="s">
        <v>482</v>
      </c>
      <c r="F73" s="886"/>
      <c r="G73" s="886" t="s">
        <v>81</v>
      </c>
      <c r="H73" s="887" t="s">
        <v>98</v>
      </c>
      <c r="I73" s="886">
        <v>2023</v>
      </c>
      <c r="J73" s="886" t="s">
        <v>426</v>
      </c>
      <c r="K73" s="886" t="s">
        <v>70</v>
      </c>
      <c r="L73" s="966" t="s">
        <v>71</v>
      </c>
      <c r="M73" s="886">
        <v>1</v>
      </c>
      <c r="N73" s="1112">
        <v>7750000</v>
      </c>
      <c r="O73" s="925" t="s">
        <v>483</v>
      </c>
      <c r="P73" s="1113"/>
      <c r="R73" s="849"/>
      <c r="S73" s="849"/>
    </row>
    <row r="74" spans="1:19" ht="36">
      <c r="A74" s="1081">
        <v>56</v>
      </c>
      <c r="B74" s="887" t="s">
        <v>475</v>
      </c>
      <c r="C74" s="885" t="s">
        <v>476</v>
      </c>
      <c r="D74" s="1111" t="s">
        <v>332</v>
      </c>
      <c r="E74" s="886" t="s">
        <v>484</v>
      </c>
      <c r="F74" s="886"/>
      <c r="G74" s="886" t="s">
        <v>81</v>
      </c>
      <c r="H74" s="887" t="s">
        <v>98</v>
      </c>
      <c r="I74" s="886">
        <v>2023</v>
      </c>
      <c r="J74" s="886" t="s">
        <v>485</v>
      </c>
      <c r="K74" s="886" t="s">
        <v>70</v>
      </c>
      <c r="L74" s="966" t="s">
        <v>71</v>
      </c>
      <c r="M74" s="886">
        <v>1</v>
      </c>
      <c r="N74" s="1112">
        <v>2200000</v>
      </c>
      <c r="O74" s="925" t="str">
        <f t="shared" ref="O74" si="0">O73</f>
        <v>Kaur Danarta</v>
      </c>
      <c r="P74" s="1113"/>
      <c r="R74" s="849"/>
      <c r="S74" s="849"/>
    </row>
    <row r="75" spans="1:19" ht="48">
      <c r="A75" s="1081">
        <v>57</v>
      </c>
      <c r="B75" s="887" t="s">
        <v>357</v>
      </c>
      <c r="C75" s="885" t="s">
        <v>358</v>
      </c>
      <c r="D75" s="1111" t="s">
        <v>393</v>
      </c>
      <c r="E75" s="886" t="s">
        <v>486</v>
      </c>
      <c r="F75" s="886"/>
      <c r="G75" s="886" t="s">
        <v>81</v>
      </c>
      <c r="H75" s="887" t="s">
        <v>98</v>
      </c>
      <c r="I75" s="886">
        <v>2023</v>
      </c>
      <c r="J75" s="886" t="s">
        <v>487</v>
      </c>
      <c r="K75" s="886" t="s">
        <v>70</v>
      </c>
      <c r="L75" s="966" t="s">
        <v>71</v>
      </c>
      <c r="M75" s="886">
        <v>1</v>
      </c>
      <c r="N75" s="1112">
        <v>7300000</v>
      </c>
      <c r="O75" s="925" t="s">
        <v>488</v>
      </c>
      <c r="P75" s="1113"/>
      <c r="R75" s="849"/>
      <c r="S75" s="849"/>
    </row>
    <row r="76" spans="1:19" ht="48">
      <c r="A76" s="1081">
        <v>58</v>
      </c>
      <c r="B76" s="887" t="s">
        <v>475</v>
      </c>
      <c r="C76" s="885" t="s">
        <v>489</v>
      </c>
      <c r="D76" s="1111" t="s">
        <v>490</v>
      </c>
      <c r="E76" s="886" t="s">
        <v>491</v>
      </c>
      <c r="F76" s="886"/>
      <c r="G76" s="886" t="s">
        <v>81</v>
      </c>
      <c r="H76" s="887" t="s">
        <v>98</v>
      </c>
      <c r="I76" s="886">
        <v>2023</v>
      </c>
      <c r="J76" s="886" t="s">
        <v>492</v>
      </c>
      <c r="K76" s="886" t="s">
        <v>70</v>
      </c>
      <c r="L76" s="966" t="s">
        <v>71</v>
      </c>
      <c r="M76" s="886">
        <v>1</v>
      </c>
      <c r="N76" s="1112">
        <v>200000</v>
      </c>
      <c r="O76" s="925" t="s">
        <v>488</v>
      </c>
      <c r="P76" s="1113"/>
      <c r="R76" s="849"/>
      <c r="S76" s="849"/>
    </row>
    <row r="77" spans="1:19" ht="24">
      <c r="A77" s="1081">
        <v>59</v>
      </c>
      <c r="B77" s="887" t="s">
        <v>493</v>
      </c>
      <c r="C77" s="885" t="s">
        <v>494</v>
      </c>
      <c r="D77" s="1111" t="s">
        <v>404</v>
      </c>
      <c r="E77" s="886" t="s">
        <v>495</v>
      </c>
      <c r="F77" s="886"/>
      <c r="G77" s="886" t="s">
        <v>81</v>
      </c>
      <c r="H77" s="887" t="s">
        <v>111</v>
      </c>
      <c r="I77" s="886">
        <v>2023</v>
      </c>
      <c r="J77" s="886">
        <v>1</v>
      </c>
      <c r="K77" s="886" t="s">
        <v>109</v>
      </c>
      <c r="L77" s="966" t="s">
        <v>71</v>
      </c>
      <c r="M77" s="886">
        <v>6</v>
      </c>
      <c r="N77" s="1112">
        <v>47400000</v>
      </c>
      <c r="O77" s="925" t="s">
        <v>112</v>
      </c>
      <c r="P77" s="1113"/>
      <c r="R77" s="849"/>
      <c r="S77" s="849"/>
    </row>
    <row r="78" spans="1:19" ht="24">
      <c r="A78" s="1081">
        <v>60</v>
      </c>
      <c r="B78" s="887" t="s">
        <v>357</v>
      </c>
      <c r="C78" s="885" t="s">
        <v>110</v>
      </c>
      <c r="D78" s="1111" t="s">
        <v>308</v>
      </c>
      <c r="E78" s="886" t="s">
        <v>496</v>
      </c>
      <c r="F78" s="886"/>
      <c r="G78" s="886" t="s">
        <v>81</v>
      </c>
      <c r="H78" s="887" t="s">
        <v>98</v>
      </c>
      <c r="I78" s="886">
        <v>2024</v>
      </c>
      <c r="J78" s="886" t="s">
        <v>426</v>
      </c>
      <c r="K78" s="886" t="s">
        <v>70</v>
      </c>
      <c r="L78" s="966" t="s">
        <v>71</v>
      </c>
      <c r="M78" s="886">
        <v>1</v>
      </c>
      <c r="N78" s="1112">
        <v>8300000</v>
      </c>
      <c r="O78" s="925" t="s">
        <v>497</v>
      </c>
      <c r="P78" s="1113"/>
      <c r="R78" s="849"/>
      <c r="S78" s="849"/>
    </row>
    <row r="79" spans="1:19" ht="24">
      <c r="A79" s="1081">
        <v>61</v>
      </c>
      <c r="B79" s="887" t="s">
        <v>475</v>
      </c>
      <c r="C79" s="885" t="s">
        <v>476</v>
      </c>
      <c r="D79" s="1111" t="s">
        <v>310</v>
      </c>
      <c r="E79" s="886" t="s">
        <v>498</v>
      </c>
      <c r="F79" s="886"/>
      <c r="G79" s="886" t="s">
        <v>81</v>
      </c>
      <c r="H79" s="887" t="s">
        <v>98</v>
      </c>
      <c r="I79" s="886">
        <v>2024</v>
      </c>
      <c r="J79" s="886" t="s">
        <v>499</v>
      </c>
      <c r="K79" s="886" t="s">
        <v>70</v>
      </c>
      <c r="L79" s="966" t="s">
        <v>71</v>
      </c>
      <c r="M79" s="886">
        <v>1</v>
      </c>
      <c r="N79" s="1112">
        <v>2200000</v>
      </c>
      <c r="O79" s="925" t="s">
        <v>94</v>
      </c>
      <c r="P79" s="1113"/>
      <c r="R79" s="849"/>
      <c r="S79" s="849"/>
    </row>
    <row r="80" spans="1:19" ht="36">
      <c r="A80" s="1081">
        <v>62</v>
      </c>
      <c r="B80" s="887" t="s">
        <v>312</v>
      </c>
      <c r="C80" s="885" t="s">
        <v>334</v>
      </c>
      <c r="D80" s="1111" t="s">
        <v>332</v>
      </c>
      <c r="E80" s="886" t="s">
        <v>78</v>
      </c>
      <c r="F80" s="886"/>
      <c r="G80" s="886" t="str">
        <f>E80</f>
        <v>Etalase</v>
      </c>
      <c r="H80" s="887" t="s">
        <v>98</v>
      </c>
      <c r="I80" s="886">
        <v>2024</v>
      </c>
      <c r="J80" s="886">
        <v>1</v>
      </c>
      <c r="K80" s="886" t="s">
        <v>70</v>
      </c>
      <c r="L80" s="966" t="s">
        <v>71</v>
      </c>
      <c r="M80" s="886">
        <v>1</v>
      </c>
      <c r="N80" s="1112">
        <v>2000000</v>
      </c>
      <c r="O80" s="925" t="s">
        <v>121</v>
      </c>
      <c r="P80" s="1113"/>
      <c r="R80" s="849"/>
      <c r="S80" s="849"/>
    </row>
    <row r="81" spans="1:19" ht="24">
      <c r="A81" s="1081">
        <v>63</v>
      </c>
      <c r="B81" s="887" t="s">
        <v>321</v>
      </c>
      <c r="C81" s="885" t="s">
        <v>341</v>
      </c>
      <c r="D81" s="1111" t="s">
        <v>393</v>
      </c>
      <c r="E81" s="886" t="s">
        <v>730</v>
      </c>
      <c r="F81" s="886"/>
      <c r="G81" s="886" t="str">
        <f t="shared" ref="G81:G82" si="1">E81</f>
        <v>Meja kayu</v>
      </c>
      <c r="H81" s="887" t="s">
        <v>98</v>
      </c>
      <c r="I81" s="886">
        <v>2024</v>
      </c>
      <c r="J81" s="886">
        <v>1</v>
      </c>
      <c r="K81" s="886" t="s">
        <v>70</v>
      </c>
      <c r="L81" s="966" t="s">
        <v>71</v>
      </c>
      <c r="M81" s="886">
        <v>1</v>
      </c>
      <c r="N81" s="1112">
        <v>3600000</v>
      </c>
      <c r="O81" s="925" t="s">
        <v>121</v>
      </c>
      <c r="P81" s="1113"/>
      <c r="R81" s="849"/>
      <c r="S81" s="849"/>
    </row>
    <row r="82" spans="1:19" ht="36">
      <c r="A82" s="1081">
        <v>64</v>
      </c>
      <c r="B82" s="887" t="s">
        <v>728</v>
      </c>
      <c r="C82" s="885" t="s">
        <v>729</v>
      </c>
      <c r="D82" s="1111" t="s">
        <v>490</v>
      </c>
      <c r="E82" s="886" t="s">
        <v>378</v>
      </c>
      <c r="F82" s="886"/>
      <c r="G82" s="886" t="str">
        <f t="shared" si="1"/>
        <v>Rak Kayu</v>
      </c>
      <c r="H82" s="886" t="s">
        <v>708</v>
      </c>
      <c r="I82" s="886">
        <v>2024</v>
      </c>
      <c r="J82" s="886" t="s">
        <v>731</v>
      </c>
      <c r="K82" s="886" t="s">
        <v>70</v>
      </c>
      <c r="L82" s="966" t="s">
        <v>71</v>
      </c>
      <c r="M82" s="886">
        <v>1</v>
      </c>
      <c r="N82" s="1112">
        <v>1298000</v>
      </c>
      <c r="O82" s="925" t="s">
        <v>707</v>
      </c>
      <c r="P82" s="1113"/>
      <c r="R82" s="849"/>
      <c r="S82" s="849"/>
    </row>
    <row r="83" spans="1:19" ht="36">
      <c r="A83" s="1081">
        <v>65</v>
      </c>
      <c r="B83" s="887" t="s">
        <v>974</v>
      </c>
      <c r="C83" s="885" t="s">
        <v>975</v>
      </c>
      <c r="D83" s="1111"/>
      <c r="E83" s="886" t="s">
        <v>4455</v>
      </c>
      <c r="F83" s="886"/>
      <c r="G83" s="886" t="s">
        <v>81</v>
      </c>
      <c r="H83" s="887" t="s">
        <v>98</v>
      </c>
      <c r="I83" s="886">
        <v>2025</v>
      </c>
      <c r="J83" s="886"/>
      <c r="K83" s="886" t="s">
        <v>70</v>
      </c>
      <c r="L83" s="966" t="s">
        <v>71</v>
      </c>
      <c r="M83" s="886">
        <v>1</v>
      </c>
      <c r="N83" s="1112">
        <v>1000000</v>
      </c>
      <c r="O83" s="925" t="s">
        <v>121</v>
      </c>
      <c r="P83" s="1113"/>
      <c r="R83" s="849"/>
      <c r="S83" s="849"/>
    </row>
    <row r="84" spans="1:19" ht="36">
      <c r="A84" s="1081">
        <v>66</v>
      </c>
      <c r="B84" s="887" t="s">
        <v>465</v>
      </c>
      <c r="C84" s="885" t="s">
        <v>110</v>
      </c>
      <c r="D84" s="1111"/>
      <c r="E84" s="886" t="s">
        <v>4497</v>
      </c>
      <c r="F84" s="886"/>
      <c r="G84" s="886" t="s">
        <v>81</v>
      </c>
      <c r="H84" s="887" t="s">
        <v>98</v>
      </c>
      <c r="I84" s="886">
        <v>2025</v>
      </c>
      <c r="J84" s="886"/>
      <c r="K84" s="886" t="s">
        <v>70</v>
      </c>
      <c r="L84" s="966" t="s">
        <v>71</v>
      </c>
      <c r="M84" s="886">
        <v>1</v>
      </c>
      <c r="N84" s="1112">
        <v>8000000</v>
      </c>
      <c r="O84" s="925" t="s">
        <v>4454</v>
      </c>
      <c r="P84" s="1113"/>
      <c r="R84" s="849"/>
      <c r="S84" s="849"/>
    </row>
    <row r="85" spans="1:19" ht="24">
      <c r="A85" s="1081">
        <v>67</v>
      </c>
      <c r="B85" s="887" t="s">
        <v>4451</v>
      </c>
      <c r="C85" s="885" t="s">
        <v>370</v>
      </c>
      <c r="D85" s="1111"/>
      <c r="E85" s="886" t="s">
        <v>4453</v>
      </c>
      <c r="F85" s="886"/>
      <c r="G85" s="886" t="s">
        <v>4522</v>
      </c>
      <c r="H85" s="887" t="s">
        <v>98</v>
      </c>
      <c r="I85" s="886">
        <v>2025</v>
      </c>
      <c r="J85" s="886" t="s">
        <v>4495</v>
      </c>
      <c r="K85" s="886" t="s">
        <v>70</v>
      </c>
      <c r="L85" s="966" t="s">
        <v>71</v>
      </c>
      <c r="M85" s="886">
        <v>1</v>
      </c>
      <c r="N85" s="1112">
        <v>1500000</v>
      </c>
      <c r="O85" s="925" t="s">
        <v>94</v>
      </c>
      <c r="P85" s="1113"/>
      <c r="R85" s="849"/>
      <c r="S85" s="849"/>
    </row>
    <row r="86" spans="1:19" ht="24">
      <c r="A86" s="1081">
        <v>68</v>
      </c>
      <c r="B86" s="887" t="s">
        <v>4451</v>
      </c>
      <c r="C86" s="885" t="s">
        <v>370</v>
      </c>
      <c r="D86" s="1111"/>
      <c r="E86" s="886" t="s">
        <v>4452</v>
      </c>
      <c r="F86" s="886"/>
      <c r="G86" s="886" t="s">
        <v>4522</v>
      </c>
      <c r="H86" s="887" t="s">
        <v>98</v>
      </c>
      <c r="I86" s="886">
        <v>2025</v>
      </c>
      <c r="J86" s="886"/>
      <c r="K86" s="886" t="s">
        <v>70</v>
      </c>
      <c r="L86" s="966" t="s">
        <v>71</v>
      </c>
      <c r="M86" s="886">
        <v>2</v>
      </c>
      <c r="N86" s="1112">
        <v>3500000</v>
      </c>
      <c r="O86" s="925" t="s">
        <v>94</v>
      </c>
      <c r="P86" s="1113"/>
      <c r="R86" s="849"/>
      <c r="S86" s="849"/>
    </row>
    <row r="87" spans="1:19" ht="24">
      <c r="A87" s="1081">
        <v>69</v>
      </c>
      <c r="B87" s="887" t="s">
        <v>4451</v>
      </c>
      <c r="C87" s="885" t="s">
        <v>370</v>
      </c>
      <c r="D87" s="1111"/>
      <c r="E87" s="886" t="s">
        <v>4450</v>
      </c>
      <c r="F87" s="886"/>
      <c r="G87" s="886" t="s">
        <v>4522</v>
      </c>
      <c r="H87" s="887" t="s">
        <v>98</v>
      </c>
      <c r="I87" s="886">
        <v>2025</v>
      </c>
      <c r="J87" s="886"/>
      <c r="K87" s="886" t="s">
        <v>70</v>
      </c>
      <c r="L87" s="966" t="s">
        <v>71</v>
      </c>
      <c r="M87" s="886">
        <v>1</v>
      </c>
      <c r="N87" s="1112">
        <v>760000</v>
      </c>
      <c r="O87" s="925" t="s">
        <v>121</v>
      </c>
      <c r="P87" s="1113"/>
      <c r="R87" s="849"/>
      <c r="S87" s="849"/>
    </row>
    <row r="88" spans="1:19" ht="36">
      <c r="A88" s="1081">
        <v>70</v>
      </c>
      <c r="B88" s="887" t="s">
        <v>941</v>
      </c>
      <c r="C88" s="885" t="s">
        <v>4493</v>
      </c>
      <c r="D88" s="1111"/>
      <c r="E88" s="886" t="s">
        <v>4447</v>
      </c>
      <c r="F88" s="886"/>
      <c r="G88" s="886" t="s">
        <v>81</v>
      </c>
      <c r="H88" s="886" t="s">
        <v>4449</v>
      </c>
      <c r="I88" s="886">
        <v>2025</v>
      </c>
      <c r="J88" s="886"/>
      <c r="K88" s="886" t="s">
        <v>70</v>
      </c>
      <c r="L88" s="966" t="s">
        <v>71</v>
      </c>
      <c r="M88" s="886">
        <v>1</v>
      </c>
      <c r="N88" s="1112">
        <v>5000000</v>
      </c>
      <c r="O88" s="925" t="s">
        <v>121</v>
      </c>
      <c r="P88" s="1113"/>
      <c r="R88" s="849"/>
      <c r="S88" s="849"/>
    </row>
    <row r="89" spans="1:19" ht="24">
      <c r="A89" s="1081">
        <v>71</v>
      </c>
      <c r="B89" s="887" t="s">
        <v>4446</v>
      </c>
      <c r="C89" s="885" t="s">
        <v>4444</v>
      </c>
      <c r="D89" s="1111"/>
      <c r="E89" s="886" t="s">
        <v>4445</v>
      </c>
      <c r="F89" s="886"/>
      <c r="G89" s="886" t="s">
        <v>81</v>
      </c>
      <c r="H89" s="887" t="s">
        <v>98</v>
      </c>
      <c r="I89" s="886">
        <v>2025</v>
      </c>
      <c r="J89" s="886" t="s">
        <v>4492</v>
      </c>
      <c r="K89" s="886" t="s">
        <v>70</v>
      </c>
      <c r="L89" s="966" t="s">
        <v>71</v>
      </c>
      <c r="M89" s="886">
        <v>1</v>
      </c>
      <c r="N89" s="1112">
        <v>8660000</v>
      </c>
      <c r="O89" s="925" t="s">
        <v>121</v>
      </c>
      <c r="P89" s="1113"/>
      <c r="R89" s="849"/>
      <c r="S89" s="849"/>
    </row>
    <row r="90" spans="1:19" ht="24">
      <c r="A90" s="1081">
        <v>72</v>
      </c>
      <c r="B90" s="887" t="s">
        <v>465</v>
      </c>
      <c r="C90" s="885" t="s">
        <v>110</v>
      </c>
      <c r="D90" s="1111"/>
      <c r="E90" s="886" t="s">
        <v>4443</v>
      </c>
      <c r="F90" s="886"/>
      <c r="G90" s="886" t="s">
        <v>81</v>
      </c>
      <c r="H90" s="887" t="s">
        <v>98</v>
      </c>
      <c r="I90" s="886">
        <v>2025</v>
      </c>
      <c r="J90" s="886" t="s">
        <v>4489</v>
      </c>
      <c r="K90" s="886" t="s">
        <v>70</v>
      </c>
      <c r="L90" s="966" t="s">
        <v>71</v>
      </c>
      <c r="M90" s="886">
        <v>1</v>
      </c>
      <c r="N90" s="1112">
        <v>8000000</v>
      </c>
      <c r="O90" s="925" t="s">
        <v>89</v>
      </c>
      <c r="P90" s="1113"/>
      <c r="R90" s="849"/>
      <c r="S90" s="849"/>
    </row>
    <row r="91" spans="1:19">
      <c r="A91" s="1081">
        <v>73</v>
      </c>
      <c r="B91" s="887" t="s">
        <v>4441</v>
      </c>
      <c r="C91" s="885" t="s">
        <v>4440</v>
      </c>
      <c r="D91" s="1111"/>
      <c r="E91" s="885" t="s">
        <v>4440</v>
      </c>
      <c r="F91" s="886"/>
      <c r="G91" s="886" t="s">
        <v>75</v>
      </c>
      <c r="H91" s="887" t="s">
        <v>98</v>
      </c>
      <c r="I91" s="886">
        <v>2025</v>
      </c>
      <c r="J91" s="886"/>
      <c r="K91" s="886" t="s">
        <v>70</v>
      </c>
      <c r="L91" s="966" t="s">
        <v>71</v>
      </c>
      <c r="M91" s="886">
        <v>2</v>
      </c>
      <c r="N91" s="1112">
        <v>1900000</v>
      </c>
      <c r="O91" s="925" t="s">
        <v>4521</v>
      </c>
      <c r="P91" s="1113"/>
      <c r="R91" s="849"/>
      <c r="S91" s="849"/>
    </row>
    <row r="92" spans="1:19">
      <c r="A92" s="1115"/>
      <c r="B92" s="308"/>
      <c r="C92" s="1116" t="s">
        <v>13</v>
      </c>
      <c r="D92" s="886"/>
      <c r="E92" s="925"/>
      <c r="F92" s="925"/>
      <c r="G92" s="886"/>
      <c r="H92" s="887"/>
      <c r="I92" s="925"/>
      <c r="J92" s="925"/>
      <c r="K92" s="886"/>
      <c r="L92" s="925"/>
      <c r="M92" s="925"/>
      <c r="N92" s="1117">
        <f>SUM(N19:N91)</f>
        <v>353039333</v>
      </c>
      <c r="O92" s="925"/>
      <c r="P92" s="1113"/>
      <c r="R92" s="849"/>
      <c r="S92" s="849"/>
    </row>
    <row r="93" spans="1:19">
      <c r="A93" s="1118" t="s">
        <v>113</v>
      </c>
      <c r="B93" s="1119" t="s">
        <v>114</v>
      </c>
      <c r="C93" s="1116"/>
      <c r="D93" s="1120"/>
      <c r="E93" s="1116"/>
      <c r="F93" s="1116"/>
      <c r="G93" s="1120"/>
      <c r="H93" s="1121"/>
      <c r="I93" s="1116"/>
      <c r="J93" s="1116"/>
      <c r="K93" s="1120"/>
      <c r="L93" s="1116"/>
      <c r="M93" s="1116"/>
      <c r="N93" s="1122"/>
      <c r="O93" s="1116"/>
      <c r="P93" s="1123"/>
      <c r="R93" s="849"/>
      <c r="S93" s="849"/>
    </row>
    <row r="94" spans="1:19" ht="36">
      <c r="A94" s="1115">
        <v>1</v>
      </c>
      <c r="B94" s="887" t="s">
        <v>500</v>
      </c>
      <c r="C94" s="925" t="s">
        <v>501</v>
      </c>
      <c r="D94" s="1111" t="s">
        <v>308</v>
      </c>
      <c r="E94" s="925" t="s">
        <v>502</v>
      </c>
      <c r="F94" s="925"/>
      <c r="G94" s="886" t="s">
        <v>732</v>
      </c>
      <c r="H94" s="1124" t="s">
        <v>77</v>
      </c>
      <c r="I94" s="886">
        <v>1977</v>
      </c>
      <c r="J94" s="886" t="s">
        <v>504</v>
      </c>
      <c r="K94" s="886" t="s">
        <v>116</v>
      </c>
      <c r="L94" s="966" t="s">
        <v>71</v>
      </c>
      <c r="M94" s="886">
        <v>1</v>
      </c>
      <c r="N94" s="1125">
        <f>462820000</f>
        <v>462820000</v>
      </c>
      <c r="O94" s="925" t="s">
        <v>222</v>
      </c>
      <c r="P94" s="1113"/>
      <c r="R94" s="849"/>
      <c r="S94" s="849"/>
    </row>
    <row r="95" spans="1:19" ht="36">
      <c r="A95" s="1115">
        <v>2</v>
      </c>
      <c r="B95" s="887" t="s">
        <v>505</v>
      </c>
      <c r="C95" s="925" t="s">
        <v>506</v>
      </c>
      <c r="D95" s="1111" t="s">
        <v>308</v>
      </c>
      <c r="E95" s="925" t="s">
        <v>502</v>
      </c>
      <c r="F95" s="925"/>
      <c r="G95" s="886" t="s">
        <v>732</v>
      </c>
      <c r="H95" s="887" t="s">
        <v>111</v>
      </c>
      <c r="I95" s="886">
        <v>2002</v>
      </c>
      <c r="J95" s="886" t="s">
        <v>241</v>
      </c>
      <c r="K95" s="886" t="s">
        <v>116</v>
      </c>
      <c r="L95" s="966" t="s">
        <v>71</v>
      </c>
      <c r="M95" s="886">
        <v>1</v>
      </c>
      <c r="N95" s="1125">
        <v>75000000</v>
      </c>
      <c r="O95" s="925" t="s">
        <v>507</v>
      </c>
      <c r="P95" s="1113"/>
      <c r="R95" s="849"/>
      <c r="S95" s="849"/>
    </row>
    <row r="96" spans="1:19" ht="36">
      <c r="A96" s="1115">
        <v>3</v>
      </c>
      <c r="B96" s="887" t="s">
        <v>505</v>
      </c>
      <c r="C96" s="925" t="s">
        <v>506</v>
      </c>
      <c r="D96" s="1111" t="s">
        <v>310</v>
      </c>
      <c r="E96" s="925" t="s">
        <v>502</v>
      </c>
      <c r="F96" s="925"/>
      <c r="G96" s="886" t="s">
        <v>732</v>
      </c>
      <c r="H96" s="887" t="s">
        <v>111</v>
      </c>
      <c r="I96" s="886">
        <v>2002</v>
      </c>
      <c r="J96" s="886" t="s">
        <v>241</v>
      </c>
      <c r="K96" s="886" t="s">
        <v>116</v>
      </c>
      <c r="L96" s="966" t="s">
        <v>71</v>
      </c>
      <c r="M96" s="886">
        <v>1</v>
      </c>
      <c r="N96" s="1125">
        <v>75000000</v>
      </c>
      <c r="O96" s="925" t="s">
        <v>508</v>
      </c>
      <c r="P96" s="1113"/>
      <c r="R96" s="849"/>
      <c r="S96" s="849"/>
    </row>
    <row r="97" spans="1:19" ht="36">
      <c r="A97" s="1115">
        <v>4</v>
      </c>
      <c r="B97" s="887" t="s">
        <v>509</v>
      </c>
      <c r="C97" s="925" t="s">
        <v>506</v>
      </c>
      <c r="D97" s="1111" t="s">
        <v>308</v>
      </c>
      <c r="E97" s="925" t="s">
        <v>502</v>
      </c>
      <c r="F97" s="925"/>
      <c r="G97" s="886" t="s">
        <v>732</v>
      </c>
      <c r="H97" s="887" t="s">
        <v>77</v>
      </c>
      <c r="I97" s="886">
        <v>2007</v>
      </c>
      <c r="J97" s="886" t="s">
        <v>510</v>
      </c>
      <c r="K97" s="886" t="s">
        <v>116</v>
      </c>
      <c r="L97" s="966" t="s">
        <v>71</v>
      </c>
      <c r="M97" s="886">
        <v>1</v>
      </c>
      <c r="N97" s="1125">
        <v>40000000</v>
      </c>
      <c r="O97" s="925" t="s">
        <v>511</v>
      </c>
      <c r="P97" s="1113"/>
      <c r="R97" s="849"/>
      <c r="S97" s="849"/>
    </row>
    <row r="98" spans="1:19" ht="36">
      <c r="A98" s="1115">
        <v>5</v>
      </c>
      <c r="B98" s="887" t="s">
        <v>505</v>
      </c>
      <c r="C98" s="925" t="s">
        <v>506</v>
      </c>
      <c r="D98" s="1111" t="s">
        <v>308</v>
      </c>
      <c r="E98" s="925" t="s">
        <v>502</v>
      </c>
      <c r="F98" s="925"/>
      <c r="G98" s="886" t="s">
        <v>732</v>
      </c>
      <c r="H98" s="887" t="s">
        <v>111</v>
      </c>
      <c r="I98" s="886">
        <v>2008</v>
      </c>
      <c r="J98" s="886" t="s">
        <v>512</v>
      </c>
      <c r="K98" s="886" t="s">
        <v>116</v>
      </c>
      <c r="L98" s="966" t="s">
        <v>71</v>
      </c>
      <c r="M98" s="886">
        <v>1</v>
      </c>
      <c r="N98" s="1125">
        <v>81877000</v>
      </c>
      <c r="O98" s="925" t="s">
        <v>513</v>
      </c>
      <c r="P98" s="1113"/>
      <c r="R98" s="849"/>
      <c r="S98" s="849"/>
    </row>
    <row r="99" spans="1:19" ht="36">
      <c r="A99" s="1115">
        <v>6</v>
      </c>
      <c r="B99" s="887" t="s">
        <v>505</v>
      </c>
      <c r="C99" s="925" t="s">
        <v>506</v>
      </c>
      <c r="D99" s="1111" t="s">
        <v>308</v>
      </c>
      <c r="E99" s="925" t="s">
        <v>502</v>
      </c>
      <c r="F99" s="925"/>
      <c r="G99" s="886" t="s">
        <v>732</v>
      </c>
      <c r="H99" s="887" t="s">
        <v>111</v>
      </c>
      <c r="I99" s="886">
        <v>2010</v>
      </c>
      <c r="J99" s="886" t="s">
        <v>514</v>
      </c>
      <c r="K99" s="886" t="s">
        <v>116</v>
      </c>
      <c r="L99" s="966" t="s">
        <v>71</v>
      </c>
      <c r="M99" s="886">
        <v>1</v>
      </c>
      <c r="N99" s="1125">
        <v>83625000</v>
      </c>
      <c r="O99" s="925" t="s">
        <v>515</v>
      </c>
      <c r="P99" s="1113"/>
      <c r="R99" s="849"/>
      <c r="S99" s="849"/>
    </row>
    <row r="100" spans="1:19" ht="36">
      <c r="A100" s="1115">
        <v>7</v>
      </c>
      <c r="B100" s="887" t="s">
        <v>505</v>
      </c>
      <c r="C100" s="925" t="s">
        <v>506</v>
      </c>
      <c r="D100" s="1111" t="s">
        <v>310</v>
      </c>
      <c r="E100" s="925" t="s">
        <v>502</v>
      </c>
      <c r="F100" s="925"/>
      <c r="G100" s="886" t="s">
        <v>732</v>
      </c>
      <c r="H100" s="887" t="s">
        <v>111</v>
      </c>
      <c r="I100" s="886">
        <v>2010</v>
      </c>
      <c r="J100" s="886" t="s">
        <v>516</v>
      </c>
      <c r="K100" s="886" t="s">
        <v>116</v>
      </c>
      <c r="L100" s="966" t="s">
        <v>71</v>
      </c>
      <c r="M100" s="886">
        <v>1</v>
      </c>
      <c r="N100" s="1125">
        <v>83625000</v>
      </c>
      <c r="O100" s="925" t="s">
        <v>517</v>
      </c>
      <c r="P100" s="1113"/>
      <c r="R100" s="849"/>
      <c r="S100" s="849"/>
    </row>
    <row r="101" spans="1:19" ht="36">
      <c r="A101" s="1115">
        <v>8</v>
      </c>
      <c r="B101" s="887" t="s">
        <v>505</v>
      </c>
      <c r="C101" s="925" t="s">
        <v>506</v>
      </c>
      <c r="D101" s="1111" t="s">
        <v>308</v>
      </c>
      <c r="E101" s="925" t="s">
        <v>502</v>
      </c>
      <c r="F101" s="925"/>
      <c r="G101" s="886" t="s">
        <v>732</v>
      </c>
      <c r="H101" s="887" t="s">
        <v>111</v>
      </c>
      <c r="I101" s="886">
        <v>2012</v>
      </c>
      <c r="J101" s="886" t="s">
        <v>514</v>
      </c>
      <c r="K101" s="886" t="s">
        <v>116</v>
      </c>
      <c r="L101" s="966" t="s">
        <v>71</v>
      </c>
      <c r="M101" s="886">
        <v>1</v>
      </c>
      <c r="N101" s="1125">
        <v>88717000</v>
      </c>
      <c r="O101" s="925" t="s">
        <v>518</v>
      </c>
      <c r="P101" s="1113"/>
      <c r="R101" s="849"/>
      <c r="S101" s="849"/>
    </row>
    <row r="102" spans="1:19" ht="36">
      <c r="A102" s="1115">
        <v>9</v>
      </c>
      <c r="B102" s="887" t="s">
        <v>505</v>
      </c>
      <c r="C102" s="925" t="s">
        <v>506</v>
      </c>
      <c r="D102" s="1111" t="s">
        <v>310</v>
      </c>
      <c r="E102" s="925" t="s">
        <v>502</v>
      </c>
      <c r="F102" s="925"/>
      <c r="G102" s="886" t="s">
        <v>732</v>
      </c>
      <c r="H102" s="887" t="s">
        <v>111</v>
      </c>
      <c r="I102" s="886">
        <v>2012</v>
      </c>
      <c r="J102" s="886" t="s">
        <v>514</v>
      </c>
      <c r="K102" s="886" t="s">
        <v>116</v>
      </c>
      <c r="L102" s="966" t="s">
        <v>71</v>
      </c>
      <c r="M102" s="886">
        <v>1</v>
      </c>
      <c r="N102" s="1125">
        <v>88717000</v>
      </c>
      <c r="O102" s="925" t="s">
        <v>519</v>
      </c>
      <c r="P102" s="1113"/>
      <c r="R102" s="849"/>
      <c r="S102" s="849"/>
    </row>
    <row r="103" spans="1:19" ht="36">
      <c r="A103" s="1115">
        <v>10</v>
      </c>
      <c r="B103" s="887" t="s">
        <v>505</v>
      </c>
      <c r="C103" s="925" t="s">
        <v>506</v>
      </c>
      <c r="D103" s="1111" t="s">
        <v>308</v>
      </c>
      <c r="E103" s="925" t="s">
        <v>502</v>
      </c>
      <c r="F103" s="925"/>
      <c r="G103" s="886" t="s">
        <v>732</v>
      </c>
      <c r="H103" s="887" t="s">
        <v>111</v>
      </c>
      <c r="I103" s="886">
        <v>2013</v>
      </c>
      <c r="J103" s="886" t="s">
        <v>512</v>
      </c>
      <c r="K103" s="886" t="s">
        <v>116</v>
      </c>
      <c r="L103" s="966" t="s">
        <v>71</v>
      </c>
      <c r="M103" s="886">
        <v>1</v>
      </c>
      <c r="N103" s="1125">
        <v>159520000</v>
      </c>
      <c r="O103" s="925" t="s">
        <v>520</v>
      </c>
      <c r="P103" s="1113"/>
      <c r="R103" s="849"/>
      <c r="S103" s="849"/>
    </row>
    <row r="104" spans="1:19" ht="36">
      <c r="A104" s="1115">
        <v>11</v>
      </c>
      <c r="B104" s="887" t="s">
        <v>521</v>
      </c>
      <c r="C104" s="1126" t="s">
        <v>522</v>
      </c>
      <c r="D104" s="1111" t="s">
        <v>308</v>
      </c>
      <c r="E104" s="925" t="s">
        <v>502</v>
      </c>
      <c r="F104" s="925"/>
      <c r="G104" s="886" t="s">
        <v>732</v>
      </c>
      <c r="H104" s="887" t="s">
        <v>111</v>
      </c>
      <c r="I104" s="966">
        <v>2015</v>
      </c>
      <c r="J104" s="886" t="s">
        <v>523</v>
      </c>
      <c r="K104" s="886" t="s">
        <v>116</v>
      </c>
      <c r="L104" s="966" t="s">
        <v>71</v>
      </c>
      <c r="M104" s="886">
        <v>1</v>
      </c>
      <c r="N104" s="1127">
        <v>10000000</v>
      </c>
      <c r="O104" s="925" t="s">
        <v>524</v>
      </c>
      <c r="P104" s="1113"/>
      <c r="R104" s="849"/>
      <c r="S104" s="849"/>
    </row>
    <row r="105" spans="1:19" ht="36">
      <c r="A105" s="1115">
        <v>12</v>
      </c>
      <c r="B105" s="887" t="s">
        <v>525</v>
      </c>
      <c r="C105" s="925" t="s">
        <v>526</v>
      </c>
      <c r="D105" s="1111" t="s">
        <v>310</v>
      </c>
      <c r="E105" s="925" t="s">
        <v>502</v>
      </c>
      <c r="F105" s="925"/>
      <c r="G105" s="886" t="s">
        <v>732</v>
      </c>
      <c r="H105" s="1124" t="s">
        <v>503</v>
      </c>
      <c r="I105" s="1111" t="s">
        <v>527</v>
      </c>
      <c r="J105" s="886" t="s">
        <v>528</v>
      </c>
      <c r="K105" s="886" t="s">
        <v>116</v>
      </c>
      <c r="L105" s="966" t="s">
        <v>71</v>
      </c>
      <c r="M105" s="886">
        <v>1</v>
      </c>
      <c r="N105" s="1125">
        <v>23225000</v>
      </c>
      <c r="O105" s="925" t="s">
        <v>529</v>
      </c>
      <c r="P105" s="1113"/>
      <c r="R105" s="849"/>
      <c r="S105" s="849"/>
    </row>
    <row r="106" spans="1:19">
      <c r="A106" s="1115">
        <v>13</v>
      </c>
      <c r="B106" s="887" t="s">
        <v>530</v>
      </c>
      <c r="C106" s="925" t="s">
        <v>531</v>
      </c>
      <c r="D106" s="1111" t="s">
        <v>332</v>
      </c>
      <c r="E106" s="925" t="s">
        <v>502</v>
      </c>
      <c r="F106" s="925"/>
      <c r="G106" s="886" t="s">
        <v>115</v>
      </c>
      <c r="H106" s="1128" t="s">
        <v>98</v>
      </c>
      <c r="I106" s="886">
        <v>2015</v>
      </c>
      <c r="J106" s="886" t="s">
        <v>532</v>
      </c>
      <c r="K106" s="886" t="s">
        <v>116</v>
      </c>
      <c r="L106" s="966" t="s">
        <v>71</v>
      </c>
      <c r="M106" s="886">
        <v>1</v>
      </c>
      <c r="N106" s="1125">
        <v>55537000</v>
      </c>
      <c r="O106" s="925" t="s">
        <v>533</v>
      </c>
      <c r="P106" s="1113"/>
      <c r="R106" s="849"/>
      <c r="S106" s="849"/>
    </row>
    <row r="107" spans="1:19" ht="24">
      <c r="A107" s="1115">
        <v>14</v>
      </c>
      <c r="B107" s="887" t="s">
        <v>534</v>
      </c>
      <c r="C107" s="925" t="s">
        <v>535</v>
      </c>
      <c r="D107" s="1111" t="s">
        <v>308</v>
      </c>
      <c r="E107" s="925" t="s">
        <v>502</v>
      </c>
      <c r="F107" s="925"/>
      <c r="G107" s="886" t="s">
        <v>115</v>
      </c>
      <c r="H107" s="1124" t="s">
        <v>503</v>
      </c>
      <c r="I107" s="886">
        <v>2016</v>
      </c>
      <c r="J107" s="886" t="s">
        <v>504</v>
      </c>
      <c r="K107" s="886" t="s">
        <v>116</v>
      </c>
      <c r="L107" s="966" t="s">
        <v>80</v>
      </c>
      <c r="M107" s="886">
        <v>1</v>
      </c>
      <c r="N107" s="1125">
        <v>317300000</v>
      </c>
      <c r="O107" s="925" t="s">
        <v>415</v>
      </c>
      <c r="P107" s="1113"/>
      <c r="R107" s="849"/>
      <c r="S107" s="849"/>
    </row>
    <row r="108" spans="1:19" ht="24">
      <c r="A108" s="1115">
        <v>15</v>
      </c>
      <c r="B108" s="887" t="s">
        <v>536</v>
      </c>
      <c r="C108" s="925" t="s">
        <v>537</v>
      </c>
      <c r="D108" s="1111" t="s">
        <v>310</v>
      </c>
      <c r="E108" s="925" t="s">
        <v>502</v>
      </c>
      <c r="F108" s="925"/>
      <c r="G108" s="886" t="s">
        <v>115</v>
      </c>
      <c r="H108" s="1124" t="s">
        <v>503</v>
      </c>
      <c r="I108" s="886">
        <v>2016</v>
      </c>
      <c r="J108" s="886" t="s">
        <v>538</v>
      </c>
      <c r="K108" s="886" t="s">
        <v>116</v>
      </c>
      <c r="L108" s="966" t="s">
        <v>80</v>
      </c>
      <c r="M108" s="886">
        <v>1</v>
      </c>
      <c r="N108" s="1125">
        <v>60000000</v>
      </c>
      <c r="O108" s="925" t="s">
        <v>539</v>
      </c>
      <c r="P108" s="1113"/>
      <c r="R108" s="849"/>
      <c r="S108" s="849"/>
    </row>
    <row r="109" spans="1:19" ht="36">
      <c r="A109" s="1115">
        <v>16</v>
      </c>
      <c r="B109" s="887" t="s">
        <v>540</v>
      </c>
      <c r="C109" s="885" t="s">
        <v>541</v>
      </c>
      <c r="D109" s="1111" t="s">
        <v>332</v>
      </c>
      <c r="E109" s="925" t="s">
        <v>502</v>
      </c>
      <c r="F109" s="925"/>
      <c r="G109" s="886" t="s">
        <v>732</v>
      </c>
      <c r="H109" s="1128" t="s">
        <v>98</v>
      </c>
      <c r="I109" s="886">
        <v>2016</v>
      </c>
      <c r="J109" s="886" t="s">
        <v>542</v>
      </c>
      <c r="K109" s="886" t="s">
        <v>116</v>
      </c>
      <c r="L109" s="966" t="s">
        <v>80</v>
      </c>
      <c r="M109" s="886">
        <v>1</v>
      </c>
      <c r="N109" s="1125">
        <v>25000000</v>
      </c>
      <c r="O109" s="925" t="s">
        <v>122</v>
      </c>
      <c r="P109" s="1113"/>
      <c r="R109" s="849"/>
      <c r="S109" s="849"/>
    </row>
    <row r="110" spans="1:19" ht="36">
      <c r="A110" s="1115">
        <v>17</v>
      </c>
      <c r="B110" s="887" t="s">
        <v>543</v>
      </c>
      <c r="C110" s="925" t="s">
        <v>506</v>
      </c>
      <c r="D110" s="1111" t="s">
        <v>393</v>
      </c>
      <c r="E110" s="925" t="s">
        <v>502</v>
      </c>
      <c r="F110" s="925"/>
      <c r="G110" s="886" t="s">
        <v>732</v>
      </c>
      <c r="H110" s="1128" t="s">
        <v>544</v>
      </c>
      <c r="I110" s="886">
        <v>2016</v>
      </c>
      <c r="J110" s="886" t="s">
        <v>516</v>
      </c>
      <c r="K110" s="886" t="s">
        <v>116</v>
      </c>
      <c r="L110" s="966" t="s">
        <v>71</v>
      </c>
      <c r="M110" s="886">
        <v>1</v>
      </c>
      <c r="N110" s="1125">
        <v>139000000</v>
      </c>
      <c r="O110" s="925" t="s">
        <v>545</v>
      </c>
      <c r="P110" s="1113"/>
      <c r="R110" s="849"/>
      <c r="S110" s="849"/>
    </row>
    <row r="111" spans="1:19" ht="36">
      <c r="A111" s="1115">
        <v>18</v>
      </c>
      <c r="B111" s="887" t="s">
        <v>546</v>
      </c>
      <c r="C111" s="925" t="s">
        <v>547</v>
      </c>
      <c r="D111" s="1111" t="s">
        <v>308</v>
      </c>
      <c r="E111" s="925" t="s">
        <v>502</v>
      </c>
      <c r="F111" s="925"/>
      <c r="G111" s="886" t="s">
        <v>732</v>
      </c>
      <c r="H111" s="1128" t="s">
        <v>548</v>
      </c>
      <c r="I111" s="1111" t="s">
        <v>549</v>
      </c>
      <c r="J111" s="886" t="s">
        <v>550</v>
      </c>
      <c r="K111" s="886" t="s">
        <v>116</v>
      </c>
      <c r="L111" s="966" t="s">
        <v>71</v>
      </c>
      <c r="M111" s="886">
        <v>1</v>
      </c>
      <c r="N111" s="1125">
        <v>8802000</v>
      </c>
      <c r="O111" s="925" t="s">
        <v>551</v>
      </c>
      <c r="P111" s="1113"/>
      <c r="R111" s="849"/>
      <c r="S111" s="849"/>
    </row>
    <row r="112" spans="1:19" ht="36">
      <c r="A112" s="1115">
        <v>19</v>
      </c>
      <c r="B112" s="887" t="s">
        <v>521</v>
      </c>
      <c r="C112" s="925" t="s">
        <v>552</v>
      </c>
      <c r="D112" s="1111" t="s">
        <v>308</v>
      </c>
      <c r="E112" s="925" t="s">
        <v>502</v>
      </c>
      <c r="F112" s="925"/>
      <c r="G112" s="886" t="s">
        <v>732</v>
      </c>
      <c r="H112" s="1128" t="s">
        <v>553</v>
      </c>
      <c r="I112" s="1111" t="s">
        <v>554</v>
      </c>
      <c r="J112" s="886">
        <v>1</v>
      </c>
      <c r="K112" s="886" t="s">
        <v>116</v>
      </c>
      <c r="L112" s="966" t="s">
        <v>71</v>
      </c>
      <c r="M112" s="886">
        <v>1</v>
      </c>
      <c r="N112" s="1125">
        <v>51026850</v>
      </c>
      <c r="O112" s="925" t="s">
        <v>555</v>
      </c>
      <c r="P112" s="1113"/>
      <c r="R112" s="849"/>
      <c r="S112" s="849"/>
    </row>
    <row r="113" spans="1:19" ht="36">
      <c r="A113" s="1115">
        <v>20</v>
      </c>
      <c r="B113" s="887" t="s">
        <v>543</v>
      </c>
      <c r="C113" s="925" t="s">
        <v>506</v>
      </c>
      <c r="D113" s="1111" t="s">
        <v>308</v>
      </c>
      <c r="E113" s="925" t="s">
        <v>502</v>
      </c>
      <c r="F113" s="925"/>
      <c r="G113" s="886" t="s">
        <v>732</v>
      </c>
      <c r="H113" s="1128" t="s">
        <v>240</v>
      </c>
      <c r="I113" s="1111">
        <v>2024</v>
      </c>
      <c r="J113" s="886">
        <v>1</v>
      </c>
      <c r="K113" s="886" t="s">
        <v>116</v>
      </c>
      <c r="L113" s="966" t="s">
        <v>71</v>
      </c>
      <c r="M113" s="886">
        <v>1</v>
      </c>
      <c r="N113" s="1125">
        <v>7995500</v>
      </c>
      <c r="O113" s="925" t="s">
        <v>519</v>
      </c>
      <c r="P113" s="1113"/>
      <c r="R113" s="849"/>
      <c r="S113" s="849"/>
    </row>
    <row r="114" spans="1:19" ht="36">
      <c r="A114" s="1115">
        <v>21</v>
      </c>
      <c r="B114" s="887" t="s">
        <v>543</v>
      </c>
      <c r="C114" s="925" t="s">
        <v>506</v>
      </c>
      <c r="D114" s="1111" t="s">
        <v>332</v>
      </c>
      <c r="E114" s="925" t="s">
        <v>502</v>
      </c>
      <c r="F114" s="925"/>
      <c r="G114" s="886" t="s">
        <v>732</v>
      </c>
      <c r="H114" s="1128" t="s">
        <v>240</v>
      </c>
      <c r="I114" s="1111">
        <v>2024</v>
      </c>
      <c r="J114" s="886">
        <v>1</v>
      </c>
      <c r="K114" s="886" t="s">
        <v>116</v>
      </c>
      <c r="L114" s="966" t="s">
        <v>71</v>
      </c>
      <c r="M114" s="886">
        <v>1</v>
      </c>
      <c r="N114" s="1125">
        <v>11817000</v>
      </c>
      <c r="O114" s="925" t="s">
        <v>518</v>
      </c>
      <c r="P114" s="1113"/>
      <c r="R114" s="849"/>
      <c r="S114" s="849"/>
    </row>
    <row r="115" spans="1:19" ht="36">
      <c r="A115" s="1115">
        <v>22</v>
      </c>
      <c r="B115" s="887" t="s">
        <v>546</v>
      </c>
      <c r="C115" s="925" t="s">
        <v>547</v>
      </c>
      <c r="D115" s="1111" t="s">
        <v>332</v>
      </c>
      <c r="E115" s="925" t="s">
        <v>502</v>
      </c>
      <c r="F115" s="925"/>
      <c r="G115" s="886" t="s">
        <v>732</v>
      </c>
      <c r="H115" s="1128" t="s">
        <v>240</v>
      </c>
      <c r="I115" s="1111">
        <v>2024</v>
      </c>
      <c r="J115" s="886">
        <v>1</v>
      </c>
      <c r="K115" s="886" t="s">
        <v>116</v>
      </c>
      <c r="L115" s="966" t="s">
        <v>71</v>
      </c>
      <c r="M115" s="886">
        <v>1</v>
      </c>
      <c r="N115" s="1125">
        <v>41810000</v>
      </c>
      <c r="O115" s="925" t="s">
        <v>733</v>
      </c>
      <c r="P115" s="1113"/>
      <c r="R115" s="849"/>
      <c r="S115" s="849"/>
    </row>
    <row r="116" spans="1:19" ht="36">
      <c r="A116" s="1115">
        <v>23</v>
      </c>
      <c r="B116" s="887" t="s">
        <v>546</v>
      </c>
      <c r="C116" s="925" t="s">
        <v>547</v>
      </c>
      <c r="D116" s="1111" t="s">
        <v>308</v>
      </c>
      <c r="E116" s="925" t="s">
        <v>502</v>
      </c>
      <c r="F116" s="925"/>
      <c r="G116" s="886" t="s">
        <v>732</v>
      </c>
      <c r="H116" s="1128" t="s">
        <v>240</v>
      </c>
      <c r="I116" s="1111">
        <v>2024</v>
      </c>
      <c r="J116" s="886">
        <v>1</v>
      </c>
      <c r="K116" s="886" t="s">
        <v>116</v>
      </c>
      <c r="L116" s="966" t="s">
        <v>71</v>
      </c>
      <c r="M116" s="886">
        <v>1</v>
      </c>
      <c r="N116" s="1125">
        <v>12785500</v>
      </c>
      <c r="O116" s="925" t="s">
        <v>734</v>
      </c>
      <c r="P116" s="1113"/>
      <c r="R116" s="849"/>
      <c r="S116" s="849"/>
    </row>
    <row r="117" spans="1:19" ht="60">
      <c r="A117" s="1115">
        <v>24</v>
      </c>
      <c r="B117" s="887" t="s">
        <v>1067</v>
      </c>
      <c r="C117" s="925" t="s">
        <v>1036</v>
      </c>
      <c r="D117" s="1111" t="s">
        <v>308</v>
      </c>
      <c r="E117" s="925" t="s">
        <v>502</v>
      </c>
      <c r="F117" s="925"/>
      <c r="G117" s="886" t="s">
        <v>732</v>
      </c>
      <c r="H117" s="1128" t="s">
        <v>240</v>
      </c>
      <c r="I117" s="1111">
        <v>2025</v>
      </c>
      <c r="J117" s="886">
        <v>1</v>
      </c>
      <c r="K117" s="886" t="s">
        <v>116</v>
      </c>
      <c r="L117" s="966" t="s">
        <v>71</v>
      </c>
      <c r="M117" s="886">
        <v>1</v>
      </c>
      <c r="N117" s="922">
        <v>107087100</v>
      </c>
      <c r="O117" s="879" t="s">
        <v>4410</v>
      </c>
      <c r="P117" s="1113"/>
      <c r="R117" s="849"/>
      <c r="S117" s="849"/>
    </row>
    <row r="118" spans="1:19" ht="45">
      <c r="A118" s="1115">
        <v>25</v>
      </c>
      <c r="B118" s="887" t="s">
        <v>543</v>
      </c>
      <c r="C118" s="925" t="s">
        <v>506</v>
      </c>
      <c r="D118" s="1111" t="s">
        <v>310</v>
      </c>
      <c r="E118" s="925" t="s">
        <v>502</v>
      </c>
      <c r="F118" s="925"/>
      <c r="G118" s="886" t="s">
        <v>732</v>
      </c>
      <c r="H118" s="1128" t="s">
        <v>240</v>
      </c>
      <c r="I118" s="1111">
        <v>2025</v>
      </c>
      <c r="J118" s="886">
        <v>1</v>
      </c>
      <c r="K118" s="886" t="s">
        <v>116</v>
      </c>
      <c r="L118" s="966" t="s">
        <v>71</v>
      </c>
      <c r="M118" s="886">
        <v>1</v>
      </c>
      <c r="N118" s="922">
        <v>7174000</v>
      </c>
      <c r="O118" s="879" t="s">
        <v>4411</v>
      </c>
      <c r="P118" s="1113"/>
      <c r="R118" s="849"/>
      <c r="S118" s="849"/>
    </row>
    <row r="119" spans="1:19" ht="45">
      <c r="A119" s="1115">
        <v>26</v>
      </c>
      <c r="B119" s="887" t="s">
        <v>1063</v>
      </c>
      <c r="C119" s="925" t="s">
        <v>4458</v>
      </c>
      <c r="D119" s="1111" t="s">
        <v>308</v>
      </c>
      <c r="E119" s="925" t="s">
        <v>502</v>
      </c>
      <c r="F119" s="874" t="s">
        <v>4505</v>
      </c>
      <c r="G119" s="886"/>
      <c r="H119" s="1128" t="s">
        <v>4462</v>
      </c>
      <c r="I119" s="1111">
        <v>2025</v>
      </c>
      <c r="J119" s="886">
        <v>2</v>
      </c>
      <c r="K119" s="886" t="s">
        <v>116</v>
      </c>
      <c r="L119" s="966" t="s">
        <v>71</v>
      </c>
      <c r="M119" s="886">
        <v>2</v>
      </c>
      <c r="N119" s="922">
        <v>5134000</v>
      </c>
      <c r="O119" s="879" t="s">
        <v>4463</v>
      </c>
      <c r="P119" s="1113"/>
      <c r="R119" s="849"/>
      <c r="S119" s="849"/>
    </row>
    <row r="120" spans="1:19" ht="30">
      <c r="A120" s="1115">
        <v>27</v>
      </c>
      <c r="B120" s="887" t="s">
        <v>1067</v>
      </c>
      <c r="C120" s="925" t="s">
        <v>535</v>
      </c>
      <c r="D120" s="1111" t="s">
        <v>310</v>
      </c>
      <c r="E120" s="925" t="s">
        <v>502</v>
      </c>
      <c r="F120" s="874" t="s">
        <v>4505</v>
      </c>
      <c r="G120" s="886"/>
      <c r="H120" s="1128" t="s">
        <v>4462</v>
      </c>
      <c r="I120" s="1111">
        <v>2025</v>
      </c>
      <c r="J120" s="886">
        <v>2</v>
      </c>
      <c r="K120" s="886" t="s">
        <v>116</v>
      </c>
      <c r="L120" s="966" t="s">
        <v>71</v>
      </c>
      <c r="M120" s="886">
        <v>2</v>
      </c>
      <c r="N120" s="922">
        <v>5000000</v>
      </c>
      <c r="O120" s="879" t="s">
        <v>4506</v>
      </c>
      <c r="P120" s="1113"/>
      <c r="R120" s="849"/>
      <c r="S120" s="849"/>
    </row>
    <row r="121" spans="1:19" ht="45">
      <c r="A121" s="1115">
        <v>28</v>
      </c>
      <c r="B121" s="887" t="s">
        <v>1063</v>
      </c>
      <c r="C121" s="925" t="s">
        <v>4458</v>
      </c>
      <c r="D121" s="1111" t="s">
        <v>332</v>
      </c>
      <c r="E121" s="925" t="s">
        <v>502</v>
      </c>
      <c r="F121" s="925"/>
      <c r="G121" s="886" t="s">
        <v>732</v>
      </c>
      <c r="H121" s="1128" t="s">
        <v>4462</v>
      </c>
      <c r="I121" s="1111">
        <v>2025</v>
      </c>
      <c r="J121" s="886">
        <v>1</v>
      </c>
      <c r="K121" s="886" t="s">
        <v>116</v>
      </c>
      <c r="L121" s="966" t="s">
        <v>71</v>
      </c>
      <c r="M121" s="886">
        <v>1</v>
      </c>
      <c r="N121" s="922">
        <v>6341500</v>
      </c>
      <c r="O121" s="879" t="s">
        <v>4507</v>
      </c>
      <c r="P121" s="1113"/>
      <c r="R121" s="849"/>
      <c r="S121" s="849"/>
    </row>
    <row r="122" spans="1:19">
      <c r="A122" s="1115"/>
      <c r="B122" s="308"/>
      <c r="C122" s="1116" t="s">
        <v>13</v>
      </c>
      <c r="D122" s="886"/>
      <c r="E122" s="925"/>
      <c r="F122" s="925"/>
      <c r="G122" s="886"/>
      <c r="H122" s="887"/>
      <c r="I122" s="925"/>
      <c r="J122" s="925"/>
      <c r="K122" s="886"/>
      <c r="L122" s="925"/>
      <c r="M122" s="925"/>
      <c r="N122" s="1122">
        <f>SUM(N94:N121)</f>
        <v>2133936450</v>
      </c>
      <c r="O122" s="925"/>
      <c r="P122" s="1113"/>
      <c r="R122" s="849"/>
      <c r="S122" s="849"/>
    </row>
    <row r="123" spans="1:19">
      <c r="A123" s="1118" t="s">
        <v>124</v>
      </c>
      <c r="B123" s="1119" t="s">
        <v>125</v>
      </c>
      <c r="C123" s="1116"/>
      <c r="D123" s="1120"/>
      <c r="E123" s="1116"/>
      <c r="F123" s="1116"/>
      <c r="G123" s="1116"/>
      <c r="H123" s="1120"/>
      <c r="I123" s="1116"/>
      <c r="J123" s="1116"/>
      <c r="K123" s="1120"/>
      <c r="L123" s="1116"/>
      <c r="M123" s="1116"/>
      <c r="N123" s="1116"/>
      <c r="O123" s="1116"/>
      <c r="P123" s="1129"/>
      <c r="R123" s="849"/>
      <c r="S123" s="849"/>
    </row>
    <row r="124" spans="1:19">
      <c r="A124" s="1115"/>
      <c r="B124" s="308" t="s">
        <v>232</v>
      </c>
      <c r="C124" s="925"/>
      <c r="D124" s="886"/>
      <c r="E124" s="925"/>
      <c r="F124" s="925"/>
      <c r="G124" s="886"/>
      <c r="H124" s="887"/>
      <c r="I124" s="925"/>
      <c r="J124" s="925"/>
      <c r="K124" s="886"/>
      <c r="L124" s="925"/>
      <c r="M124" s="925"/>
      <c r="N124" s="886"/>
      <c r="O124" s="925"/>
      <c r="P124" s="1113"/>
      <c r="R124" s="849"/>
      <c r="S124" s="849"/>
    </row>
    <row r="125" spans="1:19" ht="24">
      <c r="A125" s="1115">
        <v>1</v>
      </c>
      <c r="B125" s="1130" t="s">
        <v>556</v>
      </c>
      <c r="C125" s="1126" t="s">
        <v>557</v>
      </c>
      <c r="D125" s="1111" t="s">
        <v>308</v>
      </c>
      <c r="E125" s="925" t="s">
        <v>558</v>
      </c>
      <c r="F125" s="925"/>
      <c r="G125" s="886" t="s">
        <v>559</v>
      </c>
      <c r="H125" s="887" t="s">
        <v>239</v>
      </c>
      <c r="I125" s="1131" t="s">
        <v>560</v>
      </c>
      <c r="J125" s="886">
        <v>40</v>
      </c>
      <c r="K125" s="886" t="s">
        <v>119</v>
      </c>
      <c r="L125" s="966" t="s">
        <v>71</v>
      </c>
      <c r="M125" s="886">
        <v>1</v>
      </c>
      <c r="N125" s="1127">
        <v>35000000</v>
      </c>
      <c r="O125" s="925" t="s">
        <v>120</v>
      </c>
      <c r="P125" s="1132" t="s">
        <v>561</v>
      </c>
      <c r="R125" s="849"/>
      <c r="S125" s="849"/>
    </row>
    <row r="126" spans="1:19" ht="24">
      <c r="A126" s="1115">
        <v>2</v>
      </c>
      <c r="B126" s="1130" t="s">
        <v>556</v>
      </c>
      <c r="C126" s="1126" t="s">
        <v>557</v>
      </c>
      <c r="D126" s="1111" t="s">
        <v>310</v>
      </c>
      <c r="E126" s="925" t="s">
        <v>558</v>
      </c>
      <c r="F126" s="925"/>
      <c r="G126" s="886" t="s">
        <v>559</v>
      </c>
      <c r="H126" s="887" t="s">
        <v>239</v>
      </c>
      <c r="I126" s="1131" t="s">
        <v>560</v>
      </c>
      <c r="J126" s="886">
        <v>30</v>
      </c>
      <c r="K126" s="886" t="s">
        <v>119</v>
      </c>
      <c r="L126" s="966" t="s">
        <v>71</v>
      </c>
      <c r="M126" s="886">
        <v>1</v>
      </c>
      <c r="N126" s="1127">
        <v>25000000</v>
      </c>
      <c r="O126" s="925" t="s">
        <v>120</v>
      </c>
      <c r="P126" s="1132" t="s">
        <v>562</v>
      </c>
      <c r="R126" s="849"/>
      <c r="S126" s="849"/>
    </row>
    <row r="127" spans="1:19" ht="36">
      <c r="A127" s="1115">
        <v>3</v>
      </c>
      <c r="B127" s="1130" t="s">
        <v>556</v>
      </c>
      <c r="C127" s="1126" t="s">
        <v>557</v>
      </c>
      <c r="D127" s="1111" t="s">
        <v>332</v>
      </c>
      <c r="E127" s="925" t="s">
        <v>558</v>
      </c>
      <c r="F127" s="925"/>
      <c r="G127" s="886" t="s">
        <v>559</v>
      </c>
      <c r="H127" s="887" t="s">
        <v>239</v>
      </c>
      <c r="I127" s="1131" t="s">
        <v>560</v>
      </c>
      <c r="J127" s="886">
        <v>60</v>
      </c>
      <c r="K127" s="886" t="s">
        <v>119</v>
      </c>
      <c r="L127" s="966" t="s">
        <v>71</v>
      </c>
      <c r="M127" s="886">
        <v>1</v>
      </c>
      <c r="N127" s="1127">
        <v>37000000</v>
      </c>
      <c r="O127" s="925" t="s">
        <v>120</v>
      </c>
      <c r="P127" s="1132" t="s">
        <v>563</v>
      </c>
      <c r="R127" s="849"/>
      <c r="S127" s="849"/>
    </row>
    <row r="128" spans="1:19" ht="24">
      <c r="A128" s="1115">
        <v>4</v>
      </c>
      <c r="B128" s="1130" t="s">
        <v>564</v>
      </c>
      <c r="C128" s="1126" t="s">
        <v>565</v>
      </c>
      <c r="D128" s="1111" t="s">
        <v>308</v>
      </c>
      <c r="E128" s="925" t="s">
        <v>566</v>
      </c>
      <c r="F128" s="925"/>
      <c r="G128" s="886" t="s">
        <v>126</v>
      </c>
      <c r="H128" s="887" t="s">
        <v>567</v>
      </c>
      <c r="I128" s="966">
        <v>2010</v>
      </c>
      <c r="J128" s="886">
        <v>2150</v>
      </c>
      <c r="K128" s="886" t="s">
        <v>119</v>
      </c>
      <c r="L128" s="966" t="s">
        <v>71</v>
      </c>
      <c r="M128" s="886">
        <v>1</v>
      </c>
      <c r="N128" s="1127">
        <v>219303000</v>
      </c>
      <c r="O128" s="925" t="s">
        <v>120</v>
      </c>
      <c r="P128" s="1132" t="s">
        <v>568</v>
      </c>
      <c r="R128" s="849"/>
      <c r="S128" s="849"/>
    </row>
    <row r="129" spans="1:19" ht="24">
      <c r="A129" s="1115">
        <v>5</v>
      </c>
      <c r="B129" s="1130" t="s">
        <v>556</v>
      </c>
      <c r="C129" s="1126" t="s">
        <v>557</v>
      </c>
      <c r="D129" s="1111" t="s">
        <v>310</v>
      </c>
      <c r="E129" s="925" t="s">
        <v>558</v>
      </c>
      <c r="F129" s="925"/>
      <c r="G129" s="886" t="s">
        <v>559</v>
      </c>
      <c r="H129" s="887" t="s">
        <v>127</v>
      </c>
      <c r="I129" s="966">
        <v>2010</v>
      </c>
      <c r="J129" s="886">
        <v>770</v>
      </c>
      <c r="K129" s="886" t="s">
        <v>119</v>
      </c>
      <c r="L129" s="966" t="s">
        <v>71</v>
      </c>
      <c r="M129" s="886">
        <v>1</v>
      </c>
      <c r="N129" s="1127">
        <v>49298702</v>
      </c>
      <c r="O129" s="925" t="s">
        <v>120</v>
      </c>
      <c r="P129" s="1132" t="s">
        <v>569</v>
      </c>
      <c r="R129" s="849"/>
      <c r="S129" s="849"/>
    </row>
    <row r="130" spans="1:19" ht="24">
      <c r="A130" s="1115">
        <v>6</v>
      </c>
      <c r="B130" s="1130" t="s">
        <v>570</v>
      </c>
      <c r="C130" s="1126" t="s">
        <v>571</v>
      </c>
      <c r="D130" s="1111" t="s">
        <v>308</v>
      </c>
      <c r="E130" s="925" t="s">
        <v>571</v>
      </c>
      <c r="F130" s="925"/>
      <c r="G130" s="886" t="s">
        <v>559</v>
      </c>
      <c r="H130" s="887" t="s">
        <v>127</v>
      </c>
      <c r="I130" s="1131" t="s">
        <v>572</v>
      </c>
      <c r="J130" s="886">
        <v>460</v>
      </c>
      <c r="K130" s="886" t="s">
        <v>146</v>
      </c>
      <c r="L130" s="966" t="s">
        <v>71</v>
      </c>
      <c r="M130" s="886">
        <v>1</v>
      </c>
      <c r="N130" s="1127">
        <v>190452495</v>
      </c>
      <c r="O130" s="925" t="s">
        <v>120</v>
      </c>
      <c r="P130" s="1132" t="s">
        <v>573</v>
      </c>
      <c r="R130" s="849"/>
      <c r="S130" s="849"/>
    </row>
    <row r="131" spans="1:19" ht="24">
      <c r="A131" s="1115">
        <v>7</v>
      </c>
      <c r="B131" s="1130" t="s">
        <v>564</v>
      </c>
      <c r="C131" s="1126" t="s">
        <v>565</v>
      </c>
      <c r="D131" s="1111" t="s">
        <v>310</v>
      </c>
      <c r="E131" s="925" t="s">
        <v>566</v>
      </c>
      <c r="F131" s="925"/>
      <c r="G131" s="886" t="s">
        <v>126</v>
      </c>
      <c r="H131" s="887" t="s">
        <v>567</v>
      </c>
      <c r="I131" s="966">
        <v>2011</v>
      </c>
      <c r="J131" s="886">
        <v>2150</v>
      </c>
      <c r="K131" s="886" t="s">
        <v>119</v>
      </c>
      <c r="L131" s="966" t="s">
        <v>71</v>
      </c>
      <c r="M131" s="886">
        <v>1</v>
      </c>
      <c r="N131" s="1127">
        <v>176216000</v>
      </c>
      <c r="O131" s="925" t="s">
        <v>120</v>
      </c>
      <c r="P131" s="1132" t="s">
        <v>574</v>
      </c>
      <c r="R131" s="849"/>
      <c r="S131" s="849"/>
    </row>
    <row r="132" spans="1:19" ht="24">
      <c r="A132" s="1115">
        <v>8</v>
      </c>
      <c r="B132" s="1130" t="s">
        <v>564</v>
      </c>
      <c r="C132" s="1126" t="s">
        <v>565</v>
      </c>
      <c r="D132" s="1111" t="s">
        <v>308</v>
      </c>
      <c r="E132" s="925" t="s">
        <v>566</v>
      </c>
      <c r="F132" s="925"/>
      <c r="G132" s="886" t="s">
        <v>126</v>
      </c>
      <c r="H132" s="887" t="s">
        <v>567</v>
      </c>
      <c r="I132" s="966">
        <v>2012</v>
      </c>
      <c r="J132" s="886">
        <v>2225</v>
      </c>
      <c r="K132" s="886" t="s">
        <v>119</v>
      </c>
      <c r="L132" s="966" t="s">
        <v>71</v>
      </c>
      <c r="M132" s="886">
        <v>1</v>
      </c>
      <c r="N132" s="1127">
        <v>332492700</v>
      </c>
      <c r="O132" s="925" t="s">
        <v>120</v>
      </c>
      <c r="P132" s="1132" t="s">
        <v>575</v>
      </c>
      <c r="R132" s="849"/>
      <c r="S132" s="849"/>
    </row>
    <row r="133" spans="1:19" ht="24">
      <c r="A133" s="1115">
        <v>9</v>
      </c>
      <c r="B133" s="1130" t="s">
        <v>556</v>
      </c>
      <c r="C133" s="1126" t="s">
        <v>557</v>
      </c>
      <c r="D133" s="1111" t="s">
        <v>310</v>
      </c>
      <c r="E133" s="925" t="s">
        <v>558</v>
      </c>
      <c r="F133" s="925"/>
      <c r="G133" s="886" t="s">
        <v>559</v>
      </c>
      <c r="H133" s="887" t="s">
        <v>127</v>
      </c>
      <c r="I133" s="1133" t="s">
        <v>576</v>
      </c>
      <c r="J133" s="886">
        <v>600</v>
      </c>
      <c r="K133" s="886" t="s">
        <v>119</v>
      </c>
      <c r="L133" s="966" t="s">
        <v>71</v>
      </c>
      <c r="M133" s="886">
        <v>1</v>
      </c>
      <c r="N133" s="1127">
        <v>52000000</v>
      </c>
      <c r="O133" s="925" t="s">
        <v>120</v>
      </c>
      <c r="P133" s="1132" t="s">
        <v>577</v>
      </c>
      <c r="R133" s="849"/>
      <c r="S133" s="849"/>
    </row>
    <row r="134" spans="1:19" ht="24">
      <c r="A134" s="1115">
        <v>10</v>
      </c>
      <c r="B134" s="1130" t="s">
        <v>564</v>
      </c>
      <c r="C134" s="1126" t="s">
        <v>565</v>
      </c>
      <c r="D134" s="1111" t="s">
        <v>308</v>
      </c>
      <c r="E134" s="925" t="s">
        <v>566</v>
      </c>
      <c r="F134" s="925"/>
      <c r="G134" s="886" t="s">
        <v>126</v>
      </c>
      <c r="H134" s="887" t="s">
        <v>567</v>
      </c>
      <c r="I134" s="966">
        <v>2013</v>
      </c>
      <c r="J134" s="886">
        <v>2420</v>
      </c>
      <c r="K134" s="886" t="s">
        <v>119</v>
      </c>
      <c r="L134" s="966" t="s">
        <v>71</v>
      </c>
      <c r="M134" s="886">
        <v>1</v>
      </c>
      <c r="N134" s="1127">
        <v>250190700</v>
      </c>
      <c r="O134" s="925" t="s">
        <v>120</v>
      </c>
      <c r="P134" s="1132" t="s">
        <v>578</v>
      </c>
      <c r="R134" s="849"/>
      <c r="S134" s="849"/>
    </row>
    <row r="135" spans="1:19" ht="48">
      <c r="A135" s="1115">
        <v>11</v>
      </c>
      <c r="B135" s="1130" t="s">
        <v>570</v>
      </c>
      <c r="C135" s="1126" t="s">
        <v>571</v>
      </c>
      <c r="D135" s="1111" t="s">
        <v>310</v>
      </c>
      <c r="E135" s="925" t="s">
        <v>571</v>
      </c>
      <c r="F135" s="925"/>
      <c r="G135" s="886" t="s">
        <v>559</v>
      </c>
      <c r="H135" s="887" t="s">
        <v>127</v>
      </c>
      <c r="I135" s="1131" t="s">
        <v>579</v>
      </c>
      <c r="J135" s="886">
        <v>2</v>
      </c>
      <c r="K135" s="886" t="s">
        <v>146</v>
      </c>
      <c r="L135" s="966" t="s">
        <v>71</v>
      </c>
      <c r="M135" s="886">
        <v>1</v>
      </c>
      <c r="N135" s="1127">
        <v>250413250</v>
      </c>
      <c r="O135" s="925" t="s">
        <v>120</v>
      </c>
      <c r="P135" s="1132" t="s">
        <v>580</v>
      </c>
      <c r="R135" s="849"/>
      <c r="S135" s="849"/>
    </row>
    <row r="136" spans="1:19" ht="24">
      <c r="A136" s="1115">
        <v>12</v>
      </c>
      <c r="B136" s="1130" t="s">
        <v>564</v>
      </c>
      <c r="C136" s="1126" t="s">
        <v>565</v>
      </c>
      <c r="D136" s="1111" t="s">
        <v>393</v>
      </c>
      <c r="E136" s="925" t="s">
        <v>566</v>
      </c>
      <c r="F136" s="925"/>
      <c r="G136" s="886" t="s">
        <v>126</v>
      </c>
      <c r="H136" s="887" t="s">
        <v>567</v>
      </c>
      <c r="I136" s="966">
        <v>2013</v>
      </c>
      <c r="J136" s="886">
        <v>318</v>
      </c>
      <c r="K136" s="886" t="s">
        <v>119</v>
      </c>
      <c r="L136" s="966" t="s">
        <v>71</v>
      </c>
      <c r="M136" s="886">
        <v>1</v>
      </c>
      <c r="N136" s="1127">
        <v>17763350</v>
      </c>
      <c r="O136" s="925" t="s">
        <v>120</v>
      </c>
      <c r="P136" s="1132" t="s">
        <v>581</v>
      </c>
      <c r="R136" s="849"/>
      <c r="S136" s="849"/>
    </row>
    <row r="137" spans="1:19" ht="36">
      <c r="A137" s="1115">
        <v>13</v>
      </c>
      <c r="B137" s="1130" t="s">
        <v>564</v>
      </c>
      <c r="C137" s="1126" t="s">
        <v>565</v>
      </c>
      <c r="D137" s="1111" t="s">
        <v>490</v>
      </c>
      <c r="E137" s="925" t="s">
        <v>566</v>
      </c>
      <c r="F137" s="925"/>
      <c r="G137" s="886" t="s">
        <v>126</v>
      </c>
      <c r="H137" s="887" t="s">
        <v>567</v>
      </c>
      <c r="I137" s="966">
        <v>2013</v>
      </c>
      <c r="J137" s="886">
        <v>950</v>
      </c>
      <c r="K137" s="886" t="s">
        <v>119</v>
      </c>
      <c r="L137" s="966" t="s">
        <v>71</v>
      </c>
      <c r="M137" s="886">
        <v>1</v>
      </c>
      <c r="N137" s="1127">
        <v>58900500</v>
      </c>
      <c r="O137" s="925" t="s">
        <v>120</v>
      </c>
      <c r="P137" s="1132" t="s">
        <v>582</v>
      </c>
      <c r="R137" s="849"/>
      <c r="S137" s="849"/>
    </row>
    <row r="138" spans="1:19" ht="24">
      <c r="A138" s="1115">
        <v>14</v>
      </c>
      <c r="B138" s="1130" t="s">
        <v>556</v>
      </c>
      <c r="C138" s="1126" t="s">
        <v>557</v>
      </c>
      <c r="D138" s="1111" t="s">
        <v>404</v>
      </c>
      <c r="E138" s="925" t="s">
        <v>559</v>
      </c>
      <c r="F138" s="925"/>
      <c r="G138" s="886" t="s">
        <v>559</v>
      </c>
      <c r="H138" s="887" t="s">
        <v>127</v>
      </c>
      <c r="I138" s="1133" t="s">
        <v>579</v>
      </c>
      <c r="J138" s="886">
        <v>20</v>
      </c>
      <c r="K138" s="886" t="s">
        <v>119</v>
      </c>
      <c r="L138" s="966" t="s">
        <v>71</v>
      </c>
      <c r="M138" s="886">
        <v>1</v>
      </c>
      <c r="N138" s="1127">
        <v>10000000</v>
      </c>
      <c r="O138" s="925" t="s">
        <v>120</v>
      </c>
      <c r="P138" s="1132" t="s">
        <v>577</v>
      </c>
      <c r="R138" s="849"/>
      <c r="S138" s="849"/>
    </row>
    <row r="139" spans="1:19" ht="36">
      <c r="A139" s="1115">
        <v>15</v>
      </c>
      <c r="B139" s="1130" t="s">
        <v>583</v>
      </c>
      <c r="C139" s="1126" t="s">
        <v>584</v>
      </c>
      <c r="D139" s="1111" t="s">
        <v>310</v>
      </c>
      <c r="E139" s="925" t="s">
        <v>585</v>
      </c>
      <c r="F139" s="925"/>
      <c r="G139" s="886" t="s">
        <v>586</v>
      </c>
      <c r="H139" s="887" t="s">
        <v>127</v>
      </c>
      <c r="I139" s="1133" t="s">
        <v>587</v>
      </c>
      <c r="J139" s="886">
        <v>100</v>
      </c>
      <c r="K139" s="886" t="s">
        <v>119</v>
      </c>
      <c r="L139" s="966" t="s">
        <v>71</v>
      </c>
      <c r="M139" s="886">
        <v>1</v>
      </c>
      <c r="N139" s="1127">
        <v>26800000</v>
      </c>
      <c r="O139" s="925" t="s">
        <v>120</v>
      </c>
      <c r="P139" s="1132" t="s">
        <v>588</v>
      </c>
      <c r="R139" s="849"/>
      <c r="S139" s="849"/>
    </row>
    <row r="140" spans="1:19" ht="24">
      <c r="A140" s="1115">
        <v>16</v>
      </c>
      <c r="B140" s="1130" t="s">
        <v>564</v>
      </c>
      <c r="C140" s="1126" t="s">
        <v>565</v>
      </c>
      <c r="D140" s="1111" t="s">
        <v>332</v>
      </c>
      <c r="E140" s="925" t="s">
        <v>566</v>
      </c>
      <c r="F140" s="925"/>
      <c r="G140" s="886" t="s">
        <v>126</v>
      </c>
      <c r="H140" s="887" t="s">
        <v>567</v>
      </c>
      <c r="I140" s="1133" t="s">
        <v>587</v>
      </c>
      <c r="J140" s="886">
        <v>2</v>
      </c>
      <c r="K140" s="886" t="s">
        <v>146</v>
      </c>
      <c r="L140" s="966" t="s">
        <v>71</v>
      </c>
      <c r="M140" s="886">
        <v>1</v>
      </c>
      <c r="N140" s="1127">
        <v>272675050</v>
      </c>
      <c r="O140" s="925" t="s">
        <v>120</v>
      </c>
      <c r="P140" s="1132" t="s">
        <v>589</v>
      </c>
      <c r="R140" s="849"/>
      <c r="S140" s="849"/>
    </row>
    <row r="141" spans="1:19" ht="24">
      <c r="A141" s="1115">
        <v>17</v>
      </c>
      <c r="B141" s="1130" t="s">
        <v>564</v>
      </c>
      <c r="C141" s="1126" t="s">
        <v>565</v>
      </c>
      <c r="D141" s="1111" t="s">
        <v>393</v>
      </c>
      <c r="E141" s="925" t="s">
        <v>566</v>
      </c>
      <c r="F141" s="925"/>
      <c r="G141" s="886" t="s">
        <v>126</v>
      </c>
      <c r="H141" s="887" t="s">
        <v>567</v>
      </c>
      <c r="I141" s="1133" t="s">
        <v>587</v>
      </c>
      <c r="J141" s="886">
        <v>230</v>
      </c>
      <c r="K141" s="886" t="s">
        <v>119</v>
      </c>
      <c r="L141" s="966" t="s">
        <v>71</v>
      </c>
      <c r="M141" s="886">
        <v>1</v>
      </c>
      <c r="N141" s="1127">
        <v>78210000</v>
      </c>
      <c r="O141" s="925" t="s">
        <v>120</v>
      </c>
      <c r="P141" s="1132" t="s">
        <v>590</v>
      </c>
      <c r="R141" s="849"/>
      <c r="S141" s="849"/>
    </row>
    <row r="142" spans="1:19" ht="24">
      <c r="A142" s="1115">
        <v>18</v>
      </c>
      <c r="B142" s="1130" t="s">
        <v>556</v>
      </c>
      <c r="C142" s="1126" t="s">
        <v>557</v>
      </c>
      <c r="D142" s="1111" t="s">
        <v>490</v>
      </c>
      <c r="E142" s="925" t="s">
        <v>558</v>
      </c>
      <c r="F142" s="925"/>
      <c r="G142" s="886" t="s">
        <v>559</v>
      </c>
      <c r="H142" s="887" t="s">
        <v>127</v>
      </c>
      <c r="I142" s="1133" t="s">
        <v>587</v>
      </c>
      <c r="J142" s="886">
        <v>218</v>
      </c>
      <c r="K142" s="886" t="s">
        <v>119</v>
      </c>
      <c r="L142" s="966" t="s">
        <v>71</v>
      </c>
      <c r="M142" s="886">
        <v>1</v>
      </c>
      <c r="N142" s="1127">
        <v>18250000</v>
      </c>
      <c r="O142" s="925" t="s">
        <v>120</v>
      </c>
      <c r="P142" s="1132" t="s">
        <v>591</v>
      </c>
      <c r="R142" s="849"/>
      <c r="S142" s="849"/>
    </row>
    <row r="143" spans="1:19" ht="24">
      <c r="A143" s="1115">
        <v>19</v>
      </c>
      <c r="B143" s="1130" t="s">
        <v>556</v>
      </c>
      <c r="C143" s="1126" t="s">
        <v>557</v>
      </c>
      <c r="D143" s="1111" t="s">
        <v>404</v>
      </c>
      <c r="E143" s="925" t="s">
        <v>558</v>
      </c>
      <c r="F143" s="925"/>
      <c r="G143" s="886" t="s">
        <v>559</v>
      </c>
      <c r="H143" s="887" t="s">
        <v>123</v>
      </c>
      <c r="I143" s="1133" t="s">
        <v>587</v>
      </c>
      <c r="J143" s="886">
        <v>156</v>
      </c>
      <c r="K143" s="886" t="s">
        <v>119</v>
      </c>
      <c r="L143" s="966" t="s">
        <v>71</v>
      </c>
      <c r="M143" s="886">
        <v>1</v>
      </c>
      <c r="N143" s="1127">
        <v>52150000</v>
      </c>
      <c r="O143" s="925" t="s">
        <v>120</v>
      </c>
      <c r="P143" s="1132" t="s">
        <v>592</v>
      </c>
      <c r="R143" s="849"/>
      <c r="S143" s="849"/>
    </row>
    <row r="144" spans="1:19" ht="24">
      <c r="A144" s="1115">
        <v>20</v>
      </c>
      <c r="B144" s="1130" t="s">
        <v>564</v>
      </c>
      <c r="C144" s="1126" t="s">
        <v>557</v>
      </c>
      <c r="D144" s="1111" t="s">
        <v>308</v>
      </c>
      <c r="E144" s="925" t="s">
        <v>558</v>
      </c>
      <c r="F144" s="925"/>
      <c r="G144" s="886" t="s">
        <v>559</v>
      </c>
      <c r="H144" s="887" t="s">
        <v>134</v>
      </c>
      <c r="I144" s="1133" t="s">
        <v>527</v>
      </c>
      <c r="J144" s="886">
        <v>57</v>
      </c>
      <c r="K144" s="886" t="s">
        <v>119</v>
      </c>
      <c r="L144" s="966" t="s">
        <v>71</v>
      </c>
      <c r="M144" s="886">
        <v>1</v>
      </c>
      <c r="N144" s="1127">
        <v>10000000</v>
      </c>
      <c r="O144" s="925" t="s">
        <v>120</v>
      </c>
      <c r="P144" s="1132" t="s">
        <v>593</v>
      </c>
      <c r="R144" s="849"/>
      <c r="S144" s="849"/>
    </row>
    <row r="145" spans="1:19" ht="24">
      <c r="A145" s="1115">
        <v>21</v>
      </c>
      <c r="B145" s="1130" t="s">
        <v>564</v>
      </c>
      <c r="C145" s="1126" t="s">
        <v>557</v>
      </c>
      <c r="D145" s="1111" t="s">
        <v>408</v>
      </c>
      <c r="E145" s="925" t="s">
        <v>558</v>
      </c>
      <c r="F145" s="925"/>
      <c r="G145" s="886" t="s">
        <v>559</v>
      </c>
      <c r="H145" s="887" t="s">
        <v>134</v>
      </c>
      <c r="I145" s="1133" t="s">
        <v>527</v>
      </c>
      <c r="J145" s="886">
        <v>60</v>
      </c>
      <c r="K145" s="886" t="s">
        <v>119</v>
      </c>
      <c r="L145" s="966" t="s">
        <v>71</v>
      </c>
      <c r="M145" s="886">
        <v>1</v>
      </c>
      <c r="N145" s="1127">
        <v>10000000</v>
      </c>
      <c r="O145" s="925" t="s">
        <v>120</v>
      </c>
      <c r="P145" s="1132" t="s">
        <v>594</v>
      </c>
      <c r="R145" s="849"/>
      <c r="S145" s="849"/>
    </row>
    <row r="146" spans="1:19" ht="24">
      <c r="A146" s="1115">
        <v>22</v>
      </c>
      <c r="B146" s="1130" t="s">
        <v>556</v>
      </c>
      <c r="C146" s="1126" t="s">
        <v>557</v>
      </c>
      <c r="D146" s="1111" t="s">
        <v>413</v>
      </c>
      <c r="E146" s="925" t="s">
        <v>558</v>
      </c>
      <c r="F146" s="925"/>
      <c r="G146" s="886" t="s">
        <v>559</v>
      </c>
      <c r="H146" s="887" t="s">
        <v>134</v>
      </c>
      <c r="I146" s="1133" t="s">
        <v>527</v>
      </c>
      <c r="J146" s="886">
        <v>75</v>
      </c>
      <c r="K146" s="886" t="s">
        <v>119</v>
      </c>
      <c r="L146" s="966" t="s">
        <v>71</v>
      </c>
      <c r="M146" s="886">
        <v>1</v>
      </c>
      <c r="N146" s="1127">
        <v>10000000</v>
      </c>
      <c r="O146" s="925" t="s">
        <v>120</v>
      </c>
      <c r="P146" s="1132" t="s">
        <v>595</v>
      </c>
      <c r="R146" s="849"/>
      <c r="S146" s="849"/>
    </row>
    <row r="147" spans="1:19" ht="24">
      <c r="A147" s="1115">
        <v>23</v>
      </c>
      <c r="B147" s="1130" t="s">
        <v>556</v>
      </c>
      <c r="C147" s="1126" t="s">
        <v>557</v>
      </c>
      <c r="D147" s="1111" t="s">
        <v>596</v>
      </c>
      <c r="E147" s="925" t="s">
        <v>558</v>
      </c>
      <c r="F147" s="925"/>
      <c r="G147" s="886" t="s">
        <v>559</v>
      </c>
      <c r="H147" s="887" t="s">
        <v>134</v>
      </c>
      <c r="I147" s="1133" t="s">
        <v>527</v>
      </c>
      <c r="J147" s="886">
        <v>60</v>
      </c>
      <c r="K147" s="886" t="s">
        <v>119</v>
      </c>
      <c r="L147" s="966" t="s">
        <v>71</v>
      </c>
      <c r="M147" s="886">
        <v>1</v>
      </c>
      <c r="N147" s="1127">
        <v>10000000</v>
      </c>
      <c r="O147" s="925" t="s">
        <v>120</v>
      </c>
      <c r="P147" s="1132" t="s">
        <v>597</v>
      </c>
      <c r="R147" s="849"/>
      <c r="S147" s="849"/>
    </row>
    <row r="148" spans="1:19" ht="24">
      <c r="A148" s="1115">
        <v>24</v>
      </c>
      <c r="B148" s="1130" t="s">
        <v>556</v>
      </c>
      <c r="C148" s="1126" t="s">
        <v>557</v>
      </c>
      <c r="D148" s="1111" t="s">
        <v>598</v>
      </c>
      <c r="E148" s="925" t="s">
        <v>558</v>
      </c>
      <c r="F148" s="925"/>
      <c r="G148" s="886" t="s">
        <v>559</v>
      </c>
      <c r="H148" s="887" t="s">
        <v>240</v>
      </c>
      <c r="I148" s="1133" t="s">
        <v>527</v>
      </c>
      <c r="J148" s="886">
        <v>648</v>
      </c>
      <c r="K148" s="886" t="s">
        <v>119</v>
      </c>
      <c r="L148" s="966" t="s">
        <v>71</v>
      </c>
      <c r="M148" s="886">
        <v>1</v>
      </c>
      <c r="N148" s="1127">
        <v>119577800</v>
      </c>
      <c r="O148" s="925" t="s">
        <v>120</v>
      </c>
      <c r="P148" s="1132" t="s">
        <v>597</v>
      </c>
      <c r="R148" s="849"/>
      <c r="S148" s="849"/>
    </row>
    <row r="149" spans="1:19" ht="24">
      <c r="A149" s="1115">
        <v>25</v>
      </c>
      <c r="B149" s="1130" t="s">
        <v>556</v>
      </c>
      <c r="C149" s="1126" t="s">
        <v>557</v>
      </c>
      <c r="D149" s="1111" t="s">
        <v>599</v>
      </c>
      <c r="E149" s="925" t="s">
        <v>558</v>
      </c>
      <c r="F149" s="925"/>
      <c r="G149" s="886" t="s">
        <v>559</v>
      </c>
      <c r="H149" s="887" t="s">
        <v>240</v>
      </c>
      <c r="I149" s="1133" t="s">
        <v>527</v>
      </c>
      <c r="J149" s="886">
        <v>320</v>
      </c>
      <c r="K149" s="886" t="s">
        <v>119</v>
      </c>
      <c r="L149" s="966" t="s">
        <v>71</v>
      </c>
      <c r="M149" s="886">
        <v>1</v>
      </c>
      <c r="N149" s="1127">
        <v>59137000</v>
      </c>
      <c r="O149" s="925" t="s">
        <v>120</v>
      </c>
      <c r="P149" s="1132" t="s">
        <v>600</v>
      </c>
      <c r="R149" s="849"/>
      <c r="S149" s="849"/>
    </row>
    <row r="150" spans="1:19" ht="24">
      <c r="A150" s="1115">
        <v>26</v>
      </c>
      <c r="B150" s="1130" t="s">
        <v>556</v>
      </c>
      <c r="C150" s="1126" t="s">
        <v>557</v>
      </c>
      <c r="D150" s="1111" t="s">
        <v>601</v>
      </c>
      <c r="E150" s="925" t="s">
        <v>558</v>
      </c>
      <c r="F150" s="925"/>
      <c r="G150" s="886" t="s">
        <v>559</v>
      </c>
      <c r="H150" s="887" t="s">
        <v>240</v>
      </c>
      <c r="I150" s="1133" t="s">
        <v>527</v>
      </c>
      <c r="J150" s="886">
        <v>400</v>
      </c>
      <c r="K150" s="886" t="s">
        <v>119</v>
      </c>
      <c r="L150" s="966" t="s">
        <v>71</v>
      </c>
      <c r="M150" s="886">
        <v>1</v>
      </c>
      <c r="N150" s="1127">
        <v>70000000</v>
      </c>
      <c r="O150" s="925" t="s">
        <v>120</v>
      </c>
      <c r="P150" s="1132" t="s">
        <v>602</v>
      </c>
      <c r="R150" s="849"/>
      <c r="S150" s="849"/>
    </row>
    <row r="151" spans="1:19" ht="24">
      <c r="A151" s="1115">
        <v>27</v>
      </c>
      <c r="B151" s="1130" t="s">
        <v>556</v>
      </c>
      <c r="C151" s="1126" t="s">
        <v>557</v>
      </c>
      <c r="D151" s="1111" t="s">
        <v>308</v>
      </c>
      <c r="E151" s="925" t="s">
        <v>558</v>
      </c>
      <c r="F151" s="925"/>
      <c r="G151" s="886" t="s">
        <v>559</v>
      </c>
      <c r="H151" s="887" t="s">
        <v>240</v>
      </c>
      <c r="I151" s="1133" t="s">
        <v>603</v>
      </c>
      <c r="J151" s="886">
        <v>520</v>
      </c>
      <c r="K151" s="886" t="s">
        <v>119</v>
      </c>
      <c r="L151" s="966" t="s">
        <v>71</v>
      </c>
      <c r="M151" s="886">
        <v>1</v>
      </c>
      <c r="N151" s="1127">
        <v>66916000</v>
      </c>
      <c r="O151" s="925" t="s">
        <v>120</v>
      </c>
      <c r="P151" s="1132" t="s">
        <v>604</v>
      </c>
      <c r="R151" s="849"/>
      <c r="S151" s="849"/>
    </row>
    <row r="152" spans="1:19" ht="24">
      <c r="A152" s="1115">
        <v>28</v>
      </c>
      <c r="B152" s="1130" t="s">
        <v>556</v>
      </c>
      <c r="C152" s="1126" t="s">
        <v>557</v>
      </c>
      <c r="D152" s="1111" t="s">
        <v>310</v>
      </c>
      <c r="E152" s="925" t="s">
        <v>558</v>
      </c>
      <c r="F152" s="925"/>
      <c r="G152" s="886" t="s">
        <v>559</v>
      </c>
      <c r="H152" s="887" t="s">
        <v>240</v>
      </c>
      <c r="I152" s="1133" t="s">
        <v>603</v>
      </c>
      <c r="J152" s="886">
        <v>1100</v>
      </c>
      <c r="K152" s="886" t="s">
        <v>119</v>
      </c>
      <c r="L152" s="966" t="s">
        <v>71</v>
      </c>
      <c r="M152" s="886">
        <v>1</v>
      </c>
      <c r="N152" s="1127">
        <v>133832000</v>
      </c>
      <c r="O152" s="925" t="s">
        <v>120</v>
      </c>
      <c r="P152" s="1132" t="s">
        <v>597</v>
      </c>
      <c r="R152" s="849"/>
      <c r="S152" s="849"/>
    </row>
    <row r="153" spans="1:19" ht="24">
      <c r="A153" s="1115">
        <v>29</v>
      </c>
      <c r="B153" s="1130" t="s">
        <v>556</v>
      </c>
      <c r="C153" s="1126" t="s">
        <v>557</v>
      </c>
      <c r="D153" s="1111" t="s">
        <v>332</v>
      </c>
      <c r="E153" s="925" t="s">
        <v>558</v>
      </c>
      <c r="F153" s="925"/>
      <c r="G153" s="886" t="s">
        <v>559</v>
      </c>
      <c r="H153" s="887" t="s">
        <v>240</v>
      </c>
      <c r="I153" s="1133" t="s">
        <v>603</v>
      </c>
      <c r="J153" s="886">
        <v>360</v>
      </c>
      <c r="K153" s="886" t="s">
        <v>119</v>
      </c>
      <c r="L153" s="966" t="s">
        <v>71</v>
      </c>
      <c r="M153" s="886">
        <v>1</v>
      </c>
      <c r="N153" s="1127">
        <v>66916000</v>
      </c>
      <c r="O153" s="925" t="s">
        <v>120</v>
      </c>
      <c r="P153" s="1132" t="s">
        <v>605</v>
      </c>
      <c r="R153" s="849"/>
      <c r="S153" s="849"/>
    </row>
    <row r="154" spans="1:19" ht="60">
      <c r="A154" s="1115">
        <v>30</v>
      </c>
      <c r="B154" s="1130" t="s">
        <v>583</v>
      </c>
      <c r="C154" s="1126" t="s">
        <v>584</v>
      </c>
      <c r="D154" s="1111" t="s">
        <v>393</v>
      </c>
      <c r="E154" s="925" t="s">
        <v>586</v>
      </c>
      <c r="F154" s="925"/>
      <c r="G154" s="886" t="s">
        <v>586</v>
      </c>
      <c r="H154" s="887" t="s">
        <v>240</v>
      </c>
      <c r="I154" s="1133" t="s">
        <v>603</v>
      </c>
      <c r="J154" s="886">
        <v>304</v>
      </c>
      <c r="K154" s="886" t="s">
        <v>119</v>
      </c>
      <c r="L154" s="966" t="s">
        <v>71</v>
      </c>
      <c r="M154" s="886">
        <v>1</v>
      </c>
      <c r="N154" s="1127">
        <v>64352000</v>
      </c>
      <c r="O154" s="925" t="s">
        <v>120</v>
      </c>
      <c r="P154" s="1132" t="s">
        <v>606</v>
      </c>
      <c r="R154" s="849"/>
      <c r="S154" s="849"/>
    </row>
    <row r="155" spans="1:19" ht="24">
      <c r="A155" s="1115">
        <v>31</v>
      </c>
      <c r="B155" s="1130" t="s">
        <v>556</v>
      </c>
      <c r="C155" s="1126" t="s">
        <v>557</v>
      </c>
      <c r="D155" s="1111" t="s">
        <v>490</v>
      </c>
      <c r="E155" s="925" t="s">
        <v>558</v>
      </c>
      <c r="F155" s="925"/>
      <c r="G155" s="886" t="s">
        <v>255</v>
      </c>
      <c r="H155" s="887" t="s">
        <v>240</v>
      </c>
      <c r="I155" s="1133" t="s">
        <v>603</v>
      </c>
      <c r="J155" s="886">
        <v>1300</v>
      </c>
      <c r="K155" s="886" t="s">
        <v>119</v>
      </c>
      <c r="L155" s="966" t="s">
        <v>71</v>
      </c>
      <c r="M155" s="886">
        <v>1</v>
      </c>
      <c r="N155" s="1127">
        <v>150000000</v>
      </c>
      <c r="O155" s="925" t="s">
        <v>120</v>
      </c>
      <c r="P155" s="1132" t="s">
        <v>607</v>
      </c>
      <c r="R155" s="849"/>
      <c r="S155" s="849"/>
    </row>
    <row r="156" spans="1:19" ht="24">
      <c r="A156" s="1115">
        <v>32</v>
      </c>
      <c r="B156" s="1130" t="s">
        <v>556</v>
      </c>
      <c r="C156" s="1126" t="s">
        <v>584</v>
      </c>
      <c r="D156" s="1111" t="s">
        <v>404</v>
      </c>
      <c r="E156" s="925" t="s">
        <v>558</v>
      </c>
      <c r="F156" s="925"/>
      <c r="G156" s="886" t="s">
        <v>255</v>
      </c>
      <c r="H156" s="887" t="s">
        <v>240</v>
      </c>
      <c r="I156" s="1133" t="s">
        <v>603</v>
      </c>
      <c r="J156" s="886">
        <v>360</v>
      </c>
      <c r="K156" s="886" t="s">
        <v>119</v>
      </c>
      <c r="L156" s="966" t="s">
        <v>71</v>
      </c>
      <c r="M156" s="886">
        <v>1</v>
      </c>
      <c r="N156" s="1127">
        <v>90000000</v>
      </c>
      <c r="O156" s="925" t="s">
        <v>120</v>
      </c>
      <c r="P156" s="1132" t="s">
        <v>591</v>
      </c>
      <c r="R156" s="849"/>
      <c r="S156" s="849"/>
    </row>
    <row r="157" spans="1:19" ht="24">
      <c r="A157" s="1115">
        <v>33</v>
      </c>
      <c r="B157" s="1130" t="s">
        <v>556</v>
      </c>
      <c r="C157" s="1126" t="s">
        <v>557</v>
      </c>
      <c r="D157" s="1111" t="s">
        <v>608</v>
      </c>
      <c r="E157" s="925" t="s">
        <v>558</v>
      </c>
      <c r="F157" s="925"/>
      <c r="G157" s="886" t="s">
        <v>255</v>
      </c>
      <c r="H157" s="887" t="s">
        <v>240</v>
      </c>
      <c r="I157" s="1133" t="s">
        <v>603</v>
      </c>
      <c r="J157" s="886">
        <v>30</v>
      </c>
      <c r="K157" s="886" t="s">
        <v>119</v>
      </c>
      <c r="L157" s="966" t="s">
        <v>71</v>
      </c>
      <c r="M157" s="886">
        <v>1</v>
      </c>
      <c r="N157" s="1127">
        <v>10000000</v>
      </c>
      <c r="O157" s="925" t="s">
        <v>120</v>
      </c>
      <c r="P157" s="1132" t="s">
        <v>593</v>
      </c>
      <c r="R157" s="849"/>
      <c r="S157" s="849"/>
    </row>
    <row r="158" spans="1:19" ht="24">
      <c r="A158" s="1115">
        <v>34</v>
      </c>
      <c r="B158" s="1130" t="s">
        <v>556</v>
      </c>
      <c r="C158" s="1126" t="s">
        <v>584</v>
      </c>
      <c r="D158" s="1111" t="s">
        <v>609</v>
      </c>
      <c r="E158" s="925" t="s">
        <v>558</v>
      </c>
      <c r="F158" s="925"/>
      <c r="G158" s="886" t="s">
        <v>255</v>
      </c>
      <c r="H158" s="887" t="s">
        <v>240</v>
      </c>
      <c r="I158" s="1133" t="s">
        <v>603</v>
      </c>
      <c r="J158" s="886">
        <v>45</v>
      </c>
      <c r="K158" s="886" t="s">
        <v>119</v>
      </c>
      <c r="L158" s="966" t="s">
        <v>71</v>
      </c>
      <c r="M158" s="886">
        <v>1</v>
      </c>
      <c r="N158" s="1127">
        <v>10000000</v>
      </c>
      <c r="O158" s="925" t="s">
        <v>120</v>
      </c>
      <c r="P158" s="1132" t="s">
        <v>610</v>
      </c>
      <c r="R158" s="849"/>
      <c r="S158" s="849"/>
    </row>
    <row r="159" spans="1:19" ht="24">
      <c r="A159" s="1115">
        <v>35</v>
      </c>
      <c r="B159" s="1130" t="s">
        <v>556</v>
      </c>
      <c r="C159" s="1126" t="s">
        <v>557</v>
      </c>
      <c r="D159" s="1111" t="s">
        <v>408</v>
      </c>
      <c r="E159" s="925" t="s">
        <v>558</v>
      </c>
      <c r="F159" s="925"/>
      <c r="G159" s="886" t="s">
        <v>255</v>
      </c>
      <c r="H159" s="887" t="s">
        <v>240</v>
      </c>
      <c r="I159" s="1133" t="s">
        <v>603</v>
      </c>
      <c r="J159" s="886">
        <v>200</v>
      </c>
      <c r="K159" s="886" t="s">
        <v>119</v>
      </c>
      <c r="L159" s="966" t="s">
        <v>71</v>
      </c>
      <c r="M159" s="886">
        <v>1</v>
      </c>
      <c r="N159" s="1127">
        <v>50000000</v>
      </c>
      <c r="O159" s="925" t="s">
        <v>120</v>
      </c>
      <c r="P159" s="1132" t="s">
        <v>611</v>
      </c>
      <c r="R159" s="849"/>
      <c r="S159" s="849"/>
    </row>
    <row r="160" spans="1:19" ht="24">
      <c r="A160" s="1115">
        <v>36</v>
      </c>
      <c r="B160" s="1130" t="s">
        <v>570</v>
      </c>
      <c r="C160" s="1126" t="s">
        <v>571</v>
      </c>
      <c r="D160" s="1111" t="s">
        <v>310</v>
      </c>
      <c r="E160" s="925" t="s">
        <v>571</v>
      </c>
      <c r="F160" s="925"/>
      <c r="G160" s="886" t="s">
        <v>559</v>
      </c>
      <c r="H160" s="887" t="s">
        <v>240</v>
      </c>
      <c r="I160" s="966" t="s">
        <v>612</v>
      </c>
      <c r="J160" s="886">
        <v>357</v>
      </c>
      <c r="K160" s="886" t="s">
        <v>119</v>
      </c>
      <c r="L160" s="966" t="s">
        <v>71</v>
      </c>
      <c r="M160" s="886">
        <v>1</v>
      </c>
      <c r="N160" s="1127">
        <v>65200000</v>
      </c>
      <c r="O160" s="925" t="s">
        <v>120</v>
      </c>
      <c r="P160" s="1132" t="s">
        <v>613</v>
      </c>
      <c r="R160" s="849"/>
      <c r="S160" s="849"/>
    </row>
    <row r="161" spans="1:19" ht="24">
      <c r="A161" s="1115">
        <v>37</v>
      </c>
      <c r="B161" s="1130" t="s">
        <v>570</v>
      </c>
      <c r="C161" s="1126" t="s">
        <v>571</v>
      </c>
      <c r="D161" s="1111" t="s">
        <v>332</v>
      </c>
      <c r="E161" s="925" t="s">
        <v>571</v>
      </c>
      <c r="F161" s="925"/>
      <c r="G161" s="886" t="s">
        <v>559</v>
      </c>
      <c r="H161" s="887" t="s">
        <v>240</v>
      </c>
      <c r="I161" s="966" t="s">
        <v>612</v>
      </c>
      <c r="J161" s="886">
        <v>300</v>
      </c>
      <c r="K161" s="886" t="s">
        <v>119</v>
      </c>
      <c r="L161" s="966" t="s">
        <v>71</v>
      </c>
      <c r="M161" s="886">
        <v>1</v>
      </c>
      <c r="N161" s="1127">
        <v>54800000</v>
      </c>
      <c r="O161" s="925" t="s">
        <v>120</v>
      </c>
      <c r="P161" s="1132" t="s">
        <v>614</v>
      </c>
      <c r="R161" s="849"/>
      <c r="S161" s="849"/>
    </row>
    <row r="162" spans="1:19" ht="36">
      <c r="A162" s="1115">
        <v>38</v>
      </c>
      <c r="B162" s="1130" t="s">
        <v>556</v>
      </c>
      <c r="C162" s="1126" t="s">
        <v>557</v>
      </c>
      <c r="D162" s="1111" t="s">
        <v>393</v>
      </c>
      <c r="E162" s="925" t="s">
        <v>558</v>
      </c>
      <c r="F162" s="925"/>
      <c r="G162" s="886" t="s">
        <v>559</v>
      </c>
      <c r="H162" s="887" t="s">
        <v>240</v>
      </c>
      <c r="I162" s="1134" t="s">
        <v>4524</v>
      </c>
      <c r="J162" s="886">
        <v>320</v>
      </c>
      <c r="K162" s="886" t="s">
        <v>119</v>
      </c>
      <c r="L162" s="966" t="s">
        <v>71</v>
      </c>
      <c r="M162" s="886">
        <v>1</v>
      </c>
      <c r="N162" s="1127">
        <v>95970000</v>
      </c>
      <c r="O162" s="925" t="s">
        <v>120</v>
      </c>
      <c r="P162" s="1132" t="s">
        <v>616</v>
      </c>
      <c r="R162" s="849"/>
      <c r="S162" s="849"/>
    </row>
    <row r="163" spans="1:19" ht="36">
      <c r="A163" s="1115">
        <v>39</v>
      </c>
      <c r="B163" s="1130" t="s">
        <v>556</v>
      </c>
      <c r="C163" s="1126" t="s">
        <v>557</v>
      </c>
      <c r="D163" s="1111" t="s">
        <v>490</v>
      </c>
      <c r="E163" s="925" t="s">
        <v>558</v>
      </c>
      <c r="F163" s="925"/>
      <c r="G163" s="886" t="s">
        <v>559</v>
      </c>
      <c r="H163" s="887" t="s">
        <v>240</v>
      </c>
      <c r="I163" s="1134" t="s">
        <v>4524</v>
      </c>
      <c r="J163" s="886">
        <v>225</v>
      </c>
      <c r="K163" s="886" t="s">
        <v>119</v>
      </c>
      <c r="L163" s="966" t="s">
        <v>71</v>
      </c>
      <c r="M163" s="886">
        <v>1</v>
      </c>
      <c r="N163" s="1127">
        <v>67586000</v>
      </c>
      <c r="O163" s="925" t="s">
        <v>120</v>
      </c>
      <c r="P163" s="1132" t="s">
        <v>617</v>
      </c>
      <c r="R163" s="849"/>
      <c r="S163" s="849"/>
    </row>
    <row r="164" spans="1:19" ht="36">
      <c r="A164" s="1115">
        <v>40</v>
      </c>
      <c r="B164" s="1130" t="s">
        <v>564</v>
      </c>
      <c r="C164" s="1126" t="s">
        <v>565</v>
      </c>
      <c r="D164" s="1111" t="s">
        <v>404</v>
      </c>
      <c r="E164" s="925" t="s">
        <v>566</v>
      </c>
      <c r="F164" s="925"/>
      <c r="G164" s="886" t="s">
        <v>138</v>
      </c>
      <c r="H164" s="887" t="s">
        <v>240</v>
      </c>
      <c r="I164" s="966" t="s">
        <v>618</v>
      </c>
      <c r="J164" s="886">
        <v>423</v>
      </c>
      <c r="K164" s="886" t="s">
        <v>119</v>
      </c>
      <c r="L164" s="966" t="s">
        <v>71</v>
      </c>
      <c r="M164" s="886">
        <v>1</v>
      </c>
      <c r="N164" s="1127">
        <v>68000000</v>
      </c>
      <c r="O164" s="925" t="s">
        <v>120</v>
      </c>
      <c r="P164" s="1132" t="s">
        <v>619</v>
      </c>
      <c r="R164" s="849"/>
      <c r="S164" s="849"/>
    </row>
    <row r="165" spans="1:19" ht="36">
      <c r="A165" s="1115">
        <v>41</v>
      </c>
      <c r="B165" s="1130" t="s">
        <v>556</v>
      </c>
      <c r="C165" s="1126" t="s">
        <v>557</v>
      </c>
      <c r="D165" s="1111" t="s">
        <v>308</v>
      </c>
      <c r="E165" s="925" t="s">
        <v>558</v>
      </c>
      <c r="F165" s="925"/>
      <c r="G165" s="886" t="s">
        <v>559</v>
      </c>
      <c r="H165" s="887" t="s">
        <v>240</v>
      </c>
      <c r="I165" s="966" t="s">
        <v>4525</v>
      </c>
      <c r="J165" s="886">
        <v>148</v>
      </c>
      <c r="K165" s="886" t="s">
        <v>119</v>
      </c>
      <c r="L165" s="966" t="s">
        <v>71</v>
      </c>
      <c r="M165" s="886">
        <v>1</v>
      </c>
      <c r="N165" s="1127">
        <v>22822000</v>
      </c>
      <c r="O165" s="925" t="s">
        <v>120</v>
      </c>
      <c r="P165" s="1132" t="s">
        <v>621</v>
      </c>
      <c r="R165" s="849"/>
      <c r="S165" s="849"/>
    </row>
    <row r="166" spans="1:19" ht="36">
      <c r="A166" s="1115">
        <v>42</v>
      </c>
      <c r="B166" s="1130" t="s">
        <v>556</v>
      </c>
      <c r="C166" s="1126" t="s">
        <v>557</v>
      </c>
      <c r="D166" s="1111" t="s">
        <v>310</v>
      </c>
      <c r="E166" s="925" t="s">
        <v>558</v>
      </c>
      <c r="F166" s="925"/>
      <c r="G166" s="886" t="s">
        <v>559</v>
      </c>
      <c r="H166" s="887" t="s">
        <v>240</v>
      </c>
      <c r="I166" s="966" t="s">
        <v>4525</v>
      </c>
      <c r="J166" s="886">
        <v>522</v>
      </c>
      <c r="K166" s="886" t="s">
        <v>119</v>
      </c>
      <c r="L166" s="966" t="s">
        <v>71</v>
      </c>
      <c r="M166" s="886">
        <v>1</v>
      </c>
      <c r="N166" s="1127">
        <v>80278000</v>
      </c>
      <c r="O166" s="925" t="s">
        <v>120</v>
      </c>
      <c r="P166" s="1132" t="s">
        <v>622</v>
      </c>
      <c r="R166" s="849"/>
      <c r="S166" s="849"/>
    </row>
    <row r="167" spans="1:19" ht="72">
      <c r="A167" s="1115">
        <v>43</v>
      </c>
      <c r="B167" s="1130" t="s">
        <v>564</v>
      </c>
      <c r="C167" s="1126" t="s">
        <v>565</v>
      </c>
      <c r="D167" s="1111" t="s">
        <v>332</v>
      </c>
      <c r="E167" s="925" t="s">
        <v>566</v>
      </c>
      <c r="F167" s="925"/>
      <c r="G167" s="886" t="s">
        <v>138</v>
      </c>
      <c r="H167" s="887" t="s">
        <v>240</v>
      </c>
      <c r="I167" s="966" t="s">
        <v>623</v>
      </c>
      <c r="J167" s="886">
        <v>2018</v>
      </c>
      <c r="K167" s="886" t="s">
        <v>119</v>
      </c>
      <c r="L167" s="966" t="s">
        <v>71</v>
      </c>
      <c r="M167" s="886">
        <v>1</v>
      </c>
      <c r="N167" s="1127">
        <v>218975000</v>
      </c>
      <c r="O167" s="925" t="s">
        <v>120</v>
      </c>
      <c r="P167" s="1132" t="s">
        <v>624</v>
      </c>
      <c r="R167" s="849"/>
      <c r="S167" s="849"/>
    </row>
    <row r="168" spans="1:19" ht="24">
      <c r="A168" s="1115">
        <v>44</v>
      </c>
      <c r="B168" s="1130" t="s">
        <v>556</v>
      </c>
      <c r="C168" s="1126" t="s">
        <v>557</v>
      </c>
      <c r="D168" s="1111" t="s">
        <v>393</v>
      </c>
      <c r="E168" s="925" t="s">
        <v>558</v>
      </c>
      <c r="F168" s="925"/>
      <c r="G168" s="886" t="s">
        <v>559</v>
      </c>
      <c r="H168" s="887" t="s">
        <v>240</v>
      </c>
      <c r="I168" s="966">
        <v>2018</v>
      </c>
      <c r="J168" s="886">
        <v>550</v>
      </c>
      <c r="K168" s="886" t="s">
        <v>119</v>
      </c>
      <c r="L168" s="966" t="s">
        <v>71</v>
      </c>
      <c r="M168" s="886">
        <v>1</v>
      </c>
      <c r="N168" s="1127">
        <v>92263000</v>
      </c>
      <c r="O168" s="925" t="s">
        <v>120</v>
      </c>
      <c r="P168" s="1132" t="s">
        <v>625</v>
      </c>
      <c r="R168" s="849"/>
      <c r="S168" s="849"/>
    </row>
    <row r="169" spans="1:19" ht="36">
      <c r="A169" s="1115">
        <v>45</v>
      </c>
      <c r="B169" s="1130" t="s">
        <v>556</v>
      </c>
      <c r="C169" s="1126" t="s">
        <v>557</v>
      </c>
      <c r="D169" s="1111" t="s">
        <v>308</v>
      </c>
      <c r="E169" s="925" t="s">
        <v>558</v>
      </c>
      <c r="F169" s="925"/>
      <c r="G169" s="886" t="s">
        <v>559</v>
      </c>
      <c r="H169" s="887" t="s">
        <v>240</v>
      </c>
      <c r="I169" s="966" t="s">
        <v>4526</v>
      </c>
      <c r="J169" s="886">
        <v>158</v>
      </c>
      <c r="K169" s="886" t="s">
        <v>119</v>
      </c>
      <c r="L169" s="966" t="s">
        <v>71</v>
      </c>
      <c r="M169" s="886">
        <v>1</v>
      </c>
      <c r="N169" s="1127">
        <v>34397900</v>
      </c>
      <c r="O169" s="925" t="s">
        <v>120</v>
      </c>
      <c r="P169" s="1132" t="s">
        <v>627</v>
      </c>
      <c r="R169" s="849"/>
      <c r="S169" s="849"/>
    </row>
    <row r="170" spans="1:19" ht="36">
      <c r="A170" s="1115">
        <v>46</v>
      </c>
      <c r="B170" s="1130" t="s">
        <v>556</v>
      </c>
      <c r="C170" s="1126" t="s">
        <v>557</v>
      </c>
      <c r="D170" s="1111" t="s">
        <v>310</v>
      </c>
      <c r="E170" s="925" t="s">
        <v>558</v>
      </c>
      <c r="F170" s="925"/>
      <c r="G170" s="886" t="s">
        <v>559</v>
      </c>
      <c r="H170" s="887" t="s">
        <v>240</v>
      </c>
      <c r="I170" s="966" t="s">
        <v>4526</v>
      </c>
      <c r="J170" s="886">
        <v>550</v>
      </c>
      <c r="K170" s="886" t="s">
        <v>119</v>
      </c>
      <c r="L170" s="966" t="s">
        <v>71</v>
      </c>
      <c r="M170" s="886">
        <v>1</v>
      </c>
      <c r="N170" s="1127">
        <v>119500000</v>
      </c>
      <c r="O170" s="925" t="s">
        <v>120</v>
      </c>
      <c r="P170" s="1132" t="s">
        <v>628</v>
      </c>
      <c r="R170" s="849"/>
      <c r="S170" s="849"/>
    </row>
    <row r="171" spans="1:19" ht="36">
      <c r="A171" s="1115">
        <v>47</v>
      </c>
      <c r="B171" s="1130" t="s">
        <v>570</v>
      </c>
      <c r="C171" s="1126" t="s">
        <v>571</v>
      </c>
      <c r="D171" s="1111" t="s">
        <v>332</v>
      </c>
      <c r="E171" s="925" t="s">
        <v>571</v>
      </c>
      <c r="F171" s="925"/>
      <c r="G171" s="886" t="s">
        <v>559</v>
      </c>
      <c r="H171" s="887" t="s">
        <v>240</v>
      </c>
      <c r="I171" s="966" t="s">
        <v>629</v>
      </c>
      <c r="J171" s="886">
        <v>253</v>
      </c>
      <c r="K171" s="886" t="s">
        <v>119</v>
      </c>
      <c r="L171" s="966" t="s">
        <v>71</v>
      </c>
      <c r="M171" s="886">
        <v>1</v>
      </c>
      <c r="N171" s="1127">
        <v>51750000</v>
      </c>
      <c r="O171" s="925" t="s">
        <v>120</v>
      </c>
      <c r="P171" s="1132" t="s">
        <v>630</v>
      </c>
      <c r="R171" s="849"/>
      <c r="S171" s="849"/>
    </row>
    <row r="172" spans="1:19" ht="36">
      <c r="A172" s="1115">
        <v>48</v>
      </c>
      <c r="B172" s="1130" t="s">
        <v>570</v>
      </c>
      <c r="C172" s="1126" t="s">
        <v>571</v>
      </c>
      <c r="D172" s="1111" t="s">
        <v>393</v>
      </c>
      <c r="E172" s="925" t="s">
        <v>571</v>
      </c>
      <c r="F172" s="925"/>
      <c r="G172" s="886" t="s">
        <v>559</v>
      </c>
      <c r="H172" s="887" t="s">
        <v>240</v>
      </c>
      <c r="I172" s="966" t="s">
        <v>629</v>
      </c>
      <c r="J172" s="886">
        <v>486</v>
      </c>
      <c r="K172" s="886" t="s">
        <v>119</v>
      </c>
      <c r="L172" s="966" t="s">
        <v>71</v>
      </c>
      <c r="M172" s="886">
        <v>1</v>
      </c>
      <c r="N172" s="1127">
        <v>99533750</v>
      </c>
      <c r="O172" s="925" t="s">
        <v>120</v>
      </c>
      <c r="P172" s="1113" t="s">
        <v>631</v>
      </c>
      <c r="R172" s="849"/>
      <c r="S172" s="849"/>
    </row>
    <row r="173" spans="1:19" ht="24">
      <c r="A173" s="1115">
        <v>49</v>
      </c>
      <c r="B173" s="1130" t="s">
        <v>556</v>
      </c>
      <c r="C173" s="1126" t="s">
        <v>557</v>
      </c>
      <c r="D173" s="1111" t="s">
        <v>490</v>
      </c>
      <c r="E173" s="925" t="s">
        <v>558</v>
      </c>
      <c r="F173" s="925"/>
      <c r="G173" s="886" t="s">
        <v>559</v>
      </c>
      <c r="H173" s="887" t="s">
        <v>254</v>
      </c>
      <c r="I173" s="966">
        <v>2019</v>
      </c>
      <c r="J173" s="886">
        <v>420</v>
      </c>
      <c r="K173" s="886" t="s">
        <v>119</v>
      </c>
      <c r="L173" s="966" t="s">
        <v>71</v>
      </c>
      <c r="M173" s="886">
        <v>1</v>
      </c>
      <c r="N173" s="1127">
        <v>187000000</v>
      </c>
      <c r="O173" s="925" t="s">
        <v>120</v>
      </c>
      <c r="P173" s="1132" t="s">
        <v>632</v>
      </c>
      <c r="R173" s="849"/>
      <c r="S173" s="849"/>
    </row>
    <row r="174" spans="1:19" ht="24">
      <c r="A174" s="1115">
        <v>50</v>
      </c>
      <c r="B174" s="1130" t="s">
        <v>570</v>
      </c>
      <c r="C174" s="1126" t="s">
        <v>571</v>
      </c>
      <c r="D174" s="1111" t="s">
        <v>308</v>
      </c>
      <c r="E174" s="925" t="s">
        <v>571</v>
      </c>
      <c r="F174" s="925"/>
      <c r="G174" s="886" t="s">
        <v>559</v>
      </c>
      <c r="H174" s="887" t="s">
        <v>240</v>
      </c>
      <c r="I174" s="966">
        <v>2020</v>
      </c>
      <c r="J174" s="886">
        <v>985</v>
      </c>
      <c r="K174" s="886" t="s">
        <v>119</v>
      </c>
      <c r="L174" s="966" t="s">
        <v>71</v>
      </c>
      <c r="M174" s="886">
        <v>1</v>
      </c>
      <c r="N174" s="1127">
        <v>219743300</v>
      </c>
      <c r="O174" s="925" t="s">
        <v>120</v>
      </c>
      <c r="P174" s="1132" t="s">
        <v>633</v>
      </c>
      <c r="R174" s="849"/>
      <c r="S174" s="849"/>
    </row>
    <row r="175" spans="1:19" ht="24">
      <c r="A175" s="1115">
        <v>51</v>
      </c>
      <c r="B175" s="1130" t="s">
        <v>556</v>
      </c>
      <c r="C175" s="1126" t="s">
        <v>557</v>
      </c>
      <c r="D175" s="1111" t="s">
        <v>310</v>
      </c>
      <c r="E175" s="925" t="s">
        <v>558</v>
      </c>
      <c r="F175" s="925"/>
      <c r="G175" s="886" t="s">
        <v>559</v>
      </c>
      <c r="H175" s="887" t="s">
        <v>240</v>
      </c>
      <c r="I175" s="966">
        <v>2020</v>
      </c>
      <c r="J175" s="886">
        <v>672</v>
      </c>
      <c r="K175" s="886" t="s">
        <v>119</v>
      </c>
      <c r="L175" s="966" t="s">
        <v>71</v>
      </c>
      <c r="M175" s="886">
        <v>1</v>
      </c>
      <c r="N175" s="1127">
        <v>152552900</v>
      </c>
      <c r="O175" s="925" t="s">
        <v>120</v>
      </c>
      <c r="P175" s="1132" t="s">
        <v>634</v>
      </c>
      <c r="R175" s="849"/>
      <c r="S175" s="849"/>
    </row>
    <row r="176" spans="1:19" ht="24">
      <c r="A176" s="1115">
        <v>52</v>
      </c>
      <c r="B176" s="1130" t="s">
        <v>556</v>
      </c>
      <c r="C176" s="1126" t="s">
        <v>557</v>
      </c>
      <c r="D176" s="1111" t="s">
        <v>332</v>
      </c>
      <c r="E176" s="925" t="s">
        <v>558</v>
      </c>
      <c r="F176" s="925"/>
      <c r="G176" s="886" t="s">
        <v>559</v>
      </c>
      <c r="H176" s="887" t="s">
        <v>240</v>
      </c>
      <c r="I176" s="966">
        <v>2020</v>
      </c>
      <c r="J176" s="886">
        <v>180</v>
      </c>
      <c r="K176" s="886" t="s">
        <v>119</v>
      </c>
      <c r="L176" s="966" t="s">
        <v>71</v>
      </c>
      <c r="M176" s="886">
        <v>1</v>
      </c>
      <c r="N176" s="1127">
        <v>42979550</v>
      </c>
      <c r="O176" s="925" t="s">
        <v>120</v>
      </c>
      <c r="P176" s="1132" t="s">
        <v>635</v>
      </c>
      <c r="R176" s="849"/>
      <c r="S176" s="849"/>
    </row>
    <row r="177" spans="1:19" ht="36">
      <c r="A177" s="1115">
        <v>53</v>
      </c>
      <c r="B177" s="1130" t="s">
        <v>570</v>
      </c>
      <c r="C177" s="1126" t="s">
        <v>571</v>
      </c>
      <c r="D177" s="1111" t="s">
        <v>393</v>
      </c>
      <c r="E177" s="925" t="s">
        <v>571</v>
      </c>
      <c r="F177" s="925"/>
      <c r="G177" s="886" t="s">
        <v>255</v>
      </c>
      <c r="H177" s="887" t="s">
        <v>118</v>
      </c>
      <c r="I177" s="966">
        <v>2020</v>
      </c>
      <c r="J177" s="886">
        <v>983</v>
      </c>
      <c r="K177" s="886" t="s">
        <v>119</v>
      </c>
      <c r="L177" s="966" t="s">
        <v>71</v>
      </c>
      <c r="M177" s="886">
        <v>1</v>
      </c>
      <c r="N177" s="1127">
        <v>198586750</v>
      </c>
      <c r="O177" s="925" t="s">
        <v>120</v>
      </c>
      <c r="P177" s="1132" t="s">
        <v>636</v>
      </c>
      <c r="R177" s="849"/>
      <c r="S177" s="849"/>
    </row>
    <row r="178" spans="1:19" ht="36">
      <c r="A178" s="1115">
        <v>54</v>
      </c>
      <c r="B178" s="1130" t="s">
        <v>570</v>
      </c>
      <c r="C178" s="1126" t="s">
        <v>571</v>
      </c>
      <c r="D178" s="1111" t="s">
        <v>308</v>
      </c>
      <c r="E178" s="925" t="s">
        <v>571</v>
      </c>
      <c r="F178" s="925"/>
      <c r="G178" s="886" t="s">
        <v>559</v>
      </c>
      <c r="H178" s="887" t="s">
        <v>240</v>
      </c>
      <c r="I178" s="966">
        <v>2021</v>
      </c>
      <c r="J178" s="886">
        <v>466</v>
      </c>
      <c r="K178" s="886" t="s">
        <v>119</v>
      </c>
      <c r="L178" s="966" t="s">
        <v>71</v>
      </c>
      <c r="M178" s="886">
        <v>1</v>
      </c>
      <c r="N178" s="1127">
        <v>121915250</v>
      </c>
      <c r="O178" s="925" t="s">
        <v>120</v>
      </c>
      <c r="P178" s="1132" t="s">
        <v>637</v>
      </c>
      <c r="R178" s="849"/>
      <c r="S178" s="849"/>
    </row>
    <row r="179" spans="1:19" ht="24">
      <c r="A179" s="1115">
        <v>55</v>
      </c>
      <c r="B179" s="1130" t="s">
        <v>556</v>
      </c>
      <c r="C179" s="1126" t="s">
        <v>557</v>
      </c>
      <c r="D179" s="1111" t="s">
        <v>310</v>
      </c>
      <c r="E179" s="925" t="s">
        <v>558</v>
      </c>
      <c r="F179" s="925"/>
      <c r="G179" s="886" t="s">
        <v>255</v>
      </c>
      <c r="H179" s="887" t="s">
        <v>118</v>
      </c>
      <c r="I179" s="966">
        <v>2021</v>
      </c>
      <c r="J179" s="886">
        <v>138</v>
      </c>
      <c r="K179" s="886" t="s">
        <v>119</v>
      </c>
      <c r="L179" s="966" t="s">
        <v>71</v>
      </c>
      <c r="M179" s="886">
        <v>1</v>
      </c>
      <c r="N179" s="1127">
        <v>29311500</v>
      </c>
      <c r="O179" s="925" t="s">
        <v>120</v>
      </c>
      <c r="P179" s="1132" t="s">
        <v>638</v>
      </c>
      <c r="R179" s="849"/>
      <c r="S179" s="849"/>
    </row>
    <row r="180" spans="1:19" ht="36">
      <c r="A180" s="1115">
        <v>56</v>
      </c>
      <c r="B180" s="1130" t="s">
        <v>556</v>
      </c>
      <c r="C180" s="1126" t="s">
        <v>557</v>
      </c>
      <c r="D180" s="1111" t="s">
        <v>308</v>
      </c>
      <c r="E180" s="925" t="s">
        <v>558</v>
      </c>
      <c r="F180" s="925"/>
      <c r="G180" s="886" t="s">
        <v>559</v>
      </c>
      <c r="H180" s="887" t="s">
        <v>123</v>
      </c>
      <c r="I180" s="966" t="s">
        <v>4527</v>
      </c>
      <c r="J180" s="886">
        <v>365</v>
      </c>
      <c r="K180" s="886" t="s">
        <v>119</v>
      </c>
      <c r="L180" s="966" t="s">
        <v>71</v>
      </c>
      <c r="M180" s="886">
        <v>1</v>
      </c>
      <c r="N180" s="1127">
        <v>165000000</v>
      </c>
      <c r="O180" s="925" t="s">
        <v>120</v>
      </c>
      <c r="P180" s="1132" t="s">
        <v>640</v>
      </c>
      <c r="R180" s="849"/>
      <c r="S180" s="849"/>
    </row>
    <row r="181" spans="1:19" ht="36">
      <c r="A181" s="1115">
        <v>57</v>
      </c>
      <c r="B181" s="1130" t="s">
        <v>556</v>
      </c>
      <c r="C181" s="1126" t="s">
        <v>557</v>
      </c>
      <c r="D181" s="1111" t="s">
        <v>332</v>
      </c>
      <c r="E181" s="925" t="s">
        <v>558</v>
      </c>
      <c r="F181" s="925"/>
      <c r="G181" s="886" t="s">
        <v>559</v>
      </c>
      <c r="H181" s="887" t="s">
        <v>123</v>
      </c>
      <c r="I181" s="966" t="s">
        <v>4527</v>
      </c>
      <c r="J181" s="886">
        <v>365</v>
      </c>
      <c r="K181" s="886" t="s">
        <v>119</v>
      </c>
      <c r="L181" s="966" t="s">
        <v>71</v>
      </c>
      <c r="M181" s="886">
        <v>1</v>
      </c>
      <c r="N181" s="1127">
        <v>165000000</v>
      </c>
      <c r="O181" s="925" t="s">
        <v>120</v>
      </c>
      <c r="P181" s="1132" t="s">
        <v>577</v>
      </c>
      <c r="R181" s="849"/>
      <c r="S181" s="849"/>
    </row>
    <row r="182" spans="1:19" ht="36">
      <c r="A182" s="1115">
        <v>58</v>
      </c>
      <c r="B182" s="1130" t="s">
        <v>556</v>
      </c>
      <c r="C182" s="1126" t="s">
        <v>557</v>
      </c>
      <c r="D182" s="1111" t="s">
        <v>308</v>
      </c>
      <c r="E182" s="925" t="s">
        <v>558</v>
      </c>
      <c r="F182" s="925"/>
      <c r="G182" s="886" t="s">
        <v>559</v>
      </c>
      <c r="H182" s="887" t="s">
        <v>123</v>
      </c>
      <c r="I182" s="966" t="s">
        <v>4527</v>
      </c>
      <c r="J182" s="886">
        <v>365</v>
      </c>
      <c r="K182" s="886" t="s">
        <v>119</v>
      </c>
      <c r="L182" s="966" t="s">
        <v>71</v>
      </c>
      <c r="M182" s="886">
        <v>1</v>
      </c>
      <c r="N182" s="1127">
        <v>165000000</v>
      </c>
      <c r="O182" s="925" t="s">
        <v>120</v>
      </c>
      <c r="P182" s="1132" t="s">
        <v>641</v>
      </c>
      <c r="R182" s="849"/>
      <c r="S182" s="849"/>
    </row>
    <row r="183" spans="1:19" ht="36">
      <c r="A183" s="1115">
        <v>59</v>
      </c>
      <c r="B183" s="1130" t="s">
        <v>556</v>
      </c>
      <c r="C183" s="1126" t="s">
        <v>557</v>
      </c>
      <c r="D183" s="1111" t="s">
        <v>393</v>
      </c>
      <c r="E183" s="925" t="s">
        <v>558</v>
      </c>
      <c r="F183" s="925"/>
      <c r="G183" s="886" t="s">
        <v>559</v>
      </c>
      <c r="H183" s="887" t="s">
        <v>240</v>
      </c>
      <c r="I183" s="966" t="s">
        <v>642</v>
      </c>
      <c r="J183" s="886">
        <v>300</v>
      </c>
      <c r="K183" s="886" t="s">
        <v>119</v>
      </c>
      <c r="L183" s="966" t="s">
        <v>71</v>
      </c>
      <c r="M183" s="886">
        <v>1</v>
      </c>
      <c r="N183" s="1127">
        <f>75400100-218000</f>
        <v>75182100</v>
      </c>
      <c r="O183" s="925" t="s">
        <v>120</v>
      </c>
      <c r="P183" s="1132" t="s">
        <v>643</v>
      </c>
      <c r="R183" s="849"/>
      <c r="S183" s="849"/>
    </row>
    <row r="184" spans="1:19" ht="36">
      <c r="A184" s="1115">
        <v>60</v>
      </c>
      <c r="B184" s="1130" t="s">
        <v>556</v>
      </c>
      <c r="C184" s="1126" t="s">
        <v>557</v>
      </c>
      <c r="D184" s="1111" t="s">
        <v>490</v>
      </c>
      <c r="E184" s="925" t="s">
        <v>558</v>
      </c>
      <c r="F184" s="925"/>
      <c r="G184" s="886" t="s">
        <v>559</v>
      </c>
      <c r="H184" s="887" t="s">
        <v>118</v>
      </c>
      <c r="I184" s="966" t="s">
        <v>642</v>
      </c>
      <c r="J184" s="886">
        <v>132</v>
      </c>
      <c r="K184" s="886" t="s">
        <v>119</v>
      </c>
      <c r="L184" s="966" t="s">
        <v>71</v>
      </c>
      <c r="M184" s="886">
        <v>1</v>
      </c>
      <c r="N184" s="1127">
        <f>44495600-86500</f>
        <v>44409100</v>
      </c>
      <c r="O184" s="925" t="s">
        <v>120</v>
      </c>
      <c r="P184" s="1132" t="s">
        <v>635</v>
      </c>
      <c r="R184" s="849"/>
      <c r="S184" s="849"/>
    </row>
    <row r="185" spans="1:19" ht="24">
      <c r="A185" s="1115">
        <v>61</v>
      </c>
      <c r="B185" s="1130" t="s">
        <v>556</v>
      </c>
      <c r="C185" s="1126" t="s">
        <v>557</v>
      </c>
      <c r="D185" s="1111" t="s">
        <v>308</v>
      </c>
      <c r="E185" s="925" t="s">
        <v>558</v>
      </c>
      <c r="F185" s="925"/>
      <c r="G185" s="886" t="s">
        <v>559</v>
      </c>
      <c r="H185" s="887" t="str">
        <f>H184</f>
        <v>BKK Kab</v>
      </c>
      <c r="I185" s="966" t="s">
        <v>644</v>
      </c>
      <c r="J185" s="886">
        <v>628</v>
      </c>
      <c r="K185" s="886" t="s">
        <v>119</v>
      </c>
      <c r="L185" s="966" t="s">
        <v>71</v>
      </c>
      <c r="M185" s="886">
        <v>1</v>
      </c>
      <c r="N185" s="1127">
        <v>172963000</v>
      </c>
      <c r="O185" s="925" t="s">
        <v>120</v>
      </c>
      <c r="P185" s="1132" t="s">
        <v>645</v>
      </c>
      <c r="R185" s="849"/>
      <c r="S185" s="849"/>
    </row>
    <row r="186" spans="1:19" ht="24">
      <c r="A186" s="1115">
        <v>62</v>
      </c>
      <c r="B186" s="1130" t="s">
        <v>564</v>
      </c>
      <c r="C186" s="1126" t="s">
        <v>557</v>
      </c>
      <c r="D186" s="1111" t="s">
        <v>310</v>
      </c>
      <c r="E186" s="925" t="s">
        <v>646</v>
      </c>
      <c r="F186" s="925"/>
      <c r="G186" s="886" t="s">
        <v>126</v>
      </c>
      <c r="H186" s="887" t="s">
        <v>118</v>
      </c>
      <c r="I186" s="966" t="s">
        <v>644</v>
      </c>
      <c r="J186" s="886">
        <v>360</v>
      </c>
      <c r="K186" s="886" t="s">
        <v>119</v>
      </c>
      <c r="L186" s="966" t="s">
        <v>71</v>
      </c>
      <c r="M186" s="886">
        <v>1</v>
      </c>
      <c r="N186" s="1127">
        <v>170687500</v>
      </c>
      <c r="O186" s="925" t="s">
        <v>120</v>
      </c>
      <c r="P186" s="1132" t="s">
        <v>647</v>
      </c>
      <c r="R186" s="849"/>
      <c r="S186" s="849"/>
    </row>
    <row r="187" spans="1:19" ht="36">
      <c r="A187" s="1115">
        <v>63</v>
      </c>
      <c r="B187" s="1130" t="s">
        <v>570</v>
      </c>
      <c r="C187" s="1126" t="s">
        <v>571</v>
      </c>
      <c r="D187" s="1111" t="s">
        <v>332</v>
      </c>
      <c r="E187" s="925" t="s">
        <v>571</v>
      </c>
      <c r="F187" s="925"/>
      <c r="G187" s="886" t="s">
        <v>559</v>
      </c>
      <c r="H187" s="887" t="s">
        <v>240</v>
      </c>
      <c r="I187" s="966" t="s">
        <v>4528</v>
      </c>
      <c r="J187" s="886">
        <v>142</v>
      </c>
      <c r="K187" s="886" t="s">
        <v>119</v>
      </c>
      <c r="L187" s="966" t="s">
        <v>71</v>
      </c>
      <c r="M187" s="886">
        <v>1</v>
      </c>
      <c r="N187" s="1135">
        <v>48525150</v>
      </c>
      <c r="O187" s="925" t="s">
        <v>120</v>
      </c>
      <c r="P187" s="1113" t="s">
        <v>649</v>
      </c>
      <c r="R187" s="849"/>
      <c r="S187" s="849"/>
    </row>
    <row r="188" spans="1:19" ht="36">
      <c r="A188" s="1115">
        <v>64</v>
      </c>
      <c r="B188" s="1130" t="s">
        <v>556</v>
      </c>
      <c r="C188" s="1126" t="s">
        <v>557</v>
      </c>
      <c r="D188" s="1111" t="s">
        <v>393</v>
      </c>
      <c r="E188" s="925" t="s">
        <v>558</v>
      </c>
      <c r="F188" s="925"/>
      <c r="G188" s="886" t="s">
        <v>559</v>
      </c>
      <c r="H188" s="887" t="s">
        <v>118</v>
      </c>
      <c r="I188" s="966" t="s">
        <v>650</v>
      </c>
      <c r="J188" s="886">
        <v>95</v>
      </c>
      <c r="K188" s="886" t="s">
        <v>119</v>
      </c>
      <c r="L188" s="966" t="s">
        <v>71</v>
      </c>
      <c r="M188" s="886">
        <v>1</v>
      </c>
      <c r="N188" s="1127">
        <v>28566500</v>
      </c>
      <c r="O188" s="925" t="s">
        <v>120</v>
      </c>
      <c r="P188" s="1132" t="s">
        <v>610</v>
      </c>
      <c r="R188" s="849"/>
      <c r="S188" s="849"/>
    </row>
    <row r="189" spans="1:19" ht="36">
      <c r="A189" s="1115">
        <v>65</v>
      </c>
      <c r="B189" s="1130" t="s">
        <v>556</v>
      </c>
      <c r="C189" s="1126" t="s">
        <v>557</v>
      </c>
      <c r="D189" s="1111" t="s">
        <v>490</v>
      </c>
      <c r="E189" s="925" t="s">
        <v>646</v>
      </c>
      <c r="F189" s="925"/>
      <c r="G189" s="886" t="s">
        <v>126</v>
      </c>
      <c r="H189" s="887" t="s">
        <v>118</v>
      </c>
      <c r="I189" s="966" t="s">
        <v>651</v>
      </c>
      <c r="J189" s="886">
        <v>168</v>
      </c>
      <c r="K189" s="886" t="s">
        <v>119</v>
      </c>
      <c r="L189" s="966" t="s">
        <v>71</v>
      </c>
      <c r="M189" s="886">
        <v>1</v>
      </c>
      <c r="N189" s="1127">
        <v>48954250</v>
      </c>
      <c r="O189" s="925" t="s">
        <v>120</v>
      </c>
      <c r="P189" s="1113" t="s">
        <v>652</v>
      </c>
      <c r="R189" s="849"/>
      <c r="S189" s="849"/>
    </row>
    <row r="190" spans="1:19" ht="36">
      <c r="A190" s="1115">
        <v>66</v>
      </c>
      <c r="B190" s="1130" t="s">
        <v>653</v>
      </c>
      <c r="C190" s="1126" t="s">
        <v>654</v>
      </c>
      <c r="D190" s="1111" t="s">
        <v>404</v>
      </c>
      <c r="E190" s="925" t="s">
        <v>232</v>
      </c>
      <c r="F190" s="925"/>
      <c r="G190" s="886" t="s">
        <v>117</v>
      </c>
      <c r="H190" s="887" t="s">
        <v>240</v>
      </c>
      <c r="I190" s="966" t="s">
        <v>651</v>
      </c>
      <c r="J190" s="886">
        <v>50</v>
      </c>
      <c r="K190" s="886" t="s">
        <v>119</v>
      </c>
      <c r="L190" s="966" t="s">
        <v>71</v>
      </c>
      <c r="M190" s="886">
        <v>1</v>
      </c>
      <c r="N190" s="1127">
        <v>13750000</v>
      </c>
      <c r="O190" s="925" t="s">
        <v>120</v>
      </c>
      <c r="P190" s="1132" t="s">
        <v>655</v>
      </c>
      <c r="R190" s="849"/>
      <c r="S190" s="849"/>
    </row>
    <row r="191" spans="1:19" ht="24">
      <c r="A191" s="1115">
        <v>67</v>
      </c>
      <c r="B191" s="1130" t="s">
        <v>556</v>
      </c>
      <c r="C191" s="1126" t="s">
        <v>571</v>
      </c>
      <c r="D191" s="1111" t="s">
        <v>308</v>
      </c>
      <c r="E191" s="925" t="s">
        <v>571</v>
      </c>
      <c r="F191" s="925"/>
      <c r="G191" s="886" t="s">
        <v>559</v>
      </c>
      <c r="H191" s="966" t="s">
        <v>137</v>
      </c>
      <c r="I191" s="966" t="s">
        <v>656</v>
      </c>
      <c r="J191" s="886">
        <v>650</v>
      </c>
      <c r="K191" s="886" t="s">
        <v>119</v>
      </c>
      <c r="L191" s="966" t="s">
        <v>71</v>
      </c>
      <c r="M191" s="886">
        <v>1</v>
      </c>
      <c r="N191" s="1127">
        <v>218705500</v>
      </c>
      <c r="O191" s="925" t="s">
        <v>120</v>
      </c>
      <c r="P191" s="1132" t="s">
        <v>657</v>
      </c>
      <c r="R191" s="849"/>
      <c r="S191" s="849"/>
    </row>
    <row r="192" spans="1:19" ht="24">
      <c r="A192" s="1115">
        <v>68</v>
      </c>
      <c r="B192" s="1130" t="s">
        <v>556</v>
      </c>
      <c r="C192" s="1126" t="s">
        <v>557</v>
      </c>
      <c r="D192" s="1111" t="s">
        <v>310</v>
      </c>
      <c r="E192" s="925" t="s">
        <v>558</v>
      </c>
      <c r="F192" s="925"/>
      <c r="G192" s="886" t="s">
        <v>559</v>
      </c>
      <c r="H192" s="966" t="s">
        <v>240</v>
      </c>
      <c r="I192" s="966" t="s">
        <v>658</v>
      </c>
      <c r="J192" s="886">
        <v>416</v>
      </c>
      <c r="K192" s="886" t="s">
        <v>119</v>
      </c>
      <c r="L192" s="966" t="s">
        <v>71</v>
      </c>
      <c r="M192" s="886">
        <v>1</v>
      </c>
      <c r="N192" s="1127">
        <v>111390400</v>
      </c>
      <c r="O192" s="925" t="s">
        <v>120</v>
      </c>
      <c r="P192" s="1132" t="s">
        <v>659</v>
      </c>
      <c r="R192" s="849"/>
      <c r="S192" s="849"/>
    </row>
    <row r="193" spans="1:19" ht="36">
      <c r="A193" s="1115">
        <v>69</v>
      </c>
      <c r="B193" s="1130" t="s">
        <v>564</v>
      </c>
      <c r="C193" s="1126" t="s">
        <v>565</v>
      </c>
      <c r="D193" s="1111" t="s">
        <v>332</v>
      </c>
      <c r="E193" s="925" t="s">
        <v>646</v>
      </c>
      <c r="F193" s="925"/>
      <c r="G193" s="886" t="s">
        <v>559</v>
      </c>
      <c r="H193" s="966" t="s">
        <v>123</v>
      </c>
      <c r="I193" s="966" t="s">
        <v>1332</v>
      </c>
      <c r="J193" s="886">
        <v>427</v>
      </c>
      <c r="K193" s="886" t="s">
        <v>119</v>
      </c>
      <c r="L193" s="966" t="s">
        <v>71</v>
      </c>
      <c r="M193" s="886">
        <v>1</v>
      </c>
      <c r="N193" s="1127">
        <v>171377300</v>
      </c>
      <c r="O193" s="925" t="s">
        <v>120</v>
      </c>
      <c r="P193" s="1132" t="s">
        <v>655</v>
      </c>
      <c r="R193" s="849"/>
      <c r="S193" s="849"/>
    </row>
    <row r="194" spans="1:19" ht="36">
      <c r="A194" s="1115">
        <v>70</v>
      </c>
      <c r="B194" s="1130" t="s">
        <v>564</v>
      </c>
      <c r="C194" s="1126" t="s">
        <v>565</v>
      </c>
      <c r="D194" s="1111" t="s">
        <v>393</v>
      </c>
      <c r="E194" s="925" t="s">
        <v>646</v>
      </c>
      <c r="F194" s="925"/>
      <c r="G194" s="886" t="s">
        <v>559</v>
      </c>
      <c r="H194" s="887" t="s">
        <v>240</v>
      </c>
      <c r="I194" s="966" t="s">
        <v>1333</v>
      </c>
      <c r="J194" s="886">
        <v>371</v>
      </c>
      <c r="K194" s="886" t="s">
        <v>119</v>
      </c>
      <c r="L194" s="966" t="s">
        <v>71</v>
      </c>
      <c r="M194" s="886">
        <v>1</v>
      </c>
      <c r="N194" s="1127">
        <v>125503200</v>
      </c>
      <c r="O194" s="925" t="s">
        <v>120</v>
      </c>
      <c r="P194" s="1132" t="s">
        <v>735</v>
      </c>
      <c r="R194" s="849"/>
      <c r="S194" s="849"/>
    </row>
    <row r="195" spans="1:19" ht="36">
      <c r="A195" s="1115">
        <v>71</v>
      </c>
      <c r="B195" s="1130" t="s">
        <v>556</v>
      </c>
      <c r="C195" s="1126" t="s">
        <v>571</v>
      </c>
      <c r="D195" s="1111" t="s">
        <v>490</v>
      </c>
      <c r="E195" s="925" t="s">
        <v>558</v>
      </c>
      <c r="F195" s="925"/>
      <c r="G195" s="886" t="s">
        <v>255</v>
      </c>
      <c r="H195" s="966" t="s">
        <v>118</v>
      </c>
      <c r="I195" s="966" t="s">
        <v>1333</v>
      </c>
      <c r="J195" s="886">
        <v>260</v>
      </c>
      <c r="K195" s="886" t="s">
        <v>119</v>
      </c>
      <c r="L195" s="966" t="s">
        <v>71</v>
      </c>
      <c r="M195" s="886">
        <v>1</v>
      </c>
      <c r="N195" s="1127">
        <v>68844000</v>
      </c>
      <c r="O195" s="925" t="s">
        <v>120</v>
      </c>
      <c r="P195" s="1132" t="s">
        <v>736</v>
      </c>
      <c r="R195" s="849"/>
      <c r="S195" s="849"/>
    </row>
    <row r="196" spans="1:19" ht="24">
      <c r="A196" s="1115">
        <v>72</v>
      </c>
      <c r="B196" s="1130" t="s">
        <v>556</v>
      </c>
      <c r="C196" s="1126" t="s">
        <v>565</v>
      </c>
      <c r="D196" s="1111" t="s">
        <v>308</v>
      </c>
      <c r="E196" s="925" t="s">
        <v>558</v>
      </c>
      <c r="F196" s="925"/>
      <c r="G196" s="886" t="s">
        <v>559</v>
      </c>
      <c r="H196" s="966" t="s">
        <v>240</v>
      </c>
      <c r="I196" s="966">
        <v>2025</v>
      </c>
      <c r="J196" s="886">
        <v>213</v>
      </c>
      <c r="K196" s="886" t="s">
        <v>119</v>
      </c>
      <c r="L196" s="966" t="s">
        <v>71</v>
      </c>
      <c r="M196" s="886">
        <v>1</v>
      </c>
      <c r="N196" s="1127">
        <v>58220080</v>
      </c>
      <c r="O196" s="925" t="s">
        <v>120</v>
      </c>
      <c r="P196" s="1132" t="s">
        <v>223</v>
      </c>
      <c r="R196" s="849"/>
      <c r="S196" s="849"/>
    </row>
    <row r="197" spans="1:19" ht="24">
      <c r="A197" s="1115">
        <v>73</v>
      </c>
      <c r="B197" s="1130" t="s">
        <v>556</v>
      </c>
      <c r="C197" s="1126" t="s">
        <v>556</v>
      </c>
      <c r="D197" s="1111" t="s">
        <v>310</v>
      </c>
      <c r="E197" s="925" t="s">
        <v>558</v>
      </c>
      <c r="F197" s="925"/>
      <c r="G197" s="886" t="s">
        <v>559</v>
      </c>
      <c r="H197" s="966" t="s">
        <v>670</v>
      </c>
      <c r="I197" s="966">
        <v>2025</v>
      </c>
      <c r="J197" s="886"/>
      <c r="K197" s="886"/>
      <c r="L197" s="966" t="s">
        <v>71</v>
      </c>
      <c r="M197" s="886">
        <v>1</v>
      </c>
      <c r="N197" s="1127">
        <v>29022091</v>
      </c>
      <c r="O197" s="925" t="s">
        <v>120</v>
      </c>
      <c r="P197" s="1132" t="s">
        <v>219</v>
      </c>
      <c r="R197" s="849"/>
      <c r="S197" s="849"/>
    </row>
    <row r="198" spans="1:19" ht="24">
      <c r="A198" s="1115">
        <v>74</v>
      </c>
      <c r="B198" s="1130" t="s">
        <v>556</v>
      </c>
      <c r="C198" s="1126" t="s">
        <v>557</v>
      </c>
      <c r="D198" s="1111" t="s">
        <v>332</v>
      </c>
      <c r="E198" s="925" t="s">
        <v>558</v>
      </c>
      <c r="F198" s="925"/>
      <c r="G198" s="886" t="s">
        <v>559</v>
      </c>
      <c r="H198" s="966" t="s">
        <v>670</v>
      </c>
      <c r="I198" s="966">
        <v>2025</v>
      </c>
      <c r="J198" s="886"/>
      <c r="K198" s="886"/>
      <c r="L198" s="966" t="s">
        <v>71</v>
      </c>
      <c r="M198" s="886">
        <v>1</v>
      </c>
      <c r="N198" s="1127">
        <v>48632652</v>
      </c>
      <c r="O198" s="925" t="s">
        <v>120</v>
      </c>
      <c r="P198" s="1132" t="s">
        <v>215</v>
      </c>
      <c r="R198" s="849"/>
      <c r="S198" s="849"/>
    </row>
    <row r="199" spans="1:19" ht="24">
      <c r="A199" s="1115">
        <v>75</v>
      </c>
      <c r="B199" s="1130" t="s">
        <v>564</v>
      </c>
      <c r="C199" s="1126" t="s">
        <v>565</v>
      </c>
      <c r="D199" s="1111" t="s">
        <v>393</v>
      </c>
      <c r="E199" s="925" t="s">
        <v>646</v>
      </c>
      <c r="F199" s="925"/>
      <c r="G199" s="886" t="s">
        <v>559</v>
      </c>
      <c r="H199" s="966" t="s">
        <v>240</v>
      </c>
      <c r="I199" s="966">
        <v>2025</v>
      </c>
      <c r="J199" s="886"/>
      <c r="K199" s="886"/>
      <c r="L199" s="966" t="s">
        <v>71</v>
      </c>
      <c r="M199" s="886">
        <v>1</v>
      </c>
      <c r="N199" s="1127">
        <v>60171160</v>
      </c>
      <c r="O199" s="925" t="s">
        <v>120</v>
      </c>
      <c r="P199" s="1132" t="s">
        <v>223</v>
      </c>
      <c r="R199" s="849"/>
      <c r="S199" s="849"/>
    </row>
    <row r="200" spans="1:19" ht="36">
      <c r="A200" s="1115">
        <v>76</v>
      </c>
      <c r="B200" s="1130" t="s">
        <v>583</v>
      </c>
      <c r="C200" s="1126" t="s">
        <v>584</v>
      </c>
      <c r="D200" s="1111" t="s">
        <v>490</v>
      </c>
      <c r="E200" s="925" t="s">
        <v>585</v>
      </c>
      <c r="F200" s="925"/>
      <c r="G200" s="886"/>
      <c r="H200" s="966" t="s">
        <v>240</v>
      </c>
      <c r="I200" s="966">
        <v>2025</v>
      </c>
      <c r="J200" s="886">
        <v>161</v>
      </c>
      <c r="K200" s="886" t="s">
        <v>119</v>
      </c>
      <c r="L200" s="966" t="s">
        <v>71</v>
      </c>
      <c r="M200" s="886">
        <v>1</v>
      </c>
      <c r="N200" s="1127">
        <v>111445500</v>
      </c>
      <c r="O200" s="925" t="s">
        <v>120</v>
      </c>
      <c r="P200" s="1132" t="s">
        <v>4523</v>
      </c>
      <c r="R200" s="849"/>
      <c r="S200" s="849"/>
    </row>
    <row r="201" spans="1:19">
      <c r="A201" s="1115"/>
      <c r="B201" s="308"/>
      <c r="C201" s="925"/>
      <c r="D201" s="886"/>
      <c r="E201" s="925"/>
      <c r="F201" s="925"/>
      <c r="G201" s="886"/>
      <c r="H201" s="887"/>
      <c r="I201" s="925"/>
      <c r="J201" s="925"/>
      <c r="K201" s="886"/>
      <c r="L201" s="925"/>
      <c r="M201" s="925"/>
      <c r="N201" s="1136">
        <f>SUM(N125:N200)</f>
        <v>7207360930</v>
      </c>
      <c r="O201" s="925"/>
      <c r="P201" s="1137"/>
      <c r="R201" s="849"/>
      <c r="S201" s="849"/>
    </row>
    <row r="202" spans="1:19">
      <c r="A202" s="1115"/>
      <c r="B202" s="1205" t="s">
        <v>144</v>
      </c>
      <c r="C202" s="1206"/>
      <c r="D202" s="886"/>
      <c r="E202" s="925"/>
      <c r="F202" s="925"/>
      <c r="G202" s="886"/>
      <c r="H202" s="887"/>
      <c r="I202" s="925"/>
      <c r="J202" s="925"/>
      <c r="K202" s="886"/>
      <c r="L202" s="925"/>
      <c r="M202" s="925"/>
      <c r="N202" s="1138"/>
      <c r="O202" s="925"/>
      <c r="P202" s="1113"/>
      <c r="R202" s="849"/>
      <c r="S202" s="849"/>
    </row>
    <row r="203" spans="1:19" ht="36">
      <c r="A203" s="1115">
        <v>1</v>
      </c>
      <c r="B203" s="887" t="s">
        <v>660</v>
      </c>
      <c r="C203" s="925" t="s">
        <v>661</v>
      </c>
      <c r="D203" s="1111" t="s">
        <v>308</v>
      </c>
      <c r="E203" s="925" t="s">
        <v>662</v>
      </c>
      <c r="F203" s="925"/>
      <c r="G203" s="886" t="s">
        <v>126</v>
      </c>
      <c r="H203" s="966" t="s">
        <v>236</v>
      </c>
      <c r="I203" s="886">
        <v>1945</v>
      </c>
      <c r="J203" s="886">
        <v>175</v>
      </c>
      <c r="K203" s="886" t="s">
        <v>119</v>
      </c>
      <c r="L203" s="925" t="s">
        <v>71</v>
      </c>
      <c r="M203" s="966">
        <v>1</v>
      </c>
      <c r="N203" s="1127">
        <v>10000000</v>
      </c>
      <c r="O203" s="925" t="s">
        <v>120</v>
      </c>
      <c r="P203" s="1132" t="s">
        <v>663</v>
      </c>
      <c r="R203" s="849"/>
      <c r="S203" s="849"/>
    </row>
    <row r="204" spans="1:19" ht="36">
      <c r="A204" s="1115">
        <v>2</v>
      </c>
      <c r="B204" s="887" t="s">
        <v>664</v>
      </c>
      <c r="C204" s="925" t="s">
        <v>665</v>
      </c>
      <c r="D204" s="1111" t="s">
        <v>308</v>
      </c>
      <c r="E204" s="925" t="s">
        <v>666</v>
      </c>
      <c r="F204" s="925"/>
      <c r="G204" s="886" t="s">
        <v>145</v>
      </c>
      <c r="H204" s="966" t="s">
        <v>667</v>
      </c>
      <c r="I204" s="886">
        <v>2010</v>
      </c>
      <c r="J204" s="886">
        <v>1</v>
      </c>
      <c r="K204" s="886" t="s">
        <v>70</v>
      </c>
      <c r="L204" s="925" t="s">
        <v>71</v>
      </c>
      <c r="M204" s="966">
        <v>1</v>
      </c>
      <c r="N204" s="1127">
        <v>19000000</v>
      </c>
      <c r="O204" s="925" t="s">
        <v>120</v>
      </c>
      <c r="P204" s="1132" t="s">
        <v>668</v>
      </c>
      <c r="R204" s="849"/>
      <c r="S204" s="849"/>
    </row>
    <row r="205" spans="1:19" ht="36">
      <c r="A205" s="1115">
        <v>3</v>
      </c>
      <c r="B205" s="887" t="str">
        <f>B214</f>
        <v>5.03.01.05.002</v>
      </c>
      <c r="C205" s="925" t="s">
        <v>669</v>
      </c>
      <c r="D205" s="1111" t="s">
        <v>308</v>
      </c>
      <c r="E205" s="925" t="s">
        <v>133</v>
      </c>
      <c r="F205" s="925"/>
      <c r="G205" s="886" t="s">
        <v>133</v>
      </c>
      <c r="H205" s="966" t="s">
        <v>670</v>
      </c>
      <c r="I205" s="886">
        <v>2013</v>
      </c>
      <c r="J205" s="886">
        <v>1.7</v>
      </c>
      <c r="K205" s="886" t="s">
        <v>146</v>
      </c>
      <c r="L205" s="925" t="s">
        <v>80</v>
      </c>
      <c r="M205" s="966">
        <v>1</v>
      </c>
      <c r="N205" s="1127">
        <v>83709000</v>
      </c>
      <c r="O205" s="925" t="s">
        <v>120</v>
      </c>
      <c r="P205" s="1132" t="s">
        <v>671</v>
      </c>
      <c r="R205" s="849"/>
      <c r="S205" s="849"/>
    </row>
    <row r="206" spans="1:19" ht="24">
      <c r="A206" s="1115">
        <v>4</v>
      </c>
      <c r="B206" s="1130" t="s">
        <v>672</v>
      </c>
      <c r="C206" s="925" t="s">
        <v>669</v>
      </c>
      <c r="D206" s="1111" t="s">
        <v>310</v>
      </c>
      <c r="E206" s="925" t="s">
        <v>133</v>
      </c>
      <c r="F206" s="925"/>
      <c r="G206" s="886" t="s">
        <v>133</v>
      </c>
      <c r="H206" s="966" t="s">
        <v>670</v>
      </c>
      <c r="I206" s="886">
        <v>2013</v>
      </c>
      <c r="J206" s="886">
        <v>920</v>
      </c>
      <c r="K206" s="886" t="s">
        <v>119</v>
      </c>
      <c r="L206" s="925" t="s">
        <v>80</v>
      </c>
      <c r="M206" s="966">
        <v>1</v>
      </c>
      <c r="N206" s="1127">
        <v>202650000</v>
      </c>
      <c r="O206" s="925" t="s">
        <v>120</v>
      </c>
      <c r="P206" s="1132" t="s">
        <v>645</v>
      </c>
      <c r="R206" s="849"/>
      <c r="S206" s="849"/>
    </row>
    <row r="207" spans="1:19" ht="36">
      <c r="A207" s="1115">
        <v>5</v>
      </c>
      <c r="B207" s="887" t="s">
        <v>673</v>
      </c>
      <c r="C207" s="925" t="s">
        <v>674</v>
      </c>
      <c r="D207" s="1111" t="s">
        <v>308</v>
      </c>
      <c r="E207" s="925" t="s">
        <v>675</v>
      </c>
      <c r="F207" s="925"/>
      <c r="G207" s="886" t="s">
        <v>147</v>
      </c>
      <c r="H207" s="966" t="s">
        <v>240</v>
      </c>
      <c r="I207" s="886">
        <v>2014</v>
      </c>
      <c r="J207" s="886">
        <v>230</v>
      </c>
      <c r="K207" s="886" t="s">
        <v>119</v>
      </c>
      <c r="L207" s="925" t="s">
        <v>80</v>
      </c>
      <c r="M207" s="966">
        <v>1</v>
      </c>
      <c r="N207" s="1127">
        <v>40000000</v>
      </c>
      <c r="O207" s="925" t="s">
        <v>120</v>
      </c>
      <c r="P207" s="1132" t="s">
        <v>676</v>
      </c>
      <c r="R207" s="849"/>
      <c r="S207" s="849"/>
    </row>
    <row r="208" spans="1:19" ht="48">
      <c r="A208" s="1115">
        <v>6</v>
      </c>
      <c r="B208" s="887" t="s">
        <v>673</v>
      </c>
      <c r="C208" s="925" t="s">
        <v>674</v>
      </c>
      <c r="D208" s="1111" t="s">
        <v>308</v>
      </c>
      <c r="E208" s="925" t="s">
        <v>677</v>
      </c>
      <c r="F208" s="925"/>
      <c r="G208" s="886" t="s">
        <v>152</v>
      </c>
      <c r="H208" s="966" t="s">
        <v>240</v>
      </c>
      <c r="I208" s="886" t="s">
        <v>678</v>
      </c>
      <c r="J208" s="886">
        <v>315</v>
      </c>
      <c r="K208" s="886" t="s">
        <v>119</v>
      </c>
      <c r="L208" s="925" t="s">
        <v>80</v>
      </c>
      <c r="M208" s="966">
        <v>1</v>
      </c>
      <c r="N208" s="1127">
        <v>84400000</v>
      </c>
      <c r="O208" s="925" t="s">
        <v>120</v>
      </c>
      <c r="P208" s="1132" t="s">
        <v>679</v>
      </c>
      <c r="R208" s="849"/>
      <c r="S208" s="849"/>
    </row>
    <row r="209" spans="1:19" ht="36">
      <c r="A209" s="1115">
        <v>7</v>
      </c>
      <c r="B209" s="887" t="s">
        <v>673</v>
      </c>
      <c r="C209" s="925" t="s">
        <v>674</v>
      </c>
      <c r="D209" s="1111" t="s">
        <v>310</v>
      </c>
      <c r="E209" s="925" t="s">
        <v>680</v>
      </c>
      <c r="F209" s="925"/>
      <c r="G209" s="886" t="s">
        <v>152</v>
      </c>
      <c r="H209" s="966" t="s">
        <v>240</v>
      </c>
      <c r="I209" s="886" t="s">
        <v>678</v>
      </c>
      <c r="J209" s="886">
        <v>5</v>
      </c>
      <c r="K209" s="886" t="s">
        <v>70</v>
      </c>
      <c r="L209" s="925" t="s">
        <v>80</v>
      </c>
      <c r="M209" s="966">
        <v>1</v>
      </c>
      <c r="N209" s="1127">
        <v>45000000</v>
      </c>
      <c r="O209" s="925" t="s">
        <v>120</v>
      </c>
      <c r="P209" s="1132" t="s">
        <v>681</v>
      </c>
      <c r="R209" s="849"/>
      <c r="S209" s="849"/>
    </row>
    <row r="210" spans="1:19" ht="36">
      <c r="A210" s="1115">
        <v>8</v>
      </c>
      <c r="B210" s="1130" t="str">
        <f>B213</f>
        <v>5.02.06.02.999</v>
      </c>
      <c r="C210" s="925" t="s">
        <v>669</v>
      </c>
      <c r="D210" s="1111" t="s">
        <v>310</v>
      </c>
      <c r="E210" s="925" t="s">
        <v>133</v>
      </c>
      <c r="F210" s="925"/>
      <c r="G210" s="886" t="s">
        <v>133</v>
      </c>
      <c r="H210" s="966" t="s">
        <v>240</v>
      </c>
      <c r="I210" s="886" t="s">
        <v>682</v>
      </c>
      <c r="J210" s="886">
        <v>1180</v>
      </c>
      <c r="K210" s="886" t="s">
        <v>119</v>
      </c>
      <c r="L210" s="925" t="s">
        <v>80</v>
      </c>
      <c r="M210" s="966">
        <v>1</v>
      </c>
      <c r="N210" s="1127">
        <v>75000000</v>
      </c>
      <c r="O210" s="925" t="s">
        <v>120</v>
      </c>
      <c r="P210" s="1132" t="s">
        <v>683</v>
      </c>
      <c r="R210" s="849"/>
      <c r="S210" s="849"/>
    </row>
    <row r="211" spans="1:19" ht="24">
      <c r="A211" s="1115">
        <v>9</v>
      </c>
      <c r="B211" s="1130" t="str">
        <f>B214</f>
        <v>5.03.01.05.002</v>
      </c>
      <c r="C211" s="925" t="s">
        <v>669</v>
      </c>
      <c r="D211" s="1111" t="s">
        <v>332</v>
      </c>
      <c r="E211" s="925" t="s">
        <v>133</v>
      </c>
      <c r="F211" s="925"/>
      <c r="G211" s="886" t="s">
        <v>133</v>
      </c>
      <c r="H211" s="966" t="s">
        <v>240</v>
      </c>
      <c r="I211" s="886">
        <v>2017</v>
      </c>
      <c r="J211" s="886">
        <v>1400</v>
      </c>
      <c r="K211" s="886" t="s">
        <v>119</v>
      </c>
      <c r="L211" s="925" t="s">
        <v>80</v>
      </c>
      <c r="M211" s="966">
        <v>1</v>
      </c>
      <c r="N211" s="1127">
        <v>139000000</v>
      </c>
      <c r="O211" s="925" t="s">
        <v>120</v>
      </c>
      <c r="P211" s="1132" t="s">
        <v>684</v>
      </c>
      <c r="R211" s="849"/>
      <c r="S211" s="849"/>
    </row>
    <row r="212" spans="1:19" ht="36">
      <c r="A212" s="1115">
        <v>10</v>
      </c>
      <c r="B212" s="887" t="s">
        <v>672</v>
      </c>
      <c r="C212" s="925" t="s">
        <v>669</v>
      </c>
      <c r="D212" s="1111" t="s">
        <v>393</v>
      </c>
      <c r="E212" s="925" t="s">
        <v>685</v>
      </c>
      <c r="F212" s="925" t="s">
        <v>686</v>
      </c>
      <c r="G212" s="886" t="s">
        <v>133</v>
      </c>
      <c r="H212" s="966" t="s">
        <v>240</v>
      </c>
      <c r="I212" s="1139">
        <v>2017</v>
      </c>
      <c r="J212" s="886">
        <v>1</v>
      </c>
      <c r="K212" s="886" t="s">
        <v>70</v>
      </c>
      <c r="L212" s="925" t="s">
        <v>80</v>
      </c>
      <c r="M212" s="966">
        <v>1</v>
      </c>
      <c r="N212" s="1127">
        <v>1500000</v>
      </c>
      <c r="O212" s="925" t="s">
        <v>120</v>
      </c>
      <c r="P212" s="1132" t="s">
        <v>687</v>
      </c>
      <c r="R212" s="849"/>
      <c r="S212" s="849"/>
    </row>
    <row r="213" spans="1:19" ht="36">
      <c r="A213" s="1115">
        <v>11</v>
      </c>
      <c r="B213" s="887" t="s">
        <v>688</v>
      </c>
      <c r="C213" s="925" t="s">
        <v>689</v>
      </c>
      <c r="D213" s="1111" t="s">
        <v>308</v>
      </c>
      <c r="E213" s="925" t="s">
        <v>689</v>
      </c>
      <c r="F213" s="925"/>
      <c r="G213" s="886" t="s">
        <v>690</v>
      </c>
      <c r="H213" s="966" t="s">
        <v>240</v>
      </c>
      <c r="I213" s="886" t="s">
        <v>4529</v>
      </c>
      <c r="J213" s="886">
        <v>76</v>
      </c>
      <c r="K213" s="886" t="s">
        <v>119</v>
      </c>
      <c r="L213" s="925" t="s">
        <v>80</v>
      </c>
      <c r="M213" s="966">
        <v>1</v>
      </c>
      <c r="N213" s="1127">
        <v>59682500</v>
      </c>
      <c r="O213" s="925" t="s">
        <v>120</v>
      </c>
      <c r="P213" s="1132" t="s">
        <v>692</v>
      </c>
      <c r="R213" s="849"/>
      <c r="S213" s="849"/>
    </row>
    <row r="214" spans="1:19" ht="24">
      <c r="A214" s="1115">
        <v>12</v>
      </c>
      <c r="B214" s="887" t="s">
        <v>672</v>
      </c>
      <c r="C214" s="925" t="s">
        <v>669</v>
      </c>
      <c r="D214" s="1111" t="s">
        <v>310</v>
      </c>
      <c r="E214" s="925" t="s">
        <v>133</v>
      </c>
      <c r="F214" s="925"/>
      <c r="G214" s="886" t="s">
        <v>133</v>
      </c>
      <c r="H214" s="966" t="s">
        <v>240</v>
      </c>
      <c r="I214" s="1139" t="s">
        <v>4530</v>
      </c>
      <c r="J214" s="886">
        <v>380</v>
      </c>
      <c r="K214" s="886" t="s">
        <v>119</v>
      </c>
      <c r="L214" s="925" t="s">
        <v>80</v>
      </c>
      <c r="M214" s="966">
        <v>1</v>
      </c>
      <c r="N214" s="1127">
        <v>28892500</v>
      </c>
      <c r="O214" s="925" t="s">
        <v>120</v>
      </c>
      <c r="P214" s="1132" t="s">
        <v>694</v>
      </c>
      <c r="R214" s="849"/>
      <c r="S214" s="849"/>
    </row>
    <row r="215" spans="1:19" ht="36">
      <c r="A215" s="1115">
        <v>13</v>
      </c>
      <c r="B215" s="887" t="s">
        <v>673</v>
      </c>
      <c r="C215" s="925" t="s">
        <v>674</v>
      </c>
      <c r="D215" s="1111" t="s">
        <v>310</v>
      </c>
      <c r="E215" s="925" t="s">
        <v>586</v>
      </c>
      <c r="F215" s="925"/>
      <c r="G215" s="886" t="s">
        <v>152</v>
      </c>
      <c r="H215" s="966" t="s">
        <v>240</v>
      </c>
      <c r="I215" s="886">
        <v>2018</v>
      </c>
      <c r="J215" s="886">
        <v>27</v>
      </c>
      <c r="K215" s="886" t="s">
        <v>119</v>
      </c>
      <c r="L215" s="925" t="s">
        <v>80</v>
      </c>
      <c r="M215" s="966">
        <v>1</v>
      </c>
      <c r="N215" s="1127">
        <v>32492500</v>
      </c>
      <c r="O215" s="925" t="s">
        <v>120</v>
      </c>
      <c r="P215" s="1132" t="s">
        <v>695</v>
      </c>
      <c r="R215" s="849"/>
      <c r="S215" s="849"/>
    </row>
    <row r="216" spans="1:19" ht="36">
      <c r="A216" s="1115">
        <v>14</v>
      </c>
      <c r="B216" s="887" t="s">
        <v>696</v>
      </c>
      <c r="C216" s="925" t="s">
        <v>697</v>
      </c>
      <c r="D216" s="1111" t="s">
        <v>308</v>
      </c>
      <c r="E216" s="925" t="s">
        <v>698</v>
      </c>
      <c r="F216" s="925"/>
      <c r="G216" s="886" t="s">
        <v>152</v>
      </c>
      <c r="H216" s="966" t="s">
        <v>240</v>
      </c>
      <c r="I216" s="886">
        <v>2019</v>
      </c>
      <c r="J216" s="886">
        <v>550</v>
      </c>
      <c r="K216" s="886" t="s">
        <v>119</v>
      </c>
      <c r="L216" s="925" t="s">
        <v>80</v>
      </c>
      <c r="M216" s="966">
        <v>1</v>
      </c>
      <c r="N216" s="1127">
        <v>107532100</v>
      </c>
      <c r="O216" s="925" t="s">
        <v>120</v>
      </c>
      <c r="P216" s="1132" t="s">
        <v>699</v>
      </c>
      <c r="R216" s="849"/>
      <c r="S216" s="849"/>
    </row>
    <row r="217" spans="1:19">
      <c r="A217" s="1115"/>
      <c r="B217" s="887"/>
      <c r="C217" s="1116" t="s">
        <v>13</v>
      </c>
      <c r="D217" s="886"/>
      <c r="E217" s="925"/>
      <c r="F217" s="925"/>
      <c r="G217" s="886"/>
      <c r="H217" s="1130"/>
      <c r="I217" s="886"/>
      <c r="J217" s="886"/>
      <c r="K217" s="886"/>
      <c r="L217" s="925"/>
      <c r="M217" s="966"/>
      <c r="N217" s="1136">
        <f>SUM(N203:N216)</f>
        <v>928858600</v>
      </c>
      <c r="O217" s="925"/>
      <c r="P217" s="1137"/>
      <c r="R217" s="849"/>
      <c r="S217" s="849"/>
    </row>
    <row r="218" spans="1:19">
      <c r="A218" s="1115"/>
      <c r="B218" s="1205" t="s">
        <v>154</v>
      </c>
      <c r="C218" s="1206"/>
      <c r="D218" s="886"/>
      <c r="E218" s="925"/>
      <c r="F218" s="925"/>
      <c r="G218" s="886"/>
      <c r="H218" s="887"/>
      <c r="I218" s="925"/>
      <c r="J218" s="925"/>
      <c r="K218" s="886"/>
      <c r="L218" s="925"/>
      <c r="M218" s="925"/>
      <c r="N218" s="886"/>
      <c r="O218" s="925"/>
      <c r="P218" s="1113"/>
      <c r="R218" s="849"/>
      <c r="S218" s="849"/>
    </row>
    <row r="219" spans="1:19" ht="36">
      <c r="A219" s="1115">
        <v>1</v>
      </c>
      <c r="B219" s="887" t="s">
        <v>700</v>
      </c>
      <c r="C219" s="885" t="s">
        <v>701</v>
      </c>
      <c r="D219" s="1111" t="s">
        <v>308</v>
      </c>
      <c r="E219" s="925" t="s">
        <v>702</v>
      </c>
      <c r="F219" s="925" t="s">
        <v>703</v>
      </c>
      <c r="G219" s="925" t="s">
        <v>702</v>
      </c>
      <c r="H219" s="1130" t="s">
        <v>704</v>
      </c>
      <c r="I219" s="886">
        <v>2017</v>
      </c>
      <c r="J219" s="966">
        <v>900</v>
      </c>
      <c r="K219" s="886" t="s">
        <v>156</v>
      </c>
      <c r="L219" s="886" t="s">
        <v>71</v>
      </c>
      <c r="M219" s="966">
        <v>1</v>
      </c>
      <c r="N219" s="1140">
        <v>1500000</v>
      </c>
      <c r="O219" s="925" t="s">
        <v>339</v>
      </c>
      <c r="P219" s="1132" t="s">
        <v>222</v>
      </c>
      <c r="R219" s="914"/>
      <c r="S219" s="914"/>
    </row>
    <row r="220" spans="1:19">
      <c r="A220" s="1115"/>
      <c r="B220" s="308"/>
      <c r="C220" s="1116" t="s">
        <v>13</v>
      </c>
      <c r="D220" s="886"/>
      <c r="E220" s="925"/>
      <c r="F220" s="925"/>
      <c r="G220" s="886"/>
      <c r="H220" s="887"/>
      <c r="I220" s="925"/>
      <c r="J220" s="925"/>
      <c r="K220" s="886"/>
      <c r="L220" s="925"/>
      <c r="M220" s="925"/>
      <c r="N220" s="1141">
        <f>SUM(N219:N219)</f>
        <v>1500000</v>
      </c>
      <c r="O220" s="925"/>
      <c r="P220" s="1113"/>
      <c r="R220" s="914"/>
      <c r="S220" s="914"/>
    </row>
    <row r="221" spans="1:19">
      <c r="A221" s="1207" t="s">
        <v>737</v>
      </c>
      <c r="B221" s="1208"/>
      <c r="C221" s="1208"/>
      <c r="D221" s="1208"/>
      <c r="E221" s="1208"/>
      <c r="F221" s="1208"/>
      <c r="G221" s="1208"/>
      <c r="H221" s="1208"/>
      <c r="I221" s="1208"/>
      <c r="J221" s="1208"/>
      <c r="K221" s="1208"/>
      <c r="L221" s="1208"/>
      <c r="M221" s="1209"/>
      <c r="N221" s="1141">
        <f>N220+N217+N201</f>
        <v>8137719530</v>
      </c>
      <c r="O221" s="925"/>
      <c r="P221" s="1113"/>
      <c r="R221" s="914"/>
      <c r="S221" s="914"/>
    </row>
    <row r="222" spans="1:19">
      <c r="A222" s="1115"/>
      <c r="B222" s="1205" t="s">
        <v>10</v>
      </c>
      <c r="C222" s="1206"/>
      <c r="D222" s="886"/>
      <c r="E222" s="925"/>
      <c r="F222" s="925"/>
      <c r="G222" s="886"/>
      <c r="H222" s="887"/>
      <c r="I222" s="925"/>
      <c r="J222" s="925"/>
      <c r="K222" s="886"/>
      <c r="L222" s="925"/>
      <c r="M222" s="925"/>
      <c r="N222" s="886"/>
      <c r="O222" s="925"/>
      <c r="P222" s="1113"/>
      <c r="R222" s="914"/>
      <c r="S222" s="914"/>
    </row>
    <row r="223" spans="1:19" ht="24">
      <c r="A223" s="1115">
        <v>1</v>
      </c>
      <c r="B223" s="887" t="s">
        <v>705</v>
      </c>
      <c r="C223" s="308" t="s">
        <v>706</v>
      </c>
      <c r="D223" s="1111" t="s">
        <v>308</v>
      </c>
      <c r="E223" s="886" t="s">
        <v>158</v>
      </c>
      <c r="F223" s="925"/>
      <c r="G223" s="886" t="s">
        <v>158</v>
      </c>
      <c r="H223" s="887" t="s">
        <v>111</v>
      </c>
      <c r="I223" s="886">
        <v>2011</v>
      </c>
      <c r="J223" s="886">
        <v>220</v>
      </c>
      <c r="K223" s="886" t="s">
        <v>76</v>
      </c>
      <c r="L223" s="887" t="s">
        <v>71</v>
      </c>
      <c r="M223" s="886">
        <v>220</v>
      </c>
      <c r="N223" s="1142">
        <v>4294300</v>
      </c>
      <c r="O223" s="925" t="s">
        <v>707</v>
      </c>
      <c r="P223" s="1132" t="s">
        <v>708</v>
      </c>
      <c r="R223" s="914"/>
      <c r="S223" s="914"/>
    </row>
    <row r="224" spans="1:19" ht="24">
      <c r="A224" s="1115">
        <v>2</v>
      </c>
      <c r="B224" s="887" t="s">
        <v>709</v>
      </c>
      <c r="C224" s="308" t="s">
        <v>710</v>
      </c>
      <c r="D224" s="1111" t="s">
        <v>711</v>
      </c>
      <c r="E224" s="886" t="s">
        <v>158</v>
      </c>
      <c r="F224" s="925"/>
      <c r="G224" s="886" t="s">
        <v>158</v>
      </c>
      <c r="H224" s="887" t="s">
        <v>111</v>
      </c>
      <c r="I224" s="886">
        <v>2011</v>
      </c>
      <c r="J224" s="886">
        <v>132</v>
      </c>
      <c r="K224" s="886" t="s">
        <v>76</v>
      </c>
      <c r="L224" s="887" t="s">
        <v>71</v>
      </c>
      <c r="M224" s="886">
        <v>132</v>
      </c>
      <c r="N224" s="1142">
        <v>2333334</v>
      </c>
      <c r="O224" s="925" t="s">
        <v>707</v>
      </c>
      <c r="P224" s="1132" t="s">
        <v>708</v>
      </c>
      <c r="R224" s="914"/>
      <c r="S224" s="914"/>
    </row>
    <row r="225" spans="1:19" ht="24">
      <c r="A225" s="1115">
        <v>3</v>
      </c>
      <c r="B225" s="887" t="s">
        <v>712</v>
      </c>
      <c r="C225" s="308" t="s">
        <v>713</v>
      </c>
      <c r="D225" s="1111" t="s">
        <v>714</v>
      </c>
      <c r="E225" s="886" t="s">
        <v>158</v>
      </c>
      <c r="F225" s="925"/>
      <c r="G225" s="886" t="s">
        <v>158</v>
      </c>
      <c r="H225" s="887" t="s">
        <v>111</v>
      </c>
      <c r="I225" s="886">
        <v>2011</v>
      </c>
      <c r="J225" s="886">
        <v>648</v>
      </c>
      <c r="K225" s="886" t="s">
        <v>76</v>
      </c>
      <c r="L225" s="887" t="s">
        <v>71</v>
      </c>
      <c r="M225" s="886">
        <v>648</v>
      </c>
      <c r="N225" s="1142">
        <v>11473946</v>
      </c>
      <c r="O225" s="925" t="s">
        <v>707</v>
      </c>
      <c r="P225" s="1132" t="s">
        <v>708</v>
      </c>
      <c r="R225" s="914"/>
      <c r="S225" s="914"/>
    </row>
    <row r="226" spans="1:19" ht="36">
      <c r="A226" s="1115">
        <v>4</v>
      </c>
      <c r="B226" s="887" t="s">
        <v>715</v>
      </c>
      <c r="C226" s="1126" t="s">
        <v>716</v>
      </c>
      <c r="D226" s="1111" t="s">
        <v>308</v>
      </c>
      <c r="E226" s="925" t="s">
        <v>717</v>
      </c>
      <c r="F226" s="966" t="s">
        <v>159</v>
      </c>
      <c r="G226" s="886" t="s">
        <v>718</v>
      </c>
      <c r="H226" s="1143" t="s">
        <v>111</v>
      </c>
      <c r="I226" s="887">
        <v>2015</v>
      </c>
      <c r="J226" s="887">
        <v>1</v>
      </c>
      <c r="K226" s="886" t="s">
        <v>109</v>
      </c>
      <c r="L226" s="887" t="s">
        <v>71</v>
      </c>
      <c r="M226" s="887">
        <v>1</v>
      </c>
      <c r="N226" s="1142">
        <v>175000000</v>
      </c>
      <c r="O226" s="925" t="s">
        <v>120</v>
      </c>
      <c r="P226" s="1132" t="s">
        <v>719</v>
      </c>
      <c r="R226" s="914"/>
      <c r="S226" s="914"/>
    </row>
    <row r="227" spans="1:19" ht="24">
      <c r="A227" s="1115">
        <v>5</v>
      </c>
      <c r="B227" s="1130" t="s">
        <v>705</v>
      </c>
      <c r="C227" s="1126" t="s">
        <v>706</v>
      </c>
      <c r="D227" s="1111" t="s">
        <v>308</v>
      </c>
      <c r="E227" s="886" t="s">
        <v>158</v>
      </c>
      <c r="F227" s="966"/>
      <c r="G227" s="886" t="s">
        <v>158</v>
      </c>
      <c r="H227" s="966" t="s">
        <v>240</v>
      </c>
      <c r="I227" s="887">
        <v>2017</v>
      </c>
      <c r="J227" s="887">
        <v>80</v>
      </c>
      <c r="K227" s="886" t="s">
        <v>76</v>
      </c>
      <c r="L227" s="887" t="s">
        <v>71</v>
      </c>
      <c r="M227" s="887">
        <v>80</v>
      </c>
      <c r="N227" s="1142">
        <v>2000000</v>
      </c>
      <c r="O227" s="925" t="s">
        <v>707</v>
      </c>
      <c r="P227" s="1113"/>
      <c r="R227" s="914"/>
      <c r="S227" s="914"/>
    </row>
    <row r="228" spans="1:19" ht="24">
      <c r="A228" s="1115">
        <v>6</v>
      </c>
      <c r="B228" s="1130" t="s">
        <v>705</v>
      </c>
      <c r="C228" s="1126" t="s">
        <v>706</v>
      </c>
      <c r="D228" s="1111" t="s">
        <v>308</v>
      </c>
      <c r="E228" s="886" t="s">
        <v>158</v>
      </c>
      <c r="F228" s="966"/>
      <c r="G228" s="886" t="s">
        <v>158</v>
      </c>
      <c r="H228" s="966" t="s">
        <v>240</v>
      </c>
      <c r="I228" s="887">
        <v>2019</v>
      </c>
      <c r="J228" s="887">
        <v>24</v>
      </c>
      <c r="K228" s="886" t="s">
        <v>76</v>
      </c>
      <c r="L228" s="887" t="s">
        <v>71</v>
      </c>
      <c r="M228" s="887">
        <v>24</v>
      </c>
      <c r="N228" s="1142">
        <v>1286000</v>
      </c>
      <c r="O228" s="925" t="s">
        <v>707</v>
      </c>
      <c r="P228" s="1113"/>
      <c r="R228" s="914"/>
      <c r="S228" s="914"/>
    </row>
    <row r="229" spans="1:19" ht="24">
      <c r="A229" s="1115">
        <v>7</v>
      </c>
      <c r="B229" s="1130" t="s">
        <v>709</v>
      </c>
      <c r="C229" s="1126" t="s">
        <v>710</v>
      </c>
      <c r="D229" s="1111" t="s">
        <v>609</v>
      </c>
      <c r="E229" s="886" t="s">
        <v>158</v>
      </c>
      <c r="F229" s="966"/>
      <c r="G229" s="886" t="s">
        <v>158</v>
      </c>
      <c r="H229" s="966" t="s">
        <v>240</v>
      </c>
      <c r="I229" s="887">
        <v>2019</v>
      </c>
      <c r="J229" s="887">
        <v>6</v>
      </c>
      <c r="K229" s="886" t="s">
        <v>76</v>
      </c>
      <c r="L229" s="887" t="s">
        <v>71</v>
      </c>
      <c r="M229" s="887">
        <v>6</v>
      </c>
      <c r="N229" s="1142">
        <v>278000</v>
      </c>
      <c r="O229" s="925" t="s">
        <v>707</v>
      </c>
      <c r="P229" s="1113"/>
      <c r="R229" s="914"/>
      <c r="S229" s="914"/>
    </row>
    <row r="230" spans="1:19" ht="24">
      <c r="A230" s="1115">
        <v>8</v>
      </c>
      <c r="B230" s="1130" t="s">
        <v>712</v>
      </c>
      <c r="C230" s="1126" t="s">
        <v>713</v>
      </c>
      <c r="D230" s="1111" t="s">
        <v>720</v>
      </c>
      <c r="E230" s="886" t="s">
        <v>158</v>
      </c>
      <c r="F230" s="966"/>
      <c r="G230" s="886" t="s">
        <v>158</v>
      </c>
      <c r="H230" s="966" t="s">
        <v>240</v>
      </c>
      <c r="I230" s="887">
        <v>2019</v>
      </c>
      <c r="J230" s="887">
        <v>11</v>
      </c>
      <c r="K230" s="886" t="s">
        <v>76</v>
      </c>
      <c r="L230" s="887" t="s">
        <v>71</v>
      </c>
      <c r="M230" s="887">
        <v>11</v>
      </c>
      <c r="N230" s="1142">
        <v>536000</v>
      </c>
      <c r="O230" s="925" t="s">
        <v>707</v>
      </c>
      <c r="P230" s="1113"/>
      <c r="R230" s="914"/>
      <c r="S230" s="914"/>
    </row>
    <row r="231" spans="1:19" ht="36">
      <c r="A231" s="1115">
        <v>9</v>
      </c>
      <c r="B231" s="1130" t="s">
        <v>721</v>
      </c>
      <c r="C231" s="1126" t="s">
        <v>722</v>
      </c>
      <c r="D231" s="1111" t="s">
        <v>308</v>
      </c>
      <c r="E231" s="925" t="s">
        <v>723</v>
      </c>
      <c r="F231" s="966"/>
      <c r="G231" s="886" t="s">
        <v>724</v>
      </c>
      <c r="H231" s="1130" t="s">
        <v>725</v>
      </c>
      <c r="I231" s="887">
        <v>2022</v>
      </c>
      <c r="J231" s="887">
        <v>1</v>
      </c>
      <c r="K231" s="886" t="s">
        <v>76</v>
      </c>
      <c r="L231" s="887" t="s">
        <v>71</v>
      </c>
      <c r="M231" s="887">
        <v>1</v>
      </c>
      <c r="N231" s="1142">
        <v>7216000</v>
      </c>
      <c r="O231" s="925" t="s">
        <v>339</v>
      </c>
      <c r="P231" s="1132" t="s">
        <v>726</v>
      </c>
      <c r="R231" s="914"/>
      <c r="S231" s="914"/>
    </row>
    <row r="232" spans="1:19" ht="24">
      <c r="A232" s="1115">
        <v>10</v>
      </c>
      <c r="B232" s="1130" t="s">
        <v>705</v>
      </c>
      <c r="C232" s="1126" t="s">
        <v>706</v>
      </c>
      <c r="D232" s="1111" t="s">
        <v>310</v>
      </c>
      <c r="E232" s="886" t="s">
        <v>158</v>
      </c>
      <c r="F232" s="966"/>
      <c r="G232" s="886" t="s">
        <v>158</v>
      </c>
      <c r="H232" s="966" t="s">
        <v>240</v>
      </c>
      <c r="I232" s="887">
        <v>2023</v>
      </c>
      <c r="J232" s="887">
        <v>23</v>
      </c>
      <c r="K232" s="886" t="s">
        <v>76</v>
      </c>
      <c r="L232" s="887" t="s">
        <v>71</v>
      </c>
      <c r="M232" s="887">
        <v>23</v>
      </c>
      <c r="N232" s="1142">
        <v>1139500</v>
      </c>
      <c r="O232" s="925" t="s">
        <v>707</v>
      </c>
      <c r="P232" s="1113"/>
      <c r="R232" s="914"/>
      <c r="S232" s="914"/>
    </row>
    <row r="233" spans="1:19" ht="24">
      <c r="A233" s="1115">
        <v>11</v>
      </c>
      <c r="B233" s="1130" t="s">
        <v>712</v>
      </c>
      <c r="C233" s="1126" t="s">
        <v>713</v>
      </c>
      <c r="D233" s="1111" t="s">
        <v>393</v>
      </c>
      <c r="E233" s="886" t="s">
        <v>158</v>
      </c>
      <c r="F233" s="966"/>
      <c r="G233" s="886" t="s">
        <v>158</v>
      </c>
      <c r="H233" s="966" t="s">
        <v>240</v>
      </c>
      <c r="I233" s="887">
        <v>2023</v>
      </c>
      <c r="J233" s="887">
        <v>13</v>
      </c>
      <c r="K233" s="886" t="s">
        <v>76</v>
      </c>
      <c r="L233" s="887" t="s">
        <v>71</v>
      </c>
      <c r="M233" s="887">
        <v>13</v>
      </c>
      <c r="N233" s="1142">
        <v>973500</v>
      </c>
      <c r="O233" s="925" t="s">
        <v>707</v>
      </c>
      <c r="P233" s="1113"/>
      <c r="R233" s="914"/>
      <c r="S233" s="914"/>
    </row>
    <row r="234" spans="1:19" ht="24">
      <c r="A234" s="1115">
        <v>12</v>
      </c>
      <c r="B234" s="1130" t="s">
        <v>709</v>
      </c>
      <c r="C234" s="1126" t="s">
        <v>710</v>
      </c>
      <c r="D234" s="1111" t="s">
        <v>490</v>
      </c>
      <c r="E234" s="886" t="s">
        <v>158</v>
      </c>
      <c r="F234" s="966"/>
      <c r="G234" s="886" t="s">
        <v>158</v>
      </c>
      <c r="H234" s="966" t="s">
        <v>240</v>
      </c>
      <c r="I234" s="887">
        <v>2023</v>
      </c>
      <c r="J234" s="887">
        <v>6</v>
      </c>
      <c r="K234" s="886" t="s">
        <v>76</v>
      </c>
      <c r="L234" s="887" t="s">
        <v>71</v>
      </c>
      <c r="M234" s="887">
        <v>6</v>
      </c>
      <c r="N234" s="1142">
        <v>287000</v>
      </c>
      <c r="O234" s="925" t="s">
        <v>707</v>
      </c>
      <c r="P234" s="1113"/>
      <c r="R234" s="914"/>
      <c r="S234" s="914"/>
    </row>
    <row r="235" spans="1:19" ht="36">
      <c r="A235" s="1115">
        <v>13</v>
      </c>
      <c r="B235" s="1130" t="s">
        <v>712</v>
      </c>
      <c r="C235" s="1126" t="s">
        <v>713</v>
      </c>
      <c r="D235" s="1111" t="s">
        <v>738</v>
      </c>
      <c r="E235" s="886" t="s">
        <v>158</v>
      </c>
      <c r="F235" s="966"/>
      <c r="G235" s="886" t="s">
        <v>158</v>
      </c>
      <c r="H235" s="966" t="s">
        <v>708</v>
      </c>
      <c r="I235" s="887">
        <v>2024</v>
      </c>
      <c r="J235" s="887">
        <v>1000</v>
      </c>
      <c r="K235" s="886" t="s">
        <v>76</v>
      </c>
      <c r="L235" s="887" t="s">
        <v>71</v>
      </c>
      <c r="M235" s="887">
        <v>1000</v>
      </c>
      <c r="N235" s="1142">
        <v>4357894</v>
      </c>
      <c r="O235" s="925" t="s">
        <v>707</v>
      </c>
      <c r="P235" s="1113"/>
      <c r="R235" s="914"/>
      <c r="S235" s="914"/>
    </row>
    <row r="236" spans="1:19">
      <c r="A236" s="1115"/>
      <c r="B236" s="308"/>
      <c r="C236" s="1116" t="s">
        <v>13</v>
      </c>
      <c r="D236" s="886"/>
      <c r="E236" s="925"/>
      <c r="F236" s="925"/>
      <c r="G236" s="886"/>
      <c r="H236" s="887"/>
      <c r="I236" s="925"/>
      <c r="J236" s="925"/>
      <c r="K236" s="886"/>
      <c r="L236" s="925"/>
      <c r="M236" s="925"/>
      <c r="N236" s="1144">
        <f>SUM(N223:N235)</f>
        <v>211175474</v>
      </c>
      <c r="O236" s="925"/>
      <c r="P236" s="1113"/>
      <c r="R236" s="914"/>
      <c r="S236" s="914"/>
    </row>
    <row r="237" spans="1:19" ht="15.75" thickBot="1">
      <c r="A237" s="1145"/>
      <c r="B237" s="1146"/>
      <c r="C237" s="1147"/>
      <c r="D237" s="1148"/>
      <c r="E237" s="1149"/>
      <c r="F237" s="1149"/>
      <c r="G237" s="1148"/>
      <c r="H237" s="1150"/>
      <c r="I237" s="1149"/>
      <c r="J237" s="1149"/>
      <c r="K237" s="1148"/>
      <c r="L237" s="1149"/>
      <c r="M237" s="1149" t="s">
        <v>166</v>
      </c>
      <c r="N237" s="1151"/>
      <c r="O237" s="1149"/>
      <c r="P237" s="1152"/>
      <c r="R237" s="914"/>
      <c r="S237" s="914"/>
    </row>
    <row r="238" spans="1:19" ht="15.75" thickBot="1">
      <c r="A238" s="1153"/>
      <c r="B238" s="1154"/>
      <c r="C238" s="1210" t="s">
        <v>167</v>
      </c>
      <c r="D238" s="1211"/>
      <c r="E238" s="1211"/>
      <c r="F238" s="1211"/>
      <c r="G238" s="1211"/>
      <c r="H238" s="1212"/>
      <c r="I238" s="1155"/>
      <c r="J238" s="1155"/>
      <c r="K238" s="1156"/>
      <c r="L238" s="1155"/>
      <c r="M238" s="1155" t="s">
        <v>166</v>
      </c>
      <c r="N238" s="1157">
        <f>N236+N220+N217+N201+N122+N92</f>
        <v>10835870787</v>
      </c>
      <c r="O238" s="1155"/>
      <c r="P238" s="1158"/>
      <c r="R238" s="914"/>
      <c r="S238" s="914"/>
    </row>
    <row r="239" spans="1:19">
      <c r="A239" s="1065"/>
      <c r="B239" s="1059"/>
      <c r="C239" s="1060"/>
      <c r="D239" s="1066"/>
      <c r="E239" s="1060"/>
      <c r="F239" s="1060"/>
      <c r="G239" s="1066"/>
      <c r="H239" s="1065"/>
      <c r="I239" s="1060"/>
      <c r="J239" s="1060"/>
      <c r="K239" s="1066"/>
      <c r="L239" s="1060"/>
      <c r="M239" s="1060"/>
      <c r="N239" s="1066"/>
      <c r="O239" s="1060"/>
      <c r="P239" s="849"/>
      <c r="R239" s="914"/>
      <c r="S239" s="914"/>
    </row>
    <row r="240" spans="1:19">
      <c r="A240" s="1065"/>
      <c r="B240" s="1059"/>
      <c r="C240" s="1060"/>
      <c r="D240" s="1066"/>
      <c r="E240" s="1060"/>
      <c r="F240" s="1060"/>
      <c r="G240" s="1066"/>
      <c r="H240" s="1065"/>
      <c r="I240" s="1060"/>
      <c r="J240" s="1060"/>
      <c r="K240" s="1066"/>
      <c r="L240" s="1060"/>
      <c r="M240" s="1060"/>
      <c r="N240" s="1200" t="s">
        <v>4438</v>
      </c>
      <c r="O240" s="1200"/>
      <c r="P240" s="849"/>
      <c r="R240" s="914"/>
      <c r="S240" s="914"/>
    </row>
    <row r="241" spans="1:19">
      <c r="A241" s="1065"/>
      <c r="B241" s="1059"/>
      <c r="C241" s="1060"/>
      <c r="D241" s="1066"/>
      <c r="E241" s="1060"/>
      <c r="F241" s="1060"/>
      <c r="G241" s="1066"/>
      <c r="H241" s="1065"/>
      <c r="I241" s="1060"/>
      <c r="J241" s="1060"/>
      <c r="K241" s="1066"/>
      <c r="L241" s="1060"/>
      <c r="M241" s="1060"/>
      <c r="N241" s="1200" t="s">
        <v>727</v>
      </c>
      <c r="O241" s="1200"/>
      <c r="P241" s="849"/>
      <c r="R241" s="914"/>
      <c r="S241" s="914"/>
    </row>
    <row r="242" spans="1:19">
      <c r="A242" s="1065"/>
      <c r="B242" s="1059"/>
      <c r="C242" s="1060"/>
      <c r="D242" s="1066"/>
      <c r="E242" s="1060"/>
      <c r="F242" s="1060"/>
      <c r="G242" s="1066"/>
      <c r="H242" s="1065"/>
      <c r="I242" s="1060"/>
      <c r="J242" s="1060"/>
      <c r="K242" s="1066"/>
      <c r="L242" s="1060"/>
      <c r="M242" s="1060"/>
      <c r="N242" s="1066"/>
      <c r="O242" s="1060"/>
      <c r="P242" s="849"/>
      <c r="R242" s="914"/>
      <c r="S242" s="914"/>
    </row>
    <row r="243" spans="1:19">
      <c r="A243" s="1065"/>
      <c r="B243" s="1059"/>
      <c r="C243" s="1060"/>
      <c r="D243" s="1066"/>
      <c r="E243" s="1060"/>
      <c r="F243" s="1060"/>
      <c r="G243" s="1066"/>
      <c r="H243" s="1065"/>
      <c r="I243" s="1060"/>
      <c r="J243" s="1060"/>
      <c r="K243" s="1066"/>
      <c r="L243" s="1060"/>
      <c r="M243" s="1060"/>
      <c r="N243" s="1066"/>
      <c r="O243" s="1060"/>
      <c r="P243" s="849"/>
      <c r="R243" s="914"/>
      <c r="S243" s="914"/>
    </row>
    <row r="244" spans="1:19">
      <c r="A244" s="1065"/>
      <c r="B244" s="1059"/>
      <c r="C244" s="1060"/>
      <c r="D244" s="1066"/>
      <c r="E244" s="1060"/>
      <c r="F244" s="1060"/>
      <c r="G244" s="1066"/>
      <c r="H244" s="1065"/>
      <c r="I244" s="1060"/>
      <c r="J244" s="1060"/>
      <c r="K244" s="1066"/>
      <c r="L244" s="1060"/>
      <c r="M244" s="1060"/>
      <c r="N244" s="1066"/>
      <c r="O244" s="1060"/>
      <c r="P244" s="849"/>
      <c r="R244" s="914"/>
      <c r="S244" s="914"/>
    </row>
    <row r="245" spans="1:19">
      <c r="A245" s="1065"/>
      <c r="B245" s="1059"/>
      <c r="C245" s="1060"/>
      <c r="D245" s="1066"/>
      <c r="E245" s="1060"/>
      <c r="F245" s="1060"/>
      <c r="G245" s="1066"/>
      <c r="H245" s="1065"/>
      <c r="I245" s="1060"/>
      <c r="J245" s="1060"/>
      <c r="K245" s="1066"/>
      <c r="L245" s="1060"/>
      <c r="M245" s="1060"/>
      <c r="N245" s="1201" t="s">
        <v>185</v>
      </c>
      <c r="O245" s="1201"/>
      <c r="P245" s="849"/>
      <c r="R245" s="914"/>
      <c r="S245" s="914"/>
    </row>
    <row r="246" spans="1:19">
      <c r="A246" s="1065"/>
      <c r="B246" s="1059"/>
      <c r="C246" s="1060"/>
      <c r="D246" s="1066"/>
      <c r="E246" s="1060"/>
      <c r="F246" s="1060"/>
      <c r="G246" s="1066"/>
      <c r="H246" s="1065"/>
      <c r="I246" s="1060"/>
      <c r="J246" s="1060"/>
      <c r="K246" s="1066"/>
      <c r="L246" s="1060"/>
      <c r="M246" s="1060"/>
      <c r="N246" s="1066"/>
      <c r="O246" s="1060"/>
      <c r="P246" s="849"/>
      <c r="R246" s="914"/>
      <c r="S246" s="914"/>
    </row>
    <row r="247" spans="1:19">
      <c r="A247" s="1065"/>
      <c r="B247" s="1059"/>
      <c r="C247" s="1060"/>
      <c r="D247" s="1066"/>
      <c r="E247" s="1060"/>
      <c r="F247" s="1060"/>
      <c r="G247" s="1066"/>
      <c r="H247" s="1065"/>
      <c r="I247" s="1060"/>
      <c r="J247" s="1060"/>
      <c r="K247" s="1066"/>
      <c r="L247" s="1060"/>
      <c r="M247" s="1060"/>
      <c r="N247" s="1066"/>
      <c r="O247" s="1060"/>
      <c r="P247" s="849"/>
      <c r="R247" s="914"/>
      <c r="S247" s="914"/>
    </row>
    <row r="248" spans="1:19">
      <c r="A248" s="1065"/>
      <c r="B248" s="1059"/>
      <c r="C248" s="1060"/>
      <c r="D248" s="1066"/>
      <c r="E248" s="1060"/>
      <c r="F248" s="1060"/>
      <c r="G248" s="1066"/>
      <c r="H248" s="1065"/>
      <c r="I248" s="1060"/>
      <c r="J248" s="1060"/>
      <c r="K248" s="1066"/>
      <c r="L248" s="1060"/>
      <c r="M248" s="1060"/>
      <c r="N248" s="1066"/>
      <c r="O248" s="1060"/>
      <c r="P248" s="849"/>
      <c r="R248" s="914"/>
      <c r="S248" s="914"/>
    </row>
    <row r="249" spans="1:19">
      <c r="A249" s="1065"/>
      <c r="B249" s="1059"/>
      <c r="C249" s="1060"/>
      <c r="D249" s="1066"/>
      <c r="E249" s="1060"/>
      <c r="F249" s="1060"/>
      <c r="G249" s="1066"/>
      <c r="H249" s="1065"/>
      <c r="I249" s="1060"/>
      <c r="J249" s="1060"/>
      <c r="K249" s="1066"/>
      <c r="L249" s="1060"/>
      <c r="M249" s="1060"/>
      <c r="N249" s="1066"/>
      <c r="O249" s="1060"/>
      <c r="P249" s="849"/>
      <c r="R249" s="914"/>
      <c r="S249" s="914"/>
    </row>
    <row r="250" spans="1:19">
      <c r="A250" s="1065"/>
      <c r="B250" s="1059"/>
      <c r="C250" s="1060"/>
      <c r="D250" s="1066"/>
      <c r="E250" s="1060"/>
      <c r="F250" s="1060"/>
      <c r="G250" s="1066"/>
      <c r="H250" s="1065"/>
      <c r="I250" s="1060"/>
      <c r="J250" s="1060"/>
      <c r="K250" s="1066"/>
      <c r="L250" s="1060"/>
      <c r="M250" s="1060"/>
      <c r="N250" s="1066"/>
      <c r="O250" s="1060"/>
      <c r="P250" s="849"/>
      <c r="R250" s="914"/>
      <c r="S250" s="914"/>
    </row>
    <row r="251" spans="1:19">
      <c r="A251" s="1065"/>
      <c r="B251" s="1059"/>
      <c r="C251" s="1060"/>
      <c r="D251" s="1066"/>
      <c r="E251" s="1060"/>
      <c r="F251" s="1060"/>
      <c r="G251" s="1066"/>
      <c r="H251" s="1065"/>
      <c r="I251" s="1060"/>
      <c r="J251" s="1060"/>
      <c r="K251" s="1066"/>
      <c r="L251" s="1060"/>
      <c r="M251" s="1060"/>
      <c r="N251" s="1066"/>
      <c r="O251" s="1060"/>
      <c r="P251" s="849"/>
      <c r="R251" s="914"/>
      <c r="S251" s="914"/>
    </row>
    <row r="252" spans="1:19">
      <c r="A252" s="1065"/>
      <c r="B252" s="1059"/>
      <c r="C252" s="1060"/>
      <c r="D252" s="1066"/>
      <c r="E252" s="1060"/>
      <c r="F252" s="1060"/>
      <c r="G252" s="1066"/>
      <c r="H252" s="1065"/>
      <c r="I252" s="1060"/>
      <c r="J252" s="1060"/>
      <c r="K252" s="1066"/>
      <c r="L252" s="1060"/>
      <c r="M252" s="1060"/>
      <c r="N252" s="1066"/>
      <c r="O252" s="1060"/>
      <c r="P252" s="849"/>
      <c r="R252" s="914"/>
      <c r="S252" s="914"/>
    </row>
    <row r="253" spans="1:19">
      <c r="A253" s="1065"/>
      <c r="B253" s="1059"/>
      <c r="C253" s="1060"/>
      <c r="D253" s="1066"/>
      <c r="E253" s="1060"/>
      <c r="F253" s="1060"/>
      <c r="G253" s="1066"/>
      <c r="H253" s="1065"/>
      <c r="I253" s="1060"/>
      <c r="J253" s="1060"/>
      <c r="K253" s="1066"/>
      <c r="L253" s="1060"/>
      <c r="M253" s="1060"/>
      <c r="N253" s="1066"/>
      <c r="O253" s="1060"/>
      <c r="P253" s="849"/>
      <c r="R253" s="914"/>
      <c r="S253" s="914"/>
    </row>
    <row r="254" spans="1:19">
      <c r="A254" s="1065"/>
      <c r="B254" s="1059"/>
      <c r="C254" s="1060"/>
      <c r="D254" s="1066"/>
      <c r="E254" s="1060"/>
      <c r="F254" s="1060"/>
      <c r="G254" s="1066"/>
      <c r="H254" s="1065"/>
      <c r="I254" s="1060"/>
      <c r="J254" s="1060"/>
      <c r="K254" s="1066"/>
      <c r="L254" s="1060"/>
      <c r="M254" s="1060"/>
      <c r="N254" s="1066"/>
      <c r="O254" s="1060"/>
      <c r="P254" s="849"/>
      <c r="R254" s="914"/>
      <c r="S254" s="914"/>
    </row>
    <row r="255" spans="1:19">
      <c r="A255" s="1065"/>
      <c r="B255" s="1059"/>
      <c r="C255" s="1060"/>
      <c r="D255" s="1066"/>
      <c r="E255" s="1060"/>
      <c r="F255" s="1060"/>
      <c r="G255" s="1066"/>
      <c r="H255" s="1065"/>
      <c r="I255" s="1060"/>
      <c r="J255" s="1060"/>
      <c r="K255" s="1066"/>
      <c r="L255" s="1060"/>
      <c r="M255" s="1060"/>
      <c r="N255" s="1066"/>
      <c r="O255" s="1060"/>
      <c r="P255" s="849"/>
      <c r="R255" s="914"/>
      <c r="S255" s="914"/>
    </row>
    <row r="256" spans="1:19">
      <c r="A256" s="1065"/>
      <c r="B256" s="1059"/>
      <c r="C256" s="1060"/>
      <c r="D256" s="1066"/>
      <c r="E256" s="1060"/>
      <c r="F256" s="1060"/>
      <c r="G256" s="1066"/>
      <c r="H256" s="1065"/>
      <c r="I256" s="1060"/>
      <c r="J256" s="1060"/>
      <c r="K256" s="1066"/>
      <c r="L256" s="1060"/>
      <c r="M256" s="1060"/>
      <c r="N256" s="1066"/>
      <c r="O256" s="1060"/>
      <c r="P256" s="849"/>
      <c r="R256" s="914"/>
      <c r="S256" s="914"/>
    </row>
    <row r="257" spans="1:19">
      <c r="A257" s="1065"/>
      <c r="B257" s="1059"/>
      <c r="C257" s="1060"/>
      <c r="D257" s="1066"/>
      <c r="E257" s="1060"/>
      <c r="F257" s="1060"/>
      <c r="G257" s="1066"/>
      <c r="H257" s="1065"/>
      <c r="I257" s="1060"/>
      <c r="J257" s="1060"/>
      <c r="K257" s="1066"/>
      <c r="L257" s="1060"/>
      <c r="M257" s="1060"/>
      <c r="N257" s="1066"/>
      <c r="O257" s="1060"/>
      <c r="P257" s="849"/>
      <c r="R257" s="914"/>
      <c r="S257" s="914"/>
    </row>
    <row r="258" spans="1:19">
      <c r="A258" s="1065"/>
      <c r="B258" s="1059"/>
      <c r="C258" s="1060"/>
      <c r="D258" s="1066"/>
      <c r="E258" s="1060"/>
      <c r="F258" s="1060"/>
      <c r="G258" s="1066"/>
      <c r="H258" s="1065"/>
      <c r="I258" s="1060"/>
      <c r="J258" s="1060"/>
      <c r="K258" s="1066"/>
      <c r="L258" s="1060"/>
      <c r="M258" s="1060"/>
      <c r="N258" s="1066"/>
      <c r="O258" s="1060"/>
      <c r="P258" s="849"/>
      <c r="R258" s="914"/>
      <c r="S258" s="914"/>
    </row>
    <row r="259" spans="1:19">
      <c r="A259" s="1065"/>
      <c r="B259" s="1059"/>
      <c r="C259" s="1060"/>
      <c r="D259" s="1066"/>
      <c r="E259" s="1060"/>
      <c r="F259" s="1060"/>
      <c r="G259" s="1066"/>
      <c r="H259" s="1065"/>
      <c r="I259" s="1060"/>
      <c r="J259" s="1060"/>
      <c r="K259" s="1066"/>
      <c r="L259" s="1060"/>
      <c r="M259" s="1060"/>
      <c r="N259" s="1066"/>
      <c r="O259" s="1060"/>
      <c r="P259" s="849"/>
      <c r="R259" s="914"/>
      <c r="S259" s="914"/>
    </row>
    <row r="260" spans="1:19">
      <c r="A260" s="1065"/>
      <c r="B260" s="1059"/>
      <c r="C260" s="1060"/>
      <c r="D260" s="1066"/>
      <c r="E260" s="1060"/>
      <c r="F260" s="1060"/>
      <c r="G260" s="1066"/>
      <c r="H260" s="1065"/>
      <c r="I260" s="1060"/>
      <c r="J260" s="1060"/>
      <c r="K260" s="1066"/>
      <c r="L260" s="1060"/>
      <c r="M260" s="1060"/>
      <c r="N260" s="1066"/>
      <c r="O260" s="1060"/>
      <c r="P260" s="849"/>
      <c r="R260" s="914"/>
      <c r="S260" s="914"/>
    </row>
    <row r="261" spans="1:19">
      <c r="A261" s="1065"/>
      <c r="B261" s="1059"/>
      <c r="C261" s="1060"/>
      <c r="D261" s="1066"/>
      <c r="E261" s="1060"/>
      <c r="F261" s="1060"/>
      <c r="G261" s="1066"/>
      <c r="H261" s="1065"/>
      <c r="I261" s="1060"/>
      <c r="J261" s="1060"/>
      <c r="K261" s="1066"/>
      <c r="L261" s="1060"/>
      <c r="M261" s="1060"/>
      <c r="N261" s="1066"/>
      <c r="O261" s="1060"/>
      <c r="P261" s="849"/>
      <c r="R261" s="914"/>
      <c r="S261" s="914"/>
    </row>
    <row r="262" spans="1:19">
      <c r="A262" s="1065"/>
      <c r="B262" s="1059"/>
      <c r="C262" s="1060"/>
      <c r="D262" s="1066"/>
      <c r="E262" s="1060"/>
      <c r="F262" s="1060"/>
      <c r="G262" s="1066"/>
      <c r="H262" s="1065"/>
      <c r="I262" s="1060"/>
      <c r="J262" s="1060"/>
      <c r="K262" s="1066"/>
      <c r="L262" s="1060"/>
      <c r="M262" s="1060"/>
      <c r="N262" s="1066"/>
      <c r="O262" s="1060"/>
      <c r="P262" s="849"/>
      <c r="R262" s="914"/>
      <c r="S262" s="914"/>
    </row>
    <row r="263" spans="1:19">
      <c r="A263" s="1065"/>
      <c r="B263" s="1059"/>
      <c r="C263" s="1060"/>
      <c r="D263" s="1066"/>
      <c r="E263" s="1060"/>
      <c r="F263" s="1060"/>
      <c r="G263" s="1066"/>
      <c r="H263" s="1065"/>
      <c r="I263" s="1060"/>
      <c r="J263" s="1060"/>
      <c r="K263" s="1066"/>
      <c r="L263" s="1060"/>
      <c r="M263" s="1060"/>
      <c r="N263" s="1066"/>
      <c r="O263" s="1060"/>
      <c r="P263" s="849"/>
      <c r="R263" s="914"/>
      <c r="S263" s="914"/>
    </row>
    <row r="264" spans="1:19">
      <c r="A264" s="1065"/>
      <c r="B264" s="1059"/>
      <c r="C264" s="1060"/>
      <c r="D264" s="1066"/>
      <c r="E264" s="1060"/>
      <c r="F264" s="1060"/>
      <c r="G264" s="1066"/>
      <c r="H264" s="1065"/>
      <c r="I264" s="1060"/>
      <c r="J264" s="1060"/>
      <c r="K264" s="1066"/>
      <c r="L264" s="1060"/>
      <c r="M264" s="1060"/>
      <c r="N264" s="1066"/>
      <c r="O264" s="1060"/>
      <c r="P264" s="849"/>
      <c r="R264" s="914"/>
      <c r="S264" s="914"/>
    </row>
    <row r="265" spans="1:19">
      <c r="A265" s="1065"/>
      <c r="B265" s="1059"/>
      <c r="C265" s="1060"/>
      <c r="D265" s="1066"/>
      <c r="E265" s="1060"/>
      <c r="F265" s="1060"/>
      <c r="G265" s="1066"/>
      <c r="H265" s="1065"/>
      <c r="I265" s="1060"/>
      <c r="J265" s="1060"/>
      <c r="K265" s="1066"/>
      <c r="L265" s="1060"/>
      <c r="M265" s="1060"/>
      <c r="N265" s="1066"/>
      <c r="O265" s="1060"/>
      <c r="P265" s="849"/>
      <c r="R265" s="914"/>
      <c r="S265" s="914"/>
    </row>
    <row r="266" spans="1:19">
      <c r="A266" s="1065"/>
      <c r="B266" s="1059"/>
      <c r="C266" s="1060"/>
      <c r="D266" s="1066"/>
      <c r="E266" s="1060"/>
      <c r="F266" s="1060"/>
      <c r="G266" s="1066"/>
      <c r="H266" s="1065"/>
      <c r="I266" s="1060"/>
      <c r="J266" s="1060"/>
      <c r="K266" s="1066"/>
      <c r="L266" s="1060"/>
      <c r="M266" s="1060"/>
      <c r="N266" s="1066"/>
      <c r="O266" s="1060"/>
      <c r="P266" s="849"/>
      <c r="R266" s="914"/>
      <c r="S266" s="914"/>
    </row>
    <row r="267" spans="1:19">
      <c r="A267" s="1065"/>
      <c r="B267" s="1059"/>
      <c r="C267" s="1060"/>
      <c r="D267" s="1066"/>
      <c r="E267" s="1060"/>
      <c r="F267" s="1060"/>
      <c r="G267" s="1066"/>
      <c r="H267" s="1065"/>
      <c r="I267" s="1060"/>
      <c r="J267" s="1060"/>
      <c r="K267" s="1066"/>
      <c r="L267" s="1060"/>
      <c r="M267" s="1060"/>
      <c r="N267" s="1066"/>
      <c r="O267" s="1060"/>
      <c r="P267" s="849"/>
      <c r="R267" s="914"/>
      <c r="S267" s="914"/>
    </row>
    <row r="268" spans="1:19">
      <c r="A268" s="1065"/>
      <c r="B268" s="1059"/>
      <c r="C268" s="1060"/>
      <c r="D268" s="1066"/>
      <c r="E268" s="1060"/>
      <c r="F268" s="1060"/>
      <c r="G268" s="1066"/>
      <c r="H268" s="1065"/>
      <c r="I268" s="1060"/>
      <c r="J268" s="1060"/>
      <c r="K268" s="1066"/>
      <c r="L268" s="1060"/>
      <c r="M268" s="1060"/>
      <c r="N268" s="1066"/>
      <c r="O268" s="1060"/>
      <c r="P268" s="849"/>
      <c r="R268" s="914"/>
      <c r="S268" s="914"/>
    </row>
    <row r="269" spans="1:19">
      <c r="A269" s="1065"/>
      <c r="B269" s="1059"/>
      <c r="C269" s="1060"/>
      <c r="D269" s="1066"/>
      <c r="E269" s="1060"/>
      <c r="F269" s="1060"/>
      <c r="G269" s="1066"/>
      <c r="H269" s="1065"/>
      <c r="I269" s="1060"/>
      <c r="J269" s="1060"/>
      <c r="K269" s="1066"/>
      <c r="L269" s="1060"/>
      <c r="M269" s="1060"/>
      <c r="N269" s="1066"/>
      <c r="O269" s="1060"/>
      <c r="P269" s="849"/>
      <c r="R269" s="914"/>
      <c r="S269" s="914"/>
    </row>
    <row r="270" spans="1:19">
      <c r="A270" s="1065"/>
      <c r="B270" s="1059"/>
      <c r="C270" s="1060"/>
      <c r="D270" s="1066"/>
      <c r="E270" s="1060"/>
      <c r="F270" s="1060"/>
      <c r="G270" s="1066"/>
      <c r="H270" s="1065"/>
      <c r="I270" s="1060"/>
      <c r="J270" s="1060"/>
      <c r="K270" s="1066"/>
      <c r="L270" s="1060"/>
      <c r="M270" s="1060"/>
      <c r="N270" s="1066"/>
      <c r="O270" s="1060"/>
      <c r="P270" s="849"/>
      <c r="R270" s="914"/>
      <c r="S270" s="914"/>
    </row>
    <row r="271" spans="1:19">
      <c r="A271" s="1065"/>
      <c r="B271" s="1059"/>
      <c r="C271" s="1060"/>
      <c r="D271" s="1066"/>
      <c r="E271" s="1060"/>
      <c r="F271" s="1060"/>
      <c r="G271" s="1066"/>
      <c r="H271" s="1065"/>
      <c r="I271" s="1060"/>
      <c r="J271" s="1060"/>
      <c r="K271" s="1066"/>
      <c r="L271" s="1060"/>
      <c r="M271" s="1060"/>
      <c r="N271" s="1066"/>
      <c r="O271" s="1060"/>
      <c r="P271" s="849"/>
      <c r="R271" s="914"/>
      <c r="S271" s="914"/>
    </row>
    <row r="272" spans="1:19">
      <c r="A272" s="1065"/>
      <c r="B272" s="1059"/>
      <c r="C272" s="1060"/>
      <c r="D272" s="1066"/>
      <c r="E272" s="1060"/>
      <c r="F272" s="1060"/>
      <c r="G272" s="1066"/>
      <c r="H272" s="1065"/>
      <c r="I272" s="1060"/>
      <c r="J272" s="1060"/>
      <c r="K272" s="1066"/>
      <c r="L272" s="1060"/>
      <c r="M272" s="1060"/>
      <c r="N272" s="1066"/>
      <c r="O272" s="1060"/>
      <c r="P272" s="849"/>
      <c r="R272" s="914"/>
      <c r="S272" s="914"/>
    </row>
    <row r="273" spans="1:19">
      <c r="A273" s="1065"/>
      <c r="B273" s="1059"/>
      <c r="C273" s="1060"/>
      <c r="D273" s="1066"/>
      <c r="E273" s="1060"/>
      <c r="F273" s="1060"/>
      <c r="G273" s="1066"/>
      <c r="H273" s="1065"/>
      <c r="I273" s="1060"/>
      <c r="J273" s="1060"/>
      <c r="K273" s="1066"/>
      <c r="L273" s="1060"/>
      <c r="M273" s="1060"/>
      <c r="N273" s="1066"/>
      <c r="O273" s="1060"/>
      <c r="P273" s="849"/>
      <c r="R273" s="914"/>
      <c r="S273" s="914"/>
    </row>
    <row r="274" spans="1:19">
      <c r="A274" s="1065"/>
      <c r="B274" s="1059"/>
      <c r="C274" s="1060"/>
      <c r="D274" s="1066"/>
      <c r="E274" s="1060"/>
      <c r="F274" s="1060"/>
      <c r="G274" s="1066"/>
      <c r="H274" s="1065"/>
      <c r="I274" s="1060"/>
      <c r="J274" s="1060"/>
      <c r="K274" s="1066"/>
      <c r="L274" s="1060"/>
      <c r="M274" s="1060"/>
      <c r="N274" s="1066"/>
      <c r="O274" s="1060"/>
      <c r="P274" s="849"/>
      <c r="R274" s="914"/>
      <c r="S274" s="914"/>
    </row>
    <row r="275" spans="1:19">
      <c r="A275" s="1065"/>
      <c r="B275" s="1059"/>
      <c r="C275" s="1060"/>
      <c r="D275" s="1066"/>
      <c r="E275" s="1060"/>
      <c r="F275" s="1060"/>
      <c r="G275" s="1066"/>
      <c r="H275" s="1065"/>
      <c r="I275" s="1060"/>
      <c r="J275" s="1060"/>
      <c r="K275" s="1066"/>
      <c r="L275" s="1060"/>
      <c r="M275" s="1060"/>
      <c r="N275" s="1066"/>
      <c r="O275" s="1060"/>
      <c r="P275" s="849"/>
      <c r="R275" s="914"/>
      <c r="S275" s="914"/>
    </row>
    <row r="276" spans="1:19">
      <c r="A276" s="1065"/>
      <c r="B276" s="1059"/>
      <c r="C276" s="1060"/>
      <c r="D276" s="1066"/>
      <c r="E276" s="1060"/>
      <c r="F276" s="1060"/>
      <c r="G276" s="1066"/>
      <c r="H276" s="1065"/>
      <c r="I276" s="1060"/>
      <c r="J276" s="1060"/>
      <c r="K276" s="1066"/>
      <c r="L276" s="1060"/>
      <c r="M276" s="1060"/>
      <c r="N276" s="1066"/>
      <c r="O276" s="1060"/>
      <c r="P276" s="849"/>
      <c r="R276" s="914"/>
      <c r="S276" s="914"/>
    </row>
    <row r="277" spans="1:19">
      <c r="A277" s="1065"/>
      <c r="B277" s="1059"/>
      <c r="C277" s="1060"/>
      <c r="D277" s="1066"/>
      <c r="E277" s="1060"/>
      <c r="F277" s="1060"/>
      <c r="G277" s="1066"/>
      <c r="H277" s="1065"/>
      <c r="I277" s="1060"/>
      <c r="J277" s="1060"/>
      <c r="K277" s="1066"/>
      <c r="L277" s="1060"/>
      <c r="M277" s="1060"/>
      <c r="N277" s="1066"/>
      <c r="O277" s="1060"/>
      <c r="P277" s="849"/>
      <c r="R277" s="914"/>
      <c r="S277" s="914"/>
    </row>
    <row r="278" spans="1:19">
      <c r="A278" s="1065"/>
      <c r="B278" s="1059"/>
      <c r="C278" s="1060"/>
      <c r="D278" s="1066"/>
      <c r="E278" s="1060"/>
      <c r="F278" s="1060"/>
      <c r="G278" s="1066"/>
      <c r="H278" s="1065"/>
      <c r="I278" s="1060"/>
      <c r="J278" s="1060"/>
      <c r="K278" s="1066"/>
      <c r="L278" s="1060"/>
      <c r="M278" s="1060"/>
      <c r="N278" s="1066"/>
      <c r="O278" s="1060"/>
      <c r="P278" s="849"/>
      <c r="R278" s="914"/>
      <c r="S278" s="914"/>
    </row>
    <row r="279" spans="1:19">
      <c r="A279" s="1065"/>
      <c r="B279" s="1059"/>
      <c r="C279" s="1060"/>
      <c r="D279" s="1066"/>
      <c r="E279" s="1060"/>
      <c r="F279" s="1060"/>
      <c r="G279" s="1066"/>
      <c r="H279" s="1065"/>
      <c r="I279" s="1060"/>
      <c r="J279" s="1060"/>
      <c r="K279" s="1066"/>
      <c r="L279" s="1060"/>
      <c r="M279" s="1060"/>
      <c r="N279" s="1066"/>
      <c r="O279" s="1060"/>
      <c r="P279" s="849"/>
      <c r="R279" s="914"/>
      <c r="S279" s="914"/>
    </row>
    <row r="280" spans="1:19">
      <c r="A280" s="1065"/>
      <c r="B280" s="1059"/>
      <c r="C280" s="1060"/>
      <c r="D280" s="1066"/>
      <c r="E280" s="1060"/>
      <c r="F280" s="1060"/>
      <c r="G280" s="1066"/>
      <c r="H280" s="1065"/>
      <c r="I280" s="1060"/>
      <c r="J280" s="1060"/>
      <c r="K280" s="1066"/>
      <c r="L280" s="1060"/>
      <c r="M280" s="1060"/>
      <c r="N280" s="1066"/>
      <c r="O280" s="1060"/>
      <c r="P280" s="849"/>
      <c r="R280" s="914"/>
      <c r="S280" s="914"/>
    </row>
    <row r="281" spans="1:19">
      <c r="A281" s="1065"/>
      <c r="B281" s="1059"/>
      <c r="C281" s="1060"/>
      <c r="D281" s="1066"/>
      <c r="E281" s="1060"/>
      <c r="F281" s="1060"/>
      <c r="G281" s="1066"/>
      <c r="H281" s="1065"/>
      <c r="I281" s="1060"/>
      <c r="J281" s="1060"/>
      <c r="K281" s="1066"/>
      <c r="L281" s="1060"/>
      <c r="M281" s="1060"/>
      <c r="N281" s="1066"/>
      <c r="O281" s="1060"/>
      <c r="P281" s="849"/>
      <c r="R281" s="914"/>
      <c r="S281" s="914"/>
    </row>
    <row r="282" spans="1:19">
      <c r="A282" s="1065"/>
      <c r="B282" s="1059"/>
      <c r="C282" s="1060"/>
      <c r="D282" s="1066"/>
      <c r="E282" s="1060"/>
      <c r="F282" s="1060"/>
      <c r="G282" s="1066"/>
      <c r="H282" s="1065"/>
      <c r="I282" s="1060"/>
      <c r="J282" s="1060"/>
      <c r="K282" s="1066"/>
      <c r="L282" s="1060"/>
      <c r="M282" s="1060"/>
      <c r="N282" s="1066"/>
      <c r="O282" s="1060"/>
      <c r="P282" s="849"/>
      <c r="R282" s="914"/>
      <c r="S282" s="914"/>
    </row>
    <row r="283" spans="1:19">
      <c r="A283" s="1065"/>
      <c r="B283" s="1059"/>
      <c r="C283" s="1060"/>
      <c r="D283" s="1066"/>
      <c r="E283" s="1060"/>
      <c r="F283" s="1060"/>
      <c r="G283" s="1066"/>
      <c r="H283" s="1065"/>
      <c r="I283" s="1060"/>
      <c r="J283" s="1060"/>
      <c r="K283" s="1066"/>
      <c r="L283" s="1060"/>
      <c r="M283" s="1060"/>
      <c r="N283" s="1066"/>
      <c r="O283" s="1060"/>
      <c r="P283" s="849"/>
      <c r="R283" s="914"/>
      <c r="S283" s="914"/>
    </row>
    <row r="284" spans="1:19">
      <c r="A284" s="1065"/>
      <c r="B284" s="1059"/>
      <c r="C284" s="1060"/>
      <c r="D284" s="1066"/>
      <c r="E284" s="1060"/>
      <c r="F284" s="1060"/>
      <c r="G284" s="1066"/>
      <c r="H284" s="1065"/>
      <c r="I284" s="1060"/>
      <c r="J284" s="1060"/>
      <c r="K284" s="1066"/>
      <c r="L284" s="1060"/>
      <c r="M284" s="1060"/>
      <c r="N284" s="1066"/>
      <c r="O284" s="1060"/>
      <c r="P284" s="849"/>
      <c r="R284" s="914"/>
      <c r="S284" s="914"/>
    </row>
    <row r="285" spans="1:19">
      <c r="A285" s="1065"/>
      <c r="B285" s="1059"/>
      <c r="C285" s="1060"/>
      <c r="D285" s="1066"/>
      <c r="E285" s="1060"/>
      <c r="F285" s="1060"/>
      <c r="G285" s="1066"/>
      <c r="H285" s="1065"/>
      <c r="I285" s="1060"/>
      <c r="J285" s="1060"/>
      <c r="K285" s="1066"/>
      <c r="L285" s="1060"/>
      <c r="M285" s="1060"/>
      <c r="N285" s="1066"/>
      <c r="O285" s="1060"/>
      <c r="P285" s="849"/>
      <c r="R285" s="914"/>
      <c r="S285" s="914"/>
    </row>
    <row r="286" spans="1:19">
      <c r="A286" s="1065"/>
      <c r="B286" s="1059"/>
      <c r="C286" s="1060"/>
      <c r="D286" s="1066"/>
      <c r="E286" s="1060"/>
      <c r="F286" s="1060"/>
      <c r="G286" s="1066"/>
      <c r="H286" s="1065"/>
      <c r="I286" s="1060"/>
      <c r="J286" s="1060"/>
      <c r="K286" s="1066"/>
      <c r="L286" s="1060"/>
      <c r="M286" s="1060"/>
      <c r="N286" s="1066"/>
      <c r="O286" s="1060"/>
      <c r="P286" s="849"/>
      <c r="R286" s="914"/>
      <c r="S286" s="914"/>
    </row>
    <row r="287" spans="1:19">
      <c r="A287" s="1065"/>
      <c r="B287" s="1059"/>
      <c r="C287" s="1060"/>
      <c r="D287" s="1066"/>
      <c r="E287" s="1060"/>
      <c r="F287" s="1060"/>
      <c r="G287" s="1066"/>
      <c r="H287" s="1065"/>
      <c r="I287" s="1060"/>
      <c r="J287" s="1060"/>
      <c r="K287" s="1066"/>
      <c r="L287" s="1060"/>
      <c r="M287" s="1060"/>
      <c r="N287" s="1066"/>
      <c r="O287" s="1060"/>
      <c r="P287" s="849"/>
      <c r="R287" s="914"/>
      <c r="S287" s="914"/>
    </row>
    <row r="288" spans="1:19">
      <c r="A288" s="1065"/>
      <c r="B288" s="1059"/>
      <c r="C288" s="1060"/>
      <c r="D288" s="1066"/>
      <c r="E288" s="1060"/>
      <c r="F288" s="1060"/>
      <c r="G288" s="1066"/>
      <c r="H288" s="1065"/>
      <c r="I288" s="1060"/>
      <c r="J288" s="1060"/>
      <c r="K288" s="1066"/>
      <c r="L288" s="1060"/>
      <c r="M288" s="1060"/>
      <c r="N288" s="1066"/>
      <c r="O288" s="1060"/>
      <c r="P288" s="849"/>
      <c r="R288" s="914"/>
      <c r="S288" s="914"/>
    </row>
    <row r="289" spans="1:19">
      <c r="A289" s="1065"/>
      <c r="B289" s="1059"/>
      <c r="C289" s="1060"/>
      <c r="D289" s="1066"/>
      <c r="E289" s="1060"/>
      <c r="F289" s="1060"/>
      <c r="G289" s="1066"/>
      <c r="H289" s="1065"/>
      <c r="I289" s="1060"/>
      <c r="J289" s="1060"/>
      <c r="K289" s="1066"/>
      <c r="L289" s="1060"/>
      <c r="M289" s="1060"/>
      <c r="N289" s="1066"/>
      <c r="O289" s="1060"/>
      <c r="P289" s="849"/>
      <c r="R289" s="914"/>
      <c r="S289" s="914"/>
    </row>
    <row r="290" spans="1:19">
      <c r="A290" s="1065"/>
      <c r="B290" s="1059"/>
      <c r="C290" s="1060"/>
      <c r="D290" s="1066"/>
      <c r="E290" s="1060"/>
      <c r="F290" s="1060"/>
      <c r="G290" s="1066"/>
      <c r="H290" s="1065"/>
      <c r="I290" s="1060"/>
      <c r="J290" s="1060"/>
      <c r="K290" s="1066"/>
      <c r="L290" s="1060"/>
      <c r="M290" s="1060"/>
      <c r="N290" s="1066"/>
      <c r="O290" s="1060"/>
      <c r="P290" s="849"/>
      <c r="R290" s="914"/>
      <c r="S290" s="914"/>
    </row>
    <row r="291" spans="1:19">
      <c r="A291" s="1065"/>
      <c r="B291" s="1059"/>
      <c r="C291" s="1060"/>
      <c r="D291" s="1066"/>
      <c r="E291" s="1060"/>
      <c r="F291" s="1060"/>
      <c r="G291" s="1066"/>
      <c r="H291" s="1065"/>
      <c r="I291" s="1060"/>
      <c r="J291" s="1060"/>
      <c r="K291" s="1066"/>
      <c r="L291" s="1060"/>
      <c r="M291" s="1060"/>
      <c r="N291" s="1066"/>
      <c r="O291" s="1060"/>
      <c r="P291" s="849"/>
      <c r="R291" s="914"/>
      <c r="S291" s="914"/>
    </row>
    <row r="292" spans="1:19">
      <c r="A292" s="1065"/>
      <c r="B292" s="1059"/>
      <c r="C292" s="1060"/>
      <c r="D292" s="1066"/>
      <c r="E292" s="1060"/>
      <c r="F292" s="1060"/>
      <c r="G292" s="1066"/>
      <c r="H292" s="1065"/>
      <c r="I292" s="1060"/>
      <c r="J292" s="1060"/>
      <c r="K292" s="1066"/>
      <c r="L292" s="1060"/>
      <c r="M292" s="1060"/>
      <c r="N292" s="1066"/>
      <c r="O292" s="1060"/>
      <c r="P292" s="849"/>
      <c r="R292" s="914"/>
      <c r="S292" s="914"/>
    </row>
    <row r="293" spans="1:19">
      <c r="A293" s="1065"/>
      <c r="B293" s="1059"/>
      <c r="C293" s="1060"/>
      <c r="D293" s="1066"/>
      <c r="E293" s="1060"/>
      <c r="F293" s="1060"/>
      <c r="G293" s="1066"/>
      <c r="H293" s="1065"/>
      <c r="I293" s="1060"/>
      <c r="J293" s="1060"/>
      <c r="K293" s="1066"/>
      <c r="L293" s="1060"/>
      <c r="M293" s="1060"/>
      <c r="N293" s="1066"/>
      <c r="O293" s="1060"/>
      <c r="P293" s="849"/>
      <c r="R293" s="914"/>
      <c r="S293" s="914"/>
    </row>
    <row r="294" spans="1:19">
      <c r="A294" s="1065"/>
      <c r="B294" s="1059"/>
      <c r="C294" s="1060"/>
      <c r="D294" s="1066"/>
      <c r="E294" s="1060"/>
      <c r="F294" s="1060"/>
      <c r="G294" s="1066"/>
      <c r="H294" s="1065"/>
      <c r="I294" s="1060"/>
      <c r="J294" s="1060"/>
      <c r="K294" s="1066"/>
      <c r="L294" s="1060"/>
      <c r="M294" s="1060"/>
      <c r="N294" s="1066"/>
      <c r="O294" s="1060"/>
      <c r="P294" s="849"/>
      <c r="R294" s="914"/>
      <c r="S294" s="914"/>
    </row>
    <row r="295" spans="1:19">
      <c r="A295" s="1065"/>
      <c r="B295" s="1059"/>
      <c r="C295" s="1060"/>
      <c r="D295" s="1066"/>
      <c r="E295" s="1060"/>
      <c r="F295" s="1060"/>
      <c r="G295" s="1066"/>
      <c r="H295" s="1065"/>
      <c r="I295" s="1060"/>
      <c r="J295" s="1060"/>
      <c r="K295" s="1066"/>
      <c r="L295" s="1060"/>
      <c r="M295" s="1060"/>
      <c r="N295" s="1066"/>
      <c r="O295" s="1060"/>
      <c r="P295" s="849"/>
      <c r="R295" s="914"/>
      <c r="S295" s="914"/>
    </row>
    <row r="296" spans="1:19">
      <c r="A296" s="1065"/>
      <c r="B296" s="1059"/>
      <c r="C296" s="1060"/>
      <c r="D296" s="1066"/>
      <c r="E296" s="1060"/>
      <c r="F296" s="1060"/>
      <c r="G296" s="1066"/>
      <c r="H296" s="1065"/>
      <c r="I296" s="1060"/>
      <c r="J296" s="1060"/>
      <c r="K296" s="1066"/>
      <c r="L296" s="1060"/>
      <c r="M296" s="1060"/>
      <c r="N296" s="1066"/>
      <c r="O296" s="1060"/>
      <c r="P296" s="849"/>
      <c r="R296" s="914"/>
      <c r="S296" s="914"/>
    </row>
    <row r="297" spans="1:19">
      <c r="A297" s="1065"/>
      <c r="B297" s="1059"/>
      <c r="C297" s="1060"/>
      <c r="D297" s="1066"/>
      <c r="E297" s="1060"/>
      <c r="F297" s="1060"/>
      <c r="G297" s="1066"/>
      <c r="H297" s="1065"/>
      <c r="I297" s="1060"/>
      <c r="J297" s="1060"/>
      <c r="K297" s="1066"/>
      <c r="L297" s="1060"/>
      <c r="M297" s="1060"/>
      <c r="N297" s="1066"/>
      <c r="O297" s="1060"/>
      <c r="P297" s="849"/>
      <c r="R297" s="914"/>
      <c r="S297" s="914"/>
    </row>
    <row r="298" spans="1:19">
      <c r="A298" s="1065"/>
      <c r="B298" s="1059"/>
      <c r="C298" s="1060"/>
      <c r="D298" s="1066"/>
      <c r="E298" s="1060"/>
      <c r="F298" s="1060"/>
      <c r="G298" s="1066"/>
      <c r="H298" s="1065"/>
      <c r="I298" s="1060"/>
      <c r="J298" s="1060"/>
      <c r="K298" s="1066"/>
      <c r="L298" s="1060"/>
      <c r="M298" s="1060"/>
      <c r="N298" s="1066"/>
      <c r="O298" s="1060"/>
      <c r="P298" s="849"/>
      <c r="R298" s="914"/>
      <c r="S298" s="914"/>
    </row>
    <row r="299" spans="1:19">
      <c r="A299" s="1065"/>
      <c r="B299" s="1059"/>
      <c r="C299" s="1060"/>
      <c r="D299" s="1066"/>
      <c r="E299" s="1060"/>
      <c r="F299" s="1060"/>
      <c r="G299" s="1066"/>
      <c r="H299" s="1065"/>
      <c r="I299" s="1060"/>
      <c r="J299" s="1060"/>
      <c r="K299" s="1066"/>
      <c r="L299" s="1060"/>
      <c r="M299" s="1060"/>
      <c r="N299" s="1066"/>
      <c r="O299" s="1060"/>
      <c r="P299" s="849"/>
      <c r="R299" s="914"/>
      <c r="S299" s="914"/>
    </row>
    <row r="300" spans="1:19">
      <c r="A300" s="1065"/>
      <c r="B300" s="1059"/>
      <c r="C300" s="1060"/>
      <c r="D300" s="1066"/>
      <c r="E300" s="1060"/>
      <c r="F300" s="1060"/>
      <c r="G300" s="1066"/>
      <c r="H300" s="1065"/>
      <c r="I300" s="1060"/>
      <c r="J300" s="1060"/>
      <c r="K300" s="1066"/>
      <c r="L300" s="1060"/>
      <c r="M300" s="1060"/>
      <c r="N300" s="1066"/>
      <c r="O300" s="1060"/>
      <c r="P300" s="849"/>
      <c r="R300" s="914"/>
      <c r="S300" s="914"/>
    </row>
    <row r="301" spans="1:19">
      <c r="A301" s="1065"/>
      <c r="B301" s="1059"/>
      <c r="C301" s="1060"/>
      <c r="D301" s="1066"/>
      <c r="E301" s="1060"/>
      <c r="F301" s="1060"/>
      <c r="G301" s="1066"/>
      <c r="H301" s="1065"/>
      <c r="I301" s="1060"/>
      <c r="J301" s="1060"/>
      <c r="K301" s="1066"/>
      <c r="L301" s="1060"/>
      <c r="M301" s="1060"/>
      <c r="N301" s="1066"/>
      <c r="O301" s="1060"/>
      <c r="P301" s="849"/>
      <c r="R301" s="914"/>
      <c r="S301" s="914"/>
    </row>
    <row r="302" spans="1:19">
      <c r="A302" s="1065"/>
      <c r="B302" s="1059"/>
      <c r="C302" s="1060"/>
      <c r="D302" s="1066"/>
      <c r="E302" s="1060"/>
      <c r="F302" s="1060"/>
      <c r="G302" s="1066"/>
      <c r="H302" s="1065"/>
      <c r="I302" s="1060"/>
      <c r="J302" s="1060"/>
      <c r="K302" s="1066"/>
      <c r="L302" s="1060"/>
      <c r="M302" s="1060"/>
      <c r="N302" s="1066"/>
      <c r="O302" s="1060"/>
      <c r="P302" s="849"/>
      <c r="R302" s="914"/>
      <c r="S302" s="914"/>
    </row>
    <row r="303" spans="1:19">
      <c r="A303" s="1065"/>
      <c r="B303" s="1059"/>
      <c r="C303" s="1060"/>
      <c r="D303" s="1066"/>
      <c r="E303" s="1060"/>
      <c r="F303" s="1060"/>
      <c r="G303" s="1066"/>
      <c r="H303" s="1065"/>
      <c r="I303" s="1060"/>
      <c r="J303" s="1060"/>
      <c r="K303" s="1066"/>
      <c r="L303" s="1060"/>
      <c r="M303" s="1060"/>
      <c r="N303" s="1066"/>
      <c r="O303" s="1060"/>
      <c r="P303" s="849"/>
      <c r="R303" s="914"/>
      <c r="S303" s="914"/>
    </row>
    <row r="304" spans="1:19">
      <c r="A304" s="1065"/>
      <c r="B304" s="1059"/>
      <c r="C304" s="1060"/>
      <c r="D304" s="1066"/>
      <c r="E304" s="1060"/>
      <c r="F304" s="1060"/>
      <c r="G304" s="1066"/>
      <c r="H304" s="1065"/>
      <c r="I304" s="1060"/>
      <c r="J304" s="1060"/>
      <c r="K304" s="1066"/>
      <c r="L304" s="1060"/>
      <c r="M304" s="1060"/>
      <c r="N304" s="1066"/>
      <c r="O304" s="1060"/>
      <c r="P304" s="849"/>
      <c r="R304" s="914"/>
      <c r="S304" s="914"/>
    </row>
    <row r="305" spans="1:19">
      <c r="A305" s="1065"/>
      <c r="B305" s="1059"/>
      <c r="C305" s="1060"/>
      <c r="D305" s="1066"/>
      <c r="E305" s="1060"/>
      <c r="F305" s="1060"/>
      <c r="G305" s="1066"/>
      <c r="H305" s="1065"/>
      <c r="I305" s="1060"/>
      <c r="J305" s="1060"/>
      <c r="K305" s="1066"/>
      <c r="L305" s="1060"/>
      <c r="M305" s="1060"/>
      <c r="N305" s="1066"/>
      <c r="O305" s="1060"/>
      <c r="P305" s="849"/>
      <c r="R305" s="914"/>
      <c r="S305" s="914"/>
    </row>
    <row r="306" spans="1:19">
      <c r="A306" s="1065"/>
      <c r="B306" s="1059"/>
      <c r="C306" s="1060"/>
      <c r="D306" s="1066"/>
      <c r="E306" s="1060"/>
      <c r="F306" s="1060"/>
      <c r="G306" s="1066"/>
      <c r="H306" s="1065"/>
      <c r="I306" s="1060"/>
      <c r="J306" s="1060"/>
      <c r="K306" s="1066"/>
      <c r="L306" s="1060"/>
      <c r="M306" s="1060"/>
      <c r="N306" s="1066"/>
      <c r="O306" s="1060"/>
      <c r="P306" s="849"/>
      <c r="R306" s="914"/>
      <c r="S306" s="914"/>
    </row>
    <row r="307" spans="1:19">
      <c r="A307" s="1065"/>
      <c r="B307" s="1059"/>
      <c r="C307" s="1060"/>
      <c r="D307" s="1066"/>
      <c r="E307" s="1060"/>
      <c r="F307" s="1060"/>
      <c r="G307" s="1066"/>
      <c r="H307" s="1065"/>
      <c r="I307" s="1060"/>
      <c r="J307" s="1060"/>
      <c r="K307" s="1066"/>
      <c r="L307" s="1060"/>
      <c r="M307" s="1060"/>
      <c r="N307" s="1066"/>
      <c r="O307" s="1060"/>
      <c r="P307" s="849"/>
      <c r="R307" s="914"/>
      <c r="S307" s="914"/>
    </row>
    <row r="308" spans="1:19">
      <c r="A308" s="1065"/>
      <c r="B308" s="1059"/>
      <c r="C308" s="1060"/>
      <c r="D308" s="1066"/>
      <c r="E308" s="1060"/>
      <c r="F308" s="1060"/>
      <c r="G308" s="1066"/>
      <c r="H308" s="1065"/>
      <c r="I308" s="1060"/>
      <c r="J308" s="1060"/>
      <c r="K308" s="1066"/>
      <c r="L308" s="1060"/>
      <c r="M308" s="1060"/>
      <c r="N308" s="1066"/>
      <c r="O308" s="1060"/>
      <c r="P308" s="849"/>
      <c r="R308" s="914"/>
      <c r="S308" s="914"/>
    </row>
    <row r="309" spans="1:19">
      <c r="A309" s="1065"/>
      <c r="B309" s="1059"/>
      <c r="C309" s="1060"/>
      <c r="D309" s="1066"/>
      <c r="E309" s="1060"/>
      <c r="F309" s="1060"/>
      <c r="G309" s="1066"/>
      <c r="H309" s="1065"/>
      <c r="I309" s="1060"/>
      <c r="J309" s="1060"/>
      <c r="K309" s="1066"/>
      <c r="L309" s="1060"/>
      <c r="M309" s="1060"/>
      <c r="N309" s="1066"/>
      <c r="O309" s="1060"/>
      <c r="P309" s="849"/>
      <c r="R309" s="914"/>
      <c r="S309" s="914"/>
    </row>
    <row r="310" spans="1:19">
      <c r="A310" s="1065"/>
      <c r="B310" s="1059"/>
      <c r="C310" s="1060"/>
      <c r="D310" s="1066"/>
      <c r="E310" s="1060"/>
      <c r="F310" s="1060"/>
      <c r="G310" s="1066"/>
      <c r="H310" s="1065"/>
      <c r="I310" s="1060"/>
      <c r="J310" s="1060"/>
      <c r="K310" s="1066"/>
      <c r="L310" s="1060"/>
      <c r="M310" s="1060"/>
      <c r="N310" s="1066"/>
      <c r="O310" s="1060"/>
      <c r="P310" s="849"/>
      <c r="R310" s="914"/>
      <c r="S310" s="914"/>
    </row>
    <row r="311" spans="1:19">
      <c r="A311" s="1065"/>
      <c r="B311" s="1059"/>
      <c r="C311" s="1060"/>
      <c r="D311" s="1066"/>
      <c r="E311" s="1060"/>
      <c r="F311" s="1060"/>
      <c r="G311" s="1066"/>
      <c r="H311" s="1065"/>
      <c r="I311" s="1060"/>
      <c r="J311" s="1060"/>
      <c r="K311" s="1066"/>
      <c r="L311" s="1060"/>
      <c r="M311" s="1060"/>
      <c r="N311" s="1066"/>
      <c r="O311" s="1060"/>
      <c r="P311" s="849"/>
      <c r="R311" s="914"/>
      <c r="S311" s="914"/>
    </row>
    <row r="312" spans="1:19">
      <c r="A312" s="1065"/>
      <c r="B312" s="1059"/>
      <c r="C312" s="1060"/>
      <c r="D312" s="1066"/>
      <c r="E312" s="1060"/>
      <c r="F312" s="1060"/>
      <c r="G312" s="1066"/>
      <c r="H312" s="1065"/>
      <c r="I312" s="1060"/>
      <c r="J312" s="1060"/>
      <c r="K312" s="1066"/>
      <c r="L312" s="1060"/>
      <c r="M312" s="1060"/>
      <c r="N312" s="1066"/>
      <c r="O312" s="1060"/>
      <c r="P312" s="849"/>
      <c r="R312" s="914"/>
      <c r="S312" s="914"/>
    </row>
    <row r="313" spans="1:19">
      <c r="A313" s="1065"/>
      <c r="B313" s="1059"/>
      <c r="C313" s="1060"/>
      <c r="D313" s="1066"/>
      <c r="E313" s="1060"/>
      <c r="F313" s="1060"/>
      <c r="G313" s="1066"/>
      <c r="H313" s="1065"/>
      <c r="I313" s="1060"/>
      <c r="J313" s="1060"/>
      <c r="K313" s="1066"/>
      <c r="L313" s="1060"/>
      <c r="M313" s="1060"/>
      <c r="N313" s="1066"/>
      <c r="O313" s="1060"/>
      <c r="P313" s="849"/>
      <c r="R313" s="914"/>
      <c r="S313" s="914"/>
    </row>
    <row r="314" spans="1:19">
      <c r="A314" s="1065"/>
      <c r="B314" s="1059"/>
      <c r="C314" s="1060"/>
      <c r="D314" s="1066"/>
      <c r="E314" s="1060"/>
      <c r="F314" s="1060"/>
      <c r="G314" s="1066"/>
      <c r="H314" s="1065"/>
      <c r="I314" s="1060"/>
      <c r="J314" s="1060"/>
      <c r="K314" s="1066"/>
      <c r="L314" s="1060"/>
      <c r="M314" s="1060"/>
      <c r="N314" s="1066"/>
      <c r="O314" s="1060"/>
      <c r="P314" s="849"/>
      <c r="R314" s="914"/>
      <c r="S314" s="914"/>
    </row>
    <row r="315" spans="1:19">
      <c r="A315" s="1065"/>
      <c r="B315" s="1059"/>
      <c r="C315" s="1060"/>
      <c r="D315" s="1066"/>
      <c r="E315" s="1060"/>
      <c r="F315" s="1060"/>
      <c r="G315" s="1066"/>
      <c r="H315" s="1065"/>
      <c r="I315" s="1060"/>
      <c r="J315" s="1060"/>
      <c r="K315" s="1066"/>
      <c r="L315" s="1060"/>
      <c r="M315" s="1060"/>
      <c r="N315" s="1066"/>
      <c r="O315" s="1060"/>
      <c r="P315" s="849"/>
      <c r="R315" s="914"/>
      <c r="S315" s="914"/>
    </row>
    <row r="316" spans="1:19">
      <c r="A316" s="1065"/>
      <c r="B316" s="1059"/>
      <c r="C316" s="1060"/>
      <c r="D316" s="1066"/>
      <c r="E316" s="1060"/>
      <c r="F316" s="1060"/>
      <c r="G316" s="1066"/>
      <c r="H316" s="1065"/>
      <c r="I316" s="1060"/>
      <c r="J316" s="1060"/>
      <c r="K316" s="1066"/>
      <c r="L316" s="1060"/>
      <c r="M316" s="1060"/>
      <c r="N316" s="1066"/>
      <c r="O316" s="1060"/>
      <c r="P316" s="849"/>
      <c r="R316" s="914"/>
      <c r="S316" s="914"/>
    </row>
    <row r="317" spans="1:19">
      <c r="A317" s="1065"/>
      <c r="B317" s="1059"/>
      <c r="C317" s="1060"/>
      <c r="D317" s="1066"/>
      <c r="E317" s="1060"/>
      <c r="F317" s="1060"/>
      <c r="G317" s="1066"/>
      <c r="H317" s="1065"/>
      <c r="I317" s="1060"/>
      <c r="J317" s="1060"/>
      <c r="K317" s="1066"/>
      <c r="L317" s="1060"/>
      <c r="M317" s="1060"/>
      <c r="N317" s="1066"/>
      <c r="O317" s="1060"/>
      <c r="P317" s="849"/>
      <c r="R317" s="914"/>
      <c r="S317" s="914"/>
    </row>
    <row r="318" spans="1:19">
      <c r="A318" s="1065"/>
      <c r="B318" s="1059"/>
      <c r="C318" s="1060"/>
      <c r="D318" s="1066"/>
      <c r="E318" s="1060"/>
      <c r="F318" s="1060"/>
      <c r="G318" s="1066"/>
      <c r="H318" s="1065"/>
      <c r="I318" s="1060"/>
      <c r="J318" s="1060"/>
      <c r="K318" s="1066"/>
      <c r="L318" s="1060"/>
      <c r="M318" s="1060"/>
      <c r="N318" s="1066"/>
      <c r="O318" s="1060"/>
      <c r="P318" s="849"/>
      <c r="R318" s="914"/>
      <c r="S318" s="914"/>
    </row>
    <row r="319" spans="1:19">
      <c r="A319" s="1065"/>
      <c r="B319" s="1059"/>
      <c r="C319" s="1060"/>
      <c r="D319" s="1066"/>
      <c r="E319" s="1060"/>
      <c r="F319" s="1060"/>
      <c r="G319" s="1066"/>
      <c r="H319" s="1065"/>
      <c r="I319" s="1060"/>
      <c r="J319" s="1060"/>
      <c r="K319" s="1066"/>
      <c r="L319" s="1060"/>
      <c r="M319" s="1060"/>
      <c r="N319" s="1066"/>
      <c r="O319" s="1060"/>
      <c r="P319" s="849"/>
      <c r="R319" s="914"/>
      <c r="S319" s="914"/>
    </row>
    <row r="320" spans="1:19">
      <c r="A320" s="1065"/>
      <c r="B320" s="1059"/>
      <c r="C320" s="1060"/>
      <c r="D320" s="1066"/>
      <c r="E320" s="1060"/>
      <c r="F320" s="1060"/>
      <c r="G320" s="1066"/>
      <c r="H320" s="1065"/>
      <c r="I320" s="1060"/>
      <c r="J320" s="1060"/>
      <c r="K320" s="1066"/>
      <c r="L320" s="1060"/>
      <c r="M320" s="1060"/>
      <c r="N320" s="1066"/>
      <c r="O320" s="1060"/>
      <c r="P320" s="849"/>
      <c r="R320" s="914"/>
      <c r="S320" s="914"/>
    </row>
    <row r="321" spans="1:19">
      <c r="A321" s="1065"/>
      <c r="B321" s="1059"/>
      <c r="C321" s="1060"/>
      <c r="D321" s="1066"/>
      <c r="E321" s="1060"/>
      <c r="F321" s="1060"/>
      <c r="G321" s="1066"/>
      <c r="H321" s="1065"/>
      <c r="I321" s="1060"/>
      <c r="J321" s="1060"/>
      <c r="K321" s="1066"/>
      <c r="L321" s="1060"/>
      <c r="M321" s="1060"/>
      <c r="N321" s="1066"/>
      <c r="O321" s="1060"/>
      <c r="P321" s="849"/>
      <c r="R321" s="914"/>
      <c r="S321" s="914"/>
    </row>
    <row r="322" spans="1:19">
      <c r="A322" s="1065"/>
      <c r="B322" s="1059"/>
      <c r="C322" s="1060"/>
      <c r="D322" s="1066"/>
      <c r="E322" s="1060"/>
      <c r="F322" s="1060"/>
      <c r="G322" s="1066"/>
      <c r="H322" s="1065"/>
      <c r="I322" s="1060"/>
      <c r="J322" s="1060"/>
      <c r="K322" s="1066"/>
      <c r="L322" s="1060"/>
      <c r="M322" s="1060"/>
      <c r="N322" s="1066"/>
      <c r="O322" s="1060"/>
      <c r="P322" s="849"/>
      <c r="R322" s="914"/>
      <c r="S322" s="914"/>
    </row>
    <row r="323" spans="1:19">
      <c r="A323" s="1065"/>
      <c r="B323" s="1059"/>
      <c r="C323" s="1060"/>
      <c r="D323" s="1066"/>
      <c r="E323" s="1060"/>
      <c r="F323" s="1060"/>
      <c r="G323" s="1066"/>
      <c r="H323" s="1065"/>
      <c r="I323" s="1060"/>
      <c r="J323" s="1060"/>
      <c r="K323" s="1066"/>
      <c r="L323" s="1060"/>
      <c r="M323" s="1060"/>
      <c r="N323" s="1066"/>
      <c r="O323" s="1060"/>
      <c r="P323" s="849"/>
      <c r="R323" s="914"/>
      <c r="S323" s="914"/>
    </row>
    <row r="324" spans="1:19">
      <c r="A324" s="1065"/>
      <c r="B324" s="1059"/>
      <c r="C324" s="1060"/>
      <c r="D324" s="1066"/>
      <c r="E324" s="1060"/>
      <c r="F324" s="1060"/>
      <c r="G324" s="1066"/>
      <c r="H324" s="1065"/>
      <c r="I324" s="1060"/>
      <c r="J324" s="1060"/>
      <c r="K324" s="1066"/>
      <c r="L324" s="1060"/>
      <c r="M324" s="1060"/>
      <c r="N324" s="1066"/>
      <c r="O324" s="1060"/>
      <c r="P324" s="849"/>
      <c r="R324" s="914"/>
      <c r="S324" s="914"/>
    </row>
    <row r="325" spans="1:19">
      <c r="A325" s="1065"/>
      <c r="B325" s="1059"/>
      <c r="C325" s="1060"/>
      <c r="D325" s="1066"/>
      <c r="E325" s="1060"/>
      <c r="F325" s="1060"/>
      <c r="G325" s="1066"/>
      <c r="H325" s="1065"/>
      <c r="I325" s="1060"/>
      <c r="J325" s="1060"/>
      <c r="K325" s="1066"/>
      <c r="L325" s="1060"/>
      <c r="M325" s="1060"/>
      <c r="N325" s="1066"/>
      <c r="O325" s="1060"/>
      <c r="P325" s="849"/>
      <c r="R325" s="914"/>
      <c r="S325" s="914"/>
    </row>
    <row r="326" spans="1:19">
      <c r="A326" s="1065"/>
      <c r="B326" s="1059"/>
      <c r="C326" s="1060"/>
      <c r="D326" s="1066"/>
      <c r="E326" s="1060"/>
      <c r="F326" s="1060"/>
      <c r="G326" s="1066"/>
      <c r="H326" s="1065"/>
      <c r="I326" s="1060"/>
      <c r="J326" s="1060"/>
      <c r="K326" s="1066"/>
      <c r="L326" s="1060"/>
      <c r="M326" s="1060"/>
      <c r="N326" s="1066"/>
      <c r="O326" s="1060"/>
      <c r="P326" s="849"/>
      <c r="R326" s="914"/>
      <c r="S326" s="914"/>
    </row>
    <row r="327" spans="1:19">
      <c r="A327" s="1065"/>
      <c r="B327" s="1059"/>
      <c r="C327" s="1060"/>
      <c r="D327" s="1066"/>
      <c r="E327" s="1060"/>
      <c r="F327" s="1060"/>
      <c r="G327" s="1066"/>
      <c r="H327" s="1065"/>
      <c r="I327" s="1060"/>
      <c r="J327" s="1060"/>
      <c r="K327" s="1066"/>
      <c r="L327" s="1060"/>
      <c r="M327" s="1060"/>
      <c r="N327" s="1066"/>
      <c r="O327" s="1060"/>
      <c r="P327" s="849"/>
      <c r="R327" s="914"/>
      <c r="S327" s="914"/>
    </row>
    <row r="328" spans="1:19">
      <c r="A328" s="1065"/>
      <c r="B328" s="1059"/>
      <c r="C328" s="1060"/>
      <c r="D328" s="1066"/>
      <c r="E328" s="1060"/>
      <c r="F328" s="1060"/>
      <c r="G328" s="1066"/>
      <c r="H328" s="1065"/>
      <c r="I328" s="1060"/>
      <c r="J328" s="1060"/>
      <c r="K328" s="1066"/>
      <c r="L328" s="1060"/>
      <c r="M328" s="1060"/>
      <c r="N328" s="1066"/>
      <c r="O328" s="1060"/>
      <c r="P328" s="849"/>
      <c r="R328" s="914"/>
      <c r="S328" s="914"/>
    </row>
    <row r="329" spans="1:19">
      <c r="A329" s="1065"/>
      <c r="B329" s="1059"/>
      <c r="C329" s="1060"/>
      <c r="D329" s="1066"/>
      <c r="E329" s="1060"/>
      <c r="F329" s="1060"/>
      <c r="G329" s="1066"/>
      <c r="H329" s="1065"/>
      <c r="I329" s="1060"/>
      <c r="J329" s="1060"/>
      <c r="K329" s="1066"/>
      <c r="L329" s="1060"/>
      <c r="M329" s="1060"/>
      <c r="N329" s="1066"/>
      <c r="O329" s="1060"/>
      <c r="P329" s="849"/>
      <c r="R329" s="914"/>
      <c r="S329" s="914"/>
    </row>
    <row r="330" spans="1:19">
      <c r="A330" s="1065"/>
      <c r="B330" s="1059"/>
      <c r="C330" s="1060"/>
      <c r="D330" s="1066"/>
      <c r="E330" s="1060"/>
      <c r="F330" s="1060"/>
      <c r="G330" s="1066"/>
      <c r="H330" s="1065"/>
      <c r="I330" s="1060"/>
      <c r="J330" s="1060"/>
      <c r="K330" s="1066"/>
      <c r="L330" s="1060"/>
      <c r="M330" s="1060"/>
      <c r="N330" s="1066"/>
      <c r="O330" s="1060"/>
      <c r="P330" s="849"/>
      <c r="R330" s="914"/>
      <c r="S330" s="914"/>
    </row>
    <row r="331" spans="1:19">
      <c r="A331" s="1065"/>
      <c r="B331" s="1059"/>
      <c r="C331" s="1060"/>
      <c r="D331" s="1066"/>
      <c r="E331" s="1060"/>
      <c r="F331" s="1060"/>
      <c r="G331" s="1066"/>
      <c r="H331" s="1065"/>
      <c r="I331" s="1060"/>
      <c r="J331" s="1060"/>
      <c r="K331" s="1066"/>
      <c r="L331" s="1060"/>
      <c r="M331" s="1060"/>
      <c r="N331" s="1066"/>
      <c r="O331" s="1060"/>
      <c r="P331" s="849"/>
      <c r="R331" s="914"/>
      <c r="S331" s="914"/>
    </row>
    <row r="332" spans="1:19">
      <c r="A332" s="1065"/>
      <c r="B332" s="1059"/>
      <c r="C332" s="1060"/>
      <c r="D332" s="1066"/>
      <c r="E332" s="1060"/>
      <c r="F332" s="1060"/>
      <c r="G332" s="1066"/>
      <c r="H332" s="1065"/>
      <c r="I332" s="1060"/>
      <c r="J332" s="1060"/>
      <c r="K332" s="1066"/>
      <c r="L332" s="1060"/>
      <c r="M332" s="1060"/>
      <c r="N332" s="1066"/>
      <c r="O332" s="1060"/>
      <c r="P332" s="849"/>
      <c r="R332" s="914"/>
      <c r="S332" s="914"/>
    </row>
    <row r="333" spans="1:19">
      <c r="A333" s="1065"/>
      <c r="B333" s="1059"/>
      <c r="C333" s="1060"/>
      <c r="D333" s="1066"/>
      <c r="E333" s="1060"/>
      <c r="F333" s="1060"/>
      <c r="G333" s="1066"/>
      <c r="H333" s="1065"/>
      <c r="I333" s="1060"/>
      <c r="J333" s="1060"/>
      <c r="K333" s="1066"/>
      <c r="L333" s="1060"/>
      <c r="M333" s="1060"/>
      <c r="N333" s="1066"/>
      <c r="O333" s="1060"/>
      <c r="P333" s="849"/>
      <c r="R333" s="914"/>
      <c r="S333" s="914"/>
    </row>
    <row r="334" spans="1:19">
      <c r="A334" s="1065"/>
      <c r="B334" s="1059"/>
      <c r="C334" s="1060"/>
      <c r="D334" s="1066"/>
      <c r="E334" s="1060"/>
      <c r="F334" s="1060"/>
      <c r="G334" s="1066"/>
      <c r="H334" s="1065"/>
      <c r="I334" s="1060"/>
      <c r="J334" s="1060"/>
      <c r="K334" s="1066"/>
      <c r="L334" s="1060"/>
      <c r="M334" s="1060"/>
      <c r="N334" s="1066"/>
      <c r="O334" s="1060"/>
      <c r="P334" s="849"/>
      <c r="R334" s="914"/>
      <c r="S334" s="914"/>
    </row>
    <row r="335" spans="1:19">
      <c r="A335" s="1065"/>
      <c r="B335" s="1059"/>
      <c r="C335" s="1060"/>
      <c r="D335" s="1066"/>
      <c r="E335" s="1060"/>
      <c r="F335" s="1060"/>
      <c r="G335" s="1066"/>
      <c r="H335" s="1065"/>
      <c r="I335" s="1060"/>
      <c r="J335" s="1060"/>
      <c r="K335" s="1066"/>
      <c r="L335" s="1060"/>
      <c r="M335" s="1060"/>
      <c r="N335" s="1066"/>
      <c r="O335" s="1060"/>
      <c r="P335" s="849"/>
      <c r="R335" s="914"/>
      <c r="S335" s="914"/>
    </row>
    <row r="336" spans="1:19">
      <c r="A336" s="1065"/>
      <c r="B336" s="1059"/>
      <c r="C336" s="1060"/>
      <c r="D336" s="1066"/>
      <c r="E336" s="1060"/>
      <c r="F336" s="1060"/>
      <c r="G336" s="1066"/>
      <c r="H336" s="1065"/>
      <c r="I336" s="1060"/>
      <c r="J336" s="1060"/>
      <c r="K336" s="1066"/>
      <c r="L336" s="1060"/>
      <c r="M336" s="1060"/>
      <c r="N336" s="1066"/>
      <c r="O336" s="1060"/>
      <c r="P336" s="849"/>
      <c r="R336" s="914"/>
      <c r="S336" s="914"/>
    </row>
    <row r="337" spans="1:19">
      <c r="A337" s="1065"/>
      <c r="B337" s="1059"/>
      <c r="C337" s="1060"/>
      <c r="D337" s="1066"/>
      <c r="E337" s="1060"/>
      <c r="F337" s="1060"/>
      <c r="G337" s="1066"/>
      <c r="H337" s="1065"/>
      <c r="I337" s="1060"/>
      <c r="J337" s="1060"/>
      <c r="K337" s="1066"/>
      <c r="L337" s="1060"/>
      <c r="M337" s="1060"/>
      <c r="N337" s="1066"/>
      <c r="O337" s="1060"/>
      <c r="P337" s="849"/>
      <c r="R337" s="914"/>
      <c r="S337" s="914"/>
    </row>
    <row r="338" spans="1:19">
      <c r="A338" s="1065"/>
      <c r="B338" s="1059"/>
      <c r="C338" s="1060"/>
      <c r="D338" s="1066"/>
      <c r="E338" s="1060"/>
      <c r="F338" s="1060"/>
      <c r="G338" s="1066"/>
      <c r="H338" s="1065"/>
      <c r="I338" s="1060"/>
      <c r="J338" s="1060"/>
      <c r="K338" s="1066"/>
      <c r="L338" s="1060"/>
      <c r="M338" s="1060"/>
      <c r="N338" s="1066"/>
      <c r="O338" s="1060"/>
      <c r="P338" s="849"/>
      <c r="R338" s="914"/>
      <c r="S338" s="914"/>
    </row>
    <row r="339" spans="1:19">
      <c r="A339" s="1065"/>
      <c r="B339" s="1059"/>
      <c r="C339" s="1060"/>
      <c r="D339" s="1066"/>
      <c r="E339" s="1060"/>
      <c r="F339" s="1060"/>
      <c r="G339" s="1066"/>
      <c r="H339" s="1065"/>
      <c r="I339" s="1060"/>
      <c r="J339" s="1060"/>
      <c r="K339" s="1066"/>
      <c r="L339" s="1060"/>
      <c r="M339" s="1060"/>
      <c r="N339" s="1066"/>
      <c r="O339" s="1060"/>
      <c r="P339" s="849"/>
      <c r="R339" s="914"/>
      <c r="S339" s="914"/>
    </row>
    <row r="340" spans="1:19">
      <c r="A340" s="1065"/>
      <c r="B340" s="1059"/>
      <c r="C340" s="1060"/>
      <c r="D340" s="1066"/>
      <c r="E340" s="1060"/>
      <c r="F340" s="1060"/>
      <c r="G340" s="1066"/>
      <c r="H340" s="1065"/>
      <c r="I340" s="1060"/>
      <c r="J340" s="1060"/>
      <c r="K340" s="1066"/>
      <c r="L340" s="1060"/>
      <c r="M340" s="1060"/>
      <c r="N340" s="1066"/>
      <c r="O340" s="1060"/>
      <c r="P340" s="849"/>
      <c r="R340" s="914"/>
      <c r="S340" s="914"/>
    </row>
    <row r="341" spans="1:19">
      <c r="A341" s="1065"/>
      <c r="B341" s="1059"/>
      <c r="C341" s="1060"/>
      <c r="D341" s="1066"/>
      <c r="E341" s="1060"/>
      <c r="F341" s="1060"/>
      <c r="G341" s="1066"/>
      <c r="H341" s="1065"/>
      <c r="I341" s="1060"/>
      <c r="J341" s="1060"/>
      <c r="K341" s="1066"/>
      <c r="L341" s="1060"/>
      <c r="M341" s="1060"/>
      <c r="N341" s="1066"/>
      <c r="O341" s="1060"/>
      <c r="P341" s="849"/>
      <c r="R341" s="914"/>
      <c r="S341" s="914"/>
    </row>
    <row r="342" spans="1:19">
      <c r="A342" s="1065"/>
      <c r="B342" s="1059"/>
      <c r="C342" s="1060"/>
      <c r="D342" s="1066"/>
      <c r="E342" s="1060"/>
      <c r="F342" s="1060"/>
      <c r="G342" s="1066"/>
      <c r="H342" s="1065"/>
      <c r="I342" s="1060"/>
      <c r="J342" s="1060"/>
      <c r="K342" s="1066"/>
      <c r="L342" s="1060"/>
      <c r="M342" s="1060"/>
      <c r="N342" s="1066"/>
      <c r="O342" s="1060"/>
      <c r="P342" s="849"/>
      <c r="R342" s="914"/>
      <c r="S342" s="914"/>
    </row>
    <row r="343" spans="1:19">
      <c r="A343" s="1065"/>
      <c r="B343" s="1059"/>
      <c r="C343" s="1060"/>
      <c r="D343" s="1066"/>
      <c r="E343" s="1060"/>
      <c r="F343" s="1060"/>
      <c r="G343" s="1066"/>
      <c r="H343" s="1065"/>
      <c r="I343" s="1060"/>
      <c r="J343" s="1060"/>
      <c r="K343" s="1066"/>
      <c r="L343" s="1060"/>
      <c r="M343" s="1060"/>
      <c r="N343" s="1066"/>
      <c r="O343" s="1060"/>
      <c r="P343" s="849"/>
      <c r="R343" s="914"/>
      <c r="S343" s="914"/>
    </row>
    <row r="344" spans="1:19">
      <c r="A344" s="1065"/>
      <c r="B344" s="1059"/>
      <c r="C344" s="1060"/>
      <c r="D344" s="1066"/>
      <c r="E344" s="1060"/>
      <c r="F344" s="1060"/>
      <c r="G344" s="1066"/>
      <c r="H344" s="1065"/>
      <c r="I344" s="1060"/>
      <c r="J344" s="1060"/>
      <c r="K344" s="1066"/>
      <c r="L344" s="1060"/>
      <c r="M344" s="1060"/>
      <c r="N344" s="1066"/>
      <c r="O344" s="1060"/>
      <c r="P344" s="849"/>
      <c r="R344" s="914"/>
      <c r="S344" s="914"/>
    </row>
    <row r="345" spans="1:19">
      <c r="A345" s="1065"/>
      <c r="B345" s="1059"/>
      <c r="C345" s="1060"/>
      <c r="D345" s="1066"/>
      <c r="E345" s="1060"/>
      <c r="F345" s="1060"/>
      <c r="G345" s="1066"/>
      <c r="H345" s="1065"/>
      <c r="I345" s="1060"/>
      <c r="J345" s="1060"/>
      <c r="K345" s="1066"/>
      <c r="L345" s="1060"/>
      <c r="M345" s="1060"/>
      <c r="N345" s="1066"/>
      <c r="O345" s="1060"/>
      <c r="P345" s="849"/>
      <c r="R345" s="914"/>
      <c r="S345" s="914"/>
    </row>
    <row r="346" spans="1:19">
      <c r="A346" s="1065"/>
      <c r="B346" s="1059"/>
      <c r="C346" s="1060"/>
      <c r="D346" s="1066"/>
      <c r="E346" s="1060"/>
      <c r="F346" s="1060"/>
      <c r="G346" s="1066"/>
      <c r="H346" s="1065"/>
      <c r="I346" s="1060"/>
      <c r="J346" s="1060"/>
      <c r="K346" s="1066"/>
      <c r="L346" s="1060"/>
      <c r="M346" s="1060"/>
      <c r="N346" s="1066"/>
      <c r="O346" s="1060"/>
      <c r="P346" s="849"/>
      <c r="R346" s="914"/>
      <c r="S346" s="914"/>
    </row>
    <row r="347" spans="1:19">
      <c r="A347" s="1065"/>
      <c r="B347" s="1059"/>
      <c r="C347" s="1060"/>
      <c r="D347" s="1066"/>
      <c r="E347" s="1060"/>
      <c r="F347" s="1060"/>
      <c r="G347" s="1066"/>
      <c r="H347" s="1065"/>
      <c r="I347" s="1060"/>
      <c r="J347" s="1060"/>
      <c r="K347" s="1066"/>
      <c r="L347" s="1060"/>
      <c r="M347" s="1060"/>
      <c r="N347" s="1066"/>
      <c r="O347" s="1060"/>
      <c r="P347" s="849"/>
      <c r="R347" s="914"/>
      <c r="S347" s="914"/>
    </row>
    <row r="348" spans="1:19">
      <c r="A348" s="1065"/>
      <c r="B348" s="1059"/>
      <c r="C348" s="1060"/>
      <c r="D348" s="1066"/>
      <c r="E348" s="1060"/>
      <c r="F348" s="1060"/>
      <c r="G348" s="1066"/>
      <c r="H348" s="1065"/>
      <c r="I348" s="1060"/>
      <c r="J348" s="1060"/>
      <c r="K348" s="1066"/>
      <c r="L348" s="1060"/>
      <c r="M348" s="1060"/>
      <c r="N348" s="1066"/>
      <c r="O348" s="1060"/>
      <c r="P348" s="849"/>
      <c r="R348" s="914"/>
      <c r="S348" s="914"/>
    </row>
    <row r="349" spans="1:19">
      <c r="A349" s="1065"/>
      <c r="B349" s="1059"/>
      <c r="C349" s="1060"/>
      <c r="D349" s="1066"/>
      <c r="E349" s="1060"/>
      <c r="F349" s="1060"/>
      <c r="G349" s="1066"/>
      <c r="H349" s="1065"/>
      <c r="I349" s="1060"/>
      <c r="J349" s="1060"/>
      <c r="K349" s="1066"/>
      <c r="L349" s="1060"/>
      <c r="M349" s="1060"/>
      <c r="N349" s="1066"/>
      <c r="O349" s="1060"/>
      <c r="P349" s="849"/>
      <c r="R349" s="914"/>
      <c r="S349" s="914"/>
    </row>
    <row r="350" spans="1:19">
      <c r="A350" s="1065"/>
      <c r="B350" s="1059"/>
      <c r="C350" s="1060"/>
      <c r="D350" s="1066"/>
      <c r="E350" s="1060"/>
      <c r="F350" s="1060"/>
      <c r="G350" s="1066"/>
      <c r="H350" s="1065"/>
      <c r="I350" s="1060"/>
      <c r="J350" s="1060"/>
      <c r="K350" s="1066"/>
      <c r="L350" s="1060"/>
      <c r="M350" s="1060"/>
      <c r="N350" s="1066"/>
      <c r="O350" s="1060"/>
      <c r="P350" s="849"/>
      <c r="R350" s="914"/>
      <c r="S350" s="914"/>
    </row>
    <row r="351" spans="1:19">
      <c r="A351" s="1065"/>
      <c r="B351" s="1059"/>
      <c r="C351" s="1060"/>
      <c r="D351" s="1066"/>
      <c r="E351" s="1060"/>
      <c r="F351" s="1060"/>
      <c r="G351" s="1066"/>
      <c r="H351" s="1065"/>
      <c r="I351" s="1060"/>
      <c r="J351" s="1060"/>
      <c r="K351" s="1066"/>
      <c r="L351" s="1060"/>
      <c r="M351" s="1060"/>
      <c r="N351" s="1066"/>
      <c r="O351" s="1060"/>
      <c r="P351" s="849"/>
      <c r="R351" s="914"/>
      <c r="S351" s="914"/>
    </row>
    <row r="352" spans="1:19">
      <c r="A352" s="1065"/>
      <c r="B352" s="1059"/>
      <c r="C352" s="1060"/>
      <c r="D352" s="1066"/>
      <c r="E352" s="1060"/>
      <c r="F352" s="1060"/>
      <c r="G352" s="1066"/>
      <c r="H352" s="1065"/>
      <c r="I352" s="1060"/>
      <c r="J352" s="1060"/>
      <c r="K352" s="1066"/>
      <c r="L352" s="1060"/>
      <c r="M352" s="1060"/>
      <c r="N352" s="1066"/>
      <c r="O352" s="1060"/>
      <c r="P352" s="849"/>
      <c r="R352" s="914"/>
      <c r="S352" s="914"/>
    </row>
    <row r="353" spans="1:19">
      <c r="A353" s="1065"/>
      <c r="B353" s="1059"/>
      <c r="C353" s="1060"/>
      <c r="D353" s="1066"/>
      <c r="E353" s="1060"/>
      <c r="F353" s="1060"/>
      <c r="G353" s="1066"/>
      <c r="H353" s="1065"/>
      <c r="I353" s="1060"/>
      <c r="J353" s="1060"/>
      <c r="K353" s="1066"/>
      <c r="L353" s="1060"/>
      <c r="M353" s="1060"/>
      <c r="N353" s="1066"/>
      <c r="O353" s="1060"/>
      <c r="P353" s="849"/>
      <c r="R353" s="914"/>
      <c r="S353" s="914"/>
    </row>
    <row r="354" spans="1:19">
      <c r="A354" s="1065"/>
      <c r="B354" s="1059"/>
      <c r="C354" s="1060"/>
      <c r="D354" s="1066"/>
      <c r="E354" s="1060"/>
      <c r="F354" s="1060"/>
      <c r="G354" s="1066"/>
      <c r="H354" s="1065"/>
      <c r="I354" s="1060"/>
      <c r="J354" s="1060"/>
      <c r="K354" s="1066"/>
      <c r="L354" s="1060"/>
      <c r="M354" s="1060"/>
      <c r="N354" s="1066"/>
      <c r="O354" s="1060"/>
      <c r="P354" s="849"/>
      <c r="R354" s="914"/>
      <c r="S354" s="914"/>
    </row>
    <row r="355" spans="1:19">
      <c r="A355" s="1065"/>
      <c r="B355" s="1059"/>
      <c r="C355" s="1060"/>
      <c r="D355" s="1066"/>
      <c r="E355" s="1060"/>
      <c r="F355" s="1060"/>
      <c r="G355" s="1066"/>
      <c r="H355" s="1065"/>
      <c r="I355" s="1060"/>
      <c r="J355" s="1060"/>
      <c r="K355" s="1066"/>
      <c r="L355" s="1060"/>
      <c r="M355" s="1060"/>
      <c r="N355" s="1066"/>
      <c r="O355" s="1060"/>
      <c r="P355" s="849"/>
      <c r="R355" s="914"/>
      <c r="S355" s="914"/>
    </row>
    <row r="356" spans="1:19">
      <c r="A356" s="1065"/>
      <c r="B356" s="1059"/>
      <c r="C356" s="1060"/>
      <c r="D356" s="1066"/>
      <c r="E356" s="1060"/>
      <c r="F356" s="1060"/>
      <c r="G356" s="1066"/>
      <c r="H356" s="1065"/>
      <c r="I356" s="1060"/>
      <c r="J356" s="1060"/>
      <c r="K356" s="1066"/>
      <c r="L356" s="1060"/>
      <c r="M356" s="1060"/>
      <c r="N356" s="1066"/>
      <c r="O356" s="1060"/>
      <c r="P356" s="849"/>
      <c r="R356" s="914"/>
      <c r="S356" s="914"/>
    </row>
    <row r="357" spans="1:19">
      <c r="A357" s="1065"/>
      <c r="B357" s="1059"/>
      <c r="C357" s="1060"/>
      <c r="D357" s="1066"/>
      <c r="E357" s="1060"/>
      <c r="F357" s="1060"/>
      <c r="G357" s="1066"/>
      <c r="H357" s="1065"/>
      <c r="I357" s="1060"/>
      <c r="J357" s="1060"/>
      <c r="K357" s="1066"/>
      <c r="L357" s="1060"/>
      <c r="M357" s="1060"/>
      <c r="N357" s="1066"/>
      <c r="O357" s="1060"/>
      <c r="P357" s="849"/>
      <c r="R357" s="914"/>
      <c r="S357" s="914"/>
    </row>
    <row r="358" spans="1:19">
      <c r="A358" s="1065"/>
      <c r="B358" s="1059"/>
      <c r="C358" s="1060"/>
      <c r="D358" s="1066"/>
      <c r="E358" s="1060"/>
      <c r="F358" s="1060"/>
      <c r="G358" s="1066"/>
      <c r="H358" s="1065"/>
      <c r="I358" s="1060"/>
      <c r="J358" s="1060"/>
      <c r="K358" s="1066"/>
      <c r="L358" s="1060"/>
      <c r="M358" s="1060"/>
      <c r="N358" s="1066"/>
      <c r="O358" s="1060"/>
      <c r="P358" s="849"/>
      <c r="R358" s="914"/>
      <c r="S358" s="914"/>
    </row>
    <row r="359" spans="1:19">
      <c r="A359" s="1065"/>
      <c r="B359" s="1059"/>
      <c r="C359" s="1060"/>
      <c r="D359" s="1066"/>
      <c r="E359" s="1060"/>
      <c r="F359" s="1060"/>
      <c r="G359" s="1066"/>
      <c r="H359" s="1065"/>
      <c r="I359" s="1060"/>
      <c r="J359" s="1060"/>
      <c r="K359" s="1066"/>
      <c r="L359" s="1060"/>
      <c r="M359" s="1060"/>
      <c r="N359" s="1066"/>
      <c r="O359" s="1060"/>
      <c r="P359" s="849"/>
      <c r="R359" s="914"/>
      <c r="S359" s="914"/>
    </row>
    <row r="360" spans="1:19">
      <c r="A360" s="1065"/>
      <c r="B360" s="1059"/>
      <c r="C360" s="1060"/>
      <c r="D360" s="1066"/>
      <c r="E360" s="1060"/>
      <c r="F360" s="1060"/>
      <c r="G360" s="1066"/>
      <c r="H360" s="1065"/>
      <c r="I360" s="1060"/>
      <c r="J360" s="1060"/>
      <c r="K360" s="1066"/>
      <c r="L360" s="1060"/>
      <c r="M360" s="1060"/>
      <c r="N360" s="1066"/>
      <c r="O360" s="1060"/>
      <c r="P360" s="849"/>
      <c r="R360" s="914"/>
      <c r="S360" s="914"/>
    </row>
    <row r="361" spans="1:19">
      <c r="A361" s="1065"/>
      <c r="B361" s="1059"/>
      <c r="C361" s="1060"/>
      <c r="D361" s="1066"/>
      <c r="E361" s="1060"/>
      <c r="F361" s="1060"/>
      <c r="G361" s="1066"/>
      <c r="H361" s="1065"/>
      <c r="I361" s="1060"/>
      <c r="J361" s="1060"/>
      <c r="K361" s="1066"/>
      <c r="L361" s="1060"/>
      <c r="M361" s="1060"/>
      <c r="N361" s="1066"/>
      <c r="O361" s="1060"/>
      <c r="P361" s="849"/>
      <c r="R361" s="914"/>
      <c r="S361" s="914"/>
    </row>
    <row r="362" spans="1:19">
      <c r="A362" s="1065"/>
      <c r="B362" s="1059"/>
      <c r="C362" s="1060"/>
      <c r="D362" s="1066"/>
      <c r="E362" s="1060"/>
      <c r="F362" s="1060"/>
      <c r="G362" s="1066"/>
      <c r="H362" s="1065"/>
      <c r="I362" s="1060"/>
      <c r="J362" s="1060"/>
      <c r="K362" s="1066"/>
      <c r="L362" s="1060"/>
      <c r="M362" s="1060"/>
      <c r="N362" s="1066"/>
      <c r="O362" s="1060"/>
      <c r="P362" s="849"/>
      <c r="R362" s="914"/>
      <c r="S362" s="914"/>
    </row>
    <row r="363" spans="1:19">
      <c r="A363" s="1065"/>
      <c r="B363" s="1059"/>
      <c r="C363" s="1060"/>
      <c r="D363" s="1066"/>
      <c r="E363" s="1060"/>
      <c r="F363" s="1060"/>
      <c r="G363" s="1066"/>
      <c r="H363" s="1065"/>
      <c r="I363" s="1060"/>
      <c r="J363" s="1060"/>
      <c r="K363" s="1066"/>
      <c r="L363" s="1060"/>
      <c r="M363" s="1060"/>
      <c r="N363" s="1066"/>
      <c r="O363" s="1060"/>
      <c r="P363" s="849"/>
      <c r="R363" s="914"/>
      <c r="S363" s="914"/>
    </row>
    <row r="364" spans="1:19">
      <c r="A364" s="1065"/>
      <c r="B364" s="1059"/>
      <c r="C364" s="1060"/>
      <c r="D364" s="1066"/>
      <c r="E364" s="1060"/>
      <c r="F364" s="1060"/>
      <c r="G364" s="1066"/>
      <c r="H364" s="1065"/>
      <c r="I364" s="1060"/>
      <c r="J364" s="1060"/>
      <c r="K364" s="1066"/>
      <c r="L364" s="1060"/>
      <c r="M364" s="1060"/>
      <c r="N364" s="1066"/>
      <c r="O364" s="1060"/>
      <c r="P364" s="849"/>
      <c r="R364" s="914"/>
      <c r="S364" s="914"/>
    </row>
    <row r="365" spans="1:19">
      <c r="A365" s="1065"/>
      <c r="B365" s="1059"/>
      <c r="C365" s="1060"/>
      <c r="D365" s="1066"/>
      <c r="E365" s="1060"/>
      <c r="F365" s="1060"/>
      <c r="G365" s="1066"/>
      <c r="H365" s="1065"/>
      <c r="I365" s="1060"/>
      <c r="J365" s="1060"/>
      <c r="K365" s="1066"/>
      <c r="L365" s="1060"/>
      <c r="M365" s="1060"/>
      <c r="N365" s="1066"/>
      <c r="O365" s="1060"/>
      <c r="P365" s="849"/>
      <c r="R365" s="914"/>
      <c r="S365" s="914"/>
    </row>
    <row r="366" spans="1:19">
      <c r="A366" s="1065"/>
      <c r="B366" s="1059"/>
      <c r="C366" s="1060"/>
      <c r="D366" s="1066"/>
      <c r="E366" s="1060"/>
      <c r="F366" s="1060"/>
      <c r="G366" s="1066"/>
      <c r="H366" s="1065"/>
      <c r="I366" s="1060"/>
      <c r="J366" s="1060"/>
      <c r="K366" s="1066"/>
      <c r="L366" s="1060"/>
      <c r="M366" s="1060"/>
      <c r="N366" s="1066"/>
      <c r="O366" s="1060"/>
      <c r="P366" s="849"/>
      <c r="R366" s="914"/>
      <c r="S366" s="914"/>
    </row>
    <row r="367" spans="1:19">
      <c r="A367" s="1065"/>
      <c r="B367" s="1059"/>
      <c r="C367" s="1060"/>
      <c r="D367" s="1066"/>
      <c r="E367" s="1060"/>
      <c r="F367" s="1060"/>
      <c r="G367" s="1066"/>
      <c r="H367" s="1065"/>
      <c r="I367" s="1060"/>
      <c r="J367" s="1060"/>
      <c r="K367" s="1066"/>
      <c r="L367" s="1060"/>
      <c r="M367" s="1060"/>
      <c r="N367" s="1066"/>
      <c r="O367" s="1060"/>
      <c r="P367" s="849"/>
      <c r="R367" s="914"/>
      <c r="S367" s="914"/>
    </row>
    <row r="368" spans="1:19">
      <c r="A368" s="1065"/>
      <c r="B368" s="1059"/>
      <c r="C368" s="1060"/>
      <c r="D368" s="1066"/>
      <c r="E368" s="1060"/>
      <c r="F368" s="1060"/>
      <c r="G368" s="1066"/>
      <c r="H368" s="1065"/>
      <c r="I368" s="1060"/>
      <c r="J368" s="1060"/>
      <c r="K368" s="1066"/>
      <c r="L368" s="1060"/>
      <c r="M368" s="1060"/>
      <c r="N368" s="1066"/>
      <c r="O368" s="1060"/>
      <c r="P368" s="849"/>
      <c r="R368" s="914"/>
      <c r="S368" s="914"/>
    </row>
    <row r="369" spans="1:19">
      <c r="A369" s="1065"/>
      <c r="B369" s="1059"/>
      <c r="C369" s="1060"/>
      <c r="D369" s="1066"/>
      <c r="E369" s="1060"/>
      <c r="F369" s="1060"/>
      <c r="G369" s="1066"/>
      <c r="H369" s="1065"/>
      <c r="I369" s="1060"/>
      <c r="J369" s="1060"/>
      <c r="K369" s="1066"/>
      <c r="L369" s="1060"/>
      <c r="M369" s="1060"/>
      <c r="N369" s="1066"/>
      <c r="O369" s="1060"/>
      <c r="P369" s="849"/>
      <c r="R369" s="914"/>
      <c r="S369" s="914"/>
    </row>
    <row r="370" spans="1:19">
      <c r="A370" s="1065"/>
      <c r="B370" s="1059"/>
      <c r="C370" s="1060"/>
      <c r="D370" s="1066"/>
      <c r="E370" s="1060"/>
      <c r="F370" s="1060"/>
      <c r="G370" s="1066"/>
      <c r="H370" s="1065"/>
      <c r="I370" s="1060"/>
      <c r="J370" s="1060"/>
      <c r="K370" s="1066"/>
      <c r="L370" s="1060"/>
      <c r="M370" s="1060"/>
      <c r="N370" s="1066"/>
      <c r="O370" s="1060"/>
      <c r="P370" s="849"/>
      <c r="R370" s="914"/>
      <c r="S370" s="914"/>
    </row>
    <row r="371" spans="1:19">
      <c r="A371" s="1065"/>
      <c r="B371" s="1059"/>
      <c r="C371" s="1060"/>
      <c r="D371" s="1066"/>
      <c r="E371" s="1060"/>
      <c r="F371" s="1060"/>
      <c r="G371" s="1066"/>
      <c r="H371" s="1065"/>
      <c r="I371" s="1060"/>
      <c r="J371" s="1060"/>
      <c r="K371" s="1066"/>
      <c r="L371" s="1060"/>
      <c r="M371" s="1060"/>
      <c r="N371" s="1066"/>
      <c r="O371" s="1060"/>
      <c r="P371" s="849"/>
      <c r="R371" s="914"/>
      <c r="S371" s="914"/>
    </row>
    <row r="372" spans="1:19">
      <c r="A372" s="1065"/>
      <c r="B372" s="1059"/>
      <c r="C372" s="1060"/>
      <c r="D372" s="1066"/>
      <c r="E372" s="1060"/>
      <c r="F372" s="1060"/>
      <c r="G372" s="1066"/>
      <c r="H372" s="1065"/>
      <c r="I372" s="1060"/>
      <c r="J372" s="1060"/>
      <c r="K372" s="1066"/>
      <c r="L372" s="1060"/>
      <c r="M372" s="1060"/>
      <c r="N372" s="1066"/>
      <c r="O372" s="1060"/>
      <c r="P372" s="849"/>
      <c r="R372" s="914"/>
      <c r="S372" s="914"/>
    </row>
    <row r="373" spans="1:19">
      <c r="A373" s="1065"/>
      <c r="B373" s="1059"/>
      <c r="C373" s="1060"/>
      <c r="D373" s="1066"/>
      <c r="E373" s="1060"/>
      <c r="F373" s="1060"/>
      <c r="G373" s="1066"/>
      <c r="H373" s="1065"/>
      <c r="I373" s="1060"/>
      <c r="J373" s="1060"/>
      <c r="K373" s="1066"/>
      <c r="L373" s="1060"/>
      <c r="M373" s="1060"/>
      <c r="N373" s="1066"/>
      <c r="O373" s="1060"/>
      <c r="P373" s="849"/>
      <c r="R373" s="914"/>
      <c r="S373" s="914"/>
    </row>
    <row r="374" spans="1:19">
      <c r="A374" s="1065"/>
      <c r="B374" s="1059"/>
      <c r="C374" s="1060"/>
      <c r="D374" s="1066"/>
      <c r="E374" s="1060"/>
      <c r="F374" s="1060"/>
      <c r="G374" s="1066"/>
      <c r="H374" s="1065"/>
      <c r="I374" s="1060"/>
      <c r="J374" s="1060"/>
      <c r="K374" s="1066"/>
      <c r="L374" s="1060"/>
      <c r="M374" s="1060"/>
      <c r="N374" s="1066"/>
      <c r="O374" s="1060"/>
      <c r="P374" s="849"/>
      <c r="R374" s="914"/>
      <c r="S374" s="914"/>
    </row>
    <row r="375" spans="1:19">
      <c r="A375" s="1065"/>
      <c r="B375" s="1059"/>
      <c r="C375" s="1060"/>
      <c r="D375" s="1066"/>
      <c r="E375" s="1060"/>
      <c r="F375" s="1060"/>
      <c r="G375" s="1066"/>
      <c r="H375" s="1065"/>
      <c r="I375" s="1060"/>
      <c r="J375" s="1060"/>
      <c r="K375" s="1066"/>
      <c r="L375" s="1060"/>
      <c r="M375" s="1060"/>
      <c r="N375" s="1066"/>
      <c r="O375" s="1060"/>
      <c r="P375" s="849"/>
      <c r="R375" s="914"/>
      <c r="S375" s="914"/>
    </row>
    <row r="376" spans="1:19">
      <c r="A376" s="1065"/>
      <c r="B376" s="1059"/>
      <c r="C376" s="1060"/>
      <c r="D376" s="1066"/>
      <c r="E376" s="1060"/>
      <c r="F376" s="1060"/>
      <c r="G376" s="1066"/>
      <c r="H376" s="1065"/>
      <c r="I376" s="1060"/>
      <c r="J376" s="1060"/>
      <c r="K376" s="1066"/>
      <c r="L376" s="1060"/>
      <c r="M376" s="1060"/>
      <c r="N376" s="1066"/>
      <c r="O376" s="1060"/>
      <c r="P376" s="849"/>
      <c r="R376" s="914"/>
      <c r="S376" s="914"/>
    </row>
    <row r="377" spans="1:19">
      <c r="A377" s="1065"/>
      <c r="B377" s="1059"/>
      <c r="C377" s="1060"/>
      <c r="D377" s="1066"/>
      <c r="E377" s="1060"/>
      <c r="F377" s="1060"/>
      <c r="G377" s="1066"/>
      <c r="H377" s="1065"/>
      <c r="I377" s="1060"/>
      <c r="J377" s="1060"/>
      <c r="K377" s="1066"/>
      <c r="L377" s="1060"/>
      <c r="M377" s="1060"/>
      <c r="N377" s="1066"/>
      <c r="O377" s="1060"/>
      <c r="P377" s="849"/>
      <c r="R377" s="914"/>
      <c r="S377" s="914"/>
    </row>
    <row r="378" spans="1:19">
      <c r="A378" s="1065"/>
      <c r="B378" s="1059"/>
      <c r="C378" s="1060"/>
      <c r="D378" s="1066"/>
      <c r="E378" s="1060"/>
      <c r="F378" s="1060"/>
      <c r="G378" s="1066"/>
      <c r="H378" s="1065"/>
      <c r="I378" s="1060"/>
      <c r="J378" s="1060"/>
      <c r="K378" s="1066"/>
      <c r="L378" s="1060"/>
      <c r="M378" s="1060"/>
      <c r="N378" s="1066"/>
      <c r="O378" s="1060"/>
      <c r="P378" s="849"/>
      <c r="R378" s="914"/>
      <c r="S378" s="914"/>
    </row>
    <row r="379" spans="1:19">
      <c r="A379" s="1065"/>
      <c r="B379" s="1059"/>
      <c r="C379" s="1060"/>
      <c r="D379" s="1066"/>
      <c r="E379" s="1060"/>
      <c r="F379" s="1060"/>
      <c r="G379" s="1066"/>
      <c r="H379" s="1065"/>
      <c r="I379" s="1060"/>
      <c r="J379" s="1060"/>
      <c r="K379" s="1066"/>
      <c r="L379" s="1060"/>
      <c r="M379" s="1060"/>
      <c r="N379" s="1066"/>
      <c r="O379" s="1060"/>
      <c r="P379" s="849"/>
      <c r="R379" s="914"/>
      <c r="S379" s="914"/>
    </row>
    <row r="380" spans="1:19">
      <c r="A380" s="1065"/>
      <c r="B380" s="1059"/>
      <c r="C380" s="1060"/>
      <c r="D380" s="1066"/>
      <c r="E380" s="1060"/>
      <c r="F380" s="1060"/>
      <c r="G380" s="1066"/>
      <c r="H380" s="1065"/>
      <c r="I380" s="1060"/>
      <c r="J380" s="1060"/>
      <c r="K380" s="1066"/>
      <c r="L380" s="1060"/>
      <c r="M380" s="1060"/>
      <c r="N380" s="1066"/>
      <c r="O380" s="1060"/>
      <c r="P380" s="849"/>
      <c r="R380" s="914"/>
      <c r="S380" s="914"/>
    </row>
    <row r="381" spans="1:19">
      <c r="A381" s="1065"/>
      <c r="B381" s="1059"/>
      <c r="C381" s="1060"/>
      <c r="D381" s="1066"/>
      <c r="E381" s="1060"/>
      <c r="F381" s="1060"/>
      <c r="G381" s="1066"/>
      <c r="H381" s="1065"/>
      <c r="I381" s="1060"/>
      <c r="J381" s="1060"/>
      <c r="K381" s="1066"/>
      <c r="L381" s="1060"/>
      <c r="M381" s="1060"/>
      <c r="N381" s="1066"/>
      <c r="O381" s="1060"/>
      <c r="P381" s="849"/>
      <c r="R381" s="914"/>
      <c r="S381" s="914"/>
    </row>
    <row r="382" spans="1:19">
      <c r="A382" s="1065"/>
      <c r="B382" s="1059"/>
      <c r="C382" s="1060"/>
      <c r="D382" s="1066"/>
      <c r="E382" s="1060"/>
      <c r="F382" s="1060"/>
      <c r="G382" s="1066"/>
      <c r="H382" s="1065"/>
      <c r="I382" s="1060"/>
      <c r="J382" s="1060"/>
      <c r="K382" s="1066"/>
      <c r="L382" s="1060"/>
      <c r="M382" s="1060"/>
      <c r="N382" s="1066"/>
      <c r="O382" s="1060"/>
      <c r="P382" s="849"/>
      <c r="R382" s="914"/>
      <c r="S382" s="914"/>
    </row>
    <row r="383" spans="1:19">
      <c r="A383" s="1065"/>
      <c r="B383" s="1059"/>
      <c r="C383" s="1060"/>
      <c r="D383" s="1066"/>
      <c r="E383" s="1060"/>
      <c r="F383" s="1060"/>
      <c r="G383" s="1066"/>
      <c r="H383" s="1065"/>
      <c r="I383" s="1060"/>
      <c r="J383" s="1060"/>
      <c r="K383" s="1066"/>
      <c r="L383" s="1060"/>
      <c r="M383" s="1060"/>
      <c r="N383" s="1066"/>
      <c r="O383" s="1060"/>
      <c r="P383" s="849"/>
      <c r="R383" s="914"/>
      <c r="S383" s="914"/>
    </row>
    <row r="384" spans="1:19">
      <c r="A384" s="1065"/>
      <c r="B384" s="1059"/>
      <c r="C384" s="1060"/>
      <c r="D384" s="1066"/>
      <c r="E384" s="1060"/>
      <c r="F384" s="1060"/>
      <c r="G384" s="1066"/>
      <c r="H384" s="1065"/>
      <c r="I384" s="1060"/>
      <c r="J384" s="1060"/>
      <c r="K384" s="1066"/>
      <c r="L384" s="1060"/>
      <c r="M384" s="1060"/>
      <c r="N384" s="1066"/>
      <c r="O384" s="1060"/>
      <c r="P384" s="849"/>
      <c r="R384" s="914"/>
      <c r="S384" s="914"/>
    </row>
    <row r="385" spans="1:19">
      <c r="A385" s="1065"/>
      <c r="B385" s="1059"/>
      <c r="C385" s="1060"/>
      <c r="D385" s="1066"/>
      <c r="E385" s="1060"/>
      <c r="F385" s="1060"/>
      <c r="G385" s="1066"/>
      <c r="H385" s="1065"/>
      <c r="I385" s="1060"/>
      <c r="J385" s="1060"/>
      <c r="K385" s="1066"/>
      <c r="L385" s="1060"/>
      <c r="M385" s="1060"/>
      <c r="N385" s="1066"/>
      <c r="O385" s="1060"/>
      <c r="P385" s="849"/>
      <c r="R385" s="914"/>
      <c r="S385" s="914"/>
    </row>
    <row r="386" spans="1:19">
      <c r="A386" s="1065"/>
      <c r="B386" s="1059"/>
      <c r="C386" s="1060"/>
      <c r="D386" s="1066"/>
      <c r="E386" s="1060"/>
      <c r="F386" s="1060"/>
      <c r="G386" s="1066"/>
      <c r="H386" s="1065"/>
      <c r="I386" s="1060"/>
      <c r="J386" s="1060"/>
      <c r="K386" s="1066"/>
      <c r="L386" s="1060"/>
      <c r="M386" s="1060"/>
      <c r="N386" s="1066"/>
      <c r="O386" s="1060"/>
      <c r="P386" s="849"/>
      <c r="R386" s="914"/>
      <c r="S386" s="914"/>
    </row>
    <row r="387" spans="1:19">
      <c r="A387" s="1065"/>
      <c r="B387" s="1059"/>
      <c r="C387" s="1060"/>
      <c r="D387" s="1066"/>
      <c r="E387" s="1060"/>
      <c r="F387" s="1060"/>
      <c r="G387" s="1066"/>
      <c r="H387" s="1065"/>
      <c r="I387" s="1060"/>
      <c r="J387" s="1060"/>
      <c r="K387" s="1066"/>
      <c r="L387" s="1060"/>
      <c r="M387" s="1060"/>
      <c r="N387" s="1066"/>
      <c r="O387" s="1060"/>
      <c r="P387" s="849"/>
      <c r="R387" s="914"/>
      <c r="S387" s="914"/>
    </row>
    <row r="388" spans="1:19">
      <c r="A388" s="1065"/>
      <c r="B388" s="1059"/>
      <c r="C388" s="1060"/>
      <c r="D388" s="1066"/>
      <c r="E388" s="1060"/>
      <c r="F388" s="1060"/>
      <c r="G388" s="1066"/>
      <c r="H388" s="1065"/>
      <c r="I388" s="1060"/>
      <c r="J388" s="1060"/>
      <c r="K388" s="1066"/>
      <c r="L388" s="1060"/>
      <c r="M388" s="1060"/>
      <c r="N388" s="1066"/>
      <c r="O388" s="1060"/>
      <c r="P388" s="849"/>
      <c r="R388" s="914"/>
      <c r="S388" s="914"/>
    </row>
    <row r="389" spans="1:19">
      <c r="A389" s="1065"/>
      <c r="B389" s="1059"/>
      <c r="C389" s="1060"/>
      <c r="D389" s="1066"/>
      <c r="E389" s="1060"/>
      <c r="F389" s="1060"/>
      <c r="G389" s="1066"/>
      <c r="H389" s="1065"/>
      <c r="I389" s="1060"/>
      <c r="J389" s="1060"/>
      <c r="K389" s="1066"/>
      <c r="L389" s="1060"/>
      <c r="M389" s="1060"/>
      <c r="N389" s="1066"/>
      <c r="O389" s="1060"/>
      <c r="P389" s="849"/>
      <c r="R389" s="914"/>
      <c r="S389" s="914"/>
    </row>
    <row r="390" spans="1:19">
      <c r="A390" s="1065"/>
      <c r="B390" s="1059"/>
      <c r="C390" s="1060"/>
      <c r="D390" s="1066"/>
      <c r="E390" s="1060"/>
      <c r="F390" s="1060"/>
      <c r="G390" s="1066"/>
      <c r="H390" s="1065"/>
      <c r="I390" s="1060"/>
      <c r="J390" s="1060"/>
      <c r="K390" s="1066"/>
      <c r="L390" s="1060"/>
      <c r="M390" s="1060"/>
      <c r="N390" s="1066"/>
      <c r="O390" s="1060"/>
      <c r="P390" s="849"/>
      <c r="R390" s="914"/>
      <c r="S390" s="914"/>
    </row>
    <row r="391" spans="1:19">
      <c r="A391" s="1065"/>
      <c r="B391" s="1059"/>
      <c r="C391" s="1060"/>
      <c r="D391" s="1066"/>
      <c r="E391" s="1060"/>
      <c r="F391" s="1060"/>
      <c r="G391" s="1066"/>
      <c r="H391" s="1065"/>
      <c r="I391" s="1060"/>
      <c r="J391" s="1060"/>
      <c r="K391" s="1066"/>
      <c r="L391" s="1060"/>
      <c r="M391" s="1060"/>
      <c r="N391" s="1066"/>
      <c r="O391" s="1060"/>
      <c r="P391" s="849"/>
      <c r="R391" s="914"/>
      <c r="S391" s="914"/>
    </row>
    <row r="392" spans="1:19">
      <c r="A392" s="1065"/>
      <c r="B392" s="1059"/>
      <c r="C392" s="1060"/>
      <c r="D392" s="1066"/>
      <c r="E392" s="1060"/>
      <c r="F392" s="1060"/>
      <c r="G392" s="1066"/>
      <c r="H392" s="1065"/>
      <c r="I392" s="1060"/>
      <c r="J392" s="1060"/>
      <c r="K392" s="1066"/>
      <c r="L392" s="1060"/>
      <c r="M392" s="1060"/>
      <c r="N392" s="1066"/>
      <c r="O392" s="1060"/>
      <c r="P392" s="849"/>
      <c r="R392" s="914"/>
      <c r="S392" s="914"/>
    </row>
    <row r="393" spans="1:19">
      <c r="A393" s="1065"/>
      <c r="B393" s="1059"/>
      <c r="C393" s="1060"/>
      <c r="D393" s="1066"/>
      <c r="E393" s="1060"/>
      <c r="F393" s="1060"/>
      <c r="G393" s="1066"/>
      <c r="H393" s="1065"/>
      <c r="I393" s="1060"/>
      <c r="J393" s="1060"/>
      <c r="K393" s="1066"/>
      <c r="L393" s="1060"/>
      <c r="M393" s="1060"/>
      <c r="N393" s="1066"/>
      <c r="O393" s="1060"/>
      <c r="P393" s="849"/>
      <c r="R393" s="914"/>
      <c r="S393" s="914"/>
    </row>
    <row r="394" spans="1:19">
      <c r="A394" s="1065"/>
      <c r="B394" s="1059"/>
      <c r="C394" s="1060"/>
      <c r="D394" s="1066"/>
      <c r="E394" s="1060"/>
      <c r="F394" s="1060"/>
      <c r="G394" s="1066"/>
      <c r="H394" s="1065"/>
      <c r="I394" s="1060"/>
      <c r="J394" s="1060"/>
      <c r="K394" s="1066"/>
      <c r="L394" s="1060"/>
      <c r="M394" s="1060"/>
      <c r="N394" s="1066"/>
      <c r="O394" s="1060"/>
      <c r="P394" s="849"/>
      <c r="R394" s="914"/>
      <c r="S394" s="914"/>
    </row>
    <row r="395" spans="1:19">
      <c r="A395" s="1065"/>
      <c r="B395" s="1059"/>
      <c r="C395" s="1060"/>
      <c r="D395" s="1066"/>
      <c r="E395" s="1060"/>
      <c r="F395" s="1060"/>
      <c r="G395" s="1066"/>
      <c r="H395" s="1065"/>
      <c r="I395" s="1060"/>
      <c r="J395" s="1060"/>
      <c r="K395" s="1066"/>
      <c r="L395" s="1060"/>
      <c r="M395" s="1060"/>
      <c r="N395" s="1066"/>
      <c r="O395" s="1060"/>
      <c r="P395" s="849"/>
      <c r="R395" s="914"/>
      <c r="S395" s="914"/>
    </row>
    <row r="396" spans="1:19">
      <c r="A396" s="1065"/>
      <c r="B396" s="1059"/>
      <c r="C396" s="1060"/>
      <c r="D396" s="1066"/>
      <c r="E396" s="1060"/>
      <c r="F396" s="1060"/>
      <c r="G396" s="1066"/>
      <c r="H396" s="1065"/>
      <c r="I396" s="1060"/>
      <c r="J396" s="1060"/>
      <c r="K396" s="1066"/>
      <c r="L396" s="1060"/>
      <c r="M396" s="1060"/>
      <c r="N396" s="1066"/>
      <c r="O396" s="1060"/>
      <c r="P396" s="849"/>
      <c r="R396" s="914"/>
      <c r="S396" s="914"/>
    </row>
    <row r="397" spans="1:19">
      <c r="A397" s="1065"/>
      <c r="B397" s="1059"/>
      <c r="C397" s="1060"/>
      <c r="D397" s="1066"/>
      <c r="E397" s="1060"/>
      <c r="F397" s="1060"/>
      <c r="G397" s="1066"/>
      <c r="H397" s="1065"/>
      <c r="I397" s="1060"/>
      <c r="J397" s="1060"/>
      <c r="K397" s="1066"/>
      <c r="L397" s="1060"/>
      <c r="M397" s="1060"/>
      <c r="N397" s="1066"/>
      <c r="O397" s="1060"/>
      <c r="P397" s="849"/>
      <c r="R397" s="914"/>
      <c r="S397" s="914"/>
    </row>
    <row r="398" spans="1:19">
      <c r="A398" s="1065"/>
      <c r="B398" s="1059"/>
      <c r="C398" s="1060"/>
      <c r="D398" s="1066"/>
      <c r="E398" s="1060"/>
      <c r="F398" s="1060"/>
      <c r="G398" s="1066"/>
      <c r="H398" s="1065"/>
      <c r="I398" s="1060"/>
      <c r="J398" s="1060"/>
      <c r="K398" s="1066"/>
      <c r="L398" s="1060"/>
      <c r="M398" s="1060"/>
      <c r="N398" s="1066"/>
      <c r="O398" s="1060"/>
      <c r="P398" s="849"/>
      <c r="R398" s="914"/>
      <c r="S398" s="914"/>
    </row>
    <row r="399" spans="1:19">
      <c r="A399" s="1065"/>
      <c r="B399" s="1059"/>
      <c r="C399" s="1060"/>
      <c r="D399" s="1066"/>
      <c r="E399" s="1060"/>
      <c r="F399" s="1060"/>
      <c r="G399" s="1066"/>
      <c r="H399" s="1065"/>
      <c r="I399" s="1060"/>
      <c r="J399" s="1060"/>
      <c r="K399" s="1066"/>
      <c r="L399" s="1060"/>
      <c r="M399" s="1060"/>
      <c r="N399" s="1066"/>
      <c r="O399" s="1060"/>
      <c r="P399" s="849"/>
      <c r="R399" s="914"/>
      <c r="S399" s="914"/>
    </row>
    <row r="400" spans="1:19">
      <c r="A400" s="1065"/>
      <c r="B400" s="1059"/>
      <c r="C400" s="1060"/>
      <c r="D400" s="1066"/>
      <c r="E400" s="1060"/>
      <c r="F400" s="1060"/>
      <c r="G400" s="1066"/>
      <c r="H400" s="1065"/>
      <c r="I400" s="1060"/>
      <c r="J400" s="1060"/>
      <c r="K400" s="1066"/>
      <c r="L400" s="1060"/>
      <c r="M400" s="1060"/>
      <c r="N400" s="1066"/>
      <c r="O400" s="1060"/>
      <c r="P400" s="849"/>
      <c r="R400" s="914"/>
      <c r="S400" s="914"/>
    </row>
    <row r="401" spans="1:19">
      <c r="A401" s="1065"/>
      <c r="B401" s="1059"/>
      <c r="C401" s="1060"/>
      <c r="D401" s="1066"/>
      <c r="E401" s="1060"/>
      <c r="F401" s="1060"/>
      <c r="G401" s="1066"/>
      <c r="H401" s="1065"/>
      <c r="I401" s="1060"/>
      <c r="J401" s="1060"/>
      <c r="K401" s="1066"/>
      <c r="L401" s="1060"/>
      <c r="M401" s="1060"/>
      <c r="N401" s="1066"/>
      <c r="O401" s="1060"/>
      <c r="P401" s="849"/>
      <c r="R401" s="914"/>
      <c r="S401" s="914"/>
    </row>
    <row r="402" spans="1:19">
      <c r="A402" s="1065"/>
      <c r="B402" s="1059"/>
      <c r="C402" s="1060"/>
      <c r="D402" s="1066"/>
      <c r="E402" s="1060"/>
      <c r="F402" s="1060"/>
      <c r="G402" s="1066"/>
      <c r="H402" s="1065"/>
      <c r="I402" s="1060"/>
      <c r="J402" s="1060"/>
      <c r="K402" s="1066"/>
      <c r="L402" s="1060"/>
      <c r="M402" s="1060"/>
      <c r="N402" s="1066"/>
      <c r="O402" s="1060"/>
      <c r="P402" s="849"/>
      <c r="R402" s="914"/>
      <c r="S402" s="914"/>
    </row>
    <row r="403" spans="1:19">
      <c r="A403" s="1065"/>
      <c r="B403" s="1059"/>
      <c r="C403" s="1060"/>
      <c r="D403" s="1066"/>
      <c r="E403" s="1060"/>
      <c r="F403" s="1060"/>
      <c r="G403" s="1066"/>
      <c r="H403" s="1065"/>
      <c r="I403" s="1060"/>
      <c r="J403" s="1060"/>
      <c r="K403" s="1066"/>
      <c r="L403" s="1060"/>
      <c r="M403" s="1060"/>
      <c r="N403" s="1066"/>
      <c r="O403" s="1060"/>
      <c r="P403" s="849"/>
      <c r="R403" s="914"/>
      <c r="S403" s="914"/>
    </row>
    <row r="404" spans="1:19">
      <c r="A404" s="1065"/>
      <c r="B404" s="1059"/>
      <c r="C404" s="1060"/>
      <c r="D404" s="1066"/>
      <c r="E404" s="1060"/>
      <c r="F404" s="1060"/>
      <c r="G404" s="1066"/>
      <c r="H404" s="1065"/>
      <c r="I404" s="1060"/>
      <c r="J404" s="1060"/>
      <c r="K404" s="1066"/>
      <c r="L404" s="1060"/>
      <c r="M404" s="1060"/>
      <c r="N404" s="1066"/>
      <c r="O404" s="1060"/>
      <c r="P404" s="849"/>
      <c r="R404" s="914"/>
      <c r="S404" s="914"/>
    </row>
    <row r="405" spans="1:19">
      <c r="A405" s="1065"/>
      <c r="B405" s="1059"/>
      <c r="C405" s="1060"/>
      <c r="D405" s="1066"/>
      <c r="E405" s="1060"/>
      <c r="F405" s="1060"/>
      <c r="G405" s="1066"/>
      <c r="H405" s="1065"/>
      <c r="I405" s="1060"/>
      <c r="J405" s="1060"/>
      <c r="K405" s="1066"/>
      <c r="L405" s="1060"/>
      <c r="M405" s="1060"/>
      <c r="N405" s="1066"/>
      <c r="O405" s="1060"/>
      <c r="P405" s="849"/>
      <c r="R405" s="914"/>
      <c r="S405" s="914"/>
    </row>
    <row r="406" spans="1:19">
      <c r="A406" s="1065"/>
      <c r="B406" s="1059"/>
      <c r="C406" s="1060"/>
      <c r="D406" s="1066"/>
      <c r="E406" s="1060"/>
      <c r="F406" s="1060"/>
      <c r="G406" s="1066"/>
      <c r="H406" s="1065"/>
      <c r="I406" s="1060"/>
      <c r="J406" s="1060"/>
      <c r="K406" s="1066"/>
      <c r="L406" s="1060"/>
      <c r="M406" s="1060"/>
      <c r="N406" s="1066"/>
      <c r="O406" s="1060"/>
      <c r="P406" s="849"/>
      <c r="R406" s="914"/>
      <c r="S406" s="914"/>
    </row>
    <row r="407" spans="1:19">
      <c r="A407" s="1065"/>
      <c r="B407" s="1059"/>
      <c r="C407" s="1060"/>
      <c r="D407" s="1066"/>
      <c r="E407" s="1060"/>
      <c r="F407" s="1060"/>
      <c r="G407" s="1066"/>
      <c r="H407" s="1065"/>
      <c r="I407" s="1060"/>
      <c r="J407" s="1060"/>
      <c r="K407" s="1066"/>
      <c r="L407" s="1060"/>
      <c r="M407" s="1060"/>
      <c r="N407" s="1066"/>
      <c r="O407" s="1060"/>
      <c r="P407" s="849"/>
      <c r="R407" s="914"/>
      <c r="S407" s="914"/>
    </row>
    <row r="408" spans="1:19">
      <c r="A408" s="1065"/>
      <c r="B408" s="1059"/>
      <c r="C408" s="1060"/>
      <c r="D408" s="1066"/>
      <c r="E408" s="1060"/>
      <c r="F408" s="1060"/>
      <c r="G408" s="1066"/>
      <c r="H408" s="1065"/>
      <c r="I408" s="1060"/>
      <c r="J408" s="1060"/>
      <c r="K408" s="1066"/>
      <c r="L408" s="1060"/>
      <c r="M408" s="1060"/>
      <c r="N408" s="1066"/>
      <c r="O408" s="1060"/>
      <c r="P408" s="849"/>
      <c r="R408" s="914"/>
      <c r="S408" s="914"/>
    </row>
    <row r="409" spans="1:19">
      <c r="A409" s="1065"/>
      <c r="B409" s="1059"/>
      <c r="C409" s="1060"/>
      <c r="D409" s="1066"/>
      <c r="E409" s="1060"/>
      <c r="F409" s="1060"/>
      <c r="G409" s="1066"/>
      <c r="H409" s="1065"/>
      <c r="I409" s="1060"/>
      <c r="J409" s="1060"/>
      <c r="K409" s="1066"/>
      <c r="L409" s="1060"/>
      <c r="M409" s="1060"/>
      <c r="N409" s="1066"/>
      <c r="O409" s="1060"/>
      <c r="P409" s="849"/>
      <c r="R409" s="914"/>
      <c r="S409" s="914"/>
    </row>
    <row r="410" spans="1:19">
      <c r="A410" s="1065"/>
      <c r="B410" s="1059"/>
      <c r="C410" s="1060"/>
      <c r="D410" s="1066"/>
      <c r="E410" s="1060"/>
      <c r="F410" s="1060"/>
      <c r="G410" s="1066"/>
      <c r="H410" s="1065"/>
      <c r="I410" s="1060"/>
      <c r="J410" s="1060"/>
      <c r="K410" s="1066"/>
      <c r="L410" s="1060"/>
      <c r="M410" s="1060"/>
      <c r="N410" s="1066"/>
      <c r="O410" s="1060"/>
      <c r="P410" s="849"/>
      <c r="R410" s="914"/>
      <c r="S410" s="914"/>
    </row>
    <row r="411" spans="1:19">
      <c r="A411" s="1065"/>
      <c r="B411" s="1059"/>
      <c r="C411" s="1060"/>
      <c r="D411" s="1066"/>
      <c r="E411" s="1060"/>
      <c r="F411" s="1060"/>
      <c r="G411" s="1066"/>
      <c r="H411" s="1065"/>
      <c r="I411" s="1060"/>
      <c r="J411" s="1060"/>
      <c r="K411" s="1066"/>
      <c r="L411" s="1060"/>
      <c r="M411" s="1060"/>
      <c r="N411" s="1066"/>
      <c r="O411" s="1060"/>
      <c r="P411" s="849"/>
      <c r="R411" s="914"/>
      <c r="S411" s="914"/>
    </row>
    <row r="412" spans="1:19">
      <c r="A412" s="1065"/>
      <c r="B412" s="1059"/>
      <c r="C412" s="1060"/>
      <c r="D412" s="1066"/>
      <c r="E412" s="1060"/>
      <c r="F412" s="1060"/>
      <c r="G412" s="1066"/>
      <c r="H412" s="1065"/>
      <c r="I412" s="1060"/>
      <c r="J412" s="1060"/>
      <c r="K412" s="1066"/>
      <c r="L412" s="1060"/>
      <c r="M412" s="1060"/>
      <c r="N412" s="1066"/>
      <c r="O412" s="1060"/>
      <c r="P412" s="849"/>
      <c r="R412" s="914"/>
      <c r="S412" s="914"/>
    </row>
    <row r="413" spans="1:19">
      <c r="A413" s="1065"/>
      <c r="B413" s="1059"/>
      <c r="C413" s="1060"/>
      <c r="D413" s="1066"/>
      <c r="E413" s="1060"/>
      <c r="F413" s="1060"/>
      <c r="G413" s="1066"/>
      <c r="H413" s="1065"/>
      <c r="I413" s="1060"/>
      <c r="J413" s="1060"/>
      <c r="K413" s="1066"/>
      <c r="L413" s="1060"/>
      <c r="M413" s="1060"/>
      <c r="N413" s="1066"/>
      <c r="O413" s="1060"/>
      <c r="P413" s="849"/>
      <c r="R413" s="914"/>
      <c r="S413" s="914"/>
    </row>
    <row r="414" spans="1:19">
      <c r="A414" s="1065"/>
      <c r="B414" s="1059"/>
      <c r="C414" s="1060"/>
      <c r="D414" s="1066"/>
      <c r="E414" s="1060"/>
      <c r="F414" s="1060"/>
      <c r="G414" s="1066"/>
      <c r="H414" s="1065"/>
      <c r="I414" s="1060"/>
      <c r="J414" s="1060"/>
      <c r="K414" s="1066"/>
      <c r="L414" s="1060"/>
      <c r="M414" s="1060"/>
      <c r="N414" s="1066"/>
      <c r="O414" s="1060"/>
      <c r="P414" s="849"/>
      <c r="R414" s="914"/>
      <c r="S414" s="914"/>
    </row>
    <row r="415" spans="1:19">
      <c r="A415" s="1065"/>
      <c r="B415" s="1059"/>
      <c r="C415" s="1060"/>
      <c r="D415" s="1066"/>
      <c r="E415" s="1060"/>
      <c r="F415" s="1060"/>
      <c r="G415" s="1066"/>
      <c r="H415" s="1065"/>
      <c r="I415" s="1060"/>
      <c r="J415" s="1060"/>
      <c r="K415" s="1066"/>
      <c r="L415" s="1060"/>
      <c r="M415" s="1060"/>
      <c r="N415" s="1066"/>
      <c r="O415" s="1060"/>
      <c r="P415" s="849"/>
      <c r="R415" s="914"/>
      <c r="S415" s="914"/>
    </row>
    <row r="416" spans="1:19">
      <c r="A416" s="1065"/>
      <c r="B416" s="1059"/>
      <c r="C416" s="1060"/>
      <c r="D416" s="1066"/>
      <c r="E416" s="1060"/>
      <c r="F416" s="1060"/>
      <c r="G416" s="1066"/>
      <c r="H416" s="1065"/>
      <c r="I416" s="1060"/>
      <c r="J416" s="1060"/>
      <c r="K416" s="1066"/>
      <c r="L416" s="1060"/>
      <c r="M416" s="1060"/>
      <c r="N416" s="1066"/>
      <c r="O416" s="1060"/>
      <c r="P416" s="849"/>
      <c r="R416" s="914"/>
      <c r="S416" s="914"/>
    </row>
    <row r="417" spans="1:19">
      <c r="A417" s="1065"/>
      <c r="B417" s="1059"/>
      <c r="C417" s="1060"/>
      <c r="D417" s="1066"/>
      <c r="E417" s="1060"/>
      <c r="F417" s="1060"/>
      <c r="G417" s="1066"/>
      <c r="H417" s="1065"/>
      <c r="I417" s="1060"/>
      <c r="J417" s="1060"/>
      <c r="K417" s="1066"/>
      <c r="L417" s="1060"/>
      <c r="M417" s="1060"/>
      <c r="N417" s="1066"/>
      <c r="O417" s="1060"/>
      <c r="P417" s="849"/>
      <c r="R417" s="914"/>
      <c r="S417" s="914"/>
    </row>
    <row r="418" spans="1:19">
      <c r="A418" s="1065"/>
      <c r="B418" s="1059"/>
      <c r="C418" s="1060"/>
      <c r="D418" s="1066"/>
      <c r="E418" s="1060"/>
      <c r="F418" s="1060"/>
      <c r="G418" s="1066"/>
      <c r="H418" s="1065"/>
      <c r="I418" s="1060"/>
      <c r="J418" s="1060"/>
      <c r="K418" s="1066"/>
      <c r="L418" s="1060"/>
      <c r="M418" s="1060"/>
      <c r="N418" s="1066"/>
      <c r="O418" s="1060"/>
      <c r="P418" s="849"/>
      <c r="R418" s="914"/>
      <c r="S418" s="914"/>
    </row>
    <row r="419" spans="1:19">
      <c r="A419" s="1065"/>
      <c r="B419" s="1059"/>
      <c r="C419" s="1060"/>
      <c r="D419" s="1066"/>
      <c r="E419" s="1060"/>
      <c r="F419" s="1060"/>
      <c r="G419" s="1066"/>
      <c r="H419" s="1065"/>
      <c r="I419" s="1060"/>
      <c r="J419" s="1060"/>
      <c r="K419" s="1066"/>
      <c r="L419" s="1060"/>
      <c r="M419" s="1060"/>
      <c r="N419" s="1066"/>
      <c r="O419" s="1060"/>
      <c r="P419" s="849"/>
      <c r="R419" s="914"/>
      <c r="S419" s="914"/>
    </row>
    <row r="420" spans="1:19">
      <c r="A420" s="1065"/>
      <c r="B420" s="1059"/>
      <c r="C420" s="1060"/>
      <c r="D420" s="1066"/>
      <c r="E420" s="1060"/>
      <c r="F420" s="1060"/>
      <c r="G420" s="1066"/>
      <c r="H420" s="1065"/>
      <c r="I420" s="1060"/>
      <c r="J420" s="1060"/>
      <c r="K420" s="1066"/>
      <c r="L420" s="1060"/>
      <c r="M420" s="1060"/>
      <c r="N420" s="1066"/>
      <c r="O420" s="1060"/>
      <c r="P420" s="849"/>
      <c r="R420" s="914"/>
      <c r="S420" s="914"/>
    </row>
    <row r="421" spans="1:19">
      <c r="A421" s="1065"/>
      <c r="B421" s="1059"/>
      <c r="C421" s="1060"/>
      <c r="D421" s="1066"/>
      <c r="E421" s="1060"/>
      <c r="F421" s="1060"/>
      <c r="G421" s="1066"/>
      <c r="H421" s="1065"/>
      <c r="I421" s="1060"/>
      <c r="J421" s="1060"/>
      <c r="K421" s="1066"/>
      <c r="L421" s="1060"/>
      <c r="M421" s="1060"/>
      <c r="N421" s="1066"/>
      <c r="O421" s="1060"/>
      <c r="P421" s="849"/>
      <c r="R421" s="914"/>
      <c r="S421" s="914"/>
    </row>
    <row r="422" spans="1:19">
      <c r="A422" s="1065"/>
      <c r="B422" s="1059"/>
      <c r="C422" s="1060"/>
      <c r="D422" s="1066"/>
      <c r="E422" s="1060"/>
      <c r="F422" s="1060"/>
      <c r="G422" s="1066"/>
      <c r="H422" s="1065"/>
      <c r="I422" s="1060"/>
      <c r="J422" s="1060"/>
      <c r="K422" s="1066"/>
      <c r="L422" s="1060"/>
      <c r="M422" s="1060"/>
      <c r="N422" s="1066"/>
      <c r="O422" s="1060"/>
      <c r="P422" s="849"/>
      <c r="R422" s="914"/>
      <c r="S422" s="914"/>
    </row>
    <row r="423" spans="1:19">
      <c r="A423" s="1065"/>
      <c r="B423" s="1059"/>
      <c r="C423" s="1060"/>
      <c r="D423" s="1066"/>
      <c r="E423" s="1060"/>
      <c r="F423" s="1060"/>
      <c r="G423" s="1066"/>
      <c r="H423" s="1065"/>
      <c r="I423" s="1060"/>
      <c r="J423" s="1060"/>
      <c r="K423" s="1066"/>
      <c r="L423" s="1060"/>
      <c r="M423" s="1060"/>
      <c r="N423" s="1066"/>
      <c r="O423" s="1060"/>
      <c r="P423" s="849"/>
      <c r="R423" s="914"/>
      <c r="S423" s="914"/>
    </row>
    <row r="424" spans="1:19">
      <c r="A424" s="1065"/>
      <c r="B424" s="1059"/>
      <c r="C424" s="1060"/>
      <c r="D424" s="1066"/>
      <c r="E424" s="1060"/>
      <c r="F424" s="1060"/>
      <c r="G424" s="1066"/>
      <c r="H424" s="1065"/>
      <c r="I424" s="1060"/>
      <c r="J424" s="1060"/>
      <c r="K424" s="1066"/>
      <c r="L424" s="1060"/>
      <c r="M424" s="1060"/>
      <c r="N424" s="1066"/>
      <c r="O424" s="1060"/>
      <c r="P424" s="849"/>
      <c r="R424" s="914"/>
      <c r="S424" s="914"/>
    </row>
    <row r="425" spans="1:19">
      <c r="A425" s="1065"/>
      <c r="B425" s="1059"/>
      <c r="C425" s="1060"/>
      <c r="D425" s="1066"/>
      <c r="E425" s="1060"/>
      <c r="F425" s="1060"/>
      <c r="G425" s="1066"/>
      <c r="H425" s="1065"/>
      <c r="I425" s="1060"/>
      <c r="J425" s="1060"/>
      <c r="K425" s="1066"/>
      <c r="L425" s="1060"/>
      <c r="M425" s="1060"/>
      <c r="N425" s="1066"/>
      <c r="O425" s="1060"/>
      <c r="P425" s="849"/>
      <c r="R425" s="914"/>
      <c r="S425" s="914"/>
    </row>
    <row r="426" spans="1:19">
      <c r="A426" s="1065"/>
      <c r="B426" s="1059"/>
      <c r="C426" s="1060"/>
      <c r="D426" s="1066"/>
      <c r="E426" s="1060"/>
      <c r="F426" s="1060"/>
      <c r="G426" s="1066"/>
      <c r="H426" s="1065"/>
      <c r="I426" s="1060"/>
      <c r="J426" s="1060"/>
      <c r="K426" s="1066"/>
      <c r="L426" s="1060"/>
      <c r="M426" s="1060"/>
      <c r="N426" s="1066"/>
      <c r="O426" s="1060"/>
      <c r="P426" s="849"/>
      <c r="R426" s="914"/>
      <c r="S426" s="914"/>
    </row>
    <row r="427" spans="1:19">
      <c r="A427" s="1065"/>
      <c r="B427" s="1059"/>
      <c r="C427" s="1060"/>
      <c r="D427" s="1066"/>
      <c r="E427" s="1060"/>
      <c r="F427" s="1060"/>
      <c r="G427" s="1066"/>
      <c r="H427" s="1065"/>
      <c r="I427" s="1060"/>
      <c r="J427" s="1060"/>
      <c r="K427" s="1066"/>
      <c r="L427" s="1060"/>
      <c r="M427" s="1060"/>
      <c r="N427" s="1066"/>
      <c r="O427" s="1060"/>
      <c r="P427" s="849"/>
      <c r="R427" s="914"/>
      <c r="S427" s="914"/>
    </row>
    <row r="428" spans="1:19">
      <c r="A428" s="1065"/>
      <c r="B428" s="1059"/>
      <c r="C428" s="1060"/>
      <c r="D428" s="1066"/>
      <c r="E428" s="1060"/>
      <c r="F428" s="1060"/>
      <c r="G428" s="1066"/>
      <c r="H428" s="1065"/>
      <c r="I428" s="1060"/>
      <c r="J428" s="1060"/>
      <c r="K428" s="1066"/>
      <c r="L428" s="1060"/>
      <c r="M428" s="1060"/>
      <c r="N428" s="1066"/>
      <c r="O428" s="1060"/>
      <c r="P428" s="849"/>
      <c r="R428" s="914"/>
      <c r="S428" s="914"/>
    </row>
    <row r="429" spans="1:19">
      <c r="A429" s="1065"/>
      <c r="B429" s="1059"/>
      <c r="C429" s="1060"/>
      <c r="D429" s="1066"/>
      <c r="E429" s="1060"/>
      <c r="F429" s="1060"/>
      <c r="G429" s="1066"/>
      <c r="H429" s="1065"/>
      <c r="I429" s="1060"/>
      <c r="J429" s="1060"/>
      <c r="K429" s="1066"/>
      <c r="L429" s="1060"/>
      <c r="M429" s="1060"/>
      <c r="N429" s="1066"/>
      <c r="O429" s="1060"/>
      <c r="P429" s="849"/>
      <c r="R429" s="914"/>
      <c r="S429" s="914"/>
    </row>
    <row r="430" spans="1:19">
      <c r="A430" s="1065"/>
      <c r="B430" s="1059"/>
      <c r="C430" s="1060"/>
      <c r="D430" s="1066"/>
      <c r="E430" s="1060"/>
      <c r="F430" s="1060"/>
      <c r="G430" s="1066"/>
      <c r="H430" s="1065"/>
      <c r="I430" s="1060"/>
      <c r="J430" s="1060"/>
      <c r="K430" s="1066"/>
      <c r="L430" s="1060"/>
      <c r="M430" s="1060"/>
      <c r="N430" s="1066"/>
      <c r="O430" s="1060"/>
      <c r="P430" s="849"/>
      <c r="R430" s="914"/>
      <c r="S430" s="914"/>
    </row>
    <row r="431" spans="1:19">
      <c r="A431" s="1065"/>
      <c r="B431" s="1059"/>
      <c r="C431" s="1060"/>
      <c r="D431" s="1066"/>
      <c r="E431" s="1060"/>
      <c r="F431" s="1060"/>
      <c r="G431" s="1066"/>
      <c r="H431" s="1065"/>
      <c r="I431" s="1060"/>
      <c r="J431" s="1060"/>
      <c r="K431" s="1066"/>
      <c r="L431" s="1060"/>
      <c r="M431" s="1060"/>
      <c r="N431" s="1066"/>
      <c r="O431" s="1060"/>
      <c r="P431" s="849"/>
      <c r="R431" s="914"/>
      <c r="S431" s="914"/>
    </row>
    <row r="432" spans="1:19">
      <c r="A432" s="1065"/>
      <c r="B432" s="1059"/>
      <c r="C432" s="1060"/>
      <c r="D432" s="1066"/>
      <c r="E432" s="1060"/>
      <c r="F432" s="1060"/>
      <c r="G432" s="1066"/>
      <c r="H432" s="1065"/>
      <c r="I432" s="1060"/>
      <c r="J432" s="1060"/>
      <c r="K432" s="1066"/>
      <c r="L432" s="1060"/>
      <c r="M432" s="1060"/>
      <c r="N432" s="1066"/>
      <c r="O432" s="1060"/>
      <c r="P432" s="849"/>
      <c r="R432" s="914"/>
      <c r="S432" s="914"/>
    </row>
    <row r="433" spans="1:19">
      <c r="A433" s="1065"/>
      <c r="B433" s="1059"/>
      <c r="C433" s="1060"/>
      <c r="D433" s="1066"/>
      <c r="E433" s="1060"/>
      <c r="F433" s="1060"/>
      <c r="G433" s="1066"/>
      <c r="H433" s="1065"/>
      <c r="I433" s="1060"/>
      <c r="J433" s="1060"/>
      <c r="K433" s="1066"/>
      <c r="L433" s="1060"/>
      <c r="M433" s="1060"/>
      <c r="N433" s="1066"/>
      <c r="O433" s="1060"/>
      <c r="P433" s="849"/>
      <c r="R433" s="914"/>
      <c r="S433" s="914"/>
    </row>
    <row r="434" spans="1:19">
      <c r="A434" s="1065"/>
      <c r="B434" s="1059"/>
      <c r="C434" s="1060"/>
      <c r="D434" s="1066"/>
      <c r="E434" s="1060"/>
      <c r="F434" s="1060"/>
      <c r="G434" s="1066"/>
      <c r="H434" s="1065"/>
      <c r="I434" s="1060"/>
      <c r="J434" s="1060"/>
      <c r="K434" s="1066"/>
      <c r="L434" s="1060"/>
      <c r="M434" s="1060"/>
      <c r="N434" s="1066"/>
      <c r="O434" s="1060"/>
      <c r="P434" s="849"/>
      <c r="R434" s="914"/>
      <c r="S434" s="914"/>
    </row>
    <row r="435" spans="1:19">
      <c r="A435" s="1065"/>
      <c r="B435" s="1059"/>
      <c r="C435" s="1060"/>
      <c r="D435" s="1066"/>
      <c r="E435" s="1060"/>
      <c r="F435" s="1060"/>
      <c r="G435" s="1066"/>
      <c r="H435" s="1065"/>
      <c r="I435" s="1060"/>
      <c r="J435" s="1060"/>
      <c r="K435" s="1066"/>
      <c r="L435" s="1060"/>
      <c r="M435" s="1060"/>
      <c r="N435" s="1066"/>
      <c r="O435" s="1060"/>
      <c r="P435" s="849"/>
      <c r="R435" s="914"/>
      <c r="S435" s="914"/>
    </row>
    <row r="436" spans="1:19">
      <c r="A436" s="1065"/>
      <c r="B436" s="1059"/>
      <c r="C436" s="1060"/>
      <c r="D436" s="1066"/>
      <c r="E436" s="1060"/>
      <c r="F436" s="1060"/>
      <c r="G436" s="1066"/>
      <c r="H436" s="1065"/>
      <c r="I436" s="1060"/>
      <c r="J436" s="1060"/>
      <c r="K436" s="1066"/>
      <c r="L436" s="1060"/>
      <c r="M436" s="1060"/>
      <c r="N436" s="1066"/>
      <c r="O436" s="1060"/>
      <c r="P436" s="849"/>
      <c r="R436" s="914"/>
      <c r="S436" s="914"/>
    </row>
    <row r="437" spans="1:19">
      <c r="A437" s="1065"/>
      <c r="B437" s="1059"/>
      <c r="C437" s="1060"/>
      <c r="D437" s="1066"/>
      <c r="E437" s="1060"/>
      <c r="F437" s="1060"/>
      <c r="G437" s="1066"/>
      <c r="H437" s="1065"/>
      <c r="I437" s="1060"/>
      <c r="J437" s="1060"/>
      <c r="K437" s="1066"/>
      <c r="L437" s="1060"/>
      <c r="M437" s="1060"/>
      <c r="N437" s="1066"/>
      <c r="O437" s="1060"/>
      <c r="P437" s="849"/>
      <c r="R437" s="914"/>
      <c r="S437" s="914"/>
    </row>
    <row r="438" spans="1:19">
      <c r="A438" s="1065"/>
      <c r="B438" s="1059"/>
      <c r="C438" s="1060"/>
      <c r="D438" s="1066"/>
      <c r="E438" s="1060"/>
      <c r="F438" s="1060"/>
      <c r="G438" s="1066"/>
      <c r="H438" s="1065"/>
      <c r="I438" s="1060"/>
      <c r="J438" s="1060"/>
      <c r="K438" s="1066"/>
      <c r="L438" s="1060"/>
      <c r="M438" s="1060"/>
      <c r="N438" s="1066"/>
      <c r="O438" s="1060"/>
      <c r="P438" s="849"/>
      <c r="R438" s="914"/>
      <c r="S438" s="914"/>
    </row>
    <row r="439" spans="1:19">
      <c r="A439" s="1065"/>
      <c r="B439" s="1059"/>
      <c r="C439" s="1060"/>
      <c r="D439" s="1066"/>
      <c r="E439" s="1060"/>
      <c r="F439" s="1060"/>
      <c r="G439" s="1066"/>
      <c r="H439" s="1065"/>
      <c r="I439" s="1060"/>
      <c r="J439" s="1060"/>
      <c r="K439" s="1066"/>
      <c r="L439" s="1060"/>
      <c r="M439" s="1060"/>
      <c r="N439" s="1066"/>
      <c r="O439" s="1060"/>
      <c r="P439" s="849"/>
      <c r="R439" s="914"/>
      <c r="S439" s="914"/>
    </row>
    <row r="440" spans="1:19">
      <c r="A440" s="1065"/>
      <c r="B440" s="1059"/>
      <c r="C440" s="1060"/>
      <c r="D440" s="1066"/>
      <c r="E440" s="1060"/>
      <c r="F440" s="1060"/>
      <c r="G440" s="1066"/>
      <c r="H440" s="1065"/>
      <c r="I440" s="1060"/>
      <c r="J440" s="1060"/>
      <c r="K440" s="1066"/>
      <c r="L440" s="1060"/>
      <c r="M440" s="1060"/>
      <c r="N440" s="1066"/>
      <c r="O440" s="1060"/>
      <c r="P440" s="849"/>
      <c r="R440" s="914"/>
      <c r="S440" s="914"/>
    </row>
    <row r="441" spans="1:19">
      <c r="A441" s="1065"/>
      <c r="B441" s="1059"/>
      <c r="C441" s="1060"/>
      <c r="D441" s="1066"/>
      <c r="E441" s="1060"/>
      <c r="F441" s="1060"/>
      <c r="G441" s="1066"/>
      <c r="H441" s="1065"/>
      <c r="I441" s="1060"/>
      <c r="J441" s="1060"/>
      <c r="K441" s="1066"/>
      <c r="L441" s="1060"/>
      <c r="M441" s="1060"/>
      <c r="N441" s="1066"/>
      <c r="O441" s="1060"/>
      <c r="P441" s="849"/>
      <c r="R441" s="914"/>
      <c r="S441" s="914"/>
    </row>
    <row r="442" spans="1:19">
      <c r="A442" s="1065"/>
      <c r="B442" s="1059"/>
      <c r="C442" s="1060"/>
      <c r="D442" s="1066"/>
      <c r="E442" s="1060"/>
      <c r="F442" s="1060"/>
      <c r="G442" s="1066"/>
      <c r="H442" s="1065"/>
      <c r="I442" s="1060"/>
      <c r="J442" s="1060"/>
      <c r="K442" s="1066"/>
      <c r="L442" s="1060"/>
      <c r="M442" s="1060"/>
      <c r="N442" s="1066"/>
      <c r="O442" s="1060"/>
      <c r="P442" s="849"/>
      <c r="R442" s="914"/>
      <c r="S442" s="914"/>
    </row>
    <row r="443" spans="1:19">
      <c r="A443" s="1065"/>
      <c r="B443" s="1059"/>
      <c r="C443" s="1060"/>
      <c r="D443" s="1066"/>
      <c r="E443" s="1060"/>
      <c r="F443" s="1060"/>
      <c r="G443" s="1066"/>
      <c r="H443" s="1065"/>
      <c r="I443" s="1060"/>
      <c r="J443" s="1060"/>
      <c r="K443" s="1066"/>
      <c r="L443" s="1060"/>
      <c r="M443" s="1060"/>
      <c r="N443" s="1066"/>
      <c r="O443" s="1060"/>
      <c r="P443" s="849"/>
      <c r="R443" s="914"/>
      <c r="S443" s="914"/>
    </row>
    <row r="444" spans="1:19">
      <c r="A444" s="1065"/>
      <c r="B444" s="1059"/>
      <c r="C444" s="1060"/>
      <c r="D444" s="1066"/>
      <c r="E444" s="1060"/>
      <c r="F444" s="1060"/>
      <c r="G444" s="1066"/>
      <c r="H444" s="1065"/>
      <c r="I444" s="1060"/>
      <c r="J444" s="1060"/>
      <c r="K444" s="1066"/>
      <c r="L444" s="1060"/>
      <c r="M444" s="1060"/>
      <c r="N444" s="1066"/>
      <c r="O444" s="1060"/>
      <c r="P444" s="849"/>
      <c r="R444" s="914"/>
      <c r="S444" s="914"/>
    </row>
    <row r="445" spans="1:19">
      <c r="A445" s="1065"/>
      <c r="B445" s="1059"/>
      <c r="C445" s="1060"/>
      <c r="D445" s="1066"/>
      <c r="E445" s="1060"/>
      <c r="F445" s="1060"/>
      <c r="G445" s="1066"/>
      <c r="H445" s="1065"/>
      <c r="I445" s="1060"/>
      <c r="J445" s="1060"/>
      <c r="K445" s="1066"/>
      <c r="L445" s="1060"/>
      <c r="M445" s="1060"/>
      <c r="N445" s="1066"/>
      <c r="O445" s="1060"/>
      <c r="P445" s="849"/>
      <c r="R445" s="914"/>
      <c r="S445" s="914"/>
    </row>
    <row r="446" spans="1:19">
      <c r="A446" s="1065"/>
      <c r="B446" s="1059"/>
      <c r="C446" s="1060"/>
      <c r="D446" s="1066"/>
      <c r="E446" s="1060"/>
      <c r="F446" s="1060"/>
      <c r="G446" s="1066"/>
      <c r="H446" s="1065"/>
      <c r="I446" s="1060"/>
      <c r="J446" s="1060"/>
      <c r="K446" s="1066"/>
      <c r="L446" s="1060"/>
      <c r="M446" s="1060"/>
      <c r="N446" s="1066"/>
      <c r="O446" s="1060"/>
      <c r="P446" s="849"/>
      <c r="R446" s="914"/>
      <c r="S446" s="914"/>
    </row>
    <row r="447" spans="1:19">
      <c r="A447" s="1065"/>
      <c r="B447" s="1059"/>
      <c r="C447" s="1060"/>
      <c r="D447" s="1066"/>
      <c r="E447" s="1060"/>
      <c r="F447" s="1060"/>
      <c r="G447" s="1066"/>
      <c r="H447" s="1065"/>
      <c r="I447" s="1060"/>
      <c r="J447" s="1060"/>
      <c r="K447" s="1066"/>
      <c r="L447" s="1060"/>
      <c r="M447" s="1060"/>
      <c r="N447" s="1066"/>
      <c r="O447" s="1060"/>
      <c r="P447" s="849"/>
      <c r="R447" s="914"/>
      <c r="S447" s="914"/>
    </row>
    <row r="448" spans="1:19">
      <c r="A448" s="1065"/>
      <c r="B448" s="1059"/>
      <c r="C448" s="1060"/>
      <c r="D448" s="1066"/>
      <c r="E448" s="1060"/>
      <c r="F448" s="1060"/>
      <c r="G448" s="1066"/>
      <c r="H448" s="1065"/>
      <c r="I448" s="1060"/>
      <c r="J448" s="1060"/>
      <c r="K448" s="1066"/>
      <c r="L448" s="1060"/>
      <c r="M448" s="1060"/>
      <c r="N448" s="1066"/>
      <c r="O448" s="1060"/>
      <c r="P448" s="849"/>
      <c r="R448" s="914"/>
      <c r="S448" s="914"/>
    </row>
    <row r="449" spans="1:19">
      <c r="A449" s="1065"/>
      <c r="B449" s="1059"/>
      <c r="C449" s="1060"/>
      <c r="D449" s="1066"/>
      <c r="E449" s="1060"/>
      <c r="F449" s="1060"/>
      <c r="G449" s="1066"/>
      <c r="H449" s="1065"/>
      <c r="I449" s="1060"/>
      <c r="J449" s="1060"/>
      <c r="K449" s="1066"/>
      <c r="L449" s="1060"/>
      <c r="M449" s="1060"/>
      <c r="N449" s="1066"/>
      <c r="O449" s="1060"/>
      <c r="P449" s="849"/>
      <c r="R449" s="914"/>
      <c r="S449" s="914"/>
    </row>
    <row r="450" spans="1:19">
      <c r="A450" s="1065"/>
      <c r="B450" s="1059"/>
      <c r="C450" s="1060"/>
      <c r="D450" s="1066"/>
      <c r="E450" s="1060"/>
      <c r="F450" s="1060"/>
      <c r="G450" s="1066"/>
      <c r="H450" s="1065"/>
      <c r="I450" s="1060"/>
      <c r="J450" s="1060"/>
      <c r="K450" s="1066"/>
      <c r="L450" s="1060"/>
      <c r="M450" s="1060"/>
      <c r="N450" s="1066"/>
      <c r="O450" s="1060"/>
      <c r="P450" s="849"/>
      <c r="R450" s="914"/>
      <c r="S450" s="914"/>
    </row>
    <row r="451" spans="1:19">
      <c r="A451" s="1065"/>
      <c r="B451" s="1059"/>
      <c r="C451" s="1060"/>
      <c r="D451" s="1066"/>
      <c r="E451" s="1060"/>
      <c r="F451" s="1060"/>
      <c r="G451" s="1066"/>
      <c r="H451" s="1065"/>
      <c r="I451" s="1060"/>
      <c r="J451" s="1060"/>
      <c r="K451" s="1066"/>
      <c r="L451" s="1060"/>
      <c r="M451" s="1060"/>
      <c r="N451" s="1066"/>
      <c r="O451" s="1060"/>
      <c r="P451" s="849"/>
      <c r="R451" s="914"/>
      <c r="S451" s="914"/>
    </row>
    <row r="452" spans="1:19">
      <c r="A452" s="1065"/>
      <c r="B452" s="1059"/>
      <c r="C452" s="1060"/>
      <c r="D452" s="1066"/>
      <c r="E452" s="1060"/>
      <c r="F452" s="1060"/>
      <c r="G452" s="1066"/>
      <c r="H452" s="1065"/>
      <c r="I452" s="1060"/>
      <c r="J452" s="1060"/>
      <c r="K452" s="1066"/>
      <c r="L452" s="1060"/>
      <c r="M452" s="1060"/>
      <c r="N452" s="1066"/>
      <c r="O452" s="1060"/>
      <c r="P452" s="849"/>
      <c r="R452" s="914"/>
      <c r="S452" s="914"/>
    </row>
    <row r="453" spans="1:19">
      <c r="A453" s="1065"/>
      <c r="B453" s="1059"/>
      <c r="C453" s="1060"/>
      <c r="D453" s="1066"/>
      <c r="E453" s="1060"/>
      <c r="F453" s="1060"/>
      <c r="G453" s="1066"/>
      <c r="H453" s="1065"/>
      <c r="I453" s="1060"/>
      <c r="J453" s="1060"/>
      <c r="K453" s="1066"/>
      <c r="L453" s="1060"/>
      <c r="M453" s="1060"/>
      <c r="N453" s="1066"/>
      <c r="O453" s="1060"/>
      <c r="P453" s="849"/>
      <c r="R453" s="914"/>
      <c r="S453" s="914"/>
    </row>
    <row r="454" spans="1:19">
      <c r="A454" s="1065"/>
      <c r="B454" s="1059"/>
      <c r="C454" s="1060"/>
      <c r="D454" s="1066"/>
      <c r="E454" s="1060"/>
      <c r="F454" s="1060"/>
      <c r="G454" s="1066"/>
      <c r="H454" s="1065"/>
      <c r="I454" s="1060"/>
      <c r="J454" s="1060"/>
      <c r="K454" s="1066"/>
      <c r="L454" s="1060"/>
      <c r="M454" s="1060"/>
      <c r="N454" s="1066"/>
      <c r="O454" s="1060"/>
      <c r="P454" s="849"/>
      <c r="R454" s="914"/>
      <c r="S454" s="914"/>
    </row>
    <row r="455" spans="1:19">
      <c r="A455" s="1065"/>
      <c r="B455" s="1059"/>
      <c r="C455" s="1060"/>
      <c r="D455" s="1066"/>
      <c r="E455" s="1060"/>
      <c r="F455" s="1060"/>
      <c r="G455" s="1066"/>
      <c r="H455" s="1065"/>
      <c r="I455" s="1060"/>
      <c r="J455" s="1060"/>
      <c r="K455" s="1066"/>
      <c r="L455" s="1060"/>
      <c r="M455" s="1060"/>
      <c r="N455" s="1066"/>
      <c r="O455" s="1060"/>
      <c r="P455" s="849"/>
      <c r="R455" s="914"/>
      <c r="S455" s="914"/>
    </row>
    <row r="456" spans="1:19">
      <c r="A456" s="1065"/>
      <c r="B456" s="1059"/>
      <c r="C456" s="1060"/>
      <c r="D456" s="1066"/>
      <c r="E456" s="1060"/>
      <c r="F456" s="1060"/>
      <c r="G456" s="1066"/>
      <c r="H456" s="1065"/>
      <c r="I456" s="1060"/>
      <c r="J456" s="1060"/>
      <c r="K456" s="1066"/>
      <c r="L456" s="1060"/>
      <c r="M456" s="1060"/>
      <c r="N456" s="1066"/>
      <c r="O456" s="1060"/>
      <c r="P456" s="849"/>
      <c r="R456" s="914"/>
      <c r="S456" s="914"/>
    </row>
    <row r="457" spans="1:19">
      <c r="A457" s="1065"/>
      <c r="B457" s="1059"/>
      <c r="C457" s="1060"/>
      <c r="D457" s="1066"/>
      <c r="E457" s="1060"/>
      <c r="F457" s="1060"/>
      <c r="G457" s="1066"/>
      <c r="H457" s="1065"/>
      <c r="I457" s="1060"/>
      <c r="J457" s="1060"/>
      <c r="K457" s="1066"/>
      <c r="L457" s="1060"/>
      <c r="M457" s="1060"/>
      <c r="N457" s="1066"/>
      <c r="O457" s="1060"/>
      <c r="P457" s="849"/>
      <c r="R457" s="914"/>
      <c r="S457" s="914"/>
    </row>
    <row r="458" spans="1:19">
      <c r="A458" s="1065"/>
      <c r="B458" s="1059"/>
      <c r="C458" s="1060"/>
      <c r="D458" s="1066"/>
      <c r="E458" s="1060"/>
      <c r="F458" s="1060"/>
      <c r="G458" s="1066"/>
      <c r="H458" s="1065"/>
      <c r="I458" s="1060"/>
      <c r="J458" s="1060"/>
      <c r="K458" s="1066"/>
      <c r="L458" s="1060"/>
      <c r="M458" s="1060"/>
      <c r="N458" s="1066"/>
      <c r="O458" s="1060"/>
      <c r="P458" s="849"/>
      <c r="R458" s="914"/>
      <c r="S458" s="914"/>
    </row>
    <row r="459" spans="1:19">
      <c r="A459" s="1065"/>
      <c r="B459" s="1059"/>
      <c r="C459" s="1060"/>
      <c r="D459" s="1066"/>
      <c r="E459" s="1060"/>
      <c r="F459" s="1060"/>
      <c r="G459" s="1066"/>
      <c r="H459" s="1065"/>
      <c r="I459" s="1060"/>
      <c r="J459" s="1060"/>
      <c r="K459" s="1066"/>
      <c r="L459" s="1060"/>
      <c r="M459" s="1060"/>
      <c r="N459" s="1066"/>
      <c r="O459" s="1060"/>
      <c r="P459" s="849"/>
      <c r="R459" s="914"/>
      <c r="S459" s="914"/>
    </row>
    <row r="460" spans="1:19">
      <c r="A460" s="1065"/>
      <c r="B460" s="1059"/>
      <c r="C460" s="1060"/>
      <c r="D460" s="1066"/>
      <c r="E460" s="1060"/>
      <c r="F460" s="1060"/>
      <c r="G460" s="1066"/>
      <c r="H460" s="1065"/>
      <c r="I460" s="1060"/>
      <c r="J460" s="1060"/>
      <c r="K460" s="1066"/>
      <c r="L460" s="1060"/>
      <c r="M460" s="1060"/>
      <c r="N460" s="1066"/>
      <c r="O460" s="1060"/>
      <c r="P460" s="849"/>
      <c r="R460" s="914"/>
      <c r="S460" s="914"/>
    </row>
    <row r="461" spans="1:19">
      <c r="A461" s="1065"/>
      <c r="B461" s="1059"/>
      <c r="C461" s="1060"/>
      <c r="D461" s="1066"/>
      <c r="E461" s="1060"/>
      <c r="F461" s="1060"/>
      <c r="G461" s="1066"/>
      <c r="H461" s="1065"/>
      <c r="I461" s="1060"/>
      <c r="J461" s="1060"/>
      <c r="K461" s="1066"/>
      <c r="L461" s="1060"/>
      <c r="M461" s="1060"/>
      <c r="N461" s="1066"/>
      <c r="O461" s="1060"/>
      <c r="P461" s="849"/>
      <c r="R461" s="914"/>
      <c r="S461" s="914"/>
    </row>
    <row r="462" spans="1:19">
      <c r="A462" s="1065"/>
      <c r="B462" s="1059"/>
      <c r="C462" s="1060"/>
      <c r="D462" s="1066"/>
      <c r="E462" s="1060"/>
      <c r="F462" s="1060"/>
      <c r="G462" s="1066"/>
      <c r="H462" s="1065"/>
      <c r="I462" s="1060"/>
      <c r="J462" s="1060"/>
      <c r="K462" s="1066"/>
      <c r="L462" s="1060"/>
      <c r="M462" s="1060"/>
      <c r="N462" s="1066"/>
      <c r="O462" s="1060"/>
      <c r="P462" s="849"/>
      <c r="R462" s="914"/>
      <c r="S462" s="914"/>
    </row>
    <row r="463" spans="1:19">
      <c r="A463" s="1065"/>
      <c r="B463" s="1059"/>
      <c r="C463" s="1060"/>
      <c r="D463" s="1066"/>
      <c r="E463" s="1060"/>
      <c r="F463" s="1060"/>
      <c r="G463" s="1066"/>
      <c r="H463" s="1065"/>
      <c r="I463" s="1060"/>
      <c r="J463" s="1060"/>
      <c r="K463" s="1066"/>
      <c r="L463" s="1060"/>
      <c r="M463" s="1060"/>
      <c r="N463" s="1066"/>
      <c r="O463" s="1060"/>
      <c r="P463" s="849"/>
      <c r="R463" s="914"/>
      <c r="S463" s="914"/>
    </row>
    <row r="464" spans="1:19">
      <c r="A464" s="1065"/>
      <c r="B464" s="1059"/>
      <c r="C464" s="1060"/>
      <c r="D464" s="1066"/>
      <c r="E464" s="1060"/>
      <c r="F464" s="1060"/>
      <c r="G464" s="1066"/>
      <c r="H464" s="1065"/>
      <c r="I464" s="1060"/>
      <c r="J464" s="1060"/>
      <c r="K464" s="1066"/>
      <c r="L464" s="1060"/>
      <c r="M464" s="1060"/>
      <c r="N464" s="1066"/>
      <c r="O464" s="1060"/>
      <c r="P464" s="849"/>
      <c r="R464" s="914"/>
      <c r="S464" s="914"/>
    </row>
    <row r="465" spans="1:19">
      <c r="A465" s="1065"/>
      <c r="B465" s="1059"/>
      <c r="C465" s="1060"/>
      <c r="D465" s="1066"/>
      <c r="E465" s="1060"/>
      <c r="F465" s="1060"/>
      <c r="G465" s="1066"/>
      <c r="H465" s="1065"/>
      <c r="I465" s="1060"/>
      <c r="J465" s="1060"/>
      <c r="K465" s="1066"/>
      <c r="L465" s="1060"/>
      <c r="M465" s="1060"/>
      <c r="N465" s="1066"/>
      <c r="O465" s="1060"/>
      <c r="P465" s="849"/>
      <c r="R465" s="914"/>
      <c r="S465" s="914"/>
    </row>
    <row r="466" spans="1:19">
      <c r="A466" s="1065"/>
      <c r="B466" s="1059"/>
      <c r="C466" s="1060"/>
      <c r="D466" s="1066"/>
      <c r="E466" s="1060"/>
      <c r="F466" s="1060"/>
      <c r="G466" s="1066"/>
      <c r="H466" s="1065"/>
      <c r="I466" s="1060"/>
      <c r="J466" s="1060"/>
      <c r="K466" s="1066"/>
      <c r="L466" s="1060"/>
      <c r="M466" s="1060"/>
      <c r="N466" s="1066"/>
      <c r="O466" s="1060"/>
      <c r="P466" s="849"/>
      <c r="R466" s="914"/>
      <c r="S466" s="914"/>
    </row>
    <row r="467" spans="1:19">
      <c r="A467" s="1065"/>
      <c r="B467" s="1059"/>
      <c r="C467" s="1060"/>
      <c r="D467" s="1066"/>
      <c r="E467" s="1060"/>
      <c r="F467" s="1060"/>
      <c r="G467" s="1066"/>
      <c r="H467" s="1065"/>
      <c r="I467" s="1060"/>
      <c r="J467" s="1060"/>
      <c r="K467" s="1066"/>
      <c r="L467" s="1060"/>
      <c r="M467" s="1060"/>
      <c r="N467" s="1066"/>
      <c r="O467" s="1060"/>
      <c r="P467" s="849"/>
      <c r="R467" s="914"/>
      <c r="S467" s="914"/>
    </row>
    <row r="468" spans="1:19">
      <c r="A468" s="1065"/>
      <c r="B468" s="1059"/>
      <c r="C468" s="1060"/>
      <c r="D468" s="1066"/>
      <c r="E468" s="1060"/>
      <c r="F468" s="1060"/>
      <c r="G468" s="1066"/>
      <c r="H468" s="1065"/>
      <c r="I468" s="1060"/>
      <c r="J468" s="1060"/>
      <c r="K468" s="1066"/>
      <c r="L468" s="1060"/>
      <c r="M468" s="1060"/>
      <c r="N468" s="1066"/>
      <c r="O468" s="1060"/>
      <c r="P468" s="849"/>
      <c r="R468" s="914"/>
      <c r="S468" s="914"/>
    </row>
    <row r="469" spans="1:19">
      <c r="A469" s="1065"/>
      <c r="B469" s="1059"/>
      <c r="C469" s="1060"/>
      <c r="D469" s="1066"/>
      <c r="E469" s="1060"/>
      <c r="F469" s="1060"/>
      <c r="G469" s="1066"/>
      <c r="H469" s="1065"/>
      <c r="I469" s="1060"/>
      <c r="J469" s="1060"/>
      <c r="K469" s="1066"/>
      <c r="L469" s="1060"/>
      <c r="M469" s="1060"/>
      <c r="N469" s="1066"/>
      <c r="O469" s="1060"/>
      <c r="P469" s="849"/>
      <c r="R469" s="914"/>
      <c r="S469" s="914"/>
    </row>
    <row r="470" spans="1:19">
      <c r="A470" s="1065"/>
      <c r="B470" s="1059"/>
      <c r="C470" s="1060"/>
      <c r="D470" s="1066"/>
      <c r="E470" s="1060"/>
      <c r="F470" s="1060"/>
      <c r="G470" s="1066"/>
      <c r="H470" s="1065"/>
      <c r="I470" s="1060"/>
      <c r="J470" s="1060"/>
      <c r="K470" s="1066"/>
      <c r="L470" s="1060"/>
      <c r="M470" s="1060"/>
      <c r="N470" s="1066"/>
      <c r="O470" s="1060"/>
      <c r="P470" s="849"/>
      <c r="R470" s="914"/>
      <c r="S470" s="914"/>
    </row>
    <row r="471" spans="1:19">
      <c r="A471" s="1065"/>
      <c r="B471" s="1059"/>
      <c r="C471" s="1060"/>
      <c r="D471" s="1066"/>
      <c r="E471" s="1060"/>
      <c r="F471" s="1060"/>
      <c r="G471" s="1066"/>
      <c r="H471" s="1065"/>
      <c r="I471" s="1060"/>
      <c r="J471" s="1060"/>
      <c r="K471" s="1066"/>
      <c r="L471" s="1060"/>
      <c r="M471" s="1060"/>
      <c r="N471" s="1066"/>
      <c r="O471" s="1060"/>
      <c r="P471" s="849"/>
      <c r="R471" s="914"/>
      <c r="S471" s="914"/>
    </row>
    <row r="472" spans="1:19">
      <c r="A472" s="1065"/>
      <c r="B472" s="1059"/>
      <c r="C472" s="1060"/>
      <c r="D472" s="1066"/>
      <c r="E472" s="1060"/>
      <c r="F472" s="1060"/>
      <c r="G472" s="1066"/>
      <c r="H472" s="1065"/>
      <c r="I472" s="1060"/>
      <c r="J472" s="1060"/>
      <c r="K472" s="1066"/>
      <c r="L472" s="1060"/>
      <c r="M472" s="1060"/>
      <c r="N472" s="1066"/>
      <c r="O472" s="1060"/>
      <c r="P472" s="849"/>
      <c r="R472" s="914"/>
      <c r="S472" s="914"/>
    </row>
    <row r="473" spans="1:19">
      <c r="A473" s="1065"/>
      <c r="B473" s="1059"/>
      <c r="C473" s="1060"/>
      <c r="D473" s="1066"/>
      <c r="E473" s="1060"/>
      <c r="F473" s="1060"/>
      <c r="G473" s="1066"/>
      <c r="H473" s="1065"/>
      <c r="I473" s="1060"/>
      <c r="J473" s="1060"/>
      <c r="K473" s="1066"/>
      <c r="L473" s="1060"/>
      <c r="M473" s="1060"/>
      <c r="N473" s="1066"/>
      <c r="O473" s="1060"/>
      <c r="P473" s="849"/>
      <c r="R473" s="914"/>
      <c r="S473" s="914"/>
    </row>
    <row r="474" spans="1:19">
      <c r="A474" s="1065"/>
      <c r="B474" s="1059"/>
      <c r="C474" s="1060"/>
      <c r="D474" s="1066"/>
      <c r="E474" s="1060"/>
      <c r="F474" s="1060"/>
      <c r="G474" s="1066"/>
      <c r="H474" s="1065"/>
      <c r="I474" s="1060"/>
      <c r="J474" s="1060"/>
      <c r="K474" s="1066"/>
      <c r="L474" s="1060"/>
      <c r="M474" s="1060"/>
      <c r="N474" s="1066"/>
      <c r="O474" s="1060"/>
      <c r="P474" s="849"/>
      <c r="R474" s="914"/>
      <c r="S474" s="914"/>
    </row>
    <row r="475" spans="1:19">
      <c r="A475" s="1065"/>
      <c r="B475" s="1059"/>
      <c r="C475" s="1060"/>
      <c r="D475" s="1066"/>
      <c r="E475" s="1060"/>
      <c r="F475" s="1060"/>
      <c r="G475" s="1066"/>
      <c r="H475" s="1065"/>
      <c r="I475" s="1060"/>
      <c r="J475" s="1060"/>
      <c r="K475" s="1066"/>
      <c r="L475" s="1060"/>
      <c r="M475" s="1060"/>
      <c r="N475" s="1066"/>
      <c r="O475" s="1060"/>
      <c r="P475" s="849"/>
      <c r="R475" s="914"/>
      <c r="S475" s="914"/>
    </row>
    <row r="476" spans="1:19">
      <c r="A476" s="1065"/>
      <c r="B476" s="1059"/>
      <c r="C476" s="1060"/>
      <c r="D476" s="1066"/>
      <c r="E476" s="1060"/>
      <c r="F476" s="1060"/>
      <c r="G476" s="1066"/>
      <c r="H476" s="1065"/>
      <c r="I476" s="1060"/>
      <c r="J476" s="1060"/>
      <c r="K476" s="1066"/>
      <c r="L476" s="1060"/>
      <c r="M476" s="1060"/>
      <c r="N476" s="1066"/>
      <c r="O476" s="1060"/>
      <c r="P476" s="849"/>
      <c r="R476" s="914"/>
      <c r="S476" s="914"/>
    </row>
    <row r="477" spans="1:19">
      <c r="A477" s="1065"/>
      <c r="B477" s="1059"/>
      <c r="C477" s="1060"/>
      <c r="D477" s="1066"/>
      <c r="E477" s="1060"/>
      <c r="F477" s="1060"/>
      <c r="G477" s="1066"/>
      <c r="H477" s="1065"/>
      <c r="I477" s="1060"/>
      <c r="J477" s="1060"/>
      <c r="K477" s="1066"/>
      <c r="L477" s="1060"/>
      <c r="M477" s="1060"/>
      <c r="N477" s="1066"/>
      <c r="O477" s="1060"/>
      <c r="P477" s="849"/>
      <c r="R477" s="914"/>
      <c r="S477" s="914"/>
    </row>
    <row r="478" spans="1:19">
      <c r="A478" s="1065"/>
      <c r="B478" s="1059"/>
      <c r="C478" s="1060"/>
      <c r="D478" s="1066"/>
      <c r="E478" s="1060"/>
      <c r="F478" s="1060"/>
      <c r="G478" s="1066"/>
      <c r="H478" s="1065"/>
      <c r="I478" s="1060"/>
      <c r="J478" s="1060"/>
      <c r="K478" s="1066"/>
      <c r="L478" s="1060"/>
      <c r="M478" s="1060"/>
      <c r="N478" s="1066"/>
      <c r="O478" s="1060"/>
      <c r="P478" s="849"/>
      <c r="R478" s="914"/>
      <c r="S478" s="914"/>
    </row>
    <row r="479" spans="1:19">
      <c r="A479" s="1065"/>
      <c r="B479" s="1059"/>
      <c r="C479" s="1060"/>
      <c r="D479" s="1066"/>
      <c r="E479" s="1060"/>
      <c r="F479" s="1060"/>
      <c r="G479" s="1066"/>
      <c r="H479" s="1065"/>
      <c r="I479" s="1060"/>
      <c r="J479" s="1060"/>
      <c r="K479" s="1066"/>
      <c r="L479" s="1060"/>
      <c r="M479" s="1060"/>
      <c r="N479" s="1066"/>
      <c r="O479" s="1060"/>
      <c r="P479" s="849"/>
      <c r="R479" s="914"/>
      <c r="S479" s="914"/>
    </row>
    <row r="480" spans="1:19">
      <c r="A480" s="1065"/>
      <c r="B480" s="1059"/>
      <c r="C480" s="1060"/>
      <c r="D480" s="1066"/>
      <c r="E480" s="1060"/>
      <c r="F480" s="1060"/>
      <c r="G480" s="1066"/>
      <c r="H480" s="1065"/>
      <c r="I480" s="1060"/>
      <c r="J480" s="1060"/>
      <c r="K480" s="1066"/>
      <c r="L480" s="1060"/>
      <c r="M480" s="1060"/>
      <c r="N480" s="1066"/>
      <c r="O480" s="1060"/>
      <c r="P480" s="849"/>
      <c r="R480" s="914"/>
      <c r="S480" s="914"/>
    </row>
    <row r="481" spans="1:19">
      <c r="A481" s="1065"/>
      <c r="B481" s="1059"/>
      <c r="C481" s="1060"/>
      <c r="D481" s="1066"/>
      <c r="E481" s="1060"/>
      <c r="F481" s="1060"/>
      <c r="G481" s="1066"/>
      <c r="H481" s="1065"/>
      <c r="I481" s="1060"/>
      <c r="J481" s="1060"/>
      <c r="K481" s="1066"/>
      <c r="L481" s="1060"/>
      <c r="M481" s="1060"/>
      <c r="N481" s="1066"/>
      <c r="O481" s="1060"/>
      <c r="P481" s="849"/>
      <c r="R481" s="914"/>
      <c r="S481" s="914"/>
    </row>
    <row r="482" spans="1:19">
      <c r="A482" s="1065"/>
      <c r="B482" s="1059"/>
      <c r="C482" s="1060"/>
      <c r="D482" s="1066"/>
      <c r="E482" s="1060"/>
      <c r="F482" s="1060"/>
      <c r="G482" s="1066"/>
      <c r="H482" s="1065"/>
      <c r="I482" s="1060"/>
      <c r="J482" s="1060"/>
      <c r="K482" s="1066"/>
      <c r="L482" s="1060"/>
      <c r="M482" s="1060"/>
      <c r="N482" s="1066"/>
      <c r="O482" s="1060"/>
      <c r="P482" s="849"/>
      <c r="R482" s="914"/>
      <c r="S482" s="914"/>
    </row>
    <row r="483" spans="1:19">
      <c r="A483" s="1065"/>
      <c r="B483" s="1059"/>
      <c r="C483" s="1060"/>
      <c r="D483" s="1066"/>
      <c r="E483" s="1060"/>
      <c r="F483" s="1060"/>
      <c r="G483" s="1066"/>
      <c r="H483" s="1065"/>
      <c r="I483" s="1060"/>
      <c r="J483" s="1060"/>
      <c r="K483" s="1066"/>
      <c r="L483" s="1060"/>
      <c r="M483" s="1060"/>
      <c r="N483" s="1066"/>
      <c r="O483" s="1060"/>
      <c r="P483" s="849"/>
      <c r="R483" s="914"/>
      <c r="S483" s="914"/>
    </row>
    <row r="484" spans="1:19">
      <c r="A484" s="1065"/>
      <c r="B484" s="1059"/>
      <c r="C484" s="1060"/>
      <c r="D484" s="1066"/>
      <c r="E484" s="1060"/>
      <c r="F484" s="1060"/>
      <c r="G484" s="1066"/>
      <c r="H484" s="1065"/>
      <c r="I484" s="1060"/>
      <c r="J484" s="1060"/>
      <c r="K484" s="1066"/>
      <c r="L484" s="1060"/>
      <c r="M484" s="1060"/>
      <c r="N484" s="1066"/>
      <c r="O484" s="1060"/>
      <c r="P484" s="849"/>
      <c r="R484" s="914"/>
      <c r="S484" s="914"/>
    </row>
    <row r="485" spans="1:19">
      <c r="A485" s="1065"/>
      <c r="B485" s="1059"/>
      <c r="C485" s="1060"/>
      <c r="D485" s="1066"/>
      <c r="E485" s="1060"/>
      <c r="F485" s="1060"/>
      <c r="G485" s="1066"/>
      <c r="H485" s="1065"/>
      <c r="I485" s="1060"/>
      <c r="J485" s="1060"/>
      <c r="K485" s="1066"/>
      <c r="L485" s="1060"/>
      <c r="M485" s="1060"/>
      <c r="N485" s="1066"/>
      <c r="O485" s="1060"/>
      <c r="P485" s="849"/>
      <c r="R485" s="914"/>
      <c r="S485" s="914"/>
    </row>
    <row r="486" spans="1:19">
      <c r="A486" s="1065"/>
      <c r="B486" s="1059"/>
      <c r="C486" s="1060"/>
      <c r="D486" s="1066"/>
      <c r="E486" s="1060"/>
      <c r="F486" s="1060"/>
      <c r="G486" s="1066"/>
      <c r="H486" s="1065"/>
      <c r="I486" s="1060"/>
      <c r="J486" s="1060"/>
      <c r="K486" s="1066"/>
      <c r="L486" s="1060"/>
      <c r="M486" s="1060"/>
      <c r="N486" s="1066"/>
      <c r="O486" s="1060"/>
      <c r="P486" s="849"/>
      <c r="R486" s="914"/>
      <c r="S486" s="914"/>
    </row>
    <row r="487" spans="1:19">
      <c r="A487" s="1065"/>
      <c r="B487" s="1059"/>
      <c r="C487" s="1060"/>
      <c r="D487" s="1066"/>
      <c r="E487" s="1060"/>
      <c r="F487" s="1060"/>
      <c r="G487" s="1066"/>
      <c r="H487" s="1065"/>
      <c r="I487" s="1060"/>
      <c r="J487" s="1060"/>
      <c r="K487" s="1066"/>
      <c r="L487" s="1060"/>
      <c r="M487" s="1060"/>
      <c r="N487" s="1066"/>
      <c r="O487" s="1060"/>
      <c r="P487" s="849"/>
      <c r="R487" s="914"/>
      <c r="S487" s="914"/>
    </row>
    <row r="488" spans="1:19">
      <c r="A488" s="1065"/>
      <c r="B488" s="1059"/>
      <c r="C488" s="1060"/>
      <c r="D488" s="1066"/>
      <c r="E488" s="1060"/>
      <c r="F488" s="1060"/>
      <c r="G488" s="1066"/>
      <c r="H488" s="1065"/>
      <c r="I488" s="1060"/>
      <c r="J488" s="1060"/>
      <c r="K488" s="1066"/>
      <c r="L488" s="1060"/>
      <c r="M488" s="1060"/>
      <c r="N488" s="1066"/>
      <c r="O488" s="1060"/>
      <c r="P488" s="849"/>
      <c r="R488" s="914"/>
      <c r="S488" s="914"/>
    </row>
    <row r="489" spans="1:19">
      <c r="A489" s="1065"/>
      <c r="B489" s="1059"/>
      <c r="C489" s="1060"/>
      <c r="D489" s="1066"/>
      <c r="E489" s="1060"/>
      <c r="F489" s="1060"/>
      <c r="G489" s="1066"/>
      <c r="H489" s="1065"/>
      <c r="I489" s="1060"/>
      <c r="J489" s="1060"/>
      <c r="K489" s="1066"/>
      <c r="L489" s="1060"/>
      <c r="M489" s="1060"/>
      <c r="N489" s="1066"/>
      <c r="O489" s="1060"/>
      <c r="P489" s="849"/>
      <c r="R489" s="914"/>
      <c r="S489" s="914"/>
    </row>
    <row r="490" spans="1:19">
      <c r="A490" s="1065"/>
      <c r="B490" s="1059"/>
      <c r="C490" s="1060"/>
      <c r="D490" s="1066"/>
      <c r="E490" s="1060"/>
      <c r="F490" s="1060"/>
      <c r="G490" s="1066"/>
      <c r="H490" s="1065"/>
      <c r="I490" s="1060"/>
      <c r="J490" s="1060"/>
      <c r="K490" s="1066"/>
      <c r="L490" s="1060"/>
      <c r="M490" s="1060"/>
      <c r="N490" s="1066"/>
      <c r="O490" s="1060"/>
      <c r="P490" s="849"/>
      <c r="R490" s="914"/>
      <c r="S490" s="914"/>
    </row>
    <row r="491" spans="1:19">
      <c r="A491" s="1065"/>
      <c r="B491" s="1059"/>
      <c r="C491" s="1060"/>
      <c r="D491" s="1066"/>
      <c r="E491" s="1060"/>
      <c r="F491" s="1060"/>
      <c r="G491" s="1066"/>
      <c r="H491" s="1065"/>
      <c r="I491" s="1060"/>
      <c r="J491" s="1060"/>
      <c r="K491" s="1066"/>
      <c r="L491" s="1060"/>
      <c r="M491" s="1060"/>
      <c r="N491" s="1066"/>
      <c r="O491" s="1060"/>
      <c r="P491" s="849"/>
      <c r="R491" s="914"/>
      <c r="S491" s="914"/>
    </row>
    <row r="492" spans="1:19">
      <c r="A492" s="1065"/>
      <c r="B492" s="1059"/>
      <c r="C492" s="1060"/>
      <c r="D492" s="1066"/>
      <c r="E492" s="1060"/>
      <c r="F492" s="1060"/>
      <c r="G492" s="1066"/>
      <c r="H492" s="1065"/>
      <c r="I492" s="1060"/>
      <c r="J492" s="1060"/>
      <c r="K492" s="1066"/>
      <c r="L492" s="1060"/>
      <c r="M492" s="1060"/>
      <c r="N492" s="1066"/>
      <c r="O492" s="1060"/>
      <c r="P492" s="849"/>
      <c r="R492" s="914"/>
      <c r="S492" s="914"/>
    </row>
    <row r="493" spans="1:19">
      <c r="A493" s="1065"/>
      <c r="B493" s="1059"/>
      <c r="C493" s="1060"/>
      <c r="D493" s="1066"/>
      <c r="E493" s="1060"/>
      <c r="F493" s="1060"/>
      <c r="G493" s="1066"/>
      <c r="H493" s="1065"/>
      <c r="I493" s="1060"/>
      <c r="J493" s="1060"/>
      <c r="K493" s="1066"/>
      <c r="L493" s="1060"/>
      <c r="M493" s="1060"/>
      <c r="N493" s="1066"/>
      <c r="O493" s="1060"/>
      <c r="P493" s="849"/>
      <c r="R493" s="914"/>
      <c r="S493" s="914"/>
    </row>
    <row r="494" spans="1:19">
      <c r="A494" s="1065"/>
      <c r="B494" s="1059"/>
      <c r="C494" s="1060"/>
      <c r="D494" s="1066"/>
      <c r="E494" s="1060"/>
      <c r="F494" s="1060"/>
      <c r="G494" s="1066"/>
      <c r="H494" s="1065"/>
      <c r="I494" s="1060"/>
      <c r="J494" s="1060"/>
      <c r="K494" s="1066"/>
      <c r="L494" s="1060"/>
      <c r="M494" s="1060"/>
      <c r="N494" s="1066"/>
      <c r="O494" s="1060"/>
      <c r="P494" s="849"/>
      <c r="R494" s="914"/>
      <c r="S494" s="914"/>
    </row>
    <row r="495" spans="1:19">
      <c r="A495" s="1065"/>
      <c r="B495" s="1059"/>
      <c r="C495" s="1060"/>
      <c r="D495" s="1066"/>
      <c r="E495" s="1060"/>
      <c r="F495" s="1060"/>
      <c r="G495" s="1066"/>
      <c r="H495" s="1065"/>
      <c r="I495" s="1060"/>
      <c r="J495" s="1060"/>
      <c r="K495" s="1066"/>
      <c r="L495" s="1060"/>
      <c r="M495" s="1060"/>
      <c r="N495" s="1066"/>
      <c r="O495" s="1060"/>
      <c r="P495" s="849"/>
      <c r="R495" s="914"/>
      <c r="S495" s="914"/>
    </row>
    <row r="496" spans="1:19">
      <c r="A496" s="1065"/>
      <c r="B496" s="1059"/>
      <c r="C496" s="1060"/>
      <c r="D496" s="1066"/>
      <c r="E496" s="1060"/>
      <c r="F496" s="1060"/>
      <c r="G496" s="1066"/>
      <c r="H496" s="1065"/>
      <c r="I496" s="1060"/>
      <c r="J496" s="1060"/>
      <c r="K496" s="1066"/>
      <c r="L496" s="1060"/>
      <c r="M496" s="1060"/>
      <c r="N496" s="1066"/>
      <c r="O496" s="1060"/>
      <c r="P496" s="849"/>
      <c r="R496" s="914"/>
      <c r="S496" s="914"/>
    </row>
    <row r="497" spans="1:19">
      <c r="A497" s="1065"/>
      <c r="B497" s="1059"/>
      <c r="C497" s="1060"/>
      <c r="D497" s="1066"/>
      <c r="E497" s="1060"/>
      <c r="F497" s="1060"/>
      <c r="G497" s="1066"/>
      <c r="H497" s="1065"/>
      <c r="I497" s="1060"/>
      <c r="J497" s="1060"/>
      <c r="K497" s="1066"/>
      <c r="L497" s="1060"/>
      <c r="M497" s="1060"/>
      <c r="N497" s="1066"/>
      <c r="O497" s="1060"/>
      <c r="P497" s="849"/>
      <c r="R497" s="914"/>
      <c r="S497" s="914"/>
    </row>
    <row r="498" spans="1:19">
      <c r="A498" s="1065"/>
      <c r="B498" s="1059"/>
      <c r="C498" s="1060"/>
      <c r="D498" s="1066"/>
      <c r="E498" s="1060"/>
      <c r="F498" s="1060"/>
      <c r="G498" s="1066"/>
      <c r="H498" s="1065"/>
      <c r="I498" s="1060"/>
      <c r="J498" s="1060"/>
      <c r="K498" s="1066"/>
      <c r="L498" s="1060"/>
      <c r="M498" s="1060"/>
      <c r="N498" s="1066"/>
      <c r="O498" s="1060"/>
      <c r="P498" s="849"/>
      <c r="R498" s="914"/>
      <c r="S498" s="914"/>
    </row>
    <row r="499" spans="1:19">
      <c r="A499" s="1065"/>
      <c r="B499" s="1059"/>
      <c r="C499" s="1060"/>
      <c r="D499" s="1066"/>
      <c r="E499" s="1060"/>
      <c r="F499" s="1060"/>
      <c r="G499" s="1066"/>
      <c r="H499" s="1065"/>
      <c r="I499" s="1060"/>
      <c r="J499" s="1060"/>
      <c r="K499" s="1066"/>
      <c r="L499" s="1060"/>
      <c r="M499" s="1060"/>
      <c r="N499" s="1066"/>
      <c r="O499" s="1060"/>
      <c r="P499" s="849"/>
      <c r="R499" s="914"/>
      <c r="S499" s="914"/>
    </row>
    <row r="500" spans="1:19">
      <c r="A500" s="1065"/>
      <c r="B500" s="1059"/>
      <c r="C500" s="1060"/>
      <c r="D500" s="1066"/>
      <c r="E500" s="1060"/>
      <c r="F500" s="1060"/>
      <c r="G500" s="1066"/>
      <c r="H500" s="1065"/>
      <c r="I500" s="1060"/>
      <c r="J500" s="1060"/>
      <c r="K500" s="1066"/>
      <c r="L500" s="1060"/>
      <c r="M500" s="1060"/>
      <c r="N500" s="1066"/>
      <c r="O500" s="1060"/>
      <c r="P500" s="849"/>
      <c r="R500" s="914"/>
      <c r="S500" s="914"/>
    </row>
    <row r="501" spans="1:19">
      <c r="A501" s="1065"/>
      <c r="B501" s="1059"/>
      <c r="C501" s="1060"/>
      <c r="D501" s="1066"/>
      <c r="E501" s="1060"/>
      <c r="F501" s="1060"/>
      <c r="G501" s="1066"/>
      <c r="H501" s="1065"/>
      <c r="I501" s="1060"/>
      <c r="J501" s="1060"/>
      <c r="K501" s="1066"/>
      <c r="L501" s="1060"/>
      <c r="M501" s="1060"/>
      <c r="N501" s="1066"/>
      <c r="O501" s="1060"/>
      <c r="P501" s="849"/>
      <c r="R501" s="914"/>
      <c r="S501" s="914"/>
    </row>
    <row r="502" spans="1:19">
      <c r="A502" s="1065"/>
      <c r="B502" s="1059"/>
      <c r="C502" s="1060"/>
      <c r="D502" s="1066"/>
      <c r="E502" s="1060"/>
      <c r="F502" s="1060"/>
      <c r="G502" s="1066"/>
      <c r="H502" s="1065"/>
      <c r="I502" s="1060"/>
      <c r="J502" s="1060"/>
      <c r="K502" s="1066"/>
      <c r="L502" s="1060"/>
      <c r="M502" s="1060"/>
      <c r="N502" s="1066"/>
      <c r="O502" s="1060"/>
      <c r="P502" s="849"/>
      <c r="R502" s="914"/>
      <c r="S502" s="914"/>
    </row>
    <row r="503" spans="1:19">
      <c r="A503" s="1065"/>
      <c r="B503" s="1059"/>
      <c r="C503" s="1060"/>
      <c r="D503" s="1066"/>
      <c r="E503" s="1060"/>
      <c r="F503" s="1060"/>
      <c r="G503" s="1066"/>
      <c r="H503" s="1065"/>
      <c r="I503" s="1060"/>
      <c r="J503" s="1060"/>
      <c r="K503" s="1066"/>
      <c r="L503" s="1060"/>
      <c r="M503" s="1060"/>
      <c r="N503" s="1066"/>
      <c r="O503" s="1060"/>
      <c r="P503" s="849"/>
      <c r="R503" s="914"/>
      <c r="S503" s="914"/>
    </row>
    <row r="504" spans="1:19">
      <c r="A504" s="1065"/>
      <c r="B504" s="1059"/>
      <c r="C504" s="1060"/>
      <c r="D504" s="1066"/>
      <c r="E504" s="1060"/>
      <c r="F504" s="1060"/>
      <c r="G504" s="1066"/>
      <c r="H504" s="1065"/>
      <c r="I504" s="1060"/>
      <c r="J504" s="1060"/>
      <c r="K504" s="1066"/>
      <c r="L504" s="1060"/>
      <c r="M504" s="1060"/>
      <c r="N504" s="1066"/>
      <c r="O504" s="1060"/>
      <c r="P504" s="849"/>
      <c r="R504" s="914"/>
      <c r="S504" s="914"/>
    </row>
    <row r="505" spans="1:19">
      <c r="A505" s="1065"/>
      <c r="B505" s="1059"/>
      <c r="C505" s="1060"/>
      <c r="D505" s="1066"/>
      <c r="E505" s="1060"/>
      <c r="F505" s="1060"/>
      <c r="G505" s="1066"/>
      <c r="H505" s="1065"/>
      <c r="I505" s="1060"/>
      <c r="J505" s="1060"/>
      <c r="K505" s="1066"/>
      <c r="L505" s="1060"/>
      <c r="M505" s="1060"/>
      <c r="N505" s="1066"/>
      <c r="O505" s="1060"/>
      <c r="P505" s="849"/>
      <c r="R505" s="914"/>
      <c r="S505" s="914"/>
    </row>
    <row r="506" spans="1:19">
      <c r="A506" s="1065"/>
      <c r="B506" s="1059"/>
      <c r="C506" s="1060"/>
      <c r="D506" s="1066"/>
      <c r="E506" s="1060"/>
      <c r="F506" s="1060"/>
      <c r="G506" s="1066"/>
      <c r="H506" s="1065"/>
      <c r="I506" s="1060"/>
      <c r="J506" s="1060"/>
      <c r="K506" s="1066"/>
      <c r="L506" s="1060"/>
      <c r="M506" s="1060"/>
      <c r="N506" s="1066"/>
      <c r="O506" s="1060"/>
      <c r="P506" s="849"/>
      <c r="R506" s="914"/>
      <c r="S506" s="914"/>
    </row>
    <row r="507" spans="1:19">
      <c r="A507" s="1065"/>
      <c r="B507" s="1059"/>
      <c r="C507" s="1060"/>
      <c r="D507" s="1066"/>
      <c r="E507" s="1060"/>
      <c r="F507" s="1060"/>
      <c r="G507" s="1066"/>
      <c r="H507" s="1065"/>
      <c r="I507" s="1060"/>
      <c r="J507" s="1060"/>
      <c r="K507" s="1066"/>
      <c r="L507" s="1060"/>
      <c r="M507" s="1060"/>
      <c r="N507" s="1066"/>
      <c r="O507" s="1060"/>
      <c r="P507" s="849"/>
      <c r="R507" s="914"/>
      <c r="S507" s="914"/>
    </row>
    <row r="508" spans="1:19">
      <c r="A508" s="1065"/>
      <c r="B508" s="1059"/>
      <c r="C508" s="1060"/>
      <c r="D508" s="1066"/>
      <c r="E508" s="1060"/>
      <c r="F508" s="1060"/>
      <c r="G508" s="1066"/>
      <c r="H508" s="1065"/>
      <c r="I508" s="1060"/>
      <c r="J508" s="1060"/>
      <c r="K508" s="1066"/>
      <c r="L508" s="1060"/>
      <c r="M508" s="1060"/>
      <c r="N508" s="1066"/>
      <c r="O508" s="1060"/>
      <c r="P508" s="849"/>
      <c r="R508" s="914"/>
      <c r="S508" s="914"/>
    </row>
    <row r="509" spans="1:19">
      <c r="A509" s="1065"/>
      <c r="B509" s="1059"/>
      <c r="C509" s="1060"/>
      <c r="D509" s="1066"/>
      <c r="E509" s="1060"/>
      <c r="F509" s="1060"/>
      <c r="G509" s="1066"/>
      <c r="H509" s="1065"/>
      <c r="I509" s="1060"/>
      <c r="J509" s="1060"/>
      <c r="K509" s="1066"/>
      <c r="L509" s="1060"/>
      <c r="M509" s="1060"/>
      <c r="N509" s="1066"/>
      <c r="O509" s="1060"/>
      <c r="P509" s="849"/>
      <c r="R509" s="914"/>
      <c r="S509" s="914"/>
    </row>
    <row r="510" spans="1:19">
      <c r="A510" s="1065"/>
      <c r="B510" s="1059"/>
      <c r="C510" s="1060"/>
      <c r="D510" s="1066"/>
      <c r="E510" s="1060"/>
      <c r="F510" s="1060"/>
      <c r="G510" s="1066"/>
      <c r="H510" s="1065"/>
      <c r="I510" s="1060"/>
      <c r="J510" s="1060"/>
      <c r="K510" s="1066"/>
      <c r="L510" s="1060"/>
      <c r="M510" s="1060"/>
      <c r="N510" s="1066"/>
      <c r="O510" s="1060"/>
      <c r="P510" s="849"/>
      <c r="R510" s="914"/>
      <c r="S510" s="914"/>
    </row>
    <row r="511" spans="1:19">
      <c r="A511" s="1065"/>
      <c r="B511" s="1059"/>
      <c r="C511" s="1060"/>
      <c r="D511" s="1066"/>
      <c r="E511" s="1060"/>
      <c r="F511" s="1060"/>
      <c r="G511" s="1066"/>
      <c r="H511" s="1065"/>
      <c r="I511" s="1060"/>
      <c r="J511" s="1060"/>
      <c r="K511" s="1066"/>
      <c r="L511" s="1060"/>
      <c r="M511" s="1060"/>
      <c r="N511" s="1066"/>
      <c r="O511" s="1060"/>
      <c r="P511" s="849"/>
      <c r="R511" s="914"/>
      <c r="S511" s="914"/>
    </row>
    <row r="512" spans="1:19">
      <c r="A512" s="1065"/>
      <c r="B512" s="1059"/>
      <c r="C512" s="1060"/>
      <c r="D512" s="1066"/>
      <c r="E512" s="1060"/>
      <c r="F512" s="1060"/>
      <c r="G512" s="1066"/>
      <c r="H512" s="1065"/>
      <c r="I512" s="1060"/>
      <c r="J512" s="1060"/>
      <c r="K512" s="1066"/>
      <c r="L512" s="1060"/>
      <c r="M512" s="1060"/>
      <c r="N512" s="1066"/>
      <c r="O512" s="1060"/>
      <c r="P512" s="849"/>
      <c r="R512" s="914"/>
      <c r="S512" s="914"/>
    </row>
    <row r="513" spans="1:19">
      <c r="A513" s="1065"/>
      <c r="B513" s="1059"/>
      <c r="C513" s="1060"/>
      <c r="D513" s="1066"/>
      <c r="E513" s="1060"/>
      <c r="F513" s="1060"/>
      <c r="G513" s="1066"/>
      <c r="H513" s="1065"/>
      <c r="I513" s="1060"/>
      <c r="J513" s="1060"/>
      <c r="K513" s="1066"/>
      <c r="L513" s="1060"/>
      <c r="M513" s="1060"/>
      <c r="N513" s="1066"/>
      <c r="O513" s="1060"/>
      <c r="P513" s="849"/>
      <c r="R513" s="914"/>
      <c r="S513" s="914"/>
    </row>
    <row r="514" spans="1:19">
      <c r="A514" s="1065"/>
      <c r="B514" s="1059"/>
      <c r="C514" s="1060"/>
      <c r="D514" s="1066"/>
      <c r="E514" s="1060"/>
      <c r="F514" s="1060"/>
      <c r="G514" s="1066"/>
      <c r="H514" s="1065"/>
      <c r="I514" s="1060"/>
      <c r="J514" s="1060"/>
      <c r="K514" s="1066"/>
      <c r="L514" s="1060"/>
      <c r="M514" s="1060"/>
      <c r="N514" s="1066"/>
      <c r="O514" s="1060"/>
      <c r="P514" s="849"/>
      <c r="R514" s="914"/>
      <c r="S514" s="914"/>
    </row>
    <row r="515" spans="1:19">
      <c r="A515" s="1065"/>
      <c r="B515" s="1059"/>
      <c r="C515" s="1060"/>
      <c r="D515" s="1066"/>
      <c r="E515" s="1060"/>
      <c r="F515" s="1060"/>
      <c r="G515" s="1066"/>
      <c r="H515" s="1065"/>
      <c r="I515" s="1060"/>
      <c r="J515" s="1060"/>
      <c r="K515" s="1066"/>
      <c r="L515" s="1060"/>
      <c r="M515" s="1060"/>
      <c r="N515" s="1066"/>
      <c r="O515" s="1060"/>
      <c r="P515" s="849"/>
      <c r="R515" s="914"/>
      <c r="S515" s="914"/>
    </row>
    <row r="516" spans="1:19">
      <c r="A516" s="1065"/>
      <c r="B516" s="1059"/>
      <c r="C516" s="1060"/>
      <c r="D516" s="1066"/>
      <c r="E516" s="1060"/>
      <c r="F516" s="1060"/>
      <c r="G516" s="1066"/>
      <c r="H516" s="1065"/>
      <c r="I516" s="1060"/>
      <c r="J516" s="1060"/>
      <c r="K516" s="1066"/>
      <c r="L516" s="1060"/>
      <c r="M516" s="1060"/>
      <c r="N516" s="1066"/>
      <c r="O516" s="1060"/>
      <c r="P516" s="849"/>
      <c r="R516" s="914"/>
      <c r="S516" s="914"/>
    </row>
    <row r="517" spans="1:19">
      <c r="A517" s="1065"/>
      <c r="B517" s="1059"/>
      <c r="C517" s="1060"/>
      <c r="D517" s="1066"/>
      <c r="E517" s="1060"/>
      <c r="F517" s="1060"/>
      <c r="G517" s="1066"/>
      <c r="H517" s="1065"/>
      <c r="I517" s="1060"/>
      <c r="J517" s="1060"/>
      <c r="K517" s="1066"/>
      <c r="L517" s="1060"/>
      <c r="M517" s="1060"/>
      <c r="N517" s="1066"/>
      <c r="O517" s="1060"/>
      <c r="P517" s="849"/>
      <c r="R517" s="914"/>
      <c r="S517" s="914"/>
    </row>
    <row r="518" spans="1:19">
      <c r="A518" s="1065"/>
      <c r="B518" s="1059"/>
      <c r="C518" s="1060"/>
      <c r="D518" s="1066"/>
      <c r="E518" s="1060"/>
      <c r="F518" s="1060"/>
      <c r="G518" s="1066"/>
      <c r="H518" s="1065"/>
      <c r="I518" s="1060"/>
      <c r="J518" s="1060"/>
      <c r="K518" s="1066"/>
      <c r="L518" s="1060"/>
      <c r="M518" s="1060"/>
      <c r="N518" s="1066"/>
      <c r="O518" s="1060"/>
      <c r="P518" s="849"/>
      <c r="R518" s="914"/>
      <c r="S518" s="914"/>
    </row>
    <row r="519" spans="1:19">
      <c r="A519" s="1065"/>
      <c r="B519" s="1059"/>
      <c r="C519" s="1060"/>
      <c r="D519" s="1066"/>
      <c r="E519" s="1060"/>
      <c r="F519" s="1060"/>
      <c r="G519" s="1066"/>
      <c r="H519" s="1065"/>
      <c r="I519" s="1060"/>
      <c r="J519" s="1060"/>
      <c r="K519" s="1066"/>
      <c r="L519" s="1060"/>
      <c r="M519" s="1060"/>
      <c r="N519" s="1066"/>
      <c r="O519" s="1060"/>
      <c r="P519" s="849"/>
      <c r="R519" s="914"/>
      <c r="S519" s="914"/>
    </row>
    <row r="520" spans="1:19">
      <c r="A520" s="1065"/>
      <c r="B520" s="1059"/>
      <c r="C520" s="1060"/>
      <c r="D520" s="1066"/>
      <c r="E520" s="1060"/>
      <c r="F520" s="1060"/>
      <c r="G520" s="1066"/>
      <c r="H520" s="1065"/>
      <c r="I520" s="1060"/>
      <c r="J520" s="1060"/>
      <c r="K520" s="1066"/>
      <c r="L520" s="1060"/>
      <c r="M520" s="1060"/>
      <c r="N520" s="1066"/>
      <c r="O520" s="1060"/>
      <c r="P520" s="849"/>
      <c r="R520" s="914"/>
      <c r="S520" s="914"/>
    </row>
    <row r="521" spans="1:19">
      <c r="A521" s="1065"/>
      <c r="B521" s="1059"/>
      <c r="C521" s="1060"/>
      <c r="D521" s="1066"/>
      <c r="E521" s="1060"/>
      <c r="F521" s="1060"/>
      <c r="G521" s="1066"/>
      <c r="H521" s="1065"/>
      <c r="I521" s="1060"/>
      <c r="J521" s="1060"/>
      <c r="K521" s="1066"/>
      <c r="L521" s="1060"/>
      <c r="M521" s="1060"/>
      <c r="N521" s="1066"/>
      <c r="O521" s="1060"/>
      <c r="P521" s="849"/>
      <c r="R521" s="914"/>
      <c r="S521" s="914"/>
    </row>
    <row r="522" spans="1:19">
      <c r="A522" s="1065"/>
      <c r="B522" s="1059"/>
      <c r="C522" s="1060"/>
      <c r="D522" s="1066"/>
      <c r="E522" s="1060"/>
      <c r="F522" s="1060"/>
      <c r="G522" s="1066"/>
      <c r="H522" s="1065"/>
      <c r="I522" s="1060"/>
      <c r="J522" s="1060"/>
      <c r="K522" s="1066"/>
      <c r="L522" s="1060"/>
      <c r="M522" s="1060"/>
      <c r="N522" s="1066"/>
      <c r="O522" s="1060"/>
      <c r="P522" s="849"/>
      <c r="R522" s="914"/>
      <c r="S522" s="914"/>
    </row>
    <row r="523" spans="1:19">
      <c r="A523" s="1065"/>
      <c r="B523" s="1059"/>
      <c r="C523" s="1060"/>
      <c r="D523" s="1066"/>
      <c r="E523" s="1060"/>
      <c r="F523" s="1060"/>
      <c r="G523" s="1066"/>
      <c r="H523" s="1065"/>
      <c r="I523" s="1060"/>
      <c r="J523" s="1060"/>
      <c r="K523" s="1066"/>
      <c r="L523" s="1060"/>
      <c r="M523" s="1060"/>
      <c r="N523" s="1066"/>
      <c r="O523" s="1060"/>
      <c r="P523" s="849"/>
      <c r="R523" s="914"/>
      <c r="S523" s="914"/>
    </row>
    <row r="524" spans="1:19">
      <c r="A524" s="1065"/>
      <c r="B524" s="1059"/>
      <c r="C524" s="1060"/>
      <c r="D524" s="1066"/>
      <c r="E524" s="1060"/>
      <c r="F524" s="1060"/>
      <c r="G524" s="1066"/>
      <c r="H524" s="1065"/>
      <c r="I524" s="1060"/>
      <c r="J524" s="1060"/>
      <c r="K524" s="1066"/>
      <c r="L524" s="1060"/>
      <c r="M524" s="1060"/>
      <c r="N524" s="1066"/>
      <c r="O524" s="1060"/>
      <c r="P524" s="849"/>
      <c r="R524" s="914"/>
      <c r="S524" s="914"/>
    </row>
    <row r="525" spans="1:19">
      <c r="A525" s="1065"/>
      <c r="B525" s="1059"/>
      <c r="C525" s="1060"/>
      <c r="D525" s="1066"/>
      <c r="E525" s="1060"/>
      <c r="F525" s="1060"/>
      <c r="G525" s="1066"/>
      <c r="H525" s="1065"/>
      <c r="I525" s="1060"/>
      <c r="J525" s="1060"/>
      <c r="K525" s="1066"/>
      <c r="L525" s="1060"/>
      <c r="M525" s="1060"/>
      <c r="N525" s="1066"/>
      <c r="O525" s="1060"/>
      <c r="P525" s="849"/>
      <c r="R525" s="914"/>
      <c r="S525" s="914"/>
    </row>
    <row r="526" spans="1:19">
      <c r="A526" s="1065"/>
      <c r="B526" s="1059"/>
      <c r="C526" s="1060"/>
      <c r="D526" s="1066"/>
      <c r="E526" s="1060"/>
      <c r="F526" s="1060"/>
      <c r="G526" s="1066"/>
      <c r="H526" s="1065"/>
      <c r="I526" s="1060"/>
      <c r="J526" s="1060"/>
      <c r="K526" s="1066"/>
      <c r="L526" s="1060"/>
      <c r="M526" s="1060"/>
      <c r="N526" s="1066"/>
      <c r="O526" s="1060"/>
      <c r="P526" s="849"/>
      <c r="R526" s="914"/>
      <c r="S526" s="914"/>
    </row>
    <row r="527" spans="1:19">
      <c r="A527" s="1065"/>
      <c r="B527" s="1059"/>
      <c r="C527" s="1060"/>
      <c r="D527" s="1066"/>
      <c r="E527" s="1060"/>
      <c r="F527" s="1060"/>
      <c r="G527" s="1066"/>
      <c r="H527" s="1065"/>
      <c r="I527" s="1060"/>
      <c r="J527" s="1060"/>
      <c r="K527" s="1066"/>
      <c r="L527" s="1060"/>
      <c r="M527" s="1060"/>
      <c r="N527" s="1066"/>
      <c r="O527" s="1060"/>
      <c r="P527" s="849"/>
      <c r="R527" s="914"/>
      <c r="S527" s="914"/>
    </row>
    <row r="528" spans="1:19">
      <c r="A528" s="1065"/>
      <c r="B528" s="1059"/>
      <c r="C528" s="1060"/>
      <c r="D528" s="1066"/>
      <c r="E528" s="1060"/>
      <c r="F528" s="1060"/>
      <c r="G528" s="1066"/>
      <c r="H528" s="1065"/>
      <c r="I528" s="1060"/>
      <c r="J528" s="1060"/>
      <c r="K528" s="1066"/>
      <c r="L528" s="1060"/>
      <c r="M528" s="1060"/>
      <c r="N528" s="1066"/>
      <c r="O528" s="1060"/>
      <c r="P528" s="849"/>
      <c r="R528" s="914"/>
      <c r="S528" s="914"/>
    </row>
    <row r="529" spans="1:19">
      <c r="A529" s="1065"/>
      <c r="B529" s="1059"/>
      <c r="C529" s="1060"/>
      <c r="D529" s="1066"/>
      <c r="E529" s="1060"/>
      <c r="F529" s="1060"/>
      <c r="G529" s="1066"/>
      <c r="H529" s="1065"/>
      <c r="I529" s="1060"/>
      <c r="J529" s="1060"/>
      <c r="K529" s="1066"/>
      <c r="L529" s="1060"/>
      <c r="M529" s="1060"/>
      <c r="N529" s="1066"/>
      <c r="O529" s="1060"/>
      <c r="P529" s="849"/>
      <c r="R529" s="914"/>
      <c r="S529" s="914"/>
    </row>
    <row r="530" spans="1:19">
      <c r="A530" s="1065"/>
      <c r="B530" s="1059"/>
      <c r="C530" s="1060"/>
      <c r="D530" s="1066"/>
      <c r="E530" s="1060"/>
      <c r="F530" s="1060"/>
      <c r="G530" s="1066"/>
      <c r="H530" s="1065"/>
      <c r="I530" s="1060"/>
      <c r="J530" s="1060"/>
      <c r="K530" s="1066"/>
      <c r="L530" s="1060"/>
      <c r="M530" s="1060"/>
      <c r="N530" s="1066"/>
      <c r="O530" s="1060"/>
      <c r="P530" s="849"/>
      <c r="R530" s="914"/>
      <c r="S530" s="914"/>
    </row>
    <row r="531" spans="1:19">
      <c r="A531" s="1065"/>
      <c r="B531" s="1059"/>
      <c r="C531" s="1060"/>
      <c r="D531" s="1066"/>
      <c r="E531" s="1060"/>
      <c r="F531" s="1060"/>
      <c r="G531" s="1066"/>
      <c r="H531" s="1065"/>
      <c r="I531" s="1060"/>
      <c r="J531" s="1060"/>
      <c r="K531" s="1066"/>
      <c r="L531" s="1060"/>
      <c r="M531" s="1060"/>
      <c r="N531" s="1066"/>
      <c r="O531" s="1060"/>
      <c r="P531" s="849"/>
      <c r="R531" s="914"/>
      <c r="S531" s="914"/>
    </row>
    <row r="532" spans="1:19">
      <c r="A532" s="1065"/>
      <c r="B532" s="1059"/>
      <c r="C532" s="1060"/>
      <c r="D532" s="1066"/>
      <c r="E532" s="1060"/>
      <c r="F532" s="1060"/>
      <c r="G532" s="1066"/>
      <c r="H532" s="1065"/>
      <c r="I532" s="1060"/>
      <c r="J532" s="1060"/>
      <c r="K532" s="1066"/>
      <c r="L532" s="1060"/>
      <c r="M532" s="1060"/>
      <c r="N532" s="1066"/>
      <c r="O532" s="1060"/>
      <c r="P532" s="849"/>
      <c r="R532" s="914"/>
      <c r="S532" s="914"/>
    </row>
    <row r="533" spans="1:19">
      <c r="A533" s="1065"/>
      <c r="B533" s="1059"/>
      <c r="C533" s="1060"/>
      <c r="D533" s="1066"/>
      <c r="E533" s="1060"/>
      <c r="F533" s="1060"/>
      <c r="G533" s="1066"/>
      <c r="H533" s="1065"/>
      <c r="I533" s="1060"/>
      <c r="J533" s="1060"/>
      <c r="K533" s="1066"/>
      <c r="L533" s="1060"/>
      <c r="M533" s="1060"/>
      <c r="N533" s="1066"/>
      <c r="O533" s="1060"/>
      <c r="P533" s="849"/>
      <c r="R533" s="914"/>
      <c r="S533" s="914"/>
    </row>
    <row r="534" spans="1:19">
      <c r="A534" s="1065"/>
      <c r="B534" s="1059"/>
      <c r="C534" s="1060"/>
      <c r="D534" s="1066"/>
      <c r="E534" s="1060"/>
      <c r="F534" s="1060"/>
      <c r="G534" s="1066"/>
      <c r="H534" s="1065"/>
      <c r="I534" s="1060"/>
      <c r="J534" s="1060"/>
      <c r="K534" s="1066"/>
      <c r="L534" s="1060"/>
      <c r="M534" s="1060"/>
      <c r="N534" s="1066"/>
      <c r="O534" s="1060"/>
      <c r="P534" s="849"/>
      <c r="R534" s="914"/>
      <c r="S534" s="914"/>
    </row>
    <row r="535" spans="1:19">
      <c r="A535" s="1065"/>
      <c r="B535" s="1059"/>
      <c r="C535" s="1060"/>
      <c r="D535" s="1066"/>
      <c r="E535" s="1060"/>
      <c r="F535" s="1060"/>
      <c r="G535" s="1066"/>
      <c r="H535" s="1065"/>
      <c r="I535" s="1060"/>
      <c r="J535" s="1060"/>
      <c r="K535" s="1066"/>
      <c r="L535" s="1060"/>
      <c r="M535" s="1060"/>
      <c r="N535" s="1066"/>
      <c r="O535" s="1060"/>
      <c r="P535" s="849"/>
      <c r="R535" s="914"/>
      <c r="S535" s="914"/>
    </row>
    <row r="536" spans="1:19">
      <c r="A536" s="1065"/>
      <c r="B536" s="1059"/>
      <c r="C536" s="1060"/>
      <c r="D536" s="1066"/>
      <c r="E536" s="1060"/>
      <c r="F536" s="1060"/>
      <c r="G536" s="1066"/>
      <c r="H536" s="1065"/>
      <c r="I536" s="1060"/>
      <c r="J536" s="1060"/>
      <c r="K536" s="1066"/>
      <c r="L536" s="1060"/>
      <c r="M536" s="1060"/>
      <c r="N536" s="1066"/>
      <c r="O536" s="1060"/>
      <c r="P536" s="849"/>
      <c r="R536" s="914"/>
      <c r="S536" s="914"/>
    </row>
    <row r="537" spans="1:19">
      <c r="A537" s="1065"/>
      <c r="B537" s="1059"/>
      <c r="C537" s="1060"/>
      <c r="D537" s="1066"/>
      <c r="E537" s="1060"/>
      <c r="F537" s="1060"/>
      <c r="G537" s="1066"/>
      <c r="H537" s="1065"/>
      <c r="I537" s="1060"/>
      <c r="J537" s="1060"/>
      <c r="K537" s="1066"/>
      <c r="L537" s="1060"/>
      <c r="M537" s="1060"/>
      <c r="N537" s="1066"/>
      <c r="O537" s="1060"/>
      <c r="P537" s="849"/>
      <c r="R537" s="914"/>
      <c r="S537" s="914"/>
    </row>
    <row r="538" spans="1:19">
      <c r="A538" s="1065"/>
      <c r="B538" s="1059"/>
      <c r="C538" s="1060"/>
      <c r="D538" s="1066"/>
      <c r="E538" s="1060"/>
      <c r="F538" s="1060"/>
      <c r="G538" s="1066"/>
      <c r="H538" s="1065"/>
      <c r="I538" s="1060"/>
      <c r="J538" s="1060"/>
      <c r="K538" s="1066"/>
      <c r="L538" s="1060"/>
      <c r="M538" s="1060"/>
      <c r="N538" s="1066"/>
      <c r="O538" s="1060"/>
      <c r="P538" s="849"/>
      <c r="R538" s="914"/>
      <c r="S538" s="914"/>
    </row>
    <row r="539" spans="1:19">
      <c r="A539" s="1065"/>
      <c r="B539" s="1059"/>
      <c r="C539" s="1060"/>
      <c r="D539" s="1066"/>
      <c r="E539" s="1060"/>
      <c r="F539" s="1060"/>
      <c r="G539" s="1066"/>
      <c r="H539" s="1065"/>
      <c r="I539" s="1060"/>
      <c r="J539" s="1060"/>
      <c r="K539" s="1066"/>
      <c r="L539" s="1060"/>
      <c r="M539" s="1060"/>
      <c r="N539" s="1066"/>
      <c r="O539" s="1060"/>
      <c r="P539" s="849"/>
      <c r="R539" s="914"/>
      <c r="S539" s="914"/>
    </row>
    <row r="540" spans="1:19">
      <c r="A540" s="1065"/>
      <c r="B540" s="1059"/>
      <c r="C540" s="1060"/>
      <c r="D540" s="1066"/>
      <c r="E540" s="1060"/>
      <c r="F540" s="1060"/>
      <c r="G540" s="1066"/>
      <c r="H540" s="1065"/>
      <c r="I540" s="1060"/>
      <c r="J540" s="1060"/>
      <c r="K540" s="1066"/>
      <c r="L540" s="1060"/>
      <c r="M540" s="1060"/>
      <c r="N540" s="1066"/>
      <c r="O540" s="1060"/>
      <c r="P540" s="849"/>
      <c r="R540" s="914"/>
      <c r="S540" s="914"/>
    </row>
    <row r="541" spans="1:19">
      <c r="A541" s="1065"/>
      <c r="B541" s="1059"/>
      <c r="C541" s="1060"/>
      <c r="D541" s="1066"/>
      <c r="E541" s="1060"/>
      <c r="F541" s="1060"/>
      <c r="G541" s="1066"/>
      <c r="H541" s="1065"/>
      <c r="I541" s="1060"/>
      <c r="J541" s="1060"/>
      <c r="K541" s="1066"/>
      <c r="L541" s="1060"/>
      <c r="M541" s="1060"/>
      <c r="N541" s="1066"/>
      <c r="O541" s="1060"/>
      <c r="P541" s="849"/>
      <c r="R541" s="914"/>
      <c r="S541" s="914"/>
    </row>
    <row r="542" spans="1:19">
      <c r="A542" s="1065"/>
      <c r="B542" s="1059"/>
      <c r="C542" s="1060"/>
      <c r="D542" s="1066"/>
      <c r="E542" s="1060"/>
      <c r="F542" s="1060"/>
      <c r="G542" s="1066"/>
      <c r="H542" s="1065"/>
      <c r="I542" s="1060"/>
      <c r="J542" s="1060"/>
      <c r="K542" s="1066"/>
      <c r="L542" s="1060"/>
      <c r="M542" s="1060"/>
      <c r="N542" s="1066"/>
      <c r="O542" s="1060"/>
      <c r="P542" s="849"/>
      <c r="R542" s="914"/>
      <c r="S542" s="914"/>
    </row>
    <row r="543" spans="1:19">
      <c r="A543" s="1065"/>
      <c r="B543" s="1059"/>
      <c r="C543" s="1060"/>
      <c r="D543" s="1066"/>
      <c r="E543" s="1060"/>
      <c r="F543" s="1060"/>
      <c r="G543" s="1066"/>
      <c r="H543" s="1065"/>
      <c r="I543" s="1060"/>
      <c r="J543" s="1060"/>
      <c r="K543" s="1066"/>
      <c r="L543" s="1060"/>
      <c r="M543" s="1060"/>
      <c r="N543" s="1066"/>
      <c r="O543" s="1060"/>
      <c r="P543" s="849"/>
      <c r="R543" s="914"/>
      <c r="S543" s="914"/>
    </row>
    <row r="544" spans="1:19">
      <c r="A544" s="1065"/>
      <c r="B544" s="1059"/>
      <c r="C544" s="1060"/>
      <c r="D544" s="1066"/>
      <c r="E544" s="1060"/>
      <c r="F544" s="1060"/>
      <c r="G544" s="1066"/>
      <c r="H544" s="1065"/>
      <c r="I544" s="1060"/>
      <c r="J544" s="1060"/>
      <c r="K544" s="1066"/>
      <c r="L544" s="1060"/>
      <c r="M544" s="1060"/>
      <c r="N544" s="1066"/>
      <c r="O544" s="1060"/>
      <c r="P544" s="849"/>
      <c r="R544" s="914"/>
      <c r="S544" s="914"/>
    </row>
    <row r="545" spans="1:19">
      <c r="A545" s="1065"/>
      <c r="B545" s="1059"/>
      <c r="C545" s="1060"/>
      <c r="D545" s="1066"/>
      <c r="E545" s="1060"/>
      <c r="F545" s="1060"/>
      <c r="G545" s="1066"/>
      <c r="H545" s="1065"/>
      <c r="I545" s="1060"/>
      <c r="J545" s="1060"/>
      <c r="K545" s="1066"/>
      <c r="L545" s="1060"/>
      <c r="M545" s="1060"/>
      <c r="N545" s="1066"/>
      <c r="O545" s="1060"/>
      <c r="P545" s="849"/>
      <c r="R545" s="914"/>
      <c r="S545" s="914"/>
    </row>
    <row r="546" spans="1:19">
      <c r="A546" s="1065"/>
      <c r="B546" s="1059"/>
      <c r="C546" s="1060"/>
      <c r="D546" s="1066"/>
      <c r="E546" s="1060"/>
      <c r="F546" s="1060"/>
      <c r="G546" s="1066"/>
      <c r="H546" s="1065"/>
      <c r="I546" s="1060"/>
      <c r="J546" s="1060"/>
      <c r="K546" s="1066"/>
      <c r="L546" s="1060"/>
      <c r="M546" s="1060"/>
      <c r="N546" s="1066"/>
      <c r="O546" s="1060"/>
      <c r="P546" s="849"/>
      <c r="R546" s="914"/>
      <c r="S546" s="914"/>
    </row>
    <row r="547" spans="1:19">
      <c r="A547" s="1065"/>
      <c r="B547" s="1059"/>
      <c r="C547" s="1060"/>
      <c r="D547" s="1066"/>
      <c r="E547" s="1060"/>
      <c r="F547" s="1060"/>
      <c r="G547" s="1066"/>
      <c r="H547" s="1065"/>
      <c r="I547" s="1060"/>
      <c r="J547" s="1060"/>
      <c r="K547" s="1066"/>
      <c r="L547" s="1060"/>
      <c r="M547" s="1060"/>
      <c r="N547" s="1066"/>
      <c r="O547" s="1060"/>
      <c r="P547" s="849"/>
      <c r="R547" s="914"/>
      <c r="S547" s="914"/>
    </row>
    <row r="548" spans="1:19">
      <c r="A548" s="1065"/>
      <c r="B548" s="1059"/>
      <c r="C548" s="1060"/>
      <c r="D548" s="1066"/>
      <c r="E548" s="1060"/>
      <c r="F548" s="1060"/>
      <c r="G548" s="1066"/>
      <c r="H548" s="1065"/>
      <c r="I548" s="1060"/>
      <c r="J548" s="1060"/>
      <c r="K548" s="1066"/>
      <c r="L548" s="1060"/>
      <c r="M548" s="1060"/>
      <c r="N548" s="1066"/>
      <c r="O548" s="1060"/>
      <c r="P548" s="849"/>
      <c r="R548" s="914"/>
      <c r="S548" s="914"/>
    </row>
    <row r="549" spans="1:19">
      <c r="A549" s="1065"/>
      <c r="B549" s="1059"/>
      <c r="C549" s="1060"/>
      <c r="D549" s="1066"/>
      <c r="E549" s="1060"/>
      <c r="F549" s="1060"/>
      <c r="G549" s="1066"/>
      <c r="H549" s="1065"/>
      <c r="I549" s="1060"/>
      <c r="J549" s="1060"/>
      <c r="K549" s="1066"/>
      <c r="L549" s="1060"/>
      <c r="M549" s="1060"/>
      <c r="N549" s="1066"/>
      <c r="O549" s="1060"/>
      <c r="P549" s="849"/>
      <c r="R549" s="914"/>
      <c r="S549" s="914"/>
    </row>
    <row r="550" spans="1:19">
      <c r="A550" s="1065"/>
      <c r="B550" s="1059"/>
      <c r="C550" s="1060"/>
      <c r="D550" s="1066"/>
      <c r="E550" s="1060"/>
      <c r="F550" s="1060"/>
      <c r="G550" s="1066"/>
      <c r="H550" s="1065"/>
      <c r="I550" s="1060"/>
      <c r="J550" s="1060"/>
      <c r="K550" s="1066"/>
      <c r="L550" s="1060"/>
      <c r="M550" s="1060"/>
      <c r="N550" s="1066"/>
      <c r="O550" s="1060"/>
      <c r="P550" s="849"/>
      <c r="R550" s="914"/>
      <c r="S550" s="914"/>
    </row>
    <row r="551" spans="1:19">
      <c r="A551" s="1065"/>
      <c r="B551" s="1059"/>
      <c r="C551" s="1060"/>
      <c r="D551" s="1066"/>
      <c r="E551" s="1060"/>
      <c r="F551" s="1060"/>
      <c r="G551" s="1066"/>
      <c r="H551" s="1065"/>
      <c r="I551" s="1060"/>
      <c r="J551" s="1060"/>
      <c r="K551" s="1066"/>
      <c r="L551" s="1060"/>
      <c r="M551" s="1060"/>
      <c r="N551" s="1066"/>
      <c r="O551" s="1060"/>
      <c r="P551" s="849"/>
      <c r="R551" s="914"/>
      <c r="S551" s="914"/>
    </row>
    <row r="552" spans="1:19">
      <c r="A552" s="1065"/>
      <c r="B552" s="1059"/>
      <c r="C552" s="1060"/>
      <c r="D552" s="1066"/>
      <c r="E552" s="1060"/>
      <c r="F552" s="1060"/>
      <c r="G552" s="1066"/>
      <c r="H552" s="1065"/>
      <c r="I552" s="1060"/>
      <c r="J552" s="1060"/>
      <c r="K552" s="1066"/>
      <c r="L552" s="1060"/>
      <c r="M552" s="1060"/>
      <c r="N552" s="1066"/>
      <c r="O552" s="1060"/>
      <c r="P552" s="849"/>
      <c r="R552" s="914"/>
      <c r="S552" s="914"/>
    </row>
    <row r="553" spans="1:19">
      <c r="A553" s="1065"/>
      <c r="B553" s="1059"/>
      <c r="C553" s="1060"/>
      <c r="D553" s="1066"/>
      <c r="E553" s="1060"/>
      <c r="F553" s="1060"/>
      <c r="G553" s="1066"/>
      <c r="H553" s="1065"/>
      <c r="I553" s="1060"/>
      <c r="J553" s="1060"/>
      <c r="K553" s="1066"/>
      <c r="L553" s="1060"/>
      <c r="M553" s="1060"/>
      <c r="N553" s="1066"/>
      <c r="O553" s="1060"/>
      <c r="P553" s="849"/>
      <c r="R553" s="914"/>
      <c r="S553" s="914"/>
    </row>
    <row r="554" spans="1:19">
      <c r="A554" s="1065"/>
      <c r="B554" s="1059"/>
      <c r="C554" s="1060"/>
      <c r="D554" s="1066"/>
      <c r="E554" s="1060"/>
      <c r="F554" s="1060"/>
      <c r="G554" s="1066"/>
      <c r="H554" s="1065"/>
      <c r="I554" s="1060"/>
      <c r="J554" s="1060"/>
      <c r="K554" s="1066"/>
      <c r="L554" s="1060"/>
      <c r="M554" s="1060"/>
      <c r="N554" s="1066"/>
      <c r="O554" s="1060"/>
      <c r="P554" s="849"/>
      <c r="R554" s="914"/>
      <c r="S554" s="914"/>
    </row>
    <row r="555" spans="1:19">
      <c r="A555" s="1065"/>
      <c r="B555" s="1059"/>
      <c r="C555" s="1060"/>
      <c r="D555" s="1066"/>
      <c r="E555" s="1060"/>
      <c r="F555" s="1060"/>
      <c r="G555" s="1066"/>
      <c r="H555" s="1065"/>
      <c r="I555" s="1060"/>
      <c r="J555" s="1060"/>
      <c r="K555" s="1066"/>
      <c r="L555" s="1060"/>
      <c r="M555" s="1060"/>
      <c r="N555" s="1066"/>
      <c r="O555" s="1060"/>
      <c r="P555" s="849"/>
      <c r="R555" s="914"/>
      <c r="S555" s="914"/>
    </row>
    <row r="556" spans="1:19">
      <c r="A556" s="1065"/>
      <c r="B556" s="1059"/>
      <c r="C556" s="1060"/>
      <c r="D556" s="1066"/>
      <c r="E556" s="1060"/>
      <c r="F556" s="1060"/>
      <c r="G556" s="1066"/>
      <c r="H556" s="1065"/>
      <c r="I556" s="1060"/>
      <c r="J556" s="1060"/>
      <c r="K556" s="1066"/>
      <c r="L556" s="1060"/>
      <c r="M556" s="1060"/>
      <c r="N556" s="1066"/>
      <c r="O556" s="1060"/>
      <c r="P556" s="849"/>
      <c r="R556" s="914"/>
      <c r="S556" s="914"/>
    </row>
    <row r="557" spans="1:19">
      <c r="A557" s="1065"/>
      <c r="B557" s="1059"/>
      <c r="C557" s="1060"/>
      <c r="D557" s="1066"/>
      <c r="E557" s="1060"/>
      <c r="F557" s="1060"/>
      <c r="G557" s="1066"/>
      <c r="H557" s="1065"/>
      <c r="I557" s="1060"/>
      <c r="J557" s="1060"/>
      <c r="K557" s="1066"/>
      <c r="L557" s="1060"/>
      <c r="M557" s="1060"/>
      <c r="N557" s="1066"/>
      <c r="O557" s="1060"/>
      <c r="P557" s="849"/>
      <c r="R557" s="914"/>
      <c r="S557" s="914"/>
    </row>
    <row r="558" spans="1:19">
      <c r="A558" s="1065"/>
      <c r="B558" s="1059"/>
      <c r="C558" s="1060"/>
      <c r="D558" s="1066"/>
      <c r="E558" s="1060"/>
      <c r="F558" s="1060"/>
      <c r="G558" s="1066"/>
      <c r="H558" s="1065"/>
      <c r="I558" s="1060"/>
      <c r="J558" s="1060"/>
      <c r="K558" s="1066"/>
      <c r="L558" s="1060"/>
      <c r="M558" s="1060"/>
      <c r="N558" s="1066"/>
      <c r="O558" s="1060"/>
      <c r="P558" s="849"/>
      <c r="R558" s="914"/>
      <c r="S558" s="914"/>
    </row>
    <row r="559" spans="1:19">
      <c r="A559" s="1065"/>
      <c r="B559" s="1059"/>
      <c r="C559" s="1060"/>
      <c r="D559" s="1066"/>
      <c r="E559" s="1060"/>
      <c r="F559" s="1060"/>
      <c r="G559" s="1066"/>
      <c r="H559" s="1065"/>
      <c r="I559" s="1060"/>
      <c r="J559" s="1060"/>
      <c r="K559" s="1066"/>
      <c r="L559" s="1060"/>
      <c r="M559" s="1060"/>
      <c r="N559" s="1066"/>
      <c r="O559" s="1060"/>
      <c r="P559" s="849"/>
      <c r="R559" s="914"/>
      <c r="S559" s="914"/>
    </row>
    <row r="560" spans="1:19">
      <c r="A560" s="1065"/>
      <c r="B560" s="1059"/>
      <c r="C560" s="1060"/>
      <c r="D560" s="1066"/>
      <c r="E560" s="1060"/>
      <c r="F560" s="1060"/>
      <c r="G560" s="1066"/>
      <c r="H560" s="1065"/>
      <c r="I560" s="1060"/>
      <c r="J560" s="1060"/>
      <c r="K560" s="1066"/>
      <c r="L560" s="1060"/>
      <c r="M560" s="1060"/>
      <c r="N560" s="1066"/>
      <c r="O560" s="1060"/>
      <c r="P560" s="849"/>
      <c r="R560" s="914"/>
      <c r="S560" s="914"/>
    </row>
    <row r="561" spans="1:19">
      <c r="A561" s="1065"/>
      <c r="B561" s="1059"/>
      <c r="C561" s="1060"/>
      <c r="D561" s="1066"/>
      <c r="E561" s="1060"/>
      <c r="F561" s="1060"/>
      <c r="G561" s="1066"/>
      <c r="H561" s="1065"/>
      <c r="I561" s="1060"/>
      <c r="J561" s="1060"/>
      <c r="K561" s="1066"/>
      <c r="L561" s="1060"/>
      <c r="M561" s="1060"/>
      <c r="N561" s="1066"/>
      <c r="O561" s="1060"/>
      <c r="P561" s="849"/>
      <c r="R561" s="914"/>
      <c r="S561" s="914"/>
    </row>
    <row r="562" spans="1:19">
      <c r="A562" s="1065"/>
      <c r="B562" s="1059"/>
      <c r="C562" s="1060"/>
      <c r="D562" s="1066"/>
      <c r="E562" s="1060"/>
      <c r="F562" s="1060"/>
      <c r="G562" s="1066"/>
      <c r="H562" s="1065"/>
      <c r="I562" s="1060"/>
      <c r="J562" s="1060"/>
      <c r="K562" s="1066"/>
      <c r="L562" s="1060"/>
      <c r="M562" s="1060"/>
      <c r="N562" s="1066"/>
      <c r="O562" s="1060"/>
      <c r="P562" s="849"/>
      <c r="R562" s="914"/>
      <c r="S562" s="914"/>
    </row>
    <row r="563" spans="1:19">
      <c r="A563" s="1065"/>
      <c r="B563" s="1059"/>
      <c r="C563" s="1060"/>
      <c r="D563" s="1066"/>
      <c r="E563" s="1060"/>
      <c r="F563" s="1060"/>
      <c r="G563" s="1066"/>
      <c r="H563" s="1065"/>
      <c r="I563" s="1060"/>
      <c r="J563" s="1060"/>
      <c r="K563" s="1066"/>
      <c r="L563" s="1060"/>
      <c r="M563" s="1060"/>
      <c r="N563" s="1066"/>
      <c r="O563" s="1060"/>
      <c r="P563" s="849"/>
      <c r="R563" s="914"/>
      <c r="S563" s="914"/>
    </row>
    <row r="564" spans="1:19">
      <c r="A564" s="1065"/>
      <c r="B564" s="1059"/>
      <c r="C564" s="1060"/>
      <c r="D564" s="1066"/>
      <c r="E564" s="1060"/>
      <c r="F564" s="1060"/>
      <c r="G564" s="1066"/>
      <c r="H564" s="1065"/>
      <c r="I564" s="1060"/>
      <c r="J564" s="1060"/>
      <c r="K564" s="1066"/>
      <c r="L564" s="1060"/>
      <c r="M564" s="1060"/>
      <c r="N564" s="1066"/>
      <c r="O564" s="1060"/>
      <c r="P564" s="849"/>
      <c r="R564" s="914"/>
      <c r="S564" s="914"/>
    </row>
    <row r="565" spans="1:19">
      <c r="A565" s="1065"/>
      <c r="B565" s="1059"/>
      <c r="C565" s="1060"/>
      <c r="D565" s="1066"/>
      <c r="E565" s="1060"/>
      <c r="F565" s="1060"/>
      <c r="G565" s="1066"/>
      <c r="H565" s="1065"/>
      <c r="I565" s="1060"/>
      <c r="J565" s="1060"/>
      <c r="K565" s="1066"/>
      <c r="L565" s="1060"/>
      <c r="M565" s="1060"/>
      <c r="N565" s="1066"/>
      <c r="O565" s="1060"/>
      <c r="P565" s="849"/>
      <c r="R565" s="914"/>
      <c r="S565" s="914"/>
    </row>
    <row r="566" spans="1:19">
      <c r="A566" s="1065"/>
      <c r="B566" s="1059"/>
      <c r="C566" s="1060"/>
      <c r="D566" s="1066"/>
      <c r="E566" s="1060"/>
      <c r="F566" s="1060"/>
      <c r="G566" s="1066"/>
      <c r="H566" s="1065"/>
      <c r="I566" s="1060"/>
      <c r="J566" s="1060"/>
      <c r="K566" s="1066"/>
      <c r="L566" s="1060"/>
      <c r="M566" s="1060"/>
      <c r="N566" s="1066"/>
      <c r="O566" s="1060"/>
      <c r="P566" s="849"/>
      <c r="R566" s="914"/>
      <c r="S566" s="914"/>
    </row>
    <row r="567" spans="1:19">
      <c r="A567" s="1065"/>
      <c r="B567" s="1059"/>
      <c r="C567" s="1060"/>
      <c r="D567" s="1066"/>
      <c r="E567" s="1060"/>
      <c r="F567" s="1060"/>
      <c r="G567" s="1066"/>
      <c r="H567" s="1065"/>
      <c r="I567" s="1060"/>
      <c r="J567" s="1060"/>
      <c r="K567" s="1066"/>
      <c r="L567" s="1060"/>
      <c r="M567" s="1060"/>
      <c r="N567" s="1066"/>
      <c r="O567" s="1060"/>
      <c r="P567" s="849"/>
      <c r="R567" s="914"/>
      <c r="S567" s="914"/>
    </row>
    <row r="568" spans="1:19">
      <c r="A568" s="1065"/>
      <c r="B568" s="1059"/>
      <c r="C568" s="1060"/>
      <c r="D568" s="1066"/>
      <c r="E568" s="1060"/>
      <c r="F568" s="1060"/>
      <c r="G568" s="1066"/>
      <c r="H568" s="1065"/>
      <c r="I568" s="1060"/>
      <c r="J568" s="1060"/>
      <c r="K568" s="1066"/>
      <c r="L568" s="1060"/>
      <c r="M568" s="1060"/>
      <c r="N568" s="1066"/>
      <c r="O568" s="1060"/>
      <c r="P568" s="849"/>
      <c r="R568" s="914"/>
      <c r="S568" s="914"/>
    </row>
    <row r="569" spans="1:19">
      <c r="A569" s="1065"/>
      <c r="B569" s="1059"/>
      <c r="C569" s="1060"/>
      <c r="D569" s="1066"/>
      <c r="E569" s="1060"/>
      <c r="F569" s="1060"/>
      <c r="G569" s="1066"/>
      <c r="H569" s="1065"/>
      <c r="I569" s="1060"/>
      <c r="J569" s="1060"/>
      <c r="K569" s="1066"/>
      <c r="L569" s="1060"/>
      <c r="M569" s="1060"/>
      <c r="N569" s="1066"/>
      <c r="O569" s="1060"/>
      <c r="P569" s="849"/>
      <c r="R569" s="914"/>
      <c r="S569" s="914"/>
    </row>
    <row r="570" spans="1:19">
      <c r="A570" s="1065"/>
      <c r="B570" s="1059"/>
      <c r="C570" s="1060"/>
      <c r="D570" s="1066"/>
      <c r="E570" s="1060"/>
      <c r="F570" s="1060"/>
      <c r="G570" s="1066"/>
      <c r="H570" s="1065"/>
      <c r="I570" s="1060"/>
      <c r="J570" s="1060"/>
      <c r="K570" s="1066"/>
      <c r="L570" s="1060"/>
      <c r="M570" s="1060"/>
      <c r="N570" s="1066"/>
      <c r="O570" s="1060"/>
      <c r="P570" s="849"/>
      <c r="R570" s="914"/>
      <c r="S570" s="914"/>
    </row>
    <row r="571" spans="1:19">
      <c r="A571" s="1065"/>
      <c r="B571" s="1059"/>
      <c r="C571" s="1060"/>
      <c r="D571" s="1066"/>
      <c r="E571" s="1060"/>
      <c r="F571" s="1060"/>
      <c r="G571" s="1066"/>
      <c r="H571" s="1065"/>
      <c r="I571" s="1060"/>
      <c r="J571" s="1060"/>
      <c r="K571" s="1066"/>
      <c r="L571" s="1060"/>
      <c r="M571" s="1060"/>
      <c r="N571" s="1066"/>
      <c r="O571" s="1060"/>
      <c r="P571" s="849"/>
      <c r="R571" s="914"/>
      <c r="S571" s="914"/>
    </row>
    <row r="572" spans="1:19">
      <c r="A572" s="1065"/>
      <c r="B572" s="1059"/>
      <c r="C572" s="1060"/>
      <c r="D572" s="1066"/>
      <c r="E572" s="1060"/>
      <c r="F572" s="1060"/>
      <c r="G572" s="1066"/>
      <c r="H572" s="1065"/>
      <c r="I572" s="1060"/>
      <c r="J572" s="1060"/>
      <c r="K572" s="1066"/>
      <c r="L572" s="1060"/>
      <c r="M572" s="1060"/>
      <c r="N572" s="1066"/>
      <c r="O572" s="1060"/>
      <c r="P572" s="849"/>
      <c r="R572" s="914"/>
      <c r="S572" s="914"/>
    </row>
    <row r="573" spans="1:19">
      <c r="A573" s="1065"/>
      <c r="B573" s="1059"/>
      <c r="C573" s="1060"/>
      <c r="D573" s="1066"/>
      <c r="E573" s="1060"/>
      <c r="F573" s="1060"/>
      <c r="G573" s="1066"/>
      <c r="H573" s="1065"/>
      <c r="I573" s="1060"/>
      <c r="J573" s="1060"/>
      <c r="K573" s="1066"/>
      <c r="L573" s="1060"/>
      <c r="M573" s="1060"/>
      <c r="N573" s="1066"/>
      <c r="O573" s="1060"/>
      <c r="P573" s="849"/>
      <c r="R573" s="914"/>
      <c r="S573" s="914"/>
    </row>
    <row r="574" spans="1:19">
      <c r="A574" s="1065"/>
      <c r="B574" s="1059"/>
      <c r="C574" s="1060"/>
      <c r="D574" s="1066"/>
      <c r="E574" s="1060"/>
      <c r="F574" s="1060"/>
      <c r="G574" s="1066"/>
      <c r="H574" s="1065"/>
      <c r="I574" s="1060"/>
      <c r="J574" s="1060"/>
      <c r="K574" s="1066"/>
      <c r="L574" s="1060"/>
      <c r="M574" s="1060"/>
      <c r="N574" s="1066"/>
      <c r="O574" s="1060"/>
      <c r="P574" s="849"/>
      <c r="R574" s="914"/>
      <c r="S574" s="914"/>
    </row>
    <row r="575" spans="1:19">
      <c r="A575" s="1065"/>
      <c r="B575" s="1059"/>
      <c r="C575" s="1060"/>
      <c r="D575" s="1066"/>
      <c r="E575" s="1060"/>
      <c r="F575" s="1060"/>
      <c r="G575" s="1066"/>
      <c r="H575" s="1065"/>
      <c r="I575" s="1060"/>
      <c r="J575" s="1060"/>
      <c r="K575" s="1066"/>
      <c r="L575" s="1060"/>
      <c r="M575" s="1060"/>
      <c r="N575" s="1066"/>
      <c r="O575" s="1060"/>
      <c r="P575" s="849"/>
      <c r="R575" s="914"/>
      <c r="S575" s="914"/>
    </row>
    <row r="576" spans="1:19">
      <c r="A576" s="1065"/>
      <c r="B576" s="1059"/>
      <c r="C576" s="1060"/>
      <c r="D576" s="1066"/>
      <c r="E576" s="1060"/>
      <c r="F576" s="1060"/>
      <c r="G576" s="1066"/>
      <c r="H576" s="1065"/>
      <c r="I576" s="1060"/>
      <c r="J576" s="1060"/>
      <c r="K576" s="1066"/>
      <c r="L576" s="1060"/>
      <c r="M576" s="1060"/>
      <c r="N576" s="1066"/>
      <c r="O576" s="1060"/>
      <c r="P576" s="849"/>
      <c r="R576" s="914"/>
      <c r="S576" s="914"/>
    </row>
    <row r="577" spans="1:19">
      <c r="A577" s="1065"/>
      <c r="B577" s="1059"/>
      <c r="C577" s="1060"/>
      <c r="D577" s="1066"/>
      <c r="E577" s="1060"/>
      <c r="F577" s="1060"/>
      <c r="G577" s="1066"/>
      <c r="H577" s="1065"/>
      <c r="I577" s="1060"/>
      <c r="J577" s="1060"/>
      <c r="K577" s="1066"/>
      <c r="L577" s="1060"/>
      <c r="M577" s="1060"/>
      <c r="N577" s="1066"/>
      <c r="O577" s="1060"/>
      <c r="P577" s="849"/>
      <c r="R577" s="914"/>
      <c r="S577" s="914"/>
    </row>
    <row r="578" spans="1:19">
      <c r="A578" s="1065"/>
      <c r="B578" s="1059"/>
      <c r="C578" s="1060"/>
      <c r="D578" s="1066"/>
      <c r="E578" s="1060"/>
      <c r="F578" s="1060"/>
      <c r="G578" s="1066"/>
      <c r="H578" s="1065"/>
      <c r="I578" s="1060"/>
      <c r="J578" s="1060"/>
      <c r="K578" s="1066"/>
      <c r="L578" s="1060"/>
      <c r="M578" s="1060"/>
      <c r="N578" s="1066"/>
      <c r="O578" s="1060"/>
      <c r="P578" s="849"/>
      <c r="R578" s="914"/>
      <c r="S578" s="914"/>
    </row>
    <row r="579" spans="1:19">
      <c r="A579" s="1065"/>
      <c r="B579" s="1059"/>
      <c r="C579" s="1060"/>
      <c r="D579" s="1066"/>
      <c r="E579" s="1060"/>
      <c r="F579" s="1060"/>
      <c r="G579" s="1066"/>
      <c r="H579" s="1065"/>
      <c r="I579" s="1060"/>
      <c r="J579" s="1060"/>
      <c r="K579" s="1066"/>
      <c r="L579" s="1060"/>
      <c r="M579" s="1060"/>
      <c r="N579" s="1066"/>
      <c r="O579" s="1060"/>
      <c r="P579" s="849"/>
      <c r="R579" s="914"/>
      <c r="S579" s="914"/>
    </row>
    <row r="580" spans="1:19">
      <c r="A580" s="1065"/>
      <c r="B580" s="1059"/>
      <c r="C580" s="1060"/>
      <c r="D580" s="1066"/>
      <c r="E580" s="1060"/>
      <c r="F580" s="1060"/>
      <c r="G580" s="1066"/>
      <c r="H580" s="1065"/>
      <c r="I580" s="1060"/>
      <c r="J580" s="1060"/>
      <c r="K580" s="1066"/>
      <c r="L580" s="1060"/>
      <c r="M580" s="1060"/>
      <c r="N580" s="1066"/>
      <c r="O580" s="1060"/>
      <c r="P580" s="849"/>
      <c r="R580" s="914"/>
      <c r="S580" s="914"/>
    </row>
    <row r="581" spans="1:19">
      <c r="A581" s="1065"/>
      <c r="B581" s="1059"/>
      <c r="C581" s="1060"/>
      <c r="D581" s="1066"/>
      <c r="E581" s="1060"/>
      <c r="F581" s="1060"/>
      <c r="G581" s="1066"/>
      <c r="H581" s="1065"/>
      <c r="I581" s="1060"/>
      <c r="J581" s="1060"/>
      <c r="K581" s="1066"/>
      <c r="L581" s="1060"/>
      <c r="M581" s="1060"/>
      <c r="N581" s="1066"/>
      <c r="O581" s="1060"/>
      <c r="P581" s="849"/>
      <c r="R581" s="914"/>
      <c r="S581" s="914"/>
    </row>
    <row r="582" spans="1:19">
      <c r="A582" s="1065"/>
      <c r="B582" s="1059"/>
      <c r="C582" s="1060"/>
      <c r="D582" s="1066"/>
      <c r="E582" s="1060"/>
      <c r="F582" s="1060"/>
      <c r="G582" s="1066"/>
      <c r="H582" s="1065"/>
      <c r="I582" s="1060"/>
      <c r="J582" s="1060"/>
      <c r="K582" s="1066"/>
      <c r="L582" s="1060"/>
      <c r="M582" s="1060"/>
      <c r="N582" s="1066"/>
      <c r="O582" s="1060"/>
      <c r="P582" s="849"/>
      <c r="R582" s="914"/>
      <c r="S582" s="914"/>
    </row>
    <row r="583" spans="1:19">
      <c r="A583" s="1065"/>
      <c r="B583" s="1059"/>
      <c r="C583" s="1060"/>
      <c r="D583" s="1066"/>
      <c r="E583" s="1060"/>
      <c r="F583" s="1060"/>
      <c r="G583" s="1066"/>
      <c r="H583" s="1065"/>
      <c r="I583" s="1060"/>
      <c r="J583" s="1060"/>
      <c r="K583" s="1066"/>
      <c r="L583" s="1060"/>
      <c r="M583" s="1060"/>
      <c r="N583" s="1066"/>
      <c r="O583" s="1060"/>
      <c r="P583" s="849"/>
      <c r="R583" s="914"/>
      <c r="S583" s="914"/>
    </row>
    <row r="584" spans="1:19">
      <c r="A584" s="1065"/>
      <c r="B584" s="1059"/>
      <c r="C584" s="1060"/>
      <c r="D584" s="1066"/>
      <c r="E584" s="1060"/>
      <c r="F584" s="1060"/>
      <c r="G584" s="1066"/>
      <c r="H584" s="1065"/>
      <c r="I584" s="1060"/>
      <c r="J584" s="1060"/>
      <c r="K584" s="1066"/>
      <c r="L584" s="1060"/>
      <c r="M584" s="1060"/>
      <c r="N584" s="1066"/>
      <c r="O584" s="1060"/>
      <c r="P584" s="849"/>
      <c r="R584" s="914"/>
      <c r="S584" s="914"/>
    </row>
    <row r="585" spans="1:19">
      <c r="A585" s="1065"/>
      <c r="B585" s="1059"/>
      <c r="C585" s="1060"/>
      <c r="D585" s="1066"/>
      <c r="E585" s="1060"/>
      <c r="F585" s="1060"/>
      <c r="G585" s="1066"/>
      <c r="H585" s="1065"/>
      <c r="I585" s="1060"/>
      <c r="J585" s="1060"/>
      <c r="K585" s="1066"/>
      <c r="L585" s="1060"/>
      <c r="M585" s="1060"/>
      <c r="N585" s="1066"/>
      <c r="O585" s="1060"/>
      <c r="P585" s="849"/>
      <c r="R585" s="914"/>
      <c r="S585" s="914"/>
    </row>
    <row r="586" spans="1:19">
      <c r="A586" s="1065"/>
      <c r="B586" s="1059"/>
      <c r="C586" s="1060"/>
      <c r="D586" s="1066"/>
      <c r="E586" s="1060"/>
      <c r="F586" s="1060"/>
      <c r="G586" s="1066"/>
      <c r="H586" s="1065"/>
      <c r="I586" s="1060"/>
      <c r="J586" s="1060"/>
      <c r="K586" s="1066"/>
      <c r="L586" s="1060"/>
      <c r="M586" s="1060"/>
      <c r="N586" s="1066"/>
      <c r="O586" s="1060"/>
      <c r="P586" s="849"/>
      <c r="R586" s="914"/>
      <c r="S586" s="914"/>
    </row>
    <row r="587" spans="1:19">
      <c r="A587" s="1065"/>
      <c r="B587" s="1059"/>
      <c r="C587" s="1060"/>
      <c r="D587" s="1066"/>
      <c r="E587" s="1060"/>
      <c r="F587" s="1060"/>
      <c r="G587" s="1066"/>
      <c r="H587" s="1065"/>
      <c r="I587" s="1060"/>
      <c r="J587" s="1060"/>
      <c r="K587" s="1066"/>
      <c r="L587" s="1060"/>
      <c r="M587" s="1060"/>
      <c r="N587" s="1066"/>
      <c r="O587" s="1060"/>
      <c r="P587" s="849"/>
      <c r="R587" s="914"/>
      <c r="S587" s="914"/>
    </row>
    <row r="588" spans="1:19">
      <c r="A588" s="1065"/>
      <c r="B588" s="1059"/>
      <c r="C588" s="1060"/>
      <c r="D588" s="1066"/>
      <c r="E588" s="1060"/>
      <c r="F588" s="1060"/>
      <c r="G588" s="1066"/>
      <c r="H588" s="1065"/>
      <c r="I588" s="1060"/>
      <c r="J588" s="1060"/>
      <c r="K588" s="1066"/>
      <c r="L588" s="1060"/>
      <c r="M588" s="1060"/>
      <c r="N588" s="1066"/>
      <c r="O588" s="1060"/>
      <c r="P588" s="849"/>
      <c r="R588" s="914"/>
      <c r="S588" s="914"/>
    </row>
    <row r="589" spans="1:19">
      <c r="A589" s="1065"/>
      <c r="B589" s="1059"/>
      <c r="C589" s="1060"/>
      <c r="D589" s="1066"/>
      <c r="E589" s="1060"/>
      <c r="F589" s="1060"/>
      <c r="G589" s="1066"/>
      <c r="H589" s="1065"/>
      <c r="I589" s="1060"/>
      <c r="J589" s="1060"/>
      <c r="K589" s="1066"/>
      <c r="L589" s="1060"/>
      <c r="M589" s="1060"/>
      <c r="N589" s="1066"/>
      <c r="O589" s="1060"/>
      <c r="P589" s="849"/>
      <c r="R589" s="914"/>
      <c r="S589" s="914"/>
    </row>
    <row r="590" spans="1:19">
      <c r="A590" s="1065"/>
      <c r="B590" s="1059"/>
      <c r="C590" s="1060"/>
      <c r="D590" s="1066"/>
      <c r="E590" s="1060"/>
      <c r="F590" s="1060"/>
      <c r="G590" s="1066"/>
      <c r="H590" s="1065"/>
      <c r="I590" s="1060"/>
      <c r="J590" s="1060"/>
      <c r="K590" s="1066"/>
      <c r="L590" s="1060"/>
      <c r="M590" s="1060"/>
      <c r="N590" s="1066"/>
      <c r="O590" s="1060"/>
      <c r="P590" s="849"/>
      <c r="R590" s="914"/>
      <c r="S590" s="914"/>
    </row>
    <row r="591" spans="1:19">
      <c r="A591" s="1065"/>
      <c r="B591" s="1059"/>
      <c r="C591" s="1060"/>
      <c r="D591" s="1066"/>
      <c r="E591" s="1060"/>
      <c r="F591" s="1060"/>
      <c r="G591" s="1066"/>
      <c r="H591" s="1065"/>
      <c r="I591" s="1060"/>
      <c r="J591" s="1060"/>
      <c r="K591" s="1066"/>
      <c r="L591" s="1060"/>
      <c r="M591" s="1060"/>
      <c r="N591" s="1066"/>
      <c r="O591" s="1060"/>
      <c r="P591" s="849"/>
      <c r="R591" s="914"/>
      <c r="S591" s="914"/>
    </row>
    <row r="592" spans="1:19">
      <c r="A592" s="1065"/>
      <c r="B592" s="1059"/>
      <c r="C592" s="1060"/>
      <c r="D592" s="1066"/>
      <c r="E592" s="1060"/>
      <c r="F592" s="1060"/>
      <c r="G592" s="1066"/>
      <c r="H592" s="1065"/>
      <c r="I592" s="1060"/>
      <c r="J592" s="1060"/>
      <c r="K592" s="1066"/>
      <c r="L592" s="1060"/>
      <c r="M592" s="1060"/>
      <c r="N592" s="1066"/>
      <c r="O592" s="1060"/>
      <c r="P592" s="849"/>
      <c r="R592" s="914"/>
      <c r="S592" s="914"/>
    </row>
    <row r="593" spans="1:19">
      <c r="A593" s="1065"/>
      <c r="B593" s="1059"/>
      <c r="C593" s="1060"/>
      <c r="D593" s="1066"/>
      <c r="E593" s="1060"/>
      <c r="F593" s="1060"/>
      <c r="G593" s="1066"/>
      <c r="H593" s="1065"/>
      <c r="I593" s="1060"/>
      <c r="J593" s="1060"/>
      <c r="K593" s="1066"/>
      <c r="L593" s="1060"/>
      <c r="M593" s="1060"/>
      <c r="N593" s="1066"/>
      <c r="O593" s="1060"/>
      <c r="P593" s="849"/>
      <c r="R593" s="914"/>
      <c r="S593" s="914"/>
    </row>
    <row r="594" spans="1:19">
      <c r="A594" s="1065"/>
      <c r="B594" s="1059"/>
      <c r="C594" s="1060"/>
      <c r="D594" s="1066"/>
      <c r="E594" s="1060"/>
      <c r="F594" s="1060"/>
      <c r="G594" s="1066"/>
      <c r="H594" s="1065"/>
      <c r="I594" s="1060"/>
      <c r="J594" s="1060"/>
      <c r="K594" s="1066"/>
      <c r="L594" s="1060"/>
      <c r="M594" s="1060"/>
      <c r="N594" s="1066"/>
      <c r="O594" s="1060"/>
      <c r="P594" s="849"/>
      <c r="R594" s="914"/>
      <c r="S594" s="914"/>
    </row>
    <row r="595" spans="1:19">
      <c r="A595" s="1065"/>
      <c r="B595" s="1059"/>
      <c r="C595" s="1060"/>
      <c r="D595" s="1066"/>
      <c r="E595" s="1060"/>
      <c r="F595" s="1060"/>
      <c r="G595" s="1066"/>
      <c r="H595" s="1065"/>
      <c r="I595" s="1060"/>
      <c r="J595" s="1060"/>
      <c r="K595" s="1066"/>
      <c r="L595" s="1060"/>
      <c r="M595" s="1060"/>
      <c r="N595" s="1066"/>
      <c r="O595" s="1060"/>
      <c r="P595" s="849"/>
      <c r="R595" s="914"/>
      <c r="S595" s="914"/>
    </row>
    <row r="596" spans="1:19">
      <c r="A596" s="1065"/>
      <c r="B596" s="1059"/>
      <c r="C596" s="1060"/>
      <c r="D596" s="1066"/>
      <c r="E596" s="1060"/>
      <c r="F596" s="1060"/>
      <c r="G596" s="1066"/>
      <c r="H596" s="1065"/>
      <c r="I596" s="1060"/>
      <c r="J596" s="1060"/>
      <c r="K596" s="1066"/>
      <c r="L596" s="1060"/>
      <c r="M596" s="1060"/>
      <c r="N596" s="1066"/>
      <c r="O596" s="1060"/>
      <c r="P596" s="849"/>
      <c r="R596" s="914"/>
      <c r="S596" s="914"/>
    </row>
    <row r="597" spans="1:19">
      <c r="A597" s="1065"/>
      <c r="B597" s="1059"/>
      <c r="C597" s="1060"/>
      <c r="D597" s="1066"/>
      <c r="E597" s="1060"/>
      <c r="F597" s="1060"/>
      <c r="G597" s="1066"/>
      <c r="H597" s="1065"/>
      <c r="I597" s="1060"/>
      <c r="J597" s="1060"/>
      <c r="K597" s="1066"/>
      <c r="L597" s="1060"/>
      <c r="M597" s="1060"/>
      <c r="N597" s="1066"/>
      <c r="O597" s="1060"/>
      <c r="P597" s="849"/>
      <c r="R597" s="914"/>
      <c r="S597" s="914"/>
    </row>
    <row r="598" spans="1:19">
      <c r="A598" s="1065"/>
      <c r="B598" s="1059"/>
      <c r="C598" s="1060"/>
      <c r="D598" s="1066"/>
      <c r="E598" s="1060"/>
      <c r="F598" s="1060"/>
      <c r="G598" s="1066"/>
      <c r="H598" s="1065"/>
      <c r="I598" s="1060"/>
      <c r="J598" s="1060"/>
      <c r="K598" s="1066"/>
      <c r="L598" s="1060"/>
      <c r="M598" s="1060"/>
      <c r="N598" s="1066"/>
      <c r="O598" s="1060"/>
      <c r="P598" s="849"/>
      <c r="R598" s="914"/>
      <c r="S598" s="914"/>
    </row>
    <row r="599" spans="1:19">
      <c r="A599" s="1065"/>
      <c r="B599" s="1059"/>
      <c r="C599" s="1060"/>
      <c r="D599" s="1066"/>
      <c r="E599" s="1060"/>
      <c r="F599" s="1060"/>
      <c r="G599" s="1066"/>
      <c r="H599" s="1065"/>
      <c r="I599" s="1060"/>
      <c r="J599" s="1060"/>
      <c r="K599" s="1066"/>
      <c r="L599" s="1060"/>
      <c r="M599" s="1060"/>
      <c r="N599" s="1066"/>
      <c r="O599" s="1060"/>
      <c r="P599" s="849"/>
      <c r="R599" s="914"/>
      <c r="S599" s="914"/>
    </row>
    <row r="600" spans="1:19">
      <c r="A600" s="1065"/>
      <c r="B600" s="1059"/>
      <c r="C600" s="1060"/>
      <c r="D600" s="1066"/>
      <c r="E600" s="1060"/>
      <c r="F600" s="1060"/>
      <c r="G600" s="1066"/>
      <c r="H600" s="1065"/>
      <c r="I600" s="1060"/>
      <c r="J600" s="1060"/>
      <c r="K600" s="1066"/>
      <c r="L600" s="1060"/>
      <c r="M600" s="1060"/>
      <c r="N600" s="1066"/>
      <c r="O600" s="1060"/>
      <c r="P600" s="849"/>
      <c r="R600" s="914"/>
      <c r="S600" s="914"/>
    </row>
    <row r="601" spans="1:19">
      <c r="A601" s="1065"/>
      <c r="B601" s="1059"/>
      <c r="C601" s="1060"/>
      <c r="D601" s="1066"/>
      <c r="E601" s="1060"/>
      <c r="F601" s="1060"/>
      <c r="G601" s="1066"/>
      <c r="H601" s="1065"/>
      <c r="I601" s="1060"/>
      <c r="J601" s="1060"/>
      <c r="K601" s="1066"/>
      <c r="L601" s="1060"/>
      <c r="M601" s="1060"/>
      <c r="N601" s="1066"/>
      <c r="O601" s="1060"/>
      <c r="P601" s="849"/>
      <c r="R601" s="914"/>
      <c r="S601" s="914"/>
    </row>
    <row r="602" spans="1:19">
      <c r="A602" s="1065"/>
      <c r="B602" s="1059"/>
      <c r="C602" s="1060"/>
      <c r="D602" s="1066"/>
      <c r="E602" s="1060"/>
      <c r="F602" s="1060"/>
      <c r="G602" s="1066"/>
      <c r="H602" s="1065"/>
      <c r="I602" s="1060"/>
      <c r="J602" s="1060"/>
      <c r="K602" s="1066"/>
      <c r="L602" s="1060"/>
      <c r="M602" s="1060"/>
      <c r="N602" s="1066"/>
      <c r="O602" s="1060"/>
      <c r="P602" s="849"/>
      <c r="R602" s="914"/>
      <c r="S602" s="914"/>
    </row>
    <row r="603" spans="1:19">
      <c r="A603" s="1065"/>
      <c r="B603" s="1059"/>
      <c r="C603" s="1060"/>
      <c r="D603" s="1066"/>
      <c r="E603" s="1060"/>
      <c r="F603" s="1060"/>
      <c r="G603" s="1066"/>
      <c r="H603" s="1065"/>
      <c r="I603" s="1060"/>
      <c r="J603" s="1060"/>
      <c r="K603" s="1066"/>
      <c r="L603" s="1060"/>
      <c r="M603" s="1060"/>
      <c r="N603" s="1066"/>
      <c r="O603" s="1060"/>
      <c r="P603" s="849"/>
      <c r="R603" s="914"/>
      <c r="S603" s="914"/>
    </row>
    <row r="604" spans="1:19">
      <c r="A604" s="1065"/>
      <c r="B604" s="1059"/>
      <c r="C604" s="1060"/>
      <c r="D604" s="1066"/>
      <c r="E604" s="1060"/>
      <c r="F604" s="1060"/>
      <c r="G604" s="1066"/>
      <c r="H604" s="1065"/>
      <c r="I604" s="1060"/>
      <c r="J604" s="1060"/>
      <c r="K604" s="1066"/>
      <c r="L604" s="1060"/>
      <c r="M604" s="1060"/>
      <c r="N604" s="1066"/>
      <c r="O604" s="1060"/>
      <c r="P604" s="849"/>
      <c r="R604" s="914"/>
      <c r="S604" s="914"/>
    </row>
    <row r="605" spans="1:19">
      <c r="A605" s="1065"/>
      <c r="B605" s="1059"/>
      <c r="C605" s="1060"/>
      <c r="D605" s="1066"/>
      <c r="E605" s="1060"/>
      <c r="F605" s="1060"/>
      <c r="G605" s="1066"/>
      <c r="H605" s="1065"/>
      <c r="I605" s="1060"/>
      <c r="J605" s="1060"/>
      <c r="K605" s="1066"/>
      <c r="L605" s="1060"/>
      <c r="M605" s="1060"/>
      <c r="N605" s="1066"/>
      <c r="O605" s="1060"/>
      <c r="P605" s="849"/>
      <c r="R605" s="914"/>
      <c r="S605" s="914"/>
    </row>
    <row r="606" spans="1:19">
      <c r="A606" s="1065"/>
      <c r="B606" s="1059"/>
      <c r="C606" s="1060"/>
      <c r="D606" s="1066"/>
      <c r="E606" s="1060"/>
      <c r="F606" s="1060"/>
      <c r="G606" s="1066"/>
      <c r="H606" s="1065"/>
      <c r="I606" s="1060"/>
      <c r="J606" s="1060"/>
      <c r="K606" s="1066"/>
      <c r="L606" s="1060"/>
      <c r="M606" s="1060"/>
      <c r="N606" s="1066"/>
      <c r="O606" s="1060"/>
      <c r="P606" s="849"/>
      <c r="R606" s="914"/>
      <c r="S606" s="914"/>
    </row>
    <row r="607" spans="1:19">
      <c r="A607" s="1065"/>
      <c r="B607" s="1059"/>
      <c r="C607" s="1060"/>
      <c r="D607" s="1066"/>
      <c r="E607" s="1060"/>
      <c r="F607" s="1060"/>
      <c r="G607" s="1066"/>
      <c r="H607" s="1065"/>
      <c r="I607" s="1060"/>
      <c r="J607" s="1060"/>
      <c r="K607" s="1066"/>
      <c r="L607" s="1060"/>
      <c r="M607" s="1060"/>
      <c r="N607" s="1066"/>
      <c r="O607" s="1060"/>
      <c r="P607" s="849"/>
      <c r="R607" s="914"/>
      <c r="S607" s="914"/>
    </row>
    <row r="608" spans="1:19">
      <c r="A608" s="1065"/>
      <c r="B608" s="1059"/>
      <c r="C608" s="1060"/>
      <c r="D608" s="1066"/>
      <c r="E608" s="1060"/>
      <c r="F608" s="1060"/>
      <c r="G608" s="1066"/>
      <c r="H608" s="1065"/>
      <c r="I608" s="1060"/>
      <c r="J608" s="1060"/>
      <c r="K608" s="1066"/>
      <c r="L608" s="1060"/>
      <c r="M608" s="1060"/>
      <c r="N608" s="1066"/>
      <c r="O608" s="1060"/>
      <c r="P608" s="849"/>
      <c r="R608" s="914"/>
      <c r="S608" s="914"/>
    </row>
    <row r="609" spans="1:19">
      <c r="A609" s="1065"/>
      <c r="B609" s="1059"/>
      <c r="C609" s="1060"/>
      <c r="D609" s="1066"/>
      <c r="E609" s="1060"/>
      <c r="F609" s="1060"/>
      <c r="G609" s="1066"/>
      <c r="H609" s="1065"/>
      <c r="I609" s="1060"/>
      <c r="J609" s="1060"/>
      <c r="K609" s="1066"/>
      <c r="L609" s="1060"/>
      <c r="M609" s="1060"/>
      <c r="N609" s="1066"/>
      <c r="O609" s="1060"/>
      <c r="P609" s="849"/>
      <c r="R609" s="914"/>
      <c r="S609" s="914"/>
    </row>
    <row r="610" spans="1:19">
      <c r="A610" s="1065"/>
      <c r="B610" s="1059"/>
      <c r="C610" s="1060"/>
      <c r="D610" s="1066"/>
      <c r="E610" s="1060"/>
      <c r="F610" s="1060"/>
      <c r="G610" s="1066"/>
      <c r="H610" s="1065"/>
      <c r="I610" s="1060"/>
      <c r="J610" s="1060"/>
      <c r="K610" s="1066"/>
      <c r="L610" s="1060"/>
      <c r="M610" s="1060"/>
      <c r="N610" s="1066"/>
      <c r="O610" s="1060"/>
      <c r="P610" s="849"/>
      <c r="R610" s="914"/>
      <c r="S610" s="914"/>
    </row>
    <row r="611" spans="1:19">
      <c r="A611" s="1065"/>
      <c r="B611" s="1059"/>
      <c r="C611" s="1060"/>
      <c r="D611" s="1066"/>
      <c r="E611" s="1060"/>
      <c r="F611" s="1060"/>
      <c r="G611" s="1066"/>
      <c r="H611" s="1065"/>
      <c r="I611" s="1060"/>
      <c r="J611" s="1060"/>
      <c r="K611" s="1066"/>
      <c r="L611" s="1060"/>
      <c r="M611" s="1060"/>
      <c r="N611" s="1066"/>
      <c r="O611" s="1060"/>
      <c r="P611" s="849"/>
      <c r="R611" s="914"/>
      <c r="S611" s="914"/>
    </row>
    <row r="612" spans="1:19">
      <c r="A612" s="1065"/>
      <c r="B612" s="1059"/>
      <c r="C612" s="1060"/>
      <c r="D612" s="1066"/>
      <c r="E612" s="1060"/>
      <c r="F612" s="1060"/>
      <c r="G612" s="1066"/>
      <c r="H612" s="1065"/>
      <c r="I612" s="1060"/>
      <c r="J612" s="1060"/>
      <c r="K612" s="1066"/>
      <c r="L612" s="1060"/>
      <c r="M612" s="1060"/>
      <c r="N612" s="1066"/>
      <c r="O612" s="1060"/>
      <c r="P612" s="849"/>
      <c r="R612" s="914"/>
      <c r="S612" s="914"/>
    </row>
    <row r="613" spans="1:19">
      <c r="A613" s="1065"/>
      <c r="B613" s="1059"/>
      <c r="C613" s="1060"/>
      <c r="D613" s="1066"/>
      <c r="E613" s="1060"/>
      <c r="F613" s="1060"/>
      <c r="G613" s="1066"/>
      <c r="H613" s="1065"/>
      <c r="I613" s="1060"/>
      <c r="J613" s="1060"/>
      <c r="K613" s="1066"/>
      <c r="L613" s="1060"/>
      <c r="M613" s="1060"/>
      <c r="N613" s="1066"/>
      <c r="O613" s="1060"/>
      <c r="P613" s="849"/>
      <c r="R613" s="914"/>
      <c r="S613" s="914"/>
    </row>
    <row r="614" spans="1:19">
      <c r="A614" s="1065"/>
      <c r="B614" s="1059"/>
      <c r="C614" s="1060"/>
      <c r="D614" s="1066"/>
      <c r="E614" s="1060"/>
      <c r="F614" s="1060"/>
      <c r="G614" s="1066"/>
      <c r="H614" s="1065"/>
      <c r="I614" s="1060"/>
      <c r="J614" s="1060"/>
      <c r="K614" s="1066"/>
      <c r="L614" s="1060"/>
      <c r="M614" s="1060"/>
      <c r="N614" s="1066"/>
      <c r="O614" s="1060"/>
      <c r="P614" s="849"/>
      <c r="R614" s="914"/>
      <c r="S614" s="914"/>
    </row>
    <row r="615" spans="1:19">
      <c r="A615" s="1065"/>
      <c r="B615" s="1059"/>
      <c r="C615" s="1060"/>
      <c r="D615" s="1066"/>
      <c r="E615" s="1060"/>
      <c r="F615" s="1060"/>
      <c r="G615" s="1066"/>
      <c r="H615" s="1065"/>
      <c r="I615" s="1060"/>
      <c r="J615" s="1060"/>
      <c r="K615" s="1066"/>
      <c r="L615" s="1060"/>
      <c r="M615" s="1060"/>
      <c r="N615" s="1066"/>
      <c r="O615" s="1060"/>
      <c r="P615" s="849"/>
      <c r="R615" s="914"/>
      <c r="S615" s="914"/>
    </row>
    <row r="616" spans="1:19">
      <c r="A616" s="1065"/>
      <c r="B616" s="1059"/>
      <c r="C616" s="1060"/>
      <c r="D616" s="1066"/>
      <c r="E616" s="1060"/>
      <c r="F616" s="1060"/>
      <c r="G616" s="1066"/>
      <c r="H616" s="1065"/>
      <c r="I616" s="1060"/>
      <c r="J616" s="1060"/>
      <c r="K616" s="1066"/>
      <c r="L616" s="1060"/>
      <c r="M616" s="1060"/>
      <c r="N616" s="1066"/>
      <c r="O616" s="1060"/>
      <c r="P616" s="849"/>
      <c r="R616" s="914"/>
      <c r="S616" s="914"/>
    </row>
    <row r="617" spans="1:19">
      <c r="A617" s="1065"/>
      <c r="B617" s="1059"/>
      <c r="C617" s="1060"/>
      <c r="D617" s="1066"/>
      <c r="E617" s="1060"/>
      <c r="F617" s="1060"/>
      <c r="G617" s="1066"/>
      <c r="H617" s="1065"/>
      <c r="I617" s="1060"/>
      <c r="J617" s="1060"/>
      <c r="K617" s="1066"/>
      <c r="L617" s="1060"/>
      <c r="M617" s="1060"/>
      <c r="N617" s="1066"/>
      <c r="O617" s="1060"/>
      <c r="P617" s="849"/>
      <c r="R617" s="914"/>
      <c r="S617" s="914"/>
    </row>
    <row r="618" spans="1:19">
      <c r="A618" s="1065"/>
      <c r="B618" s="1059"/>
      <c r="C618" s="1060"/>
      <c r="D618" s="1066"/>
      <c r="E618" s="1060"/>
      <c r="F618" s="1060"/>
      <c r="G618" s="1066"/>
      <c r="H618" s="1065"/>
      <c r="I618" s="1060"/>
      <c r="J618" s="1060"/>
      <c r="K618" s="1066"/>
      <c r="L618" s="1060"/>
      <c r="M618" s="1060"/>
      <c r="N618" s="1066"/>
      <c r="O618" s="1060"/>
      <c r="P618" s="849"/>
      <c r="R618" s="914"/>
      <c r="S618" s="914"/>
    </row>
    <row r="619" spans="1:19">
      <c r="A619" s="1065"/>
      <c r="B619" s="1059"/>
      <c r="C619" s="1060"/>
      <c r="D619" s="1066"/>
      <c r="E619" s="1060"/>
      <c r="F619" s="1060"/>
      <c r="G619" s="1066"/>
      <c r="H619" s="1065"/>
      <c r="I619" s="1060"/>
      <c r="J619" s="1060"/>
      <c r="K619" s="1066"/>
      <c r="L619" s="1060"/>
      <c r="M619" s="1060"/>
      <c r="N619" s="1066"/>
      <c r="O619" s="1060"/>
      <c r="P619" s="849"/>
      <c r="R619" s="914"/>
      <c r="S619" s="914"/>
    </row>
    <row r="620" spans="1:19">
      <c r="A620" s="1065"/>
      <c r="B620" s="1059"/>
      <c r="C620" s="1060"/>
      <c r="D620" s="1066"/>
      <c r="E620" s="1060"/>
      <c r="F620" s="1060"/>
      <c r="G620" s="1066"/>
      <c r="H620" s="1065"/>
      <c r="I620" s="1060"/>
      <c r="J620" s="1060"/>
      <c r="K620" s="1066"/>
      <c r="L620" s="1060"/>
      <c r="M620" s="1060"/>
      <c r="N620" s="1066"/>
      <c r="O620" s="1060"/>
      <c r="P620" s="849"/>
      <c r="R620" s="914"/>
      <c r="S620" s="914"/>
    </row>
    <row r="621" spans="1:19">
      <c r="A621" s="1065"/>
      <c r="B621" s="1059"/>
      <c r="C621" s="1060"/>
      <c r="D621" s="1066"/>
      <c r="E621" s="1060"/>
      <c r="F621" s="1060"/>
      <c r="G621" s="1066"/>
      <c r="H621" s="1065"/>
      <c r="I621" s="1060"/>
      <c r="J621" s="1060"/>
      <c r="K621" s="1066"/>
      <c r="L621" s="1060"/>
      <c r="M621" s="1060"/>
      <c r="N621" s="1066"/>
      <c r="O621" s="1060"/>
      <c r="P621" s="849"/>
      <c r="R621" s="914"/>
      <c r="S621" s="914"/>
    </row>
    <row r="622" spans="1:19">
      <c r="A622" s="1065"/>
      <c r="B622" s="1059"/>
      <c r="C622" s="1060"/>
      <c r="D622" s="1066"/>
      <c r="E622" s="1060"/>
      <c r="F622" s="1060"/>
      <c r="G622" s="1066"/>
      <c r="H622" s="1065"/>
      <c r="I622" s="1060"/>
      <c r="J622" s="1060"/>
      <c r="K622" s="1066"/>
      <c r="L622" s="1060"/>
      <c r="M622" s="1060"/>
      <c r="N622" s="1066"/>
      <c r="O622" s="1060"/>
      <c r="P622" s="849"/>
      <c r="R622" s="914"/>
      <c r="S622" s="914"/>
    </row>
    <row r="623" spans="1:19">
      <c r="A623" s="1065"/>
      <c r="B623" s="1059"/>
      <c r="C623" s="1060"/>
      <c r="D623" s="1066"/>
      <c r="E623" s="1060"/>
      <c r="F623" s="1060"/>
      <c r="G623" s="1066"/>
      <c r="H623" s="1065"/>
      <c r="I623" s="1060"/>
      <c r="J623" s="1060"/>
      <c r="K623" s="1066"/>
      <c r="L623" s="1060"/>
      <c r="M623" s="1060"/>
      <c r="N623" s="1066"/>
      <c r="O623" s="1060"/>
      <c r="P623" s="849"/>
      <c r="R623" s="914"/>
      <c r="S623" s="914"/>
    </row>
    <row r="624" spans="1:19">
      <c r="A624" s="1065"/>
      <c r="B624" s="1059"/>
      <c r="C624" s="1060"/>
      <c r="D624" s="1066"/>
      <c r="E624" s="1060"/>
      <c r="F624" s="1060"/>
      <c r="G624" s="1066"/>
      <c r="H624" s="1065"/>
      <c r="I624" s="1060"/>
      <c r="J624" s="1060"/>
      <c r="K624" s="1066"/>
      <c r="L624" s="1060"/>
      <c r="M624" s="1060"/>
      <c r="N624" s="1066"/>
      <c r="O624" s="1060"/>
      <c r="P624" s="849"/>
      <c r="R624" s="914"/>
      <c r="S624" s="914"/>
    </row>
    <row r="625" spans="1:19">
      <c r="A625" s="1065"/>
      <c r="B625" s="1059"/>
      <c r="C625" s="1060"/>
      <c r="D625" s="1066"/>
      <c r="E625" s="1060"/>
      <c r="F625" s="1060"/>
      <c r="G625" s="1066"/>
      <c r="H625" s="1065"/>
      <c r="I625" s="1060"/>
      <c r="J625" s="1060"/>
      <c r="K625" s="1066"/>
      <c r="L625" s="1060"/>
      <c r="M625" s="1060"/>
      <c r="N625" s="1066"/>
      <c r="O625" s="1060"/>
      <c r="P625" s="849"/>
      <c r="R625" s="914"/>
      <c r="S625" s="914"/>
    </row>
    <row r="626" spans="1:19">
      <c r="A626" s="1065"/>
      <c r="B626" s="1059"/>
      <c r="C626" s="1060"/>
      <c r="D626" s="1066"/>
      <c r="E626" s="1060"/>
      <c r="F626" s="1060"/>
      <c r="G626" s="1066"/>
      <c r="H626" s="1065"/>
      <c r="I626" s="1060"/>
      <c r="J626" s="1060"/>
      <c r="K626" s="1066"/>
      <c r="L626" s="1060"/>
      <c r="M626" s="1060"/>
      <c r="N626" s="1066"/>
      <c r="O626" s="1060"/>
      <c r="P626" s="849"/>
      <c r="R626" s="914"/>
      <c r="S626" s="914"/>
    </row>
    <row r="627" spans="1:19">
      <c r="A627" s="1065"/>
      <c r="B627" s="1059"/>
      <c r="C627" s="1060"/>
      <c r="D627" s="1066"/>
      <c r="E627" s="1060"/>
      <c r="F627" s="1060"/>
      <c r="G627" s="1066"/>
      <c r="H627" s="1065"/>
      <c r="I627" s="1060"/>
      <c r="J627" s="1060"/>
      <c r="K627" s="1066"/>
      <c r="L627" s="1060"/>
      <c r="M627" s="1060"/>
      <c r="N627" s="1066"/>
      <c r="O627" s="1060"/>
      <c r="P627" s="849"/>
      <c r="R627" s="914"/>
      <c r="S627" s="914"/>
    </row>
    <row r="628" spans="1:19">
      <c r="A628" s="1065"/>
      <c r="B628" s="1059"/>
      <c r="C628" s="1060"/>
      <c r="D628" s="1066"/>
      <c r="E628" s="1060"/>
      <c r="F628" s="1060"/>
      <c r="G628" s="1066"/>
      <c r="H628" s="1065"/>
      <c r="I628" s="1060"/>
      <c r="J628" s="1060"/>
      <c r="K628" s="1066"/>
      <c r="L628" s="1060"/>
      <c r="M628" s="1060"/>
      <c r="N628" s="1066"/>
      <c r="O628" s="1060"/>
      <c r="P628" s="849"/>
      <c r="R628" s="914"/>
      <c r="S628" s="914"/>
    </row>
    <row r="629" spans="1:19">
      <c r="A629" s="1065"/>
      <c r="B629" s="1059"/>
      <c r="C629" s="1060"/>
      <c r="D629" s="1066"/>
      <c r="E629" s="1060"/>
      <c r="F629" s="1060"/>
      <c r="G629" s="1066"/>
      <c r="H629" s="1065"/>
      <c r="I629" s="1060"/>
      <c r="J629" s="1060"/>
      <c r="K629" s="1066"/>
      <c r="L629" s="1060"/>
      <c r="M629" s="1060"/>
      <c r="N629" s="1066"/>
      <c r="O629" s="1060"/>
      <c r="P629" s="849"/>
      <c r="R629" s="914"/>
      <c r="S629" s="914"/>
    </row>
    <row r="630" spans="1:19">
      <c r="A630" s="1065"/>
      <c r="B630" s="1059"/>
      <c r="C630" s="1060"/>
      <c r="D630" s="1066"/>
      <c r="E630" s="1060"/>
      <c r="F630" s="1060"/>
      <c r="G630" s="1066"/>
      <c r="H630" s="1065"/>
      <c r="I630" s="1060"/>
      <c r="J630" s="1060"/>
      <c r="K630" s="1066"/>
      <c r="L630" s="1060"/>
      <c r="M630" s="1060"/>
      <c r="N630" s="1066"/>
      <c r="O630" s="1060"/>
      <c r="P630" s="849"/>
      <c r="R630" s="914"/>
      <c r="S630" s="914"/>
    </row>
    <row r="631" spans="1:19">
      <c r="A631" s="1065"/>
      <c r="B631" s="1059"/>
      <c r="C631" s="1060"/>
      <c r="D631" s="1066"/>
      <c r="E631" s="1060"/>
      <c r="F631" s="1060"/>
      <c r="G631" s="1066"/>
      <c r="H631" s="1065"/>
      <c r="I631" s="1060"/>
      <c r="J631" s="1060"/>
      <c r="K631" s="1066"/>
      <c r="L631" s="1060"/>
      <c r="M631" s="1060"/>
      <c r="N631" s="1066"/>
      <c r="O631" s="1060"/>
      <c r="P631" s="849"/>
      <c r="R631" s="914"/>
      <c r="S631" s="914"/>
    </row>
    <row r="632" spans="1:19">
      <c r="A632" s="1065"/>
      <c r="B632" s="1059"/>
      <c r="C632" s="1060"/>
      <c r="D632" s="1066"/>
      <c r="E632" s="1060"/>
      <c r="F632" s="1060"/>
      <c r="G632" s="1066"/>
      <c r="H632" s="1065"/>
      <c r="I632" s="1060"/>
      <c r="J632" s="1060"/>
      <c r="K632" s="1066"/>
      <c r="L632" s="1060"/>
      <c r="M632" s="1060"/>
      <c r="N632" s="1066"/>
      <c r="O632" s="1060"/>
      <c r="P632" s="849"/>
      <c r="R632" s="914"/>
      <c r="S632" s="914"/>
    </row>
    <row r="633" spans="1:19">
      <c r="A633" s="1065"/>
      <c r="B633" s="1059"/>
      <c r="C633" s="1060"/>
      <c r="D633" s="1066"/>
      <c r="E633" s="1060"/>
      <c r="F633" s="1060"/>
      <c r="G633" s="1066"/>
      <c r="H633" s="1065"/>
      <c r="I633" s="1060"/>
      <c r="J633" s="1060"/>
      <c r="K633" s="1066"/>
      <c r="L633" s="1060"/>
      <c r="M633" s="1060"/>
      <c r="N633" s="1066"/>
      <c r="O633" s="1060"/>
      <c r="P633" s="849"/>
      <c r="R633" s="914"/>
      <c r="S633" s="914"/>
    </row>
    <row r="634" spans="1:19">
      <c r="A634" s="1065"/>
      <c r="B634" s="1059"/>
      <c r="C634" s="1060"/>
      <c r="D634" s="1066"/>
      <c r="E634" s="1060"/>
      <c r="F634" s="1060"/>
      <c r="G634" s="1066"/>
      <c r="H634" s="1065"/>
      <c r="I634" s="1060"/>
      <c r="J634" s="1060"/>
      <c r="K634" s="1066"/>
      <c r="L634" s="1060"/>
      <c r="M634" s="1060"/>
      <c r="N634" s="1066"/>
      <c r="O634" s="1060"/>
      <c r="P634" s="849"/>
      <c r="R634" s="914"/>
      <c r="S634" s="914"/>
    </row>
    <row r="635" spans="1:19">
      <c r="A635" s="1065"/>
      <c r="B635" s="1059"/>
      <c r="C635" s="1060"/>
      <c r="D635" s="1066"/>
      <c r="E635" s="1060"/>
      <c r="F635" s="1060"/>
      <c r="G635" s="1066"/>
      <c r="H635" s="1065"/>
      <c r="I635" s="1060"/>
      <c r="J635" s="1060"/>
      <c r="K635" s="1066"/>
      <c r="L635" s="1060"/>
      <c r="M635" s="1060"/>
      <c r="N635" s="1066"/>
      <c r="O635" s="1060"/>
      <c r="P635" s="849"/>
      <c r="R635" s="914"/>
      <c r="S635" s="914"/>
    </row>
    <row r="636" spans="1:19">
      <c r="A636" s="1065"/>
      <c r="B636" s="1059"/>
      <c r="C636" s="1060"/>
      <c r="D636" s="1066"/>
      <c r="E636" s="1060"/>
      <c r="F636" s="1060"/>
      <c r="G636" s="1066"/>
      <c r="H636" s="1065"/>
      <c r="I636" s="1060"/>
      <c r="J636" s="1060"/>
      <c r="K636" s="1066"/>
      <c r="L636" s="1060"/>
      <c r="M636" s="1060"/>
      <c r="N636" s="1066"/>
      <c r="O636" s="1060"/>
      <c r="P636" s="849"/>
      <c r="R636" s="914"/>
      <c r="S636" s="914"/>
    </row>
    <row r="637" spans="1:19">
      <c r="A637" s="1065"/>
      <c r="B637" s="1059"/>
      <c r="C637" s="1060"/>
      <c r="D637" s="1066"/>
      <c r="E637" s="1060"/>
      <c r="F637" s="1060"/>
      <c r="G637" s="1066"/>
      <c r="H637" s="1065"/>
      <c r="I637" s="1060"/>
      <c r="J637" s="1060"/>
      <c r="K637" s="1066"/>
      <c r="L637" s="1060"/>
      <c r="M637" s="1060"/>
      <c r="N637" s="1066"/>
      <c r="O637" s="1060"/>
      <c r="P637" s="849"/>
      <c r="R637" s="914"/>
      <c r="S637" s="914"/>
    </row>
    <row r="638" spans="1:19">
      <c r="A638" s="1065"/>
      <c r="B638" s="1059"/>
      <c r="C638" s="1060"/>
      <c r="D638" s="1066"/>
      <c r="E638" s="1060"/>
      <c r="F638" s="1060"/>
      <c r="G638" s="1066"/>
      <c r="H638" s="1065"/>
      <c r="I638" s="1060"/>
      <c r="J638" s="1060"/>
      <c r="K638" s="1066"/>
      <c r="L638" s="1060"/>
      <c r="M638" s="1060"/>
      <c r="N638" s="1066"/>
      <c r="O638" s="1060"/>
      <c r="P638" s="849"/>
      <c r="R638" s="914"/>
      <c r="S638" s="914"/>
    </row>
    <row r="639" spans="1:19">
      <c r="A639" s="1065"/>
      <c r="B639" s="1059"/>
      <c r="C639" s="1060"/>
      <c r="D639" s="1066"/>
      <c r="E639" s="1060"/>
      <c r="F639" s="1060"/>
      <c r="G639" s="1066"/>
      <c r="H639" s="1065"/>
      <c r="I639" s="1060"/>
      <c r="J639" s="1060"/>
      <c r="K639" s="1066"/>
      <c r="L639" s="1060"/>
      <c r="M639" s="1060"/>
      <c r="N639" s="1066"/>
      <c r="O639" s="1060"/>
      <c r="P639" s="849"/>
      <c r="R639" s="914"/>
      <c r="S639" s="914"/>
    </row>
    <row r="640" spans="1:19">
      <c r="A640" s="1065"/>
      <c r="B640" s="1059"/>
      <c r="C640" s="1060"/>
      <c r="D640" s="1066"/>
      <c r="E640" s="1060"/>
      <c r="F640" s="1060"/>
      <c r="G640" s="1066"/>
      <c r="H640" s="1065"/>
      <c r="I640" s="1060"/>
      <c r="J640" s="1060"/>
      <c r="K640" s="1066"/>
      <c r="L640" s="1060"/>
      <c r="M640" s="1060"/>
      <c r="N640" s="1066"/>
      <c r="O640" s="1060"/>
      <c r="P640" s="849"/>
      <c r="R640" s="914"/>
      <c r="S640" s="914"/>
    </row>
    <row r="641" spans="1:19">
      <c r="A641" s="1065"/>
      <c r="B641" s="1059"/>
      <c r="C641" s="1060"/>
      <c r="D641" s="1066"/>
      <c r="E641" s="1060"/>
      <c r="F641" s="1060"/>
      <c r="G641" s="1066"/>
      <c r="H641" s="1065"/>
      <c r="I641" s="1060"/>
      <c r="J641" s="1060"/>
      <c r="K641" s="1066"/>
      <c r="L641" s="1060"/>
      <c r="M641" s="1060"/>
      <c r="N641" s="1066"/>
      <c r="O641" s="1060"/>
      <c r="P641" s="849"/>
      <c r="R641" s="914"/>
      <c r="S641" s="914"/>
    </row>
    <row r="642" spans="1:19">
      <c r="A642" s="1065"/>
      <c r="B642" s="1059"/>
      <c r="C642" s="1060"/>
      <c r="D642" s="1066"/>
      <c r="E642" s="1060"/>
      <c r="F642" s="1060"/>
      <c r="G642" s="1066"/>
      <c r="H642" s="1065"/>
      <c r="I642" s="1060"/>
      <c r="J642" s="1060"/>
      <c r="K642" s="1066"/>
      <c r="L642" s="1060"/>
      <c r="M642" s="1060"/>
      <c r="N642" s="1066"/>
      <c r="O642" s="1060"/>
      <c r="P642" s="849"/>
      <c r="R642" s="914"/>
      <c r="S642" s="914"/>
    </row>
    <row r="643" spans="1:19">
      <c r="A643" s="1065"/>
      <c r="B643" s="1059"/>
      <c r="C643" s="1060"/>
      <c r="D643" s="1066"/>
      <c r="E643" s="1060"/>
      <c r="F643" s="1060"/>
      <c r="G643" s="1066"/>
      <c r="H643" s="1065"/>
      <c r="I643" s="1060"/>
      <c r="J643" s="1060"/>
      <c r="K643" s="1066"/>
      <c r="L643" s="1060"/>
      <c r="M643" s="1060"/>
      <c r="N643" s="1066"/>
      <c r="O643" s="1060"/>
      <c r="P643" s="849"/>
      <c r="R643" s="914"/>
      <c r="S643" s="914"/>
    </row>
    <row r="644" spans="1:19">
      <c r="A644" s="1065"/>
      <c r="B644" s="1059"/>
      <c r="C644" s="1060"/>
      <c r="D644" s="1066"/>
      <c r="E644" s="1060"/>
      <c r="F644" s="1060"/>
      <c r="G644" s="1066"/>
      <c r="H644" s="1065"/>
      <c r="I644" s="1060"/>
      <c r="J644" s="1060"/>
      <c r="K644" s="1066"/>
      <c r="L644" s="1060"/>
      <c r="M644" s="1060"/>
      <c r="N644" s="1066"/>
      <c r="O644" s="1060"/>
      <c r="P644" s="849"/>
      <c r="R644" s="914"/>
      <c r="S644" s="914"/>
    </row>
    <row r="645" spans="1:19">
      <c r="A645" s="1065"/>
      <c r="B645" s="1059"/>
      <c r="C645" s="1060"/>
      <c r="D645" s="1066"/>
      <c r="E645" s="1060"/>
      <c r="F645" s="1060"/>
      <c r="G645" s="1066"/>
      <c r="H645" s="1065"/>
      <c r="I645" s="1060"/>
      <c r="J645" s="1060"/>
      <c r="K645" s="1066"/>
      <c r="L645" s="1060"/>
      <c r="M645" s="1060"/>
      <c r="N645" s="1066"/>
      <c r="O645" s="1060"/>
      <c r="P645" s="849"/>
      <c r="R645" s="914"/>
      <c r="S645" s="914"/>
    </row>
    <row r="646" spans="1:19">
      <c r="A646" s="1065"/>
      <c r="B646" s="1059"/>
      <c r="C646" s="1060"/>
      <c r="D646" s="1066"/>
      <c r="E646" s="1060"/>
      <c r="F646" s="1060"/>
      <c r="G646" s="1066"/>
      <c r="H646" s="1065"/>
      <c r="I646" s="1060"/>
      <c r="J646" s="1060"/>
      <c r="K646" s="1066"/>
      <c r="L646" s="1060"/>
      <c r="M646" s="1060"/>
      <c r="N646" s="1066"/>
      <c r="O646" s="1060"/>
      <c r="P646" s="849"/>
      <c r="R646" s="914"/>
      <c r="S646" s="914"/>
    </row>
    <row r="647" spans="1:19">
      <c r="A647" s="1065"/>
      <c r="B647" s="1059"/>
      <c r="C647" s="1060"/>
      <c r="D647" s="1066"/>
      <c r="E647" s="1060"/>
      <c r="F647" s="1060"/>
      <c r="G647" s="1066"/>
      <c r="H647" s="1065"/>
      <c r="I647" s="1060"/>
      <c r="J647" s="1060"/>
      <c r="K647" s="1066"/>
      <c r="L647" s="1060"/>
      <c r="M647" s="1060"/>
      <c r="N647" s="1066"/>
      <c r="O647" s="1060"/>
      <c r="P647" s="849"/>
      <c r="R647" s="914"/>
      <c r="S647" s="914"/>
    </row>
    <row r="648" spans="1:19">
      <c r="A648" s="1065"/>
      <c r="B648" s="1059"/>
      <c r="C648" s="1060"/>
      <c r="D648" s="1066"/>
      <c r="E648" s="1060"/>
      <c r="F648" s="1060"/>
      <c r="G648" s="1066"/>
      <c r="H648" s="1065"/>
      <c r="I648" s="1060"/>
      <c r="J648" s="1060"/>
      <c r="K648" s="1066"/>
      <c r="L648" s="1060"/>
      <c r="M648" s="1060"/>
      <c r="N648" s="1066"/>
      <c r="O648" s="1060"/>
      <c r="P648" s="849"/>
      <c r="R648" s="914"/>
      <c r="S648" s="914"/>
    </row>
    <row r="649" spans="1:19">
      <c r="A649" s="1065"/>
      <c r="B649" s="1059"/>
      <c r="C649" s="1060"/>
      <c r="D649" s="1066"/>
      <c r="E649" s="1060"/>
      <c r="F649" s="1060"/>
      <c r="G649" s="1066"/>
      <c r="H649" s="1065"/>
      <c r="I649" s="1060"/>
      <c r="J649" s="1060"/>
      <c r="K649" s="1066"/>
      <c r="L649" s="1060"/>
      <c r="M649" s="1060"/>
      <c r="N649" s="1066"/>
      <c r="O649" s="1060"/>
      <c r="P649" s="849"/>
      <c r="R649" s="914"/>
      <c r="S649" s="914"/>
    </row>
    <row r="650" spans="1:19">
      <c r="A650" s="1065"/>
      <c r="B650" s="1059"/>
      <c r="C650" s="1060"/>
      <c r="D650" s="1066"/>
      <c r="E650" s="1060"/>
      <c r="F650" s="1060"/>
      <c r="G650" s="1066"/>
      <c r="H650" s="1065"/>
      <c r="I650" s="1060"/>
      <c r="J650" s="1060"/>
      <c r="K650" s="1066"/>
      <c r="L650" s="1060"/>
      <c r="M650" s="1060"/>
      <c r="N650" s="1066"/>
      <c r="O650" s="1060"/>
      <c r="P650" s="849"/>
      <c r="R650" s="914"/>
      <c r="S650" s="914"/>
    </row>
    <row r="651" spans="1:19">
      <c r="A651" s="1065"/>
      <c r="B651" s="1059"/>
      <c r="C651" s="1060"/>
      <c r="D651" s="1066"/>
      <c r="E651" s="1060"/>
      <c r="F651" s="1060"/>
      <c r="G651" s="1066"/>
      <c r="H651" s="1065"/>
      <c r="I651" s="1060"/>
      <c r="J651" s="1060"/>
      <c r="K651" s="1066"/>
      <c r="L651" s="1060"/>
      <c r="M651" s="1060"/>
      <c r="N651" s="1066"/>
      <c r="O651" s="1060"/>
      <c r="P651" s="849"/>
      <c r="R651" s="914"/>
      <c r="S651" s="914"/>
    </row>
    <row r="652" spans="1:19">
      <c r="A652" s="1065"/>
      <c r="B652" s="1059"/>
      <c r="C652" s="1060"/>
      <c r="D652" s="1066"/>
      <c r="E652" s="1060"/>
      <c r="F652" s="1060"/>
      <c r="G652" s="1066"/>
      <c r="H652" s="1065"/>
      <c r="I652" s="1060"/>
      <c r="J652" s="1060"/>
      <c r="K652" s="1066"/>
      <c r="L652" s="1060"/>
      <c r="M652" s="1060"/>
      <c r="N652" s="1066"/>
      <c r="O652" s="1060"/>
      <c r="P652" s="849"/>
      <c r="R652" s="914"/>
      <c r="S652" s="914"/>
    </row>
    <row r="653" spans="1:19">
      <c r="A653" s="1065"/>
      <c r="B653" s="1059"/>
      <c r="C653" s="1060"/>
      <c r="D653" s="1066"/>
      <c r="E653" s="1060"/>
      <c r="F653" s="1060"/>
      <c r="G653" s="1066"/>
      <c r="H653" s="1065"/>
      <c r="I653" s="1060"/>
      <c r="J653" s="1060"/>
      <c r="K653" s="1066"/>
      <c r="L653" s="1060"/>
      <c r="M653" s="1060"/>
      <c r="N653" s="1066"/>
      <c r="O653" s="1060"/>
      <c r="P653" s="849"/>
      <c r="R653" s="914"/>
      <c r="S653" s="914"/>
    </row>
    <row r="654" spans="1:19">
      <c r="A654" s="1065"/>
      <c r="B654" s="1059"/>
      <c r="C654" s="1060"/>
      <c r="D654" s="1066"/>
      <c r="E654" s="1060"/>
      <c r="F654" s="1060"/>
      <c r="G654" s="1066"/>
      <c r="H654" s="1065"/>
      <c r="I654" s="1060"/>
      <c r="J654" s="1060"/>
      <c r="K654" s="1066"/>
      <c r="L654" s="1060"/>
      <c r="M654" s="1060"/>
      <c r="N654" s="1066"/>
      <c r="O654" s="1060"/>
      <c r="P654" s="849"/>
      <c r="R654" s="914"/>
      <c r="S654" s="914"/>
    </row>
    <row r="655" spans="1:19">
      <c r="A655" s="1065"/>
      <c r="B655" s="1059"/>
      <c r="C655" s="1060"/>
      <c r="D655" s="1066"/>
      <c r="E655" s="1060"/>
      <c r="F655" s="1060"/>
      <c r="G655" s="1066"/>
      <c r="H655" s="1065"/>
      <c r="I655" s="1060"/>
      <c r="J655" s="1060"/>
      <c r="K655" s="1066"/>
      <c r="L655" s="1060"/>
      <c r="M655" s="1060"/>
      <c r="N655" s="1066"/>
      <c r="O655" s="1060"/>
      <c r="P655" s="849"/>
      <c r="R655" s="914"/>
      <c r="S655" s="914"/>
    </row>
    <row r="656" spans="1:19">
      <c r="A656" s="1065"/>
      <c r="B656" s="1059"/>
      <c r="C656" s="1060"/>
      <c r="D656" s="1066"/>
      <c r="E656" s="1060"/>
      <c r="F656" s="1060"/>
      <c r="G656" s="1066"/>
      <c r="H656" s="1065"/>
      <c r="I656" s="1060"/>
      <c r="J656" s="1060"/>
      <c r="K656" s="1066"/>
      <c r="L656" s="1060"/>
      <c r="M656" s="1060"/>
      <c r="N656" s="1066"/>
      <c r="O656" s="1060"/>
      <c r="P656" s="849"/>
      <c r="R656" s="914"/>
      <c r="S656" s="914"/>
    </row>
    <row r="657" spans="1:19">
      <c r="A657" s="1065"/>
      <c r="B657" s="1059"/>
      <c r="C657" s="1060"/>
      <c r="D657" s="1066"/>
      <c r="E657" s="1060"/>
      <c r="F657" s="1060"/>
      <c r="G657" s="1066"/>
      <c r="H657" s="1065"/>
      <c r="I657" s="1060"/>
      <c r="J657" s="1060"/>
      <c r="K657" s="1066"/>
      <c r="L657" s="1060"/>
      <c r="M657" s="1060"/>
      <c r="N657" s="1066"/>
      <c r="O657" s="1060"/>
      <c r="P657" s="849"/>
      <c r="R657" s="914"/>
      <c r="S657" s="914"/>
    </row>
    <row r="658" spans="1:19">
      <c r="A658" s="1065"/>
      <c r="B658" s="1059"/>
      <c r="C658" s="1060"/>
      <c r="D658" s="1066"/>
      <c r="E658" s="1060"/>
      <c r="F658" s="1060"/>
      <c r="G658" s="1066"/>
      <c r="H658" s="1065"/>
      <c r="I658" s="1060"/>
      <c r="J658" s="1060"/>
      <c r="K658" s="1066"/>
      <c r="L658" s="1060"/>
      <c r="M658" s="1060"/>
      <c r="N658" s="1066"/>
      <c r="O658" s="1060"/>
      <c r="P658" s="849"/>
      <c r="R658" s="914"/>
      <c r="S658" s="914"/>
    </row>
    <row r="659" spans="1:19">
      <c r="A659" s="1065"/>
      <c r="B659" s="1059"/>
      <c r="C659" s="1060"/>
      <c r="D659" s="1066"/>
      <c r="E659" s="1060"/>
      <c r="F659" s="1060"/>
      <c r="G659" s="1066"/>
      <c r="H659" s="1065"/>
      <c r="I659" s="1060"/>
      <c r="J659" s="1060"/>
      <c r="K659" s="1066"/>
      <c r="L659" s="1060"/>
      <c r="M659" s="1060"/>
      <c r="N659" s="1066"/>
      <c r="O659" s="1060"/>
      <c r="P659" s="849"/>
      <c r="R659" s="914"/>
      <c r="S659" s="914"/>
    </row>
    <row r="660" spans="1:19">
      <c r="A660" s="1065"/>
      <c r="B660" s="1059"/>
      <c r="C660" s="1060"/>
      <c r="D660" s="1066"/>
      <c r="E660" s="1060"/>
      <c r="F660" s="1060"/>
      <c r="G660" s="1066"/>
      <c r="H660" s="1065"/>
      <c r="I660" s="1060"/>
      <c r="J660" s="1060"/>
      <c r="K660" s="1066"/>
      <c r="L660" s="1060"/>
      <c r="M660" s="1060"/>
      <c r="N660" s="1066"/>
      <c r="O660" s="1060"/>
      <c r="P660" s="849"/>
      <c r="R660" s="914"/>
      <c r="S660" s="914"/>
    </row>
    <row r="661" spans="1:19">
      <c r="A661" s="1065"/>
      <c r="B661" s="1059"/>
      <c r="C661" s="1060"/>
      <c r="D661" s="1066"/>
      <c r="E661" s="1060"/>
      <c r="F661" s="1060"/>
      <c r="G661" s="1066"/>
      <c r="H661" s="1065"/>
      <c r="I661" s="1060"/>
      <c r="J661" s="1060"/>
      <c r="K661" s="1066"/>
      <c r="L661" s="1060"/>
      <c r="M661" s="1060"/>
      <c r="N661" s="1066"/>
      <c r="O661" s="1060"/>
      <c r="P661" s="849"/>
      <c r="R661" s="914"/>
      <c r="S661" s="914"/>
    </row>
    <row r="662" spans="1:19">
      <c r="A662" s="1065"/>
      <c r="B662" s="1059"/>
      <c r="C662" s="1060"/>
      <c r="D662" s="1066"/>
      <c r="E662" s="1060"/>
      <c r="F662" s="1060"/>
      <c r="G662" s="1066"/>
      <c r="H662" s="1065"/>
      <c r="I662" s="1060"/>
      <c r="J662" s="1060"/>
      <c r="K662" s="1066"/>
      <c r="L662" s="1060"/>
      <c r="M662" s="1060"/>
      <c r="N662" s="1066"/>
      <c r="O662" s="1060"/>
      <c r="P662" s="849"/>
      <c r="R662" s="914"/>
      <c r="S662" s="914"/>
    </row>
    <row r="663" spans="1:19">
      <c r="A663" s="1065"/>
      <c r="B663" s="1059"/>
      <c r="C663" s="1060"/>
      <c r="D663" s="1066"/>
      <c r="E663" s="1060"/>
      <c r="F663" s="1060"/>
      <c r="G663" s="1066"/>
      <c r="H663" s="1065"/>
      <c r="I663" s="1060"/>
      <c r="J663" s="1060"/>
      <c r="K663" s="1066"/>
      <c r="L663" s="1060"/>
      <c r="M663" s="1060"/>
      <c r="N663" s="1066"/>
      <c r="O663" s="1060"/>
      <c r="P663" s="849"/>
      <c r="R663" s="914"/>
      <c r="S663" s="914"/>
    </row>
    <row r="664" spans="1:19">
      <c r="A664" s="1065"/>
      <c r="B664" s="1059"/>
      <c r="C664" s="1060"/>
      <c r="D664" s="1066"/>
      <c r="E664" s="1060"/>
      <c r="F664" s="1060"/>
      <c r="G664" s="1066"/>
      <c r="H664" s="1065"/>
      <c r="I664" s="1060"/>
      <c r="J664" s="1060"/>
      <c r="K664" s="1066"/>
      <c r="L664" s="1060"/>
      <c r="M664" s="1060"/>
      <c r="N664" s="1066"/>
      <c r="O664" s="1060"/>
      <c r="P664" s="849"/>
      <c r="R664" s="914"/>
      <c r="S664" s="914"/>
    </row>
    <row r="665" spans="1:19">
      <c r="A665" s="1065"/>
      <c r="B665" s="1059"/>
      <c r="C665" s="1060"/>
      <c r="D665" s="1066"/>
      <c r="E665" s="1060"/>
      <c r="F665" s="1060"/>
      <c r="G665" s="1066"/>
      <c r="H665" s="1065"/>
      <c r="I665" s="1060"/>
      <c r="J665" s="1060"/>
      <c r="K665" s="1066"/>
      <c r="L665" s="1060"/>
      <c r="M665" s="1060"/>
      <c r="N665" s="1066"/>
      <c r="O665" s="1060"/>
      <c r="P665" s="849"/>
      <c r="R665" s="914"/>
      <c r="S665" s="914"/>
    </row>
    <row r="666" spans="1:19">
      <c r="A666" s="1065"/>
      <c r="B666" s="1059"/>
      <c r="C666" s="1060"/>
      <c r="D666" s="1066"/>
      <c r="E666" s="1060"/>
      <c r="F666" s="1060"/>
      <c r="G666" s="1066"/>
      <c r="H666" s="1065"/>
      <c r="I666" s="1060"/>
      <c r="J666" s="1060"/>
      <c r="K666" s="1066"/>
      <c r="L666" s="1060"/>
      <c r="M666" s="1060"/>
      <c r="N666" s="1066"/>
      <c r="O666" s="1060"/>
      <c r="P666" s="849"/>
      <c r="R666" s="914"/>
      <c r="S666" s="914"/>
    </row>
    <row r="667" spans="1:19">
      <c r="A667" s="1065"/>
      <c r="B667" s="1059"/>
      <c r="C667" s="1060"/>
      <c r="D667" s="1066"/>
      <c r="E667" s="1060"/>
      <c r="F667" s="1060"/>
      <c r="G667" s="1066"/>
      <c r="H667" s="1065"/>
      <c r="I667" s="1060"/>
      <c r="J667" s="1060"/>
      <c r="K667" s="1066"/>
      <c r="L667" s="1060"/>
      <c r="M667" s="1060"/>
      <c r="N667" s="1066"/>
      <c r="O667" s="1060"/>
      <c r="P667" s="849"/>
      <c r="R667" s="914"/>
      <c r="S667" s="914"/>
    </row>
    <row r="668" spans="1:19">
      <c r="A668" s="1065"/>
      <c r="B668" s="1059"/>
      <c r="C668" s="1060"/>
      <c r="D668" s="1066"/>
      <c r="E668" s="1060"/>
      <c r="F668" s="1060"/>
      <c r="G668" s="1066"/>
      <c r="H668" s="1065"/>
      <c r="I668" s="1060"/>
      <c r="J668" s="1060"/>
      <c r="K668" s="1066"/>
      <c r="L668" s="1060"/>
      <c r="M668" s="1060"/>
      <c r="N668" s="1066"/>
      <c r="O668" s="1060"/>
      <c r="P668" s="849"/>
      <c r="R668" s="914"/>
      <c r="S668" s="914"/>
    </row>
    <row r="669" spans="1:19">
      <c r="A669" s="1065"/>
      <c r="B669" s="1059"/>
      <c r="C669" s="1060"/>
      <c r="D669" s="1066"/>
      <c r="E669" s="1060"/>
      <c r="F669" s="1060"/>
      <c r="G669" s="1066"/>
      <c r="H669" s="1065"/>
      <c r="I669" s="1060"/>
      <c r="J669" s="1060"/>
      <c r="K669" s="1066"/>
      <c r="L669" s="1060"/>
      <c r="M669" s="1060"/>
      <c r="N669" s="1066"/>
      <c r="O669" s="1060"/>
      <c r="P669" s="849"/>
      <c r="R669" s="914"/>
      <c r="S669" s="914"/>
    </row>
    <row r="670" spans="1:19">
      <c r="A670" s="1065"/>
      <c r="B670" s="1059"/>
      <c r="C670" s="1060"/>
      <c r="D670" s="1066"/>
      <c r="E670" s="1060"/>
      <c r="F670" s="1060"/>
      <c r="G670" s="1066"/>
      <c r="H670" s="1065"/>
      <c r="I670" s="1060"/>
      <c r="J670" s="1060"/>
      <c r="K670" s="1066"/>
      <c r="L670" s="1060"/>
      <c r="M670" s="1060"/>
      <c r="N670" s="1066"/>
      <c r="O670" s="1060"/>
      <c r="P670" s="849"/>
      <c r="R670" s="914"/>
      <c r="S670" s="914"/>
    </row>
    <row r="671" spans="1:19">
      <c r="A671" s="1065"/>
      <c r="B671" s="1059"/>
      <c r="C671" s="1060"/>
      <c r="D671" s="1066"/>
      <c r="E671" s="1060"/>
      <c r="F671" s="1060"/>
      <c r="G671" s="1066"/>
      <c r="H671" s="1065"/>
      <c r="I671" s="1060"/>
      <c r="J671" s="1060"/>
      <c r="K671" s="1066"/>
      <c r="L671" s="1060"/>
      <c r="M671" s="1060"/>
      <c r="N671" s="1066"/>
      <c r="O671" s="1060"/>
      <c r="P671" s="849"/>
      <c r="R671" s="914"/>
      <c r="S671" s="914"/>
    </row>
    <row r="672" spans="1:19">
      <c r="A672" s="1065"/>
      <c r="B672" s="1059"/>
      <c r="C672" s="1060"/>
      <c r="D672" s="1066"/>
      <c r="E672" s="1060"/>
      <c r="F672" s="1060"/>
      <c r="G672" s="1066"/>
      <c r="H672" s="1065"/>
      <c r="I672" s="1060"/>
      <c r="J672" s="1060"/>
      <c r="K672" s="1066"/>
      <c r="L672" s="1060"/>
      <c r="M672" s="1060"/>
      <c r="N672" s="1066"/>
      <c r="O672" s="1060"/>
      <c r="P672" s="849"/>
      <c r="R672" s="914"/>
      <c r="S672" s="914"/>
    </row>
    <row r="673" spans="1:19">
      <c r="A673" s="1065"/>
      <c r="B673" s="1059"/>
      <c r="C673" s="1060"/>
      <c r="D673" s="1066"/>
      <c r="E673" s="1060"/>
      <c r="F673" s="1060"/>
      <c r="G673" s="1066"/>
      <c r="H673" s="1065"/>
      <c r="I673" s="1060"/>
      <c r="J673" s="1060"/>
      <c r="K673" s="1066"/>
      <c r="L673" s="1060"/>
      <c r="M673" s="1060"/>
      <c r="N673" s="1066"/>
      <c r="O673" s="1060"/>
      <c r="P673" s="849"/>
      <c r="R673" s="914"/>
      <c r="S673" s="914"/>
    </row>
    <row r="674" spans="1:19">
      <c r="A674" s="1065"/>
      <c r="B674" s="1059"/>
      <c r="C674" s="1060"/>
      <c r="D674" s="1066"/>
      <c r="E674" s="1060"/>
      <c r="F674" s="1060"/>
      <c r="G674" s="1066"/>
      <c r="H674" s="1065"/>
      <c r="I674" s="1060"/>
      <c r="J674" s="1060"/>
      <c r="K674" s="1066"/>
      <c r="L674" s="1060"/>
      <c r="M674" s="1060"/>
      <c r="N674" s="1066"/>
      <c r="O674" s="1060"/>
      <c r="P674" s="849"/>
      <c r="R674" s="914"/>
      <c r="S674" s="914"/>
    </row>
    <row r="675" spans="1:19">
      <c r="A675" s="1065"/>
      <c r="B675" s="1059"/>
      <c r="C675" s="1060"/>
      <c r="D675" s="1066"/>
      <c r="E675" s="1060"/>
      <c r="F675" s="1060"/>
      <c r="G675" s="1066"/>
      <c r="H675" s="1065"/>
      <c r="I675" s="1060"/>
      <c r="J675" s="1060"/>
      <c r="K675" s="1066"/>
      <c r="L675" s="1060"/>
      <c r="M675" s="1060"/>
      <c r="N675" s="1066"/>
      <c r="O675" s="1060"/>
      <c r="P675" s="849"/>
      <c r="R675" s="914"/>
      <c r="S675" s="914"/>
    </row>
    <row r="676" spans="1:19">
      <c r="A676" s="1065"/>
      <c r="B676" s="1059"/>
      <c r="C676" s="1060"/>
      <c r="D676" s="1066"/>
      <c r="E676" s="1060"/>
      <c r="F676" s="1060"/>
      <c r="G676" s="1066"/>
      <c r="H676" s="1065"/>
      <c r="I676" s="1060"/>
      <c r="J676" s="1060"/>
      <c r="K676" s="1066"/>
      <c r="L676" s="1060"/>
      <c r="M676" s="1060"/>
      <c r="N676" s="1066"/>
      <c r="O676" s="1060"/>
      <c r="P676" s="849"/>
      <c r="R676" s="914"/>
      <c r="S676" s="914"/>
    </row>
    <row r="677" spans="1:19">
      <c r="A677" s="1065"/>
      <c r="B677" s="1059"/>
      <c r="C677" s="1060"/>
      <c r="D677" s="1066"/>
      <c r="E677" s="1060"/>
      <c r="F677" s="1060"/>
      <c r="G677" s="1066"/>
      <c r="H677" s="1065"/>
      <c r="I677" s="1060"/>
      <c r="J677" s="1060"/>
      <c r="K677" s="1066"/>
      <c r="L677" s="1060"/>
      <c r="M677" s="1060"/>
      <c r="N677" s="1066"/>
      <c r="O677" s="1060"/>
      <c r="P677" s="849"/>
      <c r="R677" s="914"/>
      <c r="S677" s="914"/>
    </row>
    <row r="678" spans="1:19">
      <c r="A678" s="1065"/>
      <c r="B678" s="1059"/>
      <c r="C678" s="1060"/>
      <c r="D678" s="1066"/>
      <c r="E678" s="1060"/>
      <c r="F678" s="1060"/>
      <c r="G678" s="1066"/>
      <c r="H678" s="1065"/>
      <c r="I678" s="1060"/>
      <c r="J678" s="1060"/>
      <c r="K678" s="1066"/>
      <c r="L678" s="1060"/>
      <c r="M678" s="1060"/>
      <c r="N678" s="1066"/>
      <c r="O678" s="1060"/>
      <c r="P678" s="849"/>
      <c r="R678" s="914"/>
      <c r="S678" s="914"/>
    </row>
    <row r="679" spans="1:19">
      <c r="A679" s="1065"/>
      <c r="B679" s="1059"/>
      <c r="C679" s="1060"/>
      <c r="D679" s="1066"/>
      <c r="E679" s="1060"/>
      <c r="F679" s="1060"/>
      <c r="G679" s="1066"/>
      <c r="H679" s="1065"/>
      <c r="I679" s="1060"/>
      <c r="J679" s="1060"/>
      <c r="K679" s="1066"/>
      <c r="L679" s="1060"/>
      <c r="M679" s="1060"/>
      <c r="N679" s="1066"/>
      <c r="O679" s="1060"/>
      <c r="P679" s="849"/>
      <c r="R679" s="914"/>
      <c r="S679" s="914"/>
    </row>
    <row r="680" spans="1:19">
      <c r="A680" s="1065"/>
      <c r="B680" s="1059"/>
      <c r="C680" s="1060"/>
      <c r="D680" s="1066"/>
      <c r="E680" s="1060"/>
      <c r="F680" s="1060"/>
      <c r="G680" s="1066"/>
      <c r="H680" s="1065"/>
      <c r="I680" s="1060"/>
      <c r="J680" s="1060"/>
      <c r="K680" s="1066"/>
      <c r="L680" s="1060"/>
      <c r="M680" s="1060"/>
      <c r="N680" s="1066"/>
      <c r="O680" s="1060"/>
      <c r="P680" s="849"/>
      <c r="R680" s="914"/>
      <c r="S680" s="914"/>
    </row>
    <row r="681" spans="1:19">
      <c r="A681" s="1065"/>
      <c r="B681" s="1059"/>
      <c r="C681" s="1060"/>
      <c r="D681" s="1066"/>
      <c r="E681" s="1060"/>
      <c r="F681" s="1060"/>
      <c r="G681" s="1066"/>
      <c r="H681" s="1065"/>
      <c r="I681" s="1060"/>
      <c r="J681" s="1060"/>
      <c r="K681" s="1066"/>
      <c r="L681" s="1060"/>
      <c r="M681" s="1060"/>
      <c r="N681" s="1066"/>
      <c r="O681" s="1060"/>
      <c r="P681" s="849"/>
      <c r="R681" s="914"/>
      <c r="S681" s="914"/>
    </row>
    <row r="682" spans="1:19">
      <c r="A682" s="1065"/>
      <c r="B682" s="1059"/>
      <c r="C682" s="1060"/>
      <c r="D682" s="1066"/>
      <c r="E682" s="1060"/>
      <c r="F682" s="1060"/>
      <c r="G682" s="1066"/>
      <c r="H682" s="1065"/>
      <c r="I682" s="1060"/>
      <c r="J682" s="1060"/>
      <c r="K682" s="1066"/>
      <c r="L682" s="1060"/>
      <c r="M682" s="1060"/>
      <c r="N682" s="1066"/>
      <c r="O682" s="1060"/>
      <c r="P682" s="849"/>
      <c r="R682" s="914"/>
      <c r="S682" s="914"/>
    </row>
    <row r="683" spans="1:19">
      <c r="A683" s="1065"/>
      <c r="B683" s="1059"/>
      <c r="C683" s="1060"/>
      <c r="D683" s="1066"/>
      <c r="E683" s="1060"/>
      <c r="F683" s="1060"/>
      <c r="G683" s="1066"/>
      <c r="H683" s="1065"/>
      <c r="I683" s="1060"/>
      <c r="J683" s="1060"/>
      <c r="K683" s="1066"/>
      <c r="L683" s="1060"/>
      <c r="M683" s="1060"/>
      <c r="N683" s="1066"/>
      <c r="O683" s="1060"/>
      <c r="P683" s="849"/>
      <c r="R683" s="914"/>
      <c r="S683" s="914"/>
    </row>
    <row r="684" spans="1:19">
      <c r="A684" s="1065"/>
      <c r="B684" s="1059"/>
      <c r="C684" s="1060"/>
      <c r="D684" s="1066"/>
      <c r="E684" s="1060"/>
      <c r="F684" s="1060"/>
      <c r="G684" s="1066"/>
      <c r="H684" s="1065"/>
      <c r="I684" s="1060"/>
      <c r="J684" s="1060"/>
      <c r="K684" s="1066"/>
      <c r="L684" s="1060"/>
      <c r="M684" s="1060"/>
      <c r="N684" s="1066"/>
      <c r="O684" s="1060"/>
      <c r="P684" s="849"/>
      <c r="R684" s="914"/>
      <c r="S684" s="914"/>
    </row>
    <row r="685" spans="1:19">
      <c r="A685" s="1065"/>
      <c r="B685" s="1059"/>
      <c r="C685" s="1060"/>
      <c r="D685" s="1066"/>
      <c r="E685" s="1060"/>
      <c r="F685" s="1060"/>
      <c r="G685" s="1066"/>
      <c r="H685" s="1065"/>
      <c r="I685" s="1060"/>
      <c r="J685" s="1060"/>
      <c r="K685" s="1066"/>
      <c r="L685" s="1060"/>
      <c r="M685" s="1060"/>
      <c r="N685" s="1066"/>
      <c r="O685" s="1060"/>
      <c r="P685" s="849"/>
      <c r="R685" s="914"/>
      <c r="S685" s="914"/>
    </row>
    <row r="686" spans="1:19">
      <c r="A686" s="1065"/>
      <c r="B686" s="1059"/>
      <c r="C686" s="1060"/>
      <c r="D686" s="1066"/>
      <c r="E686" s="1060"/>
      <c r="F686" s="1060"/>
      <c r="G686" s="1066"/>
      <c r="H686" s="1065"/>
      <c r="I686" s="1060"/>
      <c r="J686" s="1060"/>
      <c r="K686" s="1066"/>
      <c r="L686" s="1060"/>
      <c r="M686" s="1060"/>
      <c r="N686" s="1066"/>
      <c r="O686" s="1060"/>
      <c r="P686" s="849"/>
      <c r="R686" s="914"/>
      <c r="S686" s="914"/>
    </row>
    <row r="687" spans="1:19">
      <c r="A687" s="1065"/>
      <c r="B687" s="1059"/>
      <c r="C687" s="1060"/>
      <c r="D687" s="1066"/>
      <c r="E687" s="1060"/>
      <c r="F687" s="1060"/>
      <c r="G687" s="1066"/>
      <c r="H687" s="1065"/>
      <c r="I687" s="1060"/>
      <c r="J687" s="1060"/>
      <c r="K687" s="1066"/>
      <c r="L687" s="1060"/>
      <c r="M687" s="1060"/>
      <c r="N687" s="1066"/>
      <c r="O687" s="1060"/>
      <c r="P687" s="849"/>
      <c r="R687" s="914"/>
      <c r="S687" s="914"/>
    </row>
    <row r="688" spans="1:19">
      <c r="A688" s="1065"/>
      <c r="B688" s="1059"/>
      <c r="C688" s="1060"/>
      <c r="D688" s="1066"/>
      <c r="E688" s="1060"/>
      <c r="F688" s="1060"/>
      <c r="G688" s="1066"/>
      <c r="H688" s="1065"/>
      <c r="I688" s="1060"/>
      <c r="J688" s="1060"/>
      <c r="K688" s="1066"/>
      <c r="L688" s="1060"/>
      <c r="M688" s="1060"/>
      <c r="N688" s="1066"/>
      <c r="O688" s="1060"/>
      <c r="P688" s="849"/>
      <c r="R688" s="914"/>
      <c r="S688" s="914"/>
    </row>
    <row r="689" spans="1:19">
      <c r="A689" s="1065"/>
      <c r="B689" s="1059"/>
      <c r="C689" s="1060"/>
      <c r="D689" s="1066"/>
      <c r="E689" s="1060"/>
      <c r="F689" s="1060"/>
      <c r="G689" s="1066"/>
      <c r="H689" s="1065"/>
      <c r="I689" s="1060"/>
      <c r="J689" s="1060"/>
      <c r="K689" s="1066"/>
      <c r="L689" s="1060"/>
      <c r="M689" s="1060"/>
      <c r="N689" s="1066"/>
      <c r="O689" s="1060"/>
      <c r="P689" s="849"/>
      <c r="R689" s="914"/>
      <c r="S689" s="914"/>
    </row>
    <row r="690" spans="1:19">
      <c r="A690" s="1065"/>
      <c r="B690" s="1059"/>
      <c r="C690" s="1060"/>
      <c r="D690" s="1066"/>
      <c r="E690" s="1060"/>
      <c r="F690" s="1060"/>
      <c r="G690" s="1066"/>
      <c r="H690" s="1065"/>
      <c r="I690" s="1060"/>
      <c r="J690" s="1060"/>
      <c r="K690" s="1066"/>
      <c r="L690" s="1060"/>
      <c r="M690" s="1060"/>
      <c r="N690" s="1066"/>
      <c r="O690" s="1060"/>
      <c r="P690" s="849"/>
      <c r="R690" s="914"/>
      <c r="S690" s="914"/>
    </row>
    <row r="691" spans="1:19">
      <c r="A691" s="1065"/>
      <c r="B691" s="1059"/>
      <c r="C691" s="1060"/>
      <c r="D691" s="1066"/>
      <c r="E691" s="1060"/>
      <c r="F691" s="1060"/>
      <c r="G691" s="1066"/>
      <c r="H691" s="1065"/>
      <c r="I691" s="1060"/>
      <c r="J691" s="1060"/>
      <c r="K691" s="1066"/>
      <c r="L691" s="1060"/>
      <c r="M691" s="1060"/>
      <c r="N691" s="1066"/>
      <c r="O691" s="1060"/>
      <c r="P691" s="849"/>
      <c r="R691" s="914"/>
      <c r="S691" s="914"/>
    </row>
    <row r="692" spans="1:19">
      <c r="A692" s="1065"/>
      <c r="B692" s="1059"/>
      <c r="C692" s="1060"/>
      <c r="D692" s="1066"/>
      <c r="E692" s="1060"/>
      <c r="F692" s="1060"/>
      <c r="G692" s="1066"/>
      <c r="H692" s="1065"/>
      <c r="I692" s="1060"/>
      <c r="J692" s="1060"/>
      <c r="K692" s="1066"/>
      <c r="L692" s="1060"/>
      <c r="M692" s="1060"/>
      <c r="N692" s="1066"/>
      <c r="O692" s="1060"/>
      <c r="P692" s="849"/>
      <c r="R692" s="914"/>
      <c r="S692" s="914"/>
    </row>
    <row r="693" spans="1:19">
      <c r="A693" s="1065"/>
      <c r="B693" s="1059"/>
      <c r="C693" s="1060"/>
      <c r="D693" s="1066"/>
      <c r="E693" s="1060"/>
      <c r="F693" s="1060"/>
      <c r="G693" s="1066"/>
      <c r="H693" s="1065"/>
      <c r="I693" s="1060"/>
      <c r="J693" s="1060"/>
      <c r="K693" s="1066"/>
      <c r="L693" s="1060"/>
      <c r="M693" s="1060"/>
      <c r="N693" s="1066"/>
      <c r="O693" s="1060"/>
      <c r="P693" s="849"/>
      <c r="R693" s="914"/>
      <c r="S693" s="914"/>
    </row>
    <row r="694" spans="1:19">
      <c r="A694" s="1065"/>
      <c r="B694" s="1059"/>
      <c r="C694" s="1060"/>
      <c r="D694" s="1066"/>
      <c r="E694" s="1060"/>
      <c r="F694" s="1060"/>
      <c r="G694" s="1066"/>
      <c r="H694" s="1065"/>
      <c r="I694" s="1060"/>
      <c r="J694" s="1060"/>
      <c r="K694" s="1066"/>
      <c r="L694" s="1060"/>
      <c r="M694" s="1060"/>
      <c r="N694" s="1066"/>
      <c r="O694" s="1060"/>
      <c r="P694" s="849"/>
      <c r="R694" s="914"/>
      <c r="S694" s="914"/>
    </row>
    <row r="695" spans="1:19">
      <c r="A695" s="1065"/>
      <c r="B695" s="1059"/>
      <c r="C695" s="1060"/>
      <c r="D695" s="1066"/>
      <c r="E695" s="1060"/>
      <c r="F695" s="1060"/>
      <c r="G695" s="1066"/>
      <c r="H695" s="1065"/>
      <c r="I695" s="1060"/>
      <c r="J695" s="1060"/>
      <c r="K695" s="1066"/>
      <c r="L695" s="1060"/>
      <c r="M695" s="1060"/>
      <c r="N695" s="1066"/>
      <c r="O695" s="1060"/>
      <c r="P695" s="849"/>
      <c r="R695" s="914"/>
      <c r="S695" s="914"/>
    </row>
    <row r="696" spans="1:19">
      <c r="A696" s="1065"/>
      <c r="B696" s="1059"/>
      <c r="C696" s="1060"/>
      <c r="D696" s="1066"/>
      <c r="E696" s="1060"/>
      <c r="F696" s="1060"/>
      <c r="G696" s="1066"/>
      <c r="H696" s="1065"/>
      <c r="I696" s="1060"/>
      <c r="J696" s="1060"/>
      <c r="K696" s="1066"/>
      <c r="L696" s="1060"/>
      <c r="M696" s="1060"/>
      <c r="N696" s="1066"/>
      <c r="O696" s="1060"/>
      <c r="P696" s="849"/>
      <c r="R696" s="914"/>
      <c r="S696" s="914"/>
    </row>
    <row r="697" spans="1:19">
      <c r="A697" s="1065"/>
      <c r="B697" s="1059"/>
      <c r="C697" s="1060"/>
      <c r="D697" s="1066"/>
      <c r="E697" s="1060"/>
      <c r="F697" s="1060"/>
      <c r="G697" s="1066"/>
      <c r="H697" s="1065"/>
      <c r="I697" s="1060"/>
      <c r="J697" s="1060"/>
      <c r="K697" s="1066"/>
      <c r="L697" s="1060"/>
      <c r="M697" s="1060"/>
      <c r="N697" s="1066"/>
      <c r="O697" s="1060"/>
      <c r="P697" s="849"/>
      <c r="R697" s="914"/>
      <c r="S697" s="914"/>
    </row>
    <row r="698" spans="1:19">
      <c r="A698" s="1065"/>
      <c r="B698" s="1059"/>
      <c r="C698" s="1060"/>
      <c r="D698" s="1066"/>
      <c r="E698" s="1060"/>
      <c r="F698" s="1060"/>
      <c r="G698" s="1066"/>
      <c r="H698" s="1065"/>
      <c r="I698" s="1060"/>
      <c r="J698" s="1060"/>
      <c r="K698" s="1066"/>
      <c r="L698" s="1060"/>
      <c r="M698" s="1060"/>
      <c r="N698" s="1066"/>
      <c r="O698" s="1060"/>
      <c r="P698" s="849"/>
      <c r="R698" s="914"/>
      <c r="S698" s="914"/>
    </row>
    <row r="699" spans="1:19">
      <c r="A699" s="1065"/>
      <c r="B699" s="1059"/>
      <c r="C699" s="1060"/>
      <c r="D699" s="1066"/>
      <c r="E699" s="1060"/>
      <c r="F699" s="1060"/>
      <c r="G699" s="1066"/>
      <c r="H699" s="1065"/>
      <c r="I699" s="1060"/>
      <c r="J699" s="1060"/>
      <c r="K699" s="1066"/>
      <c r="L699" s="1060"/>
      <c r="M699" s="1060"/>
      <c r="N699" s="1066"/>
      <c r="O699" s="1060"/>
      <c r="P699" s="849"/>
      <c r="R699" s="914"/>
      <c r="S699" s="914"/>
    </row>
    <row r="700" spans="1:19">
      <c r="A700" s="1065"/>
      <c r="B700" s="1059"/>
      <c r="C700" s="1060"/>
      <c r="D700" s="1066"/>
      <c r="E700" s="1060"/>
      <c r="F700" s="1060"/>
      <c r="G700" s="1066"/>
      <c r="H700" s="1065"/>
      <c r="I700" s="1060"/>
      <c r="J700" s="1060"/>
      <c r="K700" s="1066"/>
      <c r="L700" s="1060"/>
      <c r="M700" s="1060"/>
      <c r="N700" s="1066"/>
      <c r="O700" s="1060"/>
      <c r="P700" s="849"/>
      <c r="R700" s="914"/>
      <c r="S700" s="914"/>
    </row>
    <row r="701" spans="1:19">
      <c r="A701" s="1065"/>
      <c r="B701" s="1059"/>
      <c r="C701" s="1060"/>
      <c r="D701" s="1066"/>
      <c r="E701" s="1060"/>
      <c r="F701" s="1060"/>
      <c r="G701" s="1066"/>
      <c r="H701" s="1065"/>
      <c r="I701" s="1060"/>
      <c r="J701" s="1060"/>
      <c r="K701" s="1066"/>
      <c r="L701" s="1060"/>
      <c r="M701" s="1060"/>
      <c r="N701" s="1066"/>
      <c r="O701" s="1060"/>
      <c r="P701" s="849"/>
      <c r="R701" s="914"/>
      <c r="S701" s="914"/>
    </row>
    <row r="702" spans="1:19">
      <c r="A702" s="1065"/>
      <c r="B702" s="1059"/>
      <c r="C702" s="1060"/>
      <c r="D702" s="1066"/>
      <c r="E702" s="1060"/>
      <c r="F702" s="1060"/>
      <c r="G702" s="1066"/>
      <c r="H702" s="1065"/>
      <c r="I702" s="1060"/>
      <c r="J702" s="1060"/>
      <c r="K702" s="1066"/>
      <c r="L702" s="1060"/>
      <c r="M702" s="1060"/>
      <c r="N702" s="1066"/>
      <c r="O702" s="1060"/>
      <c r="P702" s="849"/>
      <c r="R702" s="914"/>
      <c r="S702" s="914"/>
    </row>
    <row r="703" spans="1:19">
      <c r="A703" s="1065"/>
      <c r="B703" s="1059"/>
      <c r="C703" s="1060"/>
      <c r="D703" s="1066"/>
      <c r="E703" s="1060"/>
      <c r="F703" s="1060"/>
      <c r="G703" s="1066"/>
      <c r="H703" s="1065"/>
      <c r="I703" s="1060"/>
      <c r="J703" s="1060"/>
      <c r="K703" s="1066"/>
      <c r="L703" s="1060"/>
      <c r="M703" s="1060"/>
      <c r="N703" s="1066"/>
      <c r="O703" s="1060"/>
      <c r="P703" s="849"/>
      <c r="R703" s="914"/>
      <c r="S703" s="914"/>
    </row>
    <row r="704" spans="1:19">
      <c r="A704" s="1065"/>
      <c r="B704" s="1059"/>
      <c r="C704" s="1060"/>
      <c r="D704" s="1066"/>
      <c r="E704" s="1060"/>
      <c r="F704" s="1060"/>
      <c r="G704" s="1066"/>
      <c r="H704" s="1065"/>
      <c r="I704" s="1060"/>
      <c r="J704" s="1060"/>
      <c r="K704" s="1066"/>
      <c r="L704" s="1060"/>
      <c r="M704" s="1060"/>
      <c r="N704" s="1066"/>
      <c r="O704" s="1060"/>
      <c r="P704" s="849"/>
      <c r="R704" s="914"/>
      <c r="S704" s="914"/>
    </row>
    <row r="705" spans="1:19">
      <c r="A705" s="1065"/>
      <c r="B705" s="1059"/>
      <c r="C705" s="1060"/>
      <c r="D705" s="1066"/>
      <c r="E705" s="1060"/>
      <c r="F705" s="1060"/>
      <c r="G705" s="1066"/>
      <c r="H705" s="1065"/>
      <c r="I705" s="1060"/>
      <c r="J705" s="1060"/>
      <c r="K705" s="1066"/>
      <c r="L705" s="1060"/>
      <c r="M705" s="1060"/>
      <c r="N705" s="1066"/>
      <c r="O705" s="1060"/>
      <c r="P705" s="849"/>
      <c r="R705" s="914"/>
      <c r="S705" s="914"/>
    </row>
    <row r="706" spans="1:19">
      <c r="A706" s="1065"/>
      <c r="B706" s="1059"/>
      <c r="C706" s="1060"/>
      <c r="D706" s="1066"/>
      <c r="E706" s="1060"/>
      <c r="F706" s="1060"/>
      <c r="G706" s="1066"/>
      <c r="H706" s="1065"/>
      <c r="I706" s="1060"/>
      <c r="J706" s="1060"/>
      <c r="K706" s="1066"/>
      <c r="L706" s="1060"/>
      <c r="M706" s="1060"/>
      <c r="N706" s="1066"/>
      <c r="O706" s="1060"/>
      <c r="P706" s="849"/>
      <c r="R706" s="914"/>
      <c r="S706" s="914"/>
    </row>
    <row r="707" spans="1:19">
      <c r="A707" s="1065"/>
      <c r="B707" s="1059"/>
      <c r="C707" s="1060"/>
      <c r="D707" s="1066"/>
      <c r="E707" s="1060"/>
      <c r="F707" s="1060"/>
      <c r="G707" s="1066"/>
      <c r="H707" s="1065"/>
      <c r="I707" s="1060"/>
      <c r="J707" s="1060"/>
      <c r="K707" s="1066"/>
      <c r="L707" s="1060"/>
      <c r="M707" s="1060"/>
      <c r="N707" s="1066"/>
      <c r="O707" s="1060"/>
      <c r="P707" s="849"/>
      <c r="R707" s="914"/>
      <c r="S707" s="914"/>
    </row>
    <row r="708" spans="1:19">
      <c r="A708" s="1065"/>
      <c r="B708" s="1059"/>
      <c r="C708" s="1060"/>
      <c r="D708" s="1066"/>
      <c r="E708" s="1060"/>
      <c r="F708" s="1060"/>
      <c r="G708" s="1066"/>
      <c r="H708" s="1065"/>
      <c r="I708" s="1060"/>
      <c r="J708" s="1060"/>
      <c r="K708" s="1066"/>
      <c r="L708" s="1060"/>
      <c r="M708" s="1060"/>
      <c r="N708" s="1066"/>
      <c r="O708" s="1060"/>
      <c r="P708" s="849"/>
      <c r="R708" s="914"/>
      <c r="S708" s="914"/>
    </row>
    <row r="709" spans="1:19">
      <c r="A709" s="1065"/>
      <c r="B709" s="1059"/>
      <c r="C709" s="1060"/>
      <c r="D709" s="1066"/>
      <c r="E709" s="1060"/>
      <c r="F709" s="1060"/>
      <c r="G709" s="1066"/>
      <c r="H709" s="1065"/>
      <c r="I709" s="1060"/>
      <c r="J709" s="1060"/>
      <c r="K709" s="1066"/>
      <c r="L709" s="1060"/>
      <c r="M709" s="1060"/>
      <c r="N709" s="1066"/>
      <c r="O709" s="1060"/>
      <c r="P709" s="849"/>
      <c r="R709" s="914"/>
      <c r="S709" s="914"/>
    </row>
    <row r="710" spans="1:19">
      <c r="A710" s="1065"/>
      <c r="B710" s="1059"/>
      <c r="C710" s="1060"/>
      <c r="D710" s="1066"/>
      <c r="E710" s="1060"/>
      <c r="F710" s="1060"/>
      <c r="G710" s="1066"/>
      <c r="H710" s="1065"/>
      <c r="I710" s="1060"/>
      <c r="J710" s="1060"/>
      <c r="K710" s="1066"/>
      <c r="L710" s="1060"/>
      <c r="M710" s="1060"/>
      <c r="N710" s="1066"/>
      <c r="O710" s="1060"/>
      <c r="P710" s="849"/>
      <c r="R710" s="914"/>
      <c r="S710" s="914"/>
    </row>
    <row r="711" spans="1:19">
      <c r="A711" s="1065"/>
      <c r="B711" s="1059"/>
      <c r="C711" s="1060"/>
      <c r="D711" s="1066"/>
      <c r="E711" s="1060"/>
      <c r="F711" s="1060"/>
      <c r="G711" s="1066"/>
      <c r="H711" s="1065"/>
      <c r="I711" s="1060"/>
      <c r="J711" s="1060"/>
      <c r="K711" s="1066"/>
      <c r="L711" s="1060"/>
      <c r="M711" s="1060"/>
      <c r="N711" s="1066"/>
      <c r="O711" s="1060"/>
      <c r="P711" s="849"/>
      <c r="R711" s="914"/>
      <c r="S711" s="914"/>
    </row>
    <row r="712" spans="1:19">
      <c r="A712" s="1065"/>
      <c r="B712" s="1059"/>
      <c r="C712" s="1060"/>
      <c r="D712" s="1066"/>
      <c r="E712" s="1060"/>
      <c r="F712" s="1060"/>
      <c r="G712" s="1066"/>
      <c r="H712" s="1065"/>
      <c r="I712" s="1060"/>
      <c r="J712" s="1060"/>
      <c r="K712" s="1066"/>
      <c r="L712" s="1060"/>
      <c r="M712" s="1060"/>
      <c r="N712" s="1066"/>
      <c r="O712" s="1060"/>
      <c r="P712" s="849"/>
      <c r="R712" s="914"/>
      <c r="S712" s="914"/>
    </row>
    <row r="713" spans="1:19">
      <c r="A713" s="1065"/>
      <c r="B713" s="1059"/>
      <c r="C713" s="1060"/>
      <c r="D713" s="1066"/>
      <c r="E713" s="1060"/>
      <c r="F713" s="1060"/>
      <c r="G713" s="1066"/>
      <c r="H713" s="1065"/>
      <c r="I713" s="1060"/>
      <c r="J713" s="1060"/>
      <c r="K713" s="1066"/>
      <c r="L713" s="1060"/>
      <c r="M713" s="1060"/>
      <c r="N713" s="1066"/>
      <c r="O713" s="1060"/>
      <c r="P713" s="849"/>
      <c r="R713" s="914"/>
      <c r="S713" s="914"/>
    </row>
    <row r="714" spans="1:19">
      <c r="A714" s="1065"/>
      <c r="B714" s="1059"/>
      <c r="C714" s="1060"/>
      <c r="D714" s="1066"/>
      <c r="E714" s="1060"/>
      <c r="F714" s="1060"/>
      <c r="G714" s="1066"/>
      <c r="H714" s="1065"/>
      <c r="I714" s="1060"/>
      <c r="J714" s="1060"/>
      <c r="K714" s="1066"/>
      <c r="L714" s="1060"/>
      <c r="M714" s="1060"/>
      <c r="N714" s="1066"/>
      <c r="O714" s="1060"/>
      <c r="P714" s="849"/>
      <c r="R714" s="914"/>
      <c r="S714" s="914"/>
    </row>
    <row r="715" spans="1:19">
      <c r="A715" s="1065"/>
      <c r="B715" s="1059"/>
      <c r="C715" s="1060"/>
      <c r="D715" s="1066"/>
      <c r="E715" s="1060"/>
      <c r="F715" s="1060"/>
      <c r="G715" s="1066"/>
      <c r="H715" s="1065"/>
      <c r="I715" s="1060"/>
      <c r="J715" s="1060"/>
      <c r="K715" s="1066"/>
      <c r="L715" s="1060"/>
      <c r="M715" s="1060"/>
      <c r="N715" s="1066"/>
      <c r="O715" s="1060"/>
      <c r="P715" s="849"/>
      <c r="R715" s="914"/>
      <c r="S715" s="914"/>
    </row>
    <row r="716" spans="1:19">
      <c r="A716" s="1065"/>
      <c r="B716" s="1059"/>
      <c r="C716" s="1060"/>
      <c r="D716" s="1066"/>
      <c r="E716" s="1060"/>
      <c r="F716" s="1060"/>
      <c r="G716" s="1066"/>
      <c r="H716" s="1065"/>
      <c r="I716" s="1060"/>
      <c r="J716" s="1060"/>
      <c r="K716" s="1066"/>
      <c r="L716" s="1060"/>
      <c r="M716" s="1060"/>
      <c r="N716" s="1066"/>
      <c r="O716" s="1060"/>
      <c r="P716" s="849"/>
      <c r="R716" s="914"/>
      <c r="S716" s="914"/>
    </row>
    <row r="717" spans="1:19">
      <c r="A717" s="1065"/>
      <c r="B717" s="1059"/>
      <c r="C717" s="1060"/>
      <c r="D717" s="1066"/>
      <c r="E717" s="1060"/>
      <c r="F717" s="1060"/>
      <c r="G717" s="1066"/>
      <c r="H717" s="1065"/>
      <c r="I717" s="1060"/>
      <c r="J717" s="1060"/>
      <c r="K717" s="1066"/>
      <c r="L717" s="1060"/>
      <c r="M717" s="1060"/>
      <c r="N717" s="1066"/>
      <c r="O717" s="1060"/>
      <c r="P717" s="849"/>
      <c r="R717" s="914"/>
      <c r="S717" s="914"/>
    </row>
    <row r="718" spans="1:19">
      <c r="A718" s="1065"/>
      <c r="B718" s="1059"/>
      <c r="C718" s="1060"/>
      <c r="D718" s="1066"/>
      <c r="E718" s="1060"/>
      <c r="F718" s="1060"/>
      <c r="G718" s="1066"/>
      <c r="H718" s="1065"/>
      <c r="I718" s="1060"/>
      <c r="J718" s="1060"/>
      <c r="K718" s="1066"/>
      <c r="L718" s="1060"/>
      <c r="M718" s="1060"/>
      <c r="N718" s="1066"/>
      <c r="O718" s="1060"/>
      <c r="P718" s="849"/>
      <c r="R718" s="914"/>
      <c r="S718" s="914"/>
    </row>
    <row r="719" spans="1:19">
      <c r="A719" s="1065"/>
      <c r="B719" s="1059"/>
      <c r="C719" s="1060"/>
      <c r="D719" s="1066"/>
      <c r="E719" s="1060"/>
      <c r="F719" s="1060"/>
      <c r="G719" s="1066"/>
      <c r="H719" s="1065"/>
      <c r="I719" s="1060"/>
      <c r="J719" s="1060"/>
      <c r="K719" s="1066"/>
      <c r="L719" s="1060"/>
      <c r="M719" s="1060"/>
      <c r="N719" s="1066"/>
      <c r="O719" s="1060"/>
      <c r="P719" s="849"/>
      <c r="R719" s="914"/>
      <c r="S719" s="914"/>
    </row>
    <row r="720" spans="1:19">
      <c r="A720" s="1065"/>
      <c r="B720" s="1059"/>
      <c r="C720" s="1060"/>
      <c r="D720" s="1066"/>
      <c r="E720" s="1060"/>
      <c r="F720" s="1060"/>
      <c r="G720" s="1066"/>
      <c r="H720" s="1065"/>
      <c r="I720" s="1060"/>
      <c r="J720" s="1060"/>
      <c r="K720" s="1066"/>
      <c r="L720" s="1060"/>
      <c r="M720" s="1060"/>
      <c r="N720" s="1066"/>
      <c r="O720" s="1060"/>
      <c r="P720" s="849"/>
      <c r="R720" s="914"/>
      <c r="S720" s="914"/>
    </row>
    <row r="721" spans="1:19">
      <c r="A721" s="1065"/>
      <c r="B721" s="1059"/>
      <c r="C721" s="1060"/>
      <c r="D721" s="1066"/>
      <c r="E721" s="1060"/>
      <c r="F721" s="1060"/>
      <c r="G721" s="1066"/>
      <c r="H721" s="1065"/>
      <c r="I721" s="1060"/>
      <c r="J721" s="1060"/>
      <c r="K721" s="1066"/>
      <c r="L721" s="1060"/>
      <c r="M721" s="1060"/>
      <c r="N721" s="1066"/>
      <c r="O721" s="1060"/>
      <c r="P721" s="849"/>
      <c r="R721" s="914"/>
      <c r="S721" s="914"/>
    </row>
    <row r="722" spans="1:19">
      <c r="A722" s="1065"/>
      <c r="B722" s="1059"/>
      <c r="C722" s="1060"/>
      <c r="D722" s="1066"/>
      <c r="E722" s="1060"/>
      <c r="F722" s="1060"/>
      <c r="G722" s="1066"/>
      <c r="H722" s="1065"/>
      <c r="I722" s="1060"/>
      <c r="J722" s="1060"/>
      <c r="K722" s="1066"/>
      <c r="L722" s="1060"/>
      <c r="M722" s="1060"/>
      <c r="N722" s="1066"/>
      <c r="O722" s="1060"/>
      <c r="P722" s="849"/>
      <c r="R722" s="914"/>
      <c r="S722" s="914"/>
    </row>
    <row r="723" spans="1:19">
      <c r="A723" s="1065"/>
      <c r="B723" s="1059"/>
      <c r="C723" s="1060"/>
      <c r="D723" s="1066"/>
      <c r="E723" s="1060"/>
      <c r="F723" s="1060"/>
      <c r="G723" s="1066"/>
      <c r="H723" s="1065"/>
      <c r="I723" s="1060"/>
      <c r="J723" s="1060"/>
      <c r="K723" s="1066"/>
      <c r="L723" s="1060"/>
      <c r="M723" s="1060"/>
      <c r="N723" s="1066"/>
      <c r="O723" s="1060"/>
      <c r="P723" s="849"/>
      <c r="R723" s="914"/>
      <c r="S723" s="914"/>
    </row>
    <row r="724" spans="1:19">
      <c r="A724" s="1065"/>
      <c r="B724" s="1059"/>
      <c r="C724" s="1060"/>
      <c r="D724" s="1066"/>
      <c r="E724" s="1060"/>
      <c r="F724" s="1060"/>
      <c r="G724" s="1066"/>
      <c r="H724" s="1065"/>
      <c r="I724" s="1060"/>
      <c r="J724" s="1060"/>
      <c r="K724" s="1066"/>
      <c r="L724" s="1060"/>
      <c r="M724" s="1060"/>
      <c r="N724" s="1066"/>
      <c r="O724" s="1060"/>
      <c r="P724" s="849"/>
      <c r="R724" s="914"/>
      <c r="S724" s="914"/>
    </row>
    <row r="725" spans="1:19">
      <c r="A725" s="1065"/>
      <c r="B725" s="1059"/>
      <c r="C725" s="1060"/>
      <c r="D725" s="1066"/>
      <c r="E725" s="1060"/>
      <c r="F725" s="1060"/>
      <c r="G725" s="1066"/>
      <c r="H725" s="1065"/>
      <c r="I725" s="1060"/>
      <c r="J725" s="1060"/>
      <c r="K725" s="1066"/>
      <c r="L725" s="1060"/>
      <c r="M725" s="1060"/>
      <c r="N725" s="1066"/>
      <c r="O725" s="1060"/>
      <c r="P725" s="849"/>
      <c r="R725" s="914"/>
      <c r="S725" s="914"/>
    </row>
    <row r="726" spans="1:19">
      <c r="A726" s="1065"/>
      <c r="B726" s="1059"/>
      <c r="C726" s="1060"/>
      <c r="D726" s="1066"/>
      <c r="E726" s="1060"/>
      <c r="F726" s="1060"/>
      <c r="G726" s="1066"/>
      <c r="H726" s="1065"/>
      <c r="I726" s="1060"/>
      <c r="J726" s="1060"/>
      <c r="K726" s="1066"/>
      <c r="L726" s="1060"/>
      <c r="M726" s="1060"/>
      <c r="N726" s="1066"/>
      <c r="O726" s="1060"/>
      <c r="P726" s="849"/>
      <c r="R726" s="914"/>
      <c r="S726" s="914"/>
    </row>
    <row r="727" spans="1:19">
      <c r="A727" s="1065"/>
      <c r="B727" s="1059"/>
      <c r="C727" s="1060"/>
      <c r="D727" s="1066"/>
      <c r="E727" s="1060"/>
      <c r="F727" s="1060"/>
      <c r="G727" s="1066"/>
      <c r="H727" s="1065"/>
      <c r="I727" s="1060"/>
      <c r="J727" s="1060"/>
      <c r="K727" s="1066"/>
      <c r="L727" s="1060"/>
      <c r="M727" s="1060"/>
      <c r="N727" s="1066"/>
      <c r="O727" s="1060"/>
      <c r="P727" s="849"/>
      <c r="R727" s="914"/>
      <c r="S727" s="914"/>
    </row>
    <row r="728" spans="1:19">
      <c r="A728" s="1065"/>
      <c r="B728" s="1059"/>
      <c r="C728" s="1060"/>
      <c r="D728" s="1066"/>
      <c r="E728" s="1060"/>
      <c r="F728" s="1060"/>
      <c r="G728" s="1066"/>
      <c r="H728" s="1065"/>
      <c r="I728" s="1060"/>
      <c r="J728" s="1060"/>
      <c r="K728" s="1066"/>
      <c r="L728" s="1060"/>
      <c r="M728" s="1060"/>
      <c r="N728" s="1066"/>
      <c r="O728" s="1060"/>
      <c r="P728" s="849"/>
      <c r="R728" s="914"/>
      <c r="S728" s="914"/>
    </row>
    <row r="729" spans="1:19">
      <c r="A729" s="1065"/>
      <c r="B729" s="1059"/>
      <c r="C729" s="1060"/>
      <c r="D729" s="1066"/>
      <c r="E729" s="1060"/>
      <c r="F729" s="1060"/>
      <c r="G729" s="1066"/>
      <c r="H729" s="1065"/>
      <c r="I729" s="1060"/>
      <c r="J729" s="1060"/>
      <c r="K729" s="1066"/>
      <c r="L729" s="1060"/>
      <c r="M729" s="1060"/>
      <c r="N729" s="1066"/>
      <c r="O729" s="1060"/>
      <c r="P729" s="849"/>
      <c r="R729" s="914"/>
      <c r="S729" s="914"/>
    </row>
    <row r="730" spans="1:19">
      <c r="A730" s="1065"/>
      <c r="B730" s="1059"/>
      <c r="C730" s="1060"/>
      <c r="D730" s="1066"/>
      <c r="E730" s="1060"/>
      <c r="F730" s="1060"/>
      <c r="G730" s="1066"/>
      <c r="H730" s="1065"/>
      <c r="I730" s="1060"/>
      <c r="J730" s="1060"/>
      <c r="K730" s="1066"/>
      <c r="L730" s="1060"/>
      <c r="M730" s="1060"/>
      <c r="N730" s="1066"/>
      <c r="O730" s="1060"/>
      <c r="P730" s="849"/>
      <c r="R730" s="914"/>
      <c r="S730" s="914"/>
    </row>
    <row r="731" spans="1:19">
      <c r="A731" s="1065"/>
      <c r="B731" s="1059"/>
      <c r="C731" s="1060"/>
      <c r="D731" s="1066"/>
      <c r="E731" s="1060"/>
      <c r="F731" s="1060"/>
      <c r="G731" s="1066"/>
      <c r="H731" s="1065"/>
      <c r="I731" s="1060"/>
      <c r="J731" s="1060"/>
      <c r="K731" s="1066"/>
      <c r="L731" s="1060"/>
      <c r="M731" s="1060"/>
      <c r="N731" s="1066"/>
      <c r="O731" s="1060"/>
      <c r="P731" s="849"/>
      <c r="R731" s="914"/>
      <c r="S731" s="914"/>
    </row>
    <row r="732" spans="1:19">
      <c r="A732" s="1065"/>
      <c r="B732" s="1059"/>
      <c r="C732" s="1060"/>
      <c r="D732" s="1066"/>
      <c r="E732" s="1060"/>
      <c r="F732" s="1060"/>
      <c r="G732" s="1066"/>
      <c r="H732" s="1065"/>
      <c r="I732" s="1060"/>
      <c r="J732" s="1060"/>
      <c r="K732" s="1066"/>
      <c r="L732" s="1060"/>
      <c r="M732" s="1060"/>
      <c r="N732" s="1066"/>
      <c r="O732" s="1060"/>
      <c r="P732" s="849"/>
      <c r="R732" s="914"/>
      <c r="S732" s="914"/>
    </row>
    <row r="733" spans="1:19">
      <c r="A733" s="1065"/>
      <c r="B733" s="1059"/>
      <c r="C733" s="1060"/>
      <c r="D733" s="1066"/>
      <c r="E733" s="1060"/>
      <c r="F733" s="1060"/>
      <c r="G733" s="1066"/>
      <c r="H733" s="1065"/>
      <c r="I733" s="1060"/>
      <c r="J733" s="1060"/>
      <c r="K733" s="1066"/>
      <c r="L733" s="1060"/>
      <c r="M733" s="1060"/>
      <c r="N733" s="1066"/>
      <c r="O733" s="1060"/>
      <c r="P733" s="849"/>
      <c r="R733" s="914"/>
      <c r="S733" s="914"/>
    </row>
    <row r="734" spans="1:19">
      <c r="A734" s="1065"/>
      <c r="B734" s="1059"/>
      <c r="C734" s="1060"/>
      <c r="D734" s="1066"/>
      <c r="E734" s="1060"/>
      <c r="F734" s="1060"/>
      <c r="G734" s="1066"/>
      <c r="H734" s="1065"/>
      <c r="I734" s="1060"/>
      <c r="J734" s="1060"/>
      <c r="K734" s="1066"/>
      <c r="L734" s="1060"/>
      <c r="M734" s="1060"/>
      <c r="N734" s="1066"/>
      <c r="O734" s="1060"/>
      <c r="P734" s="849"/>
      <c r="R734" s="914"/>
      <c r="S734" s="914"/>
    </row>
    <row r="735" spans="1:19">
      <c r="A735" s="1065"/>
      <c r="B735" s="1059"/>
      <c r="C735" s="1060"/>
      <c r="D735" s="1066"/>
      <c r="E735" s="1060"/>
      <c r="F735" s="1060"/>
      <c r="G735" s="1066"/>
      <c r="H735" s="1065"/>
      <c r="I735" s="1060"/>
      <c r="J735" s="1060"/>
      <c r="K735" s="1066"/>
      <c r="L735" s="1060"/>
      <c r="M735" s="1060"/>
      <c r="N735" s="1066"/>
      <c r="O735" s="1060"/>
      <c r="P735" s="849"/>
      <c r="R735" s="914"/>
      <c r="S735" s="914"/>
    </row>
    <row r="736" spans="1:19">
      <c r="A736" s="1065"/>
      <c r="B736" s="1059"/>
      <c r="C736" s="1060"/>
      <c r="D736" s="1066"/>
      <c r="E736" s="1060"/>
      <c r="F736" s="1060"/>
      <c r="G736" s="1066"/>
      <c r="H736" s="1065"/>
      <c r="I736" s="1060"/>
      <c r="J736" s="1060"/>
      <c r="K736" s="1066"/>
      <c r="L736" s="1060"/>
      <c r="M736" s="1060"/>
      <c r="N736" s="1066"/>
      <c r="O736" s="1060"/>
      <c r="P736" s="849"/>
      <c r="R736" s="914"/>
      <c r="S736" s="914"/>
    </row>
    <row r="737" spans="1:19">
      <c r="A737" s="1065"/>
      <c r="B737" s="1059"/>
      <c r="C737" s="1060"/>
      <c r="D737" s="1066"/>
      <c r="E737" s="1060"/>
      <c r="F737" s="1060"/>
      <c r="G737" s="1066"/>
      <c r="H737" s="1065"/>
      <c r="I737" s="1060"/>
      <c r="J737" s="1060"/>
      <c r="K737" s="1066"/>
      <c r="L737" s="1060"/>
      <c r="M737" s="1060"/>
      <c r="N737" s="1066"/>
      <c r="O737" s="1060"/>
      <c r="P737" s="849"/>
      <c r="R737" s="914"/>
      <c r="S737" s="914"/>
    </row>
    <row r="738" spans="1:19">
      <c r="A738" s="1065"/>
      <c r="B738" s="1059"/>
      <c r="C738" s="1060"/>
      <c r="D738" s="1066"/>
      <c r="E738" s="1060"/>
      <c r="F738" s="1060"/>
      <c r="G738" s="1066"/>
      <c r="H738" s="1065"/>
      <c r="I738" s="1060"/>
      <c r="J738" s="1060"/>
      <c r="K738" s="1066"/>
      <c r="L738" s="1060"/>
      <c r="M738" s="1060"/>
      <c r="N738" s="1066"/>
      <c r="O738" s="1060"/>
      <c r="P738" s="849"/>
      <c r="R738" s="914"/>
      <c r="S738" s="914"/>
    </row>
    <row r="739" spans="1:19">
      <c r="A739" s="1065"/>
      <c r="B739" s="1059"/>
      <c r="C739" s="1060"/>
      <c r="D739" s="1066"/>
      <c r="E739" s="1060"/>
      <c r="F739" s="1060"/>
      <c r="G739" s="1066"/>
      <c r="H739" s="1065"/>
      <c r="I739" s="1060"/>
      <c r="J739" s="1060"/>
      <c r="K739" s="1066"/>
      <c r="L739" s="1060"/>
      <c r="M739" s="1060"/>
      <c r="N739" s="1066"/>
      <c r="O739" s="1060"/>
      <c r="P739" s="849"/>
      <c r="R739" s="914"/>
      <c r="S739" s="914"/>
    </row>
    <row r="740" spans="1:19">
      <c r="A740" s="1065"/>
      <c r="B740" s="1059"/>
      <c r="C740" s="1060"/>
      <c r="D740" s="1066"/>
      <c r="E740" s="1060"/>
      <c r="F740" s="1060"/>
      <c r="G740" s="1066"/>
      <c r="H740" s="1065"/>
      <c r="I740" s="1060"/>
      <c r="J740" s="1060"/>
      <c r="K740" s="1066"/>
      <c r="L740" s="1060"/>
      <c r="M740" s="1060"/>
      <c r="N740" s="1066"/>
      <c r="O740" s="1060"/>
      <c r="P740" s="849"/>
      <c r="R740" s="914"/>
      <c r="S740" s="914"/>
    </row>
    <row r="741" spans="1:19">
      <c r="A741" s="1065"/>
      <c r="B741" s="1059"/>
      <c r="C741" s="1060"/>
      <c r="D741" s="1066"/>
      <c r="E741" s="1060"/>
      <c r="F741" s="1060"/>
      <c r="G741" s="1066"/>
      <c r="H741" s="1065"/>
      <c r="I741" s="1060"/>
      <c r="J741" s="1060"/>
      <c r="K741" s="1066"/>
      <c r="L741" s="1060"/>
      <c r="M741" s="1060"/>
      <c r="N741" s="1066"/>
      <c r="O741" s="1060"/>
      <c r="P741" s="849"/>
      <c r="R741" s="914"/>
      <c r="S741" s="914"/>
    </row>
    <row r="742" spans="1:19">
      <c r="A742" s="1065"/>
      <c r="B742" s="1059"/>
      <c r="C742" s="1060"/>
      <c r="D742" s="1066"/>
      <c r="E742" s="1060"/>
      <c r="F742" s="1060"/>
      <c r="G742" s="1066"/>
      <c r="H742" s="1065"/>
      <c r="I742" s="1060"/>
      <c r="J742" s="1060"/>
      <c r="K742" s="1066"/>
      <c r="L742" s="1060"/>
      <c r="M742" s="1060"/>
      <c r="N742" s="1066"/>
      <c r="O742" s="1060"/>
      <c r="P742" s="849"/>
      <c r="R742" s="914"/>
      <c r="S742" s="914"/>
    </row>
    <row r="743" spans="1:19">
      <c r="A743" s="1065"/>
      <c r="B743" s="1059"/>
      <c r="C743" s="1060"/>
      <c r="D743" s="1066"/>
      <c r="E743" s="1060"/>
      <c r="F743" s="1060"/>
      <c r="G743" s="1066"/>
      <c r="H743" s="1065"/>
      <c r="I743" s="1060"/>
      <c r="J743" s="1060"/>
      <c r="K743" s="1066"/>
      <c r="L743" s="1060"/>
      <c r="M743" s="1060"/>
      <c r="N743" s="1066"/>
      <c r="O743" s="1060"/>
      <c r="P743" s="849"/>
      <c r="R743" s="914"/>
      <c r="S743" s="914"/>
    </row>
    <row r="744" spans="1:19">
      <c r="A744" s="1065"/>
      <c r="B744" s="1059"/>
      <c r="C744" s="1060"/>
      <c r="D744" s="1066"/>
      <c r="E744" s="1060"/>
      <c r="F744" s="1060"/>
      <c r="G744" s="1066"/>
      <c r="H744" s="1065"/>
      <c r="I744" s="1060"/>
      <c r="J744" s="1060"/>
      <c r="K744" s="1066"/>
      <c r="L744" s="1060"/>
      <c r="M744" s="1060"/>
      <c r="N744" s="1066"/>
      <c r="O744" s="1060"/>
      <c r="P744" s="849"/>
      <c r="R744" s="914"/>
      <c r="S744" s="914"/>
    </row>
    <row r="745" spans="1:19">
      <c r="A745" s="1065"/>
      <c r="B745" s="1059"/>
      <c r="C745" s="1060"/>
      <c r="D745" s="1066"/>
      <c r="E745" s="1060"/>
      <c r="F745" s="1060"/>
      <c r="G745" s="1066"/>
      <c r="H745" s="1065"/>
      <c r="I745" s="1060"/>
      <c r="J745" s="1060"/>
      <c r="K745" s="1066"/>
      <c r="L745" s="1060"/>
      <c r="M745" s="1060"/>
      <c r="N745" s="1066"/>
      <c r="O745" s="1060"/>
      <c r="P745" s="849"/>
      <c r="R745" s="914"/>
      <c r="S745" s="914"/>
    </row>
    <row r="746" spans="1:19">
      <c r="A746" s="1065"/>
      <c r="B746" s="1059"/>
      <c r="C746" s="1060"/>
      <c r="D746" s="1066"/>
      <c r="E746" s="1060"/>
      <c r="F746" s="1060"/>
      <c r="G746" s="1066"/>
      <c r="H746" s="1065"/>
      <c r="I746" s="1060"/>
      <c r="J746" s="1060"/>
      <c r="K746" s="1066"/>
      <c r="L746" s="1060"/>
      <c r="M746" s="1060"/>
      <c r="N746" s="1066"/>
      <c r="O746" s="1060"/>
      <c r="P746" s="849"/>
      <c r="R746" s="914"/>
      <c r="S746" s="914"/>
    </row>
    <row r="747" spans="1:19">
      <c r="A747" s="1065"/>
      <c r="B747" s="1059"/>
      <c r="C747" s="1060"/>
      <c r="D747" s="1066"/>
      <c r="E747" s="1060"/>
      <c r="F747" s="1060"/>
      <c r="G747" s="1066"/>
      <c r="H747" s="1065"/>
      <c r="I747" s="1060"/>
      <c r="J747" s="1060"/>
      <c r="K747" s="1066"/>
      <c r="L747" s="1060"/>
      <c r="M747" s="1060"/>
      <c r="N747" s="1066"/>
      <c r="O747" s="1060"/>
      <c r="P747" s="849"/>
      <c r="R747" s="914"/>
      <c r="S747" s="914"/>
    </row>
    <row r="748" spans="1:19">
      <c r="A748" s="1065"/>
      <c r="B748" s="1059"/>
      <c r="C748" s="1060"/>
      <c r="D748" s="1066"/>
      <c r="E748" s="1060"/>
      <c r="F748" s="1060"/>
      <c r="G748" s="1066"/>
      <c r="H748" s="1065"/>
      <c r="I748" s="1060"/>
      <c r="J748" s="1060"/>
      <c r="K748" s="1066"/>
      <c r="L748" s="1060"/>
      <c r="M748" s="1060"/>
      <c r="N748" s="1066"/>
      <c r="O748" s="1060"/>
      <c r="P748" s="849"/>
      <c r="R748" s="914"/>
      <c r="S748" s="914"/>
    </row>
    <row r="749" spans="1:19">
      <c r="A749" s="1065"/>
      <c r="B749" s="1059"/>
      <c r="C749" s="1060"/>
      <c r="D749" s="1066"/>
      <c r="E749" s="1060"/>
      <c r="F749" s="1060"/>
      <c r="G749" s="1066"/>
      <c r="H749" s="1065"/>
      <c r="I749" s="1060"/>
      <c r="J749" s="1060"/>
      <c r="K749" s="1066"/>
      <c r="L749" s="1060"/>
      <c r="M749" s="1060"/>
      <c r="N749" s="1066"/>
      <c r="O749" s="1060"/>
      <c r="P749" s="849"/>
      <c r="R749" s="914"/>
      <c r="S749" s="914"/>
    </row>
    <row r="750" spans="1:19">
      <c r="A750" s="1065"/>
      <c r="B750" s="1059"/>
      <c r="C750" s="1060"/>
      <c r="D750" s="1066"/>
      <c r="E750" s="1060"/>
      <c r="F750" s="1060"/>
      <c r="G750" s="1066"/>
      <c r="H750" s="1065"/>
      <c r="I750" s="1060"/>
      <c r="J750" s="1060"/>
      <c r="K750" s="1066"/>
      <c r="L750" s="1060"/>
      <c r="M750" s="1060"/>
      <c r="N750" s="1066"/>
      <c r="O750" s="1060"/>
      <c r="P750" s="849"/>
      <c r="R750" s="914"/>
      <c r="S750" s="914"/>
    </row>
    <row r="751" spans="1:19">
      <c r="A751" s="1065"/>
      <c r="B751" s="1059"/>
      <c r="C751" s="1060"/>
      <c r="D751" s="1066"/>
      <c r="E751" s="1060"/>
      <c r="F751" s="1060"/>
      <c r="G751" s="1066"/>
      <c r="H751" s="1065"/>
      <c r="I751" s="1060"/>
      <c r="J751" s="1060"/>
      <c r="K751" s="1066"/>
      <c r="L751" s="1060"/>
      <c r="M751" s="1060"/>
      <c r="N751" s="1066"/>
      <c r="O751" s="1060"/>
      <c r="P751" s="849"/>
      <c r="R751" s="914"/>
      <c r="S751" s="914"/>
    </row>
    <row r="752" spans="1:19">
      <c r="A752" s="1065"/>
      <c r="B752" s="1059"/>
      <c r="C752" s="1060"/>
      <c r="D752" s="1066"/>
      <c r="E752" s="1060"/>
      <c r="F752" s="1060"/>
      <c r="G752" s="1066"/>
      <c r="H752" s="1065"/>
      <c r="I752" s="1060"/>
      <c r="J752" s="1060"/>
      <c r="K752" s="1066"/>
      <c r="L752" s="1060"/>
      <c r="M752" s="1060"/>
      <c r="N752" s="1066"/>
      <c r="O752" s="1060"/>
      <c r="P752" s="849"/>
      <c r="R752" s="914"/>
      <c r="S752" s="914"/>
    </row>
    <row r="753" spans="1:19">
      <c r="A753" s="1065"/>
      <c r="B753" s="1059"/>
      <c r="C753" s="1060"/>
      <c r="D753" s="1066"/>
      <c r="E753" s="1060"/>
      <c r="F753" s="1060"/>
      <c r="G753" s="1066"/>
      <c r="H753" s="1065"/>
      <c r="I753" s="1060"/>
      <c r="J753" s="1060"/>
      <c r="K753" s="1066"/>
      <c r="L753" s="1060"/>
      <c r="M753" s="1060"/>
      <c r="N753" s="1066"/>
      <c r="O753" s="1060"/>
      <c r="P753" s="849"/>
      <c r="R753" s="914"/>
      <c r="S753" s="914"/>
    </row>
    <row r="754" spans="1:19">
      <c r="A754" s="1065"/>
      <c r="B754" s="1059"/>
      <c r="C754" s="1060"/>
      <c r="D754" s="1066"/>
      <c r="E754" s="1060"/>
      <c r="F754" s="1060"/>
      <c r="G754" s="1066"/>
      <c r="H754" s="1065"/>
      <c r="I754" s="1060"/>
      <c r="J754" s="1060"/>
      <c r="K754" s="1066"/>
      <c r="L754" s="1060"/>
      <c r="M754" s="1060"/>
      <c r="N754" s="1066"/>
      <c r="O754" s="1060"/>
      <c r="P754" s="849"/>
      <c r="R754" s="914"/>
      <c r="S754" s="914"/>
    </row>
    <row r="755" spans="1:19">
      <c r="A755" s="1065"/>
      <c r="B755" s="1059"/>
      <c r="C755" s="1060"/>
      <c r="D755" s="1066"/>
      <c r="E755" s="1060"/>
      <c r="F755" s="1060"/>
      <c r="G755" s="1066"/>
      <c r="H755" s="1065"/>
      <c r="I755" s="1060"/>
      <c r="J755" s="1060"/>
      <c r="K755" s="1066"/>
      <c r="L755" s="1060"/>
      <c r="M755" s="1060"/>
      <c r="N755" s="1066"/>
      <c r="O755" s="1060"/>
      <c r="P755" s="849"/>
      <c r="R755" s="914"/>
      <c r="S755" s="914"/>
    </row>
    <row r="756" spans="1:19">
      <c r="A756" s="1065"/>
      <c r="B756" s="1059"/>
      <c r="C756" s="1060"/>
      <c r="D756" s="1066"/>
      <c r="E756" s="1060"/>
      <c r="F756" s="1060"/>
      <c r="G756" s="1066"/>
      <c r="H756" s="1065"/>
      <c r="I756" s="1060"/>
      <c r="J756" s="1060"/>
      <c r="K756" s="1066"/>
      <c r="L756" s="1060"/>
      <c r="M756" s="1060"/>
      <c r="N756" s="1066"/>
      <c r="O756" s="1060"/>
      <c r="P756" s="849"/>
      <c r="R756" s="914"/>
      <c r="S756" s="914"/>
    </row>
    <row r="757" spans="1:19">
      <c r="A757" s="1065"/>
      <c r="B757" s="1059"/>
      <c r="C757" s="1060"/>
      <c r="D757" s="1066"/>
      <c r="E757" s="1060"/>
      <c r="F757" s="1060"/>
      <c r="G757" s="1066"/>
      <c r="H757" s="1065"/>
      <c r="I757" s="1060"/>
      <c r="J757" s="1060"/>
      <c r="K757" s="1066"/>
      <c r="L757" s="1060"/>
      <c r="M757" s="1060"/>
      <c r="N757" s="1066"/>
      <c r="O757" s="1060"/>
      <c r="P757" s="849"/>
      <c r="R757" s="914"/>
      <c r="S757" s="914"/>
    </row>
    <row r="758" spans="1:19">
      <c r="A758" s="1065"/>
      <c r="B758" s="1059"/>
      <c r="C758" s="1060"/>
      <c r="D758" s="1066"/>
      <c r="E758" s="1060"/>
      <c r="F758" s="1060"/>
      <c r="G758" s="1066"/>
      <c r="H758" s="1065"/>
      <c r="I758" s="1060"/>
      <c r="J758" s="1060"/>
      <c r="K758" s="1066"/>
      <c r="L758" s="1060"/>
      <c r="M758" s="1060"/>
      <c r="N758" s="1066"/>
      <c r="O758" s="1060"/>
      <c r="P758" s="849"/>
      <c r="R758" s="914"/>
      <c r="S758" s="914"/>
    </row>
    <row r="759" spans="1:19">
      <c r="A759" s="1065"/>
      <c r="B759" s="1059"/>
      <c r="C759" s="1060"/>
      <c r="D759" s="1066"/>
      <c r="E759" s="1060"/>
      <c r="F759" s="1060"/>
      <c r="G759" s="1066"/>
      <c r="H759" s="1065"/>
      <c r="I759" s="1060"/>
      <c r="J759" s="1060"/>
      <c r="K759" s="1066"/>
      <c r="L759" s="1060"/>
      <c r="M759" s="1060"/>
      <c r="N759" s="1066"/>
      <c r="O759" s="1060"/>
      <c r="P759" s="849"/>
      <c r="R759" s="914"/>
      <c r="S759" s="914"/>
    </row>
    <row r="760" spans="1:19">
      <c r="A760" s="1065"/>
      <c r="B760" s="1059"/>
      <c r="C760" s="1060"/>
      <c r="D760" s="1066"/>
      <c r="E760" s="1060"/>
      <c r="F760" s="1060"/>
      <c r="G760" s="1066"/>
      <c r="H760" s="1065"/>
      <c r="I760" s="1060"/>
      <c r="J760" s="1060"/>
      <c r="K760" s="1066"/>
      <c r="L760" s="1060"/>
      <c r="M760" s="1060"/>
      <c r="N760" s="1066"/>
      <c r="O760" s="1060"/>
      <c r="P760" s="849"/>
      <c r="R760" s="914"/>
      <c r="S760" s="914"/>
    </row>
    <row r="761" spans="1:19">
      <c r="A761" s="1065"/>
      <c r="B761" s="1059"/>
      <c r="C761" s="1060"/>
      <c r="D761" s="1066"/>
      <c r="E761" s="1060"/>
      <c r="F761" s="1060"/>
      <c r="G761" s="1066"/>
      <c r="H761" s="1065"/>
      <c r="I761" s="1060"/>
      <c r="J761" s="1060"/>
      <c r="K761" s="1066"/>
      <c r="L761" s="1060"/>
      <c r="M761" s="1060"/>
      <c r="N761" s="1066"/>
      <c r="O761" s="1060"/>
      <c r="P761" s="849"/>
      <c r="R761" s="914"/>
      <c r="S761" s="914"/>
    </row>
    <row r="762" spans="1:19">
      <c r="A762" s="1065"/>
      <c r="B762" s="1059"/>
      <c r="C762" s="1060"/>
      <c r="D762" s="1066"/>
      <c r="E762" s="1060"/>
      <c r="F762" s="1060"/>
      <c r="G762" s="1066"/>
      <c r="H762" s="1065"/>
      <c r="I762" s="1060"/>
      <c r="J762" s="1060"/>
      <c r="K762" s="1066"/>
      <c r="L762" s="1060"/>
      <c r="M762" s="1060"/>
      <c r="N762" s="1066"/>
      <c r="O762" s="1060"/>
      <c r="P762" s="849"/>
      <c r="R762" s="914"/>
      <c r="S762" s="914"/>
    </row>
    <row r="763" spans="1:19">
      <c r="A763" s="1065"/>
      <c r="B763" s="1059"/>
      <c r="C763" s="1060"/>
      <c r="D763" s="1066"/>
      <c r="E763" s="1060"/>
      <c r="F763" s="1060"/>
      <c r="G763" s="1066"/>
      <c r="H763" s="1065"/>
      <c r="I763" s="1060"/>
      <c r="J763" s="1060"/>
      <c r="K763" s="1066"/>
      <c r="L763" s="1060"/>
      <c r="M763" s="1060"/>
      <c r="N763" s="1066"/>
      <c r="O763" s="1060"/>
      <c r="P763" s="849"/>
      <c r="R763" s="914"/>
      <c r="S763" s="914"/>
    </row>
    <row r="764" spans="1:19">
      <c r="A764" s="1065"/>
      <c r="B764" s="1059"/>
      <c r="C764" s="1060"/>
      <c r="D764" s="1066"/>
      <c r="E764" s="1060"/>
      <c r="F764" s="1060"/>
      <c r="G764" s="1066"/>
      <c r="H764" s="1065"/>
      <c r="I764" s="1060"/>
      <c r="J764" s="1060"/>
      <c r="K764" s="1066"/>
      <c r="L764" s="1060"/>
      <c r="M764" s="1060"/>
      <c r="N764" s="1066"/>
      <c r="O764" s="1060"/>
      <c r="P764" s="849"/>
      <c r="R764" s="914"/>
      <c r="S764" s="914"/>
    </row>
    <row r="765" spans="1:19">
      <c r="A765" s="1065"/>
      <c r="B765" s="1059"/>
      <c r="C765" s="1060"/>
      <c r="D765" s="1066"/>
      <c r="E765" s="1060"/>
      <c r="F765" s="1060"/>
      <c r="G765" s="1066"/>
      <c r="H765" s="1065"/>
      <c r="I765" s="1060"/>
      <c r="J765" s="1060"/>
      <c r="K765" s="1066"/>
      <c r="L765" s="1060"/>
      <c r="M765" s="1060"/>
      <c r="N765" s="1066"/>
      <c r="O765" s="1060"/>
      <c r="P765" s="849"/>
      <c r="R765" s="914"/>
      <c r="S765" s="914"/>
    </row>
    <row r="766" spans="1:19">
      <c r="A766" s="1065"/>
      <c r="B766" s="1059"/>
      <c r="C766" s="1060"/>
      <c r="D766" s="1066"/>
      <c r="E766" s="1060"/>
      <c r="F766" s="1060"/>
      <c r="G766" s="1066"/>
      <c r="H766" s="1065"/>
      <c r="I766" s="1060"/>
      <c r="J766" s="1060"/>
      <c r="K766" s="1066"/>
      <c r="L766" s="1060"/>
      <c r="M766" s="1060"/>
      <c r="N766" s="1066"/>
      <c r="O766" s="1060"/>
      <c r="P766" s="849"/>
      <c r="R766" s="914"/>
      <c r="S766" s="914"/>
    </row>
    <row r="767" spans="1:19">
      <c r="A767" s="1065"/>
      <c r="B767" s="1059"/>
      <c r="C767" s="1060"/>
      <c r="D767" s="1066"/>
      <c r="E767" s="1060"/>
      <c r="F767" s="1060"/>
      <c r="G767" s="1066"/>
      <c r="H767" s="1065"/>
      <c r="I767" s="1060"/>
      <c r="J767" s="1060"/>
      <c r="K767" s="1066"/>
      <c r="L767" s="1060"/>
      <c r="M767" s="1060"/>
      <c r="N767" s="1066"/>
      <c r="O767" s="1060"/>
      <c r="P767" s="849"/>
      <c r="R767" s="914"/>
      <c r="S767" s="914"/>
    </row>
    <row r="768" spans="1:19">
      <c r="A768" s="1065"/>
      <c r="B768" s="1059"/>
      <c r="C768" s="1060"/>
      <c r="D768" s="1066"/>
      <c r="E768" s="1060"/>
      <c r="F768" s="1060"/>
      <c r="G768" s="1066"/>
      <c r="H768" s="1065"/>
      <c r="I768" s="1060"/>
      <c r="J768" s="1060"/>
      <c r="K768" s="1066"/>
      <c r="L768" s="1060"/>
      <c r="M768" s="1060"/>
      <c r="N768" s="1066"/>
      <c r="O768" s="1060"/>
      <c r="P768" s="849"/>
      <c r="R768" s="914"/>
      <c r="S768" s="914"/>
    </row>
    <row r="769" spans="1:19">
      <c r="A769" s="1065"/>
      <c r="B769" s="1059"/>
      <c r="C769" s="1060"/>
      <c r="D769" s="1066"/>
      <c r="E769" s="1060"/>
      <c r="F769" s="1060"/>
      <c r="G769" s="1066"/>
      <c r="H769" s="1065"/>
      <c r="I769" s="1060"/>
      <c r="J769" s="1060"/>
      <c r="K769" s="1066"/>
      <c r="L769" s="1060"/>
      <c r="M769" s="1060"/>
      <c r="N769" s="1066"/>
      <c r="O769" s="1060"/>
      <c r="P769" s="849"/>
      <c r="R769" s="914"/>
      <c r="S769" s="914"/>
    </row>
    <row r="770" spans="1:19">
      <c r="A770" s="1065"/>
      <c r="B770" s="1059"/>
      <c r="C770" s="1060"/>
      <c r="D770" s="1066"/>
      <c r="E770" s="1060"/>
      <c r="F770" s="1060"/>
      <c r="G770" s="1066"/>
      <c r="H770" s="1065"/>
      <c r="I770" s="1060"/>
      <c r="J770" s="1060"/>
      <c r="K770" s="1066"/>
      <c r="L770" s="1060"/>
      <c r="M770" s="1060"/>
      <c r="N770" s="1066"/>
      <c r="O770" s="1060"/>
      <c r="P770" s="849"/>
      <c r="R770" s="914"/>
      <c r="S770" s="914"/>
    </row>
    <row r="771" spans="1:19">
      <c r="A771" s="1065"/>
      <c r="B771" s="1059"/>
      <c r="C771" s="1060"/>
      <c r="D771" s="1066"/>
      <c r="E771" s="1060"/>
      <c r="F771" s="1060"/>
      <c r="G771" s="1066"/>
      <c r="H771" s="1065"/>
      <c r="I771" s="1060"/>
      <c r="J771" s="1060"/>
      <c r="K771" s="1066"/>
      <c r="L771" s="1060"/>
      <c r="M771" s="1060"/>
      <c r="N771" s="1066"/>
      <c r="O771" s="1060"/>
      <c r="P771" s="849"/>
      <c r="R771" s="914"/>
      <c r="S771" s="914"/>
    </row>
    <row r="772" spans="1:19">
      <c r="A772" s="1065"/>
      <c r="B772" s="1059"/>
      <c r="C772" s="1060"/>
      <c r="D772" s="1066"/>
      <c r="E772" s="1060"/>
      <c r="F772" s="1060"/>
      <c r="G772" s="1066"/>
      <c r="H772" s="1065"/>
      <c r="I772" s="1060"/>
      <c r="J772" s="1060"/>
      <c r="K772" s="1066"/>
      <c r="L772" s="1060"/>
      <c r="M772" s="1060"/>
      <c r="N772" s="1066"/>
      <c r="O772" s="1060"/>
      <c r="P772" s="849"/>
      <c r="R772" s="914"/>
      <c r="S772" s="914"/>
    </row>
    <row r="773" spans="1:19">
      <c r="A773" s="1065"/>
      <c r="B773" s="1059"/>
      <c r="C773" s="1060"/>
      <c r="D773" s="1066"/>
      <c r="E773" s="1060"/>
      <c r="F773" s="1060"/>
      <c r="G773" s="1066"/>
      <c r="H773" s="1065"/>
      <c r="I773" s="1060"/>
      <c r="J773" s="1060"/>
      <c r="K773" s="1066"/>
      <c r="L773" s="1060"/>
      <c r="M773" s="1060"/>
      <c r="N773" s="1066"/>
      <c r="O773" s="1060"/>
      <c r="P773" s="849"/>
      <c r="R773" s="914"/>
      <c r="S773" s="914"/>
    </row>
    <row r="774" spans="1:19">
      <c r="A774" s="1065"/>
      <c r="B774" s="1059"/>
      <c r="C774" s="1060"/>
      <c r="D774" s="1066"/>
      <c r="E774" s="1060"/>
      <c r="F774" s="1060"/>
      <c r="G774" s="1066"/>
      <c r="H774" s="1065"/>
      <c r="I774" s="1060"/>
      <c r="J774" s="1060"/>
      <c r="K774" s="1066"/>
      <c r="L774" s="1060"/>
      <c r="M774" s="1060"/>
      <c r="N774" s="1066"/>
      <c r="O774" s="1060"/>
      <c r="P774" s="849"/>
      <c r="R774" s="914"/>
      <c r="S774" s="914"/>
    </row>
    <row r="775" spans="1:19">
      <c r="A775" s="1065"/>
      <c r="B775" s="1059"/>
      <c r="C775" s="1060"/>
      <c r="D775" s="1066"/>
      <c r="E775" s="1060"/>
      <c r="F775" s="1060"/>
      <c r="G775" s="1066"/>
      <c r="H775" s="1065"/>
      <c r="I775" s="1060"/>
      <c r="J775" s="1060"/>
      <c r="K775" s="1066"/>
      <c r="L775" s="1060"/>
      <c r="M775" s="1060"/>
      <c r="N775" s="1066"/>
      <c r="O775" s="1060"/>
      <c r="P775" s="849"/>
      <c r="R775" s="914"/>
      <c r="S775" s="914"/>
    </row>
    <row r="776" spans="1:19">
      <c r="A776" s="1065"/>
      <c r="B776" s="1059"/>
      <c r="C776" s="1060"/>
      <c r="D776" s="1066"/>
      <c r="E776" s="1060"/>
      <c r="F776" s="1060"/>
      <c r="G776" s="1066"/>
      <c r="H776" s="1065"/>
      <c r="I776" s="1060"/>
      <c r="J776" s="1060"/>
      <c r="K776" s="1066"/>
      <c r="L776" s="1060"/>
      <c r="M776" s="1060"/>
      <c r="N776" s="1066"/>
      <c r="O776" s="1060"/>
      <c r="P776" s="849"/>
      <c r="R776" s="914"/>
      <c r="S776" s="914"/>
    </row>
    <row r="777" spans="1:19">
      <c r="A777" s="1065"/>
      <c r="B777" s="1059"/>
      <c r="C777" s="1060"/>
      <c r="D777" s="1066"/>
      <c r="E777" s="1060"/>
      <c r="F777" s="1060"/>
      <c r="G777" s="1066"/>
      <c r="H777" s="1065"/>
      <c r="I777" s="1060"/>
      <c r="J777" s="1060"/>
      <c r="K777" s="1066"/>
      <c r="L777" s="1060"/>
      <c r="M777" s="1060"/>
      <c r="N777" s="1066"/>
      <c r="O777" s="1060"/>
      <c r="P777" s="849"/>
      <c r="R777" s="914"/>
      <c r="S777" s="914"/>
    </row>
    <row r="778" spans="1:19">
      <c r="A778" s="1065"/>
      <c r="B778" s="1059"/>
      <c r="C778" s="1060"/>
      <c r="D778" s="1066"/>
      <c r="E778" s="1060"/>
      <c r="F778" s="1060"/>
      <c r="G778" s="1066"/>
      <c r="H778" s="1065"/>
      <c r="I778" s="1060"/>
      <c r="J778" s="1060"/>
      <c r="K778" s="1066"/>
      <c r="L778" s="1060"/>
      <c r="M778" s="1060"/>
      <c r="N778" s="1066"/>
      <c r="O778" s="1060"/>
      <c r="P778" s="849"/>
      <c r="R778" s="914"/>
      <c r="S778" s="914"/>
    </row>
    <row r="779" spans="1:19">
      <c r="A779" s="1065"/>
      <c r="B779" s="1059"/>
      <c r="C779" s="1060"/>
      <c r="D779" s="1066"/>
      <c r="E779" s="1060"/>
      <c r="F779" s="1060"/>
      <c r="G779" s="1066"/>
      <c r="H779" s="1065"/>
      <c r="I779" s="1060"/>
      <c r="J779" s="1060"/>
      <c r="K779" s="1066"/>
      <c r="L779" s="1060"/>
      <c r="M779" s="1060"/>
      <c r="N779" s="1066"/>
      <c r="O779" s="1060"/>
      <c r="P779" s="849"/>
      <c r="R779" s="914"/>
      <c r="S779" s="914"/>
    </row>
    <row r="780" spans="1:19">
      <c r="A780" s="1065"/>
      <c r="B780" s="1059"/>
      <c r="C780" s="1060"/>
      <c r="D780" s="1066"/>
      <c r="E780" s="1060"/>
      <c r="F780" s="1060"/>
      <c r="G780" s="1066"/>
      <c r="H780" s="1065"/>
      <c r="I780" s="1060"/>
      <c r="J780" s="1060"/>
      <c r="K780" s="1066"/>
      <c r="L780" s="1060"/>
      <c r="M780" s="1060"/>
      <c r="N780" s="1066"/>
      <c r="O780" s="1060"/>
      <c r="P780" s="849"/>
      <c r="R780" s="914"/>
      <c r="S780" s="914"/>
    </row>
    <row r="781" spans="1:19">
      <c r="A781" s="1065"/>
      <c r="B781" s="1059"/>
      <c r="C781" s="1060"/>
      <c r="D781" s="1066"/>
      <c r="E781" s="1060"/>
      <c r="F781" s="1060"/>
      <c r="G781" s="1066"/>
      <c r="H781" s="1065"/>
      <c r="I781" s="1060"/>
      <c r="J781" s="1060"/>
      <c r="K781" s="1066"/>
      <c r="L781" s="1060"/>
      <c r="M781" s="1060"/>
      <c r="N781" s="1066"/>
      <c r="O781" s="1060"/>
      <c r="P781" s="849"/>
      <c r="R781" s="914"/>
      <c r="S781" s="914"/>
    </row>
    <row r="782" spans="1:19">
      <c r="A782" s="1065"/>
      <c r="B782" s="1059"/>
      <c r="C782" s="1060"/>
      <c r="D782" s="1066"/>
      <c r="E782" s="1060"/>
      <c r="F782" s="1060"/>
      <c r="G782" s="1066"/>
      <c r="H782" s="1065"/>
      <c r="I782" s="1060"/>
      <c r="J782" s="1060"/>
      <c r="K782" s="1066"/>
      <c r="L782" s="1060"/>
      <c r="M782" s="1060"/>
      <c r="N782" s="1066"/>
      <c r="O782" s="1060"/>
      <c r="P782" s="849"/>
      <c r="R782" s="914"/>
      <c r="S782" s="914"/>
    </row>
    <row r="783" spans="1:19">
      <c r="A783" s="1065"/>
      <c r="B783" s="1059"/>
      <c r="C783" s="1060"/>
      <c r="D783" s="1066"/>
      <c r="E783" s="1060"/>
      <c r="F783" s="1060"/>
      <c r="G783" s="1066"/>
      <c r="H783" s="1065"/>
      <c r="I783" s="1060"/>
      <c r="J783" s="1060"/>
      <c r="K783" s="1066"/>
      <c r="L783" s="1060"/>
      <c r="M783" s="1060"/>
      <c r="N783" s="1066"/>
      <c r="O783" s="1060"/>
      <c r="P783" s="849"/>
      <c r="R783" s="914"/>
      <c r="S783" s="914"/>
    </row>
    <row r="784" spans="1:19">
      <c r="A784" s="1065"/>
      <c r="B784" s="1059"/>
      <c r="C784" s="1060"/>
      <c r="D784" s="1066"/>
      <c r="E784" s="1060"/>
      <c r="F784" s="1060"/>
      <c r="G784" s="1066"/>
      <c r="H784" s="1065"/>
      <c r="I784" s="1060"/>
      <c r="J784" s="1060"/>
      <c r="K784" s="1066"/>
      <c r="L784" s="1060"/>
      <c r="M784" s="1060"/>
      <c r="N784" s="1066"/>
      <c r="O784" s="1060"/>
      <c r="P784" s="849"/>
      <c r="R784" s="914"/>
      <c r="S784" s="914"/>
    </row>
    <row r="785" spans="1:19">
      <c r="A785" s="1065"/>
      <c r="B785" s="1059"/>
      <c r="C785" s="1060"/>
      <c r="D785" s="1066"/>
      <c r="E785" s="1060"/>
      <c r="F785" s="1060"/>
      <c r="G785" s="1066"/>
      <c r="H785" s="1065"/>
      <c r="I785" s="1060"/>
      <c r="J785" s="1060"/>
      <c r="K785" s="1066"/>
      <c r="L785" s="1060"/>
      <c r="M785" s="1060"/>
      <c r="N785" s="1066"/>
      <c r="O785" s="1060"/>
      <c r="P785" s="849"/>
      <c r="R785" s="914"/>
      <c r="S785" s="914"/>
    </row>
    <row r="786" spans="1:19">
      <c r="A786" s="1065"/>
      <c r="B786" s="1059"/>
      <c r="C786" s="1060"/>
      <c r="D786" s="1066"/>
      <c r="E786" s="1060"/>
      <c r="F786" s="1060"/>
      <c r="G786" s="1066"/>
      <c r="H786" s="1065"/>
      <c r="I786" s="1060"/>
      <c r="J786" s="1060"/>
      <c r="K786" s="1066"/>
      <c r="L786" s="1060"/>
      <c r="M786" s="1060"/>
      <c r="N786" s="1066"/>
      <c r="O786" s="1060"/>
      <c r="P786" s="849"/>
      <c r="R786" s="914"/>
      <c r="S786" s="914"/>
    </row>
    <row r="787" spans="1:19">
      <c r="A787" s="1065"/>
      <c r="B787" s="1059"/>
      <c r="C787" s="1060"/>
      <c r="D787" s="1066"/>
      <c r="E787" s="1060"/>
      <c r="F787" s="1060"/>
      <c r="G787" s="1066"/>
      <c r="H787" s="1065"/>
      <c r="I787" s="1060"/>
      <c r="J787" s="1060"/>
      <c r="K787" s="1066"/>
      <c r="L787" s="1060"/>
      <c r="M787" s="1060"/>
      <c r="N787" s="1066"/>
      <c r="O787" s="1060"/>
      <c r="P787" s="849"/>
      <c r="R787" s="914"/>
      <c r="S787" s="914"/>
    </row>
    <row r="788" spans="1:19">
      <c r="A788" s="1065"/>
      <c r="B788" s="1059"/>
      <c r="C788" s="1060"/>
      <c r="D788" s="1066"/>
      <c r="E788" s="1060"/>
      <c r="F788" s="1060"/>
      <c r="G788" s="1066"/>
      <c r="H788" s="1065"/>
      <c r="I788" s="1060"/>
      <c r="J788" s="1060"/>
      <c r="K788" s="1066"/>
      <c r="L788" s="1060"/>
      <c r="M788" s="1060"/>
      <c r="N788" s="1066"/>
      <c r="O788" s="1060"/>
      <c r="P788" s="849"/>
      <c r="R788" s="914"/>
      <c r="S788" s="914"/>
    </row>
    <row r="789" spans="1:19">
      <c r="A789" s="1065"/>
      <c r="B789" s="1059"/>
      <c r="C789" s="1060"/>
      <c r="D789" s="1066"/>
      <c r="E789" s="1060"/>
      <c r="F789" s="1060"/>
      <c r="G789" s="1066"/>
      <c r="H789" s="1065"/>
      <c r="I789" s="1060"/>
      <c r="J789" s="1060"/>
      <c r="K789" s="1066"/>
      <c r="L789" s="1060"/>
      <c r="M789" s="1060"/>
      <c r="N789" s="1066"/>
      <c r="O789" s="1060"/>
      <c r="P789" s="849"/>
      <c r="R789" s="914"/>
      <c r="S789" s="914"/>
    </row>
    <row r="790" spans="1:19">
      <c r="A790" s="1065"/>
      <c r="B790" s="1059"/>
      <c r="C790" s="1060"/>
      <c r="D790" s="1066"/>
      <c r="E790" s="1060"/>
      <c r="F790" s="1060"/>
      <c r="G790" s="1066"/>
      <c r="H790" s="1065"/>
      <c r="I790" s="1060"/>
      <c r="J790" s="1060"/>
      <c r="K790" s="1066"/>
      <c r="L790" s="1060"/>
      <c r="M790" s="1060"/>
      <c r="N790" s="1066"/>
      <c r="O790" s="1060"/>
      <c r="P790" s="849"/>
      <c r="R790" s="914"/>
      <c r="S790" s="914"/>
    </row>
    <row r="791" spans="1:19">
      <c r="A791" s="1065"/>
      <c r="B791" s="1059"/>
      <c r="C791" s="1060"/>
      <c r="D791" s="1066"/>
      <c r="E791" s="1060"/>
      <c r="F791" s="1060"/>
      <c r="G791" s="1066"/>
      <c r="H791" s="1065"/>
      <c r="I791" s="1060"/>
      <c r="J791" s="1060"/>
      <c r="K791" s="1066"/>
      <c r="L791" s="1060"/>
      <c r="M791" s="1060"/>
      <c r="N791" s="1066"/>
      <c r="O791" s="1060"/>
      <c r="P791" s="849"/>
      <c r="R791" s="914"/>
      <c r="S791" s="914"/>
    </row>
    <row r="792" spans="1:19">
      <c r="A792" s="1065"/>
      <c r="B792" s="1059"/>
      <c r="C792" s="1060"/>
      <c r="D792" s="1066"/>
      <c r="E792" s="1060"/>
      <c r="F792" s="1060"/>
      <c r="G792" s="1066"/>
      <c r="H792" s="1065"/>
      <c r="I792" s="1060"/>
      <c r="J792" s="1060"/>
      <c r="K792" s="1066"/>
      <c r="L792" s="1060"/>
      <c r="M792" s="1060"/>
      <c r="N792" s="1066"/>
      <c r="O792" s="1060"/>
      <c r="P792" s="849"/>
      <c r="R792" s="914"/>
      <c r="S792" s="914"/>
    </row>
    <row r="793" spans="1:19">
      <c r="A793" s="1065"/>
      <c r="B793" s="1059"/>
      <c r="C793" s="1060"/>
      <c r="D793" s="1066"/>
      <c r="E793" s="1060"/>
      <c r="F793" s="1060"/>
      <c r="G793" s="1066"/>
      <c r="H793" s="1065"/>
      <c r="I793" s="1060"/>
      <c r="J793" s="1060"/>
      <c r="K793" s="1066"/>
      <c r="L793" s="1060"/>
      <c r="M793" s="1060"/>
      <c r="N793" s="1066"/>
      <c r="O793" s="1060"/>
      <c r="P793" s="849"/>
      <c r="R793" s="914"/>
      <c r="S793" s="914"/>
    </row>
    <row r="794" spans="1:19">
      <c r="A794" s="1065"/>
      <c r="B794" s="1059"/>
      <c r="C794" s="1060"/>
      <c r="D794" s="1066"/>
      <c r="E794" s="1060"/>
      <c r="F794" s="1060"/>
      <c r="G794" s="1066"/>
      <c r="H794" s="1065"/>
      <c r="I794" s="1060"/>
      <c r="J794" s="1060"/>
      <c r="K794" s="1066"/>
      <c r="L794" s="1060"/>
      <c r="M794" s="1060"/>
      <c r="N794" s="1066"/>
      <c r="O794" s="1060"/>
      <c r="P794" s="849"/>
      <c r="R794" s="914"/>
      <c r="S794" s="914"/>
    </row>
    <row r="795" spans="1:19">
      <c r="A795" s="1065"/>
      <c r="B795" s="1059"/>
      <c r="C795" s="1060"/>
      <c r="D795" s="1066"/>
      <c r="E795" s="1060"/>
      <c r="F795" s="1060"/>
      <c r="G795" s="1066"/>
      <c r="H795" s="1065"/>
      <c r="I795" s="1060"/>
      <c r="J795" s="1060"/>
      <c r="K795" s="1066"/>
      <c r="L795" s="1060"/>
      <c r="M795" s="1060"/>
      <c r="N795" s="1066"/>
      <c r="O795" s="1060"/>
      <c r="P795" s="849"/>
      <c r="R795" s="914"/>
      <c r="S795" s="914"/>
    </row>
    <row r="796" spans="1:19">
      <c r="A796" s="1065"/>
      <c r="B796" s="1059"/>
      <c r="C796" s="1060"/>
      <c r="D796" s="1066"/>
      <c r="E796" s="1060"/>
      <c r="F796" s="1060"/>
      <c r="G796" s="1066"/>
      <c r="H796" s="1065"/>
      <c r="I796" s="1060"/>
      <c r="J796" s="1060"/>
      <c r="K796" s="1066"/>
      <c r="L796" s="1060"/>
      <c r="M796" s="1060"/>
      <c r="N796" s="1066"/>
      <c r="O796" s="1060"/>
      <c r="P796" s="849"/>
      <c r="R796" s="914"/>
      <c r="S796" s="914"/>
    </row>
    <row r="797" spans="1:19">
      <c r="A797" s="1065"/>
      <c r="B797" s="1059"/>
      <c r="C797" s="1060"/>
      <c r="D797" s="1066"/>
      <c r="E797" s="1060"/>
      <c r="F797" s="1060"/>
      <c r="G797" s="1066"/>
      <c r="H797" s="1065"/>
      <c r="I797" s="1060"/>
      <c r="J797" s="1060"/>
      <c r="K797" s="1066"/>
      <c r="L797" s="1060"/>
      <c r="M797" s="1060"/>
      <c r="N797" s="1066"/>
      <c r="O797" s="1060"/>
      <c r="P797" s="849"/>
      <c r="R797" s="914"/>
      <c r="S797" s="914"/>
    </row>
    <row r="798" spans="1:19">
      <c r="A798" s="1065"/>
      <c r="B798" s="1059"/>
      <c r="C798" s="1060"/>
      <c r="D798" s="1066"/>
      <c r="E798" s="1060"/>
      <c r="F798" s="1060"/>
      <c r="G798" s="1066"/>
      <c r="H798" s="1065"/>
      <c r="I798" s="1060"/>
      <c r="J798" s="1060"/>
      <c r="K798" s="1066"/>
      <c r="L798" s="1060"/>
      <c r="M798" s="1060"/>
      <c r="N798" s="1066"/>
      <c r="O798" s="1060"/>
      <c r="P798" s="849"/>
      <c r="R798" s="914"/>
      <c r="S798" s="914"/>
    </row>
    <row r="799" spans="1:19">
      <c r="A799" s="1065"/>
      <c r="B799" s="1059"/>
      <c r="C799" s="1060"/>
      <c r="D799" s="1066"/>
      <c r="E799" s="1060"/>
      <c r="F799" s="1060"/>
      <c r="G799" s="1066"/>
      <c r="H799" s="1065"/>
      <c r="I799" s="1060"/>
      <c r="J799" s="1060"/>
      <c r="K799" s="1066"/>
      <c r="L799" s="1060"/>
      <c r="M799" s="1060"/>
      <c r="N799" s="1066"/>
      <c r="O799" s="1060"/>
      <c r="P799" s="849"/>
      <c r="R799" s="914"/>
      <c r="S799" s="914"/>
    </row>
    <row r="800" spans="1:19">
      <c r="A800" s="1065"/>
      <c r="B800" s="1059"/>
      <c r="C800" s="1060"/>
      <c r="D800" s="1066"/>
      <c r="E800" s="1060"/>
      <c r="F800" s="1060"/>
      <c r="G800" s="1066"/>
      <c r="H800" s="1065"/>
      <c r="I800" s="1060"/>
      <c r="J800" s="1060"/>
      <c r="K800" s="1066"/>
      <c r="L800" s="1060"/>
      <c r="M800" s="1060"/>
      <c r="N800" s="1066"/>
      <c r="O800" s="1060"/>
      <c r="P800" s="849"/>
      <c r="R800" s="914"/>
      <c r="S800" s="914"/>
    </row>
    <row r="801" spans="1:19">
      <c r="A801" s="1065"/>
      <c r="B801" s="1059"/>
      <c r="C801" s="1060"/>
      <c r="D801" s="1066"/>
      <c r="E801" s="1060"/>
      <c r="F801" s="1060"/>
      <c r="G801" s="1066"/>
      <c r="H801" s="1065"/>
      <c r="I801" s="1060"/>
      <c r="J801" s="1060"/>
      <c r="K801" s="1066"/>
      <c r="L801" s="1060"/>
      <c r="M801" s="1060"/>
      <c r="N801" s="1066"/>
      <c r="O801" s="1060"/>
      <c r="P801" s="849"/>
      <c r="R801" s="914"/>
      <c r="S801" s="914"/>
    </row>
    <row r="802" spans="1:19">
      <c r="A802" s="1065"/>
      <c r="B802" s="1059"/>
      <c r="C802" s="1060"/>
      <c r="D802" s="1066"/>
      <c r="E802" s="1060"/>
      <c r="F802" s="1060"/>
      <c r="G802" s="1066"/>
      <c r="H802" s="1065"/>
      <c r="I802" s="1060"/>
      <c r="J802" s="1060"/>
      <c r="K802" s="1066"/>
      <c r="L802" s="1060"/>
      <c r="M802" s="1060"/>
      <c r="N802" s="1066"/>
      <c r="O802" s="1060"/>
      <c r="P802" s="849"/>
      <c r="R802" s="914"/>
      <c r="S802" s="914"/>
    </row>
    <row r="803" spans="1:19">
      <c r="A803" s="1065"/>
      <c r="B803" s="1059"/>
      <c r="C803" s="1060"/>
      <c r="D803" s="1066"/>
      <c r="E803" s="1060"/>
      <c r="F803" s="1060"/>
      <c r="G803" s="1066"/>
      <c r="H803" s="1065"/>
      <c r="I803" s="1060"/>
      <c r="J803" s="1060"/>
      <c r="K803" s="1066"/>
      <c r="L803" s="1060"/>
      <c r="M803" s="1060"/>
      <c r="N803" s="1066"/>
      <c r="O803" s="1060"/>
      <c r="P803" s="849"/>
      <c r="R803" s="914"/>
      <c r="S803" s="914"/>
    </row>
    <row r="804" spans="1:19">
      <c r="A804" s="1065"/>
      <c r="B804" s="1059"/>
      <c r="C804" s="1060"/>
      <c r="D804" s="1066"/>
      <c r="E804" s="1060"/>
      <c r="F804" s="1060"/>
      <c r="G804" s="1066"/>
      <c r="H804" s="1065"/>
      <c r="I804" s="1060"/>
      <c r="J804" s="1060"/>
      <c r="K804" s="1066"/>
      <c r="L804" s="1060"/>
      <c r="M804" s="1060"/>
      <c r="N804" s="1066"/>
      <c r="O804" s="1060"/>
      <c r="P804" s="849"/>
      <c r="R804" s="914"/>
      <c r="S804" s="914"/>
    </row>
    <row r="805" spans="1:19">
      <c r="A805" s="1065"/>
      <c r="B805" s="1059"/>
      <c r="C805" s="1060"/>
      <c r="D805" s="1066"/>
      <c r="E805" s="1060"/>
      <c r="F805" s="1060"/>
      <c r="G805" s="1066"/>
      <c r="H805" s="1065"/>
      <c r="I805" s="1060"/>
      <c r="J805" s="1060"/>
      <c r="K805" s="1066"/>
      <c r="L805" s="1060"/>
      <c r="M805" s="1060"/>
      <c r="N805" s="1066"/>
      <c r="O805" s="1060"/>
      <c r="P805" s="849"/>
      <c r="R805" s="914"/>
      <c r="S805" s="914"/>
    </row>
    <row r="806" spans="1:19">
      <c r="A806" s="1065"/>
      <c r="B806" s="1059"/>
      <c r="C806" s="1060"/>
      <c r="D806" s="1066"/>
      <c r="E806" s="1060"/>
      <c r="F806" s="1060"/>
      <c r="G806" s="1066"/>
      <c r="H806" s="1065"/>
      <c r="I806" s="1060"/>
      <c r="J806" s="1060"/>
      <c r="K806" s="1066"/>
      <c r="L806" s="1060"/>
      <c r="M806" s="1060"/>
      <c r="N806" s="1066"/>
      <c r="O806" s="1060"/>
      <c r="P806" s="849"/>
      <c r="R806" s="914"/>
      <c r="S806" s="914"/>
    </row>
    <row r="807" spans="1:19">
      <c r="A807" s="1065"/>
      <c r="B807" s="1059"/>
      <c r="C807" s="1060"/>
      <c r="D807" s="1066"/>
      <c r="E807" s="1060"/>
      <c r="F807" s="1060"/>
      <c r="G807" s="1066"/>
      <c r="H807" s="1065"/>
      <c r="I807" s="1060"/>
      <c r="J807" s="1060"/>
      <c r="K807" s="1066"/>
      <c r="L807" s="1060"/>
      <c r="M807" s="1060"/>
      <c r="N807" s="1066"/>
      <c r="O807" s="1060"/>
      <c r="P807" s="849"/>
      <c r="R807" s="914"/>
      <c r="S807" s="914"/>
    </row>
    <row r="808" spans="1:19">
      <c r="A808" s="1065"/>
      <c r="B808" s="1059"/>
      <c r="C808" s="1060"/>
      <c r="D808" s="1066"/>
      <c r="E808" s="1060"/>
      <c r="F808" s="1060"/>
      <c r="G808" s="1066"/>
      <c r="H808" s="1065"/>
      <c r="I808" s="1060"/>
      <c r="J808" s="1060"/>
      <c r="K808" s="1066"/>
      <c r="L808" s="1060"/>
      <c r="M808" s="1060"/>
      <c r="N808" s="1066"/>
      <c r="O808" s="1060"/>
      <c r="P808" s="849"/>
      <c r="R808" s="914"/>
      <c r="S808" s="914"/>
    </row>
    <row r="809" spans="1:19">
      <c r="A809" s="1065"/>
      <c r="B809" s="1059"/>
      <c r="C809" s="1060"/>
      <c r="D809" s="1066"/>
      <c r="E809" s="1060"/>
      <c r="F809" s="1060"/>
      <c r="G809" s="1066"/>
      <c r="H809" s="1065"/>
      <c r="I809" s="1060"/>
      <c r="J809" s="1060"/>
      <c r="K809" s="1066"/>
      <c r="L809" s="1060"/>
      <c r="M809" s="1060"/>
      <c r="N809" s="1066"/>
      <c r="O809" s="1060"/>
      <c r="P809" s="849"/>
      <c r="R809" s="914"/>
      <c r="S809" s="914"/>
    </row>
    <row r="810" spans="1:19">
      <c r="A810" s="1065"/>
      <c r="B810" s="1059"/>
      <c r="C810" s="1060"/>
      <c r="D810" s="1066"/>
      <c r="E810" s="1060"/>
      <c r="F810" s="1060"/>
      <c r="G810" s="1066"/>
      <c r="H810" s="1065"/>
      <c r="I810" s="1060"/>
      <c r="J810" s="1060"/>
      <c r="K810" s="1066"/>
      <c r="L810" s="1060"/>
      <c r="M810" s="1060"/>
      <c r="N810" s="1066"/>
      <c r="O810" s="1060"/>
      <c r="P810" s="849"/>
      <c r="R810" s="914"/>
      <c r="S810" s="914"/>
    </row>
    <row r="811" spans="1:19">
      <c r="A811" s="1065"/>
      <c r="B811" s="1059"/>
      <c r="C811" s="1060"/>
      <c r="D811" s="1066"/>
      <c r="E811" s="1060"/>
      <c r="F811" s="1060"/>
      <c r="G811" s="1066"/>
      <c r="H811" s="1065"/>
      <c r="I811" s="1060"/>
      <c r="J811" s="1060"/>
      <c r="K811" s="1066"/>
      <c r="L811" s="1060"/>
      <c r="M811" s="1060"/>
      <c r="N811" s="1066"/>
      <c r="O811" s="1060"/>
      <c r="P811" s="849"/>
      <c r="R811" s="914"/>
      <c r="S811" s="914"/>
    </row>
    <row r="812" spans="1:19">
      <c r="A812" s="1065"/>
      <c r="B812" s="1059"/>
      <c r="C812" s="1060"/>
      <c r="D812" s="1066"/>
      <c r="E812" s="1060"/>
      <c r="F812" s="1060"/>
      <c r="G812" s="1066"/>
      <c r="H812" s="1065"/>
      <c r="I812" s="1060"/>
      <c r="J812" s="1060"/>
      <c r="K812" s="1066"/>
      <c r="L812" s="1060"/>
      <c r="M812" s="1060"/>
      <c r="N812" s="1066"/>
      <c r="O812" s="1060"/>
      <c r="P812" s="849"/>
      <c r="R812" s="914"/>
      <c r="S812" s="914"/>
    </row>
    <row r="813" spans="1:19">
      <c r="A813" s="1065"/>
      <c r="B813" s="1059"/>
      <c r="C813" s="1060"/>
      <c r="D813" s="1066"/>
      <c r="E813" s="1060"/>
      <c r="F813" s="1060"/>
      <c r="G813" s="1066"/>
      <c r="H813" s="1065"/>
      <c r="I813" s="1060"/>
      <c r="J813" s="1060"/>
      <c r="K813" s="1066"/>
      <c r="L813" s="1060"/>
      <c r="M813" s="1060"/>
      <c r="N813" s="1066"/>
      <c r="O813" s="1060"/>
      <c r="P813" s="849"/>
      <c r="R813" s="914"/>
      <c r="S813" s="914"/>
    </row>
    <row r="814" spans="1:19">
      <c r="A814" s="1065"/>
      <c r="B814" s="1059"/>
      <c r="C814" s="1060"/>
      <c r="D814" s="1066"/>
      <c r="E814" s="1060"/>
      <c r="F814" s="1060"/>
      <c r="G814" s="1066"/>
      <c r="H814" s="1065"/>
      <c r="I814" s="1060"/>
      <c r="J814" s="1060"/>
      <c r="K814" s="1066"/>
      <c r="L814" s="1060"/>
      <c r="M814" s="1060"/>
      <c r="N814" s="1066"/>
      <c r="O814" s="1060"/>
      <c r="P814" s="849"/>
      <c r="R814" s="914"/>
      <c r="S814" s="914"/>
    </row>
    <row r="815" spans="1:19">
      <c r="A815" s="1065"/>
      <c r="B815" s="1059"/>
      <c r="C815" s="1060"/>
      <c r="D815" s="1066"/>
      <c r="E815" s="1060"/>
      <c r="F815" s="1060"/>
      <c r="G815" s="1066"/>
      <c r="H815" s="1065"/>
      <c r="I815" s="1060"/>
      <c r="J815" s="1060"/>
      <c r="K815" s="1066"/>
      <c r="L815" s="1060"/>
      <c r="M815" s="1060"/>
      <c r="N815" s="1066"/>
      <c r="O815" s="1060"/>
      <c r="P815" s="849"/>
      <c r="R815" s="914"/>
      <c r="S815" s="914"/>
    </row>
    <row r="816" spans="1:19">
      <c r="A816" s="1065"/>
      <c r="B816" s="1059"/>
      <c r="C816" s="1060"/>
      <c r="D816" s="1066"/>
      <c r="E816" s="1060"/>
      <c r="F816" s="1060"/>
      <c r="G816" s="1066"/>
      <c r="H816" s="1065"/>
      <c r="I816" s="1060"/>
      <c r="J816" s="1060"/>
      <c r="K816" s="1066"/>
      <c r="L816" s="1060"/>
      <c r="M816" s="1060"/>
      <c r="N816" s="1066"/>
      <c r="O816" s="1060"/>
      <c r="P816" s="849"/>
      <c r="R816" s="914"/>
      <c r="S816" s="914"/>
    </row>
    <row r="817" spans="1:19">
      <c r="A817" s="1065"/>
      <c r="B817" s="1059"/>
      <c r="C817" s="1060"/>
      <c r="D817" s="1066"/>
      <c r="E817" s="1060"/>
      <c r="F817" s="1060"/>
      <c r="G817" s="1066"/>
      <c r="H817" s="1065"/>
      <c r="I817" s="1060"/>
      <c r="J817" s="1060"/>
      <c r="K817" s="1066"/>
      <c r="L817" s="1060"/>
      <c r="M817" s="1060"/>
      <c r="N817" s="1066"/>
      <c r="O817" s="1060"/>
      <c r="P817" s="849"/>
      <c r="R817" s="914"/>
      <c r="S817" s="914"/>
    </row>
    <row r="818" spans="1:19">
      <c r="A818" s="1065"/>
      <c r="B818" s="1059"/>
      <c r="C818" s="1060"/>
      <c r="D818" s="1066"/>
      <c r="E818" s="1060"/>
      <c r="F818" s="1060"/>
      <c r="G818" s="1066"/>
      <c r="H818" s="1065"/>
      <c r="I818" s="1060"/>
      <c r="J818" s="1060"/>
      <c r="K818" s="1066"/>
      <c r="L818" s="1060"/>
      <c r="M818" s="1060"/>
      <c r="N818" s="1066"/>
      <c r="O818" s="1060"/>
      <c r="P818" s="849"/>
      <c r="R818" s="914"/>
      <c r="S818" s="914"/>
    </row>
    <row r="819" spans="1:19">
      <c r="A819" s="1065"/>
      <c r="B819" s="1059"/>
      <c r="C819" s="1060"/>
      <c r="D819" s="1066"/>
      <c r="E819" s="1060"/>
      <c r="F819" s="1060"/>
      <c r="G819" s="1066"/>
      <c r="H819" s="1065"/>
      <c r="I819" s="1060"/>
      <c r="J819" s="1060"/>
      <c r="K819" s="1066"/>
      <c r="L819" s="1060"/>
      <c r="M819" s="1060"/>
      <c r="N819" s="1066"/>
      <c r="O819" s="1060"/>
      <c r="P819" s="849"/>
      <c r="R819" s="914"/>
      <c r="S819" s="914"/>
    </row>
    <row r="820" spans="1:19">
      <c r="A820" s="1065"/>
      <c r="B820" s="1059"/>
      <c r="C820" s="1060"/>
      <c r="D820" s="1066"/>
      <c r="E820" s="1060"/>
      <c r="F820" s="1060"/>
      <c r="G820" s="1066"/>
      <c r="H820" s="1065"/>
      <c r="I820" s="1060"/>
      <c r="J820" s="1060"/>
      <c r="K820" s="1066"/>
      <c r="L820" s="1060"/>
      <c r="M820" s="1060"/>
      <c r="N820" s="1066"/>
      <c r="O820" s="1060"/>
      <c r="P820" s="849"/>
      <c r="R820" s="914"/>
      <c r="S820" s="914"/>
    </row>
    <row r="821" spans="1:19">
      <c r="A821" s="1065"/>
      <c r="B821" s="1059"/>
      <c r="C821" s="1060"/>
      <c r="D821" s="1066"/>
      <c r="E821" s="1060"/>
      <c r="F821" s="1060"/>
      <c r="G821" s="1066"/>
      <c r="H821" s="1065"/>
      <c r="I821" s="1060"/>
      <c r="J821" s="1060"/>
      <c r="K821" s="1066"/>
      <c r="L821" s="1060"/>
      <c r="M821" s="1060"/>
      <c r="N821" s="1066"/>
      <c r="O821" s="1060"/>
      <c r="P821" s="849"/>
      <c r="R821" s="914"/>
      <c r="S821" s="914"/>
    </row>
    <row r="822" spans="1:19">
      <c r="A822" s="1065"/>
      <c r="B822" s="1059"/>
      <c r="C822" s="1060"/>
      <c r="D822" s="1066"/>
      <c r="E822" s="1060"/>
      <c r="F822" s="1060"/>
      <c r="G822" s="1066"/>
      <c r="H822" s="1065"/>
      <c r="I822" s="1060"/>
      <c r="J822" s="1060"/>
      <c r="K822" s="1066"/>
      <c r="L822" s="1060"/>
      <c r="M822" s="1060"/>
      <c r="N822" s="1066"/>
      <c r="O822" s="1060"/>
      <c r="P822" s="849"/>
      <c r="R822" s="914"/>
      <c r="S822" s="914"/>
    </row>
    <row r="823" spans="1:19">
      <c r="A823" s="1065"/>
      <c r="B823" s="1059"/>
      <c r="C823" s="1060"/>
      <c r="D823" s="1066"/>
      <c r="E823" s="1060"/>
      <c r="F823" s="1060"/>
      <c r="G823" s="1066"/>
      <c r="H823" s="1065"/>
      <c r="I823" s="1060"/>
      <c r="J823" s="1060"/>
      <c r="K823" s="1066"/>
      <c r="L823" s="1060"/>
      <c r="M823" s="1060"/>
      <c r="N823" s="1066"/>
      <c r="O823" s="1060"/>
      <c r="P823" s="849"/>
      <c r="R823" s="914"/>
      <c r="S823" s="914"/>
    </row>
    <row r="824" spans="1:19">
      <c r="A824" s="1065"/>
      <c r="B824" s="1059"/>
      <c r="C824" s="1060"/>
      <c r="D824" s="1066"/>
      <c r="E824" s="1060"/>
      <c r="F824" s="1060"/>
      <c r="G824" s="1066"/>
      <c r="H824" s="1065"/>
      <c r="I824" s="1060"/>
      <c r="J824" s="1060"/>
      <c r="K824" s="1066"/>
      <c r="L824" s="1060"/>
      <c r="M824" s="1060"/>
      <c r="N824" s="1066"/>
      <c r="O824" s="1060"/>
      <c r="P824" s="849"/>
      <c r="R824" s="914"/>
      <c r="S824" s="914"/>
    </row>
    <row r="825" spans="1:19">
      <c r="A825" s="1065"/>
      <c r="B825" s="1059"/>
      <c r="C825" s="1060"/>
      <c r="D825" s="1066"/>
      <c r="E825" s="1060"/>
      <c r="F825" s="1060"/>
      <c r="G825" s="1066"/>
      <c r="H825" s="1065"/>
      <c r="I825" s="1060"/>
      <c r="J825" s="1060"/>
      <c r="K825" s="1066"/>
      <c r="L825" s="1060"/>
      <c r="M825" s="1060"/>
      <c r="N825" s="1066"/>
      <c r="O825" s="1060"/>
      <c r="P825" s="849"/>
      <c r="R825" s="914"/>
      <c r="S825" s="914"/>
    </row>
    <row r="826" spans="1:19">
      <c r="A826" s="1065"/>
      <c r="B826" s="1059"/>
      <c r="C826" s="1060"/>
      <c r="D826" s="1066"/>
      <c r="E826" s="1060"/>
      <c r="F826" s="1060"/>
      <c r="G826" s="1066"/>
      <c r="H826" s="1065"/>
      <c r="I826" s="1060"/>
      <c r="J826" s="1060"/>
      <c r="K826" s="1066"/>
      <c r="L826" s="1060"/>
      <c r="M826" s="1060"/>
      <c r="N826" s="1066"/>
      <c r="O826" s="1060"/>
      <c r="P826" s="849"/>
      <c r="R826" s="914"/>
      <c r="S826" s="914"/>
    </row>
    <row r="827" spans="1:19">
      <c r="A827" s="1065"/>
      <c r="B827" s="1059"/>
      <c r="C827" s="1060"/>
      <c r="D827" s="1066"/>
      <c r="E827" s="1060"/>
      <c r="F827" s="1060"/>
      <c r="G827" s="1066"/>
      <c r="H827" s="1065"/>
      <c r="I827" s="1060"/>
      <c r="J827" s="1060"/>
      <c r="K827" s="1066"/>
      <c r="L827" s="1060"/>
      <c r="M827" s="1060"/>
      <c r="N827" s="1066"/>
      <c r="O827" s="1060"/>
      <c r="P827" s="849"/>
      <c r="R827" s="914"/>
      <c r="S827" s="914"/>
    </row>
    <row r="828" spans="1:19">
      <c r="A828" s="1065"/>
      <c r="B828" s="1059"/>
      <c r="C828" s="1060"/>
      <c r="D828" s="1066"/>
      <c r="E828" s="1060"/>
      <c r="F828" s="1060"/>
      <c r="G828" s="1066"/>
      <c r="H828" s="1065"/>
      <c r="I828" s="1060"/>
      <c r="J828" s="1060"/>
      <c r="K828" s="1066"/>
      <c r="L828" s="1060"/>
      <c r="M828" s="1060"/>
      <c r="N828" s="1066"/>
      <c r="O828" s="1060"/>
      <c r="P828" s="849"/>
      <c r="R828" s="914"/>
      <c r="S828" s="914"/>
    </row>
    <row r="829" spans="1:19">
      <c r="A829" s="1065"/>
      <c r="B829" s="1059"/>
      <c r="C829" s="1060"/>
      <c r="D829" s="1066"/>
      <c r="E829" s="1060"/>
      <c r="F829" s="1060"/>
      <c r="G829" s="1066"/>
      <c r="H829" s="1065"/>
      <c r="I829" s="1060"/>
      <c r="J829" s="1060"/>
      <c r="K829" s="1066"/>
      <c r="L829" s="1060"/>
      <c r="M829" s="1060"/>
      <c r="N829" s="1066"/>
      <c r="O829" s="1060"/>
      <c r="P829" s="849"/>
      <c r="R829" s="914"/>
      <c r="S829" s="914"/>
    </row>
    <row r="830" spans="1:19">
      <c r="A830" s="1065"/>
      <c r="B830" s="1059"/>
      <c r="C830" s="1060"/>
      <c r="D830" s="1066"/>
      <c r="E830" s="1060"/>
      <c r="F830" s="1060"/>
      <c r="G830" s="1066"/>
      <c r="H830" s="1065"/>
      <c r="I830" s="1060"/>
      <c r="J830" s="1060"/>
      <c r="K830" s="1066"/>
      <c r="L830" s="1060"/>
      <c r="M830" s="1060"/>
      <c r="N830" s="1066"/>
      <c r="O830" s="1060"/>
      <c r="P830" s="849"/>
      <c r="R830" s="914"/>
      <c r="S830" s="914"/>
    </row>
    <row r="831" spans="1:19">
      <c r="A831" s="1065"/>
      <c r="B831" s="1059"/>
      <c r="C831" s="1060"/>
      <c r="D831" s="1066"/>
      <c r="E831" s="1060"/>
      <c r="F831" s="1060"/>
      <c r="G831" s="1066"/>
      <c r="H831" s="1065"/>
      <c r="I831" s="1060"/>
      <c r="J831" s="1060"/>
      <c r="K831" s="1066"/>
      <c r="L831" s="1060"/>
      <c r="M831" s="1060"/>
      <c r="N831" s="1066"/>
      <c r="O831" s="1060"/>
      <c r="P831" s="849"/>
      <c r="R831" s="914"/>
      <c r="S831" s="914"/>
    </row>
    <row r="832" spans="1:19">
      <c r="A832" s="1065"/>
      <c r="B832" s="1059"/>
      <c r="C832" s="1060"/>
      <c r="D832" s="1066"/>
      <c r="E832" s="1060"/>
      <c r="F832" s="1060"/>
      <c r="G832" s="1066"/>
      <c r="H832" s="1065"/>
      <c r="I832" s="1060"/>
      <c r="J832" s="1060"/>
      <c r="K832" s="1066"/>
      <c r="L832" s="1060"/>
      <c r="M832" s="1060"/>
      <c r="N832" s="1066"/>
      <c r="O832" s="1060"/>
      <c r="P832" s="849"/>
      <c r="R832" s="914"/>
      <c r="S832" s="914"/>
    </row>
    <row r="833" spans="1:19">
      <c r="A833" s="1065"/>
      <c r="B833" s="1059"/>
      <c r="C833" s="1060"/>
      <c r="D833" s="1066"/>
      <c r="E833" s="1060"/>
      <c r="F833" s="1060"/>
      <c r="G833" s="1066"/>
      <c r="H833" s="1065"/>
      <c r="I833" s="1060"/>
      <c r="J833" s="1060"/>
      <c r="K833" s="1066"/>
      <c r="L833" s="1060"/>
      <c r="M833" s="1060"/>
      <c r="N833" s="1066"/>
      <c r="O833" s="1060"/>
      <c r="P833" s="849"/>
      <c r="R833" s="914"/>
      <c r="S833" s="914"/>
    </row>
    <row r="834" spans="1:19">
      <c r="A834" s="1065"/>
      <c r="B834" s="1059"/>
      <c r="C834" s="1060"/>
      <c r="D834" s="1066"/>
      <c r="E834" s="1060"/>
      <c r="F834" s="1060"/>
      <c r="G834" s="1066"/>
      <c r="H834" s="1065"/>
      <c r="I834" s="1060"/>
      <c r="J834" s="1060"/>
      <c r="K834" s="1066"/>
      <c r="L834" s="1060"/>
      <c r="M834" s="1060"/>
      <c r="N834" s="1066"/>
      <c r="O834" s="1060"/>
      <c r="P834" s="849"/>
      <c r="R834" s="914"/>
      <c r="S834" s="914"/>
    </row>
    <row r="835" spans="1:19">
      <c r="A835" s="1065"/>
      <c r="B835" s="1059"/>
      <c r="C835" s="1060"/>
      <c r="D835" s="1066"/>
      <c r="E835" s="1060"/>
      <c r="F835" s="1060"/>
      <c r="G835" s="1066"/>
      <c r="H835" s="1065"/>
      <c r="I835" s="1060"/>
      <c r="J835" s="1060"/>
      <c r="K835" s="1066"/>
      <c r="L835" s="1060"/>
      <c r="M835" s="1060"/>
      <c r="N835" s="1066"/>
      <c r="O835" s="1060"/>
      <c r="P835" s="849"/>
      <c r="R835" s="914"/>
      <c r="S835" s="914"/>
    </row>
    <row r="836" spans="1:19">
      <c r="A836" s="1065"/>
      <c r="B836" s="1059"/>
      <c r="C836" s="1060"/>
      <c r="D836" s="1066"/>
      <c r="E836" s="1060"/>
      <c r="F836" s="1060"/>
      <c r="G836" s="1066"/>
      <c r="H836" s="1065"/>
      <c r="I836" s="1060"/>
      <c r="J836" s="1060"/>
      <c r="K836" s="1066"/>
      <c r="L836" s="1060"/>
      <c r="M836" s="1060"/>
      <c r="N836" s="1066"/>
      <c r="O836" s="1060"/>
      <c r="P836" s="849"/>
      <c r="R836" s="914"/>
      <c r="S836" s="914"/>
    </row>
    <row r="837" spans="1:19">
      <c r="A837" s="1065"/>
      <c r="B837" s="1059"/>
      <c r="C837" s="1060"/>
      <c r="D837" s="1066"/>
      <c r="E837" s="1060"/>
      <c r="F837" s="1060"/>
      <c r="G837" s="1066"/>
      <c r="H837" s="1065"/>
      <c r="I837" s="1060"/>
      <c r="J837" s="1060"/>
      <c r="K837" s="1066"/>
      <c r="L837" s="1060"/>
      <c r="M837" s="1060"/>
      <c r="N837" s="1066"/>
      <c r="O837" s="1060"/>
      <c r="P837" s="849"/>
      <c r="R837" s="914"/>
      <c r="S837" s="914"/>
    </row>
    <row r="838" spans="1:19">
      <c r="A838" s="1065"/>
      <c r="B838" s="1059"/>
      <c r="C838" s="1060"/>
      <c r="D838" s="1066"/>
      <c r="E838" s="1060"/>
      <c r="F838" s="1060"/>
      <c r="G838" s="1066"/>
      <c r="H838" s="1065"/>
      <c r="I838" s="1060"/>
      <c r="J838" s="1060"/>
      <c r="K838" s="1066"/>
      <c r="L838" s="1060"/>
      <c r="M838" s="1060"/>
      <c r="N838" s="1066"/>
      <c r="O838" s="1060"/>
      <c r="P838" s="849"/>
      <c r="R838" s="914"/>
      <c r="S838" s="914"/>
    </row>
    <row r="839" spans="1:19">
      <c r="A839" s="1065"/>
      <c r="B839" s="1059"/>
      <c r="C839" s="1060"/>
      <c r="D839" s="1066"/>
      <c r="E839" s="1060"/>
      <c r="F839" s="1060"/>
      <c r="G839" s="1066"/>
      <c r="H839" s="1065"/>
      <c r="I839" s="1060"/>
      <c r="J839" s="1060"/>
      <c r="K839" s="1066"/>
      <c r="L839" s="1060"/>
      <c r="M839" s="1060"/>
      <c r="N839" s="1066"/>
      <c r="O839" s="1060"/>
      <c r="P839" s="849"/>
      <c r="R839" s="914"/>
      <c r="S839" s="914"/>
    </row>
    <row r="840" spans="1:19">
      <c r="A840" s="1065"/>
      <c r="B840" s="1059"/>
      <c r="C840" s="1060"/>
      <c r="D840" s="1066"/>
      <c r="E840" s="1060"/>
      <c r="F840" s="1060"/>
      <c r="G840" s="1066"/>
      <c r="H840" s="1065"/>
      <c r="I840" s="1060"/>
      <c r="J840" s="1060"/>
      <c r="K840" s="1066"/>
      <c r="L840" s="1060"/>
      <c r="M840" s="1060"/>
      <c r="N840" s="1066"/>
      <c r="O840" s="1060"/>
      <c r="P840" s="849"/>
      <c r="R840" s="914"/>
      <c r="S840" s="914"/>
    </row>
    <row r="841" spans="1:19">
      <c r="A841" s="1065"/>
      <c r="B841" s="1059"/>
      <c r="C841" s="1060"/>
      <c r="D841" s="1066"/>
      <c r="E841" s="1060"/>
      <c r="F841" s="1060"/>
      <c r="G841" s="1066"/>
      <c r="H841" s="1065"/>
      <c r="I841" s="1060"/>
      <c r="J841" s="1060"/>
      <c r="K841" s="1066"/>
      <c r="L841" s="1060"/>
      <c r="M841" s="1060"/>
      <c r="N841" s="1066"/>
      <c r="O841" s="1060"/>
      <c r="P841" s="849"/>
      <c r="R841" s="914"/>
      <c r="S841" s="914"/>
    </row>
    <row r="842" spans="1:19">
      <c r="A842" s="1065"/>
      <c r="B842" s="1059"/>
      <c r="C842" s="1060"/>
      <c r="D842" s="1066"/>
      <c r="E842" s="1060"/>
      <c r="F842" s="1060"/>
      <c r="G842" s="1066"/>
      <c r="H842" s="1065"/>
      <c r="I842" s="1060"/>
      <c r="J842" s="1060"/>
      <c r="K842" s="1066"/>
      <c r="L842" s="1060"/>
      <c r="M842" s="1060"/>
      <c r="N842" s="1066"/>
      <c r="O842" s="1060"/>
      <c r="P842" s="849"/>
      <c r="R842" s="914"/>
      <c r="S842" s="914"/>
    </row>
    <row r="843" spans="1:19">
      <c r="A843" s="1065"/>
      <c r="B843" s="1059"/>
      <c r="C843" s="1060"/>
      <c r="D843" s="1066"/>
      <c r="E843" s="1060"/>
      <c r="F843" s="1060"/>
      <c r="G843" s="1066"/>
      <c r="H843" s="1065"/>
      <c r="I843" s="1060"/>
      <c r="J843" s="1060"/>
      <c r="K843" s="1066"/>
      <c r="L843" s="1060"/>
      <c r="M843" s="1060"/>
      <c r="N843" s="1066"/>
      <c r="O843" s="1060"/>
      <c r="P843" s="849"/>
      <c r="R843" s="914"/>
      <c r="S843" s="914"/>
    </row>
    <row r="844" spans="1:19">
      <c r="A844" s="1065"/>
      <c r="B844" s="1059"/>
      <c r="C844" s="1060"/>
      <c r="D844" s="1066"/>
      <c r="E844" s="1060"/>
      <c r="F844" s="1060"/>
      <c r="G844" s="1066"/>
      <c r="H844" s="1065"/>
      <c r="I844" s="1060"/>
      <c r="J844" s="1060"/>
      <c r="K844" s="1066"/>
      <c r="L844" s="1060"/>
      <c r="M844" s="1060"/>
      <c r="N844" s="1066"/>
      <c r="O844" s="1060"/>
      <c r="P844" s="849"/>
      <c r="R844" s="914"/>
      <c r="S844" s="914"/>
    </row>
    <row r="845" spans="1:19">
      <c r="A845" s="1065"/>
      <c r="B845" s="1059"/>
      <c r="C845" s="1060"/>
      <c r="D845" s="1066"/>
      <c r="E845" s="1060"/>
      <c r="F845" s="1060"/>
      <c r="G845" s="1066"/>
      <c r="H845" s="1065"/>
      <c r="I845" s="1060"/>
      <c r="J845" s="1060"/>
      <c r="K845" s="1066"/>
      <c r="L845" s="1060"/>
      <c r="M845" s="1060"/>
      <c r="N845" s="1066"/>
      <c r="O845" s="1060"/>
      <c r="P845" s="849"/>
      <c r="R845" s="914"/>
      <c r="S845" s="914"/>
    </row>
    <row r="846" spans="1:19">
      <c r="A846" s="1065"/>
      <c r="B846" s="1059"/>
      <c r="C846" s="1060"/>
      <c r="D846" s="1066"/>
      <c r="E846" s="1060"/>
      <c r="F846" s="1060"/>
      <c r="G846" s="1066"/>
      <c r="H846" s="1065"/>
      <c r="I846" s="1060"/>
      <c r="J846" s="1060"/>
      <c r="K846" s="1066"/>
      <c r="L846" s="1060"/>
      <c r="M846" s="1060"/>
      <c r="N846" s="1066"/>
      <c r="O846" s="1060"/>
      <c r="P846" s="849"/>
      <c r="R846" s="914"/>
      <c r="S846" s="914"/>
    </row>
    <row r="847" spans="1:19">
      <c r="A847" s="1065"/>
      <c r="B847" s="1059"/>
      <c r="C847" s="1060"/>
      <c r="D847" s="1066"/>
      <c r="E847" s="1060"/>
      <c r="F847" s="1060"/>
      <c r="G847" s="1066"/>
      <c r="H847" s="1065"/>
      <c r="I847" s="1060"/>
      <c r="J847" s="1060"/>
      <c r="K847" s="1066"/>
      <c r="L847" s="1060"/>
      <c r="M847" s="1060"/>
      <c r="N847" s="1066"/>
      <c r="O847" s="1060"/>
      <c r="P847" s="849"/>
      <c r="R847" s="914"/>
      <c r="S847" s="914"/>
    </row>
    <row r="848" spans="1:19">
      <c r="A848" s="1065"/>
      <c r="B848" s="1059"/>
      <c r="C848" s="1060"/>
      <c r="D848" s="1066"/>
      <c r="E848" s="1060"/>
      <c r="F848" s="1060"/>
      <c r="G848" s="1066"/>
      <c r="H848" s="1065"/>
      <c r="I848" s="1060"/>
      <c r="J848" s="1060"/>
      <c r="K848" s="1066"/>
      <c r="L848" s="1060"/>
      <c r="M848" s="1060"/>
      <c r="N848" s="1066"/>
      <c r="O848" s="1060"/>
      <c r="P848" s="849"/>
      <c r="R848" s="914"/>
      <c r="S848" s="914"/>
    </row>
    <row r="849" spans="1:19">
      <c r="A849" s="1065"/>
      <c r="B849" s="1059"/>
      <c r="C849" s="1060"/>
      <c r="D849" s="1066"/>
      <c r="E849" s="1060"/>
      <c r="F849" s="1060"/>
      <c r="G849" s="1066"/>
      <c r="H849" s="1065"/>
      <c r="I849" s="1060"/>
      <c r="J849" s="1060"/>
      <c r="K849" s="1066"/>
      <c r="L849" s="1060"/>
      <c r="M849" s="1060"/>
      <c r="N849" s="1066"/>
      <c r="O849" s="1060"/>
      <c r="P849" s="849"/>
      <c r="R849" s="914"/>
      <c r="S849" s="914"/>
    </row>
    <row r="850" spans="1:19">
      <c r="A850" s="1065"/>
      <c r="B850" s="1059"/>
      <c r="C850" s="1060"/>
      <c r="D850" s="1066"/>
      <c r="E850" s="1060"/>
      <c r="F850" s="1060"/>
      <c r="G850" s="1066"/>
      <c r="H850" s="1065"/>
      <c r="I850" s="1060"/>
      <c r="J850" s="1060"/>
      <c r="K850" s="1066"/>
      <c r="L850" s="1060"/>
      <c r="M850" s="1060"/>
      <c r="N850" s="1066"/>
      <c r="O850" s="1060"/>
      <c r="P850" s="849"/>
      <c r="R850" s="914"/>
      <c r="S850" s="914"/>
    </row>
    <row r="851" spans="1:19">
      <c r="A851" s="1065"/>
      <c r="B851" s="1059"/>
      <c r="C851" s="1060"/>
      <c r="D851" s="1066"/>
      <c r="E851" s="1060"/>
      <c r="F851" s="1060"/>
      <c r="G851" s="1066"/>
      <c r="H851" s="1065"/>
      <c r="I851" s="1060"/>
      <c r="J851" s="1060"/>
      <c r="K851" s="1066"/>
      <c r="L851" s="1060"/>
      <c r="M851" s="1060"/>
      <c r="N851" s="1066"/>
      <c r="O851" s="1060"/>
      <c r="P851" s="849"/>
      <c r="R851" s="914"/>
      <c r="S851" s="914"/>
    </row>
    <row r="852" spans="1:19">
      <c r="A852" s="1065"/>
      <c r="B852" s="1059"/>
      <c r="C852" s="1060"/>
      <c r="D852" s="1066"/>
      <c r="E852" s="1060"/>
      <c r="F852" s="1060"/>
      <c r="G852" s="1066"/>
      <c r="H852" s="1065"/>
      <c r="I852" s="1060"/>
      <c r="J852" s="1060"/>
      <c r="K852" s="1066"/>
      <c r="L852" s="1060"/>
      <c r="M852" s="1060"/>
      <c r="N852" s="1066"/>
      <c r="O852" s="1060"/>
      <c r="P852" s="849"/>
      <c r="R852" s="914"/>
      <c r="S852" s="914"/>
    </row>
    <row r="853" spans="1:19">
      <c r="A853" s="1065"/>
      <c r="B853" s="1059"/>
      <c r="C853" s="1060"/>
      <c r="D853" s="1066"/>
      <c r="E853" s="1060"/>
      <c r="F853" s="1060"/>
      <c r="G853" s="1066"/>
      <c r="H853" s="1065"/>
      <c r="I853" s="1060"/>
      <c r="J853" s="1060"/>
      <c r="K853" s="1066"/>
      <c r="L853" s="1060"/>
      <c r="M853" s="1060"/>
      <c r="N853" s="1066"/>
      <c r="O853" s="1060"/>
      <c r="P853" s="849"/>
      <c r="R853" s="914"/>
      <c r="S853" s="914"/>
    </row>
    <row r="854" spans="1:19">
      <c r="A854" s="1065"/>
      <c r="B854" s="1059"/>
      <c r="C854" s="1060"/>
      <c r="D854" s="1066"/>
      <c r="E854" s="1060"/>
      <c r="F854" s="1060"/>
      <c r="G854" s="1066"/>
      <c r="H854" s="1065"/>
      <c r="I854" s="1060"/>
      <c r="J854" s="1060"/>
      <c r="K854" s="1066"/>
      <c r="L854" s="1060"/>
      <c r="M854" s="1060"/>
      <c r="N854" s="1066"/>
      <c r="O854" s="1060"/>
      <c r="P854" s="849"/>
      <c r="R854" s="914"/>
      <c r="S854" s="914"/>
    </row>
    <row r="855" spans="1:19">
      <c r="A855" s="1065"/>
      <c r="B855" s="1059"/>
      <c r="C855" s="1060"/>
      <c r="D855" s="1066"/>
      <c r="E855" s="1060"/>
      <c r="F855" s="1060"/>
      <c r="G855" s="1066"/>
      <c r="H855" s="1065"/>
      <c r="I855" s="1060"/>
      <c r="J855" s="1060"/>
      <c r="K855" s="1066"/>
      <c r="L855" s="1060"/>
      <c r="M855" s="1060"/>
      <c r="N855" s="1066"/>
      <c r="O855" s="1060"/>
      <c r="P855" s="849"/>
      <c r="R855" s="914"/>
      <c r="S855" s="914"/>
    </row>
    <row r="856" spans="1:19">
      <c r="A856" s="1065"/>
      <c r="B856" s="1059"/>
      <c r="C856" s="1060"/>
      <c r="D856" s="1066"/>
      <c r="E856" s="1060"/>
      <c r="F856" s="1060"/>
      <c r="G856" s="1066"/>
      <c r="H856" s="1065"/>
      <c r="I856" s="1060"/>
      <c r="J856" s="1060"/>
      <c r="K856" s="1066"/>
      <c r="L856" s="1060"/>
      <c r="M856" s="1060"/>
      <c r="N856" s="1066"/>
      <c r="O856" s="1060"/>
      <c r="P856" s="849"/>
      <c r="R856" s="914"/>
      <c r="S856" s="914"/>
    </row>
    <row r="857" spans="1:19">
      <c r="A857" s="1065"/>
      <c r="B857" s="1059"/>
      <c r="C857" s="1060"/>
      <c r="D857" s="1066"/>
      <c r="E857" s="1060"/>
      <c r="F857" s="1060"/>
      <c r="G857" s="1066"/>
      <c r="H857" s="1065"/>
      <c r="I857" s="1060"/>
      <c r="J857" s="1060"/>
      <c r="K857" s="1066"/>
      <c r="L857" s="1060"/>
      <c r="M857" s="1060"/>
      <c r="N857" s="1066"/>
      <c r="O857" s="1060"/>
      <c r="P857" s="849"/>
      <c r="R857" s="914"/>
      <c r="S857" s="914"/>
    </row>
    <row r="858" spans="1:19">
      <c r="A858" s="1065"/>
      <c r="B858" s="1059"/>
      <c r="C858" s="1060"/>
      <c r="D858" s="1066"/>
      <c r="E858" s="1060"/>
      <c r="F858" s="1060"/>
      <c r="G858" s="1066"/>
      <c r="H858" s="1065"/>
      <c r="I858" s="1060"/>
      <c r="J858" s="1060"/>
      <c r="K858" s="1066"/>
      <c r="L858" s="1060"/>
      <c r="M858" s="1060"/>
      <c r="N858" s="1066"/>
      <c r="O858" s="1060"/>
      <c r="P858" s="849"/>
      <c r="R858" s="914"/>
      <c r="S858" s="914"/>
    </row>
    <row r="859" spans="1:19">
      <c r="A859" s="1065"/>
      <c r="B859" s="1059"/>
      <c r="C859" s="1060"/>
      <c r="D859" s="1066"/>
      <c r="E859" s="1060"/>
      <c r="F859" s="1060"/>
      <c r="G859" s="1066"/>
      <c r="H859" s="1065"/>
      <c r="I859" s="1060"/>
      <c r="J859" s="1060"/>
      <c r="K859" s="1066"/>
      <c r="L859" s="1060"/>
      <c r="M859" s="1060"/>
      <c r="N859" s="1066"/>
      <c r="O859" s="1060"/>
      <c r="P859" s="849"/>
      <c r="R859" s="914"/>
      <c r="S859" s="914"/>
    </row>
    <row r="860" spans="1:19">
      <c r="A860" s="1065"/>
      <c r="B860" s="1059"/>
      <c r="C860" s="1060"/>
      <c r="D860" s="1066"/>
      <c r="E860" s="1060"/>
      <c r="F860" s="1060"/>
      <c r="G860" s="1066"/>
      <c r="H860" s="1065"/>
      <c r="I860" s="1060"/>
      <c r="J860" s="1060"/>
      <c r="K860" s="1066"/>
      <c r="L860" s="1060"/>
      <c r="M860" s="1060"/>
      <c r="N860" s="1066"/>
      <c r="O860" s="1060"/>
      <c r="P860" s="849"/>
      <c r="R860" s="914"/>
      <c r="S860" s="914"/>
    </row>
    <row r="861" spans="1:19">
      <c r="A861" s="1065"/>
      <c r="B861" s="1059"/>
      <c r="C861" s="1060"/>
      <c r="D861" s="1066"/>
      <c r="E861" s="1060"/>
      <c r="F861" s="1060"/>
      <c r="G861" s="1066"/>
      <c r="H861" s="1065"/>
      <c r="I861" s="1060"/>
      <c r="J861" s="1060"/>
      <c r="K861" s="1066"/>
      <c r="L861" s="1060"/>
      <c r="M861" s="1060"/>
      <c r="N861" s="1066"/>
      <c r="O861" s="1060"/>
      <c r="P861" s="849"/>
      <c r="R861" s="914"/>
      <c r="S861" s="914"/>
    </row>
    <row r="862" spans="1:19">
      <c r="A862" s="1065"/>
      <c r="B862" s="1059"/>
      <c r="C862" s="1060"/>
      <c r="D862" s="1066"/>
      <c r="E862" s="1060"/>
      <c r="F862" s="1060"/>
      <c r="G862" s="1066"/>
      <c r="H862" s="1065"/>
      <c r="I862" s="1060"/>
      <c r="J862" s="1060"/>
      <c r="K862" s="1066"/>
      <c r="L862" s="1060"/>
      <c r="M862" s="1060"/>
      <c r="N862" s="1066"/>
      <c r="O862" s="1060"/>
      <c r="P862" s="849"/>
      <c r="R862" s="914"/>
      <c r="S862" s="914"/>
    </row>
    <row r="863" spans="1:19">
      <c r="A863" s="1065"/>
      <c r="B863" s="1059"/>
      <c r="C863" s="1060"/>
      <c r="D863" s="1066"/>
      <c r="E863" s="1060"/>
      <c r="F863" s="1060"/>
      <c r="G863" s="1066"/>
      <c r="H863" s="1065"/>
      <c r="I863" s="1060"/>
      <c r="J863" s="1060"/>
      <c r="K863" s="1066"/>
      <c r="L863" s="1060"/>
      <c r="M863" s="1060"/>
      <c r="N863" s="1066"/>
      <c r="O863" s="1060"/>
      <c r="P863" s="849"/>
      <c r="R863" s="914"/>
      <c r="S863" s="914"/>
    </row>
    <row r="864" spans="1:19">
      <c r="A864" s="1065"/>
      <c r="B864" s="1059"/>
      <c r="C864" s="1060"/>
      <c r="D864" s="1066"/>
      <c r="E864" s="1060"/>
      <c r="F864" s="1060"/>
      <c r="G864" s="1066"/>
      <c r="H864" s="1065"/>
      <c r="I864" s="1060"/>
      <c r="J864" s="1060"/>
      <c r="K864" s="1066"/>
      <c r="L864" s="1060"/>
      <c r="M864" s="1060"/>
      <c r="N864" s="1066"/>
      <c r="O864" s="1060"/>
      <c r="P864" s="849"/>
      <c r="R864" s="914"/>
      <c r="S864" s="914"/>
    </row>
    <row r="865" spans="1:19">
      <c r="A865" s="1065"/>
      <c r="B865" s="1059"/>
      <c r="C865" s="1060"/>
      <c r="D865" s="1066"/>
      <c r="E865" s="1060"/>
      <c r="F865" s="1060"/>
      <c r="G865" s="1066"/>
      <c r="H865" s="1065"/>
      <c r="I865" s="1060"/>
      <c r="J865" s="1060"/>
      <c r="K865" s="1066"/>
      <c r="L865" s="1060"/>
      <c r="M865" s="1060"/>
      <c r="N865" s="1066"/>
      <c r="O865" s="1060"/>
      <c r="P865" s="849"/>
      <c r="R865" s="914"/>
      <c r="S865" s="914"/>
    </row>
    <row r="866" spans="1:19">
      <c r="A866" s="1065"/>
      <c r="B866" s="1059"/>
      <c r="C866" s="1060"/>
      <c r="D866" s="1066"/>
      <c r="E866" s="1060"/>
      <c r="F866" s="1060"/>
      <c r="G866" s="1066"/>
      <c r="H866" s="1065"/>
      <c r="I866" s="1060"/>
      <c r="J866" s="1060"/>
      <c r="K866" s="1066"/>
      <c r="L866" s="1060"/>
      <c r="M866" s="1060"/>
      <c r="N866" s="1066"/>
      <c r="O866" s="1060"/>
      <c r="P866" s="849"/>
      <c r="R866" s="914"/>
      <c r="S866" s="914"/>
    </row>
    <row r="867" spans="1:19">
      <c r="A867" s="1065"/>
      <c r="B867" s="1059"/>
      <c r="C867" s="1060"/>
      <c r="D867" s="1066"/>
      <c r="E867" s="1060"/>
      <c r="F867" s="1060"/>
      <c r="G867" s="1066"/>
      <c r="H867" s="1065"/>
      <c r="I867" s="1060"/>
      <c r="J867" s="1060"/>
      <c r="K867" s="1066"/>
      <c r="L867" s="1060"/>
      <c r="M867" s="1060"/>
      <c r="N867" s="1066"/>
      <c r="O867" s="1060"/>
      <c r="P867" s="849"/>
      <c r="R867" s="914"/>
      <c r="S867" s="914"/>
    </row>
    <row r="868" spans="1:19">
      <c r="A868" s="1065"/>
      <c r="B868" s="1059"/>
      <c r="C868" s="1060"/>
      <c r="D868" s="1066"/>
      <c r="E868" s="1060"/>
      <c r="F868" s="1060"/>
      <c r="G868" s="1066"/>
      <c r="H868" s="1065"/>
      <c r="I868" s="1060"/>
      <c r="J868" s="1060"/>
      <c r="K868" s="1066"/>
      <c r="L868" s="1060"/>
      <c r="M868" s="1060"/>
      <c r="N868" s="1066"/>
      <c r="O868" s="1060"/>
      <c r="P868" s="849"/>
      <c r="R868" s="914"/>
      <c r="S868" s="914"/>
    </row>
    <row r="869" spans="1:19">
      <c r="A869" s="1065"/>
      <c r="B869" s="1059"/>
      <c r="C869" s="1060"/>
      <c r="D869" s="1066"/>
      <c r="E869" s="1060"/>
      <c r="F869" s="1060"/>
      <c r="G869" s="1066"/>
      <c r="H869" s="1065"/>
      <c r="I869" s="1060"/>
      <c r="J869" s="1060"/>
      <c r="K869" s="1066"/>
      <c r="L869" s="1060"/>
      <c r="M869" s="1060"/>
      <c r="N869" s="1066"/>
      <c r="O869" s="1060"/>
      <c r="P869" s="849"/>
      <c r="R869" s="914"/>
      <c r="S869" s="914"/>
    </row>
    <row r="870" spans="1:19">
      <c r="A870" s="1065"/>
      <c r="B870" s="1059"/>
      <c r="C870" s="1060"/>
      <c r="D870" s="1066"/>
      <c r="E870" s="1060"/>
      <c r="F870" s="1060"/>
      <c r="G870" s="1066"/>
      <c r="H870" s="1065"/>
      <c r="I870" s="1060"/>
      <c r="J870" s="1060"/>
      <c r="K870" s="1066"/>
      <c r="L870" s="1060"/>
      <c r="M870" s="1060"/>
      <c r="N870" s="1066"/>
      <c r="O870" s="1060"/>
      <c r="P870" s="849"/>
      <c r="R870" s="914"/>
      <c r="S870" s="914"/>
    </row>
    <row r="871" spans="1:19">
      <c r="A871" s="1065"/>
      <c r="B871" s="1059"/>
      <c r="C871" s="1060"/>
      <c r="D871" s="1066"/>
      <c r="E871" s="1060"/>
      <c r="F871" s="1060"/>
      <c r="G871" s="1066"/>
      <c r="H871" s="1065"/>
      <c r="I871" s="1060"/>
      <c r="J871" s="1060"/>
      <c r="K871" s="1066"/>
      <c r="L871" s="1060"/>
      <c r="M871" s="1060"/>
      <c r="N871" s="1066"/>
      <c r="O871" s="1060"/>
      <c r="P871" s="849"/>
      <c r="R871" s="914"/>
      <c r="S871" s="914"/>
    </row>
    <row r="872" spans="1:19">
      <c r="A872" s="1065"/>
      <c r="B872" s="1059"/>
      <c r="C872" s="1060"/>
      <c r="D872" s="1066"/>
      <c r="E872" s="1060"/>
      <c r="F872" s="1060"/>
      <c r="G872" s="1066"/>
      <c r="H872" s="1065"/>
      <c r="I872" s="1060"/>
      <c r="J872" s="1060"/>
      <c r="K872" s="1066"/>
      <c r="L872" s="1060"/>
      <c r="M872" s="1060"/>
      <c r="N872" s="1066"/>
      <c r="O872" s="1060"/>
      <c r="P872" s="849"/>
      <c r="R872" s="914"/>
      <c r="S872" s="914"/>
    </row>
    <row r="873" spans="1:19">
      <c r="A873" s="1065"/>
      <c r="B873" s="1059"/>
      <c r="C873" s="1060"/>
      <c r="D873" s="1066"/>
      <c r="E873" s="1060"/>
      <c r="F873" s="1060"/>
      <c r="G873" s="1066"/>
      <c r="H873" s="1065"/>
      <c r="I873" s="1060"/>
      <c r="J873" s="1060"/>
      <c r="K873" s="1066"/>
      <c r="L873" s="1060"/>
      <c r="M873" s="1060"/>
      <c r="N873" s="1066"/>
      <c r="O873" s="1060"/>
      <c r="P873" s="849"/>
      <c r="R873" s="914"/>
      <c r="S873" s="914"/>
    </row>
    <row r="874" spans="1:19">
      <c r="A874" s="1065"/>
      <c r="B874" s="1059"/>
      <c r="C874" s="1060"/>
      <c r="D874" s="1066"/>
      <c r="E874" s="1060"/>
      <c r="F874" s="1060"/>
      <c r="G874" s="1066"/>
      <c r="H874" s="1065"/>
      <c r="I874" s="1060"/>
      <c r="J874" s="1060"/>
      <c r="K874" s="1066"/>
      <c r="L874" s="1060"/>
      <c r="M874" s="1060"/>
      <c r="N874" s="1066"/>
      <c r="O874" s="1060"/>
      <c r="P874" s="849"/>
      <c r="R874" s="914"/>
      <c r="S874" s="914"/>
    </row>
    <row r="875" spans="1:19">
      <c r="A875" s="1065"/>
      <c r="B875" s="1059"/>
      <c r="C875" s="1060"/>
      <c r="D875" s="1066"/>
      <c r="E875" s="1060"/>
      <c r="F875" s="1060"/>
      <c r="G875" s="1066"/>
      <c r="H875" s="1065"/>
      <c r="I875" s="1060"/>
      <c r="J875" s="1060"/>
      <c r="K875" s="1066"/>
      <c r="L875" s="1060"/>
      <c r="M875" s="1060"/>
      <c r="N875" s="1066"/>
      <c r="O875" s="1060"/>
      <c r="P875" s="849"/>
      <c r="R875" s="914"/>
      <c r="S875" s="914"/>
    </row>
    <row r="876" spans="1:19">
      <c r="A876" s="1065"/>
      <c r="B876" s="1059"/>
      <c r="C876" s="1060"/>
      <c r="D876" s="1066"/>
      <c r="E876" s="1060"/>
      <c r="F876" s="1060"/>
      <c r="G876" s="1066"/>
      <c r="H876" s="1065"/>
      <c r="I876" s="1060"/>
      <c r="J876" s="1060"/>
      <c r="K876" s="1066"/>
      <c r="L876" s="1060"/>
      <c r="M876" s="1060"/>
      <c r="N876" s="1066"/>
      <c r="O876" s="1060"/>
      <c r="P876" s="849"/>
      <c r="R876" s="914"/>
      <c r="S876" s="914"/>
    </row>
    <row r="877" spans="1:19">
      <c r="A877" s="1065"/>
      <c r="B877" s="1059"/>
      <c r="C877" s="1060"/>
      <c r="D877" s="1066"/>
      <c r="E877" s="1060"/>
      <c r="F877" s="1060"/>
      <c r="G877" s="1066"/>
      <c r="H877" s="1065"/>
      <c r="I877" s="1060"/>
      <c r="J877" s="1060"/>
      <c r="K877" s="1066"/>
      <c r="L877" s="1060"/>
      <c r="M877" s="1060"/>
      <c r="N877" s="1066"/>
      <c r="O877" s="1060"/>
      <c r="P877" s="849"/>
      <c r="R877" s="914"/>
      <c r="S877" s="914"/>
    </row>
    <row r="878" spans="1:19">
      <c r="A878" s="1065"/>
      <c r="B878" s="1059"/>
      <c r="C878" s="1060"/>
      <c r="D878" s="1066"/>
      <c r="E878" s="1060"/>
      <c r="F878" s="1060"/>
      <c r="G878" s="1066"/>
      <c r="H878" s="1065"/>
      <c r="I878" s="1060"/>
      <c r="J878" s="1060"/>
      <c r="K878" s="1066"/>
      <c r="L878" s="1060"/>
      <c r="M878" s="1060"/>
      <c r="N878" s="1066"/>
      <c r="O878" s="1060"/>
      <c r="P878" s="849"/>
      <c r="R878" s="914"/>
      <c r="S878" s="914"/>
    </row>
    <row r="879" spans="1:19">
      <c r="A879" s="1065"/>
      <c r="B879" s="1059"/>
      <c r="C879" s="1060"/>
      <c r="D879" s="1066"/>
      <c r="E879" s="1060"/>
      <c r="F879" s="1060"/>
      <c r="G879" s="1066"/>
      <c r="H879" s="1065"/>
      <c r="I879" s="1060"/>
      <c r="J879" s="1060"/>
      <c r="K879" s="1066"/>
      <c r="L879" s="1060"/>
      <c r="M879" s="1060"/>
      <c r="N879" s="1066"/>
      <c r="O879" s="1060"/>
      <c r="P879" s="849"/>
      <c r="R879" s="914"/>
      <c r="S879" s="914"/>
    </row>
    <row r="880" spans="1:19">
      <c r="A880" s="1065"/>
      <c r="B880" s="1059"/>
      <c r="C880" s="1060"/>
      <c r="D880" s="1066"/>
      <c r="E880" s="1060"/>
      <c r="F880" s="1060"/>
      <c r="G880" s="1066"/>
      <c r="H880" s="1065"/>
      <c r="I880" s="1060"/>
      <c r="J880" s="1060"/>
      <c r="K880" s="1066"/>
      <c r="L880" s="1060"/>
      <c r="M880" s="1060"/>
      <c r="N880" s="1066"/>
      <c r="O880" s="1060"/>
      <c r="P880" s="849"/>
      <c r="R880" s="914"/>
      <c r="S880" s="914"/>
    </row>
    <row r="881" spans="1:19">
      <c r="A881" s="1065"/>
      <c r="B881" s="1059"/>
      <c r="C881" s="1060"/>
      <c r="D881" s="1066"/>
      <c r="E881" s="1060"/>
      <c r="F881" s="1060"/>
      <c r="G881" s="1066"/>
      <c r="H881" s="1065"/>
      <c r="I881" s="1060"/>
      <c r="J881" s="1060"/>
      <c r="K881" s="1066"/>
      <c r="L881" s="1060"/>
      <c r="M881" s="1060"/>
      <c r="N881" s="1066"/>
      <c r="O881" s="1060"/>
      <c r="P881" s="849"/>
      <c r="R881" s="914"/>
      <c r="S881" s="914"/>
    </row>
    <row r="882" spans="1:19">
      <c r="A882" s="1065"/>
      <c r="B882" s="1059"/>
      <c r="C882" s="1060"/>
      <c r="D882" s="1066"/>
      <c r="E882" s="1060"/>
      <c r="F882" s="1060"/>
      <c r="G882" s="1066"/>
      <c r="H882" s="1065"/>
      <c r="I882" s="1060"/>
      <c r="J882" s="1060"/>
      <c r="K882" s="1066"/>
      <c r="L882" s="1060"/>
      <c r="M882" s="1060"/>
      <c r="N882" s="1066"/>
      <c r="O882" s="1060"/>
      <c r="P882" s="849"/>
      <c r="R882" s="914"/>
      <c r="S882" s="914"/>
    </row>
    <row r="883" spans="1:19">
      <c r="A883" s="1065"/>
      <c r="B883" s="1059"/>
      <c r="C883" s="1060"/>
      <c r="D883" s="1066"/>
      <c r="E883" s="1060"/>
      <c r="F883" s="1060"/>
      <c r="G883" s="1066"/>
      <c r="H883" s="1065"/>
      <c r="I883" s="1060"/>
      <c r="J883" s="1060"/>
      <c r="K883" s="1066"/>
      <c r="L883" s="1060"/>
      <c r="M883" s="1060"/>
      <c r="N883" s="1066"/>
      <c r="O883" s="1060"/>
      <c r="P883" s="849"/>
      <c r="R883" s="914"/>
      <c r="S883" s="914"/>
    </row>
    <row r="884" spans="1:19">
      <c r="A884" s="1065"/>
      <c r="B884" s="1059"/>
      <c r="C884" s="1060"/>
      <c r="D884" s="1066"/>
      <c r="E884" s="1060"/>
      <c r="F884" s="1060"/>
      <c r="G884" s="1066"/>
      <c r="H884" s="1065"/>
      <c r="I884" s="1060"/>
      <c r="J884" s="1060"/>
      <c r="K884" s="1066"/>
      <c r="L884" s="1060"/>
      <c r="M884" s="1060"/>
      <c r="N884" s="1066"/>
      <c r="O884" s="1060"/>
      <c r="P884" s="849"/>
      <c r="R884" s="914"/>
      <c r="S884" s="914"/>
    </row>
    <row r="885" spans="1:19">
      <c r="A885" s="1065"/>
      <c r="B885" s="1059"/>
      <c r="C885" s="1060"/>
      <c r="D885" s="1066"/>
      <c r="E885" s="1060"/>
      <c r="F885" s="1060"/>
      <c r="G885" s="1066"/>
      <c r="H885" s="1065"/>
      <c r="I885" s="1060"/>
      <c r="J885" s="1060"/>
      <c r="K885" s="1066"/>
      <c r="L885" s="1060"/>
      <c r="M885" s="1060"/>
      <c r="N885" s="1066"/>
      <c r="O885" s="1060"/>
      <c r="P885" s="849"/>
      <c r="R885" s="914"/>
      <c r="S885" s="914"/>
    </row>
    <row r="886" spans="1:19">
      <c r="A886" s="1065"/>
      <c r="B886" s="1059"/>
      <c r="C886" s="1060"/>
      <c r="D886" s="1066"/>
      <c r="E886" s="1060"/>
      <c r="F886" s="1060"/>
      <c r="G886" s="1066"/>
      <c r="H886" s="1065"/>
      <c r="I886" s="1060"/>
      <c r="J886" s="1060"/>
      <c r="K886" s="1066"/>
      <c r="L886" s="1060"/>
      <c r="M886" s="1060"/>
      <c r="N886" s="1066"/>
      <c r="O886" s="1060"/>
      <c r="P886" s="849"/>
      <c r="R886" s="914"/>
      <c r="S886" s="914"/>
    </row>
    <row r="887" spans="1:19">
      <c r="A887" s="1065"/>
      <c r="B887" s="1059"/>
      <c r="C887" s="1060"/>
      <c r="D887" s="1066"/>
      <c r="E887" s="1060"/>
      <c r="F887" s="1060"/>
      <c r="G887" s="1066"/>
      <c r="H887" s="1065"/>
      <c r="I887" s="1060"/>
      <c r="J887" s="1060"/>
      <c r="K887" s="1066"/>
      <c r="L887" s="1060"/>
      <c r="M887" s="1060"/>
      <c r="N887" s="1066"/>
      <c r="O887" s="1060"/>
      <c r="P887" s="849"/>
      <c r="R887" s="914"/>
      <c r="S887" s="914"/>
    </row>
    <row r="888" spans="1:19">
      <c r="A888" s="1065"/>
      <c r="B888" s="1059"/>
      <c r="C888" s="1060"/>
      <c r="D888" s="1066"/>
      <c r="E888" s="1060"/>
      <c r="F888" s="1060"/>
      <c r="G888" s="1066"/>
      <c r="H888" s="1065"/>
      <c r="I888" s="1060"/>
      <c r="J888" s="1060"/>
      <c r="K888" s="1066"/>
      <c r="L888" s="1060"/>
      <c r="M888" s="1060"/>
      <c r="N888" s="1066"/>
      <c r="O888" s="1060"/>
      <c r="P888" s="849"/>
      <c r="R888" s="914"/>
      <c r="S888" s="914"/>
    </row>
    <row r="889" spans="1:19">
      <c r="A889" s="1065"/>
      <c r="B889" s="1059"/>
      <c r="C889" s="1060"/>
      <c r="D889" s="1066"/>
      <c r="E889" s="1060"/>
      <c r="F889" s="1060"/>
      <c r="G889" s="1066"/>
      <c r="H889" s="1065"/>
      <c r="I889" s="1060"/>
      <c r="J889" s="1060"/>
      <c r="K889" s="1066"/>
      <c r="L889" s="1060"/>
      <c r="M889" s="1060"/>
      <c r="N889" s="1066"/>
      <c r="O889" s="1060"/>
      <c r="P889" s="849"/>
      <c r="R889" s="914"/>
      <c r="S889" s="914"/>
    </row>
    <row r="890" spans="1:19">
      <c r="A890" s="1065"/>
      <c r="B890" s="1059"/>
      <c r="C890" s="1060"/>
      <c r="D890" s="1066"/>
      <c r="E890" s="1060"/>
      <c r="F890" s="1060"/>
      <c r="G890" s="1066"/>
      <c r="H890" s="1065"/>
      <c r="I890" s="1060"/>
      <c r="J890" s="1060"/>
      <c r="K890" s="1066"/>
      <c r="L890" s="1060"/>
      <c r="M890" s="1060"/>
      <c r="N890" s="1066"/>
      <c r="O890" s="1060"/>
      <c r="P890" s="849"/>
      <c r="R890" s="914"/>
      <c r="S890" s="914"/>
    </row>
    <row r="891" spans="1:19">
      <c r="A891" s="1065"/>
      <c r="B891" s="1059"/>
      <c r="C891" s="1060"/>
      <c r="D891" s="1066"/>
      <c r="E891" s="1060"/>
      <c r="F891" s="1060"/>
      <c r="G891" s="1066"/>
      <c r="H891" s="1065"/>
      <c r="I891" s="1060"/>
      <c r="J891" s="1060"/>
      <c r="K891" s="1066"/>
      <c r="L891" s="1060"/>
      <c r="M891" s="1060"/>
      <c r="N891" s="1066"/>
      <c r="O891" s="1060"/>
      <c r="P891" s="849"/>
      <c r="R891" s="914"/>
      <c r="S891" s="914"/>
    </row>
    <row r="892" spans="1:19">
      <c r="A892" s="1065"/>
      <c r="B892" s="1059"/>
      <c r="C892" s="1060"/>
      <c r="D892" s="1066"/>
      <c r="E892" s="1060"/>
      <c r="F892" s="1060"/>
      <c r="G892" s="1066"/>
      <c r="H892" s="1065"/>
      <c r="I892" s="1060"/>
      <c r="J892" s="1060"/>
      <c r="K892" s="1066"/>
      <c r="L892" s="1060"/>
      <c r="M892" s="1060"/>
      <c r="N892" s="1066"/>
      <c r="O892" s="1060"/>
      <c r="P892" s="849"/>
      <c r="R892" s="914"/>
      <c r="S892" s="914"/>
    </row>
    <row r="893" spans="1:19">
      <c r="A893" s="1065"/>
      <c r="B893" s="1059"/>
      <c r="C893" s="1060"/>
      <c r="D893" s="1066"/>
      <c r="E893" s="1060"/>
      <c r="F893" s="1060"/>
      <c r="G893" s="1066"/>
      <c r="H893" s="1065"/>
      <c r="I893" s="1060"/>
      <c r="J893" s="1060"/>
      <c r="K893" s="1066"/>
      <c r="L893" s="1060"/>
      <c r="M893" s="1060"/>
      <c r="N893" s="1066"/>
      <c r="O893" s="1060"/>
      <c r="P893" s="849"/>
      <c r="R893" s="914"/>
      <c r="S893" s="914"/>
    </row>
    <row r="894" spans="1:19">
      <c r="A894" s="1065"/>
      <c r="B894" s="1059"/>
      <c r="C894" s="1060"/>
      <c r="D894" s="1066"/>
      <c r="E894" s="1060"/>
      <c r="F894" s="1060"/>
      <c r="G894" s="1066"/>
      <c r="H894" s="1065"/>
      <c r="I894" s="1060"/>
      <c r="J894" s="1060"/>
      <c r="K894" s="1066"/>
      <c r="L894" s="1060"/>
      <c r="M894" s="1060"/>
      <c r="N894" s="1066"/>
      <c r="O894" s="1060"/>
      <c r="P894" s="849"/>
      <c r="R894" s="914"/>
      <c r="S894" s="914"/>
    </row>
    <row r="895" spans="1:19">
      <c r="A895" s="1065"/>
      <c r="B895" s="1059"/>
      <c r="C895" s="1060"/>
      <c r="D895" s="1066"/>
      <c r="E895" s="1060"/>
      <c r="F895" s="1060"/>
      <c r="G895" s="1066"/>
      <c r="H895" s="1065"/>
      <c r="I895" s="1060"/>
      <c r="J895" s="1060"/>
      <c r="K895" s="1066"/>
      <c r="L895" s="1060"/>
      <c r="M895" s="1060"/>
      <c r="N895" s="1066"/>
      <c r="O895" s="1060"/>
      <c r="P895" s="849"/>
      <c r="R895" s="914"/>
      <c r="S895" s="914"/>
    </row>
    <row r="896" spans="1:19">
      <c r="A896" s="1065"/>
      <c r="B896" s="1059"/>
      <c r="C896" s="1060"/>
      <c r="D896" s="1066"/>
      <c r="E896" s="1060"/>
      <c r="F896" s="1060"/>
      <c r="G896" s="1066"/>
      <c r="H896" s="1065"/>
      <c r="I896" s="1060"/>
      <c r="J896" s="1060"/>
      <c r="K896" s="1066"/>
      <c r="L896" s="1060"/>
      <c r="M896" s="1060"/>
      <c r="N896" s="1066"/>
      <c r="O896" s="1060"/>
      <c r="P896" s="849"/>
      <c r="R896" s="914"/>
      <c r="S896" s="914"/>
    </row>
    <row r="897" spans="1:19">
      <c r="A897" s="1065"/>
      <c r="B897" s="1059"/>
      <c r="C897" s="1060"/>
      <c r="D897" s="1066"/>
      <c r="E897" s="1060"/>
      <c r="F897" s="1060"/>
      <c r="G897" s="1066"/>
      <c r="H897" s="1065"/>
      <c r="I897" s="1060"/>
      <c r="J897" s="1060"/>
      <c r="K897" s="1066"/>
      <c r="L897" s="1060"/>
      <c r="M897" s="1060"/>
      <c r="N897" s="1066"/>
      <c r="O897" s="1060"/>
      <c r="P897" s="849"/>
      <c r="R897" s="914"/>
      <c r="S897" s="914"/>
    </row>
    <row r="898" spans="1:19">
      <c r="A898" s="1065"/>
      <c r="B898" s="1059"/>
      <c r="C898" s="1060"/>
      <c r="D898" s="1066"/>
      <c r="E898" s="1060"/>
      <c r="F898" s="1060"/>
      <c r="G898" s="1066"/>
      <c r="H898" s="1065"/>
      <c r="I898" s="1060"/>
      <c r="J898" s="1060"/>
      <c r="K898" s="1066"/>
      <c r="L898" s="1060"/>
      <c r="M898" s="1060"/>
      <c r="N898" s="1066"/>
      <c r="O898" s="1060"/>
      <c r="P898" s="849"/>
      <c r="R898" s="914"/>
      <c r="S898" s="914"/>
    </row>
    <row r="899" spans="1:19">
      <c r="A899" s="1065"/>
      <c r="B899" s="1059"/>
      <c r="C899" s="1060"/>
      <c r="D899" s="1066"/>
      <c r="E899" s="1060"/>
      <c r="F899" s="1060"/>
      <c r="G899" s="1066"/>
      <c r="H899" s="1065"/>
      <c r="I899" s="1060"/>
      <c r="J899" s="1060"/>
      <c r="K899" s="1066"/>
      <c r="L899" s="1060"/>
      <c r="M899" s="1060"/>
      <c r="N899" s="1066"/>
      <c r="O899" s="1060"/>
      <c r="P899" s="849"/>
      <c r="R899" s="914"/>
      <c r="S899" s="914"/>
    </row>
    <row r="900" spans="1:19">
      <c r="A900" s="1065"/>
      <c r="B900" s="1059"/>
      <c r="C900" s="1060"/>
      <c r="D900" s="1066"/>
      <c r="E900" s="1060"/>
      <c r="F900" s="1060"/>
      <c r="G900" s="1066"/>
      <c r="H900" s="1065"/>
      <c r="I900" s="1060"/>
      <c r="J900" s="1060"/>
      <c r="K900" s="1066"/>
      <c r="L900" s="1060"/>
      <c r="M900" s="1060"/>
      <c r="N900" s="1066"/>
      <c r="O900" s="1060"/>
      <c r="P900" s="849"/>
      <c r="R900" s="914"/>
      <c r="S900" s="914"/>
    </row>
    <row r="901" spans="1:19">
      <c r="A901" s="1065"/>
      <c r="B901" s="1059"/>
      <c r="C901" s="1060"/>
      <c r="D901" s="1066"/>
      <c r="E901" s="1060"/>
      <c r="F901" s="1060"/>
      <c r="G901" s="1066"/>
      <c r="H901" s="1065"/>
      <c r="I901" s="1060"/>
      <c r="J901" s="1060"/>
      <c r="K901" s="1066"/>
      <c r="L901" s="1060"/>
      <c r="M901" s="1060"/>
      <c r="N901" s="1066"/>
      <c r="O901" s="1060"/>
      <c r="P901" s="849"/>
      <c r="R901" s="914"/>
      <c r="S901" s="914"/>
    </row>
    <row r="902" spans="1:19">
      <c r="A902" s="1065"/>
      <c r="B902" s="1059"/>
      <c r="C902" s="1060"/>
      <c r="D902" s="1066"/>
      <c r="E902" s="1060"/>
      <c r="F902" s="1060"/>
      <c r="G902" s="1066"/>
      <c r="H902" s="1065"/>
      <c r="I902" s="1060"/>
      <c r="J902" s="1060"/>
      <c r="K902" s="1066"/>
      <c r="L902" s="1060"/>
      <c r="M902" s="1060"/>
      <c r="N902" s="1066"/>
      <c r="O902" s="1060"/>
      <c r="P902" s="849"/>
      <c r="R902" s="914"/>
      <c r="S902" s="914"/>
    </row>
    <row r="903" spans="1:19">
      <c r="A903" s="1065"/>
      <c r="B903" s="1059"/>
      <c r="C903" s="1060"/>
      <c r="D903" s="1066"/>
      <c r="E903" s="1060"/>
      <c r="F903" s="1060"/>
      <c r="G903" s="1066"/>
      <c r="H903" s="1065"/>
      <c r="I903" s="1060"/>
      <c r="J903" s="1060"/>
      <c r="K903" s="1066"/>
      <c r="L903" s="1060"/>
      <c r="M903" s="1060"/>
      <c r="N903" s="1066"/>
      <c r="O903" s="1060"/>
      <c r="P903" s="849"/>
      <c r="R903" s="914"/>
      <c r="S903" s="914"/>
    </row>
    <row r="904" spans="1:19">
      <c r="A904" s="1065"/>
      <c r="B904" s="1059"/>
      <c r="C904" s="1060"/>
      <c r="D904" s="1066"/>
      <c r="E904" s="1060"/>
      <c r="F904" s="1060"/>
      <c r="G904" s="1066"/>
      <c r="H904" s="1065"/>
      <c r="I904" s="1060"/>
      <c r="J904" s="1060"/>
      <c r="K904" s="1066"/>
      <c r="L904" s="1060"/>
      <c r="M904" s="1060"/>
      <c r="N904" s="1066"/>
      <c r="O904" s="1060"/>
      <c r="P904" s="849"/>
      <c r="R904" s="914"/>
      <c r="S904" s="914"/>
    </row>
    <row r="905" spans="1:19">
      <c r="A905" s="1065"/>
      <c r="B905" s="1059"/>
      <c r="C905" s="1060"/>
      <c r="D905" s="1066"/>
      <c r="E905" s="1060"/>
      <c r="F905" s="1060"/>
      <c r="G905" s="1066"/>
      <c r="H905" s="1065"/>
      <c r="I905" s="1060"/>
      <c r="J905" s="1060"/>
      <c r="K905" s="1066"/>
      <c r="L905" s="1060"/>
      <c r="M905" s="1060"/>
      <c r="N905" s="1066"/>
      <c r="O905" s="1060"/>
      <c r="P905" s="849"/>
      <c r="R905" s="914"/>
      <c r="S905" s="914"/>
    </row>
    <row r="906" spans="1:19">
      <c r="A906" s="1065"/>
      <c r="B906" s="1059"/>
      <c r="C906" s="1060"/>
      <c r="D906" s="1066"/>
      <c r="E906" s="1060"/>
      <c r="F906" s="1060"/>
      <c r="G906" s="1066"/>
      <c r="H906" s="1065"/>
      <c r="I906" s="1060"/>
      <c r="J906" s="1060"/>
      <c r="K906" s="1066"/>
      <c r="L906" s="1060"/>
      <c r="M906" s="1060"/>
      <c r="N906" s="1066"/>
      <c r="O906" s="1060"/>
      <c r="P906" s="849"/>
      <c r="R906" s="914"/>
      <c r="S906" s="914"/>
    </row>
    <row r="907" spans="1:19">
      <c r="A907" s="1065"/>
      <c r="B907" s="1059"/>
      <c r="C907" s="1060"/>
      <c r="D907" s="1066"/>
      <c r="E907" s="1060"/>
      <c r="F907" s="1060"/>
      <c r="G907" s="1066"/>
      <c r="H907" s="1065"/>
      <c r="I907" s="1060"/>
      <c r="J907" s="1060"/>
      <c r="K907" s="1066"/>
      <c r="L907" s="1060"/>
      <c r="M907" s="1060"/>
      <c r="N907" s="1066"/>
      <c r="O907" s="1060"/>
      <c r="P907" s="849"/>
      <c r="R907" s="914"/>
      <c r="S907" s="914"/>
    </row>
    <row r="908" spans="1:19">
      <c r="A908" s="1065"/>
      <c r="B908" s="1059"/>
      <c r="C908" s="1060"/>
      <c r="D908" s="1066"/>
      <c r="E908" s="1060"/>
      <c r="F908" s="1060"/>
      <c r="G908" s="1066"/>
      <c r="H908" s="1065"/>
      <c r="I908" s="1060"/>
      <c r="J908" s="1060"/>
      <c r="K908" s="1066"/>
      <c r="L908" s="1060"/>
      <c r="M908" s="1060"/>
      <c r="N908" s="1066"/>
      <c r="O908" s="1060"/>
      <c r="P908" s="849"/>
      <c r="R908" s="914"/>
      <c r="S908" s="914"/>
    </row>
    <row r="909" spans="1:19">
      <c r="A909" s="1065"/>
      <c r="B909" s="1059"/>
      <c r="C909" s="1060"/>
      <c r="D909" s="1066"/>
      <c r="E909" s="1060"/>
      <c r="F909" s="1060"/>
      <c r="G909" s="1066"/>
      <c r="H909" s="1065"/>
      <c r="I909" s="1060"/>
      <c r="J909" s="1060"/>
      <c r="K909" s="1066"/>
      <c r="L909" s="1060"/>
      <c r="M909" s="1060"/>
      <c r="N909" s="1066"/>
      <c r="O909" s="1060"/>
      <c r="P909" s="849"/>
      <c r="R909" s="914"/>
      <c r="S909" s="914"/>
    </row>
    <row r="910" spans="1:19">
      <c r="A910" s="1065"/>
      <c r="B910" s="1059"/>
      <c r="C910" s="1060"/>
      <c r="D910" s="1066"/>
      <c r="E910" s="1060"/>
      <c r="F910" s="1060"/>
      <c r="G910" s="1066"/>
      <c r="H910" s="1065"/>
      <c r="I910" s="1060"/>
      <c r="J910" s="1060"/>
      <c r="K910" s="1066"/>
      <c r="L910" s="1060"/>
      <c r="M910" s="1060"/>
      <c r="N910" s="1066"/>
      <c r="O910" s="1060"/>
      <c r="P910" s="849"/>
      <c r="R910" s="914"/>
      <c r="S910" s="914"/>
    </row>
    <row r="911" spans="1:19">
      <c r="A911" s="1065"/>
      <c r="B911" s="1059"/>
      <c r="C911" s="1060"/>
      <c r="D911" s="1066"/>
      <c r="E911" s="1060"/>
      <c r="F911" s="1060"/>
      <c r="G911" s="1066"/>
      <c r="H911" s="1065"/>
      <c r="I911" s="1060"/>
      <c r="J911" s="1060"/>
      <c r="K911" s="1066"/>
      <c r="L911" s="1060"/>
      <c r="M911" s="1060"/>
      <c r="N911" s="1066"/>
      <c r="O911" s="1060"/>
      <c r="P911" s="849"/>
      <c r="R911" s="914"/>
      <c r="S911" s="914"/>
    </row>
    <row r="912" spans="1:19">
      <c r="A912" s="1065"/>
      <c r="B912" s="1059"/>
      <c r="C912" s="1060"/>
      <c r="D912" s="1066"/>
      <c r="E912" s="1060"/>
      <c r="F912" s="1060"/>
      <c r="G912" s="1066"/>
      <c r="H912" s="1065"/>
      <c r="I912" s="1060"/>
      <c r="J912" s="1060"/>
      <c r="K912" s="1066"/>
      <c r="L912" s="1060"/>
      <c r="M912" s="1060"/>
      <c r="N912" s="1066"/>
      <c r="O912" s="1060"/>
      <c r="P912" s="849"/>
      <c r="R912" s="914"/>
      <c r="S912" s="914"/>
    </row>
    <row r="913" spans="1:19">
      <c r="A913" s="1065"/>
      <c r="B913" s="1059"/>
      <c r="C913" s="1060"/>
      <c r="D913" s="1066"/>
      <c r="E913" s="1060"/>
      <c r="F913" s="1060"/>
      <c r="G913" s="1066"/>
      <c r="H913" s="1065"/>
      <c r="I913" s="1060"/>
      <c r="J913" s="1060"/>
      <c r="K913" s="1066"/>
      <c r="L913" s="1060"/>
      <c r="M913" s="1060"/>
      <c r="N913" s="1066"/>
      <c r="O913" s="1060"/>
      <c r="P913" s="849"/>
      <c r="R913" s="914"/>
      <c r="S913" s="914"/>
    </row>
    <row r="914" spans="1:19">
      <c r="A914" s="1065"/>
      <c r="B914" s="1059"/>
      <c r="C914" s="1060"/>
      <c r="D914" s="1066"/>
      <c r="E914" s="1060"/>
      <c r="F914" s="1060"/>
      <c r="G914" s="1066"/>
      <c r="H914" s="1065"/>
      <c r="I914" s="1060"/>
      <c r="J914" s="1060"/>
      <c r="K914" s="1066"/>
      <c r="L914" s="1060"/>
      <c r="M914" s="1060"/>
      <c r="N914" s="1066"/>
      <c r="O914" s="1060"/>
      <c r="P914" s="849"/>
      <c r="R914" s="914"/>
      <c r="S914" s="914"/>
    </row>
    <row r="915" spans="1:19">
      <c r="A915" s="1065"/>
      <c r="B915" s="1059"/>
      <c r="C915" s="1060"/>
      <c r="D915" s="1066"/>
      <c r="E915" s="1060"/>
      <c r="F915" s="1060"/>
      <c r="G915" s="1066"/>
      <c r="H915" s="1065"/>
      <c r="I915" s="1060"/>
      <c r="J915" s="1060"/>
      <c r="K915" s="1066"/>
      <c r="L915" s="1060"/>
      <c r="M915" s="1060"/>
      <c r="N915" s="1066"/>
      <c r="O915" s="1060"/>
      <c r="P915" s="849"/>
      <c r="R915" s="914"/>
      <c r="S915" s="914"/>
    </row>
    <row r="916" spans="1:19">
      <c r="A916" s="1065"/>
      <c r="B916" s="1059"/>
      <c r="C916" s="1060"/>
      <c r="D916" s="1066"/>
      <c r="E916" s="1060"/>
      <c r="F916" s="1060"/>
      <c r="G916" s="1066"/>
      <c r="H916" s="1065"/>
      <c r="I916" s="1060"/>
      <c r="J916" s="1060"/>
      <c r="K916" s="1066"/>
      <c r="L916" s="1060"/>
      <c r="M916" s="1060"/>
      <c r="N916" s="1066"/>
      <c r="O916" s="1060"/>
      <c r="P916" s="849"/>
      <c r="R916" s="914"/>
      <c r="S916" s="914"/>
    </row>
    <row r="917" spans="1:19">
      <c r="A917" s="1065"/>
      <c r="B917" s="1059"/>
      <c r="C917" s="1060"/>
      <c r="D917" s="1066"/>
      <c r="E917" s="1060"/>
      <c r="F917" s="1060"/>
      <c r="G917" s="1066"/>
      <c r="H917" s="1065"/>
      <c r="I917" s="1060"/>
      <c r="J917" s="1060"/>
      <c r="K917" s="1066"/>
      <c r="L917" s="1060"/>
      <c r="M917" s="1060"/>
      <c r="N917" s="1066"/>
      <c r="O917" s="1060"/>
      <c r="P917" s="849"/>
      <c r="R917" s="914"/>
      <c r="S917" s="914"/>
    </row>
    <row r="918" spans="1:19">
      <c r="A918" s="1065"/>
      <c r="B918" s="1059"/>
      <c r="C918" s="1060"/>
      <c r="D918" s="1066"/>
      <c r="E918" s="1060"/>
      <c r="F918" s="1060"/>
      <c r="G918" s="1066"/>
      <c r="H918" s="1065"/>
      <c r="I918" s="1060"/>
      <c r="J918" s="1060"/>
      <c r="K918" s="1066"/>
      <c r="L918" s="1060"/>
      <c r="M918" s="1060"/>
      <c r="N918" s="1066"/>
      <c r="O918" s="1060"/>
      <c r="P918" s="849"/>
      <c r="R918" s="914"/>
      <c r="S918" s="914"/>
    </row>
    <row r="919" spans="1:19">
      <c r="A919" s="1065"/>
      <c r="B919" s="1059"/>
      <c r="C919" s="1060"/>
      <c r="D919" s="1066"/>
      <c r="E919" s="1060"/>
      <c r="F919" s="1060"/>
      <c r="G919" s="1066"/>
      <c r="H919" s="1065"/>
      <c r="I919" s="1060"/>
      <c r="J919" s="1060"/>
      <c r="K919" s="1066"/>
      <c r="L919" s="1060"/>
      <c r="M919" s="1060"/>
      <c r="N919" s="1066"/>
      <c r="O919" s="1060"/>
      <c r="P919" s="849"/>
      <c r="R919" s="914"/>
      <c r="S919" s="914"/>
    </row>
    <row r="920" spans="1:19">
      <c r="A920" s="1065"/>
      <c r="B920" s="1059"/>
      <c r="C920" s="1060"/>
      <c r="D920" s="1066"/>
      <c r="E920" s="1060"/>
      <c r="F920" s="1060"/>
      <c r="G920" s="1066"/>
      <c r="H920" s="1065"/>
      <c r="I920" s="1060"/>
      <c r="J920" s="1060"/>
      <c r="K920" s="1066"/>
      <c r="L920" s="1060"/>
      <c r="M920" s="1060"/>
      <c r="N920" s="1066"/>
      <c r="O920" s="1060"/>
      <c r="P920" s="849"/>
      <c r="R920" s="914"/>
      <c r="S920" s="914"/>
    </row>
    <row r="921" spans="1:19">
      <c r="A921" s="1065"/>
      <c r="B921" s="1059"/>
      <c r="C921" s="1060"/>
      <c r="D921" s="1066"/>
      <c r="E921" s="1060"/>
      <c r="F921" s="1060"/>
      <c r="G921" s="1066"/>
      <c r="H921" s="1065"/>
      <c r="I921" s="1060"/>
      <c r="J921" s="1060"/>
      <c r="K921" s="1066"/>
      <c r="L921" s="1060"/>
      <c r="M921" s="1060"/>
      <c r="N921" s="1066"/>
      <c r="O921" s="1060"/>
      <c r="P921" s="849"/>
      <c r="R921" s="914"/>
      <c r="S921" s="914"/>
    </row>
    <row r="922" spans="1:19">
      <c r="A922" s="1065"/>
      <c r="B922" s="1059"/>
      <c r="C922" s="1060"/>
      <c r="D922" s="1066"/>
      <c r="E922" s="1060"/>
      <c r="F922" s="1060"/>
      <c r="G922" s="1066"/>
      <c r="H922" s="1065"/>
      <c r="I922" s="1060"/>
      <c r="J922" s="1060"/>
      <c r="K922" s="1066"/>
      <c r="L922" s="1060"/>
      <c r="M922" s="1060"/>
      <c r="N922" s="1066"/>
      <c r="O922" s="1060"/>
      <c r="P922" s="849"/>
      <c r="R922" s="914"/>
      <c r="S922" s="914"/>
    </row>
    <row r="923" spans="1:19">
      <c r="A923" s="1065"/>
      <c r="B923" s="1059"/>
      <c r="C923" s="1060"/>
      <c r="D923" s="1066"/>
      <c r="E923" s="1060"/>
      <c r="F923" s="1060"/>
      <c r="G923" s="1066"/>
      <c r="H923" s="1065"/>
      <c r="I923" s="1060"/>
      <c r="J923" s="1060"/>
      <c r="K923" s="1066"/>
      <c r="L923" s="1060"/>
      <c r="M923" s="1060"/>
      <c r="N923" s="1066"/>
      <c r="O923" s="1060"/>
      <c r="P923" s="849"/>
      <c r="R923" s="914"/>
      <c r="S923" s="914"/>
    </row>
    <row r="924" spans="1:19">
      <c r="A924" s="1065"/>
      <c r="B924" s="1059"/>
      <c r="C924" s="1060"/>
      <c r="D924" s="1066"/>
      <c r="E924" s="1060"/>
      <c r="F924" s="1060"/>
      <c r="G924" s="1066"/>
      <c r="H924" s="1065"/>
      <c r="I924" s="1060"/>
      <c r="J924" s="1060"/>
      <c r="K924" s="1066"/>
      <c r="L924" s="1060"/>
      <c r="M924" s="1060"/>
      <c r="N924" s="1066"/>
      <c r="O924" s="1060"/>
      <c r="P924" s="849"/>
      <c r="R924" s="914"/>
      <c r="S924" s="914"/>
    </row>
    <row r="925" spans="1:19">
      <c r="A925" s="1065"/>
      <c r="B925" s="1059"/>
      <c r="C925" s="1060"/>
      <c r="D925" s="1066"/>
      <c r="E925" s="1060"/>
      <c r="F925" s="1060"/>
      <c r="G925" s="1066"/>
      <c r="H925" s="1065"/>
      <c r="I925" s="1060"/>
      <c r="J925" s="1060"/>
      <c r="K925" s="1066"/>
      <c r="L925" s="1060"/>
      <c r="M925" s="1060"/>
      <c r="N925" s="1066"/>
      <c r="O925" s="1060"/>
      <c r="P925" s="849"/>
      <c r="R925" s="914"/>
      <c r="S925" s="914"/>
    </row>
    <row r="926" spans="1:19">
      <c r="A926" s="1065"/>
      <c r="B926" s="1059"/>
      <c r="C926" s="1060"/>
      <c r="D926" s="1066"/>
      <c r="E926" s="1060"/>
      <c r="F926" s="1060"/>
      <c r="G926" s="1066"/>
      <c r="H926" s="1065"/>
      <c r="I926" s="1060"/>
      <c r="J926" s="1060"/>
      <c r="K926" s="1066"/>
      <c r="L926" s="1060"/>
      <c r="M926" s="1060"/>
      <c r="N926" s="1066"/>
      <c r="O926" s="1060"/>
      <c r="P926" s="849"/>
      <c r="R926" s="914"/>
      <c r="S926" s="914"/>
    </row>
    <row r="927" spans="1:19">
      <c r="A927" s="1065"/>
      <c r="B927" s="1059"/>
      <c r="C927" s="1060"/>
      <c r="D927" s="1066"/>
      <c r="E927" s="1060"/>
      <c r="F927" s="1060"/>
      <c r="G927" s="1066"/>
      <c r="H927" s="1065"/>
      <c r="I927" s="1060"/>
      <c r="J927" s="1060"/>
      <c r="K927" s="1066"/>
      <c r="L927" s="1060"/>
      <c r="M927" s="1060"/>
      <c r="N927" s="1066"/>
      <c r="O927" s="1060"/>
      <c r="P927" s="849"/>
      <c r="R927" s="914"/>
      <c r="S927" s="914"/>
    </row>
    <row r="928" spans="1:19">
      <c r="A928" s="1065"/>
      <c r="B928" s="1059"/>
      <c r="C928" s="1060"/>
      <c r="D928" s="1066"/>
      <c r="E928" s="1060"/>
      <c r="F928" s="1060"/>
      <c r="G928" s="1066"/>
      <c r="H928" s="1065"/>
      <c r="I928" s="1060"/>
      <c r="J928" s="1060"/>
      <c r="K928" s="1066"/>
      <c r="L928" s="1060"/>
      <c r="M928" s="1060"/>
      <c r="N928" s="1066"/>
      <c r="O928" s="1060"/>
      <c r="P928" s="849"/>
      <c r="R928" s="914"/>
      <c r="S928" s="914"/>
    </row>
    <row r="929" spans="1:19">
      <c r="A929" s="1065"/>
      <c r="B929" s="1059"/>
      <c r="C929" s="1060"/>
      <c r="D929" s="1066"/>
      <c r="E929" s="1060"/>
      <c r="F929" s="1060"/>
      <c r="G929" s="1066"/>
      <c r="H929" s="1065"/>
      <c r="I929" s="1060"/>
      <c r="J929" s="1060"/>
      <c r="K929" s="1066"/>
      <c r="L929" s="1060"/>
      <c r="M929" s="1060"/>
      <c r="N929" s="1066"/>
      <c r="O929" s="1060"/>
      <c r="P929" s="849"/>
      <c r="R929" s="914"/>
      <c r="S929" s="914"/>
    </row>
    <row r="930" spans="1:19">
      <c r="A930" s="1065"/>
      <c r="B930" s="1059"/>
      <c r="C930" s="1060"/>
      <c r="D930" s="1066"/>
      <c r="E930" s="1060"/>
      <c r="F930" s="1060"/>
      <c r="G930" s="1066"/>
      <c r="H930" s="1065"/>
      <c r="I930" s="1060"/>
      <c r="J930" s="1060"/>
      <c r="K930" s="1066"/>
      <c r="L930" s="1060"/>
      <c r="M930" s="1060"/>
      <c r="N930" s="1066"/>
      <c r="O930" s="1060"/>
      <c r="P930" s="849"/>
      <c r="R930" s="914"/>
      <c r="S930" s="914"/>
    </row>
    <row r="931" spans="1:19">
      <c r="A931" s="1065"/>
      <c r="B931" s="1059"/>
      <c r="C931" s="1060"/>
      <c r="D931" s="1066"/>
      <c r="E931" s="1060"/>
      <c r="F931" s="1060"/>
      <c r="G931" s="1066"/>
      <c r="H931" s="1065"/>
      <c r="I931" s="1060"/>
      <c r="J931" s="1060"/>
      <c r="K931" s="1066"/>
      <c r="L931" s="1060"/>
      <c r="M931" s="1060"/>
      <c r="N931" s="1066"/>
      <c r="O931" s="1060"/>
      <c r="P931" s="849"/>
      <c r="R931" s="914"/>
      <c r="S931" s="914"/>
    </row>
    <row r="932" spans="1:19">
      <c r="A932" s="1065"/>
      <c r="B932" s="1059"/>
      <c r="C932" s="1060"/>
      <c r="D932" s="1066"/>
      <c r="E932" s="1060"/>
      <c r="F932" s="1060"/>
      <c r="G932" s="1066"/>
      <c r="H932" s="1065"/>
      <c r="I932" s="1060"/>
      <c r="J932" s="1060"/>
      <c r="K932" s="1066"/>
      <c r="L932" s="1060"/>
      <c r="M932" s="1060"/>
      <c r="N932" s="1066"/>
      <c r="O932" s="1060"/>
      <c r="P932" s="849"/>
      <c r="R932" s="914"/>
      <c r="S932" s="914"/>
    </row>
    <row r="933" spans="1:19">
      <c r="A933" s="1065"/>
      <c r="B933" s="1059"/>
      <c r="C933" s="1060"/>
      <c r="D933" s="1066"/>
      <c r="E933" s="1060"/>
      <c r="F933" s="1060"/>
      <c r="G933" s="1066"/>
      <c r="H933" s="1065"/>
      <c r="I933" s="1060"/>
      <c r="J933" s="1060"/>
      <c r="K933" s="1066"/>
      <c r="L933" s="1060"/>
      <c r="M933" s="1060"/>
      <c r="N933" s="1066"/>
      <c r="O933" s="1060"/>
      <c r="P933" s="849"/>
      <c r="R933" s="914"/>
      <c r="S933" s="914"/>
    </row>
    <row r="934" spans="1:19">
      <c r="A934" s="1065"/>
      <c r="B934" s="1059"/>
      <c r="C934" s="1060"/>
      <c r="D934" s="1066"/>
      <c r="E934" s="1060"/>
      <c r="F934" s="1060"/>
      <c r="G934" s="1066"/>
      <c r="H934" s="1065"/>
      <c r="I934" s="1060"/>
      <c r="J934" s="1060"/>
      <c r="K934" s="1066"/>
      <c r="L934" s="1060"/>
      <c r="M934" s="1060"/>
      <c r="N934" s="1066"/>
      <c r="O934" s="1060"/>
      <c r="P934" s="849"/>
      <c r="R934" s="914"/>
      <c r="S934" s="914"/>
    </row>
    <row r="935" spans="1:19">
      <c r="A935" s="1065"/>
      <c r="B935" s="1059"/>
      <c r="C935" s="1060"/>
      <c r="D935" s="1066"/>
      <c r="E935" s="1060"/>
      <c r="F935" s="1060"/>
      <c r="G935" s="1066"/>
      <c r="H935" s="1065"/>
      <c r="I935" s="1060"/>
      <c r="J935" s="1060"/>
      <c r="K935" s="1066"/>
      <c r="L935" s="1060"/>
      <c r="M935" s="1060"/>
      <c r="N935" s="1066"/>
      <c r="O935" s="1060"/>
      <c r="P935" s="849"/>
      <c r="R935" s="914"/>
      <c r="S935" s="914"/>
    </row>
    <row r="936" spans="1:19">
      <c r="A936" s="1065"/>
      <c r="B936" s="1059"/>
      <c r="C936" s="1060"/>
      <c r="D936" s="1066"/>
      <c r="E936" s="1060"/>
      <c r="F936" s="1060"/>
      <c r="G936" s="1066"/>
      <c r="H936" s="1065"/>
      <c r="I936" s="1060"/>
      <c r="J936" s="1060"/>
      <c r="K936" s="1066"/>
      <c r="L936" s="1060"/>
      <c r="M936" s="1060"/>
      <c r="N936" s="1066"/>
      <c r="O936" s="1060"/>
      <c r="P936" s="849"/>
      <c r="R936" s="914"/>
      <c r="S936" s="914"/>
    </row>
    <row r="937" spans="1:19">
      <c r="A937" s="1065"/>
      <c r="B937" s="1059"/>
      <c r="C937" s="1060"/>
      <c r="D937" s="1066"/>
      <c r="E937" s="1060"/>
      <c r="F937" s="1060"/>
      <c r="G937" s="1066"/>
      <c r="H937" s="1065"/>
      <c r="I937" s="1060"/>
      <c r="J937" s="1060"/>
      <c r="K937" s="1066"/>
      <c r="L937" s="1060"/>
      <c r="M937" s="1060"/>
      <c r="N937" s="1066"/>
      <c r="O937" s="1060"/>
      <c r="P937" s="849"/>
      <c r="R937" s="914"/>
      <c r="S937" s="914"/>
    </row>
    <row r="938" spans="1:19">
      <c r="A938" s="1065"/>
      <c r="B938" s="1059"/>
      <c r="C938" s="1060"/>
      <c r="D938" s="1066"/>
      <c r="E938" s="1060"/>
      <c r="F938" s="1060"/>
      <c r="G938" s="1066"/>
      <c r="H938" s="1065"/>
      <c r="I938" s="1060"/>
      <c r="J938" s="1060"/>
      <c r="K938" s="1066"/>
      <c r="L938" s="1060"/>
      <c r="M938" s="1060"/>
      <c r="N938" s="1066"/>
      <c r="O938" s="1060"/>
      <c r="P938" s="849"/>
      <c r="R938" s="914"/>
      <c r="S938" s="914"/>
    </row>
    <row r="939" spans="1:19">
      <c r="A939" s="1065"/>
      <c r="B939" s="1059"/>
      <c r="C939" s="1060"/>
      <c r="D939" s="1066"/>
      <c r="E939" s="1060"/>
      <c r="F939" s="1060"/>
      <c r="G939" s="1066"/>
      <c r="H939" s="1065"/>
      <c r="I939" s="1060"/>
      <c r="J939" s="1060"/>
      <c r="K939" s="1066"/>
      <c r="L939" s="1060"/>
      <c r="M939" s="1060"/>
      <c r="N939" s="1066"/>
      <c r="O939" s="1060"/>
      <c r="P939" s="849"/>
      <c r="R939" s="914"/>
      <c r="S939" s="914"/>
    </row>
    <row r="940" spans="1:19">
      <c r="A940" s="1065"/>
      <c r="B940" s="1059"/>
      <c r="C940" s="1060"/>
      <c r="D940" s="1066"/>
      <c r="E940" s="1060"/>
      <c r="F940" s="1060"/>
      <c r="G940" s="1066"/>
      <c r="H940" s="1065"/>
      <c r="I940" s="1060"/>
      <c r="J940" s="1060"/>
      <c r="K940" s="1066"/>
      <c r="L940" s="1060"/>
      <c r="M940" s="1060"/>
      <c r="N940" s="1066"/>
      <c r="O940" s="1060"/>
      <c r="P940" s="849"/>
      <c r="R940" s="914"/>
      <c r="S940" s="914"/>
    </row>
    <row r="941" spans="1:19">
      <c r="A941" s="1065"/>
      <c r="B941" s="1059"/>
      <c r="C941" s="1060"/>
      <c r="D941" s="1066"/>
      <c r="E941" s="1060"/>
      <c r="F941" s="1060"/>
      <c r="G941" s="1066"/>
      <c r="H941" s="1065"/>
      <c r="I941" s="1060"/>
      <c r="J941" s="1060"/>
      <c r="K941" s="1066"/>
      <c r="L941" s="1060"/>
      <c r="M941" s="1060"/>
      <c r="N941" s="1066"/>
      <c r="O941" s="1060"/>
      <c r="P941" s="849"/>
      <c r="R941" s="914"/>
      <c r="S941" s="914"/>
    </row>
    <row r="942" spans="1:19">
      <c r="A942" s="1065"/>
      <c r="B942" s="1059"/>
      <c r="C942" s="1060"/>
      <c r="D942" s="1066"/>
      <c r="E942" s="1060"/>
      <c r="F942" s="1060"/>
      <c r="G942" s="1066"/>
      <c r="H942" s="1065"/>
      <c r="I942" s="1060"/>
      <c r="J942" s="1060"/>
      <c r="K942" s="1066"/>
      <c r="L942" s="1060"/>
      <c r="M942" s="1060"/>
      <c r="N942" s="1066"/>
      <c r="O942" s="1060"/>
      <c r="P942" s="849"/>
      <c r="R942" s="914"/>
      <c r="S942" s="914"/>
    </row>
    <row r="943" spans="1:19">
      <c r="A943" s="1065"/>
      <c r="B943" s="1059"/>
      <c r="C943" s="1060"/>
      <c r="D943" s="1066"/>
      <c r="E943" s="1060"/>
      <c r="F943" s="1060"/>
      <c r="G943" s="1066"/>
      <c r="H943" s="1065"/>
      <c r="I943" s="1060"/>
      <c r="J943" s="1060"/>
      <c r="K943" s="1066"/>
      <c r="L943" s="1060"/>
      <c r="M943" s="1060"/>
      <c r="N943" s="1066"/>
      <c r="O943" s="1060"/>
      <c r="P943" s="849"/>
      <c r="R943" s="914"/>
      <c r="S943" s="914"/>
    </row>
    <row r="944" spans="1:19">
      <c r="A944" s="1065"/>
      <c r="B944" s="1059"/>
      <c r="C944" s="1060"/>
      <c r="D944" s="1066"/>
      <c r="E944" s="1060"/>
      <c r="F944" s="1060"/>
      <c r="G944" s="1066"/>
      <c r="H944" s="1065"/>
      <c r="I944" s="1060"/>
      <c r="J944" s="1060"/>
      <c r="K944" s="1066"/>
      <c r="L944" s="1060"/>
      <c r="M944" s="1060"/>
      <c r="N944" s="1066"/>
      <c r="O944" s="1060"/>
      <c r="P944" s="849"/>
      <c r="R944" s="914"/>
      <c r="S944" s="914"/>
    </row>
    <row r="945" spans="1:19">
      <c r="A945" s="1065"/>
      <c r="B945" s="1059"/>
      <c r="C945" s="1060"/>
      <c r="D945" s="1066"/>
      <c r="E945" s="1060"/>
      <c r="F945" s="1060"/>
      <c r="G945" s="1066"/>
      <c r="H945" s="1065"/>
      <c r="I945" s="1060"/>
      <c r="J945" s="1060"/>
      <c r="K945" s="1066"/>
      <c r="L945" s="1060"/>
      <c r="M945" s="1060"/>
      <c r="N945" s="1066"/>
      <c r="O945" s="1060"/>
      <c r="P945" s="849"/>
      <c r="R945" s="914"/>
      <c r="S945" s="914"/>
    </row>
    <row r="946" spans="1:19">
      <c r="A946" s="1065"/>
      <c r="B946" s="1059"/>
      <c r="C946" s="1060"/>
      <c r="D946" s="1066"/>
      <c r="E946" s="1060"/>
      <c r="F946" s="1060"/>
      <c r="G946" s="1066"/>
      <c r="H946" s="1065"/>
      <c r="I946" s="1060"/>
      <c r="J946" s="1060"/>
      <c r="K946" s="1066"/>
      <c r="L946" s="1060"/>
      <c r="M946" s="1060"/>
      <c r="N946" s="1066"/>
      <c r="O946" s="1060"/>
      <c r="P946" s="849"/>
      <c r="R946" s="914"/>
      <c r="S946" s="914"/>
    </row>
    <row r="947" spans="1:19">
      <c r="A947" s="1065"/>
      <c r="B947" s="1059"/>
      <c r="C947" s="1060"/>
      <c r="D947" s="1066"/>
      <c r="E947" s="1060"/>
      <c r="F947" s="1060"/>
      <c r="G947" s="1066"/>
      <c r="H947" s="1065"/>
      <c r="I947" s="1060"/>
      <c r="J947" s="1060"/>
      <c r="K947" s="1066"/>
      <c r="L947" s="1060"/>
      <c r="M947" s="1060"/>
      <c r="N947" s="1066"/>
      <c r="O947" s="1060"/>
      <c r="P947" s="849"/>
      <c r="R947" s="914"/>
      <c r="S947" s="914"/>
    </row>
    <row r="948" spans="1:19">
      <c r="A948" s="1065"/>
      <c r="B948" s="1059"/>
      <c r="C948" s="1060"/>
      <c r="D948" s="1066"/>
      <c r="E948" s="1060"/>
      <c r="F948" s="1060"/>
      <c r="G948" s="1066"/>
      <c r="H948" s="1065"/>
      <c r="I948" s="1060"/>
      <c r="J948" s="1060"/>
      <c r="K948" s="1066"/>
      <c r="L948" s="1060"/>
      <c r="M948" s="1060"/>
      <c r="N948" s="1066"/>
      <c r="O948" s="1060"/>
      <c r="P948" s="849"/>
      <c r="R948" s="914"/>
      <c r="S948" s="914"/>
    </row>
    <row r="949" spans="1:19">
      <c r="A949" s="1065"/>
      <c r="B949" s="1059"/>
      <c r="C949" s="1060"/>
      <c r="D949" s="1066"/>
      <c r="E949" s="1060"/>
      <c r="F949" s="1060"/>
      <c r="G949" s="1066"/>
      <c r="H949" s="1065"/>
      <c r="I949" s="1060"/>
      <c r="J949" s="1060"/>
      <c r="K949" s="1066"/>
      <c r="L949" s="1060"/>
      <c r="M949" s="1060"/>
      <c r="N949" s="1066"/>
      <c r="O949" s="1060"/>
      <c r="P949" s="849"/>
      <c r="R949" s="914"/>
      <c r="S949" s="914"/>
    </row>
    <row r="950" spans="1:19">
      <c r="A950" s="1065"/>
      <c r="B950" s="1059"/>
      <c r="C950" s="1060"/>
      <c r="D950" s="1066"/>
      <c r="E950" s="1060"/>
      <c r="F950" s="1060"/>
      <c r="G950" s="1066"/>
      <c r="H950" s="1065"/>
      <c r="I950" s="1060"/>
      <c r="J950" s="1060"/>
      <c r="K950" s="1066"/>
      <c r="L950" s="1060"/>
      <c r="M950" s="1060"/>
      <c r="N950" s="1066"/>
      <c r="O950" s="1060"/>
      <c r="P950" s="849"/>
      <c r="R950" s="914"/>
      <c r="S950" s="914"/>
    </row>
    <row r="951" spans="1:19">
      <c r="A951" s="1065"/>
      <c r="B951" s="1059"/>
      <c r="C951" s="1060"/>
      <c r="D951" s="1066"/>
      <c r="E951" s="1060"/>
      <c r="F951" s="1060"/>
      <c r="G951" s="1066"/>
      <c r="H951" s="1065"/>
      <c r="I951" s="1060"/>
      <c r="J951" s="1060"/>
      <c r="K951" s="1066"/>
      <c r="L951" s="1060"/>
      <c r="M951" s="1060"/>
      <c r="N951" s="1066"/>
      <c r="O951" s="1060"/>
      <c r="P951" s="849"/>
      <c r="R951" s="914"/>
      <c r="S951" s="914"/>
    </row>
    <row r="952" spans="1:19">
      <c r="A952" s="1065"/>
      <c r="B952" s="1059"/>
      <c r="C952" s="1060"/>
      <c r="D952" s="1066"/>
      <c r="E952" s="1060"/>
      <c r="F952" s="1060"/>
      <c r="G952" s="1066"/>
      <c r="H952" s="1065"/>
      <c r="I952" s="1060"/>
      <c r="J952" s="1060"/>
      <c r="K952" s="1066"/>
      <c r="L952" s="1060"/>
      <c r="M952" s="1060"/>
      <c r="N952" s="1066"/>
      <c r="O952" s="1060"/>
      <c r="P952" s="849"/>
      <c r="R952" s="914"/>
      <c r="S952" s="914"/>
    </row>
    <row r="953" spans="1:19">
      <c r="A953" s="1065"/>
      <c r="B953" s="1059"/>
      <c r="C953" s="1060"/>
      <c r="D953" s="1066"/>
      <c r="E953" s="1060"/>
      <c r="F953" s="1060"/>
      <c r="G953" s="1066"/>
      <c r="H953" s="1065"/>
      <c r="I953" s="1060"/>
      <c r="J953" s="1060"/>
      <c r="K953" s="1066"/>
      <c r="L953" s="1060"/>
      <c r="M953" s="1060"/>
      <c r="N953" s="1066"/>
      <c r="O953" s="1060"/>
      <c r="P953" s="849"/>
      <c r="R953" s="914"/>
      <c r="S953" s="914"/>
    </row>
    <row r="954" spans="1:19">
      <c r="A954" s="1065"/>
      <c r="B954" s="1059"/>
      <c r="C954" s="1060"/>
      <c r="D954" s="1066"/>
      <c r="E954" s="1060"/>
      <c r="F954" s="1060"/>
      <c r="G954" s="1066"/>
      <c r="H954" s="1065"/>
      <c r="I954" s="1060"/>
      <c r="J954" s="1060"/>
      <c r="K954" s="1066"/>
      <c r="L954" s="1060"/>
      <c r="M954" s="1060"/>
      <c r="N954" s="1066"/>
      <c r="O954" s="1060"/>
      <c r="P954" s="849"/>
      <c r="R954" s="914"/>
      <c r="S954" s="914"/>
    </row>
    <row r="955" spans="1:19">
      <c r="A955" s="1065"/>
      <c r="B955" s="1059"/>
      <c r="C955" s="1060"/>
      <c r="D955" s="1066"/>
      <c r="E955" s="1060"/>
      <c r="F955" s="1060"/>
      <c r="G955" s="1066"/>
      <c r="H955" s="1065"/>
      <c r="I955" s="1060"/>
      <c r="J955" s="1060"/>
      <c r="K955" s="1066"/>
      <c r="L955" s="1060"/>
      <c r="M955" s="1060"/>
      <c r="N955" s="1066"/>
      <c r="O955" s="1060"/>
      <c r="P955" s="849"/>
      <c r="R955" s="914"/>
      <c r="S955" s="914"/>
    </row>
    <row r="956" spans="1:19">
      <c r="A956" s="1065"/>
      <c r="B956" s="1059"/>
      <c r="C956" s="1060"/>
      <c r="D956" s="1066"/>
      <c r="E956" s="1060"/>
      <c r="F956" s="1060"/>
      <c r="G956" s="1066"/>
      <c r="H956" s="1065"/>
      <c r="I956" s="1060"/>
      <c r="J956" s="1060"/>
      <c r="K956" s="1066"/>
      <c r="L956" s="1060"/>
      <c r="M956" s="1060"/>
      <c r="N956" s="1066"/>
      <c r="O956" s="1060"/>
      <c r="P956" s="849"/>
      <c r="R956" s="914"/>
      <c r="S956" s="914"/>
    </row>
    <row r="957" spans="1:19">
      <c r="A957" s="1065"/>
      <c r="B957" s="1059"/>
      <c r="C957" s="1060"/>
      <c r="D957" s="1066"/>
      <c r="E957" s="1060"/>
      <c r="F957" s="1060"/>
      <c r="G957" s="1066"/>
      <c r="H957" s="1065"/>
      <c r="I957" s="1060"/>
      <c r="J957" s="1060"/>
      <c r="K957" s="1066"/>
      <c r="L957" s="1060"/>
      <c r="M957" s="1060"/>
      <c r="N957" s="1066"/>
      <c r="O957" s="1060"/>
      <c r="P957" s="849"/>
      <c r="R957" s="914"/>
      <c r="S957" s="914"/>
    </row>
    <row r="958" spans="1:19">
      <c r="A958" s="1065"/>
      <c r="B958" s="1059"/>
      <c r="C958" s="1060"/>
      <c r="D958" s="1066"/>
      <c r="E958" s="1060"/>
      <c r="F958" s="1060"/>
      <c r="G958" s="1066"/>
      <c r="H958" s="1065"/>
      <c r="I958" s="1060"/>
      <c r="J958" s="1060"/>
      <c r="K958" s="1066"/>
      <c r="L958" s="1060"/>
      <c r="M958" s="1060"/>
      <c r="N958" s="1066"/>
      <c r="O958" s="1060"/>
      <c r="P958" s="849"/>
      <c r="R958" s="914"/>
      <c r="S958" s="914"/>
    </row>
    <row r="959" spans="1:19">
      <c r="A959" s="1065"/>
      <c r="B959" s="1059"/>
      <c r="C959" s="1060"/>
      <c r="D959" s="1066"/>
      <c r="E959" s="1060"/>
      <c r="F959" s="1060"/>
      <c r="G959" s="1066"/>
      <c r="H959" s="1065"/>
      <c r="I959" s="1060"/>
      <c r="J959" s="1060"/>
      <c r="K959" s="1066"/>
      <c r="L959" s="1060"/>
      <c r="M959" s="1060"/>
      <c r="N959" s="1066"/>
      <c r="O959" s="1060"/>
      <c r="P959" s="849"/>
      <c r="R959" s="914"/>
      <c r="S959" s="914"/>
    </row>
    <row r="960" spans="1:19">
      <c r="A960" s="1065"/>
      <c r="B960" s="1059"/>
      <c r="C960" s="1060"/>
      <c r="D960" s="1066"/>
      <c r="E960" s="1060"/>
      <c r="F960" s="1060"/>
      <c r="G960" s="1066"/>
      <c r="H960" s="1065"/>
      <c r="I960" s="1060"/>
      <c r="J960" s="1060"/>
      <c r="K960" s="1066"/>
      <c r="L960" s="1060"/>
      <c r="M960" s="1060"/>
      <c r="N960" s="1066"/>
      <c r="O960" s="1060"/>
      <c r="P960" s="849"/>
      <c r="R960" s="914"/>
      <c r="S960" s="914"/>
    </row>
    <row r="961" spans="1:19">
      <c r="A961" s="1065"/>
      <c r="B961" s="1059"/>
      <c r="C961" s="1060"/>
      <c r="D961" s="1066"/>
      <c r="E961" s="1060"/>
      <c r="F961" s="1060"/>
      <c r="G961" s="1066"/>
      <c r="H961" s="1065"/>
      <c r="I961" s="1060"/>
      <c r="J961" s="1060"/>
      <c r="K961" s="1066"/>
      <c r="L961" s="1060"/>
      <c r="M961" s="1060"/>
      <c r="N961" s="1066"/>
      <c r="O961" s="1060"/>
      <c r="P961" s="849"/>
      <c r="R961" s="914"/>
      <c r="S961" s="914"/>
    </row>
    <row r="962" spans="1:19">
      <c r="A962" s="1065"/>
      <c r="B962" s="1059"/>
      <c r="C962" s="1060"/>
      <c r="D962" s="1066"/>
      <c r="E962" s="1060"/>
      <c r="F962" s="1060"/>
      <c r="G962" s="1066"/>
      <c r="H962" s="1065"/>
      <c r="I962" s="1060"/>
      <c r="J962" s="1060"/>
      <c r="K962" s="1066"/>
      <c r="L962" s="1060"/>
      <c r="M962" s="1060"/>
      <c r="N962" s="1066"/>
      <c r="O962" s="1060"/>
      <c r="P962" s="849"/>
      <c r="R962" s="914"/>
      <c r="S962" s="914"/>
    </row>
    <row r="963" spans="1:19">
      <c r="A963" s="1065"/>
      <c r="B963" s="1059"/>
      <c r="C963" s="1060"/>
      <c r="D963" s="1066"/>
      <c r="E963" s="1060"/>
      <c r="F963" s="1060"/>
      <c r="G963" s="1066"/>
      <c r="H963" s="1065"/>
      <c r="I963" s="1060"/>
      <c r="J963" s="1060"/>
      <c r="K963" s="1066"/>
      <c r="L963" s="1060"/>
      <c r="M963" s="1060"/>
      <c r="N963" s="1066"/>
      <c r="O963" s="1060"/>
      <c r="P963" s="849"/>
      <c r="R963" s="914"/>
      <c r="S963" s="914"/>
    </row>
    <row r="964" spans="1:19">
      <c r="A964" s="1065"/>
      <c r="B964" s="1059"/>
      <c r="C964" s="1060"/>
      <c r="D964" s="1066"/>
      <c r="E964" s="1060"/>
      <c r="F964" s="1060"/>
      <c r="G964" s="1066"/>
      <c r="H964" s="1065"/>
      <c r="I964" s="1060"/>
      <c r="J964" s="1060"/>
      <c r="K964" s="1066"/>
      <c r="L964" s="1060"/>
      <c r="M964" s="1060"/>
      <c r="N964" s="1066"/>
      <c r="O964" s="1060"/>
      <c r="P964" s="849"/>
      <c r="R964" s="914"/>
      <c r="S964" s="914"/>
    </row>
    <row r="965" spans="1:19">
      <c r="A965" s="1065"/>
      <c r="B965" s="1059"/>
      <c r="C965" s="1060"/>
      <c r="D965" s="1066"/>
      <c r="E965" s="1060"/>
      <c r="F965" s="1060"/>
      <c r="G965" s="1066"/>
      <c r="H965" s="1065"/>
      <c r="I965" s="1060"/>
      <c r="J965" s="1060"/>
      <c r="K965" s="1066"/>
      <c r="L965" s="1060"/>
      <c r="M965" s="1060"/>
      <c r="N965" s="1066"/>
      <c r="O965" s="1060"/>
      <c r="P965" s="849"/>
      <c r="R965" s="914"/>
      <c r="S965" s="914"/>
    </row>
    <row r="966" spans="1:19">
      <c r="A966" s="1065"/>
      <c r="B966" s="1059"/>
      <c r="C966" s="1060"/>
      <c r="D966" s="1066"/>
      <c r="E966" s="1060"/>
      <c r="F966" s="1060"/>
      <c r="G966" s="1066"/>
      <c r="H966" s="1065"/>
      <c r="I966" s="1060"/>
      <c r="J966" s="1060"/>
      <c r="K966" s="1066"/>
      <c r="L966" s="1060"/>
      <c r="M966" s="1060"/>
      <c r="N966" s="1066"/>
      <c r="O966" s="1060"/>
      <c r="P966" s="849"/>
      <c r="R966" s="914"/>
      <c r="S966" s="914"/>
    </row>
    <row r="967" spans="1:19">
      <c r="A967" s="1065"/>
      <c r="B967" s="1059"/>
      <c r="C967" s="1060"/>
      <c r="D967" s="1066"/>
      <c r="E967" s="1060"/>
      <c r="F967" s="1060"/>
      <c r="G967" s="1066"/>
      <c r="H967" s="1065"/>
      <c r="I967" s="1060"/>
      <c r="J967" s="1060"/>
      <c r="K967" s="1066"/>
      <c r="L967" s="1060"/>
      <c r="M967" s="1060"/>
      <c r="N967" s="1066"/>
      <c r="O967" s="1060"/>
      <c r="P967" s="849"/>
      <c r="R967" s="914"/>
      <c r="S967" s="914"/>
    </row>
    <row r="968" spans="1:19">
      <c r="A968" s="1065"/>
      <c r="B968" s="1059"/>
      <c r="C968" s="1060"/>
      <c r="D968" s="1066"/>
      <c r="E968" s="1060"/>
      <c r="F968" s="1060"/>
      <c r="G968" s="1066"/>
      <c r="H968" s="1065"/>
      <c r="I968" s="1060"/>
      <c r="J968" s="1060"/>
      <c r="K968" s="1066"/>
      <c r="L968" s="1060"/>
      <c r="M968" s="1060"/>
      <c r="N968" s="1066"/>
      <c r="O968" s="1060"/>
      <c r="P968" s="849"/>
      <c r="R968" s="914"/>
      <c r="S968" s="914"/>
    </row>
    <row r="969" spans="1:19">
      <c r="A969" s="1065"/>
      <c r="B969" s="1059"/>
      <c r="C969" s="1060"/>
      <c r="D969" s="1066"/>
      <c r="E969" s="1060"/>
      <c r="F969" s="1060"/>
      <c r="G969" s="1066"/>
      <c r="H969" s="1065"/>
      <c r="I969" s="1060"/>
      <c r="J969" s="1060"/>
      <c r="K969" s="1066"/>
      <c r="L969" s="1060"/>
      <c r="M969" s="1060"/>
      <c r="N969" s="1066"/>
      <c r="O969" s="1060"/>
      <c r="P969" s="849"/>
      <c r="R969" s="914"/>
      <c r="S969" s="914"/>
    </row>
    <row r="970" spans="1:19">
      <c r="A970" s="1065"/>
      <c r="B970" s="1059"/>
      <c r="C970" s="1060"/>
      <c r="D970" s="1066"/>
      <c r="E970" s="1060"/>
      <c r="F970" s="1060"/>
      <c r="G970" s="1066"/>
      <c r="H970" s="1065"/>
      <c r="I970" s="1060"/>
      <c r="J970" s="1060"/>
      <c r="K970" s="1066"/>
      <c r="L970" s="1060"/>
      <c r="M970" s="1060"/>
      <c r="N970" s="1066"/>
      <c r="O970" s="1060"/>
      <c r="P970" s="849"/>
      <c r="R970" s="914"/>
      <c r="S970" s="914"/>
    </row>
    <row r="971" spans="1:19">
      <c r="A971" s="1065"/>
      <c r="B971" s="1059"/>
      <c r="C971" s="1060"/>
      <c r="D971" s="1066"/>
      <c r="E971" s="1060"/>
      <c r="F971" s="1060"/>
      <c r="G971" s="1066"/>
      <c r="H971" s="1065"/>
      <c r="I971" s="1060"/>
      <c r="J971" s="1060"/>
      <c r="K971" s="1066"/>
      <c r="L971" s="1060"/>
      <c r="M971" s="1060"/>
      <c r="N971" s="1066"/>
      <c r="O971" s="1060"/>
      <c r="P971" s="849"/>
      <c r="R971" s="914"/>
      <c r="S971" s="914"/>
    </row>
    <row r="972" spans="1:19">
      <c r="A972" s="1065"/>
      <c r="B972" s="1059"/>
      <c r="C972" s="1060"/>
      <c r="D972" s="1066"/>
      <c r="E972" s="1060"/>
      <c r="F972" s="1060"/>
      <c r="G972" s="1066"/>
      <c r="H972" s="1065"/>
      <c r="I972" s="1060"/>
      <c r="J972" s="1060"/>
      <c r="K972" s="1066"/>
      <c r="L972" s="1060"/>
      <c r="M972" s="1060"/>
      <c r="N972" s="1066"/>
      <c r="O972" s="1060"/>
      <c r="P972" s="849"/>
      <c r="R972" s="914"/>
      <c r="S972" s="914"/>
    </row>
    <row r="973" spans="1:19">
      <c r="A973" s="1065"/>
      <c r="B973" s="1059"/>
      <c r="C973" s="1060"/>
      <c r="D973" s="1066"/>
      <c r="E973" s="1060"/>
      <c r="F973" s="1060"/>
      <c r="G973" s="1066"/>
      <c r="H973" s="1065"/>
      <c r="I973" s="1060"/>
      <c r="J973" s="1060"/>
      <c r="K973" s="1066"/>
      <c r="L973" s="1060"/>
      <c r="M973" s="1060"/>
      <c r="N973" s="1066"/>
      <c r="O973" s="1060"/>
      <c r="P973" s="849"/>
      <c r="R973" s="914"/>
      <c r="S973" s="914"/>
    </row>
    <row r="974" spans="1:19">
      <c r="A974" s="1065"/>
      <c r="B974" s="1059"/>
      <c r="C974" s="1060"/>
      <c r="D974" s="1066"/>
      <c r="E974" s="1060"/>
      <c r="F974" s="1060"/>
      <c r="G974" s="1066"/>
      <c r="H974" s="1065"/>
      <c r="I974" s="1060"/>
      <c r="J974" s="1060"/>
      <c r="K974" s="1066"/>
      <c r="L974" s="1060"/>
      <c r="M974" s="1060"/>
      <c r="N974" s="1066"/>
      <c r="O974" s="1060"/>
      <c r="P974" s="849"/>
      <c r="R974" s="914"/>
      <c r="S974" s="914"/>
    </row>
    <row r="975" spans="1:19">
      <c r="A975" s="1065"/>
      <c r="B975" s="1059"/>
      <c r="C975" s="1060"/>
      <c r="D975" s="1066"/>
      <c r="E975" s="1060"/>
      <c r="F975" s="1060"/>
      <c r="G975" s="1066"/>
      <c r="H975" s="1065"/>
      <c r="I975" s="1060"/>
      <c r="J975" s="1060"/>
      <c r="K975" s="1066"/>
      <c r="L975" s="1060"/>
      <c r="M975" s="1060"/>
      <c r="N975" s="1066"/>
      <c r="O975" s="1060"/>
      <c r="P975" s="849"/>
      <c r="R975" s="914"/>
      <c r="S975" s="914"/>
    </row>
    <row r="976" spans="1:19">
      <c r="A976" s="1065"/>
      <c r="B976" s="1059"/>
      <c r="C976" s="1060"/>
      <c r="D976" s="1066"/>
      <c r="E976" s="1060"/>
      <c r="F976" s="1060"/>
      <c r="G976" s="1066"/>
      <c r="H976" s="1065"/>
      <c r="I976" s="1060"/>
      <c r="J976" s="1060"/>
      <c r="K976" s="1066"/>
      <c r="L976" s="1060"/>
      <c r="M976" s="1060"/>
      <c r="N976" s="1066"/>
      <c r="O976" s="1060"/>
      <c r="P976" s="849"/>
      <c r="R976" s="914"/>
      <c r="S976" s="914"/>
    </row>
    <row r="977" spans="1:19">
      <c r="A977" s="1065"/>
      <c r="B977" s="1059"/>
      <c r="C977" s="1060"/>
      <c r="D977" s="1066"/>
      <c r="E977" s="1060"/>
      <c r="F977" s="1060"/>
      <c r="G977" s="1066"/>
      <c r="H977" s="1065"/>
      <c r="I977" s="1060"/>
      <c r="J977" s="1060"/>
      <c r="K977" s="1066"/>
      <c r="L977" s="1060"/>
      <c r="M977" s="1060"/>
      <c r="N977" s="1066"/>
      <c r="O977" s="1060"/>
      <c r="P977" s="849"/>
      <c r="R977" s="914"/>
      <c r="S977" s="914"/>
    </row>
    <row r="978" spans="1:19">
      <c r="A978" s="1065"/>
      <c r="B978" s="1059"/>
      <c r="C978" s="1060"/>
      <c r="D978" s="1066"/>
      <c r="E978" s="1060"/>
      <c r="F978" s="1060"/>
      <c r="G978" s="1066"/>
      <c r="H978" s="1065"/>
      <c r="I978" s="1060"/>
      <c r="J978" s="1060"/>
      <c r="K978" s="1066"/>
      <c r="L978" s="1060"/>
      <c r="M978" s="1060"/>
      <c r="N978" s="1066"/>
      <c r="O978" s="1060"/>
      <c r="P978" s="849"/>
      <c r="R978" s="914"/>
      <c r="S978" s="914"/>
    </row>
    <row r="979" spans="1:19">
      <c r="A979" s="1065"/>
      <c r="B979" s="1059"/>
      <c r="C979" s="1060"/>
      <c r="D979" s="1066"/>
      <c r="E979" s="1060"/>
      <c r="F979" s="1060"/>
      <c r="G979" s="1066"/>
      <c r="H979" s="1065"/>
      <c r="I979" s="1060"/>
      <c r="J979" s="1060"/>
      <c r="K979" s="1066"/>
      <c r="L979" s="1060"/>
      <c r="M979" s="1060"/>
      <c r="N979" s="1066"/>
      <c r="O979" s="1060"/>
      <c r="P979" s="849"/>
      <c r="R979" s="914"/>
      <c r="S979" s="914"/>
    </row>
    <row r="980" spans="1:19">
      <c r="A980" s="1065"/>
      <c r="B980" s="1059"/>
      <c r="C980" s="1060"/>
      <c r="D980" s="1066"/>
      <c r="E980" s="1060"/>
      <c r="F980" s="1060"/>
      <c r="G980" s="1066"/>
      <c r="H980" s="1065"/>
      <c r="I980" s="1060"/>
      <c r="J980" s="1060"/>
      <c r="K980" s="1066"/>
      <c r="L980" s="1060"/>
      <c r="M980" s="1060"/>
      <c r="N980" s="1066"/>
      <c r="O980" s="1060"/>
      <c r="P980" s="849"/>
      <c r="R980" s="914"/>
      <c r="S980" s="914"/>
    </row>
    <row r="981" spans="1:19">
      <c r="A981" s="1065"/>
      <c r="B981" s="1059"/>
      <c r="C981" s="1060"/>
      <c r="D981" s="1066"/>
      <c r="E981" s="1060"/>
      <c r="F981" s="1060"/>
      <c r="G981" s="1066"/>
      <c r="H981" s="1065"/>
      <c r="I981" s="1060"/>
      <c r="J981" s="1060"/>
      <c r="K981" s="1066"/>
      <c r="L981" s="1060"/>
      <c r="M981" s="1060"/>
      <c r="N981" s="1066"/>
      <c r="O981" s="1060"/>
      <c r="P981" s="849"/>
      <c r="R981" s="914"/>
      <c r="S981" s="914"/>
    </row>
    <row r="982" spans="1:19">
      <c r="A982" s="1065"/>
      <c r="B982" s="1059"/>
      <c r="C982" s="1060"/>
      <c r="D982" s="1066"/>
      <c r="E982" s="1060"/>
      <c r="F982" s="1060"/>
      <c r="G982" s="1066"/>
      <c r="H982" s="1065"/>
      <c r="I982" s="1060"/>
      <c r="J982" s="1060"/>
      <c r="K982" s="1066"/>
      <c r="L982" s="1060"/>
      <c r="M982" s="1060"/>
      <c r="N982" s="1066"/>
      <c r="O982" s="1060"/>
      <c r="P982" s="849"/>
      <c r="R982" s="914"/>
      <c r="S982" s="914"/>
    </row>
    <row r="983" spans="1:19">
      <c r="A983" s="1065"/>
      <c r="B983" s="1059"/>
      <c r="C983" s="1060"/>
      <c r="D983" s="1066"/>
      <c r="E983" s="1060"/>
      <c r="F983" s="1060"/>
      <c r="G983" s="1066"/>
      <c r="H983" s="1065"/>
      <c r="I983" s="1060"/>
      <c r="J983" s="1060"/>
      <c r="K983" s="1066"/>
      <c r="L983" s="1060"/>
      <c r="M983" s="1060"/>
      <c r="N983" s="1066"/>
      <c r="O983" s="1060"/>
      <c r="P983" s="849"/>
      <c r="R983" s="914"/>
      <c r="S983" s="914"/>
    </row>
    <row r="984" spans="1:19">
      <c r="A984" s="1065"/>
      <c r="B984" s="1059"/>
      <c r="C984" s="1060"/>
      <c r="D984" s="1066"/>
      <c r="E984" s="1060"/>
      <c r="F984" s="1060"/>
      <c r="G984" s="1066"/>
      <c r="H984" s="1065"/>
      <c r="I984" s="1060"/>
      <c r="J984" s="1060"/>
      <c r="K984" s="1066"/>
      <c r="L984" s="1060"/>
      <c r="M984" s="1060"/>
      <c r="N984" s="1066"/>
      <c r="O984" s="1060"/>
      <c r="P984" s="849"/>
      <c r="R984" s="914"/>
      <c r="S984" s="914"/>
    </row>
    <row r="985" spans="1:19">
      <c r="A985" s="1065"/>
      <c r="B985" s="1059"/>
      <c r="C985" s="1060"/>
      <c r="D985" s="1066"/>
      <c r="E985" s="1060"/>
      <c r="F985" s="1060"/>
      <c r="G985" s="1066"/>
      <c r="H985" s="1065"/>
      <c r="I985" s="1060"/>
      <c r="J985" s="1060"/>
      <c r="K985" s="1066"/>
      <c r="L985" s="1060"/>
      <c r="M985" s="1060"/>
      <c r="N985" s="1066"/>
      <c r="O985" s="1060"/>
      <c r="P985" s="849"/>
      <c r="R985" s="914"/>
      <c r="S985" s="914"/>
    </row>
    <row r="986" spans="1:19">
      <c r="A986" s="1065"/>
      <c r="B986" s="1059"/>
      <c r="C986" s="1060"/>
      <c r="D986" s="1066"/>
      <c r="E986" s="1060"/>
      <c r="F986" s="1060"/>
      <c r="G986" s="1066"/>
      <c r="H986" s="1065"/>
      <c r="I986" s="1060"/>
      <c r="J986" s="1060"/>
      <c r="K986" s="1066"/>
      <c r="L986" s="1060"/>
      <c r="M986" s="1060"/>
      <c r="N986" s="1066"/>
      <c r="O986" s="1060"/>
      <c r="P986" s="849"/>
      <c r="R986" s="914"/>
      <c r="S986" s="914"/>
    </row>
    <row r="987" spans="1:19">
      <c r="A987" s="1065"/>
      <c r="B987" s="1059"/>
      <c r="C987" s="1060"/>
      <c r="D987" s="1066"/>
      <c r="E987" s="1060"/>
      <c r="F987" s="1060"/>
      <c r="G987" s="1066"/>
      <c r="H987" s="1065"/>
      <c r="I987" s="1060"/>
      <c r="J987" s="1060"/>
      <c r="K987" s="1066"/>
      <c r="L987" s="1060"/>
      <c r="M987" s="1060"/>
      <c r="N987" s="1066"/>
      <c r="O987" s="1060"/>
      <c r="P987" s="849"/>
      <c r="R987" s="914"/>
      <c r="S987" s="914"/>
    </row>
    <row r="988" spans="1:19">
      <c r="A988" s="1065"/>
      <c r="B988" s="1059"/>
      <c r="C988" s="1060"/>
      <c r="D988" s="1066"/>
      <c r="E988" s="1060"/>
      <c r="F988" s="1060"/>
      <c r="G988" s="1066"/>
      <c r="H988" s="1065"/>
      <c r="I988" s="1060"/>
      <c r="J988" s="1060"/>
      <c r="K988" s="1066"/>
      <c r="L988" s="1060"/>
      <c r="M988" s="1060"/>
      <c r="N988" s="1066"/>
      <c r="O988" s="1060"/>
      <c r="P988" s="849"/>
      <c r="R988" s="914"/>
      <c r="S988" s="914"/>
    </row>
    <row r="989" spans="1:19">
      <c r="A989" s="1065"/>
      <c r="B989" s="1059"/>
      <c r="C989" s="1060"/>
      <c r="D989" s="1066"/>
      <c r="E989" s="1060"/>
      <c r="F989" s="1060"/>
      <c r="G989" s="1066"/>
      <c r="H989" s="1065"/>
      <c r="I989" s="1060"/>
      <c r="J989" s="1060"/>
      <c r="K989" s="1066"/>
      <c r="L989" s="1060"/>
      <c r="M989" s="1060"/>
      <c r="N989" s="1066"/>
      <c r="O989" s="1060"/>
      <c r="P989" s="849"/>
      <c r="R989" s="914"/>
      <c r="S989" s="914"/>
    </row>
    <row r="990" spans="1:19">
      <c r="A990" s="1065"/>
      <c r="B990" s="1059"/>
      <c r="C990" s="1060"/>
      <c r="D990" s="1066"/>
      <c r="E990" s="1060"/>
      <c r="F990" s="1060"/>
      <c r="G990" s="1066"/>
      <c r="H990" s="1065"/>
      <c r="I990" s="1060"/>
      <c r="J990" s="1060"/>
      <c r="K990" s="1066"/>
      <c r="L990" s="1060"/>
      <c r="M990" s="1060"/>
      <c r="N990" s="1066"/>
      <c r="O990" s="1060"/>
      <c r="P990" s="849"/>
      <c r="R990" s="914"/>
      <c r="S990" s="914"/>
    </row>
    <row r="991" spans="1:19">
      <c r="A991" s="1065"/>
      <c r="B991" s="1059"/>
      <c r="C991" s="1060"/>
      <c r="D991" s="1066"/>
      <c r="E991" s="1060"/>
      <c r="F991" s="1060"/>
      <c r="G991" s="1066"/>
      <c r="H991" s="1065"/>
      <c r="I991" s="1060"/>
      <c r="J991" s="1060"/>
      <c r="K991" s="1066"/>
      <c r="L991" s="1060"/>
      <c r="M991" s="1060"/>
      <c r="N991" s="1066"/>
      <c r="O991" s="1060"/>
      <c r="P991" s="849"/>
      <c r="R991" s="914"/>
      <c r="S991" s="914"/>
    </row>
    <row r="992" spans="1:19">
      <c r="A992" s="1065"/>
      <c r="B992" s="1059"/>
      <c r="C992" s="1060"/>
      <c r="D992" s="1066"/>
      <c r="E992" s="1060"/>
      <c r="F992" s="1060"/>
      <c r="G992" s="1066"/>
      <c r="H992" s="1065"/>
      <c r="I992" s="1060"/>
      <c r="J992" s="1060"/>
      <c r="K992" s="1066"/>
      <c r="L992" s="1060"/>
      <c r="M992" s="1060"/>
      <c r="N992" s="1066"/>
      <c r="O992" s="1060"/>
      <c r="P992" s="849"/>
      <c r="R992" s="914"/>
      <c r="S992" s="914"/>
    </row>
    <row r="993" spans="1:19">
      <c r="A993" s="1065"/>
      <c r="B993" s="1059"/>
      <c r="C993" s="1060"/>
      <c r="D993" s="1066"/>
      <c r="E993" s="1060"/>
      <c r="F993" s="1060"/>
      <c r="G993" s="1066"/>
      <c r="H993" s="1065"/>
      <c r="I993" s="1060"/>
      <c r="J993" s="1060"/>
      <c r="K993" s="1066"/>
      <c r="L993" s="1060"/>
      <c r="M993" s="1060"/>
      <c r="N993" s="1066"/>
      <c r="O993" s="1060"/>
      <c r="P993" s="849"/>
      <c r="R993" s="914"/>
      <c r="S993" s="914"/>
    </row>
    <row r="994" spans="1:19">
      <c r="A994" s="1065"/>
      <c r="B994" s="1059"/>
      <c r="C994" s="1060"/>
      <c r="D994" s="1066"/>
      <c r="E994" s="1060"/>
      <c r="F994" s="1060"/>
      <c r="G994" s="1066"/>
      <c r="H994" s="1065"/>
      <c r="I994" s="1060"/>
      <c r="J994" s="1060"/>
      <c r="K994" s="1066"/>
      <c r="L994" s="1060"/>
      <c r="M994" s="1060"/>
      <c r="N994" s="1066"/>
      <c r="O994" s="1060"/>
      <c r="P994" s="849"/>
      <c r="R994" s="914"/>
      <c r="S994" s="914"/>
    </row>
    <row r="995" spans="1:19">
      <c r="A995" s="1065"/>
      <c r="B995" s="1059"/>
      <c r="C995" s="1060"/>
      <c r="D995" s="1066"/>
      <c r="E995" s="1060"/>
      <c r="F995" s="1060"/>
      <c r="G995" s="1066"/>
      <c r="H995" s="1065"/>
      <c r="I995" s="1060"/>
      <c r="J995" s="1060"/>
      <c r="K995" s="1066"/>
      <c r="L995" s="1060"/>
      <c r="M995" s="1060"/>
      <c r="N995" s="1066"/>
      <c r="O995" s="1060"/>
      <c r="P995" s="849"/>
      <c r="R995" s="914"/>
      <c r="S995" s="914"/>
    </row>
    <row r="996" spans="1:19">
      <c r="A996" s="1065"/>
      <c r="B996" s="1059"/>
      <c r="C996" s="1060"/>
      <c r="D996" s="1066"/>
      <c r="E996" s="1060"/>
      <c r="F996" s="1060"/>
      <c r="G996" s="1066"/>
      <c r="H996" s="1065"/>
      <c r="I996" s="1060"/>
      <c r="J996" s="1060"/>
      <c r="K996" s="1066"/>
      <c r="L996" s="1060"/>
      <c r="M996" s="1060"/>
      <c r="N996" s="1066"/>
      <c r="O996" s="1060"/>
      <c r="P996" s="849"/>
      <c r="R996" s="914"/>
      <c r="S996" s="914"/>
    </row>
    <row r="997" spans="1:19">
      <c r="A997" s="1065"/>
      <c r="B997" s="1059"/>
      <c r="C997" s="1060"/>
      <c r="D997" s="1066"/>
      <c r="E997" s="1060"/>
      <c r="F997" s="1060"/>
      <c r="G997" s="1066"/>
      <c r="H997" s="1065"/>
      <c r="I997" s="1060"/>
      <c r="J997" s="1060"/>
      <c r="K997" s="1066"/>
      <c r="L997" s="1060"/>
      <c r="M997" s="1060"/>
      <c r="N997" s="1066"/>
      <c r="O997" s="1060"/>
      <c r="P997" s="849"/>
      <c r="R997" s="914"/>
      <c r="S997" s="914"/>
    </row>
    <row r="998" spans="1:19">
      <c r="A998" s="1065"/>
      <c r="B998" s="1059"/>
      <c r="C998" s="1060"/>
      <c r="D998" s="1066"/>
      <c r="E998" s="1060"/>
      <c r="F998" s="1060"/>
      <c r="G998" s="1066"/>
      <c r="H998" s="1065"/>
      <c r="I998" s="1060"/>
      <c r="J998" s="1060"/>
      <c r="K998" s="1066"/>
      <c r="L998" s="1060"/>
      <c r="M998" s="1060"/>
      <c r="N998" s="1066"/>
      <c r="O998" s="1060"/>
      <c r="P998" s="849"/>
      <c r="R998" s="914"/>
      <c r="S998" s="914"/>
    </row>
    <row r="999" spans="1:19">
      <c r="A999" s="1065"/>
      <c r="B999" s="1059"/>
      <c r="C999" s="1060"/>
      <c r="D999" s="1066"/>
      <c r="E999" s="1060"/>
      <c r="F999" s="1060"/>
      <c r="G999" s="1066"/>
      <c r="H999" s="1065"/>
      <c r="I999" s="1060"/>
      <c r="J999" s="1060"/>
      <c r="K999" s="1066"/>
      <c r="L999" s="1060"/>
      <c r="M999" s="1060"/>
      <c r="N999" s="1066"/>
      <c r="O999" s="1060"/>
      <c r="P999" s="849"/>
      <c r="R999" s="914"/>
      <c r="S999" s="914"/>
    </row>
    <row r="1000" spans="1:19">
      <c r="A1000" s="1065"/>
      <c r="B1000" s="1059"/>
      <c r="C1000" s="1060"/>
      <c r="D1000" s="1066"/>
      <c r="E1000" s="1060"/>
      <c r="F1000" s="1060"/>
      <c r="G1000" s="1066"/>
      <c r="H1000" s="1065"/>
      <c r="I1000" s="1060"/>
      <c r="J1000" s="1060"/>
      <c r="K1000" s="1066"/>
      <c r="L1000" s="1060"/>
      <c r="M1000" s="1060"/>
      <c r="N1000" s="1066"/>
      <c r="O1000" s="1060"/>
      <c r="P1000" s="849"/>
      <c r="R1000" s="914"/>
      <c r="S1000" s="914"/>
    </row>
    <row r="1001" spans="1:19">
      <c r="A1001" s="1065"/>
      <c r="B1001" s="1059"/>
      <c r="C1001" s="1060"/>
      <c r="D1001" s="1066"/>
      <c r="E1001" s="1060"/>
      <c r="F1001" s="1060"/>
      <c r="G1001" s="1066"/>
      <c r="H1001" s="1065"/>
      <c r="I1001" s="1060"/>
      <c r="J1001" s="1060"/>
      <c r="K1001" s="1066"/>
      <c r="L1001" s="1060"/>
      <c r="M1001" s="1060"/>
      <c r="N1001" s="1066"/>
      <c r="O1001" s="1060"/>
      <c r="P1001" s="849"/>
      <c r="R1001" s="914"/>
      <c r="S1001" s="914"/>
    </row>
    <row r="1002" spans="1:19">
      <c r="A1002" s="1065"/>
      <c r="B1002" s="1059"/>
      <c r="C1002" s="1060"/>
      <c r="D1002" s="1066"/>
      <c r="E1002" s="1060"/>
      <c r="F1002" s="1060"/>
      <c r="G1002" s="1066"/>
      <c r="H1002" s="1065"/>
      <c r="I1002" s="1060"/>
      <c r="J1002" s="1060"/>
      <c r="K1002" s="1066"/>
      <c r="L1002" s="1060"/>
      <c r="M1002" s="1060"/>
      <c r="N1002" s="1066"/>
      <c r="O1002" s="1060"/>
      <c r="P1002" s="849"/>
      <c r="R1002" s="914"/>
      <c r="S1002" s="914"/>
    </row>
    <row r="1003" spans="1:19">
      <c r="A1003" s="1065"/>
      <c r="B1003" s="1059"/>
      <c r="C1003" s="1060"/>
      <c r="D1003" s="1066"/>
      <c r="E1003" s="1060"/>
      <c r="F1003" s="1060"/>
      <c r="G1003" s="1066"/>
      <c r="H1003" s="1065"/>
      <c r="I1003" s="1060"/>
      <c r="J1003" s="1060"/>
      <c r="K1003" s="1066"/>
      <c r="L1003" s="1060"/>
      <c r="M1003" s="1060"/>
      <c r="N1003" s="1066"/>
      <c r="O1003" s="1060"/>
      <c r="P1003" s="849"/>
      <c r="R1003" s="914"/>
      <c r="S1003" s="914"/>
    </row>
    <row r="1004" spans="1:19">
      <c r="A1004" s="1065"/>
      <c r="B1004" s="1059"/>
      <c r="C1004" s="1060"/>
      <c r="D1004" s="1066"/>
      <c r="E1004" s="1060"/>
      <c r="F1004" s="1060"/>
      <c r="G1004" s="1066"/>
      <c r="H1004" s="1065"/>
      <c r="I1004" s="1060"/>
      <c r="J1004" s="1060"/>
      <c r="K1004" s="1066"/>
      <c r="L1004" s="1060"/>
      <c r="M1004" s="1060"/>
      <c r="N1004" s="1066"/>
      <c r="O1004" s="1060"/>
      <c r="P1004" s="849"/>
      <c r="R1004" s="914"/>
      <c r="S1004" s="914"/>
    </row>
    <row r="1005" spans="1:19">
      <c r="A1005" s="1065"/>
      <c r="B1005" s="1059"/>
      <c r="C1005" s="1060"/>
      <c r="D1005" s="1066"/>
      <c r="E1005" s="1060"/>
      <c r="F1005" s="1060"/>
      <c r="G1005" s="1066"/>
      <c r="H1005" s="1065"/>
      <c r="I1005" s="1060"/>
      <c r="J1005" s="1060"/>
      <c r="K1005" s="1066"/>
      <c r="L1005" s="1060"/>
      <c r="M1005" s="1060"/>
      <c r="N1005" s="1066"/>
      <c r="O1005" s="1060"/>
      <c r="P1005" s="849"/>
      <c r="R1005" s="914"/>
      <c r="S1005" s="914"/>
    </row>
    <row r="1006" spans="1:19">
      <c r="A1006" s="1065"/>
      <c r="B1006" s="1059"/>
      <c r="C1006" s="1060"/>
      <c r="D1006" s="1066"/>
      <c r="E1006" s="1060"/>
      <c r="F1006" s="1060"/>
      <c r="G1006" s="1066"/>
      <c r="H1006" s="1065"/>
      <c r="I1006" s="1060"/>
      <c r="J1006" s="1060"/>
      <c r="K1006" s="1066"/>
      <c r="L1006" s="1060"/>
      <c r="M1006" s="1060"/>
      <c r="N1006" s="1066"/>
      <c r="O1006" s="1060"/>
      <c r="P1006" s="849"/>
      <c r="R1006" s="914"/>
      <c r="S1006" s="914"/>
    </row>
    <row r="1007" spans="1:19">
      <c r="A1007" s="1065"/>
      <c r="B1007" s="1059"/>
      <c r="C1007" s="1060"/>
      <c r="D1007" s="1066"/>
      <c r="E1007" s="1060"/>
      <c r="F1007" s="1060"/>
      <c r="G1007" s="1066"/>
      <c r="H1007" s="1065"/>
      <c r="I1007" s="1060"/>
      <c r="J1007" s="1060"/>
      <c r="K1007" s="1066"/>
      <c r="L1007" s="1060"/>
      <c r="M1007" s="1060"/>
      <c r="N1007" s="1066"/>
      <c r="O1007" s="1060"/>
      <c r="P1007" s="849"/>
      <c r="R1007" s="914"/>
      <c r="S1007" s="914"/>
    </row>
    <row r="1008" spans="1:19">
      <c r="A1008" s="1065"/>
      <c r="B1008" s="1059"/>
      <c r="C1008" s="1060"/>
      <c r="D1008" s="1066"/>
      <c r="E1008" s="1060"/>
      <c r="F1008" s="1060"/>
      <c r="G1008" s="1066"/>
      <c r="H1008" s="1065"/>
      <c r="I1008" s="1060"/>
      <c r="J1008" s="1060"/>
      <c r="K1008" s="1066"/>
      <c r="L1008" s="1060"/>
      <c r="M1008" s="1060"/>
      <c r="N1008" s="1066"/>
      <c r="O1008" s="1060"/>
      <c r="P1008" s="849"/>
      <c r="R1008" s="914"/>
      <c r="S1008" s="914"/>
    </row>
    <row r="1009" spans="1:19">
      <c r="A1009" s="1065"/>
      <c r="B1009" s="1059"/>
      <c r="C1009" s="1060"/>
      <c r="D1009" s="1066"/>
      <c r="E1009" s="1060"/>
      <c r="F1009" s="1060"/>
      <c r="G1009" s="1066"/>
      <c r="H1009" s="1065"/>
      <c r="I1009" s="1060"/>
      <c r="J1009" s="1060"/>
      <c r="K1009" s="1066"/>
      <c r="L1009" s="1060"/>
      <c r="M1009" s="1060"/>
      <c r="N1009" s="1066"/>
      <c r="O1009" s="1060"/>
      <c r="P1009" s="849"/>
      <c r="R1009" s="914"/>
      <c r="S1009" s="914"/>
    </row>
    <row r="1010" spans="1:19">
      <c r="A1010" s="1065"/>
      <c r="B1010" s="1059"/>
      <c r="C1010" s="1060"/>
      <c r="D1010" s="1066"/>
      <c r="E1010" s="1060"/>
      <c r="F1010" s="1060"/>
      <c r="G1010" s="1066"/>
      <c r="H1010" s="1065"/>
      <c r="I1010" s="1060"/>
      <c r="J1010" s="1060"/>
      <c r="K1010" s="1066"/>
      <c r="L1010" s="1060"/>
      <c r="M1010" s="1060"/>
      <c r="N1010" s="1066"/>
      <c r="O1010" s="1060"/>
      <c r="P1010" s="849"/>
      <c r="R1010" s="914"/>
      <c r="S1010" s="914"/>
    </row>
    <row r="1011" spans="1:19">
      <c r="A1011" s="1065"/>
      <c r="B1011" s="1059"/>
      <c r="C1011" s="1060"/>
      <c r="D1011" s="1066"/>
      <c r="E1011" s="1060"/>
      <c r="F1011" s="1060"/>
      <c r="G1011" s="1066"/>
      <c r="H1011" s="1065"/>
      <c r="I1011" s="1060"/>
      <c r="J1011" s="1060"/>
      <c r="K1011" s="1066"/>
      <c r="L1011" s="1060"/>
      <c r="M1011" s="1060"/>
      <c r="N1011" s="1066"/>
      <c r="O1011" s="1060"/>
      <c r="P1011" s="849"/>
      <c r="R1011" s="914"/>
      <c r="S1011" s="914"/>
    </row>
    <row r="1012" spans="1:19">
      <c r="A1012" s="1065"/>
      <c r="B1012" s="1059"/>
      <c r="C1012" s="1060"/>
      <c r="D1012" s="1066"/>
      <c r="E1012" s="1060"/>
      <c r="F1012" s="1060"/>
      <c r="G1012" s="1066"/>
      <c r="H1012" s="1065"/>
      <c r="I1012" s="1060"/>
      <c r="J1012" s="1060"/>
      <c r="K1012" s="1066"/>
      <c r="L1012" s="1060"/>
      <c r="M1012" s="1060"/>
      <c r="N1012" s="1066"/>
      <c r="O1012" s="1060"/>
      <c r="P1012" s="849"/>
      <c r="R1012" s="914"/>
      <c r="S1012" s="914"/>
    </row>
    <row r="1013" spans="1:19">
      <c r="A1013" s="1065"/>
      <c r="B1013" s="1059"/>
      <c r="C1013" s="1060"/>
      <c r="D1013" s="1066"/>
      <c r="E1013" s="1060"/>
      <c r="F1013" s="1060"/>
      <c r="G1013" s="1066"/>
      <c r="H1013" s="1065"/>
      <c r="I1013" s="1060"/>
      <c r="J1013" s="1060"/>
      <c r="K1013" s="1066"/>
      <c r="L1013" s="1060"/>
      <c r="M1013" s="1060"/>
      <c r="N1013" s="1066"/>
      <c r="O1013" s="1060"/>
      <c r="P1013" s="849"/>
      <c r="R1013" s="914"/>
      <c r="S1013" s="914"/>
    </row>
    <row r="1014" spans="1:19">
      <c r="A1014" s="1065"/>
      <c r="B1014" s="1059"/>
      <c r="C1014" s="1060"/>
      <c r="D1014" s="1066"/>
      <c r="E1014" s="1060"/>
      <c r="F1014" s="1060"/>
      <c r="G1014" s="1066"/>
      <c r="H1014" s="1065"/>
      <c r="I1014" s="1060"/>
      <c r="J1014" s="1060"/>
      <c r="K1014" s="1066"/>
      <c r="L1014" s="1060"/>
      <c r="M1014" s="1060"/>
      <c r="N1014" s="1066"/>
      <c r="O1014" s="1060"/>
      <c r="P1014" s="849"/>
      <c r="R1014" s="914"/>
      <c r="S1014" s="914"/>
    </row>
    <row r="1015" spans="1:19">
      <c r="A1015" s="1065"/>
      <c r="B1015" s="1059"/>
      <c r="C1015" s="1060"/>
      <c r="D1015" s="1066"/>
      <c r="E1015" s="1060"/>
      <c r="F1015" s="1060"/>
      <c r="G1015" s="1066"/>
      <c r="H1015" s="1065"/>
      <c r="I1015" s="1060"/>
      <c r="J1015" s="1060"/>
      <c r="K1015" s="1066"/>
      <c r="L1015" s="1060"/>
      <c r="M1015" s="1060"/>
      <c r="N1015" s="1066"/>
      <c r="O1015" s="1060"/>
      <c r="P1015" s="849"/>
      <c r="R1015" s="914"/>
      <c r="S1015" s="914"/>
    </row>
    <row r="1016" spans="1:19">
      <c r="A1016" s="1065"/>
      <c r="B1016" s="1059"/>
      <c r="C1016" s="1060"/>
      <c r="D1016" s="1066"/>
      <c r="E1016" s="1060"/>
      <c r="F1016" s="1060"/>
      <c r="G1016" s="1066"/>
      <c r="H1016" s="1065"/>
      <c r="I1016" s="1060"/>
      <c r="J1016" s="1060"/>
      <c r="K1016" s="1066"/>
      <c r="L1016" s="1060"/>
      <c r="M1016" s="1060"/>
      <c r="N1016" s="1066"/>
      <c r="O1016" s="1060"/>
      <c r="P1016" s="849"/>
      <c r="R1016" s="914"/>
      <c r="S1016" s="914"/>
    </row>
    <row r="1017" spans="1:19">
      <c r="A1017" s="1065"/>
      <c r="B1017" s="1059"/>
      <c r="C1017" s="1060"/>
      <c r="D1017" s="1066"/>
      <c r="E1017" s="1060"/>
      <c r="F1017" s="1060"/>
      <c r="G1017" s="1066"/>
      <c r="H1017" s="1065"/>
      <c r="I1017" s="1060"/>
      <c r="J1017" s="1060"/>
      <c r="K1017" s="1066"/>
      <c r="L1017" s="1060"/>
      <c r="M1017" s="1060"/>
      <c r="N1017" s="1066"/>
      <c r="O1017" s="1060"/>
      <c r="P1017" s="849"/>
      <c r="R1017" s="914"/>
      <c r="S1017" s="914"/>
    </row>
    <row r="1018" spans="1:19">
      <c r="A1018" s="1065"/>
      <c r="B1018" s="1059"/>
      <c r="C1018" s="1060"/>
      <c r="D1018" s="1066"/>
      <c r="E1018" s="1060"/>
      <c r="F1018" s="1060"/>
      <c r="G1018" s="1066"/>
      <c r="H1018" s="1065"/>
      <c r="I1018" s="1060"/>
      <c r="J1018" s="1060"/>
      <c r="K1018" s="1066"/>
      <c r="L1018" s="1060"/>
      <c r="M1018" s="1060"/>
      <c r="N1018" s="1066"/>
      <c r="O1018" s="1060"/>
      <c r="P1018" s="849"/>
      <c r="R1018" s="914"/>
      <c r="S1018" s="914"/>
    </row>
    <row r="1019" spans="1:19">
      <c r="A1019" s="1065"/>
      <c r="B1019" s="1059"/>
      <c r="C1019" s="1060"/>
      <c r="D1019" s="1066"/>
      <c r="E1019" s="1060"/>
      <c r="F1019" s="1060"/>
      <c r="G1019" s="1066"/>
      <c r="H1019" s="1065"/>
      <c r="I1019" s="1060"/>
      <c r="J1019" s="1060"/>
      <c r="K1019" s="1066"/>
      <c r="L1019" s="1060"/>
      <c r="M1019" s="1060"/>
      <c r="N1019" s="1066"/>
      <c r="O1019" s="1060"/>
      <c r="P1019" s="849"/>
      <c r="R1019" s="914"/>
      <c r="S1019" s="914"/>
    </row>
    <row r="1020" spans="1:19">
      <c r="A1020" s="1065"/>
      <c r="B1020" s="1059"/>
      <c r="C1020" s="1060"/>
      <c r="D1020" s="1066"/>
      <c r="E1020" s="1060"/>
      <c r="F1020" s="1060"/>
      <c r="G1020" s="1066"/>
      <c r="H1020" s="1065"/>
      <c r="I1020" s="1060"/>
      <c r="J1020" s="1060"/>
      <c r="K1020" s="1066"/>
      <c r="L1020" s="1060"/>
      <c r="M1020" s="1060"/>
      <c r="N1020" s="1066"/>
      <c r="O1020" s="1060"/>
      <c r="P1020" s="849"/>
      <c r="R1020" s="914"/>
      <c r="S1020" s="914"/>
    </row>
    <row r="1021" spans="1:19">
      <c r="A1021" s="1065"/>
      <c r="B1021" s="1059"/>
      <c r="C1021" s="1060"/>
      <c r="D1021" s="1066"/>
      <c r="E1021" s="1060"/>
      <c r="F1021" s="1060"/>
      <c r="G1021" s="1066"/>
      <c r="H1021" s="1065"/>
      <c r="I1021" s="1060"/>
      <c r="J1021" s="1060"/>
      <c r="K1021" s="1066"/>
      <c r="L1021" s="1060"/>
      <c r="M1021" s="1060"/>
      <c r="N1021" s="1066"/>
      <c r="O1021" s="1060"/>
      <c r="P1021" s="849"/>
      <c r="R1021" s="914"/>
      <c r="S1021" s="914"/>
    </row>
    <row r="1022" spans="1:19">
      <c r="A1022" s="1065"/>
      <c r="B1022" s="1059"/>
      <c r="C1022" s="1060"/>
      <c r="D1022" s="1066"/>
      <c r="E1022" s="1060"/>
      <c r="F1022" s="1060"/>
      <c r="G1022" s="1066"/>
      <c r="H1022" s="1065"/>
      <c r="I1022" s="1060"/>
      <c r="J1022" s="1060"/>
      <c r="K1022" s="1066"/>
      <c r="L1022" s="1060"/>
      <c r="M1022" s="1060"/>
      <c r="N1022" s="1066"/>
      <c r="O1022" s="1060"/>
      <c r="P1022" s="849"/>
    </row>
    <row r="1023" spans="1:19">
      <c r="A1023" s="1065"/>
      <c r="B1023" s="1059"/>
      <c r="C1023" s="1060"/>
      <c r="D1023" s="1066"/>
      <c r="E1023" s="1060"/>
      <c r="F1023" s="1060"/>
      <c r="G1023" s="1066"/>
      <c r="H1023" s="1065"/>
      <c r="I1023" s="1060"/>
      <c r="J1023" s="1060"/>
      <c r="K1023" s="1066"/>
      <c r="L1023" s="1060"/>
      <c r="M1023" s="1060"/>
      <c r="N1023" s="1066"/>
      <c r="O1023" s="1060"/>
      <c r="P1023" s="849"/>
    </row>
    <row r="1024" spans="1:19">
      <c r="A1024" s="1065"/>
      <c r="B1024" s="1059"/>
      <c r="C1024" s="1060"/>
      <c r="D1024" s="1066"/>
      <c r="E1024" s="1060"/>
      <c r="F1024" s="1060"/>
      <c r="G1024" s="1066"/>
      <c r="H1024" s="1065"/>
      <c r="I1024" s="1060"/>
      <c r="J1024" s="1060"/>
      <c r="K1024" s="1066"/>
      <c r="L1024" s="1060"/>
      <c r="M1024" s="1060"/>
      <c r="N1024" s="1066"/>
      <c r="O1024" s="1060"/>
      <c r="P1024" s="849"/>
    </row>
    <row r="1025" spans="1:16">
      <c r="A1025" s="1065"/>
      <c r="B1025" s="1059"/>
      <c r="C1025" s="1060"/>
      <c r="D1025" s="1066"/>
      <c r="E1025" s="1060"/>
      <c r="F1025" s="1060"/>
      <c r="G1025" s="1066"/>
      <c r="H1025" s="1065"/>
      <c r="I1025" s="1060"/>
      <c r="J1025" s="1060"/>
      <c r="K1025" s="1066"/>
      <c r="L1025" s="1060"/>
      <c r="M1025" s="1060"/>
      <c r="N1025" s="1066"/>
      <c r="O1025" s="1060"/>
      <c r="P1025" s="849"/>
    </row>
    <row r="1026" spans="1:16">
      <c r="A1026" s="1065"/>
      <c r="B1026" s="1059"/>
      <c r="C1026" s="1060"/>
      <c r="D1026" s="1066"/>
      <c r="E1026" s="1060"/>
      <c r="F1026" s="1060"/>
      <c r="G1026" s="1066"/>
      <c r="H1026" s="1065"/>
      <c r="I1026" s="1060"/>
      <c r="J1026" s="1060"/>
      <c r="K1026" s="1066"/>
      <c r="L1026" s="1060"/>
      <c r="M1026" s="1060"/>
      <c r="N1026" s="1066"/>
      <c r="O1026" s="1060"/>
      <c r="P1026" s="849"/>
    </row>
    <row r="1027" spans="1:16">
      <c r="A1027" s="1065"/>
      <c r="B1027" s="1059"/>
      <c r="C1027" s="1060"/>
      <c r="D1027" s="1066"/>
      <c r="E1027" s="1060"/>
      <c r="F1027" s="1060"/>
      <c r="G1027" s="1066"/>
      <c r="H1027" s="1065"/>
      <c r="I1027" s="1060"/>
      <c r="J1027" s="1060"/>
      <c r="K1027" s="1066"/>
      <c r="L1027" s="1060"/>
      <c r="M1027" s="1060"/>
      <c r="N1027" s="1066"/>
      <c r="O1027" s="1060"/>
      <c r="P1027" s="849"/>
    </row>
    <row r="1028" spans="1:16">
      <c r="A1028" s="1065"/>
      <c r="B1028" s="1059"/>
      <c r="C1028" s="1060"/>
      <c r="D1028" s="1066"/>
      <c r="E1028" s="1060"/>
      <c r="F1028" s="1060"/>
      <c r="G1028" s="1066"/>
      <c r="H1028" s="1065"/>
      <c r="I1028" s="1060"/>
      <c r="J1028" s="1060"/>
      <c r="K1028" s="1066"/>
      <c r="L1028" s="1060"/>
      <c r="M1028" s="1060"/>
      <c r="N1028" s="1066"/>
      <c r="O1028" s="1060"/>
      <c r="P1028" s="849"/>
    </row>
    <row r="1029" spans="1:16">
      <c r="A1029" s="1065"/>
      <c r="B1029" s="1059"/>
      <c r="C1029" s="1060"/>
      <c r="D1029" s="1066"/>
      <c r="E1029" s="1060"/>
      <c r="F1029" s="1060"/>
      <c r="G1029" s="1066"/>
      <c r="H1029" s="1065"/>
      <c r="I1029" s="1060"/>
      <c r="J1029" s="1060"/>
      <c r="K1029" s="1066"/>
      <c r="L1029" s="1060"/>
      <c r="M1029" s="1060"/>
      <c r="N1029" s="1066"/>
      <c r="O1029" s="1060"/>
      <c r="P1029" s="849"/>
    </row>
    <row r="1030" spans="1:16">
      <c r="A1030" s="1065"/>
      <c r="B1030" s="1059"/>
      <c r="C1030" s="1060"/>
      <c r="D1030" s="1066"/>
      <c r="E1030" s="1060"/>
      <c r="F1030" s="1060"/>
      <c r="G1030" s="1066"/>
      <c r="H1030" s="1065"/>
      <c r="I1030" s="1060"/>
      <c r="J1030" s="1060"/>
      <c r="K1030" s="1066"/>
      <c r="L1030" s="1060"/>
      <c r="M1030" s="1060"/>
      <c r="N1030" s="1066"/>
      <c r="O1030" s="1060"/>
      <c r="P1030" s="849"/>
    </row>
    <row r="1031" spans="1:16">
      <c r="A1031" s="1065"/>
      <c r="B1031" s="1059"/>
      <c r="C1031" s="1060"/>
      <c r="D1031" s="1066"/>
      <c r="E1031" s="1060"/>
      <c r="F1031" s="1060"/>
      <c r="G1031" s="1066"/>
      <c r="H1031" s="1065"/>
      <c r="I1031" s="1060"/>
      <c r="J1031" s="1060"/>
      <c r="K1031" s="1066"/>
      <c r="L1031" s="1060"/>
      <c r="M1031" s="1060"/>
      <c r="N1031" s="1066"/>
      <c r="O1031" s="1060"/>
      <c r="P1031" s="849"/>
    </row>
    <row r="1032" spans="1:16">
      <c r="A1032" s="1065"/>
      <c r="B1032" s="1059"/>
      <c r="C1032" s="1060"/>
      <c r="D1032" s="1066"/>
      <c r="E1032" s="1060"/>
      <c r="F1032" s="1060"/>
      <c r="G1032" s="1066"/>
      <c r="H1032" s="1065"/>
      <c r="I1032" s="1060"/>
      <c r="J1032" s="1060"/>
      <c r="K1032" s="1066"/>
      <c r="L1032" s="1060"/>
      <c r="M1032" s="1060"/>
      <c r="N1032" s="1066"/>
      <c r="O1032" s="1060"/>
      <c r="P1032" s="849"/>
    </row>
    <row r="1033" spans="1:16">
      <c r="A1033" s="1065"/>
      <c r="B1033" s="1059"/>
      <c r="C1033" s="1060"/>
      <c r="D1033" s="1066"/>
      <c r="E1033" s="1060"/>
      <c r="F1033" s="1060"/>
      <c r="G1033" s="1066"/>
      <c r="H1033" s="1065"/>
      <c r="I1033" s="1060"/>
      <c r="J1033" s="1060"/>
      <c r="K1033" s="1066"/>
      <c r="L1033" s="1060"/>
      <c r="M1033" s="1060"/>
      <c r="N1033" s="1066"/>
      <c r="O1033" s="1060"/>
      <c r="P1033" s="849"/>
    </row>
    <row r="1034" spans="1:16">
      <c r="A1034" s="1065"/>
      <c r="B1034" s="1059"/>
      <c r="C1034" s="1060"/>
      <c r="D1034" s="1066"/>
      <c r="E1034" s="1060"/>
      <c r="F1034" s="1060"/>
      <c r="G1034" s="1066"/>
      <c r="H1034" s="1065"/>
      <c r="I1034" s="1060"/>
      <c r="J1034" s="1060"/>
      <c r="K1034" s="1066"/>
      <c r="L1034" s="1060"/>
      <c r="M1034" s="1060"/>
      <c r="N1034" s="1066"/>
      <c r="O1034" s="1060"/>
      <c r="P1034" s="849"/>
    </row>
  </sheetData>
  <mergeCells count="25">
    <mergeCell ref="N240:O240"/>
    <mergeCell ref="N241:O241"/>
    <mergeCell ref="N245:O245"/>
    <mergeCell ref="B18:P18"/>
    <mergeCell ref="B202:C202"/>
    <mergeCell ref="B218:C218"/>
    <mergeCell ref="A221:M221"/>
    <mergeCell ref="B222:C222"/>
    <mergeCell ref="C238:H238"/>
    <mergeCell ref="B15:P15"/>
    <mergeCell ref="A1:P1"/>
    <mergeCell ref="A3:P3"/>
    <mergeCell ref="A8:A9"/>
    <mergeCell ref="B8:F8"/>
    <mergeCell ref="G8:G9"/>
    <mergeCell ref="H8:H9"/>
    <mergeCell ref="I8:I9"/>
    <mergeCell ref="J8:J9"/>
    <mergeCell ref="K8:K9"/>
    <mergeCell ref="L8:L9"/>
    <mergeCell ref="M8:N8"/>
    <mergeCell ref="O8:O9"/>
    <mergeCell ref="P8:P9"/>
    <mergeCell ref="B12:P12"/>
    <mergeCell ref="B14:P14"/>
  </mergeCells>
  <phoneticPr fontId="44" type="noConversion"/>
  <printOptions horizontalCentered="1"/>
  <pageMargins left="0" right="0" top="0.35433070866141736" bottom="0.15748031496062992" header="0.31496062992125984" footer="0.31496062992125984"/>
  <pageSetup paperSize="256" orientation="landscape" horizontalDpi="4294967294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55A11"/>
  </sheetPr>
  <dimension ref="A1:Z1022"/>
  <sheetViews>
    <sheetView workbookViewId="0">
      <pane ySplit="9" topLeftCell="A83" activePane="bottomLeft" state="frozen"/>
      <selection pane="bottomLeft" activeCell="H86" sqref="H86"/>
    </sheetView>
  </sheetViews>
  <sheetFormatPr defaultColWidth="14.42578125" defaultRowHeight="15" customHeight="1"/>
  <cols>
    <col min="1" max="1" width="3.42578125" style="235" customWidth="1"/>
    <col min="2" max="2" width="12.140625" style="199" customWidth="1"/>
    <col min="3" max="3" width="16" style="199" customWidth="1"/>
    <col min="4" max="4" width="6.85546875" style="235" customWidth="1"/>
    <col min="5" max="5" width="10.42578125" style="199" customWidth="1"/>
    <col min="6" max="6" width="12" style="199" customWidth="1"/>
    <col min="7" max="7" width="8.7109375" style="199" customWidth="1"/>
    <col min="8" max="8" width="10.28515625" style="199" customWidth="1"/>
    <col min="9" max="9" width="8.28515625" style="199" customWidth="1"/>
    <col min="10" max="10" width="14.7109375" style="199" customWidth="1"/>
    <col min="11" max="11" width="5.7109375" style="235" customWidth="1"/>
    <col min="12" max="12" width="7.7109375" style="199" customWidth="1"/>
    <col min="13" max="13" width="6.5703125" style="199" customWidth="1"/>
    <col min="14" max="14" width="13.85546875" style="199" customWidth="1"/>
    <col min="15" max="15" width="11.5703125" style="199" customWidth="1"/>
    <col min="16" max="16" width="12.42578125" style="199" customWidth="1"/>
    <col min="17" max="17" width="9.140625" style="199"/>
    <col min="18" max="26" width="8.7109375" customWidth="1"/>
  </cols>
  <sheetData>
    <row r="1" spans="1:26" ht="15.75">
      <c r="A1" s="1229" t="s">
        <v>46</v>
      </c>
      <c r="B1" s="1171"/>
      <c r="C1" s="1171"/>
      <c r="D1" s="1171"/>
      <c r="E1" s="1171"/>
      <c r="F1" s="1171"/>
      <c r="G1" s="1171"/>
      <c r="H1" s="1171"/>
      <c r="I1" s="1171"/>
      <c r="J1" s="1171"/>
      <c r="K1" s="1171"/>
      <c r="L1" s="1171"/>
      <c r="M1" s="1171"/>
      <c r="N1" s="1171"/>
      <c r="O1" s="1171"/>
      <c r="P1" s="1171"/>
      <c r="R1" s="48"/>
      <c r="S1" s="48"/>
      <c r="T1" s="48"/>
      <c r="U1" s="48"/>
      <c r="V1" s="48"/>
      <c r="W1" s="48"/>
      <c r="X1" s="48"/>
      <c r="Y1" s="48"/>
      <c r="Z1" s="48"/>
    </row>
    <row r="2" spans="1:26">
      <c r="A2" s="231"/>
      <c r="B2" s="231"/>
      <c r="C2" s="232"/>
      <c r="D2" s="232"/>
      <c r="E2" s="232"/>
      <c r="F2" s="232"/>
      <c r="G2" s="232"/>
      <c r="H2" s="231"/>
      <c r="I2" s="232"/>
      <c r="J2" s="232"/>
      <c r="K2" s="232"/>
      <c r="L2" s="232"/>
      <c r="M2" s="232"/>
      <c r="N2" s="232"/>
      <c r="O2" s="232"/>
      <c r="P2" s="233"/>
      <c r="R2" s="48"/>
      <c r="S2" s="48"/>
      <c r="T2" s="48"/>
      <c r="U2" s="48"/>
      <c r="V2" s="48"/>
      <c r="W2" s="48"/>
      <c r="X2" s="48"/>
      <c r="Y2" s="48"/>
      <c r="Z2" s="48"/>
    </row>
    <row r="3" spans="1:26" ht="15.75">
      <c r="A3" s="1230" t="s">
        <v>323</v>
      </c>
      <c r="B3" s="1231"/>
      <c r="C3" s="1231"/>
      <c r="D3" s="1231"/>
      <c r="E3" s="1231"/>
      <c r="F3" s="1231"/>
      <c r="G3" s="1231"/>
      <c r="H3" s="1231"/>
      <c r="I3" s="1231"/>
      <c r="J3" s="1231"/>
      <c r="K3" s="1231"/>
      <c r="L3" s="1231"/>
      <c r="M3" s="1231"/>
      <c r="N3" s="1231"/>
      <c r="O3" s="1231"/>
      <c r="P3" s="1231"/>
      <c r="R3" s="50"/>
      <c r="S3" s="50"/>
      <c r="T3" s="50"/>
      <c r="U3" s="50"/>
      <c r="V3" s="50"/>
      <c r="W3" s="50"/>
      <c r="X3" s="50"/>
      <c r="Y3" s="50"/>
      <c r="Z3" s="50"/>
    </row>
    <row r="4" spans="1:26" ht="15.75">
      <c r="A4" s="236"/>
      <c r="B4" s="231"/>
      <c r="C4" s="232"/>
      <c r="D4" s="232"/>
      <c r="E4" s="232"/>
      <c r="F4" s="232"/>
      <c r="G4" s="232"/>
      <c r="H4" s="231"/>
      <c r="I4" s="232"/>
      <c r="J4" s="232"/>
      <c r="K4" s="232"/>
      <c r="L4" s="232"/>
      <c r="M4" s="232"/>
      <c r="N4" s="232"/>
      <c r="O4" s="232"/>
      <c r="P4" s="237"/>
      <c r="R4" s="50"/>
      <c r="S4" s="50"/>
      <c r="T4" s="50"/>
      <c r="U4" s="50"/>
      <c r="V4" s="50"/>
      <c r="W4" s="50"/>
      <c r="X4" s="50"/>
      <c r="Y4" s="50"/>
      <c r="Z4" s="50"/>
    </row>
    <row r="5" spans="1:26" ht="15.75">
      <c r="A5" s="236" t="s">
        <v>47</v>
      </c>
      <c r="B5" s="236"/>
      <c r="C5" s="238" t="s">
        <v>48</v>
      </c>
      <c r="D5" s="238"/>
      <c r="E5" s="238"/>
      <c r="F5" s="238"/>
      <c r="G5" s="238"/>
      <c r="H5" s="236"/>
      <c r="I5" s="238"/>
      <c r="J5" s="238"/>
      <c r="K5" s="238"/>
      <c r="L5" s="238"/>
      <c r="M5" s="238"/>
      <c r="N5" s="238"/>
      <c r="O5" s="238"/>
      <c r="P5" s="239"/>
      <c r="R5" s="51"/>
      <c r="S5" s="51"/>
      <c r="T5" s="51"/>
      <c r="U5" s="51"/>
      <c r="V5" s="51"/>
      <c r="W5" s="51"/>
      <c r="X5" s="51"/>
      <c r="Y5" s="51"/>
      <c r="Z5" s="51"/>
    </row>
    <row r="6" spans="1:26" ht="15.75">
      <c r="A6" s="236" t="s">
        <v>49</v>
      </c>
      <c r="B6" s="236"/>
      <c r="C6" s="238" t="s">
        <v>50</v>
      </c>
      <c r="D6" s="238"/>
      <c r="E6" s="238"/>
      <c r="F6" s="238"/>
      <c r="G6" s="238"/>
      <c r="H6" s="236"/>
      <c r="I6" s="238"/>
      <c r="J6" s="238"/>
      <c r="K6" s="238"/>
      <c r="L6" s="238"/>
      <c r="M6" s="238"/>
      <c r="N6" s="238"/>
      <c r="O6" s="238"/>
      <c r="P6" s="239"/>
      <c r="R6" s="51"/>
      <c r="S6" s="51"/>
      <c r="T6" s="51"/>
      <c r="U6" s="51"/>
      <c r="V6" s="51"/>
      <c r="W6" s="51"/>
      <c r="X6" s="51"/>
      <c r="Y6" s="51"/>
      <c r="Z6" s="51"/>
    </row>
    <row r="7" spans="1:26" ht="16.5" thickBot="1">
      <c r="A7" s="240"/>
      <c r="B7" s="231"/>
      <c r="C7" s="232"/>
      <c r="D7" s="241"/>
      <c r="E7" s="232"/>
      <c r="F7" s="232"/>
      <c r="G7" s="241"/>
      <c r="H7" s="240"/>
      <c r="I7" s="232"/>
      <c r="J7" s="232"/>
      <c r="K7" s="241"/>
      <c r="L7" s="232"/>
      <c r="M7" s="232"/>
      <c r="N7" s="241"/>
      <c r="O7" s="232"/>
      <c r="P7" s="237"/>
      <c r="R7" s="50"/>
      <c r="S7" s="50"/>
      <c r="T7" s="50"/>
      <c r="U7" s="50"/>
      <c r="V7" s="50"/>
      <c r="W7" s="50"/>
      <c r="X7" s="50"/>
      <c r="Y7" s="50"/>
      <c r="Z7" s="50"/>
    </row>
    <row r="8" spans="1:26" ht="16.5" thickBot="1">
      <c r="A8" s="1232" t="s">
        <v>0</v>
      </c>
      <c r="B8" s="1233" t="s">
        <v>51</v>
      </c>
      <c r="C8" s="1191"/>
      <c r="D8" s="1191"/>
      <c r="E8" s="1191"/>
      <c r="F8" s="1191"/>
      <c r="G8" s="1232" t="s">
        <v>52</v>
      </c>
      <c r="H8" s="1234" t="s">
        <v>53</v>
      </c>
      <c r="I8" s="1232" t="s">
        <v>54</v>
      </c>
      <c r="J8" s="1234" t="s">
        <v>55</v>
      </c>
      <c r="K8" s="1232" t="s">
        <v>56</v>
      </c>
      <c r="L8" s="1234" t="s">
        <v>57</v>
      </c>
      <c r="M8" s="1233" t="s">
        <v>58</v>
      </c>
      <c r="N8" s="1195"/>
      <c r="O8" s="1232" t="s">
        <v>59</v>
      </c>
      <c r="P8" s="1235" t="s">
        <v>3</v>
      </c>
      <c r="Q8" s="243"/>
      <c r="R8" s="51"/>
      <c r="S8" s="51"/>
      <c r="T8" s="51"/>
      <c r="U8" s="51"/>
      <c r="V8" s="51"/>
      <c r="W8" s="51"/>
      <c r="X8" s="51"/>
      <c r="Y8" s="51"/>
      <c r="Z8" s="51"/>
    </row>
    <row r="9" spans="1:26" ht="48.75" thickBot="1">
      <c r="A9" s="1189"/>
      <c r="B9" s="242" t="s">
        <v>60</v>
      </c>
      <c r="C9" s="242" t="s">
        <v>324</v>
      </c>
      <c r="D9" s="242" t="s">
        <v>61</v>
      </c>
      <c r="E9" s="242" t="s">
        <v>325</v>
      </c>
      <c r="F9" s="244" t="s">
        <v>326</v>
      </c>
      <c r="G9" s="1192"/>
      <c r="H9" s="1194"/>
      <c r="I9" s="1192"/>
      <c r="J9" s="1194"/>
      <c r="K9" s="1189"/>
      <c r="L9" s="1194"/>
      <c r="M9" s="242" t="s">
        <v>62</v>
      </c>
      <c r="N9" s="244" t="s">
        <v>327</v>
      </c>
      <c r="O9" s="1192"/>
      <c r="P9" s="1197"/>
      <c r="Q9" s="243"/>
      <c r="R9" s="51"/>
      <c r="S9" s="51"/>
      <c r="T9" s="51"/>
      <c r="U9" s="51"/>
      <c r="V9" s="51"/>
      <c r="W9" s="51"/>
      <c r="X9" s="51"/>
      <c r="Y9" s="51"/>
      <c r="Z9" s="51"/>
    </row>
    <row r="10" spans="1:26" ht="13.5" customHeight="1" thickBot="1">
      <c r="A10" s="245">
        <v>1</v>
      </c>
      <c r="B10" s="245">
        <v>2</v>
      </c>
      <c r="C10" s="245">
        <v>3</v>
      </c>
      <c r="D10" s="245">
        <v>4</v>
      </c>
      <c r="E10" s="245">
        <v>5</v>
      </c>
      <c r="F10" s="246">
        <v>6</v>
      </c>
      <c r="G10" s="245">
        <v>7</v>
      </c>
      <c r="H10" s="246">
        <v>8</v>
      </c>
      <c r="I10" s="245">
        <v>9</v>
      </c>
      <c r="J10" s="246">
        <v>10</v>
      </c>
      <c r="K10" s="245">
        <v>11</v>
      </c>
      <c r="L10" s="246">
        <v>12</v>
      </c>
      <c r="M10" s="245">
        <v>13</v>
      </c>
      <c r="N10" s="246">
        <v>14</v>
      </c>
      <c r="O10" s="245">
        <v>15</v>
      </c>
      <c r="P10" s="247">
        <v>16</v>
      </c>
      <c r="Q10" s="248"/>
      <c r="R10" s="53"/>
      <c r="S10" s="53"/>
      <c r="T10" s="53"/>
      <c r="U10" s="53"/>
      <c r="V10" s="53"/>
      <c r="W10" s="53"/>
      <c r="X10" s="53"/>
      <c r="Y10" s="53"/>
      <c r="Z10" s="53"/>
    </row>
    <row r="11" spans="1:26" ht="15" customHeight="1">
      <c r="A11" s="249"/>
      <c r="B11" s="250"/>
      <c r="C11" s="251"/>
      <c r="D11" s="252"/>
      <c r="E11" s="251"/>
      <c r="F11" s="251"/>
      <c r="G11" s="252"/>
      <c r="H11" s="253"/>
      <c r="I11" s="251"/>
      <c r="J11" s="251"/>
      <c r="K11" s="252"/>
      <c r="L11" s="251"/>
      <c r="M11" s="251"/>
      <c r="N11" s="252"/>
      <c r="O11" s="251"/>
      <c r="P11" s="254"/>
      <c r="R11" s="50"/>
      <c r="S11" s="50"/>
      <c r="T11" s="50"/>
      <c r="U11" s="50"/>
      <c r="V11" s="50"/>
      <c r="W11" s="50"/>
      <c r="X11" s="50"/>
      <c r="Y11" s="50"/>
      <c r="Z11" s="50"/>
    </row>
    <row r="12" spans="1:26" ht="15" customHeight="1">
      <c r="A12" s="255" t="s">
        <v>63</v>
      </c>
      <c r="B12" s="1213" t="s">
        <v>64</v>
      </c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9"/>
      <c r="R12" s="51"/>
      <c r="S12" s="51"/>
      <c r="T12" s="51"/>
      <c r="U12" s="51"/>
      <c r="V12" s="51"/>
      <c r="W12" s="51"/>
      <c r="X12" s="51"/>
      <c r="Y12" s="51"/>
      <c r="Z12" s="51"/>
    </row>
    <row r="13" spans="1:26" ht="15" customHeight="1">
      <c r="A13" s="256"/>
      <c r="B13" s="257"/>
      <c r="C13" s="258"/>
      <c r="D13" s="227"/>
      <c r="E13" s="258"/>
      <c r="F13" s="258"/>
      <c r="G13" s="227"/>
      <c r="H13" s="228"/>
      <c r="I13" s="258"/>
      <c r="J13" s="258"/>
      <c r="K13" s="227"/>
      <c r="L13" s="258"/>
      <c r="M13" s="258"/>
      <c r="N13" s="227"/>
      <c r="O13" s="258"/>
      <c r="P13" s="259"/>
      <c r="R13" s="50"/>
      <c r="S13" s="50"/>
      <c r="T13" s="50"/>
      <c r="U13" s="50"/>
      <c r="V13" s="50"/>
      <c r="W13" s="50"/>
      <c r="X13" s="50"/>
      <c r="Y13" s="50"/>
      <c r="Z13" s="50"/>
    </row>
    <row r="14" spans="1:26" ht="15" customHeight="1">
      <c r="A14" s="255" t="s">
        <v>65</v>
      </c>
      <c r="B14" s="1213" t="s">
        <v>66</v>
      </c>
      <c r="C14" s="1198"/>
      <c r="D14" s="1198"/>
      <c r="E14" s="1198"/>
      <c r="F14" s="1198"/>
      <c r="G14" s="1198"/>
      <c r="H14" s="1198"/>
      <c r="I14" s="1198"/>
      <c r="J14" s="1198"/>
      <c r="K14" s="1198"/>
      <c r="L14" s="1198"/>
      <c r="M14" s="1198"/>
      <c r="N14" s="1198"/>
      <c r="O14" s="1198"/>
      <c r="P14" s="1199"/>
      <c r="R14" s="51"/>
      <c r="S14" s="51"/>
      <c r="T14" s="51"/>
      <c r="U14" s="51"/>
      <c r="V14" s="51"/>
      <c r="W14" s="51"/>
      <c r="X14" s="51"/>
      <c r="Y14" s="51"/>
      <c r="Z14" s="51"/>
    </row>
    <row r="15" spans="1:26" ht="15" customHeight="1">
      <c r="A15" s="256"/>
      <c r="B15" s="1213" t="s">
        <v>67</v>
      </c>
      <c r="C15" s="1214"/>
      <c r="D15" s="1214"/>
      <c r="E15" s="1214"/>
      <c r="F15" s="1214"/>
      <c r="G15" s="1214"/>
      <c r="H15" s="1214"/>
      <c r="I15" s="1214"/>
      <c r="J15" s="1214"/>
      <c r="K15" s="1214"/>
      <c r="L15" s="1214"/>
      <c r="M15" s="1214"/>
      <c r="N15" s="1214"/>
      <c r="O15" s="1214"/>
      <c r="P15" s="1215"/>
      <c r="R15" s="50"/>
      <c r="S15" s="50"/>
      <c r="T15" s="50"/>
      <c r="U15" s="50"/>
      <c r="V15" s="50"/>
      <c r="W15" s="50"/>
      <c r="X15" s="50"/>
      <c r="Y15" s="50"/>
      <c r="Z15" s="50"/>
    </row>
    <row r="16" spans="1:26" ht="15" customHeight="1">
      <c r="A16" s="256"/>
      <c r="B16" s="228" t="s">
        <v>328</v>
      </c>
      <c r="C16" s="260"/>
      <c r="D16" s="227"/>
      <c r="E16" s="227"/>
      <c r="F16" s="258"/>
      <c r="G16" s="227"/>
      <c r="H16" s="228"/>
      <c r="I16" s="227"/>
      <c r="J16" s="258"/>
      <c r="K16" s="227"/>
      <c r="L16" s="261"/>
      <c r="M16" s="258"/>
      <c r="N16" s="262"/>
      <c r="O16" s="258"/>
      <c r="P16" s="259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24" customHeight="1">
      <c r="A17" s="256"/>
      <c r="B17" s="228"/>
      <c r="C17" s="229"/>
      <c r="D17" s="227"/>
      <c r="E17" s="227"/>
      <c r="F17" s="227"/>
      <c r="G17" s="227"/>
      <c r="H17" s="228"/>
      <c r="I17" s="227"/>
      <c r="J17" s="258"/>
      <c r="K17" s="227"/>
      <c r="L17" s="261"/>
      <c r="M17" s="258"/>
      <c r="N17" s="262"/>
      <c r="O17" s="258"/>
      <c r="P17" s="259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23.25" customHeight="1">
      <c r="A18" s="256"/>
      <c r="B18" s="1226" t="s">
        <v>74</v>
      </c>
      <c r="C18" s="1227"/>
      <c r="D18" s="1227"/>
      <c r="E18" s="1227"/>
      <c r="F18" s="1227"/>
      <c r="G18" s="1227"/>
      <c r="H18" s="1227"/>
      <c r="I18" s="1227"/>
      <c r="J18" s="1227"/>
      <c r="K18" s="1227"/>
      <c r="L18" s="1227"/>
      <c r="M18" s="1227"/>
      <c r="N18" s="1227"/>
      <c r="O18" s="1227"/>
      <c r="P18" s="1228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23.25" customHeight="1">
      <c r="A19" s="256">
        <v>1</v>
      </c>
      <c r="B19" s="228" t="s">
        <v>306</v>
      </c>
      <c r="C19" s="229" t="s">
        <v>307</v>
      </c>
      <c r="D19" s="230" t="s">
        <v>308</v>
      </c>
      <c r="E19" s="227" t="s">
        <v>75</v>
      </c>
      <c r="F19" s="227"/>
      <c r="G19" s="227" t="s">
        <v>75</v>
      </c>
      <c r="H19" s="228" t="s">
        <v>111</v>
      </c>
      <c r="I19" s="227">
        <v>1993</v>
      </c>
      <c r="J19" s="227" t="s">
        <v>329</v>
      </c>
      <c r="K19" s="227" t="s">
        <v>76</v>
      </c>
      <c r="L19" s="261" t="s">
        <v>71</v>
      </c>
      <c r="M19" s="227">
        <v>1</v>
      </c>
      <c r="N19" s="263">
        <v>500000</v>
      </c>
      <c r="O19" s="258" t="s">
        <v>330</v>
      </c>
      <c r="P19" s="259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23.25" customHeight="1">
      <c r="A20" s="256">
        <v>2</v>
      </c>
      <c r="B20" s="228" t="s">
        <v>306</v>
      </c>
      <c r="C20" s="229" t="s">
        <v>307</v>
      </c>
      <c r="D20" s="230" t="s">
        <v>310</v>
      </c>
      <c r="E20" s="227" t="s">
        <v>75</v>
      </c>
      <c r="F20" s="227"/>
      <c r="G20" s="227" t="s">
        <v>75</v>
      </c>
      <c r="H20" s="228" t="s">
        <v>111</v>
      </c>
      <c r="I20" s="227">
        <v>1999</v>
      </c>
      <c r="J20" s="227" t="s">
        <v>331</v>
      </c>
      <c r="K20" s="227" t="s">
        <v>76</v>
      </c>
      <c r="L20" s="261" t="s">
        <v>71</v>
      </c>
      <c r="M20" s="227">
        <v>1</v>
      </c>
      <c r="N20" s="263">
        <v>500000</v>
      </c>
      <c r="O20" s="258" t="s">
        <v>89</v>
      </c>
      <c r="P20" s="259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15" customHeight="1">
      <c r="A21" s="256">
        <v>3</v>
      </c>
      <c r="B21" s="228" t="s">
        <v>306</v>
      </c>
      <c r="C21" s="229" t="s">
        <v>311</v>
      </c>
      <c r="D21" s="230" t="s">
        <v>332</v>
      </c>
      <c r="E21" s="227" t="s">
        <v>75</v>
      </c>
      <c r="F21" s="227"/>
      <c r="G21" s="227" t="s">
        <v>75</v>
      </c>
      <c r="H21" s="228" t="s">
        <v>111</v>
      </c>
      <c r="I21" s="227">
        <v>1999</v>
      </c>
      <c r="J21" s="227" t="s">
        <v>333</v>
      </c>
      <c r="K21" s="227" t="s">
        <v>76</v>
      </c>
      <c r="L21" s="261" t="s">
        <v>71</v>
      </c>
      <c r="M21" s="227">
        <v>1</v>
      </c>
      <c r="N21" s="263">
        <v>500000</v>
      </c>
      <c r="O21" s="258" t="s">
        <v>94</v>
      </c>
      <c r="P21" s="259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21" customHeight="1">
      <c r="A22" s="256">
        <v>4</v>
      </c>
      <c r="B22" s="228" t="s">
        <v>306</v>
      </c>
      <c r="C22" s="229" t="s">
        <v>307</v>
      </c>
      <c r="D22" s="230" t="s">
        <v>308</v>
      </c>
      <c r="E22" s="227" t="s">
        <v>75</v>
      </c>
      <c r="F22" s="227"/>
      <c r="G22" s="227" t="s">
        <v>75</v>
      </c>
      <c r="H22" s="228" t="s">
        <v>77</v>
      </c>
      <c r="I22" s="227">
        <v>2004</v>
      </c>
      <c r="J22" s="227" t="s">
        <v>331</v>
      </c>
      <c r="K22" s="227" t="s">
        <v>76</v>
      </c>
      <c r="L22" s="261" t="s">
        <v>71</v>
      </c>
      <c r="M22" s="227">
        <v>1</v>
      </c>
      <c r="N22" s="263">
        <v>750000</v>
      </c>
      <c r="O22" s="258" t="s">
        <v>72</v>
      </c>
      <c r="P22" s="259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35.25" customHeight="1">
      <c r="A23" s="256">
        <v>5</v>
      </c>
      <c r="B23" s="228" t="s">
        <v>306</v>
      </c>
      <c r="C23" s="229" t="s">
        <v>307</v>
      </c>
      <c r="D23" s="230" t="s">
        <v>308</v>
      </c>
      <c r="E23" s="227" t="s">
        <v>75</v>
      </c>
      <c r="F23" s="227"/>
      <c r="G23" s="227" t="s">
        <v>75</v>
      </c>
      <c r="H23" s="228" t="s">
        <v>77</v>
      </c>
      <c r="I23" s="227">
        <v>2006</v>
      </c>
      <c r="J23" s="227" t="s">
        <v>331</v>
      </c>
      <c r="K23" s="227" t="s">
        <v>76</v>
      </c>
      <c r="L23" s="261" t="s">
        <v>71</v>
      </c>
      <c r="M23" s="227">
        <v>1</v>
      </c>
      <c r="N23" s="263">
        <v>750000</v>
      </c>
      <c r="O23" s="258" t="s">
        <v>330</v>
      </c>
      <c r="P23" s="259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15" customHeight="1">
      <c r="A24" s="256">
        <v>6</v>
      </c>
      <c r="B24" s="228" t="s">
        <v>312</v>
      </c>
      <c r="C24" s="229" t="s">
        <v>334</v>
      </c>
      <c r="D24" s="230" t="s">
        <v>308</v>
      </c>
      <c r="E24" s="227" t="s">
        <v>309</v>
      </c>
      <c r="F24" s="227"/>
      <c r="G24" s="227" t="s">
        <v>309</v>
      </c>
      <c r="H24" s="228" t="s">
        <v>77</v>
      </c>
      <c r="I24" s="227">
        <v>2008</v>
      </c>
      <c r="J24" s="227" t="s">
        <v>335</v>
      </c>
      <c r="K24" s="227" t="s">
        <v>76</v>
      </c>
      <c r="L24" s="261" t="s">
        <v>71</v>
      </c>
      <c r="M24" s="227">
        <v>1</v>
      </c>
      <c r="N24" s="263">
        <v>500000</v>
      </c>
      <c r="O24" s="258" t="s">
        <v>89</v>
      </c>
      <c r="P24" s="259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23.25" customHeight="1">
      <c r="A25" s="256">
        <v>7</v>
      </c>
      <c r="B25" s="228" t="s">
        <v>313</v>
      </c>
      <c r="C25" s="229" t="s">
        <v>314</v>
      </c>
      <c r="D25" s="230" t="s">
        <v>310</v>
      </c>
      <c r="E25" s="227" t="s">
        <v>75</v>
      </c>
      <c r="F25" s="227"/>
      <c r="G25" s="227" t="s">
        <v>75</v>
      </c>
      <c r="H25" s="228" t="s">
        <v>77</v>
      </c>
      <c r="I25" s="227">
        <v>2008</v>
      </c>
      <c r="J25" s="227" t="s">
        <v>336</v>
      </c>
      <c r="K25" s="227" t="s">
        <v>76</v>
      </c>
      <c r="L25" s="261" t="s">
        <v>71</v>
      </c>
      <c r="M25" s="227">
        <v>1</v>
      </c>
      <c r="N25" s="263">
        <v>650000</v>
      </c>
      <c r="O25" s="258" t="s">
        <v>315</v>
      </c>
      <c r="P25" s="259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23.25" customHeight="1">
      <c r="A26" s="256">
        <v>8</v>
      </c>
      <c r="B26" s="228" t="s">
        <v>312</v>
      </c>
      <c r="C26" s="229" t="s">
        <v>337</v>
      </c>
      <c r="D26" s="230" t="s">
        <v>332</v>
      </c>
      <c r="E26" s="227" t="s">
        <v>316</v>
      </c>
      <c r="F26" s="227"/>
      <c r="G26" s="227" t="s">
        <v>79</v>
      </c>
      <c r="H26" s="228" t="s">
        <v>77</v>
      </c>
      <c r="I26" s="227">
        <v>2008</v>
      </c>
      <c r="J26" s="227" t="s">
        <v>338</v>
      </c>
      <c r="K26" s="227" t="s">
        <v>76</v>
      </c>
      <c r="L26" s="261" t="s">
        <v>71</v>
      </c>
      <c r="M26" s="227">
        <v>123</v>
      </c>
      <c r="N26" s="263">
        <v>4920000</v>
      </c>
      <c r="O26" s="258" t="s">
        <v>339</v>
      </c>
      <c r="P26" s="259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15" customHeight="1">
      <c r="A27" s="256">
        <v>9</v>
      </c>
      <c r="B27" s="228" t="s">
        <v>317</v>
      </c>
      <c r="C27" s="229" t="s">
        <v>318</v>
      </c>
      <c r="D27" s="230" t="s">
        <v>308</v>
      </c>
      <c r="E27" s="227" t="s">
        <v>319</v>
      </c>
      <c r="F27" s="227"/>
      <c r="G27" s="227" t="s">
        <v>319</v>
      </c>
      <c r="H27" s="228" t="s">
        <v>77</v>
      </c>
      <c r="I27" s="227">
        <v>2010</v>
      </c>
      <c r="J27" s="227" t="s">
        <v>340</v>
      </c>
      <c r="K27" s="227" t="s">
        <v>76</v>
      </c>
      <c r="L27" s="261" t="s">
        <v>80</v>
      </c>
      <c r="M27" s="227">
        <v>1</v>
      </c>
      <c r="N27" s="263">
        <v>180000</v>
      </c>
      <c r="O27" s="258" t="s">
        <v>320</v>
      </c>
      <c r="P27" s="259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5" customHeight="1">
      <c r="A28" s="256">
        <v>10</v>
      </c>
      <c r="B28" s="228" t="s">
        <v>321</v>
      </c>
      <c r="C28" s="229" t="s">
        <v>341</v>
      </c>
      <c r="D28" s="230" t="s">
        <v>310</v>
      </c>
      <c r="E28" s="227" t="s">
        <v>75</v>
      </c>
      <c r="F28" s="227"/>
      <c r="G28" s="227" t="s">
        <v>75</v>
      </c>
      <c r="H28" s="228" t="s">
        <v>77</v>
      </c>
      <c r="I28" s="227">
        <v>2010</v>
      </c>
      <c r="J28" s="227" t="s">
        <v>342</v>
      </c>
      <c r="K28" s="227" t="s">
        <v>76</v>
      </c>
      <c r="L28" s="261" t="s">
        <v>71</v>
      </c>
      <c r="M28" s="227">
        <v>19</v>
      </c>
      <c r="N28" s="263">
        <v>9500000</v>
      </c>
      <c r="O28" s="258" t="s">
        <v>339</v>
      </c>
      <c r="P28" s="259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23.25" customHeight="1">
      <c r="A29" s="256">
        <v>11</v>
      </c>
      <c r="B29" s="228" t="s">
        <v>343</v>
      </c>
      <c r="C29" s="258" t="s">
        <v>344</v>
      </c>
      <c r="D29" s="230" t="s">
        <v>345</v>
      </c>
      <c r="E29" s="227" t="s">
        <v>346</v>
      </c>
      <c r="F29" s="227"/>
      <c r="G29" s="227" t="s">
        <v>347</v>
      </c>
      <c r="H29" s="228" t="s">
        <v>77</v>
      </c>
      <c r="I29" s="227">
        <v>2010</v>
      </c>
      <c r="J29" s="227" t="s">
        <v>348</v>
      </c>
      <c r="K29" s="227" t="s">
        <v>76</v>
      </c>
      <c r="L29" s="261" t="s">
        <v>71</v>
      </c>
      <c r="M29" s="227">
        <v>55</v>
      </c>
      <c r="N29" s="263">
        <v>12100000</v>
      </c>
      <c r="O29" s="258" t="s">
        <v>339</v>
      </c>
      <c r="P29" s="259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5" customHeight="1">
      <c r="A30" s="256">
        <v>12</v>
      </c>
      <c r="B30" s="228" t="s">
        <v>349</v>
      </c>
      <c r="C30" s="229" t="s">
        <v>350</v>
      </c>
      <c r="D30" s="230" t="s">
        <v>308</v>
      </c>
      <c r="E30" s="227" t="s">
        <v>351</v>
      </c>
      <c r="F30" s="227"/>
      <c r="G30" s="227" t="s">
        <v>81</v>
      </c>
      <c r="H30" s="228" t="s">
        <v>77</v>
      </c>
      <c r="I30" s="227">
        <v>2012</v>
      </c>
      <c r="J30" s="227" t="s">
        <v>352</v>
      </c>
      <c r="K30" s="227" t="s">
        <v>70</v>
      </c>
      <c r="L30" s="261" t="s">
        <v>71</v>
      </c>
      <c r="M30" s="227">
        <v>1</v>
      </c>
      <c r="N30" s="263">
        <v>2750000</v>
      </c>
      <c r="O30" s="258" t="s">
        <v>94</v>
      </c>
      <c r="P30" s="259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5" customHeight="1">
      <c r="A31" s="256">
        <v>13</v>
      </c>
      <c r="B31" s="228" t="s">
        <v>353</v>
      </c>
      <c r="C31" s="258" t="s">
        <v>354</v>
      </c>
      <c r="D31" s="230" t="s">
        <v>310</v>
      </c>
      <c r="E31" s="227" t="s">
        <v>355</v>
      </c>
      <c r="F31" s="227"/>
      <c r="G31" s="227" t="s">
        <v>81</v>
      </c>
      <c r="H31" s="228" t="s">
        <v>77</v>
      </c>
      <c r="I31" s="227">
        <v>2012</v>
      </c>
      <c r="J31" s="227" t="s">
        <v>356</v>
      </c>
      <c r="K31" s="227" t="s">
        <v>76</v>
      </c>
      <c r="L31" s="261" t="s">
        <v>71</v>
      </c>
      <c r="M31" s="227">
        <v>1</v>
      </c>
      <c r="N31" s="263">
        <v>2250000</v>
      </c>
      <c r="O31" s="258" t="s">
        <v>339</v>
      </c>
      <c r="P31" s="259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32.25" customHeight="1">
      <c r="A32" s="256">
        <v>14</v>
      </c>
      <c r="B32" s="228" t="s">
        <v>357</v>
      </c>
      <c r="C32" s="229" t="s">
        <v>358</v>
      </c>
      <c r="D32" s="230" t="s">
        <v>308</v>
      </c>
      <c r="E32" s="227" t="s">
        <v>359</v>
      </c>
      <c r="F32" s="227" t="s">
        <v>360</v>
      </c>
      <c r="G32" s="227" t="s">
        <v>81</v>
      </c>
      <c r="H32" s="228" t="s">
        <v>77</v>
      </c>
      <c r="I32" s="227">
        <v>2013</v>
      </c>
      <c r="J32" s="227" t="s">
        <v>361</v>
      </c>
      <c r="K32" s="227" t="s">
        <v>70</v>
      </c>
      <c r="L32" s="261" t="s">
        <v>71</v>
      </c>
      <c r="M32" s="227">
        <v>1</v>
      </c>
      <c r="N32" s="263">
        <v>2300000</v>
      </c>
      <c r="O32" s="258" t="s">
        <v>330</v>
      </c>
      <c r="P32" s="259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5" customHeight="1">
      <c r="A33" s="256">
        <v>15</v>
      </c>
      <c r="B33" s="228" t="s">
        <v>362</v>
      </c>
      <c r="C33" s="229" t="s">
        <v>363</v>
      </c>
      <c r="D33" s="230" t="s">
        <v>310</v>
      </c>
      <c r="E33" s="227" t="s">
        <v>309</v>
      </c>
      <c r="F33" s="227"/>
      <c r="G33" s="227" t="s">
        <v>81</v>
      </c>
      <c r="H33" s="228" t="s">
        <v>77</v>
      </c>
      <c r="I33" s="227">
        <v>2013</v>
      </c>
      <c r="J33" s="227" t="s">
        <v>361</v>
      </c>
      <c r="K33" s="227" t="s">
        <v>161</v>
      </c>
      <c r="L33" s="261" t="s">
        <v>71</v>
      </c>
      <c r="M33" s="227">
        <v>1</v>
      </c>
      <c r="N33" s="263">
        <v>685000</v>
      </c>
      <c r="O33" s="258" t="s">
        <v>339</v>
      </c>
      <c r="P33" s="259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24" customHeight="1">
      <c r="A34" s="256">
        <v>16</v>
      </c>
      <c r="B34" s="228" t="s">
        <v>357</v>
      </c>
      <c r="C34" s="229" t="s">
        <v>364</v>
      </c>
      <c r="D34" s="230" t="s">
        <v>308</v>
      </c>
      <c r="E34" s="227" t="s">
        <v>82</v>
      </c>
      <c r="F34" s="227"/>
      <c r="G34" s="227" t="s">
        <v>81</v>
      </c>
      <c r="H34" s="228" t="s">
        <v>77</v>
      </c>
      <c r="I34" s="227">
        <v>2014</v>
      </c>
      <c r="J34" s="227" t="s">
        <v>365</v>
      </c>
      <c r="K34" s="227" t="s">
        <v>76</v>
      </c>
      <c r="L34" s="261" t="s">
        <v>71</v>
      </c>
      <c r="M34" s="227">
        <v>2</v>
      </c>
      <c r="N34" s="263">
        <v>570000</v>
      </c>
      <c r="O34" s="258" t="s">
        <v>94</v>
      </c>
      <c r="P34" s="259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23.25" customHeight="1">
      <c r="A35" s="256">
        <v>17</v>
      </c>
      <c r="B35" s="228" t="s">
        <v>321</v>
      </c>
      <c r="C35" s="258" t="s">
        <v>341</v>
      </c>
      <c r="D35" s="230" t="s">
        <v>332</v>
      </c>
      <c r="E35" s="227" t="s">
        <v>75</v>
      </c>
      <c r="F35" s="227"/>
      <c r="G35" s="227" t="s">
        <v>75</v>
      </c>
      <c r="H35" s="228" t="s">
        <v>77</v>
      </c>
      <c r="I35" s="227">
        <v>2014</v>
      </c>
      <c r="J35" s="227" t="s">
        <v>366</v>
      </c>
      <c r="K35" s="227" t="s">
        <v>76</v>
      </c>
      <c r="L35" s="261" t="s">
        <v>71</v>
      </c>
      <c r="M35" s="227">
        <v>10</v>
      </c>
      <c r="N35" s="263">
        <f>9*600000</f>
        <v>5400000</v>
      </c>
      <c r="O35" s="258" t="s">
        <v>339</v>
      </c>
      <c r="P35" s="259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5" customHeight="1">
      <c r="A36" s="256">
        <v>18</v>
      </c>
      <c r="B36" s="228" t="s">
        <v>343</v>
      </c>
      <c r="C36" s="229" t="s">
        <v>367</v>
      </c>
      <c r="D36" s="230" t="s">
        <v>308</v>
      </c>
      <c r="E36" s="227" t="s">
        <v>368</v>
      </c>
      <c r="F36" s="227"/>
      <c r="G36" s="227" t="s">
        <v>347</v>
      </c>
      <c r="H36" s="228" t="s">
        <v>77</v>
      </c>
      <c r="I36" s="227">
        <v>2015</v>
      </c>
      <c r="J36" s="227" t="s">
        <v>369</v>
      </c>
      <c r="K36" s="227" t="s">
        <v>76</v>
      </c>
      <c r="L36" s="261" t="s">
        <v>71</v>
      </c>
      <c r="M36" s="227">
        <v>1</v>
      </c>
      <c r="N36" s="263">
        <v>5000000</v>
      </c>
      <c r="O36" s="258" t="s">
        <v>339</v>
      </c>
      <c r="P36" s="259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26.25" customHeight="1">
      <c r="A37" s="256">
        <v>19</v>
      </c>
      <c r="B37" s="228" t="s">
        <v>343</v>
      </c>
      <c r="C37" s="229" t="s">
        <v>370</v>
      </c>
      <c r="D37" s="230" t="s">
        <v>310</v>
      </c>
      <c r="E37" s="227" t="s">
        <v>371</v>
      </c>
      <c r="F37" s="227"/>
      <c r="G37" s="227" t="s">
        <v>347</v>
      </c>
      <c r="H37" s="228" t="s">
        <v>77</v>
      </c>
      <c r="I37" s="227">
        <v>2015</v>
      </c>
      <c r="J37" s="227" t="s">
        <v>372</v>
      </c>
      <c r="K37" s="227" t="s">
        <v>76</v>
      </c>
      <c r="L37" s="261" t="s">
        <v>71</v>
      </c>
      <c r="M37" s="227">
        <v>27</v>
      </c>
      <c r="N37" s="263">
        <v>8769600</v>
      </c>
      <c r="O37" s="258" t="s">
        <v>339</v>
      </c>
      <c r="P37" s="259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5" customHeight="1">
      <c r="A38" s="256">
        <v>20</v>
      </c>
      <c r="B38" s="228" t="s">
        <v>312</v>
      </c>
      <c r="C38" s="229" t="s">
        <v>373</v>
      </c>
      <c r="D38" s="230" t="s">
        <v>374</v>
      </c>
      <c r="E38" s="227" t="s">
        <v>375</v>
      </c>
      <c r="F38" s="227"/>
      <c r="G38" s="227" t="s">
        <v>79</v>
      </c>
      <c r="H38" s="228" t="s">
        <v>77</v>
      </c>
      <c r="I38" s="227">
        <v>2015</v>
      </c>
      <c r="J38" s="227" t="s">
        <v>376</v>
      </c>
      <c r="K38" s="227" t="s">
        <v>76</v>
      </c>
      <c r="L38" s="261" t="s">
        <v>80</v>
      </c>
      <c r="M38" s="227">
        <v>92</v>
      </c>
      <c r="N38" s="263">
        <f>53000*92</f>
        <v>4876000</v>
      </c>
      <c r="O38" s="258" t="s">
        <v>339</v>
      </c>
      <c r="P38" s="259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23.25" customHeight="1">
      <c r="A39" s="256">
        <v>21</v>
      </c>
      <c r="B39" s="228" t="s">
        <v>377</v>
      </c>
      <c r="C39" s="229" t="s">
        <v>378</v>
      </c>
      <c r="D39" s="230" t="s">
        <v>379</v>
      </c>
      <c r="E39" s="227" t="s">
        <v>75</v>
      </c>
      <c r="F39" s="227"/>
      <c r="G39" s="227" t="s">
        <v>75</v>
      </c>
      <c r="H39" s="228" t="s">
        <v>77</v>
      </c>
      <c r="I39" s="227">
        <v>2015</v>
      </c>
      <c r="J39" s="227" t="s">
        <v>380</v>
      </c>
      <c r="K39" s="227" t="s">
        <v>76</v>
      </c>
      <c r="L39" s="261" t="s">
        <v>71</v>
      </c>
      <c r="M39" s="227">
        <v>2</v>
      </c>
      <c r="N39" s="263">
        <v>1000000</v>
      </c>
      <c r="O39" s="258" t="s">
        <v>381</v>
      </c>
      <c r="P39" s="259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21" customHeight="1">
      <c r="A40" s="256">
        <v>22</v>
      </c>
      <c r="B40" s="228" t="s">
        <v>382</v>
      </c>
      <c r="C40" s="258" t="s">
        <v>383</v>
      </c>
      <c r="D40" s="230" t="s">
        <v>308</v>
      </c>
      <c r="E40" s="227" t="s">
        <v>75</v>
      </c>
      <c r="F40" s="227"/>
      <c r="G40" s="227" t="s">
        <v>75</v>
      </c>
      <c r="H40" s="228" t="s">
        <v>77</v>
      </c>
      <c r="I40" s="227">
        <v>2016</v>
      </c>
      <c r="J40" s="227" t="s">
        <v>384</v>
      </c>
      <c r="K40" s="227" t="s">
        <v>76</v>
      </c>
      <c r="L40" s="261" t="s">
        <v>71</v>
      </c>
      <c r="M40" s="227">
        <v>1</v>
      </c>
      <c r="N40" s="263">
        <v>6700000</v>
      </c>
      <c r="O40" s="258" t="s">
        <v>385</v>
      </c>
      <c r="P40" s="259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21" customHeight="1">
      <c r="A41" s="256">
        <v>23</v>
      </c>
      <c r="B41" s="228" t="s">
        <v>386</v>
      </c>
      <c r="C41" s="229" t="s">
        <v>387</v>
      </c>
      <c r="D41" s="230" t="s">
        <v>310</v>
      </c>
      <c r="E41" s="227" t="s">
        <v>388</v>
      </c>
      <c r="F41" s="227" t="s">
        <v>83</v>
      </c>
      <c r="G41" s="227" t="s">
        <v>81</v>
      </c>
      <c r="H41" s="228" t="s">
        <v>77</v>
      </c>
      <c r="I41" s="227">
        <v>2016</v>
      </c>
      <c r="J41" s="227" t="s">
        <v>389</v>
      </c>
      <c r="K41" s="227" t="s">
        <v>76</v>
      </c>
      <c r="L41" s="261" t="s">
        <v>71</v>
      </c>
      <c r="M41" s="227">
        <v>1</v>
      </c>
      <c r="N41" s="263">
        <v>24000000</v>
      </c>
      <c r="O41" s="258" t="s">
        <v>339</v>
      </c>
      <c r="P41" s="259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21" customHeight="1">
      <c r="A42" s="256">
        <v>24</v>
      </c>
      <c r="B42" s="228" t="s">
        <v>386</v>
      </c>
      <c r="C42" s="229" t="s">
        <v>387</v>
      </c>
      <c r="D42" s="230" t="s">
        <v>332</v>
      </c>
      <c r="E42" s="227" t="s">
        <v>84</v>
      </c>
      <c r="F42" s="227"/>
      <c r="G42" s="227" t="s">
        <v>81</v>
      </c>
      <c r="H42" s="228" t="s">
        <v>77</v>
      </c>
      <c r="I42" s="227">
        <v>2016</v>
      </c>
      <c r="J42" s="227" t="s">
        <v>390</v>
      </c>
      <c r="K42" s="227" t="s">
        <v>76</v>
      </c>
      <c r="L42" s="261" t="s">
        <v>71</v>
      </c>
      <c r="M42" s="227">
        <v>1</v>
      </c>
      <c r="N42" s="263">
        <v>11000000</v>
      </c>
      <c r="O42" s="258" t="s">
        <v>339</v>
      </c>
      <c r="P42" s="259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5" customHeight="1">
      <c r="A43" s="256">
        <v>25</v>
      </c>
      <c r="B43" s="228" t="s">
        <v>391</v>
      </c>
      <c r="C43" s="229" t="s">
        <v>392</v>
      </c>
      <c r="D43" s="230" t="s">
        <v>393</v>
      </c>
      <c r="E43" s="227" t="s">
        <v>394</v>
      </c>
      <c r="F43" s="227" t="s">
        <v>85</v>
      </c>
      <c r="G43" s="227" t="s">
        <v>81</v>
      </c>
      <c r="H43" s="228" t="s">
        <v>77</v>
      </c>
      <c r="I43" s="227">
        <v>2016</v>
      </c>
      <c r="J43" s="227" t="s">
        <v>395</v>
      </c>
      <c r="K43" s="227" t="s">
        <v>76</v>
      </c>
      <c r="L43" s="261" t="s">
        <v>71</v>
      </c>
      <c r="M43" s="227">
        <v>1</v>
      </c>
      <c r="N43" s="263">
        <v>5980000</v>
      </c>
      <c r="O43" s="258" t="s">
        <v>339</v>
      </c>
      <c r="P43" s="259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27" customHeight="1">
      <c r="A44" s="256">
        <v>26</v>
      </c>
      <c r="B44" s="228" t="s">
        <v>396</v>
      </c>
      <c r="C44" s="229" t="s">
        <v>397</v>
      </c>
      <c r="D44" s="230" t="s">
        <v>308</v>
      </c>
      <c r="E44" s="227" t="s">
        <v>319</v>
      </c>
      <c r="F44" s="264"/>
      <c r="G44" s="227" t="s">
        <v>319</v>
      </c>
      <c r="H44" s="228" t="s">
        <v>77</v>
      </c>
      <c r="I44" s="227">
        <v>2018</v>
      </c>
      <c r="J44" s="227"/>
      <c r="K44" s="227" t="s">
        <v>76</v>
      </c>
      <c r="L44" s="261" t="s">
        <v>71</v>
      </c>
      <c r="M44" s="227">
        <v>1</v>
      </c>
      <c r="N44" s="263">
        <v>2688000</v>
      </c>
      <c r="O44" s="258" t="s">
        <v>72</v>
      </c>
      <c r="P44" s="259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5" customHeight="1">
      <c r="A45" s="256">
        <v>27</v>
      </c>
      <c r="B45" s="228" t="s">
        <v>313</v>
      </c>
      <c r="C45" s="229" t="s">
        <v>314</v>
      </c>
      <c r="D45" s="230" t="s">
        <v>308</v>
      </c>
      <c r="E45" s="227" t="s">
        <v>75</v>
      </c>
      <c r="F45" s="264"/>
      <c r="G45" s="227" t="s">
        <v>75</v>
      </c>
      <c r="H45" s="228" t="s">
        <v>77</v>
      </c>
      <c r="I45" s="227">
        <v>2017</v>
      </c>
      <c r="J45" s="227" t="s">
        <v>398</v>
      </c>
      <c r="K45" s="227" t="s">
        <v>76</v>
      </c>
      <c r="L45" s="261" t="s">
        <v>71</v>
      </c>
      <c r="M45" s="227">
        <v>1</v>
      </c>
      <c r="N45" s="263">
        <v>20000000</v>
      </c>
      <c r="O45" s="258" t="s">
        <v>94</v>
      </c>
      <c r="P45" s="259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5.75" customHeight="1">
      <c r="A46" s="256">
        <v>28</v>
      </c>
      <c r="B46" s="228" t="s">
        <v>399</v>
      </c>
      <c r="C46" s="229" t="s">
        <v>400</v>
      </c>
      <c r="D46" s="230" t="s">
        <v>310</v>
      </c>
      <c r="E46" s="227" t="s">
        <v>401</v>
      </c>
      <c r="F46" s="264"/>
      <c r="G46" s="227" t="s">
        <v>81</v>
      </c>
      <c r="H46" s="228" t="s">
        <v>77</v>
      </c>
      <c r="I46" s="227">
        <v>2017</v>
      </c>
      <c r="J46" s="227" t="s">
        <v>402</v>
      </c>
      <c r="K46" s="227" t="s">
        <v>76</v>
      </c>
      <c r="L46" s="261" t="s">
        <v>71</v>
      </c>
      <c r="M46" s="227">
        <v>4</v>
      </c>
      <c r="N46" s="263">
        <v>10000000</v>
      </c>
      <c r="O46" s="258" t="s">
        <v>339</v>
      </c>
      <c r="P46" s="259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5.75" customHeight="1">
      <c r="A47" s="256">
        <v>29</v>
      </c>
      <c r="C47" s="229" t="s">
        <v>403</v>
      </c>
      <c r="D47" s="230" t="s">
        <v>404</v>
      </c>
      <c r="E47" s="227" t="s">
        <v>86</v>
      </c>
      <c r="F47" s="264"/>
      <c r="G47" s="227" t="s">
        <v>81</v>
      </c>
      <c r="H47" s="228" t="s">
        <v>77</v>
      </c>
      <c r="I47" s="227">
        <v>2017</v>
      </c>
      <c r="J47" s="227" t="s">
        <v>405</v>
      </c>
      <c r="K47" s="227" t="s">
        <v>76</v>
      </c>
      <c r="L47" s="261" t="s">
        <v>71</v>
      </c>
      <c r="M47" s="227">
        <v>3</v>
      </c>
      <c r="N47" s="263">
        <v>16500000</v>
      </c>
      <c r="O47" s="258" t="s">
        <v>406</v>
      </c>
      <c r="P47" s="259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5.75" customHeight="1">
      <c r="A48" s="256">
        <v>30</v>
      </c>
      <c r="B48" s="228" t="s">
        <v>349</v>
      </c>
      <c r="C48" s="229" t="s">
        <v>407</v>
      </c>
      <c r="D48" s="230" t="s">
        <v>408</v>
      </c>
      <c r="E48" s="227" t="s">
        <v>409</v>
      </c>
      <c r="F48" s="227"/>
      <c r="G48" s="227" t="s">
        <v>81</v>
      </c>
      <c r="H48" s="228" t="s">
        <v>77</v>
      </c>
      <c r="I48" s="227">
        <v>2017</v>
      </c>
      <c r="J48" s="227" t="s">
        <v>410</v>
      </c>
      <c r="K48" s="227" t="s">
        <v>70</v>
      </c>
      <c r="L48" s="261" t="s">
        <v>71</v>
      </c>
      <c r="M48" s="227">
        <v>1</v>
      </c>
      <c r="N48" s="263">
        <v>1250000</v>
      </c>
      <c r="O48" s="258" t="s">
        <v>94</v>
      </c>
      <c r="P48" s="259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5.75" customHeight="1">
      <c r="A49" s="256">
        <v>31</v>
      </c>
      <c r="B49" s="228" t="s">
        <v>411</v>
      </c>
      <c r="C49" s="229" t="s">
        <v>412</v>
      </c>
      <c r="D49" s="230" t="s">
        <v>413</v>
      </c>
      <c r="E49" s="227" t="s">
        <v>73</v>
      </c>
      <c r="F49" s="227"/>
      <c r="G49" s="227" t="s">
        <v>73</v>
      </c>
      <c r="H49" s="228" t="s">
        <v>77</v>
      </c>
      <c r="I49" s="227">
        <v>2017</v>
      </c>
      <c r="J49" s="227" t="s">
        <v>414</v>
      </c>
      <c r="K49" s="227" t="s">
        <v>76</v>
      </c>
      <c r="L49" s="261" t="s">
        <v>71</v>
      </c>
      <c r="M49" s="227">
        <v>20</v>
      </c>
      <c r="N49" s="263">
        <v>4500000</v>
      </c>
      <c r="O49" s="258" t="s">
        <v>415</v>
      </c>
      <c r="P49" s="259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5.75" customHeight="1">
      <c r="A50" s="256">
        <v>32</v>
      </c>
      <c r="B50" s="228" t="s">
        <v>411</v>
      </c>
      <c r="C50" s="229" t="s">
        <v>412</v>
      </c>
      <c r="D50" s="230" t="s">
        <v>416</v>
      </c>
      <c r="E50" s="227" t="s">
        <v>73</v>
      </c>
      <c r="F50" s="227"/>
      <c r="G50" s="227" t="s">
        <v>73</v>
      </c>
      <c r="H50" s="228" t="s">
        <v>77</v>
      </c>
      <c r="I50" s="227">
        <v>2017</v>
      </c>
      <c r="J50" s="227" t="s">
        <v>417</v>
      </c>
      <c r="K50" s="227" t="s">
        <v>76</v>
      </c>
      <c r="L50" s="261" t="s">
        <v>71</v>
      </c>
      <c r="M50" s="227">
        <v>20</v>
      </c>
      <c r="N50" s="263">
        <v>800000</v>
      </c>
      <c r="O50" s="258" t="s">
        <v>415</v>
      </c>
      <c r="P50" s="259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5.75" customHeight="1">
      <c r="A51" s="256">
        <v>33</v>
      </c>
      <c r="B51" s="228" t="s">
        <v>411</v>
      </c>
      <c r="C51" s="229" t="s">
        <v>412</v>
      </c>
      <c r="D51" s="230" t="s">
        <v>418</v>
      </c>
      <c r="E51" s="227" t="s">
        <v>73</v>
      </c>
      <c r="F51" s="227"/>
      <c r="G51" s="227" t="s">
        <v>73</v>
      </c>
      <c r="H51" s="228" t="s">
        <v>77</v>
      </c>
      <c r="I51" s="227">
        <v>2017</v>
      </c>
      <c r="J51" s="227" t="s">
        <v>419</v>
      </c>
      <c r="K51" s="227" t="s">
        <v>76</v>
      </c>
      <c r="L51" s="261" t="s">
        <v>71</v>
      </c>
      <c r="M51" s="227">
        <v>3</v>
      </c>
      <c r="N51" s="263">
        <v>1425000</v>
      </c>
      <c r="O51" s="258" t="s">
        <v>420</v>
      </c>
      <c r="P51" s="259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5.75" customHeight="1">
      <c r="A52" s="256">
        <v>34</v>
      </c>
      <c r="B52" s="228" t="s">
        <v>411</v>
      </c>
      <c r="C52" s="229" t="s">
        <v>412</v>
      </c>
      <c r="D52" s="230" t="s">
        <v>421</v>
      </c>
      <c r="E52" s="227" t="s">
        <v>73</v>
      </c>
      <c r="F52" s="227"/>
      <c r="G52" s="227" t="s">
        <v>73</v>
      </c>
      <c r="H52" s="228" t="s">
        <v>77</v>
      </c>
      <c r="I52" s="227">
        <v>2017</v>
      </c>
      <c r="J52" s="227" t="s">
        <v>422</v>
      </c>
      <c r="K52" s="227" t="s">
        <v>76</v>
      </c>
      <c r="L52" s="261" t="s">
        <v>71</v>
      </c>
      <c r="M52" s="227">
        <v>4</v>
      </c>
      <c r="N52" s="263">
        <v>1140000</v>
      </c>
      <c r="O52" s="258" t="s">
        <v>420</v>
      </c>
      <c r="P52" s="259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5.75" customHeight="1">
      <c r="A53" s="256">
        <v>35</v>
      </c>
      <c r="B53" s="228" t="s">
        <v>411</v>
      </c>
      <c r="C53" s="229" t="s">
        <v>412</v>
      </c>
      <c r="D53" s="230" t="s">
        <v>423</v>
      </c>
      <c r="E53" s="227" t="s">
        <v>73</v>
      </c>
      <c r="F53" s="227"/>
      <c r="G53" s="227" t="s">
        <v>73</v>
      </c>
      <c r="H53" s="228" t="s">
        <v>77</v>
      </c>
      <c r="I53" s="227">
        <v>2017</v>
      </c>
      <c r="J53" s="227" t="s">
        <v>424</v>
      </c>
      <c r="K53" s="227" t="s">
        <v>76</v>
      </c>
      <c r="L53" s="261" t="s">
        <v>71</v>
      </c>
      <c r="M53" s="227">
        <v>4</v>
      </c>
      <c r="N53" s="263">
        <v>720000</v>
      </c>
      <c r="O53" s="258" t="s">
        <v>420</v>
      </c>
      <c r="P53" s="259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5.75" customHeight="1">
      <c r="A54" s="256">
        <v>36</v>
      </c>
      <c r="B54" s="228" t="s">
        <v>349</v>
      </c>
      <c r="C54" s="229" t="s">
        <v>110</v>
      </c>
      <c r="D54" s="230" t="s">
        <v>425</v>
      </c>
      <c r="E54" s="227" t="s">
        <v>87</v>
      </c>
      <c r="F54" s="227" t="s">
        <v>88</v>
      </c>
      <c r="G54" s="227" t="s">
        <v>81</v>
      </c>
      <c r="H54" s="228" t="s">
        <v>77</v>
      </c>
      <c r="I54" s="227">
        <v>2017</v>
      </c>
      <c r="J54" s="227" t="s">
        <v>426</v>
      </c>
      <c r="K54" s="227" t="s">
        <v>70</v>
      </c>
      <c r="L54" s="261" t="s">
        <v>71</v>
      </c>
      <c r="M54" s="227">
        <v>1</v>
      </c>
      <c r="N54" s="263">
        <v>5000000</v>
      </c>
      <c r="O54" s="258" t="s">
        <v>89</v>
      </c>
      <c r="P54" s="259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5.75" customHeight="1">
      <c r="A55" s="256">
        <v>37</v>
      </c>
      <c r="B55" s="228" t="s">
        <v>382</v>
      </c>
      <c r="C55" s="229" t="s">
        <v>427</v>
      </c>
      <c r="D55" s="230" t="s">
        <v>428</v>
      </c>
      <c r="E55" s="227" t="s">
        <v>73</v>
      </c>
      <c r="F55" s="227"/>
      <c r="G55" s="227" t="s">
        <v>73</v>
      </c>
      <c r="H55" s="228" t="s">
        <v>77</v>
      </c>
      <c r="I55" s="227">
        <v>2017</v>
      </c>
      <c r="J55" s="227" t="s">
        <v>429</v>
      </c>
      <c r="K55" s="227" t="s">
        <v>430</v>
      </c>
      <c r="L55" s="261" t="s">
        <v>71</v>
      </c>
      <c r="M55" s="227">
        <v>1</v>
      </c>
      <c r="N55" s="263">
        <v>1300000</v>
      </c>
      <c r="O55" s="258" t="s">
        <v>339</v>
      </c>
      <c r="P55" s="259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5.75" customHeight="1">
      <c r="A56" s="256">
        <v>38</v>
      </c>
      <c r="B56" s="228" t="s">
        <v>382</v>
      </c>
      <c r="C56" s="229" t="s">
        <v>427</v>
      </c>
      <c r="D56" s="230" t="s">
        <v>431</v>
      </c>
      <c r="E56" s="227" t="s">
        <v>73</v>
      </c>
      <c r="F56" s="227"/>
      <c r="G56" s="227" t="s">
        <v>73</v>
      </c>
      <c r="H56" s="228" t="s">
        <v>77</v>
      </c>
      <c r="I56" s="227">
        <v>2017</v>
      </c>
      <c r="J56" s="227" t="s">
        <v>429</v>
      </c>
      <c r="K56" s="227" t="s">
        <v>430</v>
      </c>
      <c r="L56" s="261" t="s">
        <v>71</v>
      </c>
      <c r="M56" s="227">
        <v>1</v>
      </c>
      <c r="N56" s="263">
        <v>1200000</v>
      </c>
      <c r="O56" s="258" t="s">
        <v>339</v>
      </c>
      <c r="P56" s="259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5.75" customHeight="1">
      <c r="A57" s="265">
        <v>39</v>
      </c>
      <c r="B57" s="266" t="s">
        <v>432</v>
      </c>
      <c r="C57" s="267" t="s">
        <v>433</v>
      </c>
      <c r="D57" s="268" t="s">
        <v>434</v>
      </c>
      <c r="E57" s="269" t="s">
        <v>73</v>
      </c>
      <c r="F57" s="269"/>
      <c r="G57" s="269" t="s">
        <v>73</v>
      </c>
      <c r="H57" s="266" t="s">
        <v>77</v>
      </c>
      <c r="I57" s="269">
        <v>2017</v>
      </c>
      <c r="J57" s="269" t="s">
        <v>435</v>
      </c>
      <c r="K57" s="269" t="s">
        <v>76</v>
      </c>
      <c r="L57" s="270" t="s">
        <v>71</v>
      </c>
      <c r="M57" s="269">
        <v>1</v>
      </c>
      <c r="N57" s="271">
        <v>2147500</v>
      </c>
      <c r="O57" s="272" t="s">
        <v>339</v>
      </c>
      <c r="P57" s="273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5.75" customHeight="1">
      <c r="A58" s="330">
        <v>40</v>
      </c>
      <c r="B58" s="331" t="s">
        <v>349</v>
      </c>
      <c r="C58" s="332" t="s">
        <v>110</v>
      </c>
      <c r="D58" s="333" t="s">
        <v>308</v>
      </c>
      <c r="E58" s="334" t="s">
        <v>436</v>
      </c>
      <c r="F58" s="334"/>
      <c r="G58" s="334" t="s">
        <v>81</v>
      </c>
      <c r="H58" s="331" t="s">
        <v>77</v>
      </c>
      <c r="I58" s="334">
        <v>2018</v>
      </c>
      <c r="J58" s="334" t="s">
        <v>437</v>
      </c>
      <c r="K58" s="334" t="s">
        <v>70</v>
      </c>
      <c r="L58" s="335" t="s">
        <v>71</v>
      </c>
      <c r="M58" s="334">
        <v>1</v>
      </c>
      <c r="N58" s="336">
        <v>4500000</v>
      </c>
      <c r="O58" s="337" t="s">
        <v>92</v>
      </c>
      <c r="P58" s="338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5.75" customHeight="1">
      <c r="A59" s="274">
        <v>41</v>
      </c>
      <c r="B59" s="275" t="s">
        <v>396</v>
      </c>
      <c r="C59" s="276" t="s">
        <v>397</v>
      </c>
      <c r="D59" s="277" t="s">
        <v>310</v>
      </c>
      <c r="E59" s="278" t="s">
        <v>438</v>
      </c>
      <c r="F59" s="278"/>
      <c r="G59" s="278" t="s">
        <v>319</v>
      </c>
      <c r="H59" s="275" t="s">
        <v>77</v>
      </c>
      <c r="I59" s="278">
        <v>2018</v>
      </c>
      <c r="J59" s="278">
        <v>1</v>
      </c>
      <c r="K59" s="278" t="s">
        <v>161</v>
      </c>
      <c r="L59" s="280" t="s">
        <v>71</v>
      </c>
      <c r="M59" s="278">
        <v>1</v>
      </c>
      <c r="N59" s="281">
        <v>2500000</v>
      </c>
      <c r="O59" s="282" t="s">
        <v>89</v>
      </c>
      <c r="P59" s="283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5.75" customHeight="1">
      <c r="A60" s="274">
        <v>42</v>
      </c>
      <c r="B60" s="275" t="s">
        <v>439</v>
      </c>
      <c r="C60" s="276" t="s">
        <v>440</v>
      </c>
      <c r="D60" s="277" t="s">
        <v>332</v>
      </c>
      <c r="E60" s="278" t="s">
        <v>93</v>
      </c>
      <c r="F60" s="279"/>
      <c r="G60" s="278" t="s">
        <v>81</v>
      </c>
      <c r="H60" s="275" t="s">
        <v>77</v>
      </c>
      <c r="I60" s="278">
        <v>2018</v>
      </c>
      <c r="J60" s="278" t="s">
        <v>441</v>
      </c>
      <c r="K60" s="278" t="s">
        <v>442</v>
      </c>
      <c r="L60" s="280" t="s">
        <v>71</v>
      </c>
      <c r="M60" s="278">
        <v>1</v>
      </c>
      <c r="N60" s="281">
        <v>275000</v>
      </c>
      <c r="O60" s="282" t="s">
        <v>443</v>
      </c>
      <c r="P60" s="283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5.75" customHeight="1">
      <c r="A61" s="274">
        <v>43</v>
      </c>
      <c r="B61" s="275" t="s">
        <v>444</v>
      </c>
      <c r="C61" s="276" t="s">
        <v>445</v>
      </c>
      <c r="D61" s="277" t="s">
        <v>393</v>
      </c>
      <c r="E61" s="278" t="s">
        <v>95</v>
      </c>
      <c r="F61" s="279"/>
      <c r="G61" s="278" t="s">
        <v>81</v>
      </c>
      <c r="H61" s="275" t="s">
        <v>77</v>
      </c>
      <c r="I61" s="278">
        <v>2018</v>
      </c>
      <c r="J61" s="278" t="s">
        <v>446</v>
      </c>
      <c r="K61" s="278" t="s">
        <v>76</v>
      </c>
      <c r="L61" s="280" t="s">
        <v>71</v>
      </c>
      <c r="M61" s="278">
        <v>1</v>
      </c>
      <c r="N61" s="281">
        <v>4000000</v>
      </c>
      <c r="O61" s="282" t="s">
        <v>339</v>
      </c>
      <c r="P61" s="283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5.75" customHeight="1">
      <c r="A62" s="274">
        <v>44</v>
      </c>
      <c r="B62" s="275" t="s">
        <v>447</v>
      </c>
      <c r="C62" s="276" t="s">
        <v>448</v>
      </c>
      <c r="D62" s="277" t="s">
        <v>308</v>
      </c>
      <c r="E62" s="278" t="s">
        <v>73</v>
      </c>
      <c r="F62" s="279"/>
      <c r="G62" s="278" t="s">
        <v>73</v>
      </c>
      <c r="H62" s="278" t="s">
        <v>98</v>
      </c>
      <c r="I62" s="278">
        <v>2019</v>
      </c>
      <c r="J62" s="278" t="s">
        <v>449</v>
      </c>
      <c r="K62" s="278" t="s">
        <v>119</v>
      </c>
      <c r="L62" s="280" t="s">
        <v>71</v>
      </c>
      <c r="M62" s="278">
        <v>1</v>
      </c>
      <c r="N62" s="281">
        <v>3300000</v>
      </c>
      <c r="O62" s="282" t="s">
        <v>339</v>
      </c>
      <c r="P62" s="283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5.75" customHeight="1">
      <c r="A63" s="274">
        <v>45</v>
      </c>
      <c r="B63" s="275" t="s">
        <v>447</v>
      </c>
      <c r="C63" s="276" t="s">
        <v>450</v>
      </c>
      <c r="D63" s="277" t="s">
        <v>310</v>
      </c>
      <c r="E63" s="278" t="s">
        <v>451</v>
      </c>
      <c r="F63" s="279"/>
      <c r="G63" s="278" t="s">
        <v>451</v>
      </c>
      <c r="H63" s="278" t="s">
        <v>98</v>
      </c>
      <c r="I63" s="278">
        <v>2019</v>
      </c>
      <c r="J63" s="278" t="s">
        <v>452</v>
      </c>
      <c r="K63" s="278" t="s">
        <v>76</v>
      </c>
      <c r="L63" s="280" t="s">
        <v>71</v>
      </c>
      <c r="M63" s="278">
        <v>6</v>
      </c>
      <c r="N63" s="281">
        <v>1500000</v>
      </c>
      <c r="O63" s="282" t="s">
        <v>120</v>
      </c>
      <c r="P63" s="283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5.75" customHeight="1">
      <c r="A64" s="274">
        <v>46</v>
      </c>
      <c r="B64" s="275" t="s">
        <v>453</v>
      </c>
      <c r="C64" s="276" t="s">
        <v>454</v>
      </c>
      <c r="D64" s="277" t="s">
        <v>308</v>
      </c>
      <c r="E64" s="278" t="s">
        <v>455</v>
      </c>
      <c r="F64" s="279"/>
      <c r="G64" s="278" t="s">
        <v>455</v>
      </c>
      <c r="H64" s="278" t="s">
        <v>98</v>
      </c>
      <c r="I64" s="278">
        <v>2019</v>
      </c>
      <c r="J64" s="278" t="s">
        <v>456</v>
      </c>
      <c r="K64" s="278" t="s">
        <v>70</v>
      </c>
      <c r="L64" s="280" t="s">
        <v>71</v>
      </c>
      <c r="M64" s="278">
        <v>1</v>
      </c>
      <c r="N64" s="281">
        <v>15489580</v>
      </c>
      <c r="O64" s="282" t="s">
        <v>339</v>
      </c>
      <c r="P64" s="283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5.75" customHeight="1">
      <c r="A65" s="274">
        <v>47</v>
      </c>
      <c r="B65" s="275" t="s">
        <v>453</v>
      </c>
      <c r="C65" s="276" t="s">
        <v>454</v>
      </c>
      <c r="D65" s="277" t="s">
        <v>308</v>
      </c>
      <c r="E65" s="278" t="s">
        <v>455</v>
      </c>
      <c r="F65" s="279"/>
      <c r="G65" s="278" t="s">
        <v>455</v>
      </c>
      <c r="H65" s="278" t="s">
        <v>98</v>
      </c>
      <c r="I65" s="278">
        <v>2019</v>
      </c>
      <c r="J65" s="278">
        <v>1</v>
      </c>
      <c r="K65" s="278" t="s">
        <v>70</v>
      </c>
      <c r="L65" s="280" t="s">
        <v>71</v>
      </c>
      <c r="M65" s="278">
        <v>1</v>
      </c>
      <c r="N65" s="281">
        <v>15989657</v>
      </c>
      <c r="O65" s="282" t="s">
        <v>339</v>
      </c>
      <c r="P65" s="283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5.75" customHeight="1">
      <c r="A66" s="274">
        <v>48</v>
      </c>
      <c r="B66" s="275" t="s">
        <v>453</v>
      </c>
      <c r="C66" s="276" t="s">
        <v>457</v>
      </c>
      <c r="D66" s="277" t="s">
        <v>308</v>
      </c>
      <c r="E66" s="278" t="s">
        <v>458</v>
      </c>
      <c r="F66" s="279"/>
      <c r="G66" s="278" t="s">
        <v>81</v>
      </c>
      <c r="H66" s="278" t="s">
        <v>459</v>
      </c>
      <c r="I66" s="278">
        <v>2020</v>
      </c>
      <c r="J66" s="278">
        <v>1</v>
      </c>
      <c r="K66" s="278" t="s">
        <v>76</v>
      </c>
      <c r="L66" s="280" t="s">
        <v>71</v>
      </c>
      <c r="M66" s="278">
        <v>1</v>
      </c>
      <c r="N66" s="281">
        <v>485000</v>
      </c>
      <c r="O66" s="282" t="s">
        <v>339</v>
      </c>
      <c r="P66" s="283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5.75" customHeight="1">
      <c r="A67" s="274">
        <v>49</v>
      </c>
      <c r="B67" s="275" t="s">
        <v>460</v>
      </c>
      <c r="C67" s="276" t="s">
        <v>461</v>
      </c>
      <c r="D67" s="277" t="s">
        <v>462</v>
      </c>
      <c r="E67" s="278" t="s">
        <v>96</v>
      </c>
      <c r="F67" s="279" t="s">
        <v>97</v>
      </c>
      <c r="G67" s="278" t="s">
        <v>81</v>
      </c>
      <c r="H67" s="275" t="s">
        <v>77</v>
      </c>
      <c r="I67" s="278">
        <v>2020</v>
      </c>
      <c r="J67" s="278" t="s">
        <v>463</v>
      </c>
      <c r="K67" s="278" t="s">
        <v>76</v>
      </c>
      <c r="L67" s="280" t="s">
        <v>80</v>
      </c>
      <c r="M67" s="278">
        <v>1</v>
      </c>
      <c r="N67" s="281">
        <v>2500000</v>
      </c>
      <c r="O67" s="282" t="s">
        <v>464</v>
      </c>
      <c r="P67" s="283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5.75" customHeight="1">
      <c r="A68" s="274">
        <v>50</v>
      </c>
      <c r="B68" s="275" t="s">
        <v>465</v>
      </c>
      <c r="C68" s="276" t="s">
        <v>110</v>
      </c>
      <c r="D68" s="277" t="s">
        <v>308</v>
      </c>
      <c r="E68" s="278" t="s">
        <v>466</v>
      </c>
      <c r="F68" s="278" t="s">
        <v>99</v>
      </c>
      <c r="G68" s="278" t="s">
        <v>81</v>
      </c>
      <c r="H68" s="275" t="s">
        <v>98</v>
      </c>
      <c r="I68" s="278">
        <v>2021</v>
      </c>
      <c r="J68" s="278" t="s">
        <v>426</v>
      </c>
      <c r="K68" s="278" t="s">
        <v>70</v>
      </c>
      <c r="L68" s="280" t="s">
        <v>71</v>
      </c>
      <c r="M68" s="278">
        <v>1</v>
      </c>
      <c r="N68" s="281">
        <v>6000000</v>
      </c>
      <c r="O68" s="282" t="s">
        <v>100</v>
      </c>
      <c r="P68" s="283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.75" customHeight="1">
      <c r="A69" s="274">
        <v>51</v>
      </c>
      <c r="B69" s="275" t="s">
        <v>432</v>
      </c>
      <c r="C69" s="276" t="s">
        <v>433</v>
      </c>
      <c r="D69" s="277" t="s">
        <v>332</v>
      </c>
      <c r="E69" s="278" t="s">
        <v>467</v>
      </c>
      <c r="F69" s="278"/>
      <c r="G69" s="278" t="s">
        <v>451</v>
      </c>
      <c r="H69" s="275" t="s">
        <v>111</v>
      </c>
      <c r="I69" s="278">
        <v>2021</v>
      </c>
      <c r="J69" s="278" t="s">
        <v>468</v>
      </c>
      <c r="K69" s="278" t="s">
        <v>76</v>
      </c>
      <c r="L69" s="280" t="s">
        <v>71</v>
      </c>
      <c r="M69" s="278">
        <v>7</v>
      </c>
      <c r="N69" s="281">
        <v>993300</v>
      </c>
      <c r="O69" s="282" t="s">
        <v>339</v>
      </c>
      <c r="P69" s="283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35.25" customHeight="1">
      <c r="A70" s="274">
        <v>52</v>
      </c>
      <c r="B70" s="275" t="s">
        <v>432</v>
      </c>
      <c r="C70" s="276" t="s">
        <v>433</v>
      </c>
      <c r="D70" s="277" t="s">
        <v>308</v>
      </c>
      <c r="E70" s="278" t="s">
        <v>165</v>
      </c>
      <c r="F70" s="278"/>
      <c r="G70" s="278" t="s">
        <v>451</v>
      </c>
      <c r="H70" s="275" t="s">
        <v>111</v>
      </c>
      <c r="I70" s="278">
        <v>2021</v>
      </c>
      <c r="J70" s="278" t="s">
        <v>469</v>
      </c>
      <c r="K70" s="278" t="s">
        <v>76</v>
      </c>
      <c r="L70" s="280" t="s">
        <v>71</v>
      </c>
      <c r="M70" s="278">
        <v>56</v>
      </c>
      <c r="N70" s="281">
        <v>2887696</v>
      </c>
      <c r="O70" s="282" t="s">
        <v>339</v>
      </c>
      <c r="P70" s="283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24.75" customHeight="1">
      <c r="A71" s="274">
        <v>53</v>
      </c>
      <c r="B71" s="275" t="s">
        <v>465</v>
      </c>
      <c r="C71" s="276" t="s">
        <v>110</v>
      </c>
      <c r="D71" s="277" t="s">
        <v>423</v>
      </c>
      <c r="E71" s="278" t="s">
        <v>101</v>
      </c>
      <c r="F71" s="278" t="s">
        <v>102</v>
      </c>
      <c r="G71" s="278" t="s">
        <v>81</v>
      </c>
      <c r="H71" s="275" t="s">
        <v>98</v>
      </c>
      <c r="I71" s="278">
        <v>2022</v>
      </c>
      <c r="J71" s="278" t="s">
        <v>426</v>
      </c>
      <c r="K71" s="278" t="s">
        <v>70</v>
      </c>
      <c r="L71" s="280" t="s">
        <v>71</v>
      </c>
      <c r="M71" s="278">
        <v>1</v>
      </c>
      <c r="N71" s="281">
        <v>8000000</v>
      </c>
      <c r="O71" s="282" t="s">
        <v>339</v>
      </c>
      <c r="P71" s="283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5.75" customHeight="1">
      <c r="A72" s="274">
        <v>54</v>
      </c>
      <c r="B72" s="275" t="s">
        <v>470</v>
      </c>
      <c r="C72" s="276" t="s">
        <v>427</v>
      </c>
      <c r="D72" s="277" t="s">
        <v>471</v>
      </c>
      <c r="E72" s="278" t="s">
        <v>73</v>
      </c>
      <c r="F72" s="278"/>
      <c r="G72" s="278" t="s">
        <v>73</v>
      </c>
      <c r="H72" s="275" t="s">
        <v>98</v>
      </c>
      <c r="I72" s="278">
        <v>2022</v>
      </c>
      <c r="J72" s="278" t="s">
        <v>472</v>
      </c>
      <c r="K72" s="278" t="s">
        <v>76</v>
      </c>
      <c r="L72" s="280" t="s">
        <v>71</v>
      </c>
      <c r="M72" s="278">
        <v>2</v>
      </c>
      <c r="N72" s="281">
        <v>6000000</v>
      </c>
      <c r="O72" s="282" t="s">
        <v>473</v>
      </c>
      <c r="P72" s="283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5.75" customHeight="1">
      <c r="A73" s="274">
        <v>55</v>
      </c>
      <c r="B73" s="275" t="s">
        <v>465</v>
      </c>
      <c r="C73" s="276" t="s">
        <v>110</v>
      </c>
      <c r="D73" s="277" t="s">
        <v>474</v>
      </c>
      <c r="E73" s="278" t="s">
        <v>103</v>
      </c>
      <c r="F73" s="278" t="s">
        <v>104</v>
      </c>
      <c r="G73" s="278" t="s">
        <v>81</v>
      </c>
      <c r="H73" s="275" t="s">
        <v>98</v>
      </c>
      <c r="I73" s="278">
        <v>2022</v>
      </c>
      <c r="J73" s="278" t="s">
        <v>426</v>
      </c>
      <c r="K73" s="278" t="s">
        <v>70</v>
      </c>
      <c r="L73" s="280" t="s">
        <v>71</v>
      </c>
      <c r="M73" s="278">
        <v>1</v>
      </c>
      <c r="N73" s="281">
        <v>7800000</v>
      </c>
      <c r="O73" s="282" t="s">
        <v>72</v>
      </c>
      <c r="P73" s="283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5.75" customHeight="1">
      <c r="A74" s="274">
        <v>56</v>
      </c>
      <c r="B74" s="275" t="s">
        <v>475</v>
      </c>
      <c r="C74" s="276" t="s">
        <v>476</v>
      </c>
      <c r="D74" s="277" t="s">
        <v>425</v>
      </c>
      <c r="E74" s="278" t="s">
        <v>105</v>
      </c>
      <c r="F74" s="278" t="s">
        <v>106</v>
      </c>
      <c r="G74" s="278" t="s">
        <v>81</v>
      </c>
      <c r="H74" s="275" t="s">
        <v>98</v>
      </c>
      <c r="I74" s="278">
        <v>2022</v>
      </c>
      <c r="J74" s="278" t="s">
        <v>477</v>
      </c>
      <c r="K74" s="278" t="s">
        <v>70</v>
      </c>
      <c r="L74" s="280" t="s">
        <v>71</v>
      </c>
      <c r="M74" s="278">
        <v>1</v>
      </c>
      <c r="N74" s="281">
        <v>1200000</v>
      </c>
      <c r="O74" s="282" t="s">
        <v>339</v>
      </c>
      <c r="P74" s="283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5.75" customHeight="1">
      <c r="A75" s="274">
        <v>57</v>
      </c>
      <c r="B75" s="275" t="s">
        <v>465</v>
      </c>
      <c r="C75" s="276" t="s">
        <v>478</v>
      </c>
      <c r="D75" s="277" t="s">
        <v>428</v>
      </c>
      <c r="E75" s="278" t="s">
        <v>107</v>
      </c>
      <c r="F75" s="278" t="s">
        <v>108</v>
      </c>
      <c r="G75" s="278" t="s">
        <v>81</v>
      </c>
      <c r="H75" s="275" t="s">
        <v>98</v>
      </c>
      <c r="I75" s="278">
        <v>2022</v>
      </c>
      <c r="J75" s="278" t="s">
        <v>479</v>
      </c>
      <c r="K75" s="278" t="s">
        <v>76</v>
      </c>
      <c r="L75" s="280" t="s">
        <v>71</v>
      </c>
      <c r="M75" s="278">
        <v>2</v>
      </c>
      <c r="N75" s="281">
        <v>800000</v>
      </c>
      <c r="O75" s="282" t="s">
        <v>339</v>
      </c>
      <c r="P75" s="283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5.75" customHeight="1">
      <c r="A76" s="274">
        <v>58</v>
      </c>
      <c r="B76" s="275" t="s">
        <v>349</v>
      </c>
      <c r="C76" s="276" t="s">
        <v>407</v>
      </c>
      <c r="D76" s="277" t="s">
        <v>308</v>
      </c>
      <c r="E76" s="278" t="s">
        <v>480</v>
      </c>
      <c r="F76" s="278"/>
      <c r="G76" s="278" t="s">
        <v>81</v>
      </c>
      <c r="H76" s="275" t="s">
        <v>98</v>
      </c>
      <c r="I76" s="278">
        <v>2023</v>
      </c>
      <c r="J76" s="278" t="s">
        <v>481</v>
      </c>
      <c r="K76" s="278" t="s">
        <v>70</v>
      </c>
      <c r="L76" s="280" t="s">
        <v>71</v>
      </c>
      <c r="M76" s="278">
        <v>1</v>
      </c>
      <c r="N76" s="281">
        <v>9950000</v>
      </c>
      <c r="O76" s="282" t="s">
        <v>339</v>
      </c>
      <c r="P76" s="283"/>
      <c r="R76" s="57"/>
      <c r="S76" s="57"/>
      <c r="T76" s="57"/>
      <c r="U76" s="57"/>
      <c r="V76" s="57"/>
      <c r="W76" s="57"/>
      <c r="X76" s="57"/>
      <c r="Y76" s="57"/>
      <c r="Z76" s="57"/>
    </row>
    <row r="77" spans="1:26" ht="15.75" customHeight="1">
      <c r="A77" s="274">
        <v>59</v>
      </c>
      <c r="B77" s="275" t="s">
        <v>357</v>
      </c>
      <c r="C77" s="276" t="s">
        <v>110</v>
      </c>
      <c r="D77" s="277" t="s">
        <v>310</v>
      </c>
      <c r="E77" s="278" t="s">
        <v>482</v>
      </c>
      <c r="F77" s="278"/>
      <c r="G77" s="278" t="s">
        <v>81</v>
      </c>
      <c r="H77" s="275" t="s">
        <v>98</v>
      </c>
      <c r="I77" s="278">
        <v>2023</v>
      </c>
      <c r="J77" s="278" t="s">
        <v>426</v>
      </c>
      <c r="K77" s="278" t="s">
        <v>70</v>
      </c>
      <c r="L77" s="280" t="s">
        <v>71</v>
      </c>
      <c r="M77" s="278">
        <v>1</v>
      </c>
      <c r="N77" s="281">
        <v>7750000</v>
      </c>
      <c r="O77" s="282" t="s">
        <v>483</v>
      </c>
      <c r="P77" s="283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5.75" customHeight="1">
      <c r="A78" s="274">
        <v>60</v>
      </c>
      <c r="B78" s="275" t="s">
        <v>475</v>
      </c>
      <c r="C78" s="276" t="s">
        <v>476</v>
      </c>
      <c r="D78" s="277" t="s">
        <v>332</v>
      </c>
      <c r="E78" s="278" t="s">
        <v>484</v>
      </c>
      <c r="F78" s="278"/>
      <c r="G78" s="278" t="s">
        <v>81</v>
      </c>
      <c r="H78" s="275" t="s">
        <v>98</v>
      </c>
      <c r="I78" s="278">
        <v>2023</v>
      </c>
      <c r="J78" s="278" t="s">
        <v>485</v>
      </c>
      <c r="K78" s="278" t="s">
        <v>70</v>
      </c>
      <c r="L78" s="280" t="s">
        <v>71</v>
      </c>
      <c r="M78" s="278">
        <v>1</v>
      </c>
      <c r="N78" s="281">
        <v>2200000</v>
      </c>
      <c r="O78" s="282" t="str">
        <f t="shared" ref="O78" si="0">O77</f>
        <v>Kaur Danarta</v>
      </c>
      <c r="P78" s="283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5.75" customHeight="1">
      <c r="A79" s="274">
        <v>61</v>
      </c>
      <c r="B79" s="275" t="s">
        <v>357</v>
      </c>
      <c r="C79" s="276" t="s">
        <v>358</v>
      </c>
      <c r="D79" s="277" t="s">
        <v>393</v>
      </c>
      <c r="E79" s="278" t="s">
        <v>486</v>
      </c>
      <c r="F79" s="278"/>
      <c r="G79" s="278" t="s">
        <v>81</v>
      </c>
      <c r="H79" s="275" t="s">
        <v>98</v>
      </c>
      <c r="I79" s="278">
        <v>2023</v>
      </c>
      <c r="J79" s="278" t="s">
        <v>487</v>
      </c>
      <c r="K79" s="278" t="s">
        <v>70</v>
      </c>
      <c r="L79" s="280" t="s">
        <v>71</v>
      </c>
      <c r="M79" s="278">
        <v>1</v>
      </c>
      <c r="N79" s="281">
        <v>7300000</v>
      </c>
      <c r="O79" s="282" t="s">
        <v>488</v>
      </c>
      <c r="P79" s="283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5.75" customHeight="1">
      <c r="A80" s="274">
        <v>62</v>
      </c>
      <c r="B80" s="275" t="s">
        <v>475</v>
      </c>
      <c r="C80" s="276" t="s">
        <v>489</v>
      </c>
      <c r="D80" s="277" t="s">
        <v>490</v>
      </c>
      <c r="E80" s="278" t="s">
        <v>491</v>
      </c>
      <c r="F80" s="278"/>
      <c r="G80" s="278" t="s">
        <v>81</v>
      </c>
      <c r="H80" s="275" t="s">
        <v>98</v>
      </c>
      <c r="I80" s="278">
        <v>2023</v>
      </c>
      <c r="J80" s="278" t="s">
        <v>492</v>
      </c>
      <c r="K80" s="278" t="s">
        <v>70</v>
      </c>
      <c r="L80" s="280" t="s">
        <v>71</v>
      </c>
      <c r="M80" s="278">
        <v>1</v>
      </c>
      <c r="N80" s="281">
        <v>200000</v>
      </c>
      <c r="O80" s="282" t="s">
        <v>488</v>
      </c>
      <c r="P80" s="283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5.75" customHeight="1">
      <c r="A81" s="274">
        <v>63</v>
      </c>
      <c r="B81" s="275" t="s">
        <v>493</v>
      </c>
      <c r="C81" s="276" t="s">
        <v>494</v>
      </c>
      <c r="D81" s="277" t="s">
        <v>404</v>
      </c>
      <c r="E81" s="278" t="s">
        <v>495</v>
      </c>
      <c r="F81" s="278"/>
      <c r="G81" s="278" t="s">
        <v>81</v>
      </c>
      <c r="H81" s="275" t="s">
        <v>111</v>
      </c>
      <c r="I81" s="278">
        <v>2023</v>
      </c>
      <c r="J81" s="278">
        <v>1</v>
      </c>
      <c r="K81" s="278" t="s">
        <v>109</v>
      </c>
      <c r="L81" s="280" t="s">
        <v>71</v>
      </c>
      <c r="M81" s="278">
        <v>6</v>
      </c>
      <c r="N81" s="281">
        <v>47400000</v>
      </c>
      <c r="O81" s="282" t="s">
        <v>112</v>
      </c>
      <c r="P81" s="283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5.75" customHeight="1">
      <c r="A82" s="274">
        <v>64</v>
      </c>
      <c r="B82" s="275" t="s">
        <v>357</v>
      </c>
      <c r="C82" s="276" t="s">
        <v>110</v>
      </c>
      <c r="D82" s="277" t="s">
        <v>308</v>
      </c>
      <c r="E82" s="278" t="s">
        <v>496</v>
      </c>
      <c r="F82" s="278"/>
      <c r="G82" s="278" t="s">
        <v>81</v>
      </c>
      <c r="H82" s="275" t="s">
        <v>98</v>
      </c>
      <c r="I82" s="278">
        <v>2024</v>
      </c>
      <c r="J82" s="278" t="s">
        <v>426</v>
      </c>
      <c r="K82" s="278" t="s">
        <v>70</v>
      </c>
      <c r="L82" s="280" t="s">
        <v>71</v>
      </c>
      <c r="M82" s="278">
        <v>1</v>
      </c>
      <c r="N82" s="281">
        <v>8300000</v>
      </c>
      <c r="O82" s="282" t="s">
        <v>497</v>
      </c>
      <c r="P82" s="283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5.75" customHeight="1">
      <c r="A83" s="274">
        <v>65</v>
      </c>
      <c r="B83" s="275" t="s">
        <v>475</v>
      </c>
      <c r="C83" s="276" t="s">
        <v>476</v>
      </c>
      <c r="D83" s="277" t="s">
        <v>310</v>
      </c>
      <c r="E83" s="278" t="s">
        <v>498</v>
      </c>
      <c r="F83" s="278"/>
      <c r="G83" s="278" t="s">
        <v>81</v>
      </c>
      <c r="H83" s="275" t="s">
        <v>98</v>
      </c>
      <c r="I83" s="278">
        <v>2024</v>
      </c>
      <c r="J83" s="278" t="s">
        <v>499</v>
      </c>
      <c r="K83" s="278" t="s">
        <v>70</v>
      </c>
      <c r="L83" s="280" t="s">
        <v>71</v>
      </c>
      <c r="M83" s="278">
        <v>1</v>
      </c>
      <c r="N83" s="281">
        <v>2200000</v>
      </c>
      <c r="O83" s="282" t="s">
        <v>94</v>
      </c>
      <c r="P83" s="283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36" customHeight="1">
      <c r="A84" s="274">
        <v>66</v>
      </c>
      <c r="B84" s="275" t="s">
        <v>312</v>
      </c>
      <c r="C84" s="276" t="s">
        <v>334</v>
      </c>
      <c r="D84" s="277" t="s">
        <v>332</v>
      </c>
      <c r="E84" s="278" t="s">
        <v>78</v>
      </c>
      <c r="F84" s="278"/>
      <c r="G84" s="278" t="str">
        <f>E84</f>
        <v>Etalase</v>
      </c>
      <c r="H84" s="275" t="s">
        <v>98</v>
      </c>
      <c r="I84" s="278">
        <v>2024</v>
      </c>
      <c r="J84" s="278">
        <v>1</v>
      </c>
      <c r="K84" s="278" t="s">
        <v>70</v>
      </c>
      <c r="L84" s="280" t="s">
        <v>71</v>
      </c>
      <c r="M84" s="278">
        <v>1</v>
      </c>
      <c r="N84" s="281">
        <v>2000000</v>
      </c>
      <c r="O84" s="282" t="s">
        <v>121</v>
      </c>
      <c r="P84" s="283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5.75" customHeight="1">
      <c r="A85" s="274">
        <v>67</v>
      </c>
      <c r="B85" s="275" t="s">
        <v>321</v>
      </c>
      <c r="C85" s="276" t="s">
        <v>341</v>
      </c>
      <c r="D85" s="277" t="s">
        <v>393</v>
      </c>
      <c r="E85" s="278" t="s">
        <v>730</v>
      </c>
      <c r="F85" s="278"/>
      <c r="G85" s="278" t="str">
        <f t="shared" ref="G85:G86" si="1">E85</f>
        <v>Meja kayu</v>
      </c>
      <c r="H85" s="275" t="s">
        <v>98</v>
      </c>
      <c r="I85" s="278">
        <v>2024</v>
      </c>
      <c r="J85" s="278">
        <v>1</v>
      </c>
      <c r="K85" s="278" t="s">
        <v>70</v>
      </c>
      <c r="L85" s="280" t="s">
        <v>71</v>
      </c>
      <c r="M85" s="278">
        <v>1</v>
      </c>
      <c r="N85" s="281">
        <v>3600000</v>
      </c>
      <c r="O85" s="282" t="s">
        <v>121</v>
      </c>
      <c r="P85" s="283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36" customHeight="1">
      <c r="A86" s="274">
        <v>68</v>
      </c>
      <c r="B86" s="275" t="s">
        <v>728</v>
      </c>
      <c r="C86" s="276" t="s">
        <v>729</v>
      </c>
      <c r="D86" s="277" t="s">
        <v>490</v>
      </c>
      <c r="E86" s="278" t="s">
        <v>378</v>
      </c>
      <c r="F86" s="278"/>
      <c r="G86" s="278" t="str">
        <f t="shared" si="1"/>
        <v>Rak Kayu</v>
      </c>
      <c r="H86" s="278" t="s">
        <v>708</v>
      </c>
      <c r="I86" s="278">
        <v>2024</v>
      </c>
      <c r="J86" s="278" t="s">
        <v>731</v>
      </c>
      <c r="K86" s="278" t="s">
        <v>70</v>
      </c>
      <c r="L86" s="280" t="s">
        <v>71</v>
      </c>
      <c r="M86" s="278">
        <v>1</v>
      </c>
      <c r="N86" s="281">
        <v>1298000</v>
      </c>
      <c r="O86" s="282" t="s">
        <v>707</v>
      </c>
      <c r="P86" s="283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5.75" customHeight="1">
      <c r="A87" s="274"/>
      <c r="B87" s="284"/>
      <c r="C87" s="285" t="s">
        <v>13</v>
      </c>
      <c r="D87" s="278"/>
      <c r="E87" s="282"/>
      <c r="F87" s="282"/>
      <c r="G87" s="278"/>
      <c r="H87" s="275"/>
      <c r="I87" s="282"/>
      <c r="J87" s="282"/>
      <c r="K87" s="278"/>
      <c r="L87" s="282"/>
      <c r="M87" s="282"/>
      <c r="N87" s="286">
        <f>SUM(N19:N86)</f>
        <v>357219333</v>
      </c>
      <c r="O87" s="282"/>
      <c r="P87" s="287">
        <v>311863410</v>
      </c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5.75" customHeight="1">
      <c r="A88" s="288" t="s">
        <v>113</v>
      </c>
      <c r="B88" s="289" t="s">
        <v>114</v>
      </c>
      <c r="C88" s="285"/>
      <c r="D88" s="290"/>
      <c r="E88" s="285"/>
      <c r="F88" s="285"/>
      <c r="G88" s="290"/>
      <c r="H88" s="291"/>
      <c r="I88" s="285"/>
      <c r="J88" s="285"/>
      <c r="K88" s="290"/>
      <c r="L88" s="285"/>
      <c r="M88" s="285"/>
      <c r="N88" s="292"/>
      <c r="O88" s="285"/>
      <c r="P88" s="293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35.1" customHeight="1">
      <c r="A89" s="274">
        <v>1</v>
      </c>
      <c r="B89" s="275" t="s">
        <v>500</v>
      </c>
      <c r="C89" s="282" t="s">
        <v>501</v>
      </c>
      <c r="D89" s="277" t="s">
        <v>308</v>
      </c>
      <c r="E89" s="282" t="s">
        <v>502</v>
      </c>
      <c r="F89" s="282"/>
      <c r="G89" s="278" t="s">
        <v>732</v>
      </c>
      <c r="H89" s="294" t="s">
        <v>77</v>
      </c>
      <c r="I89" s="278">
        <v>1977</v>
      </c>
      <c r="J89" s="278" t="s">
        <v>504</v>
      </c>
      <c r="K89" s="278" t="s">
        <v>116</v>
      </c>
      <c r="L89" s="280" t="s">
        <v>71</v>
      </c>
      <c r="M89" s="278">
        <v>1</v>
      </c>
      <c r="N89" s="295">
        <v>462820000</v>
      </c>
      <c r="O89" s="282" t="s">
        <v>222</v>
      </c>
      <c r="P89" s="283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35.1" customHeight="1">
      <c r="A90" s="274">
        <v>2</v>
      </c>
      <c r="B90" s="275" t="s">
        <v>505</v>
      </c>
      <c r="C90" s="282" t="s">
        <v>506</v>
      </c>
      <c r="D90" s="277" t="s">
        <v>308</v>
      </c>
      <c r="E90" s="282" t="s">
        <v>502</v>
      </c>
      <c r="F90" s="282"/>
      <c r="G90" s="278" t="s">
        <v>732</v>
      </c>
      <c r="H90" s="275" t="s">
        <v>111</v>
      </c>
      <c r="I90" s="278">
        <v>2002</v>
      </c>
      <c r="J90" s="278" t="s">
        <v>241</v>
      </c>
      <c r="K90" s="278" t="s">
        <v>116</v>
      </c>
      <c r="L90" s="280" t="s">
        <v>71</v>
      </c>
      <c r="M90" s="278">
        <v>1</v>
      </c>
      <c r="N90" s="295">
        <v>75000000</v>
      </c>
      <c r="O90" s="282" t="s">
        <v>507</v>
      </c>
      <c r="P90" s="283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35.1" customHeight="1">
      <c r="A91" s="274">
        <v>3</v>
      </c>
      <c r="B91" s="275" t="s">
        <v>505</v>
      </c>
      <c r="C91" s="282" t="s">
        <v>506</v>
      </c>
      <c r="D91" s="277" t="s">
        <v>310</v>
      </c>
      <c r="E91" s="282" t="s">
        <v>502</v>
      </c>
      <c r="F91" s="282"/>
      <c r="G91" s="278" t="s">
        <v>732</v>
      </c>
      <c r="H91" s="275" t="s">
        <v>111</v>
      </c>
      <c r="I91" s="278">
        <v>2002</v>
      </c>
      <c r="J91" s="278" t="s">
        <v>241</v>
      </c>
      <c r="K91" s="278" t="s">
        <v>116</v>
      </c>
      <c r="L91" s="280" t="s">
        <v>71</v>
      </c>
      <c r="M91" s="278">
        <v>1</v>
      </c>
      <c r="N91" s="295">
        <v>75000000</v>
      </c>
      <c r="O91" s="282" t="s">
        <v>508</v>
      </c>
      <c r="P91" s="283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35.1" customHeight="1">
      <c r="A92" s="274">
        <v>4</v>
      </c>
      <c r="B92" s="275" t="s">
        <v>509</v>
      </c>
      <c r="C92" s="282" t="s">
        <v>506</v>
      </c>
      <c r="D92" s="277" t="s">
        <v>308</v>
      </c>
      <c r="E92" s="282" t="s">
        <v>502</v>
      </c>
      <c r="F92" s="282"/>
      <c r="G92" s="278" t="s">
        <v>732</v>
      </c>
      <c r="H92" s="275" t="s">
        <v>77</v>
      </c>
      <c r="I92" s="278">
        <v>2007</v>
      </c>
      <c r="J92" s="278" t="s">
        <v>510</v>
      </c>
      <c r="K92" s="278" t="s">
        <v>116</v>
      </c>
      <c r="L92" s="280" t="s">
        <v>71</v>
      </c>
      <c r="M92" s="278">
        <v>1</v>
      </c>
      <c r="N92" s="295">
        <v>40000000</v>
      </c>
      <c r="O92" s="282" t="s">
        <v>511</v>
      </c>
      <c r="P92" s="283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35.1" customHeight="1">
      <c r="A93" s="274">
        <v>5</v>
      </c>
      <c r="B93" s="275" t="s">
        <v>505</v>
      </c>
      <c r="C93" s="282" t="s">
        <v>506</v>
      </c>
      <c r="D93" s="277" t="s">
        <v>308</v>
      </c>
      <c r="E93" s="282" t="s">
        <v>502</v>
      </c>
      <c r="F93" s="282"/>
      <c r="G93" s="278" t="s">
        <v>732</v>
      </c>
      <c r="H93" s="275" t="s">
        <v>111</v>
      </c>
      <c r="I93" s="278">
        <v>2008</v>
      </c>
      <c r="J93" s="278" t="s">
        <v>512</v>
      </c>
      <c r="K93" s="278" t="s">
        <v>116</v>
      </c>
      <c r="L93" s="280" t="s">
        <v>71</v>
      </c>
      <c r="M93" s="278">
        <v>1</v>
      </c>
      <c r="N93" s="295">
        <v>81877000</v>
      </c>
      <c r="O93" s="282" t="s">
        <v>513</v>
      </c>
      <c r="P93" s="283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35.1" customHeight="1">
      <c r="A94" s="274">
        <v>6</v>
      </c>
      <c r="B94" s="275" t="s">
        <v>505</v>
      </c>
      <c r="C94" s="282" t="s">
        <v>506</v>
      </c>
      <c r="D94" s="277" t="s">
        <v>308</v>
      </c>
      <c r="E94" s="282" t="s">
        <v>502</v>
      </c>
      <c r="F94" s="282"/>
      <c r="G94" s="278" t="s">
        <v>732</v>
      </c>
      <c r="H94" s="275" t="s">
        <v>111</v>
      </c>
      <c r="I94" s="278">
        <v>2010</v>
      </c>
      <c r="J94" s="278" t="s">
        <v>514</v>
      </c>
      <c r="K94" s="278" t="s">
        <v>116</v>
      </c>
      <c r="L94" s="280" t="s">
        <v>71</v>
      </c>
      <c r="M94" s="278">
        <v>1</v>
      </c>
      <c r="N94" s="295">
        <v>83625000</v>
      </c>
      <c r="O94" s="282" t="s">
        <v>515</v>
      </c>
      <c r="P94" s="283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35.1" customHeight="1">
      <c r="A95" s="274">
        <v>7</v>
      </c>
      <c r="B95" s="275" t="s">
        <v>505</v>
      </c>
      <c r="C95" s="282" t="s">
        <v>506</v>
      </c>
      <c r="D95" s="277" t="s">
        <v>310</v>
      </c>
      <c r="E95" s="282" t="s">
        <v>502</v>
      </c>
      <c r="F95" s="282"/>
      <c r="G95" s="278" t="s">
        <v>732</v>
      </c>
      <c r="H95" s="275" t="s">
        <v>111</v>
      </c>
      <c r="I95" s="278">
        <v>2010</v>
      </c>
      <c r="J95" s="278" t="s">
        <v>516</v>
      </c>
      <c r="K95" s="278" t="s">
        <v>116</v>
      </c>
      <c r="L95" s="280" t="s">
        <v>71</v>
      </c>
      <c r="M95" s="278">
        <v>1</v>
      </c>
      <c r="N95" s="295">
        <v>83625000</v>
      </c>
      <c r="O95" s="282" t="s">
        <v>517</v>
      </c>
      <c r="P95" s="283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35.1" customHeight="1">
      <c r="A96" s="274">
        <v>8</v>
      </c>
      <c r="B96" s="275" t="s">
        <v>505</v>
      </c>
      <c r="C96" s="282" t="s">
        <v>506</v>
      </c>
      <c r="D96" s="277" t="s">
        <v>308</v>
      </c>
      <c r="E96" s="282" t="s">
        <v>502</v>
      </c>
      <c r="F96" s="282"/>
      <c r="G96" s="278" t="s">
        <v>732</v>
      </c>
      <c r="H96" s="275" t="s">
        <v>111</v>
      </c>
      <c r="I96" s="278">
        <v>2012</v>
      </c>
      <c r="J96" s="278" t="s">
        <v>514</v>
      </c>
      <c r="K96" s="278" t="s">
        <v>116</v>
      </c>
      <c r="L96" s="280" t="s">
        <v>71</v>
      </c>
      <c r="M96" s="278">
        <v>1</v>
      </c>
      <c r="N96" s="295">
        <v>88717000</v>
      </c>
      <c r="O96" s="282" t="s">
        <v>518</v>
      </c>
      <c r="P96" s="283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35.1" customHeight="1">
      <c r="A97" s="274">
        <v>9</v>
      </c>
      <c r="B97" s="275" t="s">
        <v>505</v>
      </c>
      <c r="C97" s="282" t="s">
        <v>506</v>
      </c>
      <c r="D97" s="277" t="s">
        <v>310</v>
      </c>
      <c r="E97" s="282" t="s">
        <v>502</v>
      </c>
      <c r="F97" s="282"/>
      <c r="G97" s="278" t="s">
        <v>732</v>
      </c>
      <c r="H97" s="275" t="s">
        <v>111</v>
      </c>
      <c r="I97" s="278">
        <v>2012</v>
      </c>
      <c r="J97" s="278" t="s">
        <v>514</v>
      </c>
      <c r="K97" s="278" t="s">
        <v>116</v>
      </c>
      <c r="L97" s="280" t="s">
        <v>71</v>
      </c>
      <c r="M97" s="278">
        <v>1</v>
      </c>
      <c r="N97" s="295">
        <v>88717000</v>
      </c>
      <c r="O97" s="282" t="s">
        <v>519</v>
      </c>
      <c r="P97" s="283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35.1" customHeight="1">
      <c r="A98" s="274">
        <v>10</v>
      </c>
      <c r="B98" s="275" t="s">
        <v>505</v>
      </c>
      <c r="C98" s="282" t="s">
        <v>506</v>
      </c>
      <c r="D98" s="277" t="s">
        <v>308</v>
      </c>
      <c r="E98" s="282" t="s">
        <v>502</v>
      </c>
      <c r="F98" s="282"/>
      <c r="G98" s="278" t="s">
        <v>732</v>
      </c>
      <c r="H98" s="275" t="s">
        <v>111</v>
      </c>
      <c r="I98" s="278">
        <v>2013</v>
      </c>
      <c r="J98" s="278" t="s">
        <v>512</v>
      </c>
      <c r="K98" s="278" t="s">
        <v>116</v>
      </c>
      <c r="L98" s="280" t="s">
        <v>71</v>
      </c>
      <c r="M98" s="278">
        <v>1</v>
      </c>
      <c r="N98" s="295">
        <v>159520000</v>
      </c>
      <c r="O98" s="282" t="s">
        <v>520</v>
      </c>
      <c r="P98" s="283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35.1" customHeight="1">
      <c r="A99" s="274">
        <v>11</v>
      </c>
      <c r="B99" s="275" t="s">
        <v>521</v>
      </c>
      <c r="C99" s="296" t="s">
        <v>522</v>
      </c>
      <c r="D99" s="277" t="s">
        <v>308</v>
      </c>
      <c r="E99" s="282" t="s">
        <v>502</v>
      </c>
      <c r="F99" s="282"/>
      <c r="G99" s="278" t="s">
        <v>732</v>
      </c>
      <c r="H99" s="275" t="s">
        <v>111</v>
      </c>
      <c r="I99" s="280">
        <v>2015</v>
      </c>
      <c r="J99" s="278" t="s">
        <v>523</v>
      </c>
      <c r="K99" s="278" t="s">
        <v>116</v>
      </c>
      <c r="L99" s="280" t="s">
        <v>71</v>
      </c>
      <c r="M99" s="278">
        <v>1</v>
      </c>
      <c r="N99" s="297">
        <v>10000000</v>
      </c>
      <c r="O99" s="282" t="s">
        <v>524</v>
      </c>
      <c r="P99" s="283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35.1" customHeight="1">
      <c r="A100" s="274">
        <v>12</v>
      </c>
      <c r="B100" s="275" t="s">
        <v>525</v>
      </c>
      <c r="C100" s="282" t="s">
        <v>526</v>
      </c>
      <c r="D100" s="277" t="s">
        <v>310</v>
      </c>
      <c r="E100" s="282" t="s">
        <v>502</v>
      </c>
      <c r="F100" s="282"/>
      <c r="G100" s="278" t="s">
        <v>732</v>
      </c>
      <c r="H100" s="294" t="s">
        <v>503</v>
      </c>
      <c r="I100" s="277" t="s">
        <v>527</v>
      </c>
      <c r="J100" s="278" t="s">
        <v>528</v>
      </c>
      <c r="K100" s="278" t="s">
        <v>116</v>
      </c>
      <c r="L100" s="280" t="s">
        <v>71</v>
      </c>
      <c r="M100" s="278">
        <v>1</v>
      </c>
      <c r="N100" s="295">
        <v>23225000</v>
      </c>
      <c r="O100" s="282" t="s">
        <v>529</v>
      </c>
      <c r="P100" s="283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35.1" customHeight="1">
      <c r="A101" s="274">
        <v>13</v>
      </c>
      <c r="B101" s="275" t="s">
        <v>530</v>
      </c>
      <c r="C101" s="282" t="s">
        <v>531</v>
      </c>
      <c r="D101" s="277" t="s">
        <v>332</v>
      </c>
      <c r="E101" s="282" t="s">
        <v>502</v>
      </c>
      <c r="F101" s="282"/>
      <c r="G101" s="278" t="s">
        <v>115</v>
      </c>
      <c r="H101" s="298" t="s">
        <v>98</v>
      </c>
      <c r="I101" s="278">
        <v>2015</v>
      </c>
      <c r="J101" s="278" t="s">
        <v>532</v>
      </c>
      <c r="K101" s="278" t="s">
        <v>116</v>
      </c>
      <c r="L101" s="280" t="s">
        <v>71</v>
      </c>
      <c r="M101" s="278">
        <v>1</v>
      </c>
      <c r="N101" s="295">
        <v>55537000</v>
      </c>
      <c r="O101" s="282" t="s">
        <v>533</v>
      </c>
      <c r="P101" s="283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35.1" customHeight="1">
      <c r="A102" s="274">
        <v>14</v>
      </c>
      <c r="B102" s="275" t="s">
        <v>534</v>
      </c>
      <c r="C102" s="282" t="s">
        <v>535</v>
      </c>
      <c r="D102" s="277" t="s">
        <v>308</v>
      </c>
      <c r="E102" s="282" t="s">
        <v>502</v>
      </c>
      <c r="F102" s="282"/>
      <c r="G102" s="278" t="s">
        <v>115</v>
      </c>
      <c r="H102" s="294" t="s">
        <v>503</v>
      </c>
      <c r="I102" s="278">
        <v>2016</v>
      </c>
      <c r="J102" s="278" t="s">
        <v>504</v>
      </c>
      <c r="K102" s="278" t="s">
        <v>116</v>
      </c>
      <c r="L102" s="280" t="s">
        <v>80</v>
      </c>
      <c r="M102" s="278">
        <v>1</v>
      </c>
      <c r="N102" s="295">
        <v>317300000</v>
      </c>
      <c r="O102" s="282" t="s">
        <v>415</v>
      </c>
      <c r="P102" s="283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35.1" customHeight="1">
      <c r="A103" s="274">
        <v>15</v>
      </c>
      <c r="B103" s="275" t="s">
        <v>536</v>
      </c>
      <c r="C103" s="282" t="s">
        <v>537</v>
      </c>
      <c r="D103" s="277" t="s">
        <v>310</v>
      </c>
      <c r="E103" s="282" t="s">
        <v>502</v>
      </c>
      <c r="F103" s="282"/>
      <c r="G103" s="278" t="s">
        <v>115</v>
      </c>
      <c r="H103" s="294" t="s">
        <v>503</v>
      </c>
      <c r="I103" s="278">
        <v>2016</v>
      </c>
      <c r="J103" s="278" t="s">
        <v>538</v>
      </c>
      <c r="K103" s="278" t="s">
        <v>116</v>
      </c>
      <c r="L103" s="280" t="s">
        <v>80</v>
      </c>
      <c r="M103" s="278">
        <v>1</v>
      </c>
      <c r="N103" s="295">
        <v>60000000</v>
      </c>
      <c r="O103" s="282" t="s">
        <v>539</v>
      </c>
      <c r="P103" s="283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35.1" customHeight="1">
      <c r="A104" s="274">
        <v>16</v>
      </c>
      <c r="B104" s="275" t="s">
        <v>540</v>
      </c>
      <c r="C104" s="276" t="s">
        <v>541</v>
      </c>
      <c r="D104" s="277" t="s">
        <v>332</v>
      </c>
      <c r="E104" s="282" t="s">
        <v>502</v>
      </c>
      <c r="F104" s="282"/>
      <c r="G104" s="278" t="s">
        <v>732</v>
      </c>
      <c r="H104" s="298" t="s">
        <v>98</v>
      </c>
      <c r="I104" s="278">
        <v>2016</v>
      </c>
      <c r="J104" s="278" t="s">
        <v>542</v>
      </c>
      <c r="K104" s="278" t="s">
        <v>116</v>
      </c>
      <c r="L104" s="280" t="s">
        <v>80</v>
      </c>
      <c r="M104" s="278">
        <v>1</v>
      </c>
      <c r="N104" s="295">
        <v>25000000</v>
      </c>
      <c r="O104" s="282" t="s">
        <v>122</v>
      </c>
      <c r="P104" s="283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35.1" customHeight="1">
      <c r="A105" s="274">
        <v>17</v>
      </c>
      <c r="B105" s="275" t="s">
        <v>543</v>
      </c>
      <c r="C105" s="282" t="s">
        <v>506</v>
      </c>
      <c r="D105" s="277" t="s">
        <v>393</v>
      </c>
      <c r="E105" s="282" t="s">
        <v>502</v>
      </c>
      <c r="F105" s="282"/>
      <c r="G105" s="278" t="s">
        <v>732</v>
      </c>
      <c r="H105" s="298" t="s">
        <v>544</v>
      </c>
      <c r="I105" s="278">
        <v>2016</v>
      </c>
      <c r="J105" s="278" t="s">
        <v>516</v>
      </c>
      <c r="K105" s="278" t="s">
        <v>116</v>
      </c>
      <c r="L105" s="280" t="s">
        <v>71</v>
      </c>
      <c r="M105" s="278">
        <v>1</v>
      </c>
      <c r="N105" s="295">
        <v>139000000</v>
      </c>
      <c r="O105" s="282" t="s">
        <v>545</v>
      </c>
      <c r="P105" s="283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35.1" customHeight="1">
      <c r="A106" s="274">
        <v>18</v>
      </c>
      <c r="B106" s="275" t="s">
        <v>546</v>
      </c>
      <c r="C106" s="282" t="s">
        <v>547</v>
      </c>
      <c r="D106" s="277" t="s">
        <v>308</v>
      </c>
      <c r="E106" s="282" t="s">
        <v>502</v>
      </c>
      <c r="F106" s="282"/>
      <c r="G106" s="278" t="s">
        <v>732</v>
      </c>
      <c r="H106" s="298" t="s">
        <v>548</v>
      </c>
      <c r="I106" s="277" t="s">
        <v>549</v>
      </c>
      <c r="J106" s="278" t="s">
        <v>550</v>
      </c>
      <c r="K106" s="278" t="s">
        <v>116</v>
      </c>
      <c r="L106" s="280" t="s">
        <v>71</v>
      </c>
      <c r="M106" s="278">
        <v>1</v>
      </c>
      <c r="N106" s="295">
        <v>8802000</v>
      </c>
      <c r="O106" s="282" t="s">
        <v>551</v>
      </c>
      <c r="P106" s="283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35.1" customHeight="1">
      <c r="A107" s="274">
        <v>19</v>
      </c>
      <c r="B107" s="275" t="s">
        <v>521</v>
      </c>
      <c r="C107" s="282" t="s">
        <v>552</v>
      </c>
      <c r="D107" s="277" t="s">
        <v>308</v>
      </c>
      <c r="E107" s="282" t="s">
        <v>502</v>
      </c>
      <c r="F107" s="282"/>
      <c r="G107" s="278" t="s">
        <v>732</v>
      </c>
      <c r="H107" s="298" t="s">
        <v>553</v>
      </c>
      <c r="I107" s="277" t="s">
        <v>554</v>
      </c>
      <c r="J107" s="278">
        <v>1</v>
      </c>
      <c r="K107" s="278" t="s">
        <v>116</v>
      </c>
      <c r="L107" s="280" t="s">
        <v>71</v>
      </c>
      <c r="M107" s="278">
        <v>1</v>
      </c>
      <c r="N107" s="295">
        <v>51026850</v>
      </c>
      <c r="O107" s="282" t="s">
        <v>555</v>
      </c>
      <c r="P107" s="283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35.1" customHeight="1">
      <c r="A108" s="274">
        <v>20</v>
      </c>
      <c r="B108" s="275" t="s">
        <v>543</v>
      </c>
      <c r="C108" s="282" t="s">
        <v>506</v>
      </c>
      <c r="D108" s="277" t="s">
        <v>308</v>
      </c>
      <c r="E108" s="282" t="s">
        <v>502</v>
      </c>
      <c r="F108" s="282"/>
      <c r="G108" s="278" t="s">
        <v>732</v>
      </c>
      <c r="H108" s="298" t="s">
        <v>240</v>
      </c>
      <c r="I108" s="277">
        <v>2024</v>
      </c>
      <c r="J108" s="278">
        <v>1</v>
      </c>
      <c r="K108" s="278" t="s">
        <v>116</v>
      </c>
      <c r="L108" s="280" t="s">
        <v>71</v>
      </c>
      <c r="M108" s="278">
        <v>1</v>
      </c>
      <c r="N108" s="295">
        <v>7995500</v>
      </c>
      <c r="O108" s="282" t="s">
        <v>519</v>
      </c>
      <c r="P108" s="283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35.1" customHeight="1">
      <c r="A109" s="274">
        <v>21</v>
      </c>
      <c r="B109" s="275" t="s">
        <v>543</v>
      </c>
      <c r="C109" s="282" t="s">
        <v>506</v>
      </c>
      <c r="D109" s="277" t="s">
        <v>332</v>
      </c>
      <c r="E109" s="282" t="s">
        <v>502</v>
      </c>
      <c r="F109" s="282"/>
      <c r="G109" s="278" t="s">
        <v>732</v>
      </c>
      <c r="H109" s="298" t="s">
        <v>240</v>
      </c>
      <c r="I109" s="277">
        <v>2024</v>
      </c>
      <c r="J109" s="278">
        <v>1</v>
      </c>
      <c r="K109" s="278" t="s">
        <v>116</v>
      </c>
      <c r="L109" s="280" t="s">
        <v>71</v>
      </c>
      <c r="M109" s="278">
        <v>1</v>
      </c>
      <c r="N109" s="295">
        <v>11817000</v>
      </c>
      <c r="O109" s="282" t="s">
        <v>518</v>
      </c>
      <c r="P109" s="283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35.1" customHeight="1">
      <c r="A110" s="274">
        <v>22</v>
      </c>
      <c r="B110" s="275" t="s">
        <v>546</v>
      </c>
      <c r="C110" s="282" t="s">
        <v>547</v>
      </c>
      <c r="D110" s="277" t="s">
        <v>332</v>
      </c>
      <c r="E110" s="282" t="s">
        <v>502</v>
      </c>
      <c r="F110" s="282"/>
      <c r="G110" s="278" t="s">
        <v>732</v>
      </c>
      <c r="H110" s="298" t="s">
        <v>240</v>
      </c>
      <c r="I110" s="277">
        <v>2024</v>
      </c>
      <c r="J110" s="278">
        <v>1</v>
      </c>
      <c r="K110" s="278" t="s">
        <v>116</v>
      </c>
      <c r="L110" s="280" t="s">
        <v>71</v>
      </c>
      <c r="M110" s="278">
        <v>1</v>
      </c>
      <c r="N110" s="295">
        <v>41810000</v>
      </c>
      <c r="O110" s="282" t="s">
        <v>733</v>
      </c>
      <c r="P110" s="283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35.1" customHeight="1">
      <c r="A111" s="274">
        <v>23</v>
      </c>
      <c r="B111" s="275" t="s">
        <v>546</v>
      </c>
      <c r="C111" s="282" t="s">
        <v>547</v>
      </c>
      <c r="D111" s="277" t="s">
        <v>308</v>
      </c>
      <c r="E111" s="282" t="s">
        <v>502</v>
      </c>
      <c r="F111" s="282"/>
      <c r="G111" s="278" t="s">
        <v>732</v>
      </c>
      <c r="H111" s="298" t="s">
        <v>240</v>
      </c>
      <c r="I111" s="277">
        <v>2024</v>
      </c>
      <c r="J111" s="278">
        <v>1</v>
      </c>
      <c r="K111" s="278" t="s">
        <v>116</v>
      </c>
      <c r="L111" s="280" t="s">
        <v>71</v>
      </c>
      <c r="M111" s="278">
        <v>1</v>
      </c>
      <c r="N111" s="295">
        <v>12785500</v>
      </c>
      <c r="O111" s="282" t="s">
        <v>734</v>
      </c>
      <c r="P111" s="283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s="681" customFormat="1" ht="60.75" customHeight="1">
      <c r="A112" s="713">
        <v>24</v>
      </c>
      <c r="B112" s="714" t="s">
        <v>1067</v>
      </c>
      <c r="C112" s="715" t="s">
        <v>1036</v>
      </c>
      <c r="D112" s="716" t="s">
        <v>308</v>
      </c>
      <c r="E112" s="715" t="s">
        <v>502</v>
      </c>
      <c r="F112" s="715"/>
      <c r="G112" s="717" t="s">
        <v>732</v>
      </c>
      <c r="H112" s="718" t="s">
        <v>240</v>
      </c>
      <c r="I112" s="716">
        <v>2025</v>
      </c>
      <c r="J112" s="717">
        <v>1</v>
      </c>
      <c r="K112" s="717" t="s">
        <v>116</v>
      </c>
      <c r="L112" s="719" t="s">
        <v>71</v>
      </c>
      <c r="M112" s="717">
        <v>1</v>
      </c>
      <c r="N112" s="684">
        <v>107087100</v>
      </c>
      <c r="O112" s="685" t="s">
        <v>4410</v>
      </c>
      <c r="P112" s="720"/>
      <c r="Q112" s="697"/>
      <c r="R112" s="679"/>
      <c r="S112" s="679"/>
      <c r="T112" s="679"/>
      <c r="U112" s="679"/>
      <c r="V112" s="679"/>
      <c r="W112" s="679"/>
      <c r="X112" s="679"/>
      <c r="Y112" s="679"/>
      <c r="Z112" s="679"/>
    </row>
    <row r="113" spans="1:26" s="681" customFormat="1" ht="47.25" customHeight="1">
      <c r="A113" s="713">
        <v>25</v>
      </c>
      <c r="B113" s="714" t="s">
        <v>543</v>
      </c>
      <c r="C113" s="715" t="s">
        <v>506</v>
      </c>
      <c r="D113" s="716" t="s">
        <v>310</v>
      </c>
      <c r="E113" s="715" t="s">
        <v>502</v>
      </c>
      <c r="F113" s="715"/>
      <c r="G113" s="717" t="s">
        <v>732</v>
      </c>
      <c r="H113" s="718" t="s">
        <v>240</v>
      </c>
      <c r="I113" s="716">
        <v>2025</v>
      </c>
      <c r="J113" s="717">
        <v>1</v>
      </c>
      <c r="K113" s="717" t="s">
        <v>116</v>
      </c>
      <c r="L113" s="719" t="s">
        <v>71</v>
      </c>
      <c r="M113" s="717">
        <v>1</v>
      </c>
      <c r="N113" s="684">
        <v>7174000</v>
      </c>
      <c r="O113" s="685" t="s">
        <v>4411</v>
      </c>
      <c r="P113" s="720"/>
      <c r="Q113" s="697"/>
      <c r="R113" s="679"/>
      <c r="S113" s="679"/>
      <c r="T113" s="679"/>
      <c r="U113" s="679"/>
      <c r="V113" s="679"/>
      <c r="W113" s="679"/>
      <c r="X113" s="679"/>
      <c r="Y113" s="679"/>
      <c r="Z113" s="679"/>
    </row>
    <row r="114" spans="1:26" ht="15.75" customHeight="1">
      <c r="A114" s="274"/>
      <c r="B114" s="284"/>
      <c r="C114" s="285" t="s">
        <v>13</v>
      </c>
      <c r="D114" s="278"/>
      <c r="E114" s="282"/>
      <c r="F114" s="282"/>
      <c r="G114" s="278"/>
      <c r="H114" s="275"/>
      <c r="I114" s="282"/>
      <c r="J114" s="282"/>
      <c r="K114" s="278"/>
      <c r="L114" s="282"/>
      <c r="M114" s="282"/>
      <c r="N114" s="292">
        <f>SUM(N89:N113)</f>
        <v>2117460950</v>
      </c>
      <c r="O114" s="282"/>
      <c r="P114" s="287">
        <v>2587846900</v>
      </c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5.75" customHeight="1">
      <c r="A115" s="288" t="s">
        <v>124</v>
      </c>
      <c r="B115" s="289" t="s">
        <v>125</v>
      </c>
      <c r="C115" s="285"/>
      <c r="D115" s="290"/>
      <c r="E115" s="285"/>
      <c r="F115" s="285"/>
      <c r="G115" s="285"/>
      <c r="H115" s="290"/>
      <c r="I115" s="285"/>
      <c r="J115" s="285"/>
      <c r="K115" s="290"/>
      <c r="L115" s="285"/>
      <c r="M115" s="285"/>
      <c r="N115" s="285"/>
      <c r="O115" s="285"/>
      <c r="P115" s="299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5.75" customHeight="1">
      <c r="A116" s="274"/>
      <c r="B116" s="284" t="s">
        <v>232</v>
      </c>
      <c r="C116" s="282"/>
      <c r="D116" s="278"/>
      <c r="E116" s="282"/>
      <c r="F116" s="282"/>
      <c r="G116" s="278"/>
      <c r="H116" s="275"/>
      <c r="I116" s="282"/>
      <c r="J116" s="282"/>
      <c r="K116" s="278"/>
      <c r="L116" s="282"/>
      <c r="M116" s="282"/>
      <c r="N116" s="278"/>
      <c r="O116" s="282"/>
      <c r="P116" s="283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5.75" customHeight="1">
      <c r="A117" s="274">
        <v>1</v>
      </c>
      <c r="B117" s="300" t="s">
        <v>556</v>
      </c>
      <c r="C117" s="296" t="s">
        <v>557</v>
      </c>
      <c r="D117" s="277" t="s">
        <v>308</v>
      </c>
      <c r="E117" s="282" t="s">
        <v>558</v>
      </c>
      <c r="F117" s="282"/>
      <c r="G117" s="278" t="s">
        <v>559</v>
      </c>
      <c r="H117" s="275" t="s">
        <v>239</v>
      </c>
      <c r="I117" s="301" t="s">
        <v>560</v>
      </c>
      <c r="J117" s="278">
        <v>40</v>
      </c>
      <c r="K117" s="278" t="s">
        <v>119</v>
      </c>
      <c r="L117" s="280" t="s">
        <v>71</v>
      </c>
      <c r="M117" s="278">
        <v>1</v>
      </c>
      <c r="N117" s="297">
        <v>35000000</v>
      </c>
      <c r="O117" s="282" t="s">
        <v>120</v>
      </c>
      <c r="P117" s="302" t="s">
        <v>561</v>
      </c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5.75" customHeight="1">
      <c r="A118" s="274">
        <v>2</v>
      </c>
      <c r="B118" s="300" t="s">
        <v>556</v>
      </c>
      <c r="C118" s="296" t="s">
        <v>557</v>
      </c>
      <c r="D118" s="277" t="s">
        <v>310</v>
      </c>
      <c r="E118" s="282" t="s">
        <v>558</v>
      </c>
      <c r="F118" s="282"/>
      <c r="G118" s="278" t="s">
        <v>559</v>
      </c>
      <c r="H118" s="275" t="s">
        <v>239</v>
      </c>
      <c r="I118" s="301" t="s">
        <v>560</v>
      </c>
      <c r="J118" s="278">
        <v>30</v>
      </c>
      <c r="K118" s="278" t="s">
        <v>119</v>
      </c>
      <c r="L118" s="280" t="s">
        <v>71</v>
      </c>
      <c r="M118" s="278">
        <v>1</v>
      </c>
      <c r="N118" s="297">
        <v>25000000</v>
      </c>
      <c r="O118" s="282" t="s">
        <v>120</v>
      </c>
      <c r="P118" s="302" t="s">
        <v>562</v>
      </c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5.75" customHeight="1">
      <c r="A119" s="274">
        <v>3</v>
      </c>
      <c r="B119" s="300" t="s">
        <v>556</v>
      </c>
      <c r="C119" s="296" t="s">
        <v>557</v>
      </c>
      <c r="D119" s="277" t="s">
        <v>332</v>
      </c>
      <c r="E119" s="282" t="s">
        <v>558</v>
      </c>
      <c r="F119" s="282"/>
      <c r="G119" s="278" t="s">
        <v>559</v>
      </c>
      <c r="H119" s="275" t="s">
        <v>239</v>
      </c>
      <c r="I119" s="301" t="s">
        <v>560</v>
      </c>
      <c r="J119" s="278">
        <v>60</v>
      </c>
      <c r="K119" s="278" t="s">
        <v>119</v>
      </c>
      <c r="L119" s="280" t="s">
        <v>71</v>
      </c>
      <c r="M119" s="278">
        <v>1</v>
      </c>
      <c r="N119" s="297">
        <v>37000000</v>
      </c>
      <c r="O119" s="282" t="s">
        <v>120</v>
      </c>
      <c r="P119" s="302" t="s">
        <v>563</v>
      </c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5.75" customHeight="1">
      <c r="A120" s="274">
        <v>4</v>
      </c>
      <c r="B120" s="300" t="s">
        <v>564</v>
      </c>
      <c r="C120" s="296" t="s">
        <v>565</v>
      </c>
      <c r="D120" s="277" t="s">
        <v>308</v>
      </c>
      <c r="E120" s="282" t="s">
        <v>566</v>
      </c>
      <c r="F120" s="282"/>
      <c r="G120" s="278" t="s">
        <v>126</v>
      </c>
      <c r="H120" s="275" t="s">
        <v>567</v>
      </c>
      <c r="I120" s="280">
        <v>2010</v>
      </c>
      <c r="J120" s="278">
        <v>2150</v>
      </c>
      <c r="K120" s="278" t="s">
        <v>119</v>
      </c>
      <c r="L120" s="280" t="s">
        <v>71</v>
      </c>
      <c r="M120" s="278">
        <v>1</v>
      </c>
      <c r="N120" s="297">
        <v>219303000</v>
      </c>
      <c r="O120" s="282" t="s">
        <v>120</v>
      </c>
      <c r="P120" s="302" t="s">
        <v>568</v>
      </c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5.75" customHeight="1">
      <c r="A121" s="274">
        <v>5</v>
      </c>
      <c r="B121" s="300" t="s">
        <v>556</v>
      </c>
      <c r="C121" s="296" t="s">
        <v>557</v>
      </c>
      <c r="D121" s="277" t="s">
        <v>310</v>
      </c>
      <c r="E121" s="282" t="s">
        <v>558</v>
      </c>
      <c r="F121" s="282"/>
      <c r="G121" s="278" t="s">
        <v>559</v>
      </c>
      <c r="H121" s="275" t="s">
        <v>127</v>
      </c>
      <c r="I121" s="280">
        <v>2010</v>
      </c>
      <c r="J121" s="278">
        <v>770</v>
      </c>
      <c r="K121" s="278" t="s">
        <v>119</v>
      </c>
      <c r="L121" s="280" t="s">
        <v>71</v>
      </c>
      <c r="M121" s="278">
        <v>1</v>
      </c>
      <c r="N121" s="297">
        <v>49298702</v>
      </c>
      <c r="O121" s="282" t="s">
        <v>120</v>
      </c>
      <c r="P121" s="302" t="s">
        <v>569</v>
      </c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5.75" customHeight="1">
      <c r="A122" s="274">
        <v>6</v>
      </c>
      <c r="B122" s="300" t="s">
        <v>570</v>
      </c>
      <c r="C122" s="296" t="s">
        <v>571</v>
      </c>
      <c r="D122" s="277" t="s">
        <v>308</v>
      </c>
      <c r="E122" s="282" t="s">
        <v>571</v>
      </c>
      <c r="F122" s="282"/>
      <c r="G122" s="278" t="s">
        <v>559</v>
      </c>
      <c r="H122" s="275" t="s">
        <v>127</v>
      </c>
      <c r="I122" s="301" t="s">
        <v>572</v>
      </c>
      <c r="J122" s="278">
        <v>460</v>
      </c>
      <c r="K122" s="278" t="s">
        <v>146</v>
      </c>
      <c r="L122" s="280" t="s">
        <v>71</v>
      </c>
      <c r="M122" s="278">
        <v>1</v>
      </c>
      <c r="N122" s="297">
        <v>190452495</v>
      </c>
      <c r="O122" s="282" t="s">
        <v>120</v>
      </c>
      <c r="P122" s="302" t="s">
        <v>573</v>
      </c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5.75" customHeight="1">
      <c r="A123" s="274">
        <v>7</v>
      </c>
      <c r="B123" s="300" t="s">
        <v>564</v>
      </c>
      <c r="C123" s="296" t="s">
        <v>565</v>
      </c>
      <c r="D123" s="277" t="s">
        <v>310</v>
      </c>
      <c r="E123" s="282" t="s">
        <v>566</v>
      </c>
      <c r="F123" s="282"/>
      <c r="G123" s="278" t="s">
        <v>126</v>
      </c>
      <c r="H123" s="275" t="s">
        <v>567</v>
      </c>
      <c r="I123" s="280">
        <v>2011</v>
      </c>
      <c r="J123" s="278">
        <v>2150</v>
      </c>
      <c r="K123" s="278" t="s">
        <v>119</v>
      </c>
      <c r="L123" s="280" t="s">
        <v>71</v>
      </c>
      <c r="M123" s="278">
        <v>1</v>
      </c>
      <c r="N123" s="297">
        <v>176216000</v>
      </c>
      <c r="O123" s="282" t="s">
        <v>120</v>
      </c>
      <c r="P123" s="302" t="s">
        <v>574</v>
      </c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5.75" customHeight="1">
      <c r="A124" s="274">
        <v>8</v>
      </c>
      <c r="B124" s="300" t="s">
        <v>564</v>
      </c>
      <c r="C124" s="296" t="s">
        <v>565</v>
      </c>
      <c r="D124" s="277" t="s">
        <v>308</v>
      </c>
      <c r="E124" s="282" t="s">
        <v>566</v>
      </c>
      <c r="F124" s="282"/>
      <c r="G124" s="278" t="s">
        <v>126</v>
      </c>
      <c r="H124" s="275" t="s">
        <v>567</v>
      </c>
      <c r="I124" s="280">
        <v>2012</v>
      </c>
      <c r="J124" s="278">
        <v>2225</v>
      </c>
      <c r="K124" s="278" t="s">
        <v>119</v>
      </c>
      <c r="L124" s="280" t="s">
        <v>71</v>
      </c>
      <c r="M124" s="278">
        <v>1</v>
      </c>
      <c r="N124" s="297">
        <v>332492700</v>
      </c>
      <c r="O124" s="282" t="s">
        <v>120</v>
      </c>
      <c r="P124" s="302" t="s">
        <v>575</v>
      </c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5.75" customHeight="1">
      <c r="A125" s="274">
        <v>9</v>
      </c>
      <c r="B125" s="300" t="s">
        <v>556</v>
      </c>
      <c r="C125" s="296" t="s">
        <v>557</v>
      </c>
      <c r="D125" s="277" t="s">
        <v>310</v>
      </c>
      <c r="E125" s="282" t="s">
        <v>558</v>
      </c>
      <c r="F125" s="282"/>
      <c r="G125" s="278" t="s">
        <v>559</v>
      </c>
      <c r="H125" s="275" t="s">
        <v>127</v>
      </c>
      <c r="I125" s="303" t="s">
        <v>576</v>
      </c>
      <c r="J125" s="278">
        <v>600</v>
      </c>
      <c r="K125" s="278" t="s">
        <v>119</v>
      </c>
      <c r="L125" s="280" t="s">
        <v>71</v>
      </c>
      <c r="M125" s="278">
        <v>1</v>
      </c>
      <c r="N125" s="297">
        <v>52000000</v>
      </c>
      <c r="O125" s="282" t="s">
        <v>120</v>
      </c>
      <c r="P125" s="302" t="s">
        <v>577</v>
      </c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5.75" customHeight="1">
      <c r="A126" s="274">
        <v>10</v>
      </c>
      <c r="B126" s="300" t="s">
        <v>564</v>
      </c>
      <c r="C126" s="296" t="s">
        <v>565</v>
      </c>
      <c r="D126" s="277" t="s">
        <v>308</v>
      </c>
      <c r="E126" s="282" t="s">
        <v>566</v>
      </c>
      <c r="F126" s="282"/>
      <c r="G126" s="278" t="s">
        <v>126</v>
      </c>
      <c r="H126" s="275" t="s">
        <v>567</v>
      </c>
      <c r="I126" s="280">
        <v>2013</v>
      </c>
      <c r="J126" s="278">
        <v>2420</v>
      </c>
      <c r="K126" s="278" t="s">
        <v>119</v>
      </c>
      <c r="L126" s="280" t="s">
        <v>71</v>
      </c>
      <c r="M126" s="278">
        <v>1</v>
      </c>
      <c r="N126" s="297">
        <v>250190700</v>
      </c>
      <c r="O126" s="282" t="s">
        <v>120</v>
      </c>
      <c r="P126" s="302" t="s">
        <v>578</v>
      </c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5.75" customHeight="1">
      <c r="A127" s="274">
        <v>11</v>
      </c>
      <c r="B127" s="300" t="s">
        <v>570</v>
      </c>
      <c r="C127" s="296" t="s">
        <v>571</v>
      </c>
      <c r="D127" s="277" t="s">
        <v>310</v>
      </c>
      <c r="E127" s="282" t="s">
        <v>571</v>
      </c>
      <c r="F127" s="282"/>
      <c r="G127" s="278" t="s">
        <v>559</v>
      </c>
      <c r="H127" s="275" t="s">
        <v>127</v>
      </c>
      <c r="I127" s="301" t="s">
        <v>579</v>
      </c>
      <c r="J127" s="278">
        <v>2</v>
      </c>
      <c r="K127" s="278" t="s">
        <v>146</v>
      </c>
      <c r="L127" s="280" t="s">
        <v>71</v>
      </c>
      <c r="M127" s="278">
        <v>1</v>
      </c>
      <c r="N127" s="297">
        <v>250413250</v>
      </c>
      <c r="O127" s="282" t="s">
        <v>120</v>
      </c>
      <c r="P127" s="302" t="s">
        <v>580</v>
      </c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5.75" customHeight="1">
      <c r="A128" s="274">
        <v>12</v>
      </c>
      <c r="B128" s="300" t="s">
        <v>564</v>
      </c>
      <c r="C128" s="296" t="s">
        <v>565</v>
      </c>
      <c r="D128" s="277" t="s">
        <v>393</v>
      </c>
      <c r="E128" s="282" t="s">
        <v>566</v>
      </c>
      <c r="F128" s="282"/>
      <c r="G128" s="278" t="s">
        <v>126</v>
      </c>
      <c r="H128" s="275" t="s">
        <v>567</v>
      </c>
      <c r="I128" s="280">
        <v>2013</v>
      </c>
      <c r="J128" s="278">
        <v>318</v>
      </c>
      <c r="K128" s="278" t="s">
        <v>119</v>
      </c>
      <c r="L128" s="280" t="s">
        <v>71</v>
      </c>
      <c r="M128" s="278">
        <v>1</v>
      </c>
      <c r="N128" s="297">
        <v>17763350</v>
      </c>
      <c r="O128" s="282" t="s">
        <v>120</v>
      </c>
      <c r="P128" s="302" t="s">
        <v>581</v>
      </c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5.75" customHeight="1">
      <c r="A129" s="274">
        <v>13</v>
      </c>
      <c r="B129" s="300" t="s">
        <v>564</v>
      </c>
      <c r="C129" s="296" t="s">
        <v>565</v>
      </c>
      <c r="D129" s="277" t="s">
        <v>490</v>
      </c>
      <c r="E129" s="282" t="s">
        <v>566</v>
      </c>
      <c r="F129" s="282"/>
      <c r="G129" s="278" t="s">
        <v>126</v>
      </c>
      <c r="H129" s="275" t="s">
        <v>567</v>
      </c>
      <c r="I129" s="280">
        <v>2013</v>
      </c>
      <c r="J129" s="278">
        <v>950</v>
      </c>
      <c r="K129" s="278" t="s">
        <v>119</v>
      </c>
      <c r="L129" s="280" t="s">
        <v>71</v>
      </c>
      <c r="M129" s="278">
        <v>1</v>
      </c>
      <c r="N129" s="297">
        <v>58900500</v>
      </c>
      <c r="O129" s="282" t="s">
        <v>120</v>
      </c>
      <c r="P129" s="302" t="s">
        <v>582</v>
      </c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5.75" customHeight="1">
      <c r="A130" s="274">
        <v>14</v>
      </c>
      <c r="B130" s="300" t="s">
        <v>556</v>
      </c>
      <c r="C130" s="296" t="s">
        <v>557</v>
      </c>
      <c r="D130" s="277" t="s">
        <v>404</v>
      </c>
      <c r="E130" s="282" t="s">
        <v>559</v>
      </c>
      <c r="F130" s="282"/>
      <c r="G130" s="278" t="s">
        <v>559</v>
      </c>
      <c r="H130" s="275" t="s">
        <v>127</v>
      </c>
      <c r="I130" s="303" t="s">
        <v>579</v>
      </c>
      <c r="J130" s="278">
        <v>20</v>
      </c>
      <c r="K130" s="278" t="s">
        <v>119</v>
      </c>
      <c r="L130" s="280" t="s">
        <v>71</v>
      </c>
      <c r="M130" s="278">
        <v>1</v>
      </c>
      <c r="N130" s="297">
        <v>10000000</v>
      </c>
      <c r="O130" s="282" t="s">
        <v>120</v>
      </c>
      <c r="P130" s="302" t="s">
        <v>577</v>
      </c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5.75" customHeight="1">
      <c r="A131" s="274">
        <v>15</v>
      </c>
      <c r="B131" s="300" t="s">
        <v>583</v>
      </c>
      <c r="C131" s="296" t="s">
        <v>584</v>
      </c>
      <c r="D131" s="277" t="s">
        <v>310</v>
      </c>
      <c r="E131" s="282" t="s">
        <v>585</v>
      </c>
      <c r="F131" s="282"/>
      <c r="G131" s="278" t="s">
        <v>586</v>
      </c>
      <c r="H131" s="275" t="s">
        <v>127</v>
      </c>
      <c r="I131" s="303" t="s">
        <v>587</v>
      </c>
      <c r="J131" s="278">
        <v>100</v>
      </c>
      <c r="K131" s="278" t="s">
        <v>119</v>
      </c>
      <c r="L131" s="280" t="s">
        <v>71</v>
      </c>
      <c r="M131" s="278">
        <v>1</v>
      </c>
      <c r="N131" s="297">
        <v>26800000</v>
      </c>
      <c r="O131" s="282" t="s">
        <v>120</v>
      </c>
      <c r="P131" s="302" t="s">
        <v>588</v>
      </c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5.75" customHeight="1">
      <c r="A132" s="274">
        <v>16</v>
      </c>
      <c r="B132" s="300" t="s">
        <v>564</v>
      </c>
      <c r="C132" s="296" t="s">
        <v>565</v>
      </c>
      <c r="D132" s="277" t="s">
        <v>332</v>
      </c>
      <c r="E132" s="282" t="s">
        <v>566</v>
      </c>
      <c r="F132" s="282"/>
      <c r="G132" s="278" t="s">
        <v>126</v>
      </c>
      <c r="H132" s="275" t="s">
        <v>567</v>
      </c>
      <c r="I132" s="303" t="s">
        <v>587</v>
      </c>
      <c r="J132" s="278">
        <v>2</v>
      </c>
      <c r="K132" s="278" t="s">
        <v>146</v>
      </c>
      <c r="L132" s="280" t="s">
        <v>71</v>
      </c>
      <c r="M132" s="278">
        <v>1</v>
      </c>
      <c r="N132" s="297">
        <v>272675050</v>
      </c>
      <c r="O132" s="282" t="s">
        <v>120</v>
      </c>
      <c r="P132" s="302" t="s">
        <v>589</v>
      </c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5.75" customHeight="1">
      <c r="A133" s="274">
        <v>17</v>
      </c>
      <c r="B133" s="300" t="s">
        <v>564</v>
      </c>
      <c r="C133" s="296" t="s">
        <v>565</v>
      </c>
      <c r="D133" s="277" t="s">
        <v>393</v>
      </c>
      <c r="E133" s="282" t="s">
        <v>566</v>
      </c>
      <c r="F133" s="282"/>
      <c r="G133" s="278" t="s">
        <v>126</v>
      </c>
      <c r="H133" s="275" t="s">
        <v>567</v>
      </c>
      <c r="I133" s="303" t="s">
        <v>587</v>
      </c>
      <c r="J133" s="278">
        <v>230</v>
      </c>
      <c r="K133" s="278" t="s">
        <v>119</v>
      </c>
      <c r="L133" s="280" t="s">
        <v>71</v>
      </c>
      <c r="M133" s="278">
        <v>1</v>
      </c>
      <c r="N133" s="297">
        <v>78210000</v>
      </c>
      <c r="O133" s="282" t="s">
        <v>120</v>
      </c>
      <c r="P133" s="302" t="s">
        <v>590</v>
      </c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5.75" customHeight="1">
      <c r="A134" s="274">
        <v>18</v>
      </c>
      <c r="B134" s="300" t="s">
        <v>556</v>
      </c>
      <c r="C134" s="296" t="s">
        <v>557</v>
      </c>
      <c r="D134" s="277" t="s">
        <v>490</v>
      </c>
      <c r="E134" s="282" t="s">
        <v>558</v>
      </c>
      <c r="F134" s="282"/>
      <c r="G134" s="278" t="s">
        <v>559</v>
      </c>
      <c r="H134" s="275" t="s">
        <v>127</v>
      </c>
      <c r="I134" s="303" t="s">
        <v>587</v>
      </c>
      <c r="J134" s="278">
        <v>218</v>
      </c>
      <c r="K134" s="278" t="s">
        <v>119</v>
      </c>
      <c r="L134" s="280" t="s">
        <v>71</v>
      </c>
      <c r="M134" s="278">
        <v>1</v>
      </c>
      <c r="N134" s="297">
        <v>18250000</v>
      </c>
      <c r="O134" s="282" t="s">
        <v>120</v>
      </c>
      <c r="P134" s="302" t="s">
        <v>591</v>
      </c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5.75" customHeight="1">
      <c r="A135" s="274">
        <v>19</v>
      </c>
      <c r="B135" s="300" t="s">
        <v>556</v>
      </c>
      <c r="C135" s="296" t="s">
        <v>557</v>
      </c>
      <c r="D135" s="277" t="s">
        <v>404</v>
      </c>
      <c r="E135" s="282" t="s">
        <v>558</v>
      </c>
      <c r="F135" s="282"/>
      <c r="G135" s="278" t="s">
        <v>559</v>
      </c>
      <c r="H135" s="275" t="s">
        <v>123</v>
      </c>
      <c r="I135" s="303" t="s">
        <v>587</v>
      </c>
      <c r="J135" s="278">
        <v>156</v>
      </c>
      <c r="K135" s="278" t="s">
        <v>119</v>
      </c>
      <c r="L135" s="280" t="s">
        <v>71</v>
      </c>
      <c r="M135" s="278">
        <v>1</v>
      </c>
      <c r="N135" s="297">
        <v>52150000</v>
      </c>
      <c r="O135" s="282" t="s">
        <v>120</v>
      </c>
      <c r="P135" s="302" t="s">
        <v>592</v>
      </c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5.75" customHeight="1">
      <c r="A136" s="274">
        <v>20</v>
      </c>
      <c r="B136" s="300" t="s">
        <v>564</v>
      </c>
      <c r="C136" s="296" t="s">
        <v>557</v>
      </c>
      <c r="D136" s="277" t="s">
        <v>308</v>
      </c>
      <c r="E136" s="282" t="s">
        <v>558</v>
      </c>
      <c r="F136" s="282"/>
      <c r="G136" s="278" t="s">
        <v>559</v>
      </c>
      <c r="H136" s="275" t="s">
        <v>134</v>
      </c>
      <c r="I136" s="303" t="s">
        <v>527</v>
      </c>
      <c r="J136" s="278">
        <v>57</v>
      </c>
      <c r="K136" s="278" t="s">
        <v>119</v>
      </c>
      <c r="L136" s="280" t="s">
        <v>71</v>
      </c>
      <c r="M136" s="278">
        <v>1</v>
      </c>
      <c r="N136" s="297">
        <v>10000000</v>
      </c>
      <c r="O136" s="282" t="s">
        <v>120</v>
      </c>
      <c r="P136" s="302" t="s">
        <v>593</v>
      </c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5.75" customHeight="1">
      <c r="A137" s="274">
        <v>21</v>
      </c>
      <c r="B137" s="300" t="s">
        <v>564</v>
      </c>
      <c r="C137" s="296" t="s">
        <v>557</v>
      </c>
      <c r="D137" s="277" t="s">
        <v>408</v>
      </c>
      <c r="E137" s="282" t="s">
        <v>558</v>
      </c>
      <c r="F137" s="282"/>
      <c r="G137" s="278" t="s">
        <v>559</v>
      </c>
      <c r="H137" s="275" t="s">
        <v>134</v>
      </c>
      <c r="I137" s="303" t="s">
        <v>527</v>
      </c>
      <c r="J137" s="278">
        <v>60</v>
      </c>
      <c r="K137" s="278" t="s">
        <v>119</v>
      </c>
      <c r="L137" s="280" t="s">
        <v>71</v>
      </c>
      <c r="M137" s="278">
        <v>1</v>
      </c>
      <c r="N137" s="297">
        <v>10000000</v>
      </c>
      <c r="O137" s="282" t="s">
        <v>120</v>
      </c>
      <c r="P137" s="302" t="s">
        <v>594</v>
      </c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5.75" customHeight="1">
      <c r="A138" s="274">
        <v>22</v>
      </c>
      <c r="B138" s="300" t="s">
        <v>556</v>
      </c>
      <c r="C138" s="296" t="s">
        <v>557</v>
      </c>
      <c r="D138" s="277" t="s">
        <v>413</v>
      </c>
      <c r="E138" s="282" t="s">
        <v>558</v>
      </c>
      <c r="F138" s="282"/>
      <c r="G138" s="278" t="s">
        <v>559</v>
      </c>
      <c r="H138" s="275" t="s">
        <v>134</v>
      </c>
      <c r="I138" s="303" t="s">
        <v>527</v>
      </c>
      <c r="J138" s="278">
        <v>75</v>
      </c>
      <c r="K138" s="278" t="s">
        <v>119</v>
      </c>
      <c r="L138" s="280" t="s">
        <v>71</v>
      </c>
      <c r="M138" s="278">
        <v>1</v>
      </c>
      <c r="N138" s="297">
        <v>10000000</v>
      </c>
      <c r="O138" s="282" t="s">
        <v>120</v>
      </c>
      <c r="P138" s="302" t="s">
        <v>595</v>
      </c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5.75" customHeight="1">
      <c r="A139" s="274">
        <v>23</v>
      </c>
      <c r="B139" s="300" t="s">
        <v>556</v>
      </c>
      <c r="C139" s="296" t="s">
        <v>557</v>
      </c>
      <c r="D139" s="277" t="s">
        <v>596</v>
      </c>
      <c r="E139" s="282" t="s">
        <v>558</v>
      </c>
      <c r="F139" s="282"/>
      <c r="G139" s="278" t="s">
        <v>559</v>
      </c>
      <c r="H139" s="275" t="s">
        <v>134</v>
      </c>
      <c r="I139" s="303" t="s">
        <v>527</v>
      </c>
      <c r="J139" s="278">
        <v>60</v>
      </c>
      <c r="K139" s="278" t="s">
        <v>119</v>
      </c>
      <c r="L139" s="280" t="s">
        <v>71</v>
      </c>
      <c r="M139" s="278">
        <v>1</v>
      </c>
      <c r="N139" s="297">
        <v>10000000</v>
      </c>
      <c r="O139" s="282" t="s">
        <v>120</v>
      </c>
      <c r="P139" s="302" t="s">
        <v>597</v>
      </c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5.75" customHeight="1">
      <c r="A140" s="274">
        <v>24</v>
      </c>
      <c r="B140" s="300" t="s">
        <v>556</v>
      </c>
      <c r="C140" s="296" t="s">
        <v>557</v>
      </c>
      <c r="D140" s="277" t="s">
        <v>598</v>
      </c>
      <c r="E140" s="282" t="s">
        <v>558</v>
      </c>
      <c r="F140" s="282"/>
      <c r="G140" s="278" t="s">
        <v>559</v>
      </c>
      <c r="H140" s="275" t="s">
        <v>240</v>
      </c>
      <c r="I140" s="303" t="s">
        <v>527</v>
      </c>
      <c r="J140" s="278">
        <v>648</v>
      </c>
      <c r="K140" s="278" t="s">
        <v>119</v>
      </c>
      <c r="L140" s="280" t="s">
        <v>71</v>
      </c>
      <c r="M140" s="278">
        <v>1</v>
      </c>
      <c r="N140" s="297">
        <v>119577800</v>
      </c>
      <c r="O140" s="282" t="s">
        <v>120</v>
      </c>
      <c r="P140" s="302" t="s">
        <v>597</v>
      </c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5.75" customHeight="1">
      <c r="A141" s="274">
        <v>25</v>
      </c>
      <c r="B141" s="300" t="s">
        <v>556</v>
      </c>
      <c r="C141" s="296" t="s">
        <v>557</v>
      </c>
      <c r="D141" s="277" t="s">
        <v>599</v>
      </c>
      <c r="E141" s="282" t="s">
        <v>558</v>
      </c>
      <c r="F141" s="282"/>
      <c r="G141" s="278" t="s">
        <v>559</v>
      </c>
      <c r="H141" s="275" t="s">
        <v>240</v>
      </c>
      <c r="I141" s="303" t="s">
        <v>527</v>
      </c>
      <c r="J141" s="278">
        <v>320</v>
      </c>
      <c r="K141" s="278" t="s">
        <v>119</v>
      </c>
      <c r="L141" s="280" t="s">
        <v>71</v>
      </c>
      <c r="M141" s="278">
        <v>1</v>
      </c>
      <c r="N141" s="297">
        <v>59137000</v>
      </c>
      <c r="O141" s="282" t="s">
        <v>120</v>
      </c>
      <c r="P141" s="302" t="s">
        <v>600</v>
      </c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5.75" customHeight="1">
      <c r="A142" s="274">
        <v>26</v>
      </c>
      <c r="B142" s="300" t="s">
        <v>556</v>
      </c>
      <c r="C142" s="296" t="s">
        <v>557</v>
      </c>
      <c r="D142" s="277" t="s">
        <v>601</v>
      </c>
      <c r="E142" s="282" t="s">
        <v>558</v>
      </c>
      <c r="F142" s="282"/>
      <c r="G142" s="278" t="s">
        <v>559</v>
      </c>
      <c r="H142" s="275" t="s">
        <v>240</v>
      </c>
      <c r="I142" s="303" t="s">
        <v>527</v>
      </c>
      <c r="J142" s="278">
        <v>400</v>
      </c>
      <c r="K142" s="278" t="s">
        <v>119</v>
      </c>
      <c r="L142" s="280" t="s">
        <v>71</v>
      </c>
      <c r="M142" s="278">
        <v>1</v>
      </c>
      <c r="N142" s="297">
        <v>70000000</v>
      </c>
      <c r="O142" s="282" t="s">
        <v>120</v>
      </c>
      <c r="P142" s="302" t="s">
        <v>602</v>
      </c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5.75" customHeight="1">
      <c r="A143" s="274">
        <v>27</v>
      </c>
      <c r="B143" s="300" t="s">
        <v>556</v>
      </c>
      <c r="C143" s="296" t="s">
        <v>557</v>
      </c>
      <c r="D143" s="277" t="s">
        <v>308</v>
      </c>
      <c r="E143" s="282" t="s">
        <v>558</v>
      </c>
      <c r="F143" s="282"/>
      <c r="G143" s="278" t="s">
        <v>559</v>
      </c>
      <c r="H143" s="275" t="s">
        <v>240</v>
      </c>
      <c r="I143" s="303" t="s">
        <v>603</v>
      </c>
      <c r="J143" s="278">
        <v>520</v>
      </c>
      <c r="K143" s="278" t="s">
        <v>119</v>
      </c>
      <c r="L143" s="280" t="s">
        <v>71</v>
      </c>
      <c r="M143" s="278">
        <v>1</v>
      </c>
      <c r="N143" s="297">
        <v>66916000</v>
      </c>
      <c r="O143" s="282" t="s">
        <v>120</v>
      </c>
      <c r="P143" s="302" t="s">
        <v>604</v>
      </c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5.75" customHeight="1">
      <c r="A144" s="274">
        <v>28</v>
      </c>
      <c r="B144" s="300" t="s">
        <v>556</v>
      </c>
      <c r="C144" s="296" t="s">
        <v>557</v>
      </c>
      <c r="D144" s="277" t="s">
        <v>310</v>
      </c>
      <c r="E144" s="282" t="s">
        <v>558</v>
      </c>
      <c r="F144" s="282"/>
      <c r="G144" s="278" t="s">
        <v>559</v>
      </c>
      <c r="H144" s="275" t="s">
        <v>240</v>
      </c>
      <c r="I144" s="303" t="s">
        <v>603</v>
      </c>
      <c r="J144" s="278">
        <v>1100</v>
      </c>
      <c r="K144" s="278" t="s">
        <v>119</v>
      </c>
      <c r="L144" s="280" t="s">
        <v>71</v>
      </c>
      <c r="M144" s="278">
        <v>1</v>
      </c>
      <c r="N144" s="297">
        <v>133832000</v>
      </c>
      <c r="O144" s="282" t="s">
        <v>120</v>
      </c>
      <c r="P144" s="302" t="s">
        <v>597</v>
      </c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5.75" customHeight="1">
      <c r="A145" s="274">
        <v>29</v>
      </c>
      <c r="B145" s="300" t="s">
        <v>556</v>
      </c>
      <c r="C145" s="296" t="s">
        <v>557</v>
      </c>
      <c r="D145" s="277" t="s">
        <v>332</v>
      </c>
      <c r="E145" s="282" t="s">
        <v>558</v>
      </c>
      <c r="F145" s="282"/>
      <c r="G145" s="278" t="s">
        <v>559</v>
      </c>
      <c r="H145" s="275" t="s">
        <v>240</v>
      </c>
      <c r="I145" s="303" t="s">
        <v>603</v>
      </c>
      <c r="J145" s="278">
        <v>360</v>
      </c>
      <c r="K145" s="278" t="s">
        <v>119</v>
      </c>
      <c r="L145" s="280" t="s">
        <v>71</v>
      </c>
      <c r="M145" s="278">
        <v>1</v>
      </c>
      <c r="N145" s="297">
        <v>66916000</v>
      </c>
      <c r="O145" s="282" t="s">
        <v>120</v>
      </c>
      <c r="P145" s="302" t="s">
        <v>605</v>
      </c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5.75" customHeight="1">
      <c r="A146" s="274">
        <v>30</v>
      </c>
      <c r="B146" s="300" t="s">
        <v>583</v>
      </c>
      <c r="C146" s="296" t="s">
        <v>584</v>
      </c>
      <c r="D146" s="277" t="s">
        <v>393</v>
      </c>
      <c r="E146" s="282" t="s">
        <v>586</v>
      </c>
      <c r="F146" s="282"/>
      <c r="G146" s="278" t="s">
        <v>586</v>
      </c>
      <c r="H146" s="275" t="s">
        <v>240</v>
      </c>
      <c r="I146" s="303" t="s">
        <v>603</v>
      </c>
      <c r="J146" s="278">
        <v>304</v>
      </c>
      <c r="K146" s="278" t="s">
        <v>119</v>
      </c>
      <c r="L146" s="280" t="s">
        <v>71</v>
      </c>
      <c r="M146" s="278">
        <v>1</v>
      </c>
      <c r="N146" s="297">
        <v>64352000</v>
      </c>
      <c r="O146" s="282" t="s">
        <v>120</v>
      </c>
      <c r="P146" s="302" t="s">
        <v>606</v>
      </c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5.75" customHeight="1">
      <c r="A147" s="274">
        <v>31</v>
      </c>
      <c r="B147" s="300" t="s">
        <v>556</v>
      </c>
      <c r="C147" s="296" t="s">
        <v>557</v>
      </c>
      <c r="D147" s="277" t="s">
        <v>490</v>
      </c>
      <c r="E147" s="282" t="s">
        <v>558</v>
      </c>
      <c r="F147" s="282"/>
      <c r="G147" s="278" t="s">
        <v>255</v>
      </c>
      <c r="H147" s="275" t="s">
        <v>240</v>
      </c>
      <c r="I147" s="303" t="s">
        <v>603</v>
      </c>
      <c r="J147" s="278">
        <v>1300</v>
      </c>
      <c r="K147" s="278" t="s">
        <v>119</v>
      </c>
      <c r="L147" s="280" t="s">
        <v>71</v>
      </c>
      <c r="M147" s="278">
        <v>1</v>
      </c>
      <c r="N147" s="297">
        <v>150000000</v>
      </c>
      <c r="O147" s="282" t="s">
        <v>120</v>
      </c>
      <c r="P147" s="302" t="s">
        <v>607</v>
      </c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5.75" customHeight="1">
      <c r="A148" s="274">
        <v>32</v>
      </c>
      <c r="B148" s="300" t="s">
        <v>556</v>
      </c>
      <c r="C148" s="296" t="s">
        <v>584</v>
      </c>
      <c r="D148" s="277" t="s">
        <v>404</v>
      </c>
      <c r="E148" s="282" t="s">
        <v>558</v>
      </c>
      <c r="F148" s="282"/>
      <c r="G148" s="278" t="s">
        <v>255</v>
      </c>
      <c r="H148" s="275" t="s">
        <v>240</v>
      </c>
      <c r="I148" s="303" t="s">
        <v>603</v>
      </c>
      <c r="J148" s="278">
        <v>360</v>
      </c>
      <c r="K148" s="278" t="s">
        <v>119</v>
      </c>
      <c r="L148" s="280" t="s">
        <v>71</v>
      </c>
      <c r="M148" s="278">
        <v>1</v>
      </c>
      <c r="N148" s="297">
        <v>90000000</v>
      </c>
      <c r="O148" s="282" t="s">
        <v>120</v>
      </c>
      <c r="P148" s="302" t="s">
        <v>591</v>
      </c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5.75" customHeight="1">
      <c r="A149" s="274">
        <v>33</v>
      </c>
      <c r="B149" s="300" t="s">
        <v>556</v>
      </c>
      <c r="C149" s="296" t="s">
        <v>557</v>
      </c>
      <c r="D149" s="277" t="s">
        <v>608</v>
      </c>
      <c r="E149" s="282" t="s">
        <v>558</v>
      </c>
      <c r="F149" s="282"/>
      <c r="G149" s="278" t="s">
        <v>255</v>
      </c>
      <c r="H149" s="275" t="s">
        <v>240</v>
      </c>
      <c r="I149" s="303" t="s">
        <v>603</v>
      </c>
      <c r="J149" s="278">
        <v>30</v>
      </c>
      <c r="K149" s="278" t="s">
        <v>119</v>
      </c>
      <c r="L149" s="280" t="s">
        <v>71</v>
      </c>
      <c r="M149" s="278">
        <v>1</v>
      </c>
      <c r="N149" s="297">
        <v>10000000</v>
      </c>
      <c r="O149" s="282" t="s">
        <v>120</v>
      </c>
      <c r="P149" s="302" t="s">
        <v>593</v>
      </c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5.75" customHeight="1">
      <c r="A150" s="274">
        <v>34</v>
      </c>
      <c r="B150" s="300" t="s">
        <v>556</v>
      </c>
      <c r="C150" s="296" t="s">
        <v>584</v>
      </c>
      <c r="D150" s="277" t="s">
        <v>609</v>
      </c>
      <c r="E150" s="282" t="s">
        <v>558</v>
      </c>
      <c r="F150" s="282"/>
      <c r="G150" s="278" t="s">
        <v>255</v>
      </c>
      <c r="H150" s="275" t="s">
        <v>240</v>
      </c>
      <c r="I150" s="303" t="s">
        <v>603</v>
      </c>
      <c r="J150" s="278">
        <v>45</v>
      </c>
      <c r="K150" s="278" t="s">
        <v>119</v>
      </c>
      <c r="L150" s="280" t="s">
        <v>71</v>
      </c>
      <c r="M150" s="278">
        <v>1</v>
      </c>
      <c r="N150" s="297">
        <v>10000000</v>
      </c>
      <c r="O150" s="282" t="s">
        <v>120</v>
      </c>
      <c r="P150" s="302" t="s">
        <v>610</v>
      </c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5.75" customHeight="1">
      <c r="A151" s="274">
        <v>35</v>
      </c>
      <c r="B151" s="300" t="s">
        <v>556</v>
      </c>
      <c r="C151" s="296" t="s">
        <v>557</v>
      </c>
      <c r="D151" s="277" t="s">
        <v>408</v>
      </c>
      <c r="E151" s="282" t="s">
        <v>558</v>
      </c>
      <c r="F151" s="282"/>
      <c r="G151" s="278" t="s">
        <v>255</v>
      </c>
      <c r="H151" s="275" t="s">
        <v>240</v>
      </c>
      <c r="I151" s="303" t="s">
        <v>603</v>
      </c>
      <c r="J151" s="278">
        <v>200</v>
      </c>
      <c r="K151" s="278" t="s">
        <v>119</v>
      </c>
      <c r="L151" s="280" t="s">
        <v>71</v>
      </c>
      <c r="M151" s="278">
        <v>1</v>
      </c>
      <c r="N151" s="297">
        <v>50000000</v>
      </c>
      <c r="O151" s="282" t="s">
        <v>120</v>
      </c>
      <c r="P151" s="302" t="s">
        <v>611</v>
      </c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5.75" customHeight="1">
      <c r="A152" s="274">
        <v>36</v>
      </c>
      <c r="B152" s="300" t="s">
        <v>570</v>
      </c>
      <c r="C152" s="296" t="s">
        <v>571</v>
      </c>
      <c r="D152" s="277" t="s">
        <v>310</v>
      </c>
      <c r="E152" s="282" t="s">
        <v>571</v>
      </c>
      <c r="F152" s="282"/>
      <c r="G152" s="278" t="s">
        <v>559</v>
      </c>
      <c r="H152" s="275" t="s">
        <v>240</v>
      </c>
      <c r="I152" s="280" t="s">
        <v>612</v>
      </c>
      <c r="J152" s="278">
        <v>357</v>
      </c>
      <c r="K152" s="278" t="s">
        <v>119</v>
      </c>
      <c r="L152" s="280" t="s">
        <v>71</v>
      </c>
      <c r="M152" s="278">
        <v>1</v>
      </c>
      <c r="N152" s="297">
        <v>65200000</v>
      </c>
      <c r="O152" s="282" t="s">
        <v>120</v>
      </c>
      <c r="P152" s="302" t="s">
        <v>613</v>
      </c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5.75" customHeight="1">
      <c r="A153" s="274">
        <v>37</v>
      </c>
      <c r="B153" s="300" t="s">
        <v>570</v>
      </c>
      <c r="C153" s="296" t="s">
        <v>571</v>
      </c>
      <c r="D153" s="277" t="s">
        <v>332</v>
      </c>
      <c r="E153" s="282" t="s">
        <v>571</v>
      </c>
      <c r="F153" s="282"/>
      <c r="G153" s="278" t="s">
        <v>559</v>
      </c>
      <c r="H153" s="275" t="s">
        <v>240</v>
      </c>
      <c r="I153" s="280" t="s">
        <v>612</v>
      </c>
      <c r="J153" s="278">
        <v>300</v>
      </c>
      <c r="K153" s="278" t="s">
        <v>119</v>
      </c>
      <c r="L153" s="280" t="s">
        <v>71</v>
      </c>
      <c r="M153" s="278">
        <v>1</v>
      </c>
      <c r="N153" s="297">
        <v>54800000</v>
      </c>
      <c r="O153" s="282" t="s">
        <v>120</v>
      </c>
      <c r="P153" s="302" t="s">
        <v>614</v>
      </c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5.75" customHeight="1">
      <c r="A154" s="274">
        <v>38</v>
      </c>
      <c r="B154" s="300" t="s">
        <v>556</v>
      </c>
      <c r="C154" s="296" t="s">
        <v>557</v>
      </c>
      <c r="D154" s="277" t="s">
        <v>393</v>
      </c>
      <c r="E154" s="282" t="s">
        <v>558</v>
      </c>
      <c r="F154" s="282"/>
      <c r="G154" s="278" t="s">
        <v>559</v>
      </c>
      <c r="H154" s="275" t="s">
        <v>240</v>
      </c>
      <c r="I154" s="304" t="s">
        <v>615</v>
      </c>
      <c r="J154" s="278">
        <v>320</v>
      </c>
      <c r="K154" s="278" t="s">
        <v>119</v>
      </c>
      <c r="L154" s="280" t="s">
        <v>71</v>
      </c>
      <c r="M154" s="278">
        <v>1</v>
      </c>
      <c r="N154" s="297">
        <v>95970000</v>
      </c>
      <c r="O154" s="282" t="s">
        <v>120</v>
      </c>
      <c r="P154" s="302" t="s">
        <v>616</v>
      </c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5.75" customHeight="1">
      <c r="A155" s="274">
        <v>39</v>
      </c>
      <c r="B155" s="300" t="s">
        <v>556</v>
      </c>
      <c r="C155" s="296" t="s">
        <v>557</v>
      </c>
      <c r="D155" s="277" t="s">
        <v>490</v>
      </c>
      <c r="E155" s="282" t="s">
        <v>558</v>
      </c>
      <c r="F155" s="282"/>
      <c r="G155" s="278" t="s">
        <v>559</v>
      </c>
      <c r="H155" s="275" t="s">
        <v>240</v>
      </c>
      <c r="I155" s="304" t="s">
        <v>615</v>
      </c>
      <c r="J155" s="278">
        <v>225</v>
      </c>
      <c r="K155" s="278" t="s">
        <v>119</v>
      </c>
      <c r="L155" s="280" t="s">
        <v>71</v>
      </c>
      <c r="M155" s="278">
        <v>1</v>
      </c>
      <c r="N155" s="297">
        <v>67586000</v>
      </c>
      <c r="O155" s="282" t="s">
        <v>120</v>
      </c>
      <c r="P155" s="302" t="s">
        <v>617</v>
      </c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5.75" customHeight="1">
      <c r="A156" s="274">
        <v>40</v>
      </c>
      <c r="B156" s="300" t="s">
        <v>564</v>
      </c>
      <c r="C156" s="296" t="s">
        <v>565</v>
      </c>
      <c r="D156" s="277" t="s">
        <v>404</v>
      </c>
      <c r="E156" s="282" t="s">
        <v>566</v>
      </c>
      <c r="F156" s="282"/>
      <c r="G156" s="278" t="s">
        <v>138</v>
      </c>
      <c r="H156" s="275" t="s">
        <v>240</v>
      </c>
      <c r="I156" s="280" t="s">
        <v>618</v>
      </c>
      <c r="J156" s="278">
        <v>423</v>
      </c>
      <c r="K156" s="278" t="s">
        <v>119</v>
      </c>
      <c r="L156" s="280" t="s">
        <v>71</v>
      </c>
      <c r="M156" s="278">
        <v>1</v>
      </c>
      <c r="N156" s="297">
        <v>68000000</v>
      </c>
      <c r="O156" s="282" t="s">
        <v>120</v>
      </c>
      <c r="P156" s="302" t="s">
        <v>619</v>
      </c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5.75" customHeight="1">
      <c r="A157" s="274">
        <v>41</v>
      </c>
      <c r="B157" s="300" t="s">
        <v>556</v>
      </c>
      <c r="C157" s="296" t="s">
        <v>557</v>
      </c>
      <c r="D157" s="277" t="s">
        <v>308</v>
      </c>
      <c r="E157" s="282" t="s">
        <v>558</v>
      </c>
      <c r="F157" s="282"/>
      <c r="G157" s="278" t="s">
        <v>559</v>
      </c>
      <c r="H157" s="275" t="s">
        <v>240</v>
      </c>
      <c r="I157" s="280" t="s">
        <v>620</v>
      </c>
      <c r="J157" s="278">
        <v>148</v>
      </c>
      <c r="K157" s="278" t="s">
        <v>119</v>
      </c>
      <c r="L157" s="280" t="s">
        <v>71</v>
      </c>
      <c r="M157" s="278">
        <v>1</v>
      </c>
      <c r="N157" s="297">
        <v>22822000</v>
      </c>
      <c r="O157" s="282" t="s">
        <v>120</v>
      </c>
      <c r="P157" s="302" t="s">
        <v>621</v>
      </c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5.75" customHeight="1">
      <c r="A158" s="274">
        <v>42</v>
      </c>
      <c r="B158" s="300" t="s">
        <v>556</v>
      </c>
      <c r="C158" s="296" t="s">
        <v>557</v>
      </c>
      <c r="D158" s="277" t="s">
        <v>310</v>
      </c>
      <c r="E158" s="282" t="s">
        <v>558</v>
      </c>
      <c r="F158" s="282"/>
      <c r="G158" s="278" t="s">
        <v>559</v>
      </c>
      <c r="H158" s="275" t="s">
        <v>240</v>
      </c>
      <c r="I158" s="280" t="s">
        <v>620</v>
      </c>
      <c r="J158" s="278">
        <v>522</v>
      </c>
      <c r="K158" s="278" t="s">
        <v>119</v>
      </c>
      <c r="L158" s="280" t="s">
        <v>71</v>
      </c>
      <c r="M158" s="278">
        <v>1</v>
      </c>
      <c r="N158" s="297">
        <v>80278000</v>
      </c>
      <c r="O158" s="282" t="s">
        <v>120</v>
      </c>
      <c r="P158" s="302" t="s">
        <v>622</v>
      </c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5.75" customHeight="1">
      <c r="A159" s="274">
        <v>43</v>
      </c>
      <c r="B159" s="300" t="s">
        <v>564</v>
      </c>
      <c r="C159" s="296" t="s">
        <v>565</v>
      </c>
      <c r="D159" s="277" t="s">
        <v>332</v>
      </c>
      <c r="E159" s="282" t="s">
        <v>566</v>
      </c>
      <c r="F159" s="282"/>
      <c r="G159" s="278" t="s">
        <v>138</v>
      </c>
      <c r="H159" s="275" t="s">
        <v>240</v>
      </c>
      <c r="I159" s="280" t="s">
        <v>623</v>
      </c>
      <c r="J159" s="278">
        <v>2018</v>
      </c>
      <c r="K159" s="278" t="s">
        <v>119</v>
      </c>
      <c r="L159" s="280" t="s">
        <v>71</v>
      </c>
      <c r="M159" s="278">
        <v>1</v>
      </c>
      <c r="N159" s="297">
        <v>218975000</v>
      </c>
      <c r="O159" s="282" t="s">
        <v>120</v>
      </c>
      <c r="P159" s="302" t="s">
        <v>624</v>
      </c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5.75" customHeight="1">
      <c r="A160" s="274">
        <v>44</v>
      </c>
      <c r="B160" s="300" t="s">
        <v>556</v>
      </c>
      <c r="C160" s="296" t="s">
        <v>557</v>
      </c>
      <c r="D160" s="277" t="s">
        <v>393</v>
      </c>
      <c r="E160" s="282" t="s">
        <v>558</v>
      </c>
      <c r="F160" s="282"/>
      <c r="G160" s="278" t="s">
        <v>559</v>
      </c>
      <c r="H160" s="275" t="s">
        <v>240</v>
      </c>
      <c r="I160" s="280">
        <v>2018</v>
      </c>
      <c r="J160" s="278">
        <v>550</v>
      </c>
      <c r="K160" s="278" t="s">
        <v>119</v>
      </c>
      <c r="L160" s="280" t="s">
        <v>71</v>
      </c>
      <c r="M160" s="278">
        <v>1</v>
      </c>
      <c r="N160" s="297">
        <v>92263000</v>
      </c>
      <c r="O160" s="282" t="s">
        <v>120</v>
      </c>
      <c r="P160" s="302" t="s">
        <v>625</v>
      </c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5.75" customHeight="1">
      <c r="A161" s="274">
        <v>45</v>
      </c>
      <c r="B161" s="300" t="s">
        <v>556</v>
      </c>
      <c r="C161" s="296" t="s">
        <v>557</v>
      </c>
      <c r="D161" s="277" t="s">
        <v>308</v>
      </c>
      <c r="E161" s="282" t="s">
        <v>558</v>
      </c>
      <c r="F161" s="282"/>
      <c r="G161" s="278" t="s">
        <v>559</v>
      </c>
      <c r="H161" s="275" t="s">
        <v>240</v>
      </c>
      <c r="I161" s="280" t="s">
        <v>626</v>
      </c>
      <c r="J161" s="278">
        <v>158</v>
      </c>
      <c r="K161" s="278" t="s">
        <v>119</v>
      </c>
      <c r="L161" s="280" t="s">
        <v>71</v>
      </c>
      <c r="M161" s="278">
        <v>1</v>
      </c>
      <c r="N161" s="297">
        <v>34397900</v>
      </c>
      <c r="O161" s="282" t="s">
        <v>120</v>
      </c>
      <c r="P161" s="302" t="s">
        <v>627</v>
      </c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5.75" customHeight="1">
      <c r="A162" s="274">
        <v>46</v>
      </c>
      <c r="B162" s="300" t="s">
        <v>556</v>
      </c>
      <c r="C162" s="296" t="s">
        <v>557</v>
      </c>
      <c r="D162" s="277" t="s">
        <v>310</v>
      </c>
      <c r="E162" s="282" t="s">
        <v>558</v>
      </c>
      <c r="F162" s="282"/>
      <c r="G162" s="278" t="s">
        <v>559</v>
      </c>
      <c r="H162" s="275" t="s">
        <v>240</v>
      </c>
      <c r="I162" s="280" t="s">
        <v>626</v>
      </c>
      <c r="J162" s="278">
        <v>550</v>
      </c>
      <c r="K162" s="278" t="s">
        <v>119</v>
      </c>
      <c r="L162" s="280" t="s">
        <v>71</v>
      </c>
      <c r="M162" s="278">
        <v>1</v>
      </c>
      <c r="N162" s="297">
        <v>119500000</v>
      </c>
      <c r="O162" s="282" t="s">
        <v>120</v>
      </c>
      <c r="P162" s="302" t="s">
        <v>628</v>
      </c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5.75" customHeight="1">
      <c r="A163" s="274">
        <v>47</v>
      </c>
      <c r="B163" s="300" t="s">
        <v>570</v>
      </c>
      <c r="C163" s="296" t="s">
        <v>571</v>
      </c>
      <c r="D163" s="277" t="s">
        <v>332</v>
      </c>
      <c r="E163" s="282" t="s">
        <v>571</v>
      </c>
      <c r="F163" s="282"/>
      <c r="G163" s="278" t="s">
        <v>559</v>
      </c>
      <c r="H163" s="275" t="s">
        <v>240</v>
      </c>
      <c r="I163" s="280" t="s">
        <v>629</v>
      </c>
      <c r="J163" s="278">
        <v>253</v>
      </c>
      <c r="K163" s="278" t="s">
        <v>119</v>
      </c>
      <c r="L163" s="280" t="s">
        <v>71</v>
      </c>
      <c r="M163" s="278">
        <v>1</v>
      </c>
      <c r="N163" s="297">
        <v>51750000</v>
      </c>
      <c r="O163" s="282" t="s">
        <v>120</v>
      </c>
      <c r="P163" s="302" t="s">
        <v>630</v>
      </c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5.75" customHeight="1">
      <c r="A164" s="274">
        <v>48</v>
      </c>
      <c r="B164" s="300" t="s">
        <v>570</v>
      </c>
      <c r="C164" s="296" t="s">
        <v>571</v>
      </c>
      <c r="D164" s="277" t="s">
        <v>393</v>
      </c>
      <c r="E164" s="282" t="s">
        <v>571</v>
      </c>
      <c r="F164" s="282"/>
      <c r="G164" s="278" t="s">
        <v>559</v>
      </c>
      <c r="H164" s="275" t="s">
        <v>240</v>
      </c>
      <c r="I164" s="280" t="s">
        <v>629</v>
      </c>
      <c r="J164" s="278">
        <v>486</v>
      </c>
      <c r="K164" s="278" t="s">
        <v>119</v>
      </c>
      <c r="L164" s="280" t="s">
        <v>71</v>
      </c>
      <c r="M164" s="278">
        <v>1</v>
      </c>
      <c r="N164" s="297">
        <v>99533750</v>
      </c>
      <c r="O164" s="282" t="s">
        <v>120</v>
      </c>
      <c r="P164" s="283" t="s">
        <v>631</v>
      </c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5.75" customHeight="1">
      <c r="A165" s="274">
        <v>49</v>
      </c>
      <c r="B165" s="300" t="s">
        <v>556</v>
      </c>
      <c r="C165" s="296" t="s">
        <v>557</v>
      </c>
      <c r="D165" s="277" t="s">
        <v>490</v>
      </c>
      <c r="E165" s="282" t="s">
        <v>558</v>
      </c>
      <c r="F165" s="282"/>
      <c r="G165" s="278" t="s">
        <v>559</v>
      </c>
      <c r="H165" s="275" t="s">
        <v>254</v>
      </c>
      <c r="I165" s="280">
        <v>2019</v>
      </c>
      <c r="J165" s="278">
        <v>420</v>
      </c>
      <c r="K165" s="278" t="s">
        <v>119</v>
      </c>
      <c r="L165" s="280" t="s">
        <v>71</v>
      </c>
      <c r="M165" s="278">
        <v>1</v>
      </c>
      <c r="N165" s="297">
        <v>187000000</v>
      </c>
      <c r="O165" s="282" t="s">
        <v>120</v>
      </c>
      <c r="P165" s="302" t="s">
        <v>632</v>
      </c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5.75" customHeight="1">
      <c r="A166" s="274">
        <v>50</v>
      </c>
      <c r="B166" s="300" t="s">
        <v>570</v>
      </c>
      <c r="C166" s="296" t="s">
        <v>571</v>
      </c>
      <c r="D166" s="277" t="s">
        <v>308</v>
      </c>
      <c r="E166" s="282" t="s">
        <v>571</v>
      </c>
      <c r="F166" s="282"/>
      <c r="G166" s="278" t="s">
        <v>559</v>
      </c>
      <c r="H166" s="275" t="s">
        <v>240</v>
      </c>
      <c r="I166" s="280">
        <v>2020</v>
      </c>
      <c r="J166" s="278">
        <v>985</v>
      </c>
      <c r="K166" s="278" t="s">
        <v>119</v>
      </c>
      <c r="L166" s="280" t="s">
        <v>71</v>
      </c>
      <c r="M166" s="278">
        <v>1</v>
      </c>
      <c r="N166" s="297">
        <v>219743300</v>
      </c>
      <c r="O166" s="282" t="s">
        <v>120</v>
      </c>
      <c r="P166" s="302" t="s">
        <v>633</v>
      </c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5.75" customHeight="1">
      <c r="A167" s="274">
        <v>51</v>
      </c>
      <c r="B167" s="300" t="s">
        <v>556</v>
      </c>
      <c r="C167" s="296" t="s">
        <v>557</v>
      </c>
      <c r="D167" s="277" t="s">
        <v>310</v>
      </c>
      <c r="E167" s="282" t="s">
        <v>558</v>
      </c>
      <c r="F167" s="282"/>
      <c r="G167" s="278" t="s">
        <v>559</v>
      </c>
      <c r="H167" s="275" t="s">
        <v>240</v>
      </c>
      <c r="I167" s="280">
        <v>2020</v>
      </c>
      <c r="J167" s="278">
        <v>672</v>
      </c>
      <c r="K167" s="278" t="s">
        <v>119</v>
      </c>
      <c r="L167" s="280" t="s">
        <v>71</v>
      </c>
      <c r="M167" s="278">
        <v>1</v>
      </c>
      <c r="N167" s="297">
        <v>152552900</v>
      </c>
      <c r="O167" s="282" t="s">
        <v>120</v>
      </c>
      <c r="P167" s="302" t="s">
        <v>634</v>
      </c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5.75" customHeight="1">
      <c r="A168" s="274">
        <v>52</v>
      </c>
      <c r="B168" s="300" t="s">
        <v>556</v>
      </c>
      <c r="C168" s="296" t="s">
        <v>557</v>
      </c>
      <c r="D168" s="277" t="s">
        <v>332</v>
      </c>
      <c r="E168" s="282" t="s">
        <v>558</v>
      </c>
      <c r="F168" s="282"/>
      <c r="G168" s="278" t="s">
        <v>559</v>
      </c>
      <c r="H168" s="275" t="s">
        <v>240</v>
      </c>
      <c r="I168" s="280">
        <v>2020</v>
      </c>
      <c r="J168" s="278">
        <v>180</v>
      </c>
      <c r="K168" s="278" t="s">
        <v>119</v>
      </c>
      <c r="L168" s="280" t="s">
        <v>71</v>
      </c>
      <c r="M168" s="278">
        <v>1</v>
      </c>
      <c r="N168" s="297">
        <v>42979550</v>
      </c>
      <c r="O168" s="282" t="s">
        <v>120</v>
      </c>
      <c r="P168" s="302" t="s">
        <v>635</v>
      </c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5.75" customHeight="1">
      <c r="A169" s="274">
        <v>53</v>
      </c>
      <c r="B169" s="300" t="s">
        <v>570</v>
      </c>
      <c r="C169" s="296" t="s">
        <v>571</v>
      </c>
      <c r="D169" s="277" t="s">
        <v>393</v>
      </c>
      <c r="E169" s="282" t="s">
        <v>571</v>
      </c>
      <c r="F169" s="282"/>
      <c r="G169" s="278" t="s">
        <v>255</v>
      </c>
      <c r="H169" s="275" t="s">
        <v>118</v>
      </c>
      <c r="I169" s="280">
        <v>2020</v>
      </c>
      <c r="J169" s="278">
        <v>983</v>
      </c>
      <c r="K169" s="278" t="s">
        <v>119</v>
      </c>
      <c r="L169" s="280" t="s">
        <v>71</v>
      </c>
      <c r="M169" s="278">
        <v>1</v>
      </c>
      <c r="N169" s="297">
        <v>198586750</v>
      </c>
      <c r="O169" s="282" t="s">
        <v>120</v>
      </c>
      <c r="P169" s="302" t="s">
        <v>636</v>
      </c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5.75" customHeight="1">
      <c r="A170" s="274">
        <v>54</v>
      </c>
      <c r="B170" s="300" t="s">
        <v>570</v>
      </c>
      <c r="C170" s="296" t="s">
        <v>571</v>
      </c>
      <c r="D170" s="277" t="s">
        <v>308</v>
      </c>
      <c r="E170" s="282" t="s">
        <v>571</v>
      </c>
      <c r="F170" s="282"/>
      <c r="G170" s="278" t="s">
        <v>559</v>
      </c>
      <c r="H170" s="275" t="s">
        <v>240</v>
      </c>
      <c r="I170" s="280">
        <v>2021</v>
      </c>
      <c r="J170" s="278">
        <v>466</v>
      </c>
      <c r="K170" s="278" t="s">
        <v>119</v>
      </c>
      <c r="L170" s="280" t="s">
        <v>71</v>
      </c>
      <c r="M170" s="278">
        <v>1</v>
      </c>
      <c r="N170" s="297">
        <v>121915250</v>
      </c>
      <c r="O170" s="282" t="s">
        <v>120</v>
      </c>
      <c r="P170" s="302" t="s">
        <v>637</v>
      </c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5.75" customHeight="1">
      <c r="A171" s="274">
        <v>55</v>
      </c>
      <c r="B171" s="300" t="s">
        <v>556</v>
      </c>
      <c r="C171" s="296" t="s">
        <v>557</v>
      </c>
      <c r="D171" s="277" t="s">
        <v>310</v>
      </c>
      <c r="E171" s="282" t="s">
        <v>558</v>
      </c>
      <c r="F171" s="282"/>
      <c r="G171" s="278" t="s">
        <v>255</v>
      </c>
      <c r="H171" s="275" t="s">
        <v>118</v>
      </c>
      <c r="I171" s="280">
        <v>2021</v>
      </c>
      <c r="J171" s="278">
        <v>138</v>
      </c>
      <c r="K171" s="278" t="s">
        <v>119</v>
      </c>
      <c r="L171" s="280" t="s">
        <v>71</v>
      </c>
      <c r="M171" s="278">
        <v>1</v>
      </c>
      <c r="N171" s="297">
        <v>29311500</v>
      </c>
      <c r="O171" s="282" t="s">
        <v>120</v>
      </c>
      <c r="P171" s="302" t="s">
        <v>638</v>
      </c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5.75" customHeight="1">
      <c r="A172" s="274">
        <v>56</v>
      </c>
      <c r="B172" s="300" t="s">
        <v>556</v>
      </c>
      <c r="C172" s="296" t="s">
        <v>557</v>
      </c>
      <c r="D172" s="277" t="s">
        <v>308</v>
      </c>
      <c r="E172" s="282" t="s">
        <v>558</v>
      </c>
      <c r="F172" s="282"/>
      <c r="G172" s="278" t="s">
        <v>559</v>
      </c>
      <c r="H172" s="275" t="s">
        <v>123</v>
      </c>
      <c r="I172" s="280" t="s">
        <v>639</v>
      </c>
      <c r="J172" s="278">
        <v>365</v>
      </c>
      <c r="K172" s="278" t="s">
        <v>119</v>
      </c>
      <c r="L172" s="280" t="s">
        <v>71</v>
      </c>
      <c r="M172" s="278">
        <v>1</v>
      </c>
      <c r="N172" s="297">
        <v>165000000</v>
      </c>
      <c r="O172" s="282" t="s">
        <v>120</v>
      </c>
      <c r="P172" s="302" t="s">
        <v>640</v>
      </c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5.75" customHeight="1">
      <c r="A173" s="274">
        <v>57</v>
      </c>
      <c r="B173" s="300" t="s">
        <v>556</v>
      </c>
      <c r="C173" s="296" t="s">
        <v>557</v>
      </c>
      <c r="D173" s="277" t="s">
        <v>332</v>
      </c>
      <c r="E173" s="282" t="s">
        <v>558</v>
      </c>
      <c r="F173" s="282"/>
      <c r="G173" s="278" t="s">
        <v>559</v>
      </c>
      <c r="H173" s="275" t="s">
        <v>123</v>
      </c>
      <c r="I173" s="280" t="s">
        <v>639</v>
      </c>
      <c r="J173" s="278">
        <v>365</v>
      </c>
      <c r="K173" s="278" t="s">
        <v>119</v>
      </c>
      <c r="L173" s="280" t="s">
        <v>71</v>
      </c>
      <c r="M173" s="278">
        <v>1</v>
      </c>
      <c r="N173" s="297">
        <v>165000000</v>
      </c>
      <c r="O173" s="282" t="s">
        <v>120</v>
      </c>
      <c r="P173" s="302" t="s">
        <v>577</v>
      </c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5.75" customHeight="1">
      <c r="A174" s="274">
        <v>58</v>
      </c>
      <c r="B174" s="300" t="s">
        <v>556</v>
      </c>
      <c r="C174" s="296" t="s">
        <v>557</v>
      </c>
      <c r="D174" s="277" t="s">
        <v>308</v>
      </c>
      <c r="E174" s="282" t="s">
        <v>558</v>
      </c>
      <c r="F174" s="282"/>
      <c r="G174" s="278" t="s">
        <v>559</v>
      </c>
      <c r="H174" s="275" t="s">
        <v>123</v>
      </c>
      <c r="I174" s="280" t="s">
        <v>639</v>
      </c>
      <c r="J174" s="278">
        <v>365</v>
      </c>
      <c r="K174" s="278" t="s">
        <v>119</v>
      </c>
      <c r="L174" s="280" t="s">
        <v>71</v>
      </c>
      <c r="M174" s="278">
        <v>1</v>
      </c>
      <c r="N174" s="297">
        <v>165000000</v>
      </c>
      <c r="O174" s="282" t="s">
        <v>120</v>
      </c>
      <c r="P174" s="302" t="s">
        <v>641</v>
      </c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5.75" customHeight="1">
      <c r="A175" s="274">
        <v>59</v>
      </c>
      <c r="B175" s="300" t="s">
        <v>556</v>
      </c>
      <c r="C175" s="296" t="s">
        <v>557</v>
      </c>
      <c r="D175" s="277" t="s">
        <v>393</v>
      </c>
      <c r="E175" s="282" t="s">
        <v>558</v>
      </c>
      <c r="F175" s="282"/>
      <c r="G175" s="278" t="s">
        <v>559</v>
      </c>
      <c r="H175" s="275" t="s">
        <v>240</v>
      </c>
      <c r="I175" s="280" t="s">
        <v>642</v>
      </c>
      <c r="J175" s="278">
        <v>300</v>
      </c>
      <c r="K175" s="278" t="s">
        <v>119</v>
      </c>
      <c r="L175" s="280" t="s">
        <v>71</v>
      </c>
      <c r="M175" s="278">
        <v>1</v>
      </c>
      <c r="N175" s="297">
        <f>75400100-218000</f>
        <v>75182100</v>
      </c>
      <c r="O175" s="282" t="s">
        <v>120</v>
      </c>
      <c r="P175" s="302" t="s">
        <v>643</v>
      </c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5.75" customHeight="1">
      <c r="A176" s="274">
        <v>60</v>
      </c>
      <c r="B176" s="300" t="s">
        <v>556</v>
      </c>
      <c r="C176" s="296" t="s">
        <v>557</v>
      </c>
      <c r="D176" s="277" t="s">
        <v>490</v>
      </c>
      <c r="E176" s="282" t="s">
        <v>558</v>
      </c>
      <c r="F176" s="282"/>
      <c r="G176" s="278" t="s">
        <v>559</v>
      </c>
      <c r="H176" s="275" t="s">
        <v>118</v>
      </c>
      <c r="I176" s="280" t="s">
        <v>642</v>
      </c>
      <c r="J176" s="278">
        <v>132</v>
      </c>
      <c r="K176" s="278" t="s">
        <v>119</v>
      </c>
      <c r="L176" s="280" t="s">
        <v>71</v>
      </c>
      <c r="M176" s="278">
        <v>1</v>
      </c>
      <c r="N176" s="297">
        <f>44495600-86500</f>
        <v>44409100</v>
      </c>
      <c r="O176" s="282" t="s">
        <v>120</v>
      </c>
      <c r="P176" s="302" t="s">
        <v>635</v>
      </c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5.75" customHeight="1">
      <c r="A177" s="274">
        <v>61</v>
      </c>
      <c r="B177" s="300" t="s">
        <v>556</v>
      </c>
      <c r="C177" s="296" t="s">
        <v>557</v>
      </c>
      <c r="D177" s="277" t="s">
        <v>308</v>
      </c>
      <c r="E177" s="282" t="s">
        <v>558</v>
      </c>
      <c r="F177" s="282"/>
      <c r="G177" s="278" t="s">
        <v>559</v>
      </c>
      <c r="H177" s="275" t="str">
        <f>H176</f>
        <v>BKK Kab</v>
      </c>
      <c r="I177" s="280" t="s">
        <v>644</v>
      </c>
      <c r="J177" s="278">
        <v>628</v>
      </c>
      <c r="K177" s="278" t="s">
        <v>119</v>
      </c>
      <c r="L177" s="280" t="s">
        <v>71</v>
      </c>
      <c r="M177" s="278">
        <v>1</v>
      </c>
      <c r="N177" s="297">
        <v>172963000</v>
      </c>
      <c r="O177" s="282" t="s">
        <v>120</v>
      </c>
      <c r="P177" s="302" t="s">
        <v>645</v>
      </c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5.75" customHeight="1">
      <c r="A178" s="274">
        <v>62</v>
      </c>
      <c r="B178" s="300" t="s">
        <v>564</v>
      </c>
      <c r="C178" s="296" t="s">
        <v>557</v>
      </c>
      <c r="D178" s="277" t="s">
        <v>310</v>
      </c>
      <c r="E178" s="282" t="s">
        <v>646</v>
      </c>
      <c r="F178" s="282"/>
      <c r="G178" s="278" t="s">
        <v>126</v>
      </c>
      <c r="H178" s="275" t="s">
        <v>118</v>
      </c>
      <c r="I178" s="280" t="s">
        <v>644</v>
      </c>
      <c r="J178" s="278">
        <v>360</v>
      </c>
      <c r="K178" s="278" t="s">
        <v>119</v>
      </c>
      <c r="L178" s="280" t="s">
        <v>71</v>
      </c>
      <c r="M178" s="278">
        <v>1</v>
      </c>
      <c r="N178" s="297">
        <v>170687500</v>
      </c>
      <c r="O178" s="282" t="s">
        <v>120</v>
      </c>
      <c r="P178" s="302" t="s">
        <v>647</v>
      </c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5.75" customHeight="1">
      <c r="A179" s="274">
        <v>63</v>
      </c>
      <c r="B179" s="300" t="s">
        <v>570</v>
      </c>
      <c r="C179" s="296" t="s">
        <v>571</v>
      </c>
      <c r="D179" s="277" t="s">
        <v>332</v>
      </c>
      <c r="E179" s="282" t="s">
        <v>571</v>
      </c>
      <c r="F179" s="282"/>
      <c r="G179" s="278" t="s">
        <v>559</v>
      </c>
      <c r="H179" s="275" t="s">
        <v>240</v>
      </c>
      <c r="I179" s="280" t="s">
        <v>648</v>
      </c>
      <c r="J179" s="278">
        <v>142</v>
      </c>
      <c r="K179" s="278" t="s">
        <v>119</v>
      </c>
      <c r="L179" s="280" t="s">
        <v>71</v>
      </c>
      <c r="M179" s="278">
        <v>1</v>
      </c>
      <c r="N179" s="305">
        <v>48525150</v>
      </c>
      <c r="O179" s="282" t="s">
        <v>120</v>
      </c>
      <c r="P179" s="283" t="s">
        <v>649</v>
      </c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5.75" customHeight="1">
      <c r="A180" s="274">
        <v>64</v>
      </c>
      <c r="B180" s="300" t="s">
        <v>556</v>
      </c>
      <c r="C180" s="296" t="s">
        <v>557</v>
      </c>
      <c r="D180" s="277" t="s">
        <v>393</v>
      </c>
      <c r="E180" s="282" t="s">
        <v>558</v>
      </c>
      <c r="F180" s="282"/>
      <c r="G180" s="278" t="s">
        <v>559</v>
      </c>
      <c r="H180" s="275" t="s">
        <v>118</v>
      </c>
      <c r="I180" s="280" t="s">
        <v>650</v>
      </c>
      <c r="J180" s="278">
        <v>95</v>
      </c>
      <c r="K180" s="278" t="s">
        <v>119</v>
      </c>
      <c r="L180" s="280" t="s">
        <v>71</v>
      </c>
      <c r="M180" s="278">
        <v>1</v>
      </c>
      <c r="N180" s="297">
        <v>28566500</v>
      </c>
      <c r="O180" s="282" t="s">
        <v>120</v>
      </c>
      <c r="P180" s="302" t="s">
        <v>610</v>
      </c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5.75" customHeight="1">
      <c r="A181" s="274">
        <v>65</v>
      </c>
      <c r="B181" s="300" t="s">
        <v>556</v>
      </c>
      <c r="C181" s="296" t="s">
        <v>557</v>
      </c>
      <c r="D181" s="277" t="s">
        <v>490</v>
      </c>
      <c r="E181" s="282" t="s">
        <v>646</v>
      </c>
      <c r="F181" s="282"/>
      <c r="G181" s="278" t="s">
        <v>126</v>
      </c>
      <c r="H181" s="275" t="s">
        <v>118</v>
      </c>
      <c r="I181" s="280" t="s">
        <v>651</v>
      </c>
      <c r="J181" s="278">
        <v>168</v>
      </c>
      <c r="K181" s="278" t="s">
        <v>119</v>
      </c>
      <c r="L181" s="280" t="s">
        <v>71</v>
      </c>
      <c r="M181" s="278">
        <v>1</v>
      </c>
      <c r="N181" s="297">
        <v>48954250</v>
      </c>
      <c r="O181" s="282" t="s">
        <v>120</v>
      </c>
      <c r="P181" s="283" t="s">
        <v>652</v>
      </c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5.75" customHeight="1">
      <c r="A182" s="274">
        <v>66</v>
      </c>
      <c r="B182" s="300" t="s">
        <v>653</v>
      </c>
      <c r="C182" s="296" t="s">
        <v>654</v>
      </c>
      <c r="D182" s="277" t="s">
        <v>404</v>
      </c>
      <c r="E182" s="282" t="s">
        <v>232</v>
      </c>
      <c r="F182" s="282"/>
      <c r="G182" s="278" t="s">
        <v>117</v>
      </c>
      <c r="H182" s="275" t="s">
        <v>240</v>
      </c>
      <c r="I182" s="280" t="s">
        <v>651</v>
      </c>
      <c r="J182" s="278">
        <v>50</v>
      </c>
      <c r="K182" s="278" t="s">
        <v>119</v>
      </c>
      <c r="L182" s="280" t="s">
        <v>71</v>
      </c>
      <c r="M182" s="278">
        <v>1</v>
      </c>
      <c r="N182" s="297">
        <v>13750000</v>
      </c>
      <c r="O182" s="282" t="s">
        <v>120</v>
      </c>
      <c r="P182" s="302" t="s">
        <v>655</v>
      </c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5.75" customHeight="1">
      <c r="A183" s="274">
        <v>67</v>
      </c>
      <c r="B183" s="300" t="s">
        <v>556</v>
      </c>
      <c r="C183" s="296" t="s">
        <v>571</v>
      </c>
      <c r="D183" s="277" t="s">
        <v>308</v>
      </c>
      <c r="E183" s="282" t="s">
        <v>571</v>
      </c>
      <c r="F183" s="282"/>
      <c r="G183" s="278" t="s">
        <v>559</v>
      </c>
      <c r="H183" s="280" t="s">
        <v>137</v>
      </c>
      <c r="I183" s="280" t="s">
        <v>656</v>
      </c>
      <c r="J183" s="278">
        <v>650</v>
      </c>
      <c r="K183" s="278" t="s">
        <v>119</v>
      </c>
      <c r="L183" s="280" t="s">
        <v>71</v>
      </c>
      <c r="M183" s="278">
        <v>1</v>
      </c>
      <c r="N183" s="297">
        <v>218705500</v>
      </c>
      <c r="O183" s="282" t="s">
        <v>120</v>
      </c>
      <c r="P183" s="302" t="s">
        <v>657</v>
      </c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5.75" customHeight="1">
      <c r="A184" s="274">
        <v>68</v>
      </c>
      <c r="B184" s="300" t="s">
        <v>556</v>
      </c>
      <c r="C184" s="296" t="s">
        <v>557</v>
      </c>
      <c r="D184" s="277" t="s">
        <v>310</v>
      </c>
      <c r="E184" s="282" t="s">
        <v>558</v>
      </c>
      <c r="F184" s="282"/>
      <c r="G184" s="278" t="s">
        <v>559</v>
      </c>
      <c r="H184" s="280" t="s">
        <v>240</v>
      </c>
      <c r="I184" s="280" t="s">
        <v>658</v>
      </c>
      <c r="J184" s="278">
        <v>416</v>
      </c>
      <c r="K184" s="278" t="s">
        <v>119</v>
      </c>
      <c r="L184" s="280" t="s">
        <v>71</v>
      </c>
      <c r="M184" s="278">
        <v>1</v>
      </c>
      <c r="N184" s="297">
        <v>111390400</v>
      </c>
      <c r="O184" s="282" t="s">
        <v>120</v>
      </c>
      <c r="P184" s="302" t="s">
        <v>659</v>
      </c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5.75" customHeight="1">
      <c r="A185" s="274">
        <v>69</v>
      </c>
      <c r="B185" s="300" t="s">
        <v>564</v>
      </c>
      <c r="C185" s="296" t="s">
        <v>565</v>
      </c>
      <c r="D185" s="277" t="s">
        <v>332</v>
      </c>
      <c r="E185" s="282" t="s">
        <v>646</v>
      </c>
      <c r="F185" s="282"/>
      <c r="G185" s="278" t="s">
        <v>559</v>
      </c>
      <c r="H185" s="280" t="s">
        <v>123</v>
      </c>
      <c r="I185" s="280" t="s">
        <v>1332</v>
      </c>
      <c r="J185" s="278">
        <v>427</v>
      </c>
      <c r="K185" s="278" t="s">
        <v>119</v>
      </c>
      <c r="L185" s="280" t="s">
        <v>71</v>
      </c>
      <c r="M185" s="278">
        <v>1</v>
      </c>
      <c r="N185" s="297">
        <v>171377300</v>
      </c>
      <c r="O185" s="282" t="s">
        <v>120</v>
      </c>
      <c r="P185" s="302" t="s">
        <v>655</v>
      </c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5.75" customHeight="1">
      <c r="A186" s="274">
        <v>70</v>
      </c>
      <c r="B186" s="300" t="s">
        <v>564</v>
      </c>
      <c r="C186" s="296" t="s">
        <v>565</v>
      </c>
      <c r="D186" s="277" t="s">
        <v>393</v>
      </c>
      <c r="E186" s="282" t="s">
        <v>646</v>
      </c>
      <c r="F186" s="282"/>
      <c r="G186" s="278" t="s">
        <v>559</v>
      </c>
      <c r="H186" s="275" t="s">
        <v>240</v>
      </c>
      <c r="I186" s="280" t="s">
        <v>1333</v>
      </c>
      <c r="J186" s="278">
        <v>371</v>
      </c>
      <c r="K186" s="278" t="s">
        <v>119</v>
      </c>
      <c r="L186" s="280" t="s">
        <v>71</v>
      </c>
      <c r="M186" s="278">
        <v>1</v>
      </c>
      <c r="N186" s="297">
        <v>125503200</v>
      </c>
      <c r="O186" s="282" t="s">
        <v>120</v>
      </c>
      <c r="P186" s="302" t="s">
        <v>735</v>
      </c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5.75" customHeight="1">
      <c r="A187" s="274">
        <v>71</v>
      </c>
      <c r="B187" s="300" t="s">
        <v>556</v>
      </c>
      <c r="C187" s="296" t="s">
        <v>571</v>
      </c>
      <c r="D187" s="277" t="s">
        <v>490</v>
      </c>
      <c r="E187" s="282" t="s">
        <v>558</v>
      </c>
      <c r="F187" s="282"/>
      <c r="G187" s="278" t="s">
        <v>255</v>
      </c>
      <c r="H187" s="280" t="s">
        <v>118</v>
      </c>
      <c r="I187" s="280" t="s">
        <v>1333</v>
      </c>
      <c r="J187" s="278">
        <v>260</v>
      </c>
      <c r="K187" s="278" t="s">
        <v>119</v>
      </c>
      <c r="L187" s="280" t="s">
        <v>71</v>
      </c>
      <c r="M187" s="278">
        <v>1</v>
      </c>
      <c r="N187" s="297">
        <v>68844000</v>
      </c>
      <c r="O187" s="282" t="s">
        <v>120</v>
      </c>
      <c r="P187" s="302" t="s">
        <v>736</v>
      </c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s="681" customFormat="1" ht="24.75" customHeight="1">
      <c r="A188" s="713">
        <v>71</v>
      </c>
      <c r="B188" s="721" t="s">
        <v>556</v>
      </c>
      <c r="C188" s="722" t="s">
        <v>565</v>
      </c>
      <c r="D188" s="716" t="s">
        <v>308</v>
      </c>
      <c r="E188" s="715" t="s">
        <v>558</v>
      </c>
      <c r="F188" s="715"/>
      <c r="G188" s="717" t="s">
        <v>559</v>
      </c>
      <c r="H188" s="719" t="s">
        <v>240</v>
      </c>
      <c r="I188" s="719">
        <v>2025</v>
      </c>
      <c r="J188" s="717">
        <v>213</v>
      </c>
      <c r="K188" s="717" t="s">
        <v>119</v>
      </c>
      <c r="L188" s="719" t="s">
        <v>71</v>
      </c>
      <c r="M188" s="717">
        <v>1</v>
      </c>
      <c r="N188" s="723">
        <v>55120080</v>
      </c>
      <c r="O188" s="715" t="s">
        <v>120</v>
      </c>
      <c r="P188" s="724" t="s">
        <v>223</v>
      </c>
      <c r="Q188" s="697"/>
      <c r="R188" s="679"/>
      <c r="S188" s="679"/>
      <c r="T188" s="679"/>
      <c r="U188" s="679"/>
      <c r="V188" s="679"/>
      <c r="W188" s="679"/>
      <c r="X188" s="679"/>
      <c r="Y188" s="679"/>
      <c r="Z188" s="679"/>
    </row>
    <row r="189" spans="1:26" ht="15.75" customHeight="1">
      <c r="A189" s="274"/>
      <c r="B189" s="284"/>
      <c r="C189" s="282"/>
      <c r="D189" s="278"/>
      <c r="E189" s="282"/>
      <c r="F189" s="282"/>
      <c r="G189" s="278"/>
      <c r="H189" s="275"/>
      <c r="I189" s="282"/>
      <c r="J189" s="282"/>
      <c r="K189" s="278"/>
      <c r="L189" s="282"/>
      <c r="M189" s="282"/>
      <c r="N189" s="306">
        <f>SUM(N117:N188)</f>
        <v>6954989527</v>
      </c>
      <c r="O189" s="282"/>
      <c r="P189" s="307" t="e">
        <f>'[1]R2C Aset'!$J$164</f>
        <v>#REF!</v>
      </c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5.75" customHeight="1">
      <c r="A190" s="274"/>
      <c r="B190" s="1220" t="s">
        <v>144</v>
      </c>
      <c r="C190" s="1206"/>
      <c r="D190" s="278"/>
      <c r="E190" s="282"/>
      <c r="F190" s="282"/>
      <c r="G190" s="278"/>
      <c r="H190" s="275"/>
      <c r="I190" s="282"/>
      <c r="J190" s="282"/>
      <c r="K190" s="278"/>
      <c r="L190" s="282"/>
      <c r="M190" s="282"/>
      <c r="N190" s="309"/>
      <c r="O190" s="282"/>
      <c r="P190" s="283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5.75" customHeight="1">
      <c r="A191" s="274">
        <v>1</v>
      </c>
      <c r="B191" s="275" t="s">
        <v>660</v>
      </c>
      <c r="C191" s="282" t="s">
        <v>661</v>
      </c>
      <c r="D191" s="277" t="s">
        <v>308</v>
      </c>
      <c r="E191" s="282" t="s">
        <v>662</v>
      </c>
      <c r="F191" s="282"/>
      <c r="G191" s="278" t="s">
        <v>126</v>
      </c>
      <c r="H191" s="280" t="s">
        <v>236</v>
      </c>
      <c r="I191" s="278">
        <v>1945</v>
      </c>
      <c r="J191" s="278">
        <v>175</v>
      </c>
      <c r="K191" s="278" t="s">
        <v>119</v>
      </c>
      <c r="L191" s="282" t="s">
        <v>71</v>
      </c>
      <c r="M191" s="280">
        <v>1</v>
      </c>
      <c r="N191" s="297">
        <v>10000000</v>
      </c>
      <c r="O191" s="282" t="s">
        <v>120</v>
      </c>
      <c r="P191" s="302" t="s">
        <v>663</v>
      </c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5.75" customHeight="1">
      <c r="A192" s="274">
        <v>2</v>
      </c>
      <c r="B192" s="275" t="s">
        <v>664</v>
      </c>
      <c r="C192" s="282" t="s">
        <v>665</v>
      </c>
      <c r="D192" s="277" t="s">
        <v>308</v>
      </c>
      <c r="E192" s="282" t="s">
        <v>666</v>
      </c>
      <c r="F192" s="282"/>
      <c r="G192" s="278" t="s">
        <v>145</v>
      </c>
      <c r="H192" s="280" t="s">
        <v>667</v>
      </c>
      <c r="I192" s="278">
        <v>2010</v>
      </c>
      <c r="J192" s="278">
        <v>1</v>
      </c>
      <c r="K192" s="278" t="s">
        <v>70</v>
      </c>
      <c r="L192" s="282" t="s">
        <v>71</v>
      </c>
      <c r="M192" s="280">
        <v>1</v>
      </c>
      <c r="N192" s="297">
        <v>19000000</v>
      </c>
      <c r="O192" s="282" t="s">
        <v>120</v>
      </c>
      <c r="P192" s="302" t="s">
        <v>668</v>
      </c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5.75" customHeight="1">
      <c r="A193" s="274">
        <v>3</v>
      </c>
      <c r="B193" s="275" t="str">
        <f>B202</f>
        <v>5.03.01.05.002</v>
      </c>
      <c r="C193" s="282" t="s">
        <v>669</v>
      </c>
      <c r="D193" s="277" t="s">
        <v>308</v>
      </c>
      <c r="E193" s="282" t="s">
        <v>133</v>
      </c>
      <c r="F193" s="282"/>
      <c r="G193" s="278" t="s">
        <v>133</v>
      </c>
      <c r="H193" s="280" t="s">
        <v>670</v>
      </c>
      <c r="I193" s="278">
        <v>2013</v>
      </c>
      <c r="J193" s="278">
        <v>1.7</v>
      </c>
      <c r="K193" s="278" t="s">
        <v>146</v>
      </c>
      <c r="L193" s="282" t="s">
        <v>80</v>
      </c>
      <c r="M193" s="280">
        <v>1</v>
      </c>
      <c r="N193" s="297">
        <v>83709000</v>
      </c>
      <c r="O193" s="282" t="s">
        <v>120</v>
      </c>
      <c r="P193" s="302" t="s">
        <v>671</v>
      </c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5.75" customHeight="1">
      <c r="A194" s="274">
        <v>4</v>
      </c>
      <c r="B194" s="300" t="s">
        <v>672</v>
      </c>
      <c r="C194" s="282" t="s">
        <v>669</v>
      </c>
      <c r="D194" s="277" t="s">
        <v>310</v>
      </c>
      <c r="E194" s="282" t="s">
        <v>133</v>
      </c>
      <c r="F194" s="282"/>
      <c r="G194" s="278" t="s">
        <v>133</v>
      </c>
      <c r="H194" s="280" t="s">
        <v>670</v>
      </c>
      <c r="I194" s="278">
        <v>2013</v>
      </c>
      <c r="J194" s="278">
        <v>920</v>
      </c>
      <c r="K194" s="278" t="s">
        <v>119</v>
      </c>
      <c r="L194" s="282" t="s">
        <v>80</v>
      </c>
      <c r="M194" s="280">
        <v>1</v>
      </c>
      <c r="N194" s="297">
        <v>202650000</v>
      </c>
      <c r="O194" s="282" t="s">
        <v>120</v>
      </c>
      <c r="P194" s="302" t="s">
        <v>645</v>
      </c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5.75" customHeight="1">
      <c r="A195" s="274">
        <v>5</v>
      </c>
      <c r="B195" s="275" t="s">
        <v>673</v>
      </c>
      <c r="C195" s="282" t="s">
        <v>674</v>
      </c>
      <c r="D195" s="277" t="s">
        <v>308</v>
      </c>
      <c r="E195" s="282" t="s">
        <v>675</v>
      </c>
      <c r="F195" s="282"/>
      <c r="G195" s="278" t="s">
        <v>147</v>
      </c>
      <c r="H195" s="280" t="s">
        <v>240</v>
      </c>
      <c r="I195" s="278">
        <v>2014</v>
      </c>
      <c r="J195" s="278">
        <v>230</v>
      </c>
      <c r="K195" s="278" t="s">
        <v>119</v>
      </c>
      <c r="L195" s="282" t="s">
        <v>80</v>
      </c>
      <c r="M195" s="280">
        <v>1</v>
      </c>
      <c r="N195" s="297">
        <v>40000000</v>
      </c>
      <c r="O195" s="282" t="s">
        <v>120</v>
      </c>
      <c r="P195" s="302" t="s">
        <v>676</v>
      </c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5.75" customHeight="1">
      <c r="A196" s="274">
        <v>6</v>
      </c>
      <c r="B196" s="275" t="s">
        <v>673</v>
      </c>
      <c r="C196" s="282" t="s">
        <v>674</v>
      </c>
      <c r="D196" s="277" t="s">
        <v>308</v>
      </c>
      <c r="E196" s="282" t="s">
        <v>677</v>
      </c>
      <c r="F196" s="282"/>
      <c r="G196" s="278" t="s">
        <v>152</v>
      </c>
      <c r="H196" s="280" t="s">
        <v>240</v>
      </c>
      <c r="I196" s="278" t="s">
        <v>678</v>
      </c>
      <c r="J196" s="278">
        <v>315</v>
      </c>
      <c r="K196" s="278" t="s">
        <v>119</v>
      </c>
      <c r="L196" s="282" t="s">
        <v>80</v>
      </c>
      <c r="M196" s="280">
        <v>1</v>
      </c>
      <c r="N196" s="297">
        <v>84400000</v>
      </c>
      <c r="O196" s="282" t="s">
        <v>120</v>
      </c>
      <c r="P196" s="302" t="s">
        <v>679</v>
      </c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5.75" customHeight="1">
      <c r="A197" s="274">
        <v>7</v>
      </c>
      <c r="B197" s="275" t="s">
        <v>673</v>
      </c>
      <c r="C197" s="282" t="s">
        <v>674</v>
      </c>
      <c r="D197" s="277" t="s">
        <v>310</v>
      </c>
      <c r="E197" s="282" t="s">
        <v>680</v>
      </c>
      <c r="F197" s="282"/>
      <c r="G197" s="278" t="s">
        <v>152</v>
      </c>
      <c r="H197" s="280" t="s">
        <v>240</v>
      </c>
      <c r="I197" s="278" t="s">
        <v>678</v>
      </c>
      <c r="J197" s="278">
        <v>5</v>
      </c>
      <c r="K197" s="278" t="s">
        <v>70</v>
      </c>
      <c r="L197" s="282" t="s">
        <v>80</v>
      </c>
      <c r="M197" s="280">
        <v>1</v>
      </c>
      <c r="N197" s="297">
        <v>45000000</v>
      </c>
      <c r="O197" s="282" t="s">
        <v>120</v>
      </c>
      <c r="P197" s="302" t="s">
        <v>681</v>
      </c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5.75" customHeight="1">
      <c r="A198" s="274">
        <v>8</v>
      </c>
      <c r="B198" s="300" t="str">
        <f>B201</f>
        <v>5.02.06.02.999</v>
      </c>
      <c r="C198" s="282" t="s">
        <v>669</v>
      </c>
      <c r="D198" s="277" t="s">
        <v>310</v>
      </c>
      <c r="E198" s="282" t="s">
        <v>133</v>
      </c>
      <c r="F198" s="282"/>
      <c r="G198" s="278" t="s">
        <v>133</v>
      </c>
      <c r="H198" s="280" t="s">
        <v>240</v>
      </c>
      <c r="I198" s="278" t="s">
        <v>682</v>
      </c>
      <c r="J198" s="278">
        <v>1180</v>
      </c>
      <c r="K198" s="278" t="s">
        <v>119</v>
      </c>
      <c r="L198" s="282" t="s">
        <v>80</v>
      </c>
      <c r="M198" s="280">
        <v>1</v>
      </c>
      <c r="N198" s="297">
        <v>75000000</v>
      </c>
      <c r="O198" s="282" t="s">
        <v>120</v>
      </c>
      <c r="P198" s="302" t="s">
        <v>683</v>
      </c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24.95" customHeight="1">
      <c r="A199" s="274">
        <v>9</v>
      </c>
      <c r="B199" s="300" t="str">
        <f>B202</f>
        <v>5.03.01.05.002</v>
      </c>
      <c r="C199" s="282" t="s">
        <v>669</v>
      </c>
      <c r="D199" s="277" t="s">
        <v>332</v>
      </c>
      <c r="E199" s="282" t="s">
        <v>133</v>
      </c>
      <c r="F199" s="282"/>
      <c r="G199" s="278" t="s">
        <v>133</v>
      </c>
      <c r="H199" s="280" t="s">
        <v>240</v>
      </c>
      <c r="I199" s="278">
        <v>2017</v>
      </c>
      <c r="J199" s="278">
        <v>1400</v>
      </c>
      <c r="K199" s="278" t="s">
        <v>119</v>
      </c>
      <c r="L199" s="282" t="s">
        <v>80</v>
      </c>
      <c r="M199" s="280">
        <v>1</v>
      </c>
      <c r="N199" s="297">
        <v>139000000</v>
      </c>
      <c r="O199" s="282" t="s">
        <v>120</v>
      </c>
      <c r="P199" s="302" t="s">
        <v>684</v>
      </c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24.95" customHeight="1">
      <c r="A200" s="274">
        <v>10</v>
      </c>
      <c r="B200" s="275" t="s">
        <v>672</v>
      </c>
      <c r="C200" s="282" t="s">
        <v>669</v>
      </c>
      <c r="D200" s="277" t="s">
        <v>393</v>
      </c>
      <c r="E200" s="282" t="s">
        <v>685</v>
      </c>
      <c r="F200" s="282" t="s">
        <v>686</v>
      </c>
      <c r="G200" s="278" t="s">
        <v>133</v>
      </c>
      <c r="H200" s="280" t="s">
        <v>240</v>
      </c>
      <c r="I200" s="310">
        <v>2017</v>
      </c>
      <c r="J200" s="278">
        <v>1</v>
      </c>
      <c r="K200" s="278" t="s">
        <v>70</v>
      </c>
      <c r="L200" s="282" t="s">
        <v>80</v>
      </c>
      <c r="M200" s="280">
        <v>1</v>
      </c>
      <c r="N200" s="297">
        <v>1500000</v>
      </c>
      <c r="O200" s="282" t="s">
        <v>120</v>
      </c>
      <c r="P200" s="302" t="s">
        <v>687</v>
      </c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24.95" customHeight="1">
      <c r="A201" s="274">
        <v>11</v>
      </c>
      <c r="B201" s="275" t="s">
        <v>688</v>
      </c>
      <c r="C201" s="282" t="s">
        <v>689</v>
      </c>
      <c r="D201" s="277" t="s">
        <v>308</v>
      </c>
      <c r="E201" s="282" t="s">
        <v>689</v>
      </c>
      <c r="F201" s="282"/>
      <c r="G201" s="278" t="s">
        <v>690</v>
      </c>
      <c r="H201" s="280" t="s">
        <v>240</v>
      </c>
      <c r="I201" s="278" t="s">
        <v>691</v>
      </c>
      <c r="J201" s="278">
        <v>76</v>
      </c>
      <c r="K201" s="278" t="s">
        <v>119</v>
      </c>
      <c r="L201" s="282" t="s">
        <v>80</v>
      </c>
      <c r="M201" s="280">
        <v>1</v>
      </c>
      <c r="N201" s="297">
        <v>59682500</v>
      </c>
      <c r="O201" s="282" t="s">
        <v>120</v>
      </c>
      <c r="P201" s="302" t="s">
        <v>692</v>
      </c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24.95" customHeight="1">
      <c r="A202" s="274">
        <v>12</v>
      </c>
      <c r="B202" s="275" t="s">
        <v>672</v>
      </c>
      <c r="C202" s="282" t="s">
        <v>669</v>
      </c>
      <c r="D202" s="277" t="s">
        <v>310</v>
      </c>
      <c r="E202" s="282" t="s">
        <v>133</v>
      </c>
      <c r="F202" s="282"/>
      <c r="G202" s="278" t="s">
        <v>133</v>
      </c>
      <c r="H202" s="280" t="s">
        <v>240</v>
      </c>
      <c r="I202" s="310" t="s">
        <v>693</v>
      </c>
      <c r="J202" s="278">
        <v>380</v>
      </c>
      <c r="K202" s="278" t="s">
        <v>119</v>
      </c>
      <c r="L202" s="282" t="s">
        <v>80</v>
      </c>
      <c r="M202" s="280">
        <v>1</v>
      </c>
      <c r="N202" s="297">
        <v>28892500</v>
      </c>
      <c r="O202" s="282" t="s">
        <v>120</v>
      </c>
      <c r="P202" s="302" t="s">
        <v>694</v>
      </c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24.95" customHeight="1">
      <c r="A203" s="274">
        <v>13</v>
      </c>
      <c r="B203" s="275" t="s">
        <v>673</v>
      </c>
      <c r="C203" s="282" t="s">
        <v>674</v>
      </c>
      <c r="D203" s="277" t="s">
        <v>310</v>
      </c>
      <c r="E203" s="282" t="s">
        <v>586</v>
      </c>
      <c r="F203" s="282"/>
      <c r="G203" s="278" t="s">
        <v>152</v>
      </c>
      <c r="H203" s="280" t="s">
        <v>240</v>
      </c>
      <c r="I203" s="278">
        <v>2018</v>
      </c>
      <c r="J203" s="278">
        <v>27</v>
      </c>
      <c r="K203" s="278" t="s">
        <v>119</v>
      </c>
      <c r="L203" s="282" t="s">
        <v>80</v>
      </c>
      <c r="M203" s="280">
        <v>1</v>
      </c>
      <c r="N203" s="297">
        <v>32492500</v>
      </c>
      <c r="O203" s="282" t="s">
        <v>120</v>
      </c>
      <c r="P203" s="302" t="s">
        <v>695</v>
      </c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24.95" customHeight="1">
      <c r="A204" s="274">
        <v>14</v>
      </c>
      <c r="B204" s="275" t="s">
        <v>696</v>
      </c>
      <c r="C204" s="282" t="s">
        <v>697</v>
      </c>
      <c r="D204" s="277" t="s">
        <v>308</v>
      </c>
      <c r="E204" s="282" t="s">
        <v>698</v>
      </c>
      <c r="F204" s="282"/>
      <c r="G204" s="278" t="s">
        <v>152</v>
      </c>
      <c r="H204" s="280" t="s">
        <v>240</v>
      </c>
      <c r="I204" s="278">
        <v>2019</v>
      </c>
      <c r="J204" s="278">
        <v>550</v>
      </c>
      <c r="K204" s="278" t="s">
        <v>119</v>
      </c>
      <c r="L204" s="282" t="s">
        <v>80</v>
      </c>
      <c r="M204" s="280">
        <v>1</v>
      </c>
      <c r="N204" s="297">
        <v>107532100</v>
      </c>
      <c r="O204" s="282" t="s">
        <v>120</v>
      </c>
      <c r="P204" s="302" t="s">
        <v>699</v>
      </c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24.95" customHeight="1">
      <c r="A205" s="274"/>
      <c r="B205" s="275"/>
      <c r="C205" s="285" t="s">
        <v>13</v>
      </c>
      <c r="D205" s="278"/>
      <c r="E205" s="282"/>
      <c r="F205" s="282"/>
      <c r="G205" s="278"/>
      <c r="H205" s="300"/>
      <c r="I205" s="278"/>
      <c r="J205" s="278"/>
      <c r="K205" s="278"/>
      <c r="L205" s="282"/>
      <c r="M205" s="280"/>
      <c r="N205" s="306">
        <f>SUM(N191:N204)</f>
        <v>928858600</v>
      </c>
      <c r="O205" s="282"/>
      <c r="P205" s="307" t="e">
        <f>'[1]R2C Aset'!$J$178</f>
        <v>#REF!</v>
      </c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24.95" customHeight="1">
      <c r="A206" s="274"/>
      <c r="B206" s="1220" t="s">
        <v>154</v>
      </c>
      <c r="C206" s="1206"/>
      <c r="D206" s="278"/>
      <c r="E206" s="282"/>
      <c r="F206" s="282"/>
      <c r="G206" s="278"/>
      <c r="H206" s="275"/>
      <c r="I206" s="282"/>
      <c r="J206" s="282"/>
      <c r="K206" s="278"/>
      <c r="L206" s="282"/>
      <c r="M206" s="282"/>
      <c r="N206" s="278"/>
      <c r="O206" s="282"/>
      <c r="P206" s="283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24.95" customHeight="1">
      <c r="A207" s="274">
        <v>1</v>
      </c>
      <c r="B207" s="275" t="s">
        <v>700</v>
      </c>
      <c r="C207" s="276" t="s">
        <v>701</v>
      </c>
      <c r="D207" s="277" t="s">
        <v>308</v>
      </c>
      <c r="E207" s="282" t="s">
        <v>702</v>
      </c>
      <c r="F207" s="282" t="s">
        <v>703</v>
      </c>
      <c r="G207" s="282" t="s">
        <v>702</v>
      </c>
      <c r="H207" s="300" t="s">
        <v>704</v>
      </c>
      <c r="I207" s="278">
        <v>2017</v>
      </c>
      <c r="J207" s="280">
        <v>900</v>
      </c>
      <c r="K207" s="278" t="s">
        <v>156</v>
      </c>
      <c r="L207" s="278" t="s">
        <v>71</v>
      </c>
      <c r="M207" s="280">
        <v>1</v>
      </c>
      <c r="N207" s="311">
        <v>1500000</v>
      </c>
      <c r="O207" s="282" t="s">
        <v>339</v>
      </c>
      <c r="P207" s="302" t="s">
        <v>222</v>
      </c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24.95" customHeight="1">
      <c r="A208" s="274"/>
      <c r="B208" s="284"/>
      <c r="C208" s="285" t="s">
        <v>13</v>
      </c>
      <c r="D208" s="278"/>
      <c r="E208" s="282"/>
      <c r="F208" s="282"/>
      <c r="G208" s="278"/>
      <c r="H208" s="275"/>
      <c r="I208" s="282"/>
      <c r="J208" s="282"/>
      <c r="K208" s="278"/>
      <c r="L208" s="282"/>
      <c r="M208" s="282"/>
      <c r="N208" s="312">
        <f>SUM(N207:N207)</f>
        <v>1500000</v>
      </c>
      <c r="O208" s="282"/>
      <c r="P208" s="283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24.95" customHeight="1">
      <c r="A209" s="1217" t="s">
        <v>737</v>
      </c>
      <c r="B209" s="1218"/>
      <c r="C209" s="1218"/>
      <c r="D209" s="1218"/>
      <c r="E209" s="1218"/>
      <c r="F209" s="1218"/>
      <c r="G209" s="1218"/>
      <c r="H209" s="1218"/>
      <c r="I209" s="1218"/>
      <c r="J209" s="1218"/>
      <c r="K209" s="1218"/>
      <c r="L209" s="1218"/>
      <c r="M209" s="1219"/>
      <c r="N209" s="312">
        <f>N208+N205+N189</f>
        <v>7885348127</v>
      </c>
      <c r="O209" s="282"/>
      <c r="P209" s="283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5.75" customHeight="1">
      <c r="A210" s="274"/>
      <c r="B210" s="1220" t="s">
        <v>10</v>
      </c>
      <c r="C210" s="1206"/>
      <c r="D210" s="278"/>
      <c r="E210" s="282"/>
      <c r="F210" s="282"/>
      <c r="G210" s="278"/>
      <c r="H210" s="275"/>
      <c r="I210" s="282"/>
      <c r="J210" s="282"/>
      <c r="K210" s="278"/>
      <c r="L210" s="282"/>
      <c r="M210" s="282"/>
      <c r="N210" s="278"/>
      <c r="O210" s="282"/>
      <c r="P210" s="283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5.75" customHeight="1">
      <c r="A211" s="274">
        <v>1</v>
      </c>
      <c r="B211" s="275" t="s">
        <v>705</v>
      </c>
      <c r="C211" s="308" t="s">
        <v>706</v>
      </c>
      <c r="D211" s="277" t="s">
        <v>308</v>
      </c>
      <c r="E211" s="278" t="s">
        <v>158</v>
      </c>
      <c r="F211" s="282"/>
      <c r="G211" s="278" t="s">
        <v>158</v>
      </c>
      <c r="H211" s="275" t="s">
        <v>111</v>
      </c>
      <c r="I211" s="278">
        <v>2011</v>
      </c>
      <c r="J211" s="278">
        <v>220</v>
      </c>
      <c r="K211" s="278" t="s">
        <v>76</v>
      </c>
      <c r="L211" s="275" t="s">
        <v>71</v>
      </c>
      <c r="M211" s="278">
        <v>220</v>
      </c>
      <c r="N211" s="313">
        <v>4294300</v>
      </c>
      <c r="O211" s="282" t="s">
        <v>707</v>
      </c>
      <c r="P211" s="302" t="s">
        <v>708</v>
      </c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5.75" customHeight="1">
      <c r="A212" s="274">
        <v>2</v>
      </c>
      <c r="B212" s="275" t="s">
        <v>709</v>
      </c>
      <c r="C212" s="308" t="s">
        <v>710</v>
      </c>
      <c r="D212" s="277" t="s">
        <v>711</v>
      </c>
      <c r="E212" s="278" t="s">
        <v>158</v>
      </c>
      <c r="F212" s="282"/>
      <c r="G212" s="278" t="s">
        <v>158</v>
      </c>
      <c r="H212" s="275" t="s">
        <v>111</v>
      </c>
      <c r="I212" s="278">
        <v>2011</v>
      </c>
      <c r="J212" s="278">
        <v>132</v>
      </c>
      <c r="K212" s="278" t="s">
        <v>76</v>
      </c>
      <c r="L212" s="275" t="s">
        <v>71</v>
      </c>
      <c r="M212" s="278">
        <v>132</v>
      </c>
      <c r="N212" s="313">
        <v>2333334</v>
      </c>
      <c r="O212" s="282" t="s">
        <v>707</v>
      </c>
      <c r="P212" s="302" t="s">
        <v>708</v>
      </c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5.75" customHeight="1">
      <c r="A213" s="274">
        <v>3</v>
      </c>
      <c r="B213" s="275" t="s">
        <v>712</v>
      </c>
      <c r="C213" s="308" t="s">
        <v>713</v>
      </c>
      <c r="D213" s="277" t="s">
        <v>714</v>
      </c>
      <c r="E213" s="278" t="s">
        <v>158</v>
      </c>
      <c r="F213" s="282"/>
      <c r="G213" s="278" t="s">
        <v>158</v>
      </c>
      <c r="H213" s="275" t="s">
        <v>111</v>
      </c>
      <c r="I213" s="278">
        <v>2011</v>
      </c>
      <c r="J213" s="278">
        <v>648</v>
      </c>
      <c r="K213" s="278" t="s">
        <v>76</v>
      </c>
      <c r="L213" s="275" t="s">
        <v>71</v>
      </c>
      <c r="M213" s="278">
        <v>648</v>
      </c>
      <c r="N213" s="313">
        <v>11473946</v>
      </c>
      <c r="O213" s="282" t="s">
        <v>707</v>
      </c>
      <c r="P213" s="302" t="s">
        <v>708</v>
      </c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5.75" customHeight="1">
      <c r="A214" s="274">
        <v>4</v>
      </c>
      <c r="B214" s="275" t="s">
        <v>715</v>
      </c>
      <c r="C214" s="296" t="s">
        <v>716</v>
      </c>
      <c r="D214" s="277" t="s">
        <v>308</v>
      </c>
      <c r="E214" s="282" t="s">
        <v>717</v>
      </c>
      <c r="F214" s="280" t="s">
        <v>159</v>
      </c>
      <c r="G214" s="278" t="s">
        <v>718</v>
      </c>
      <c r="H214" s="314" t="s">
        <v>111</v>
      </c>
      <c r="I214" s="275">
        <v>2015</v>
      </c>
      <c r="J214" s="275">
        <v>1</v>
      </c>
      <c r="K214" s="278" t="s">
        <v>109</v>
      </c>
      <c r="L214" s="275" t="s">
        <v>71</v>
      </c>
      <c r="M214" s="275">
        <v>1</v>
      </c>
      <c r="N214" s="313">
        <v>175000000</v>
      </c>
      <c r="O214" s="282" t="s">
        <v>120</v>
      </c>
      <c r="P214" s="302" t="s">
        <v>719</v>
      </c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5.75" customHeight="1">
      <c r="A215" s="274">
        <v>5</v>
      </c>
      <c r="B215" s="300" t="s">
        <v>705</v>
      </c>
      <c r="C215" s="296" t="s">
        <v>706</v>
      </c>
      <c r="D215" s="277" t="s">
        <v>308</v>
      </c>
      <c r="E215" s="278" t="s">
        <v>158</v>
      </c>
      <c r="F215" s="280"/>
      <c r="G215" s="278" t="s">
        <v>158</v>
      </c>
      <c r="H215" s="280" t="s">
        <v>240</v>
      </c>
      <c r="I215" s="275">
        <v>2017</v>
      </c>
      <c r="J215" s="275">
        <v>80</v>
      </c>
      <c r="K215" s="278" t="s">
        <v>76</v>
      </c>
      <c r="L215" s="275" t="s">
        <v>71</v>
      </c>
      <c r="M215" s="275">
        <v>80</v>
      </c>
      <c r="N215" s="313">
        <v>2000000</v>
      </c>
      <c r="O215" s="282" t="s">
        <v>707</v>
      </c>
      <c r="P215" s="283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5.75" customHeight="1">
      <c r="A216" s="274">
        <v>6</v>
      </c>
      <c r="B216" s="300" t="s">
        <v>705</v>
      </c>
      <c r="C216" s="296" t="s">
        <v>706</v>
      </c>
      <c r="D216" s="277" t="s">
        <v>308</v>
      </c>
      <c r="E216" s="278" t="s">
        <v>158</v>
      </c>
      <c r="F216" s="280"/>
      <c r="G216" s="278" t="s">
        <v>158</v>
      </c>
      <c r="H216" s="280" t="s">
        <v>240</v>
      </c>
      <c r="I216" s="275">
        <v>2019</v>
      </c>
      <c r="J216" s="275">
        <v>24</v>
      </c>
      <c r="K216" s="278" t="s">
        <v>76</v>
      </c>
      <c r="L216" s="275" t="s">
        <v>71</v>
      </c>
      <c r="M216" s="275">
        <v>24</v>
      </c>
      <c r="N216" s="313">
        <v>1286000</v>
      </c>
      <c r="O216" s="282" t="s">
        <v>707</v>
      </c>
      <c r="P216" s="283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5.75" customHeight="1">
      <c r="A217" s="274">
        <v>7</v>
      </c>
      <c r="B217" s="300" t="s">
        <v>709</v>
      </c>
      <c r="C217" s="296" t="s">
        <v>710</v>
      </c>
      <c r="D217" s="277" t="s">
        <v>609</v>
      </c>
      <c r="E217" s="278" t="s">
        <v>158</v>
      </c>
      <c r="F217" s="280"/>
      <c r="G217" s="278" t="s">
        <v>158</v>
      </c>
      <c r="H217" s="280" t="s">
        <v>240</v>
      </c>
      <c r="I217" s="275">
        <v>2019</v>
      </c>
      <c r="J217" s="275">
        <v>6</v>
      </c>
      <c r="K217" s="278" t="s">
        <v>76</v>
      </c>
      <c r="L217" s="275" t="s">
        <v>71</v>
      </c>
      <c r="M217" s="275">
        <v>6</v>
      </c>
      <c r="N217" s="313">
        <v>278000</v>
      </c>
      <c r="O217" s="282" t="s">
        <v>707</v>
      </c>
      <c r="P217" s="283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5.75" customHeight="1">
      <c r="A218" s="274">
        <v>8</v>
      </c>
      <c r="B218" s="300" t="s">
        <v>712</v>
      </c>
      <c r="C218" s="296" t="s">
        <v>713</v>
      </c>
      <c r="D218" s="277" t="s">
        <v>720</v>
      </c>
      <c r="E218" s="278" t="s">
        <v>158</v>
      </c>
      <c r="F218" s="280"/>
      <c r="G218" s="278" t="s">
        <v>158</v>
      </c>
      <c r="H218" s="280" t="s">
        <v>240</v>
      </c>
      <c r="I218" s="275">
        <v>2019</v>
      </c>
      <c r="J218" s="275">
        <v>11</v>
      </c>
      <c r="K218" s="278" t="s">
        <v>76</v>
      </c>
      <c r="L218" s="275" t="s">
        <v>71</v>
      </c>
      <c r="M218" s="275">
        <v>11</v>
      </c>
      <c r="N218" s="313">
        <v>536000</v>
      </c>
      <c r="O218" s="282" t="s">
        <v>707</v>
      </c>
      <c r="P218" s="283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5.75" customHeight="1">
      <c r="A219" s="274">
        <v>9</v>
      </c>
      <c r="B219" s="300" t="s">
        <v>721</v>
      </c>
      <c r="C219" s="296" t="s">
        <v>722</v>
      </c>
      <c r="D219" s="277" t="s">
        <v>308</v>
      </c>
      <c r="E219" s="282" t="s">
        <v>723</v>
      </c>
      <c r="F219" s="280"/>
      <c r="G219" s="278" t="s">
        <v>724</v>
      </c>
      <c r="H219" s="300" t="s">
        <v>725</v>
      </c>
      <c r="I219" s="275">
        <v>2022</v>
      </c>
      <c r="J219" s="275">
        <v>1</v>
      </c>
      <c r="K219" s="278" t="s">
        <v>76</v>
      </c>
      <c r="L219" s="275" t="s">
        <v>71</v>
      </c>
      <c r="M219" s="275">
        <v>1</v>
      </c>
      <c r="N219" s="313">
        <v>7216000</v>
      </c>
      <c r="O219" s="282" t="s">
        <v>339</v>
      </c>
      <c r="P219" s="302" t="s">
        <v>726</v>
      </c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5.75" customHeight="1">
      <c r="A220" s="274">
        <v>10</v>
      </c>
      <c r="B220" s="300" t="s">
        <v>705</v>
      </c>
      <c r="C220" s="296" t="s">
        <v>706</v>
      </c>
      <c r="D220" s="277" t="s">
        <v>310</v>
      </c>
      <c r="E220" s="278" t="s">
        <v>158</v>
      </c>
      <c r="F220" s="280"/>
      <c r="G220" s="278" t="s">
        <v>158</v>
      </c>
      <c r="H220" s="280" t="s">
        <v>240</v>
      </c>
      <c r="I220" s="275">
        <v>2023</v>
      </c>
      <c r="J220" s="275">
        <v>23</v>
      </c>
      <c r="K220" s="278" t="s">
        <v>76</v>
      </c>
      <c r="L220" s="275" t="s">
        <v>71</v>
      </c>
      <c r="M220" s="275">
        <v>23</v>
      </c>
      <c r="N220" s="313">
        <v>1139500</v>
      </c>
      <c r="O220" s="282" t="s">
        <v>707</v>
      </c>
      <c r="P220" s="283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5.75" customHeight="1">
      <c r="A221" s="274">
        <v>11</v>
      </c>
      <c r="B221" s="300" t="s">
        <v>712</v>
      </c>
      <c r="C221" s="296" t="s">
        <v>713</v>
      </c>
      <c r="D221" s="277" t="s">
        <v>393</v>
      </c>
      <c r="E221" s="278" t="s">
        <v>158</v>
      </c>
      <c r="F221" s="280"/>
      <c r="G221" s="278" t="s">
        <v>158</v>
      </c>
      <c r="H221" s="280" t="s">
        <v>240</v>
      </c>
      <c r="I221" s="275">
        <v>2023</v>
      </c>
      <c r="J221" s="275">
        <v>13</v>
      </c>
      <c r="K221" s="278" t="s">
        <v>76</v>
      </c>
      <c r="L221" s="275" t="s">
        <v>71</v>
      </c>
      <c r="M221" s="275">
        <v>13</v>
      </c>
      <c r="N221" s="313">
        <v>973500</v>
      </c>
      <c r="O221" s="282" t="s">
        <v>707</v>
      </c>
      <c r="P221" s="283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5.75" customHeight="1">
      <c r="A222" s="274">
        <v>12</v>
      </c>
      <c r="B222" s="300" t="s">
        <v>709</v>
      </c>
      <c r="C222" s="296" t="s">
        <v>710</v>
      </c>
      <c r="D222" s="277" t="s">
        <v>490</v>
      </c>
      <c r="E222" s="278" t="s">
        <v>158</v>
      </c>
      <c r="F222" s="280"/>
      <c r="G222" s="278" t="s">
        <v>158</v>
      </c>
      <c r="H222" s="280" t="s">
        <v>240</v>
      </c>
      <c r="I222" s="275">
        <v>2023</v>
      </c>
      <c r="J222" s="275">
        <v>6</v>
      </c>
      <c r="K222" s="278" t="s">
        <v>76</v>
      </c>
      <c r="L222" s="275" t="s">
        <v>71</v>
      </c>
      <c r="M222" s="275">
        <v>6</v>
      </c>
      <c r="N222" s="313">
        <v>287000</v>
      </c>
      <c r="O222" s="282" t="s">
        <v>707</v>
      </c>
      <c r="P222" s="283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34.5" customHeight="1">
      <c r="A223" s="274">
        <v>13</v>
      </c>
      <c r="B223" s="300" t="s">
        <v>712</v>
      </c>
      <c r="C223" s="296" t="s">
        <v>713</v>
      </c>
      <c r="D223" s="277" t="s">
        <v>738</v>
      </c>
      <c r="E223" s="278" t="s">
        <v>158</v>
      </c>
      <c r="F223" s="280"/>
      <c r="G223" s="278" t="s">
        <v>158</v>
      </c>
      <c r="H223" s="280" t="s">
        <v>708</v>
      </c>
      <c r="I223" s="275">
        <v>2024</v>
      </c>
      <c r="J223" s="275">
        <v>1000</v>
      </c>
      <c r="K223" s="278" t="s">
        <v>76</v>
      </c>
      <c r="L223" s="275" t="s">
        <v>71</v>
      </c>
      <c r="M223" s="275">
        <v>1000</v>
      </c>
      <c r="N223" s="313">
        <v>4357894</v>
      </c>
      <c r="O223" s="282" t="s">
        <v>707</v>
      </c>
      <c r="P223" s="283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5.75" customHeight="1">
      <c r="A224" s="274"/>
      <c r="B224" s="284"/>
      <c r="C224" s="285" t="s">
        <v>13</v>
      </c>
      <c r="D224" s="278"/>
      <c r="E224" s="282"/>
      <c r="F224" s="282"/>
      <c r="G224" s="278"/>
      <c r="H224" s="275"/>
      <c r="I224" s="282"/>
      <c r="J224" s="282"/>
      <c r="K224" s="278"/>
      <c r="L224" s="282"/>
      <c r="M224" s="282"/>
      <c r="N224" s="315">
        <f>SUM(N211:N223)</f>
        <v>211175474</v>
      </c>
      <c r="O224" s="282"/>
      <c r="P224" s="283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5.75" customHeight="1" thickBot="1">
      <c r="A225" s="316"/>
      <c r="B225" s="317"/>
      <c r="C225" s="318"/>
      <c r="D225" s="319"/>
      <c r="E225" s="320"/>
      <c r="F225" s="320"/>
      <c r="G225" s="319"/>
      <c r="H225" s="321"/>
      <c r="I225" s="320"/>
      <c r="J225" s="320"/>
      <c r="K225" s="319"/>
      <c r="L225" s="320"/>
      <c r="M225" s="320" t="s">
        <v>166</v>
      </c>
      <c r="N225" s="322"/>
      <c r="O225" s="320"/>
      <c r="P225" s="323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5.75" customHeight="1" thickBot="1">
      <c r="A226" s="324"/>
      <c r="B226" s="325"/>
      <c r="C226" s="1221" t="s">
        <v>167</v>
      </c>
      <c r="D226" s="1222"/>
      <c r="E226" s="1222"/>
      <c r="F226" s="1222"/>
      <c r="G226" s="1222"/>
      <c r="H226" s="1223"/>
      <c r="I226" s="326"/>
      <c r="J226" s="326"/>
      <c r="K226" s="327"/>
      <c r="L226" s="326"/>
      <c r="M226" s="326" t="s">
        <v>166</v>
      </c>
      <c r="N226" s="328">
        <f>N224+N208+N205+N189+N114+N87</f>
        <v>10571203884</v>
      </c>
      <c r="O226" s="326"/>
      <c r="P226" s="329">
        <f>'[2]Form 2'!E70</f>
        <v>10929343345</v>
      </c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5.75" customHeight="1">
      <c r="A227" s="240"/>
      <c r="B227" s="231"/>
      <c r="C227" s="232"/>
      <c r="D227" s="241"/>
      <c r="E227" s="232"/>
      <c r="F227" s="232"/>
      <c r="G227" s="241"/>
      <c r="H227" s="240"/>
      <c r="I227" s="232"/>
      <c r="J227" s="232"/>
      <c r="K227" s="241"/>
      <c r="L227" s="232"/>
      <c r="M227" s="232"/>
      <c r="N227" s="241"/>
      <c r="O227" s="232"/>
      <c r="P227" s="233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5.75" customHeight="1">
      <c r="A228" s="240"/>
      <c r="B228" s="231"/>
      <c r="C228" s="232"/>
      <c r="D228" s="241"/>
      <c r="E228" s="232"/>
      <c r="F228" s="232"/>
      <c r="G228" s="241"/>
      <c r="H228" s="240"/>
      <c r="I228" s="232"/>
      <c r="J228" s="232"/>
      <c r="K228" s="241"/>
      <c r="L228" s="232"/>
      <c r="M228" s="232"/>
      <c r="N228" s="1224" t="s">
        <v>4426</v>
      </c>
      <c r="O228" s="1225"/>
      <c r="P228" s="233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5.75" customHeight="1">
      <c r="A229" s="240"/>
      <c r="B229" s="231"/>
      <c r="C229" s="232"/>
      <c r="D229" s="241"/>
      <c r="E229" s="232"/>
      <c r="F229" s="232"/>
      <c r="G229" s="241"/>
      <c r="H229" s="240"/>
      <c r="I229" s="232"/>
      <c r="J229" s="232"/>
      <c r="K229" s="241"/>
      <c r="L229" s="232"/>
      <c r="M229" s="232"/>
      <c r="N229" s="1225" t="s">
        <v>727</v>
      </c>
      <c r="O229" s="1225"/>
      <c r="P229" s="233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5.75" customHeight="1">
      <c r="A230" s="240"/>
      <c r="B230" s="231"/>
      <c r="C230" s="232"/>
      <c r="D230" s="241"/>
      <c r="E230" s="232"/>
      <c r="F230" s="232"/>
      <c r="G230" s="241"/>
      <c r="H230" s="240"/>
      <c r="I230" s="232"/>
      <c r="J230" s="232"/>
      <c r="K230" s="241"/>
      <c r="L230" s="232"/>
      <c r="M230" s="232"/>
      <c r="N230" s="241"/>
      <c r="O230" s="232"/>
      <c r="P230" s="233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5.75" customHeight="1">
      <c r="A231" s="240"/>
      <c r="B231" s="231"/>
      <c r="C231" s="232"/>
      <c r="D231" s="241"/>
      <c r="E231" s="232"/>
      <c r="F231" s="232"/>
      <c r="G231" s="241"/>
      <c r="H231" s="240"/>
      <c r="I231" s="232"/>
      <c r="J231" s="232"/>
      <c r="K231" s="241"/>
      <c r="L231" s="232"/>
      <c r="M231" s="232"/>
      <c r="N231" s="241"/>
      <c r="O231" s="232"/>
      <c r="P231" s="233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5.75" customHeight="1">
      <c r="A232" s="240"/>
      <c r="B232" s="231"/>
      <c r="C232" s="232"/>
      <c r="D232" s="241"/>
      <c r="E232" s="232"/>
      <c r="F232" s="232"/>
      <c r="G232" s="241"/>
      <c r="H232" s="240"/>
      <c r="I232" s="232"/>
      <c r="J232" s="232"/>
      <c r="K232" s="241"/>
      <c r="L232" s="232"/>
      <c r="M232" s="232"/>
      <c r="N232" s="241"/>
      <c r="O232" s="232"/>
      <c r="P232" s="233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5.75" customHeight="1">
      <c r="A233" s="240"/>
      <c r="B233" s="231"/>
      <c r="C233" s="232"/>
      <c r="D233" s="241"/>
      <c r="E233" s="232"/>
      <c r="F233" s="232"/>
      <c r="G233" s="241"/>
      <c r="H233" s="240"/>
      <c r="I233" s="232"/>
      <c r="J233" s="232"/>
      <c r="K233" s="241"/>
      <c r="L233" s="232"/>
      <c r="M233" s="232"/>
      <c r="N233" s="1216" t="s">
        <v>185</v>
      </c>
      <c r="O233" s="1216"/>
      <c r="P233" s="233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5.75" customHeight="1">
      <c r="A234" s="240"/>
      <c r="B234" s="231"/>
      <c r="C234" s="232"/>
      <c r="D234" s="241"/>
      <c r="E234" s="232"/>
      <c r="F234" s="232"/>
      <c r="G234" s="241"/>
      <c r="H234" s="240"/>
      <c r="I234" s="232"/>
      <c r="J234" s="232"/>
      <c r="K234" s="241"/>
      <c r="L234" s="232"/>
      <c r="M234" s="232"/>
      <c r="N234" s="241"/>
      <c r="O234" s="232"/>
      <c r="P234" s="233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5.75" customHeight="1">
      <c r="A235" s="240"/>
      <c r="B235" s="231"/>
      <c r="C235" s="232"/>
      <c r="D235" s="241"/>
      <c r="E235" s="232"/>
      <c r="F235" s="232"/>
      <c r="G235" s="241"/>
      <c r="H235" s="240"/>
      <c r="I235" s="232"/>
      <c r="J235" s="232"/>
      <c r="K235" s="241"/>
      <c r="L235" s="232"/>
      <c r="M235" s="232"/>
      <c r="N235" s="241"/>
      <c r="O235" s="232"/>
      <c r="P235" s="233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5.75" customHeight="1">
      <c r="A236" s="240"/>
      <c r="B236" s="231"/>
      <c r="C236" s="232"/>
      <c r="D236" s="241"/>
      <c r="E236" s="232"/>
      <c r="F236" s="232"/>
      <c r="G236" s="241"/>
      <c r="H236" s="240"/>
      <c r="I236" s="232"/>
      <c r="J236" s="232"/>
      <c r="K236" s="241"/>
      <c r="L236" s="232"/>
      <c r="M236" s="232"/>
      <c r="N236" s="241"/>
      <c r="O236" s="232"/>
      <c r="P236" s="233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5.75" customHeight="1">
      <c r="A237" s="240"/>
      <c r="B237" s="231"/>
      <c r="C237" s="232"/>
      <c r="D237" s="241"/>
      <c r="E237" s="232"/>
      <c r="F237" s="232"/>
      <c r="G237" s="241"/>
      <c r="H237" s="240"/>
      <c r="I237" s="232"/>
      <c r="J237" s="232"/>
      <c r="K237" s="241"/>
      <c r="L237" s="232"/>
      <c r="M237" s="232"/>
      <c r="N237" s="241"/>
      <c r="O237" s="232"/>
      <c r="P237" s="233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5.75" customHeight="1">
      <c r="A238" s="240"/>
      <c r="B238" s="231"/>
      <c r="C238" s="232"/>
      <c r="D238" s="241"/>
      <c r="E238" s="232"/>
      <c r="F238" s="232"/>
      <c r="G238" s="241"/>
      <c r="H238" s="240"/>
      <c r="I238" s="232"/>
      <c r="J238" s="232"/>
      <c r="K238" s="241"/>
      <c r="L238" s="232"/>
      <c r="M238" s="232"/>
      <c r="N238" s="241"/>
      <c r="O238" s="232"/>
      <c r="P238" s="233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5.75" customHeight="1">
      <c r="A239" s="240"/>
      <c r="B239" s="231"/>
      <c r="C239" s="232"/>
      <c r="D239" s="241"/>
      <c r="E239" s="232"/>
      <c r="F239" s="232"/>
      <c r="G239" s="241"/>
      <c r="H239" s="240"/>
      <c r="I239" s="232"/>
      <c r="J239" s="232"/>
      <c r="K239" s="241"/>
      <c r="L239" s="232"/>
      <c r="M239" s="232"/>
      <c r="N239" s="241"/>
      <c r="O239" s="232"/>
      <c r="P239" s="233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5.75" customHeight="1">
      <c r="A240" s="240"/>
      <c r="B240" s="231"/>
      <c r="C240" s="232"/>
      <c r="D240" s="241"/>
      <c r="E240" s="232"/>
      <c r="F240" s="232"/>
      <c r="G240" s="241"/>
      <c r="H240" s="240"/>
      <c r="I240" s="232"/>
      <c r="J240" s="232"/>
      <c r="K240" s="241"/>
      <c r="L240" s="232"/>
      <c r="M240" s="232"/>
      <c r="N240" s="241"/>
      <c r="O240" s="232"/>
      <c r="P240" s="233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5.75" customHeight="1">
      <c r="A241" s="240"/>
      <c r="B241" s="231"/>
      <c r="C241" s="232"/>
      <c r="D241" s="241"/>
      <c r="E241" s="232"/>
      <c r="F241" s="232"/>
      <c r="G241" s="241"/>
      <c r="H241" s="240"/>
      <c r="I241" s="232"/>
      <c r="J241" s="232"/>
      <c r="K241" s="241"/>
      <c r="L241" s="232"/>
      <c r="M241" s="232"/>
      <c r="N241" s="241"/>
      <c r="O241" s="232"/>
      <c r="P241" s="233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5.75" customHeight="1">
      <c r="A242" s="240"/>
      <c r="B242" s="231"/>
      <c r="C242" s="232"/>
      <c r="D242" s="241"/>
      <c r="E242" s="232"/>
      <c r="F242" s="232"/>
      <c r="G242" s="241"/>
      <c r="H242" s="240"/>
      <c r="I242" s="232"/>
      <c r="J242" s="232"/>
      <c r="K242" s="241"/>
      <c r="L242" s="232"/>
      <c r="M242" s="232"/>
      <c r="N242" s="241"/>
      <c r="O242" s="232"/>
      <c r="P242" s="233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5.75" customHeight="1">
      <c r="A243" s="240"/>
      <c r="B243" s="231"/>
      <c r="C243" s="232"/>
      <c r="D243" s="241"/>
      <c r="E243" s="232"/>
      <c r="F243" s="232"/>
      <c r="G243" s="241"/>
      <c r="H243" s="240"/>
      <c r="I243" s="232"/>
      <c r="J243" s="232"/>
      <c r="K243" s="241"/>
      <c r="L243" s="232"/>
      <c r="M243" s="232"/>
      <c r="N243" s="241"/>
      <c r="O243" s="232"/>
      <c r="P243" s="233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5.75" customHeight="1">
      <c r="A244" s="240"/>
      <c r="B244" s="231"/>
      <c r="C244" s="232"/>
      <c r="D244" s="241"/>
      <c r="E244" s="232"/>
      <c r="F244" s="232"/>
      <c r="G244" s="241"/>
      <c r="H244" s="240"/>
      <c r="I244" s="232"/>
      <c r="J244" s="232"/>
      <c r="K244" s="241"/>
      <c r="L244" s="232"/>
      <c r="M244" s="232"/>
      <c r="N244" s="241"/>
      <c r="O244" s="232"/>
      <c r="P244" s="233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5.75" customHeight="1">
      <c r="A245" s="240"/>
      <c r="B245" s="231"/>
      <c r="C245" s="232"/>
      <c r="D245" s="241"/>
      <c r="E245" s="232"/>
      <c r="F245" s="232"/>
      <c r="G245" s="241"/>
      <c r="H245" s="240"/>
      <c r="I245" s="232"/>
      <c r="J245" s="232"/>
      <c r="K245" s="241"/>
      <c r="L245" s="232"/>
      <c r="M245" s="232"/>
      <c r="N245" s="241"/>
      <c r="O245" s="232"/>
      <c r="P245" s="233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5.75" customHeight="1">
      <c r="A246" s="240"/>
      <c r="B246" s="231"/>
      <c r="C246" s="232"/>
      <c r="D246" s="241"/>
      <c r="E246" s="232"/>
      <c r="F246" s="232"/>
      <c r="G246" s="241"/>
      <c r="H246" s="240"/>
      <c r="I246" s="232"/>
      <c r="J246" s="232"/>
      <c r="K246" s="241"/>
      <c r="L246" s="232"/>
      <c r="M246" s="232"/>
      <c r="N246" s="241"/>
      <c r="O246" s="232"/>
      <c r="P246" s="233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5.75" customHeight="1">
      <c r="A247" s="240"/>
      <c r="B247" s="231"/>
      <c r="C247" s="232"/>
      <c r="D247" s="241"/>
      <c r="E247" s="232"/>
      <c r="F247" s="232"/>
      <c r="G247" s="241"/>
      <c r="H247" s="240"/>
      <c r="I247" s="232"/>
      <c r="J247" s="232"/>
      <c r="K247" s="241"/>
      <c r="L247" s="232"/>
      <c r="M247" s="232"/>
      <c r="N247" s="241"/>
      <c r="O247" s="232"/>
      <c r="P247" s="233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5.75" customHeight="1">
      <c r="A248" s="240"/>
      <c r="B248" s="231"/>
      <c r="C248" s="232"/>
      <c r="D248" s="241"/>
      <c r="E248" s="232"/>
      <c r="F248" s="232"/>
      <c r="G248" s="241"/>
      <c r="H248" s="240"/>
      <c r="I248" s="232"/>
      <c r="J248" s="232"/>
      <c r="K248" s="241"/>
      <c r="L248" s="232"/>
      <c r="M248" s="232"/>
      <c r="N248" s="241"/>
      <c r="O248" s="232"/>
      <c r="P248" s="233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5.75" customHeight="1">
      <c r="A249" s="240"/>
      <c r="B249" s="231"/>
      <c r="C249" s="232"/>
      <c r="D249" s="241"/>
      <c r="E249" s="232"/>
      <c r="F249" s="232"/>
      <c r="G249" s="241"/>
      <c r="H249" s="240"/>
      <c r="I249" s="232"/>
      <c r="J249" s="232"/>
      <c r="K249" s="241"/>
      <c r="L249" s="232"/>
      <c r="M249" s="232"/>
      <c r="N249" s="241"/>
      <c r="O249" s="232"/>
      <c r="P249" s="233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5.75" customHeight="1">
      <c r="A250" s="240"/>
      <c r="B250" s="231"/>
      <c r="C250" s="232"/>
      <c r="D250" s="241"/>
      <c r="E250" s="232"/>
      <c r="F250" s="232"/>
      <c r="G250" s="241"/>
      <c r="H250" s="240"/>
      <c r="I250" s="232"/>
      <c r="J250" s="232"/>
      <c r="K250" s="241"/>
      <c r="L250" s="232"/>
      <c r="M250" s="232"/>
      <c r="N250" s="241"/>
      <c r="O250" s="232"/>
      <c r="P250" s="233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5.75" customHeight="1">
      <c r="A251" s="240"/>
      <c r="B251" s="231"/>
      <c r="C251" s="232"/>
      <c r="D251" s="241"/>
      <c r="E251" s="232"/>
      <c r="F251" s="232"/>
      <c r="G251" s="241"/>
      <c r="H251" s="240"/>
      <c r="I251" s="232"/>
      <c r="J251" s="232"/>
      <c r="K251" s="241"/>
      <c r="L251" s="232"/>
      <c r="M251" s="232"/>
      <c r="N251" s="241"/>
      <c r="O251" s="232"/>
      <c r="P251" s="233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5.75" customHeight="1">
      <c r="A252" s="240"/>
      <c r="B252" s="231"/>
      <c r="C252" s="232"/>
      <c r="D252" s="241"/>
      <c r="E252" s="232"/>
      <c r="F252" s="232"/>
      <c r="G252" s="241"/>
      <c r="H252" s="240"/>
      <c r="I252" s="232"/>
      <c r="J252" s="232"/>
      <c r="K252" s="241"/>
      <c r="L252" s="232"/>
      <c r="M252" s="232"/>
      <c r="N252" s="241"/>
      <c r="O252" s="232"/>
      <c r="P252" s="233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5.75" customHeight="1">
      <c r="A253" s="240"/>
      <c r="B253" s="231"/>
      <c r="C253" s="232"/>
      <c r="D253" s="241"/>
      <c r="E253" s="232"/>
      <c r="F253" s="232"/>
      <c r="G253" s="241"/>
      <c r="H253" s="240"/>
      <c r="I253" s="232"/>
      <c r="J253" s="232"/>
      <c r="K253" s="241"/>
      <c r="L253" s="232"/>
      <c r="M253" s="232"/>
      <c r="N253" s="241"/>
      <c r="O253" s="232"/>
      <c r="P253" s="233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5.75" customHeight="1">
      <c r="A254" s="240"/>
      <c r="B254" s="231"/>
      <c r="C254" s="232"/>
      <c r="D254" s="241"/>
      <c r="E254" s="232"/>
      <c r="F254" s="232"/>
      <c r="G254" s="241"/>
      <c r="H254" s="240"/>
      <c r="I254" s="232"/>
      <c r="J254" s="232"/>
      <c r="K254" s="241"/>
      <c r="L254" s="232"/>
      <c r="M254" s="232"/>
      <c r="N254" s="241"/>
      <c r="O254" s="232"/>
      <c r="P254" s="233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5.75" customHeight="1">
      <c r="A255" s="240"/>
      <c r="B255" s="231"/>
      <c r="C255" s="232"/>
      <c r="D255" s="241"/>
      <c r="E255" s="232"/>
      <c r="F255" s="232"/>
      <c r="G255" s="241"/>
      <c r="H255" s="240"/>
      <c r="I255" s="232"/>
      <c r="J255" s="232"/>
      <c r="K255" s="241"/>
      <c r="L255" s="232"/>
      <c r="M255" s="232"/>
      <c r="N255" s="241"/>
      <c r="O255" s="232"/>
      <c r="P255" s="233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5.75" customHeight="1">
      <c r="A256" s="240"/>
      <c r="B256" s="231"/>
      <c r="C256" s="232"/>
      <c r="D256" s="241"/>
      <c r="E256" s="232"/>
      <c r="F256" s="232"/>
      <c r="G256" s="241"/>
      <c r="H256" s="240"/>
      <c r="I256" s="232"/>
      <c r="J256" s="232"/>
      <c r="K256" s="241"/>
      <c r="L256" s="232"/>
      <c r="M256" s="232"/>
      <c r="N256" s="241"/>
      <c r="O256" s="232"/>
      <c r="P256" s="233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5.75" customHeight="1">
      <c r="A257" s="240"/>
      <c r="B257" s="231"/>
      <c r="C257" s="232"/>
      <c r="D257" s="241"/>
      <c r="E257" s="232"/>
      <c r="F257" s="232"/>
      <c r="G257" s="241"/>
      <c r="H257" s="240"/>
      <c r="I257" s="232"/>
      <c r="J257" s="232"/>
      <c r="K257" s="241"/>
      <c r="L257" s="232"/>
      <c r="M257" s="232"/>
      <c r="N257" s="241"/>
      <c r="O257" s="232"/>
      <c r="P257" s="233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5.75" customHeight="1">
      <c r="A258" s="240"/>
      <c r="B258" s="231"/>
      <c r="C258" s="232"/>
      <c r="D258" s="241"/>
      <c r="E258" s="232"/>
      <c r="F258" s="232"/>
      <c r="G258" s="241"/>
      <c r="H258" s="240"/>
      <c r="I258" s="232"/>
      <c r="J258" s="232"/>
      <c r="K258" s="241"/>
      <c r="L258" s="232"/>
      <c r="M258" s="232"/>
      <c r="N258" s="241"/>
      <c r="O258" s="232"/>
      <c r="P258" s="233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5.75" customHeight="1">
      <c r="A259" s="240"/>
      <c r="B259" s="231"/>
      <c r="C259" s="232"/>
      <c r="D259" s="241"/>
      <c r="E259" s="232"/>
      <c r="F259" s="232"/>
      <c r="G259" s="241"/>
      <c r="H259" s="240"/>
      <c r="I259" s="232"/>
      <c r="J259" s="232"/>
      <c r="K259" s="241"/>
      <c r="L259" s="232"/>
      <c r="M259" s="232"/>
      <c r="N259" s="241"/>
      <c r="O259" s="232"/>
      <c r="P259" s="233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5.75" customHeight="1">
      <c r="A260" s="240"/>
      <c r="B260" s="231"/>
      <c r="C260" s="232"/>
      <c r="D260" s="241"/>
      <c r="E260" s="232"/>
      <c r="F260" s="232"/>
      <c r="G260" s="241"/>
      <c r="H260" s="240"/>
      <c r="I260" s="232"/>
      <c r="J260" s="232"/>
      <c r="K260" s="241"/>
      <c r="L260" s="232"/>
      <c r="M260" s="232"/>
      <c r="N260" s="241"/>
      <c r="O260" s="232"/>
      <c r="P260" s="233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5.75" customHeight="1">
      <c r="A261" s="240"/>
      <c r="B261" s="231"/>
      <c r="C261" s="232"/>
      <c r="D261" s="241"/>
      <c r="E261" s="232"/>
      <c r="F261" s="232"/>
      <c r="G261" s="241"/>
      <c r="H261" s="240"/>
      <c r="I261" s="232"/>
      <c r="J261" s="232"/>
      <c r="K261" s="241"/>
      <c r="L261" s="232"/>
      <c r="M261" s="232"/>
      <c r="N261" s="241"/>
      <c r="O261" s="232"/>
      <c r="P261" s="233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5.75" customHeight="1">
      <c r="A262" s="240"/>
      <c r="B262" s="231"/>
      <c r="C262" s="232"/>
      <c r="D262" s="241"/>
      <c r="E262" s="232"/>
      <c r="F262" s="232"/>
      <c r="G262" s="241"/>
      <c r="H262" s="240"/>
      <c r="I262" s="232"/>
      <c r="J262" s="232"/>
      <c r="K262" s="241"/>
      <c r="L262" s="232"/>
      <c r="M262" s="232"/>
      <c r="N262" s="241"/>
      <c r="O262" s="232"/>
      <c r="P262" s="233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5.75" customHeight="1">
      <c r="A263" s="240"/>
      <c r="B263" s="231"/>
      <c r="C263" s="232"/>
      <c r="D263" s="241"/>
      <c r="E263" s="232"/>
      <c r="F263" s="232"/>
      <c r="G263" s="241"/>
      <c r="H263" s="240"/>
      <c r="I263" s="232"/>
      <c r="J263" s="232"/>
      <c r="K263" s="241"/>
      <c r="L263" s="232"/>
      <c r="M263" s="232"/>
      <c r="N263" s="241"/>
      <c r="O263" s="232"/>
      <c r="P263" s="233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5.75" customHeight="1">
      <c r="A264" s="240"/>
      <c r="B264" s="231"/>
      <c r="C264" s="232"/>
      <c r="D264" s="241"/>
      <c r="E264" s="232"/>
      <c r="F264" s="232"/>
      <c r="G264" s="241"/>
      <c r="H264" s="240"/>
      <c r="I264" s="232"/>
      <c r="J264" s="232"/>
      <c r="K264" s="241"/>
      <c r="L264" s="232"/>
      <c r="M264" s="232"/>
      <c r="N264" s="241"/>
      <c r="O264" s="232"/>
      <c r="P264" s="233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5.75" customHeight="1">
      <c r="A265" s="240"/>
      <c r="B265" s="231"/>
      <c r="C265" s="232"/>
      <c r="D265" s="241"/>
      <c r="E265" s="232"/>
      <c r="F265" s="232"/>
      <c r="G265" s="241"/>
      <c r="H265" s="240"/>
      <c r="I265" s="232"/>
      <c r="J265" s="232"/>
      <c r="K265" s="241"/>
      <c r="L265" s="232"/>
      <c r="M265" s="232"/>
      <c r="N265" s="241"/>
      <c r="O265" s="232"/>
      <c r="P265" s="233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5.75" customHeight="1">
      <c r="A266" s="240"/>
      <c r="B266" s="231"/>
      <c r="C266" s="232"/>
      <c r="D266" s="241"/>
      <c r="E266" s="232"/>
      <c r="F266" s="232"/>
      <c r="G266" s="241"/>
      <c r="H266" s="240"/>
      <c r="I266" s="232"/>
      <c r="J266" s="232"/>
      <c r="K266" s="241"/>
      <c r="L266" s="232"/>
      <c r="M266" s="232"/>
      <c r="N266" s="241"/>
      <c r="O266" s="232"/>
      <c r="P266" s="233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5.75" customHeight="1">
      <c r="A267" s="240"/>
      <c r="B267" s="231"/>
      <c r="C267" s="232"/>
      <c r="D267" s="241"/>
      <c r="E267" s="232"/>
      <c r="F267" s="232"/>
      <c r="G267" s="241"/>
      <c r="H267" s="240"/>
      <c r="I267" s="232"/>
      <c r="J267" s="232"/>
      <c r="K267" s="241"/>
      <c r="L267" s="232"/>
      <c r="M267" s="232"/>
      <c r="N267" s="241"/>
      <c r="O267" s="232"/>
      <c r="P267" s="233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5.75" customHeight="1">
      <c r="A268" s="240"/>
      <c r="B268" s="231"/>
      <c r="C268" s="232"/>
      <c r="D268" s="241"/>
      <c r="E268" s="232"/>
      <c r="F268" s="232"/>
      <c r="G268" s="241"/>
      <c r="H268" s="240"/>
      <c r="I268" s="232"/>
      <c r="J268" s="232"/>
      <c r="K268" s="241"/>
      <c r="L268" s="232"/>
      <c r="M268" s="232"/>
      <c r="N268" s="241"/>
      <c r="O268" s="232"/>
      <c r="P268" s="233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5.75" customHeight="1">
      <c r="A269" s="240"/>
      <c r="B269" s="231"/>
      <c r="C269" s="232"/>
      <c r="D269" s="241"/>
      <c r="E269" s="232"/>
      <c r="F269" s="232"/>
      <c r="G269" s="241"/>
      <c r="H269" s="240"/>
      <c r="I269" s="232"/>
      <c r="J269" s="232"/>
      <c r="K269" s="241"/>
      <c r="L269" s="232"/>
      <c r="M269" s="232"/>
      <c r="N269" s="241"/>
      <c r="O269" s="232"/>
      <c r="P269" s="233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5.75" customHeight="1">
      <c r="A270" s="240"/>
      <c r="B270" s="231"/>
      <c r="C270" s="232"/>
      <c r="D270" s="241"/>
      <c r="E270" s="232"/>
      <c r="F270" s="232"/>
      <c r="G270" s="241"/>
      <c r="H270" s="240"/>
      <c r="I270" s="232"/>
      <c r="J270" s="232"/>
      <c r="K270" s="241"/>
      <c r="L270" s="232"/>
      <c r="M270" s="232"/>
      <c r="N270" s="241"/>
      <c r="O270" s="232"/>
      <c r="P270" s="233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5.75" customHeight="1">
      <c r="A271" s="240"/>
      <c r="B271" s="231"/>
      <c r="C271" s="232"/>
      <c r="D271" s="241"/>
      <c r="E271" s="232"/>
      <c r="F271" s="232"/>
      <c r="G271" s="241"/>
      <c r="H271" s="240"/>
      <c r="I271" s="232"/>
      <c r="J271" s="232"/>
      <c r="K271" s="241"/>
      <c r="L271" s="232"/>
      <c r="M271" s="232"/>
      <c r="N271" s="241"/>
      <c r="O271" s="232"/>
      <c r="P271" s="233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5.75" customHeight="1">
      <c r="A272" s="240"/>
      <c r="B272" s="231"/>
      <c r="C272" s="232"/>
      <c r="D272" s="241"/>
      <c r="E272" s="232"/>
      <c r="F272" s="232"/>
      <c r="G272" s="241"/>
      <c r="H272" s="240"/>
      <c r="I272" s="232"/>
      <c r="J272" s="232"/>
      <c r="K272" s="241"/>
      <c r="L272" s="232"/>
      <c r="M272" s="232"/>
      <c r="N272" s="241"/>
      <c r="O272" s="232"/>
      <c r="P272" s="233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5.75" customHeight="1">
      <c r="A273" s="240"/>
      <c r="B273" s="231"/>
      <c r="C273" s="232"/>
      <c r="D273" s="241"/>
      <c r="E273" s="232"/>
      <c r="F273" s="232"/>
      <c r="G273" s="241"/>
      <c r="H273" s="240"/>
      <c r="I273" s="232"/>
      <c r="J273" s="232"/>
      <c r="K273" s="241"/>
      <c r="L273" s="232"/>
      <c r="M273" s="232"/>
      <c r="N273" s="241"/>
      <c r="O273" s="232"/>
      <c r="P273" s="233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5.75" customHeight="1">
      <c r="A274" s="240"/>
      <c r="B274" s="231"/>
      <c r="C274" s="232"/>
      <c r="D274" s="241"/>
      <c r="E274" s="232"/>
      <c r="F274" s="232"/>
      <c r="G274" s="241"/>
      <c r="H274" s="240"/>
      <c r="I274" s="232"/>
      <c r="J274" s="232"/>
      <c r="K274" s="241"/>
      <c r="L274" s="232"/>
      <c r="M274" s="232"/>
      <c r="N274" s="241"/>
      <c r="O274" s="232"/>
      <c r="P274" s="233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5.75" customHeight="1">
      <c r="A275" s="240"/>
      <c r="B275" s="231"/>
      <c r="C275" s="232"/>
      <c r="D275" s="241"/>
      <c r="E275" s="232"/>
      <c r="F275" s="232"/>
      <c r="G275" s="241"/>
      <c r="H275" s="240"/>
      <c r="I275" s="232"/>
      <c r="J275" s="232"/>
      <c r="K275" s="241"/>
      <c r="L275" s="232"/>
      <c r="M275" s="232"/>
      <c r="N275" s="241"/>
      <c r="O275" s="232"/>
      <c r="P275" s="233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5.75" customHeight="1">
      <c r="A276" s="240"/>
      <c r="B276" s="231"/>
      <c r="C276" s="232"/>
      <c r="D276" s="241"/>
      <c r="E276" s="232"/>
      <c r="F276" s="232"/>
      <c r="G276" s="241"/>
      <c r="H276" s="240"/>
      <c r="I276" s="232"/>
      <c r="J276" s="232"/>
      <c r="K276" s="241"/>
      <c r="L276" s="232"/>
      <c r="M276" s="232"/>
      <c r="N276" s="241"/>
      <c r="O276" s="232"/>
      <c r="P276" s="233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5.75" customHeight="1">
      <c r="A277" s="240"/>
      <c r="B277" s="231"/>
      <c r="C277" s="232"/>
      <c r="D277" s="241"/>
      <c r="E277" s="232"/>
      <c r="F277" s="232"/>
      <c r="G277" s="241"/>
      <c r="H277" s="240"/>
      <c r="I277" s="232"/>
      <c r="J277" s="232"/>
      <c r="K277" s="241"/>
      <c r="L277" s="232"/>
      <c r="M277" s="232"/>
      <c r="N277" s="241"/>
      <c r="O277" s="232"/>
      <c r="P277" s="233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5.75" customHeight="1">
      <c r="A278" s="240"/>
      <c r="B278" s="231"/>
      <c r="C278" s="232"/>
      <c r="D278" s="241"/>
      <c r="E278" s="232"/>
      <c r="F278" s="232"/>
      <c r="G278" s="241"/>
      <c r="H278" s="240"/>
      <c r="I278" s="232"/>
      <c r="J278" s="232"/>
      <c r="K278" s="241"/>
      <c r="L278" s="232"/>
      <c r="M278" s="232"/>
      <c r="N278" s="241"/>
      <c r="O278" s="232"/>
      <c r="P278" s="233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5.75" customHeight="1">
      <c r="A279" s="240"/>
      <c r="B279" s="231"/>
      <c r="C279" s="232"/>
      <c r="D279" s="241"/>
      <c r="E279" s="232"/>
      <c r="F279" s="232"/>
      <c r="G279" s="241"/>
      <c r="H279" s="240"/>
      <c r="I279" s="232"/>
      <c r="J279" s="232"/>
      <c r="K279" s="241"/>
      <c r="L279" s="232"/>
      <c r="M279" s="232"/>
      <c r="N279" s="241"/>
      <c r="O279" s="232"/>
      <c r="P279" s="233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5.75" customHeight="1">
      <c r="A280" s="240"/>
      <c r="B280" s="231"/>
      <c r="C280" s="232"/>
      <c r="D280" s="241"/>
      <c r="E280" s="232"/>
      <c r="F280" s="232"/>
      <c r="G280" s="241"/>
      <c r="H280" s="240"/>
      <c r="I280" s="232"/>
      <c r="J280" s="232"/>
      <c r="K280" s="241"/>
      <c r="L280" s="232"/>
      <c r="M280" s="232"/>
      <c r="N280" s="241"/>
      <c r="O280" s="232"/>
      <c r="P280" s="233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5.75" customHeight="1">
      <c r="A281" s="240"/>
      <c r="B281" s="231"/>
      <c r="C281" s="232"/>
      <c r="D281" s="241"/>
      <c r="E281" s="232"/>
      <c r="F281" s="232"/>
      <c r="G281" s="241"/>
      <c r="H281" s="240"/>
      <c r="I281" s="232"/>
      <c r="J281" s="232"/>
      <c r="K281" s="241"/>
      <c r="L281" s="232"/>
      <c r="M281" s="232"/>
      <c r="N281" s="241"/>
      <c r="O281" s="232"/>
      <c r="P281" s="233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5.75" customHeight="1">
      <c r="A282" s="240"/>
      <c r="B282" s="231"/>
      <c r="C282" s="232"/>
      <c r="D282" s="241"/>
      <c r="E282" s="232"/>
      <c r="F282" s="232"/>
      <c r="G282" s="241"/>
      <c r="H282" s="240"/>
      <c r="I282" s="232"/>
      <c r="J282" s="232"/>
      <c r="K282" s="241"/>
      <c r="L282" s="232"/>
      <c r="M282" s="232"/>
      <c r="N282" s="241"/>
      <c r="O282" s="232"/>
      <c r="P282" s="233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5.75" customHeight="1">
      <c r="A283" s="240"/>
      <c r="B283" s="231"/>
      <c r="C283" s="232"/>
      <c r="D283" s="241"/>
      <c r="E283" s="232"/>
      <c r="F283" s="232"/>
      <c r="G283" s="241"/>
      <c r="H283" s="240"/>
      <c r="I283" s="232"/>
      <c r="J283" s="232"/>
      <c r="K283" s="241"/>
      <c r="L283" s="232"/>
      <c r="M283" s="232"/>
      <c r="N283" s="241"/>
      <c r="O283" s="232"/>
      <c r="P283" s="233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5.75" customHeight="1">
      <c r="A284" s="240"/>
      <c r="B284" s="231"/>
      <c r="C284" s="232"/>
      <c r="D284" s="241"/>
      <c r="E284" s="232"/>
      <c r="F284" s="232"/>
      <c r="G284" s="241"/>
      <c r="H284" s="240"/>
      <c r="I284" s="232"/>
      <c r="J284" s="232"/>
      <c r="K284" s="241"/>
      <c r="L284" s="232"/>
      <c r="M284" s="232"/>
      <c r="N284" s="241"/>
      <c r="O284" s="232"/>
      <c r="P284" s="233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5.75" customHeight="1">
      <c r="A285" s="240"/>
      <c r="B285" s="231"/>
      <c r="C285" s="232"/>
      <c r="D285" s="241"/>
      <c r="E285" s="232"/>
      <c r="F285" s="232"/>
      <c r="G285" s="241"/>
      <c r="H285" s="240"/>
      <c r="I285" s="232"/>
      <c r="J285" s="232"/>
      <c r="K285" s="241"/>
      <c r="L285" s="232"/>
      <c r="M285" s="232"/>
      <c r="N285" s="241"/>
      <c r="O285" s="232"/>
      <c r="P285" s="233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5.75" customHeight="1">
      <c r="A286" s="240"/>
      <c r="B286" s="231"/>
      <c r="C286" s="232"/>
      <c r="D286" s="241"/>
      <c r="E286" s="232"/>
      <c r="F286" s="232"/>
      <c r="G286" s="241"/>
      <c r="H286" s="240"/>
      <c r="I286" s="232"/>
      <c r="J286" s="232"/>
      <c r="K286" s="241"/>
      <c r="L286" s="232"/>
      <c r="M286" s="232"/>
      <c r="N286" s="241"/>
      <c r="O286" s="232"/>
      <c r="P286" s="233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5.75" customHeight="1">
      <c r="A287" s="240"/>
      <c r="B287" s="231"/>
      <c r="C287" s="232"/>
      <c r="D287" s="241"/>
      <c r="E287" s="232"/>
      <c r="F287" s="232"/>
      <c r="G287" s="241"/>
      <c r="H287" s="240"/>
      <c r="I287" s="232"/>
      <c r="J287" s="232"/>
      <c r="K287" s="241"/>
      <c r="L287" s="232"/>
      <c r="M287" s="232"/>
      <c r="N287" s="241"/>
      <c r="O287" s="232"/>
      <c r="P287" s="233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5.75" customHeight="1">
      <c r="A288" s="240"/>
      <c r="B288" s="231"/>
      <c r="C288" s="232"/>
      <c r="D288" s="241"/>
      <c r="E288" s="232"/>
      <c r="F288" s="232"/>
      <c r="G288" s="241"/>
      <c r="H288" s="240"/>
      <c r="I288" s="232"/>
      <c r="J288" s="232"/>
      <c r="K288" s="241"/>
      <c r="L288" s="232"/>
      <c r="M288" s="232"/>
      <c r="N288" s="241"/>
      <c r="O288" s="232"/>
      <c r="P288" s="233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5.75" customHeight="1">
      <c r="A289" s="240"/>
      <c r="B289" s="231"/>
      <c r="C289" s="232"/>
      <c r="D289" s="241"/>
      <c r="E289" s="232"/>
      <c r="F289" s="232"/>
      <c r="G289" s="241"/>
      <c r="H289" s="240"/>
      <c r="I289" s="232"/>
      <c r="J289" s="232"/>
      <c r="K289" s="241"/>
      <c r="L289" s="232"/>
      <c r="M289" s="232"/>
      <c r="N289" s="241"/>
      <c r="O289" s="232"/>
      <c r="P289" s="233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5.75" customHeight="1">
      <c r="A290" s="240"/>
      <c r="B290" s="231"/>
      <c r="C290" s="232"/>
      <c r="D290" s="241"/>
      <c r="E290" s="232"/>
      <c r="F290" s="232"/>
      <c r="G290" s="241"/>
      <c r="H290" s="240"/>
      <c r="I290" s="232"/>
      <c r="J290" s="232"/>
      <c r="K290" s="241"/>
      <c r="L290" s="232"/>
      <c r="M290" s="232"/>
      <c r="N290" s="241"/>
      <c r="O290" s="232"/>
      <c r="P290" s="233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5.75" customHeight="1">
      <c r="A291" s="240"/>
      <c r="B291" s="231"/>
      <c r="C291" s="232"/>
      <c r="D291" s="241"/>
      <c r="E291" s="232"/>
      <c r="F291" s="232"/>
      <c r="G291" s="241"/>
      <c r="H291" s="240"/>
      <c r="I291" s="232"/>
      <c r="J291" s="232"/>
      <c r="K291" s="241"/>
      <c r="L291" s="232"/>
      <c r="M291" s="232"/>
      <c r="N291" s="241"/>
      <c r="O291" s="232"/>
      <c r="P291" s="233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5.75" customHeight="1">
      <c r="A292" s="240"/>
      <c r="B292" s="231"/>
      <c r="C292" s="232"/>
      <c r="D292" s="241"/>
      <c r="E292" s="232"/>
      <c r="F292" s="232"/>
      <c r="G292" s="241"/>
      <c r="H292" s="240"/>
      <c r="I292" s="232"/>
      <c r="J292" s="232"/>
      <c r="K292" s="241"/>
      <c r="L292" s="232"/>
      <c r="M292" s="232"/>
      <c r="N292" s="241"/>
      <c r="O292" s="232"/>
      <c r="P292" s="233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5.75" customHeight="1">
      <c r="A293" s="240"/>
      <c r="B293" s="231"/>
      <c r="C293" s="232"/>
      <c r="D293" s="241"/>
      <c r="E293" s="232"/>
      <c r="F293" s="232"/>
      <c r="G293" s="241"/>
      <c r="H293" s="240"/>
      <c r="I293" s="232"/>
      <c r="J293" s="232"/>
      <c r="K293" s="241"/>
      <c r="L293" s="232"/>
      <c r="M293" s="232"/>
      <c r="N293" s="241"/>
      <c r="O293" s="232"/>
      <c r="P293" s="233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5.75" customHeight="1">
      <c r="A294" s="240"/>
      <c r="B294" s="231"/>
      <c r="C294" s="232"/>
      <c r="D294" s="241"/>
      <c r="E294" s="232"/>
      <c r="F294" s="232"/>
      <c r="G294" s="241"/>
      <c r="H294" s="240"/>
      <c r="I294" s="232"/>
      <c r="J294" s="232"/>
      <c r="K294" s="241"/>
      <c r="L294" s="232"/>
      <c r="M294" s="232"/>
      <c r="N294" s="241"/>
      <c r="O294" s="232"/>
      <c r="P294" s="233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5.75" customHeight="1">
      <c r="A295" s="240"/>
      <c r="B295" s="231"/>
      <c r="C295" s="232"/>
      <c r="D295" s="241"/>
      <c r="E295" s="232"/>
      <c r="F295" s="232"/>
      <c r="G295" s="241"/>
      <c r="H295" s="240"/>
      <c r="I295" s="232"/>
      <c r="J295" s="232"/>
      <c r="K295" s="241"/>
      <c r="L295" s="232"/>
      <c r="M295" s="232"/>
      <c r="N295" s="241"/>
      <c r="O295" s="232"/>
      <c r="P295" s="233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5.75" customHeight="1">
      <c r="A296" s="240"/>
      <c r="B296" s="231"/>
      <c r="C296" s="232"/>
      <c r="D296" s="241"/>
      <c r="E296" s="232"/>
      <c r="F296" s="232"/>
      <c r="G296" s="241"/>
      <c r="H296" s="240"/>
      <c r="I296" s="232"/>
      <c r="J296" s="232"/>
      <c r="K296" s="241"/>
      <c r="L296" s="232"/>
      <c r="M296" s="232"/>
      <c r="N296" s="241"/>
      <c r="O296" s="232"/>
      <c r="P296" s="233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5.75" customHeight="1">
      <c r="A297" s="240"/>
      <c r="B297" s="231"/>
      <c r="C297" s="232"/>
      <c r="D297" s="241"/>
      <c r="E297" s="232"/>
      <c r="F297" s="232"/>
      <c r="G297" s="241"/>
      <c r="H297" s="240"/>
      <c r="I297" s="232"/>
      <c r="J297" s="232"/>
      <c r="K297" s="241"/>
      <c r="L297" s="232"/>
      <c r="M297" s="232"/>
      <c r="N297" s="241"/>
      <c r="O297" s="232"/>
      <c r="P297" s="233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5.75" customHeight="1">
      <c r="A298" s="240"/>
      <c r="B298" s="231"/>
      <c r="C298" s="232"/>
      <c r="D298" s="241"/>
      <c r="E298" s="232"/>
      <c r="F298" s="232"/>
      <c r="G298" s="241"/>
      <c r="H298" s="240"/>
      <c r="I298" s="232"/>
      <c r="J298" s="232"/>
      <c r="K298" s="241"/>
      <c r="L298" s="232"/>
      <c r="M298" s="232"/>
      <c r="N298" s="241"/>
      <c r="O298" s="232"/>
      <c r="P298" s="233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5.75" customHeight="1">
      <c r="A299" s="240"/>
      <c r="B299" s="231"/>
      <c r="C299" s="232"/>
      <c r="D299" s="241"/>
      <c r="E299" s="232"/>
      <c r="F299" s="232"/>
      <c r="G299" s="241"/>
      <c r="H299" s="240"/>
      <c r="I299" s="232"/>
      <c r="J299" s="232"/>
      <c r="K299" s="241"/>
      <c r="L299" s="232"/>
      <c r="M299" s="232"/>
      <c r="N299" s="241"/>
      <c r="O299" s="232"/>
      <c r="P299" s="233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5.75" customHeight="1">
      <c r="A300" s="240"/>
      <c r="B300" s="231"/>
      <c r="C300" s="232"/>
      <c r="D300" s="241"/>
      <c r="E300" s="232"/>
      <c r="F300" s="232"/>
      <c r="G300" s="241"/>
      <c r="H300" s="240"/>
      <c r="I300" s="232"/>
      <c r="J300" s="232"/>
      <c r="K300" s="241"/>
      <c r="L300" s="232"/>
      <c r="M300" s="232"/>
      <c r="N300" s="241"/>
      <c r="O300" s="232"/>
      <c r="P300" s="233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5.75" customHeight="1">
      <c r="A301" s="240"/>
      <c r="B301" s="231"/>
      <c r="C301" s="232"/>
      <c r="D301" s="241"/>
      <c r="E301" s="232"/>
      <c r="F301" s="232"/>
      <c r="G301" s="241"/>
      <c r="H301" s="240"/>
      <c r="I301" s="232"/>
      <c r="J301" s="232"/>
      <c r="K301" s="241"/>
      <c r="L301" s="232"/>
      <c r="M301" s="232"/>
      <c r="N301" s="241"/>
      <c r="O301" s="232"/>
      <c r="P301" s="233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5.75" customHeight="1">
      <c r="A302" s="240"/>
      <c r="B302" s="231"/>
      <c r="C302" s="232"/>
      <c r="D302" s="241"/>
      <c r="E302" s="232"/>
      <c r="F302" s="232"/>
      <c r="G302" s="241"/>
      <c r="H302" s="240"/>
      <c r="I302" s="232"/>
      <c r="J302" s="232"/>
      <c r="K302" s="241"/>
      <c r="L302" s="232"/>
      <c r="M302" s="232"/>
      <c r="N302" s="241"/>
      <c r="O302" s="232"/>
      <c r="P302" s="233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5.75" customHeight="1">
      <c r="A303" s="240"/>
      <c r="B303" s="231"/>
      <c r="C303" s="232"/>
      <c r="D303" s="241"/>
      <c r="E303" s="232"/>
      <c r="F303" s="232"/>
      <c r="G303" s="241"/>
      <c r="H303" s="240"/>
      <c r="I303" s="232"/>
      <c r="J303" s="232"/>
      <c r="K303" s="241"/>
      <c r="L303" s="232"/>
      <c r="M303" s="232"/>
      <c r="N303" s="241"/>
      <c r="O303" s="232"/>
      <c r="P303" s="233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5.75" customHeight="1">
      <c r="A304" s="240"/>
      <c r="B304" s="231"/>
      <c r="C304" s="232"/>
      <c r="D304" s="241"/>
      <c r="E304" s="232"/>
      <c r="F304" s="232"/>
      <c r="G304" s="241"/>
      <c r="H304" s="240"/>
      <c r="I304" s="232"/>
      <c r="J304" s="232"/>
      <c r="K304" s="241"/>
      <c r="L304" s="232"/>
      <c r="M304" s="232"/>
      <c r="N304" s="241"/>
      <c r="O304" s="232"/>
      <c r="P304" s="233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5.75" customHeight="1">
      <c r="A305" s="240"/>
      <c r="B305" s="231"/>
      <c r="C305" s="232"/>
      <c r="D305" s="241"/>
      <c r="E305" s="232"/>
      <c r="F305" s="232"/>
      <c r="G305" s="241"/>
      <c r="H305" s="240"/>
      <c r="I305" s="232"/>
      <c r="J305" s="232"/>
      <c r="K305" s="241"/>
      <c r="L305" s="232"/>
      <c r="M305" s="232"/>
      <c r="N305" s="241"/>
      <c r="O305" s="232"/>
      <c r="P305" s="233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5.75" customHeight="1">
      <c r="A306" s="240"/>
      <c r="B306" s="231"/>
      <c r="C306" s="232"/>
      <c r="D306" s="241"/>
      <c r="E306" s="232"/>
      <c r="F306" s="232"/>
      <c r="G306" s="241"/>
      <c r="H306" s="240"/>
      <c r="I306" s="232"/>
      <c r="J306" s="232"/>
      <c r="K306" s="241"/>
      <c r="L306" s="232"/>
      <c r="M306" s="232"/>
      <c r="N306" s="241"/>
      <c r="O306" s="232"/>
      <c r="P306" s="233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5.75" customHeight="1">
      <c r="A307" s="240"/>
      <c r="B307" s="231"/>
      <c r="C307" s="232"/>
      <c r="D307" s="241"/>
      <c r="E307" s="232"/>
      <c r="F307" s="232"/>
      <c r="G307" s="241"/>
      <c r="H307" s="240"/>
      <c r="I307" s="232"/>
      <c r="J307" s="232"/>
      <c r="K307" s="241"/>
      <c r="L307" s="232"/>
      <c r="M307" s="232"/>
      <c r="N307" s="241"/>
      <c r="O307" s="232"/>
      <c r="P307" s="233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5.75" customHeight="1">
      <c r="A308" s="240"/>
      <c r="B308" s="231"/>
      <c r="C308" s="232"/>
      <c r="D308" s="241"/>
      <c r="E308" s="232"/>
      <c r="F308" s="232"/>
      <c r="G308" s="241"/>
      <c r="H308" s="240"/>
      <c r="I308" s="232"/>
      <c r="J308" s="232"/>
      <c r="K308" s="241"/>
      <c r="L308" s="232"/>
      <c r="M308" s="232"/>
      <c r="N308" s="241"/>
      <c r="O308" s="232"/>
      <c r="P308" s="233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5.75" customHeight="1">
      <c r="A309" s="240"/>
      <c r="B309" s="231"/>
      <c r="C309" s="232"/>
      <c r="D309" s="241"/>
      <c r="E309" s="232"/>
      <c r="F309" s="232"/>
      <c r="G309" s="241"/>
      <c r="H309" s="240"/>
      <c r="I309" s="232"/>
      <c r="J309" s="232"/>
      <c r="K309" s="241"/>
      <c r="L309" s="232"/>
      <c r="M309" s="232"/>
      <c r="N309" s="241"/>
      <c r="O309" s="232"/>
      <c r="P309" s="233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5.75" customHeight="1">
      <c r="A310" s="240"/>
      <c r="B310" s="231"/>
      <c r="C310" s="232"/>
      <c r="D310" s="241"/>
      <c r="E310" s="232"/>
      <c r="F310" s="232"/>
      <c r="G310" s="241"/>
      <c r="H310" s="240"/>
      <c r="I310" s="232"/>
      <c r="J310" s="232"/>
      <c r="K310" s="241"/>
      <c r="L310" s="232"/>
      <c r="M310" s="232"/>
      <c r="N310" s="241"/>
      <c r="O310" s="232"/>
      <c r="P310" s="233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5.75" customHeight="1">
      <c r="A311" s="240"/>
      <c r="B311" s="231"/>
      <c r="C311" s="232"/>
      <c r="D311" s="241"/>
      <c r="E311" s="232"/>
      <c r="F311" s="232"/>
      <c r="G311" s="241"/>
      <c r="H311" s="240"/>
      <c r="I311" s="232"/>
      <c r="J311" s="232"/>
      <c r="K311" s="241"/>
      <c r="L311" s="232"/>
      <c r="M311" s="232"/>
      <c r="N311" s="241"/>
      <c r="O311" s="232"/>
      <c r="P311" s="233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5.75" customHeight="1">
      <c r="A312" s="240"/>
      <c r="B312" s="231"/>
      <c r="C312" s="232"/>
      <c r="D312" s="241"/>
      <c r="E312" s="232"/>
      <c r="F312" s="232"/>
      <c r="G312" s="241"/>
      <c r="H312" s="240"/>
      <c r="I312" s="232"/>
      <c r="J312" s="232"/>
      <c r="K312" s="241"/>
      <c r="L312" s="232"/>
      <c r="M312" s="232"/>
      <c r="N312" s="241"/>
      <c r="O312" s="232"/>
      <c r="P312" s="233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5.75" customHeight="1">
      <c r="A313" s="240"/>
      <c r="B313" s="231"/>
      <c r="C313" s="232"/>
      <c r="D313" s="241"/>
      <c r="E313" s="232"/>
      <c r="F313" s="232"/>
      <c r="G313" s="241"/>
      <c r="H313" s="240"/>
      <c r="I313" s="232"/>
      <c r="J313" s="232"/>
      <c r="K313" s="241"/>
      <c r="L313" s="232"/>
      <c r="M313" s="232"/>
      <c r="N313" s="241"/>
      <c r="O313" s="232"/>
      <c r="P313" s="233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5.75" customHeight="1">
      <c r="A314" s="240"/>
      <c r="B314" s="231"/>
      <c r="C314" s="232"/>
      <c r="D314" s="241"/>
      <c r="E314" s="232"/>
      <c r="F314" s="232"/>
      <c r="G314" s="241"/>
      <c r="H314" s="240"/>
      <c r="I314" s="232"/>
      <c r="J314" s="232"/>
      <c r="K314" s="241"/>
      <c r="L314" s="232"/>
      <c r="M314" s="232"/>
      <c r="N314" s="241"/>
      <c r="O314" s="232"/>
      <c r="P314" s="233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5.75" customHeight="1">
      <c r="A315" s="240"/>
      <c r="B315" s="231"/>
      <c r="C315" s="232"/>
      <c r="D315" s="241"/>
      <c r="E315" s="232"/>
      <c r="F315" s="232"/>
      <c r="G315" s="241"/>
      <c r="H315" s="240"/>
      <c r="I315" s="232"/>
      <c r="J315" s="232"/>
      <c r="K315" s="241"/>
      <c r="L315" s="232"/>
      <c r="M315" s="232"/>
      <c r="N315" s="241"/>
      <c r="O315" s="232"/>
      <c r="P315" s="233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5.75" customHeight="1">
      <c r="A316" s="240"/>
      <c r="B316" s="231"/>
      <c r="C316" s="232"/>
      <c r="D316" s="241"/>
      <c r="E316" s="232"/>
      <c r="F316" s="232"/>
      <c r="G316" s="241"/>
      <c r="H316" s="240"/>
      <c r="I316" s="232"/>
      <c r="J316" s="232"/>
      <c r="K316" s="241"/>
      <c r="L316" s="232"/>
      <c r="M316" s="232"/>
      <c r="N316" s="241"/>
      <c r="O316" s="232"/>
      <c r="P316" s="233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5.75" customHeight="1">
      <c r="A317" s="240"/>
      <c r="B317" s="231"/>
      <c r="C317" s="232"/>
      <c r="D317" s="241"/>
      <c r="E317" s="232"/>
      <c r="F317" s="232"/>
      <c r="G317" s="241"/>
      <c r="H317" s="240"/>
      <c r="I317" s="232"/>
      <c r="J317" s="232"/>
      <c r="K317" s="241"/>
      <c r="L317" s="232"/>
      <c r="M317" s="232"/>
      <c r="N317" s="241"/>
      <c r="O317" s="232"/>
      <c r="P317" s="233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5.75" customHeight="1">
      <c r="A318" s="240"/>
      <c r="B318" s="231"/>
      <c r="C318" s="232"/>
      <c r="D318" s="241"/>
      <c r="E318" s="232"/>
      <c r="F318" s="232"/>
      <c r="G318" s="241"/>
      <c r="H318" s="240"/>
      <c r="I318" s="232"/>
      <c r="J318" s="232"/>
      <c r="K318" s="241"/>
      <c r="L318" s="232"/>
      <c r="M318" s="232"/>
      <c r="N318" s="241"/>
      <c r="O318" s="232"/>
      <c r="P318" s="233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5.75" customHeight="1">
      <c r="A319" s="240"/>
      <c r="B319" s="231"/>
      <c r="C319" s="232"/>
      <c r="D319" s="241"/>
      <c r="E319" s="232"/>
      <c r="F319" s="232"/>
      <c r="G319" s="241"/>
      <c r="H319" s="240"/>
      <c r="I319" s="232"/>
      <c r="J319" s="232"/>
      <c r="K319" s="241"/>
      <c r="L319" s="232"/>
      <c r="M319" s="232"/>
      <c r="N319" s="241"/>
      <c r="O319" s="232"/>
      <c r="P319" s="233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5.75" customHeight="1">
      <c r="A320" s="240"/>
      <c r="B320" s="231"/>
      <c r="C320" s="232"/>
      <c r="D320" s="241"/>
      <c r="E320" s="232"/>
      <c r="F320" s="232"/>
      <c r="G320" s="241"/>
      <c r="H320" s="240"/>
      <c r="I320" s="232"/>
      <c r="J320" s="232"/>
      <c r="K320" s="241"/>
      <c r="L320" s="232"/>
      <c r="M320" s="232"/>
      <c r="N320" s="241"/>
      <c r="O320" s="232"/>
      <c r="P320" s="233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5.75" customHeight="1">
      <c r="A321" s="240"/>
      <c r="B321" s="231"/>
      <c r="C321" s="232"/>
      <c r="D321" s="241"/>
      <c r="E321" s="232"/>
      <c r="F321" s="232"/>
      <c r="G321" s="241"/>
      <c r="H321" s="240"/>
      <c r="I321" s="232"/>
      <c r="J321" s="232"/>
      <c r="K321" s="241"/>
      <c r="L321" s="232"/>
      <c r="M321" s="232"/>
      <c r="N321" s="241"/>
      <c r="O321" s="232"/>
      <c r="P321" s="233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5.75" customHeight="1">
      <c r="A322" s="240"/>
      <c r="B322" s="231"/>
      <c r="C322" s="232"/>
      <c r="D322" s="241"/>
      <c r="E322" s="232"/>
      <c r="F322" s="232"/>
      <c r="G322" s="241"/>
      <c r="H322" s="240"/>
      <c r="I322" s="232"/>
      <c r="J322" s="232"/>
      <c r="K322" s="241"/>
      <c r="L322" s="232"/>
      <c r="M322" s="232"/>
      <c r="N322" s="241"/>
      <c r="O322" s="232"/>
      <c r="P322" s="233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5.75" customHeight="1">
      <c r="A323" s="240"/>
      <c r="B323" s="231"/>
      <c r="C323" s="232"/>
      <c r="D323" s="241"/>
      <c r="E323" s="232"/>
      <c r="F323" s="232"/>
      <c r="G323" s="241"/>
      <c r="H323" s="240"/>
      <c r="I323" s="232"/>
      <c r="J323" s="232"/>
      <c r="K323" s="241"/>
      <c r="L323" s="232"/>
      <c r="M323" s="232"/>
      <c r="N323" s="241"/>
      <c r="O323" s="232"/>
      <c r="P323" s="233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5.75" customHeight="1">
      <c r="A324" s="240"/>
      <c r="B324" s="231"/>
      <c r="C324" s="232"/>
      <c r="D324" s="241"/>
      <c r="E324" s="232"/>
      <c r="F324" s="232"/>
      <c r="G324" s="241"/>
      <c r="H324" s="240"/>
      <c r="I324" s="232"/>
      <c r="J324" s="232"/>
      <c r="K324" s="241"/>
      <c r="L324" s="232"/>
      <c r="M324" s="232"/>
      <c r="N324" s="241"/>
      <c r="O324" s="232"/>
      <c r="P324" s="233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5.75" customHeight="1">
      <c r="A325" s="240"/>
      <c r="B325" s="231"/>
      <c r="C325" s="232"/>
      <c r="D325" s="241"/>
      <c r="E325" s="232"/>
      <c r="F325" s="232"/>
      <c r="G325" s="241"/>
      <c r="H325" s="240"/>
      <c r="I325" s="232"/>
      <c r="J325" s="232"/>
      <c r="K325" s="241"/>
      <c r="L325" s="232"/>
      <c r="M325" s="232"/>
      <c r="N325" s="241"/>
      <c r="O325" s="232"/>
      <c r="P325" s="233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5.75" customHeight="1">
      <c r="A326" s="240"/>
      <c r="B326" s="231"/>
      <c r="C326" s="232"/>
      <c r="D326" s="241"/>
      <c r="E326" s="232"/>
      <c r="F326" s="232"/>
      <c r="G326" s="241"/>
      <c r="H326" s="240"/>
      <c r="I326" s="232"/>
      <c r="J326" s="232"/>
      <c r="K326" s="241"/>
      <c r="L326" s="232"/>
      <c r="M326" s="232"/>
      <c r="N326" s="241"/>
      <c r="O326" s="232"/>
      <c r="P326" s="233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5.75" customHeight="1">
      <c r="A327" s="240"/>
      <c r="B327" s="231"/>
      <c r="C327" s="232"/>
      <c r="D327" s="241"/>
      <c r="E327" s="232"/>
      <c r="F327" s="232"/>
      <c r="G327" s="241"/>
      <c r="H327" s="240"/>
      <c r="I327" s="232"/>
      <c r="J327" s="232"/>
      <c r="K327" s="241"/>
      <c r="L327" s="232"/>
      <c r="M327" s="232"/>
      <c r="N327" s="241"/>
      <c r="O327" s="232"/>
      <c r="P327" s="233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5.75" customHeight="1">
      <c r="A328" s="240"/>
      <c r="B328" s="231"/>
      <c r="C328" s="232"/>
      <c r="D328" s="241"/>
      <c r="E328" s="232"/>
      <c r="F328" s="232"/>
      <c r="G328" s="241"/>
      <c r="H328" s="240"/>
      <c r="I328" s="232"/>
      <c r="J328" s="232"/>
      <c r="K328" s="241"/>
      <c r="L328" s="232"/>
      <c r="M328" s="232"/>
      <c r="N328" s="241"/>
      <c r="O328" s="232"/>
      <c r="P328" s="233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5.75" customHeight="1">
      <c r="A329" s="240"/>
      <c r="B329" s="231"/>
      <c r="C329" s="232"/>
      <c r="D329" s="241"/>
      <c r="E329" s="232"/>
      <c r="F329" s="232"/>
      <c r="G329" s="241"/>
      <c r="H329" s="240"/>
      <c r="I329" s="232"/>
      <c r="J329" s="232"/>
      <c r="K329" s="241"/>
      <c r="L329" s="232"/>
      <c r="M329" s="232"/>
      <c r="N329" s="241"/>
      <c r="O329" s="232"/>
      <c r="P329" s="233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5.75" customHeight="1">
      <c r="A330" s="240"/>
      <c r="B330" s="231"/>
      <c r="C330" s="232"/>
      <c r="D330" s="241"/>
      <c r="E330" s="232"/>
      <c r="F330" s="232"/>
      <c r="G330" s="241"/>
      <c r="H330" s="240"/>
      <c r="I330" s="232"/>
      <c r="J330" s="232"/>
      <c r="K330" s="241"/>
      <c r="L330" s="232"/>
      <c r="M330" s="232"/>
      <c r="N330" s="241"/>
      <c r="O330" s="232"/>
      <c r="P330" s="233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5.75" customHeight="1">
      <c r="A331" s="240"/>
      <c r="B331" s="231"/>
      <c r="C331" s="232"/>
      <c r="D331" s="241"/>
      <c r="E331" s="232"/>
      <c r="F331" s="232"/>
      <c r="G331" s="241"/>
      <c r="H331" s="240"/>
      <c r="I331" s="232"/>
      <c r="J331" s="232"/>
      <c r="K331" s="241"/>
      <c r="L331" s="232"/>
      <c r="M331" s="232"/>
      <c r="N331" s="241"/>
      <c r="O331" s="232"/>
      <c r="P331" s="233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5.75" customHeight="1">
      <c r="A332" s="240"/>
      <c r="B332" s="231"/>
      <c r="C332" s="232"/>
      <c r="D332" s="241"/>
      <c r="E332" s="232"/>
      <c r="F332" s="232"/>
      <c r="G332" s="241"/>
      <c r="H332" s="240"/>
      <c r="I332" s="232"/>
      <c r="J332" s="232"/>
      <c r="K332" s="241"/>
      <c r="L332" s="232"/>
      <c r="M332" s="232"/>
      <c r="N332" s="241"/>
      <c r="O332" s="232"/>
      <c r="P332" s="233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5.75" customHeight="1">
      <c r="A333" s="240"/>
      <c r="B333" s="231"/>
      <c r="C333" s="232"/>
      <c r="D333" s="241"/>
      <c r="E333" s="232"/>
      <c r="F333" s="232"/>
      <c r="G333" s="241"/>
      <c r="H333" s="240"/>
      <c r="I333" s="232"/>
      <c r="J333" s="232"/>
      <c r="K333" s="241"/>
      <c r="L333" s="232"/>
      <c r="M333" s="232"/>
      <c r="N333" s="241"/>
      <c r="O333" s="232"/>
      <c r="P333" s="233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5.75" customHeight="1">
      <c r="A334" s="240"/>
      <c r="B334" s="231"/>
      <c r="C334" s="232"/>
      <c r="D334" s="241"/>
      <c r="E334" s="232"/>
      <c r="F334" s="232"/>
      <c r="G334" s="241"/>
      <c r="H334" s="240"/>
      <c r="I334" s="232"/>
      <c r="J334" s="232"/>
      <c r="K334" s="241"/>
      <c r="L334" s="232"/>
      <c r="M334" s="232"/>
      <c r="N334" s="241"/>
      <c r="O334" s="232"/>
      <c r="P334" s="233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5.75" customHeight="1">
      <c r="A335" s="240"/>
      <c r="B335" s="231"/>
      <c r="C335" s="232"/>
      <c r="D335" s="241"/>
      <c r="E335" s="232"/>
      <c r="F335" s="232"/>
      <c r="G335" s="241"/>
      <c r="H335" s="240"/>
      <c r="I335" s="232"/>
      <c r="J335" s="232"/>
      <c r="K335" s="241"/>
      <c r="L335" s="232"/>
      <c r="M335" s="232"/>
      <c r="N335" s="241"/>
      <c r="O335" s="232"/>
      <c r="P335" s="233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5.75" customHeight="1">
      <c r="A336" s="240"/>
      <c r="B336" s="231"/>
      <c r="C336" s="232"/>
      <c r="D336" s="241"/>
      <c r="E336" s="232"/>
      <c r="F336" s="232"/>
      <c r="G336" s="241"/>
      <c r="H336" s="240"/>
      <c r="I336" s="232"/>
      <c r="J336" s="232"/>
      <c r="K336" s="241"/>
      <c r="L336" s="232"/>
      <c r="M336" s="232"/>
      <c r="N336" s="241"/>
      <c r="O336" s="232"/>
      <c r="P336" s="233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5.75" customHeight="1">
      <c r="A337" s="240"/>
      <c r="B337" s="231"/>
      <c r="C337" s="232"/>
      <c r="D337" s="241"/>
      <c r="E337" s="232"/>
      <c r="F337" s="232"/>
      <c r="G337" s="241"/>
      <c r="H337" s="240"/>
      <c r="I337" s="232"/>
      <c r="J337" s="232"/>
      <c r="K337" s="241"/>
      <c r="L337" s="232"/>
      <c r="M337" s="232"/>
      <c r="N337" s="241"/>
      <c r="O337" s="232"/>
      <c r="P337" s="233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5.75" customHeight="1">
      <c r="A338" s="240"/>
      <c r="B338" s="231"/>
      <c r="C338" s="232"/>
      <c r="D338" s="241"/>
      <c r="E338" s="232"/>
      <c r="F338" s="232"/>
      <c r="G338" s="241"/>
      <c r="H338" s="240"/>
      <c r="I338" s="232"/>
      <c r="J338" s="232"/>
      <c r="K338" s="241"/>
      <c r="L338" s="232"/>
      <c r="M338" s="232"/>
      <c r="N338" s="241"/>
      <c r="O338" s="232"/>
      <c r="P338" s="233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5.75" customHeight="1">
      <c r="A339" s="240"/>
      <c r="B339" s="231"/>
      <c r="C339" s="232"/>
      <c r="D339" s="241"/>
      <c r="E339" s="232"/>
      <c r="F339" s="232"/>
      <c r="G339" s="241"/>
      <c r="H339" s="240"/>
      <c r="I339" s="232"/>
      <c r="J339" s="232"/>
      <c r="K339" s="241"/>
      <c r="L339" s="232"/>
      <c r="M339" s="232"/>
      <c r="N339" s="241"/>
      <c r="O339" s="232"/>
      <c r="P339" s="233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5.75" customHeight="1">
      <c r="A340" s="240"/>
      <c r="B340" s="231"/>
      <c r="C340" s="232"/>
      <c r="D340" s="241"/>
      <c r="E340" s="232"/>
      <c r="F340" s="232"/>
      <c r="G340" s="241"/>
      <c r="H340" s="240"/>
      <c r="I340" s="232"/>
      <c r="J340" s="232"/>
      <c r="K340" s="241"/>
      <c r="L340" s="232"/>
      <c r="M340" s="232"/>
      <c r="N340" s="241"/>
      <c r="O340" s="232"/>
      <c r="P340" s="233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5.75" customHeight="1">
      <c r="A341" s="240"/>
      <c r="B341" s="231"/>
      <c r="C341" s="232"/>
      <c r="D341" s="241"/>
      <c r="E341" s="232"/>
      <c r="F341" s="232"/>
      <c r="G341" s="241"/>
      <c r="H341" s="240"/>
      <c r="I341" s="232"/>
      <c r="J341" s="232"/>
      <c r="K341" s="241"/>
      <c r="L341" s="232"/>
      <c r="M341" s="232"/>
      <c r="N341" s="241"/>
      <c r="O341" s="232"/>
      <c r="P341" s="233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5.75" customHeight="1">
      <c r="A342" s="240"/>
      <c r="B342" s="231"/>
      <c r="C342" s="232"/>
      <c r="D342" s="241"/>
      <c r="E342" s="232"/>
      <c r="F342" s="232"/>
      <c r="G342" s="241"/>
      <c r="H342" s="240"/>
      <c r="I342" s="232"/>
      <c r="J342" s="232"/>
      <c r="K342" s="241"/>
      <c r="L342" s="232"/>
      <c r="M342" s="232"/>
      <c r="N342" s="241"/>
      <c r="O342" s="232"/>
      <c r="P342" s="233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5.75" customHeight="1">
      <c r="A343" s="240"/>
      <c r="B343" s="231"/>
      <c r="C343" s="232"/>
      <c r="D343" s="241"/>
      <c r="E343" s="232"/>
      <c r="F343" s="232"/>
      <c r="G343" s="241"/>
      <c r="H343" s="240"/>
      <c r="I343" s="232"/>
      <c r="J343" s="232"/>
      <c r="K343" s="241"/>
      <c r="L343" s="232"/>
      <c r="M343" s="232"/>
      <c r="N343" s="241"/>
      <c r="O343" s="232"/>
      <c r="P343" s="233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5.75" customHeight="1">
      <c r="A344" s="240"/>
      <c r="B344" s="231"/>
      <c r="C344" s="232"/>
      <c r="D344" s="241"/>
      <c r="E344" s="232"/>
      <c r="F344" s="232"/>
      <c r="G344" s="241"/>
      <c r="H344" s="240"/>
      <c r="I344" s="232"/>
      <c r="J344" s="232"/>
      <c r="K344" s="241"/>
      <c r="L344" s="232"/>
      <c r="M344" s="232"/>
      <c r="N344" s="241"/>
      <c r="O344" s="232"/>
      <c r="P344" s="233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5.75" customHeight="1">
      <c r="A345" s="240"/>
      <c r="B345" s="231"/>
      <c r="C345" s="232"/>
      <c r="D345" s="241"/>
      <c r="E345" s="232"/>
      <c r="F345" s="232"/>
      <c r="G345" s="241"/>
      <c r="H345" s="240"/>
      <c r="I345" s="232"/>
      <c r="J345" s="232"/>
      <c r="K345" s="241"/>
      <c r="L345" s="232"/>
      <c r="M345" s="232"/>
      <c r="N345" s="241"/>
      <c r="O345" s="232"/>
      <c r="P345" s="233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5.75" customHeight="1">
      <c r="A346" s="240"/>
      <c r="B346" s="231"/>
      <c r="C346" s="232"/>
      <c r="D346" s="241"/>
      <c r="E346" s="232"/>
      <c r="F346" s="232"/>
      <c r="G346" s="241"/>
      <c r="H346" s="240"/>
      <c r="I346" s="232"/>
      <c r="J346" s="232"/>
      <c r="K346" s="241"/>
      <c r="L346" s="232"/>
      <c r="M346" s="232"/>
      <c r="N346" s="241"/>
      <c r="O346" s="232"/>
      <c r="P346" s="233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5.75" customHeight="1">
      <c r="A347" s="240"/>
      <c r="B347" s="231"/>
      <c r="C347" s="232"/>
      <c r="D347" s="241"/>
      <c r="E347" s="232"/>
      <c r="F347" s="232"/>
      <c r="G347" s="241"/>
      <c r="H347" s="240"/>
      <c r="I347" s="232"/>
      <c r="J347" s="232"/>
      <c r="K347" s="241"/>
      <c r="L347" s="232"/>
      <c r="M347" s="232"/>
      <c r="N347" s="241"/>
      <c r="O347" s="232"/>
      <c r="P347" s="233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5.75" customHeight="1">
      <c r="A348" s="240"/>
      <c r="B348" s="231"/>
      <c r="C348" s="232"/>
      <c r="D348" s="241"/>
      <c r="E348" s="232"/>
      <c r="F348" s="232"/>
      <c r="G348" s="241"/>
      <c r="H348" s="240"/>
      <c r="I348" s="232"/>
      <c r="J348" s="232"/>
      <c r="K348" s="241"/>
      <c r="L348" s="232"/>
      <c r="M348" s="232"/>
      <c r="N348" s="241"/>
      <c r="O348" s="232"/>
      <c r="P348" s="233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5.75" customHeight="1">
      <c r="A349" s="240"/>
      <c r="B349" s="231"/>
      <c r="C349" s="232"/>
      <c r="D349" s="241"/>
      <c r="E349" s="232"/>
      <c r="F349" s="232"/>
      <c r="G349" s="241"/>
      <c r="H349" s="240"/>
      <c r="I349" s="232"/>
      <c r="J349" s="232"/>
      <c r="K349" s="241"/>
      <c r="L349" s="232"/>
      <c r="M349" s="232"/>
      <c r="N349" s="241"/>
      <c r="O349" s="232"/>
      <c r="P349" s="233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5.75" customHeight="1">
      <c r="A350" s="240"/>
      <c r="B350" s="231"/>
      <c r="C350" s="232"/>
      <c r="D350" s="241"/>
      <c r="E350" s="232"/>
      <c r="F350" s="232"/>
      <c r="G350" s="241"/>
      <c r="H350" s="240"/>
      <c r="I350" s="232"/>
      <c r="J350" s="232"/>
      <c r="K350" s="241"/>
      <c r="L350" s="232"/>
      <c r="M350" s="232"/>
      <c r="N350" s="241"/>
      <c r="O350" s="232"/>
      <c r="P350" s="233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5.75" customHeight="1">
      <c r="A351" s="240"/>
      <c r="B351" s="231"/>
      <c r="C351" s="232"/>
      <c r="D351" s="241"/>
      <c r="E351" s="232"/>
      <c r="F351" s="232"/>
      <c r="G351" s="241"/>
      <c r="H351" s="240"/>
      <c r="I351" s="232"/>
      <c r="J351" s="232"/>
      <c r="K351" s="241"/>
      <c r="L351" s="232"/>
      <c r="M351" s="232"/>
      <c r="N351" s="241"/>
      <c r="O351" s="232"/>
      <c r="P351" s="233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5.75" customHeight="1">
      <c r="A352" s="240"/>
      <c r="B352" s="231"/>
      <c r="C352" s="232"/>
      <c r="D352" s="241"/>
      <c r="E352" s="232"/>
      <c r="F352" s="232"/>
      <c r="G352" s="241"/>
      <c r="H352" s="240"/>
      <c r="I352" s="232"/>
      <c r="J352" s="232"/>
      <c r="K352" s="241"/>
      <c r="L352" s="232"/>
      <c r="M352" s="232"/>
      <c r="N352" s="241"/>
      <c r="O352" s="232"/>
      <c r="P352" s="233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5.75" customHeight="1">
      <c r="A353" s="240"/>
      <c r="B353" s="231"/>
      <c r="C353" s="232"/>
      <c r="D353" s="241"/>
      <c r="E353" s="232"/>
      <c r="F353" s="232"/>
      <c r="G353" s="241"/>
      <c r="H353" s="240"/>
      <c r="I353" s="232"/>
      <c r="J353" s="232"/>
      <c r="K353" s="241"/>
      <c r="L353" s="232"/>
      <c r="M353" s="232"/>
      <c r="N353" s="241"/>
      <c r="O353" s="232"/>
      <c r="P353" s="233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5.75" customHeight="1">
      <c r="A354" s="240"/>
      <c r="B354" s="231"/>
      <c r="C354" s="232"/>
      <c r="D354" s="241"/>
      <c r="E354" s="232"/>
      <c r="F354" s="232"/>
      <c r="G354" s="241"/>
      <c r="H354" s="240"/>
      <c r="I354" s="232"/>
      <c r="J354" s="232"/>
      <c r="K354" s="241"/>
      <c r="L354" s="232"/>
      <c r="M354" s="232"/>
      <c r="N354" s="241"/>
      <c r="O354" s="232"/>
      <c r="P354" s="233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5.75" customHeight="1">
      <c r="A355" s="240"/>
      <c r="B355" s="231"/>
      <c r="C355" s="232"/>
      <c r="D355" s="241"/>
      <c r="E355" s="232"/>
      <c r="F355" s="232"/>
      <c r="G355" s="241"/>
      <c r="H355" s="240"/>
      <c r="I355" s="232"/>
      <c r="J355" s="232"/>
      <c r="K355" s="241"/>
      <c r="L355" s="232"/>
      <c r="M355" s="232"/>
      <c r="N355" s="241"/>
      <c r="O355" s="232"/>
      <c r="P355" s="233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5.75" customHeight="1">
      <c r="A356" s="240"/>
      <c r="B356" s="231"/>
      <c r="C356" s="232"/>
      <c r="D356" s="241"/>
      <c r="E356" s="232"/>
      <c r="F356" s="232"/>
      <c r="G356" s="241"/>
      <c r="H356" s="240"/>
      <c r="I356" s="232"/>
      <c r="J356" s="232"/>
      <c r="K356" s="241"/>
      <c r="L356" s="232"/>
      <c r="M356" s="232"/>
      <c r="N356" s="241"/>
      <c r="O356" s="232"/>
      <c r="P356" s="233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5.75" customHeight="1">
      <c r="A357" s="240"/>
      <c r="B357" s="231"/>
      <c r="C357" s="232"/>
      <c r="D357" s="241"/>
      <c r="E357" s="232"/>
      <c r="F357" s="232"/>
      <c r="G357" s="241"/>
      <c r="H357" s="240"/>
      <c r="I357" s="232"/>
      <c r="J357" s="232"/>
      <c r="K357" s="241"/>
      <c r="L357" s="232"/>
      <c r="M357" s="232"/>
      <c r="N357" s="241"/>
      <c r="O357" s="232"/>
      <c r="P357" s="233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5.75" customHeight="1">
      <c r="A358" s="240"/>
      <c r="B358" s="231"/>
      <c r="C358" s="232"/>
      <c r="D358" s="241"/>
      <c r="E358" s="232"/>
      <c r="F358" s="232"/>
      <c r="G358" s="241"/>
      <c r="H358" s="240"/>
      <c r="I358" s="232"/>
      <c r="J358" s="232"/>
      <c r="K358" s="241"/>
      <c r="L358" s="232"/>
      <c r="M358" s="232"/>
      <c r="N358" s="241"/>
      <c r="O358" s="232"/>
      <c r="P358" s="233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5.75" customHeight="1">
      <c r="A359" s="240"/>
      <c r="B359" s="231"/>
      <c r="C359" s="232"/>
      <c r="D359" s="241"/>
      <c r="E359" s="232"/>
      <c r="F359" s="232"/>
      <c r="G359" s="241"/>
      <c r="H359" s="240"/>
      <c r="I359" s="232"/>
      <c r="J359" s="232"/>
      <c r="K359" s="241"/>
      <c r="L359" s="232"/>
      <c r="M359" s="232"/>
      <c r="N359" s="241"/>
      <c r="O359" s="232"/>
      <c r="P359" s="233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5.75" customHeight="1">
      <c r="A360" s="240"/>
      <c r="B360" s="231"/>
      <c r="C360" s="232"/>
      <c r="D360" s="241"/>
      <c r="E360" s="232"/>
      <c r="F360" s="232"/>
      <c r="G360" s="241"/>
      <c r="H360" s="240"/>
      <c r="I360" s="232"/>
      <c r="J360" s="232"/>
      <c r="K360" s="241"/>
      <c r="L360" s="232"/>
      <c r="M360" s="232"/>
      <c r="N360" s="241"/>
      <c r="O360" s="232"/>
      <c r="P360" s="233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5.75" customHeight="1">
      <c r="A361" s="240"/>
      <c r="B361" s="231"/>
      <c r="C361" s="232"/>
      <c r="D361" s="241"/>
      <c r="E361" s="232"/>
      <c r="F361" s="232"/>
      <c r="G361" s="241"/>
      <c r="H361" s="240"/>
      <c r="I361" s="232"/>
      <c r="J361" s="232"/>
      <c r="K361" s="241"/>
      <c r="L361" s="232"/>
      <c r="M361" s="232"/>
      <c r="N361" s="241"/>
      <c r="O361" s="232"/>
      <c r="P361" s="233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5.75" customHeight="1">
      <c r="A362" s="240"/>
      <c r="B362" s="231"/>
      <c r="C362" s="232"/>
      <c r="D362" s="241"/>
      <c r="E362" s="232"/>
      <c r="F362" s="232"/>
      <c r="G362" s="241"/>
      <c r="H362" s="240"/>
      <c r="I362" s="232"/>
      <c r="J362" s="232"/>
      <c r="K362" s="241"/>
      <c r="L362" s="232"/>
      <c r="M362" s="232"/>
      <c r="N362" s="241"/>
      <c r="O362" s="232"/>
      <c r="P362" s="233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5.75" customHeight="1">
      <c r="A363" s="240"/>
      <c r="B363" s="231"/>
      <c r="C363" s="232"/>
      <c r="D363" s="241"/>
      <c r="E363" s="232"/>
      <c r="F363" s="232"/>
      <c r="G363" s="241"/>
      <c r="H363" s="240"/>
      <c r="I363" s="232"/>
      <c r="J363" s="232"/>
      <c r="K363" s="241"/>
      <c r="L363" s="232"/>
      <c r="M363" s="232"/>
      <c r="N363" s="241"/>
      <c r="O363" s="232"/>
      <c r="P363" s="233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5.75" customHeight="1">
      <c r="A364" s="240"/>
      <c r="B364" s="231"/>
      <c r="C364" s="232"/>
      <c r="D364" s="241"/>
      <c r="E364" s="232"/>
      <c r="F364" s="232"/>
      <c r="G364" s="241"/>
      <c r="H364" s="240"/>
      <c r="I364" s="232"/>
      <c r="J364" s="232"/>
      <c r="K364" s="241"/>
      <c r="L364" s="232"/>
      <c r="M364" s="232"/>
      <c r="N364" s="241"/>
      <c r="O364" s="232"/>
      <c r="P364" s="233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5.75" customHeight="1">
      <c r="A365" s="240"/>
      <c r="B365" s="231"/>
      <c r="C365" s="232"/>
      <c r="D365" s="241"/>
      <c r="E365" s="232"/>
      <c r="F365" s="232"/>
      <c r="G365" s="241"/>
      <c r="H365" s="240"/>
      <c r="I365" s="232"/>
      <c r="J365" s="232"/>
      <c r="K365" s="241"/>
      <c r="L365" s="232"/>
      <c r="M365" s="232"/>
      <c r="N365" s="241"/>
      <c r="O365" s="232"/>
      <c r="P365" s="233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5.75" customHeight="1">
      <c r="A366" s="240"/>
      <c r="B366" s="231"/>
      <c r="C366" s="232"/>
      <c r="D366" s="241"/>
      <c r="E366" s="232"/>
      <c r="F366" s="232"/>
      <c r="G366" s="241"/>
      <c r="H366" s="240"/>
      <c r="I366" s="232"/>
      <c r="J366" s="232"/>
      <c r="K366" s="241"/>
      <c r="L366" s="232"/>
      <c r="M366" s="232"/>
      <c r="N366" s="241"/>
      <c r="O366" s="232"/>
      <c r="P366" s="233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5.75" customHeight="1">
      <c r="A367" s="240"/>
      <c r="B367" s="231"/>
      <c r="C367" s="232"/>
      <c r="D367" s="241"/>
      <c r="E367" s="232"/>
      <c r="F367" s="232"/>
      <c r="G367" s="241"/>
      <c r="H367" s="240"/>
      <c r="I367" s="232"/>
      <c r="J367" s="232"/>
      <c r="K367" s="241"/>
      <c r="L367" s="232"/>
      <c r="M367" s="232"/>
      <c r="N367" s="241"/>
      <c r="O367" s="232"/>
      <c r="P367" s="233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5.75" customHeight="1">
      <c r="A368" s="240"/>
      <c r="B368" s="231"/>
      <c r="C368" s="232"/>
      <c r="D368" s="241"/>
      <c r="E368" s="232"/>
      <c r="F368" s="232"/>
      <c r="G368" s="241"/>
      <c r="H368" s="240"/>
      <c r="I368" s="232"/>
      <c r="J368" s="232"/>
      <c r="K368" s="241"/>
      <c r="L368" s="232"/>
      <c r="M368" s="232"/>
      <c r="N368" s="241"/>
      <c r="O368" s="232"/>
      <c r="P368" s="233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5.75" customHeight="1">
      <c r="A369" s="240"/>
      <c r="B369" s="231"/>
      <c r="C369" s="232"/>
      <c r="D369" s="241"/>
      <c r="E369" s="232"/>
      <c r="F369" s="232"/>
      <c r="G369" s="241"/>
      <c r="H369" s="240"/>
      <c r="I369" s="232"/>
      <c r="J369" s="232"/>
      <c r="K369" s="241"/>
      <c r="L369" s="232"/>
      <c r="M369" s="232"/>
      <c r="N369" s="241"/>
      <c r="O369" s="232"/>
      <c r="P369" s="233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5.75" customHeight="1">
      <c r="A370" s="240"/>
      <c r="B370" s="231"/>
      <c r="C370" s="232"/>
      <c r="D370" s="241"/>
      <c r="E370" s="232"/>
      <c r="F370" s="232"/>
      <c r="G370" s="241"/>
      <c r="H370" s="240"/>
      <c r="I370" s="232"/>
      <c r="J370" s="232"/>
      <c r="K370" s="241"/>
      <c r="L370" s="232"/>
      <c r="M370" s="232"/>
      <c r="N370" s="241"/>
      <c r="O370" s="232"/>
      <c r="P370" s="233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5.75" customHeight="1">
      <c r="A371" s="240"/>
      <c r="B371" s="231"/>
      <c r="C371" s="232"/>
      <c r="D371" s="241"/>
      <c r="E371" s="232"/>
      <c r="F371" s="232"/>
      <c r="G371" s="241"/>
      <c r="H371" s="240"/>
      <c r="I371" s="232"/>
      <c r="J371" s="232"/>
      <c r="K371" s="241"/>
      <c r="L371" s="232"/>
      <c r="M371" s="232"/>
      <c r="N371" s="241"/>
      <c r="O371" s="232"/>
      <c r="P371" s="233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5.75" customHeight="1">
      <c r="A372" s="240"/>
      <c r="B372" s="231"/>
      <c r="C372" s="232"/>
      <c r="D372" s="241"/>
      <c r="E372" s="232"/>
      <c r="F372" s="232"/>
      <c r="G372" s="241"/>
      <c r="H372" s="240"/>
      <c r="I372" s="232"/>
      <c r="J372" s="232"/>
      <c r="K372" s="241"/>
      <c r="L372" s="232"/>
      <c r="M372" s="232"/>
      <c r="N372" s="241"/>
      <c r="O372" s="232"/>
      <c r="P372" s="233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5.75" customHeight="1">
      <c r="A373" s="240"/>
      <c r="B373" s="231"/>
      <c r="C373" s="232"/>
      <c r="D373" s="241"/>
      <c r="E373" s="232"/>
      <c r="F373" s="232"/>
      <c r="G373" s="241"/>
      <c r="H373" s="240"/>
      <c r="I373" s="232"/>
      <c r="J373" s="232"/>
      <c r="K373" s="241"/>
      <c r="L373" s="232"/>
      <c r="M373" s="232"/>
      <c r="N373" s="241"/>
      <c r="O373" s="232"/>
      <c r="P373" s="233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5.75" customHeight="1">
      <c r="A374" s="240"/>
      <c r="B374" s="231"/>
      <c r="C374" s="232"/>
      <c r="D374" s="241"/>
      <c r="E374" s="232"/>
      <c r="F374" s="232"/>
      <c r="G374" s="241"/>
      <c r="H374" s="240"/>
      <c r="I374" s="232"/>
      <c r="J374" s="232"/>
      <c r="K374" s="241"/>
      <c r="L374" s="232"/>
      <c r="M374" s="232"/>
      <c r="N374" s="241"/>
      <c r="O374" s="232"/>
      <c r="P374" s="233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5.75" customHeight="1">
      <c r="A375" s="240"/>
      <c r="B375" s="231"/>
      <c r="C375" s="232"/>
      <c r="D375" s="241"/>
      <c r="E375" s="232"/>
      <c r="F375" s="232"/>
      <c r="G375" s="241"/>
      <c r="H375" s="240"/>
      <c r="I375" s="232"/>
      <c r="J375" s="232"/>
      <c r="K375" s="241"/>
      <c r="L375" s="232"/>
      <c r="M375" s="232"/>
      <c r="N375" s="241"/>
      <c r="O375" s="232"/>
      <c r="P375" s="233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5.75" customHeight="1">
      <c r="A376" s="240"/>
      <c r="B376" s="231"/>
      <c r="C376" s="232"/>
      <c r="D376" s="241"/>
      <c r="E376" s="232"/>
      <c r="F376" s="232"/>
      <c r="G376" s="241"/>
      <c r="H376" s="240"/>
      <c r="I376" s="232"/>
      <c r="J376" s="232"/>
      <c r="K376" s="241"/>
      <c r="L376" s="232"/>
      <c r="M376" s="232"/>
      <c r="N376" s="241"/>
      <c r="O376" s="232"/>
      <c r="P376" s="233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5.75" customHeight="1">
      <c r="A377" s="240"/>
      <c r="B377" s="231"/>
      <c r="C377" s="232"/>
      <c r="D377" s="241"/>
      <c r="E377" s="232"/>
      <c r="F377" s="232"/>
      <c r="G377" s="241"/>
      <c r="H377" s="240"/>
      <c r="I377" s="232"/>
      <c r="J377" s="232"/>
      <c r="K377" s="241"/>
      <c r="L377" s="232"/>
      <c r="M377" s="232"/>
      <c r="N377" s="241"/>
      <c r="O377" s="232"/>
      <c r="P377" s="233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5.75" customHeight="1">
      <c r="A378" s="240"/>
      <c r="B378" s="231"/>
      <c r="C378" s="232"/>
      <c r="D378" s="241"/>
      <c r="E378" s="232"/>
      <c r="F378" s="232"/>
      <c r="G378" s="241"/>
      <c r="H378" s="240"/>
      <c r="I378" s="232"/>
      <c r="J378" s="232"/>
      <c r="K378" s="241"/>
      <c r="L378" s="232"/>
      <c r="M378" s="232"/>
      <c r="N378" s="241"/>
      <c r="O378" s="232"/>
      <c r="P378" s="233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5.75" customHeight="1">
      <c r="A379" s="240"/>
      <c r="B379" s="231"/>
      <c r="C379" s="232"/>
      <c r="D379" s="241"/>
      <c r="E379" s="232"/>
      <c r="F379" s="232"/>
      <c r="G379" s="241"/>
      <c r="H379" s="240"/>
      <c r="I379" s="232"/>
      <c r="J379" s="232"/>
      <c r="K379" s="241"/>
      <c r="L379" s="232"/>
      <c r="M379" s="232"/>
      <c r="N379" s="241"/>
      <c r="O379" s="232"/>
      <c r="P379" s="233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5.75" customHeight="1">
      <c r="A380" s="240"/>
      <c r="B380" s="231"/>
      <c r="C380" s="232"/>
      <c r="D380" s="241"/>
      <c r="E380" s="232"/>
      <c r="F380" s="232"/>
      <c r="G380" s="241"/>
      <c r="H380" s="240"/>
      <c r="I380" s="232"/>
      <c r="J380" s="232"/>
      <c r="K380" s="241"/>
      <c r="L380" s="232"/>
      <c r="M380" s="232"/>
      <c r="N380" s="241"/>
      <c r="O380" s="232"/>
      <c r="P380" s="233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5.75" customHeight="1">
      <c r="A381" s="240"/>
      <c r="B381" s="231"/>
      <c r="C381" s="232"/>
      <c r="D381" s="241"/>
      <c r="E381" s="232"/>
      <c r="F381" s="232"/>
      <c r="G381" s="241"/>
      <c r="H381" s="240"/>
      <c r="I381" s="232"/>
      <c r="J381" s="232"/>
      <c r="K381" s="241"/>
      <c r="L381" s="232"/>
      <c r="M381" s="232"/>
      <c r="N381" s="241"/>
      <c r="O381" s="232"/>
      <c r="P381" s="233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5.75" customHeight="1">
      <c r="A382" s="240"/>
      <c r="B382" s="231"/>
      <c r="C382" s="232"/>
      <c r="D382" s="241"/>
      <c r="E382" s="232"/>
      <c r="F382" s="232"/>
      <c r="G382" s="241"/>
      <c r="H382" s="240"/>
      <c r="I382" s="232"/>
      <c r="J382" s="232"/>
      <c r="K382" s="241"/>
      <c r="L382" s="232"/>
      <c r="M382" s="232"/>
      <c r="N382" s="241"/>
      <c r="O382" s="232"/>
      <c r="P382" s="233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5.75" customHeight="1">
      <c r="A383" s="240"/>
      <c r="B383" s="231"/>
      <c r="C383" s="232"/>
      <c r="D383" s="241"/>
      <c r="E383" s="232"/>
      <c r="F383" s="232"/>
      <c r="G383" s="241"/>
      <c r="H383" s="240"/>
      <c r="I383" s="232"/>
      <c r="J383" s="232"/>
      <c r="K383" s="241"/>
      <c r="L383" s="232"/>
      <c r="M383" s="232"/>
      <c r="N383" s="241"/>
      <c r="O383" s="232"/>
      <c r="P383" s="233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5.75" customHeight="1">
      <c r="A384" s="240"/>
      <c r="B384" s="231"/>
      <c r="C384" s="232"/>
      <c r="D384" s="241"/>
      <c r="E384" s="232"/>
      <c r="F384" s="232"/>
      <c r="G384" s="241"/>
      <c r="H384" s="240"/>
      <c r="I384" s="232"/>
      <c r="J384" s="232"/>
      <c r="K384" s="241"/>
      <c r="L384" s="232"/>
      <c r="M384" s="232"/>
      <c r="N384" s="241"/>
      <c r="O384" s="232"/>
      <c r="P384" s="233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5.75" customHeight="1">
      <c r="A385" s="240"/>
      <c r="B385" s="231"/>
      <c r="C385" s="232"/>
      <c r="D385" s="241"/>
      <c r="E385" s="232"/>
      <c r="F385" s="232"/>
      <c r="G385" s="241"/>
      <c r="H385" s="240"/>
      <c r="I385" s="232"/>
      <c r="J385" s="232"/>
      <c r="K385" s="241"/>
      <c r="L385" s="232"/>
      <c r="M385" s="232"/>
      <c r="N385" s="241"/>
      <c r="O385" s="232"/>
      <c r="P385" s="233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5.75" customHeight="1">
      <c r="A386" s="240"/>
      <c r="B386" s="231"/>
      <c r="C386" s="232"/>
      <c r="D386" s="241"/>
      <c r="E386" s="232"/>
      <c r="F386" s="232"/>
      <c r="G386" s="241"/>
      <c r="H386" s="240"/>
      <c r="I386" s="232"/>
      <c r="J386" s="232"/>
      <c r="K386" s="241"/>
      <c r="L386" s="232"/>
      <c r="M386" s="232"/>
      <c r="N386" s="241"/>
      <c r="O386" s="232"/>
      <c r="P386" s="233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5.75" customHeight="1">
      <c r="A387" s="240"/>
      <c r="B387" s="231"/>
      <c r="C387" s="232"/>
      <c r="D387" s="241"/>
      <c r="E387" s="232"/>
      <c r="F387" s="232"/>
      <c r="G387" s="241"/>
      <c r="H387" s="240"/>
      <c r="I387" s="232"/>
      <c r="J387" s="232"/>
      <c r="K387" s="241"/>
      <c r="L387" s="232"/>
      <c r="M387" s="232"/>
      <c r="N387" s="241"/>
      <c r="O387" s="232"/>
      <c r="P387" s="233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5.75" customHeight="1">
      <c r="A388" s="240"/>
      <c r="B388" s="231"/>
      <c r="C388" s="232"/>
      <c r="D388" s="241"/>
      <c r="E388" s="232"/>
      <c r="F388" s="232"/>
      <c r="G388" s="241"/>
      <c r="H388" s="240"/>
      <c r="I388" s="232"/>
      <c r="J388" s="232"/>
      <c r="K388" s="241"/>
      <c r="L388" s="232"/>
      <c r="M388" s="232"/>
      <c r="N388" s="241"/>
      <c r="O388" s="232"/>
      <c r="P388" s="233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5.75" customHeight="1">
      <c r="A389" s="240"/>
      <c r="B389" s="231"/>
      <c r="C389" s="232"/>
      <c r="D389" s="241"/>
      <c r="E389" s="232"/>
      <c r="F389" s="232"/>
      <c r="G389" s="241"/>
      <c r="H389" s="240"/>
      <c r="I389" s="232"/>
      <c r="J389" s="232"/>
      <c r="K389" s="241"/>
      <c r="L389" s="232"/>
      <c r="M389" s="232"/>
      <c r="N389" s="241"/>
      <c r="O389" s="232"/>
      <c r="P389" s="233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5.75" customHeight="1">
      <c r="A390" s="240"/>
      <c r="B390" s="231"/>
      <c r="C390" s="232"/>
      <c r="D390" s="241"/>
      <c r="E390" s="232"/>
      <c r="F390" s="232"/>
      <c r="G390" s="241"/>
      <c r="H390" s="240"/>
      <c r="I390" s="232"/>
      <c r="J390" s="232"/>
      <c r="K390" s="241"/>
      <c r="L390" s="232"/>
      <c r="M390" s="232"/>
      <c r="N390" s="241"/>
      <c r="O390" s="232"/>
      <c r="P390" s="233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5.75" customHeight="1">
      <c r="A391" s="240"/>
      <c r="B391" s="231"/>
      <c r="C391" s="232"/>
      <c r="D391" s="241"/>
      <c r="E391" s="232"/>
      <c r="F391" s="232"/>
      <c r="G391" s="241"/>
      <c r="H391" s="240"/>
      <c r="I391" s="232"/>
      <c r="J391" s="232"/>
      <c r="K391" s="241"/>
      <c r="L391" s="232"/>
      <c r="M391" s="232"/>
      <c r="N391" s="241"/>
      <c r="O391" s="232"/>
      <c r="P391" s="233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5.75" customHeight="1">
      <c r="A392" s="240"/>
      <c r="B392" s="231"/>
      <c r="C392" s="232"/>
      <c r="D392" s="241"/>
      <c r="E392" s="232"/>
      <c r="F392" s="232"/>
      <c r="G392" s="241"/>
      <c r="H392" s="240"/>
      <c r="I392" s="232"/>
      <c r="J392" s="232"/>
      <c r="K392" s="241"/>
      <c r="L392" s="232"/>
      <c r="M392" s="232"/>
      <c r="N392" s="241"/>
      <c r="O392" s="232"/>
      <c r="P392" s="233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5.75" customHeight="1">
      <c r="A393" s="240"/>
      <c r="B393" s="231"/>
      <c r="C393" s="232"/>
      <c r="D393" s="241"/>
      <c r="E393" s="232"/>
      <c r="F393" s="232"/>
      <c r="G393" s="241"/>
      <c r="H393" s="240"/>
      <c r="I393" s="232"/>
      <c r="J393" s="232"/>
      <c r="K393" s="241"/>
      <c r="L393" s="232"/>
      <c r="M393" s="232"/>
      <c r="N393" s="241"/>
      <c r="O393" s="232"/>
      <c r="P393" s="233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5.75" customHeight="1">
      <c r="A394" s="240"/>
      <c r="B394" s="231"/>
      <c r="C394" s="232"/>
      <c r="D394" s="241"/>
      <c r="E394" s="232"/>
      <c r="F394" s="232"/>
      <c r="G394" s="241"/>
      <c r="H394" s="240"/>
      <c r="I394" s="232"/>
      <c r="J394" s="232"/>
      <c r="K394" s="241"/>
      <c r="L394" s="232"/>
      <c r="M394" s="232"/>
      <c r="N394" s="241"/>
      <c r="O394" s="232"/>
      <c r="P394" s="233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5.75" customHeight="1">
      <c r="A395" s="240"/>
      <c r="B395" s="231"/>
      <c r="C395" s="232"/>
      <c r="D395" s="241"/>
      <c r="E395" s="232"/>
      <c r="F395" s="232"/>
      <c r="G395" s="241"/>
      <c r="H395" s="240"/>
      <c r="I395" s="232"/>
      <c r="J395" s="232"/>
      <c r="K395" s="241"/>
      <c r="L395" s="232"/>
      <c r="M395" s="232"/>
      <c r="N395" s="241"/>
      <c r="O395" s="232"/>
      <c r="P395" s="233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5.75" customHeight="1">
      <c r="A396" s="240"/>
      <c r="B396" s="231"/>
      <c r="C396" s="232"/>
      <c r="D396" s="241"/>
      <c r="E396" s="232"/>
      <c r="F396" s="232"/>
      <c r="G396" s="241"/>
      <c r="H396" s="240"/>
      <c r="I396" s="232"/>
      <c r="J396" s="232"/>
      <c r="K396" s="241"/>
      <c r="L396" s="232"/>
      <c r="M396" s="232"/>
      <c r="N396" s="241"/>
      <c r="O396" s="232"/>
      <c r="P396" s="233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5.75" customHeight="1">
      <c r="A397" s="240"/>
      <c r="B397" s="231"/>
      <c r="C397" s="232"/>
      <c r="D397" s="241"/>
      <c r="E397" s="232"/>
      <c r="F397" s="232"/>
      <c r="G397" s="241"/>
      <c r="H397" s="240"/>
      <c r="I397" s="232"/>
      <c r="J397" s="232"/>
      <c r="K397" s="241"/>
      <c r="L397" s="232"/>
      <c r="M397" s="232"/>
      <c r="N397" s="241"/>
      <c r="O397" s="232"/>
      <c r="P397" s="233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5.75" customHeight="1">
      <c r="A398" s="240"/>
      <c r="B398" s="231"/>
      <c r="C398" s="232"/>
      <c r="D398" s="241"/>
      <c r="E398" s="232"/>
      <c r="F398" s="232"/>
      <c r="G398" s="241"/>
      <c r="H398" s="240"/>
      <c r="I398" s="232"/>
      <c r="J398" s="232"/>
      <c r="K398" s="241"/>
      <c r="L398" s="232"/>
      <c r="M398" s="232"/>
      <c r="N398" s="241"/>
      <c r="O398" s="232"/>
      <c r="P398" s="233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5.75" customHeight="1">
      <c r="A399" s="240"/>
      <c r="B399" s="231"/>
      <c r="C399" s="232"/>
      <c r="D399" s="241"/>
      <c r="E399" s="232"/>
      <c r="F399" s="232"/>
      <c r="G399" s="241"/>
      <c r="H399" s="240"/>
      <c r="I399" s="232"/>
      <c r="J399" s="232"/>
      <c r="K399" s="241"/>
      <c r="L399" s="232"/>
      <c r="M399" s="232"/>
      <c r="N399" s="241"/>
      <c r="O399" s="232"/>
      <c r="P399" s="233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5.75" customHeight="1">
      <c r="A400" s="240"/>
      <c r="B400" s="231"/>
      <c r="C400" s="232"/>
      <c r="D400" s="241"/>
      <c r="E400" s="232"/>
      <c r="F400" s="232"/>
      <c r="G400" s="241"/>
      <c r="H400" s="240"/>
      <c r="I400" s="232"/>
      <c r="J400" s="232"/>
      <c r="K400" s="241"/>
      <c r="L400" s="232"/>
      <c r="M400" s="232"/>
      <c r="N400" s="241"/>
      <c r="O400" s="232"/>
      <c r="P400" s="233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5.75" customHeight="1">
      <c r="A401" s="240"/>
      <c r="B401" s="231"/>
      <c r="C401" s="232"/>
      <c r="D401" s="241"/>
      <c r="E401" s="232"/>
      <c r="F401" s="232"/>
      <c r="G401" s="241"/>
      <c r="H401" s="240"/>
      <c r="I401" s="232"/>
      <c r="J401" s="232"/>
      <c r="K401" s="241"/>
      <c r="L401" s="232"/>
      <c r="M401" s="232"/>
      <c r="N401" s="241"/>
      <c r="O401" s="232"/>
      <c r="P401" s="233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5.75" customHeight="1">
      <c r="A402" s="240"/>
      <c r="B402" s="231"/>
      <c r="C402" s="232"/>
      <c r="D402" s="241"/>
      <c r="E402" s="232"/>
      <c r="F402" s="232"/>
      <c r="G402" s="241"/>
      <c r="H402" s="240"/>
      <c r="I402" s="232"/>
      <c r="J402" s="232"/>
      <c r="K402" s="241"/>
      <c r="L402" s="232"/>
      <c r="M402" s="232"/>
      <c r="N402" s="241"/>
      <c r="O402" s="232"/>
      <c r="P402" s="233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5.75" customHeight="1">
      <c r="A403" s="240"/>
      <c r="B403" s="231"/>
      <c r="C403" s="232"/>
      <c r="D403" s="241"/>
      <c r="E403" s="232"/>
      <c r="F403" s="232"/>
      <c r="G403" s="241"/>
      <c r="H403" s="240"/>
      <c r="I403" s="232"/>
      <c r="J403" s="232"/>
      <c r="K403" s="241"/>
      <c r="L403" s="232"/>
      <c r="M403" s="232"/>
      <c r="N403" s="241"/>
      <c r="O403" s="232"/>
      <c r="P403" s="233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5.75" customHeight="1">
      <c r="A404" s="240"/>
      <c r="B404" s="231"/>
      <c r="C404" s="232"/>
      <c r="D404" s="241"/>
      <c r="E404" s="232"/>
      <c r="F404" s="232"/>
      <c r="G404" s="241"/>
      <c r="H404" s="240"/>
      <c r="I404" s="232"/>
      <c r="J404" s="232"/>
      <c r="K404" s="241"/>
      <c r="L404" s="232"/>
      <c r="M404" s="232"/>
      <c r="N404" s="241"/>
      <c r="O404" s="232"/>
      <c r="P404" s="233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5.75" customHeight="1">
      <c r="A405" s="240"/>
      <c r="B405" s="231"/>
      <c r="C405" s="232"/>
      <c r="D405" s="241"/>
      <c r="E405" s="232"/>
      <c r="F405" s="232"/>
      <c r="G405" s="241"/>
      <c r="H405" s="240"/>
      <c r="I405" s="232"/>
      <c r="J405" s="232"/>
      <c r="K405" s="241"/>
      <c r="L405" s="232"/>
      <c r="M405" s="232"/>
      <c r="N405" s="241"/>
      <c r="O405" s="232"/>
      <c r="P405" s="233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5.75" customHeight="1">
      <c r="A406" s="240"/>
      <c r="B406" s="231"/>
      <c r="C406" s="232"/>
      <c r="D406" s="241"/>
      <c r="E406" s="232"/>
      <c r="F406" s="232"/>
      <c r="G406" s="241"/>
      <c r="H406" s="240"/>
      <c r="I406" s="232"/>
      <c r="J406" s="232"/>
      <c r="K406" s="241"/>
      <c r="L406" s="232"/>
      <c r="M406" s="232"/>
      <c r="N406" s="241"/>
      <c r="O406" s="232"/>
      <c r="P406" s="233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5.75" customHeight="1">
      <c r="A407" s="240"/>
      <c r="B407" s="231"/>
      <c r="C407" s="232"/>
      <c r="D407" s="241"/>
      <c r="E407" s="232"/>
      <c r="F407" s="232"/>
      <c r="G407" s="241"/>
      <c r="H407" s="240"/>
      <c r="I407" s="232"/>
      <c r="J407" s="232"/>
      <c r="K407" s="241"/>
      <c r="L407" s="232"/>
      <c r="M407" s="232"/>
      <c r="N407" s="241"/>
      <c r="O407" s="232"/>
      <c r="P407" s="233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5.75" customHeight="1">
      <c r="A408" s="240"/>
      <c r="B408" s="231"/>
      <c r="C408" s="232"/>
      <c r="D408" s="241"/>
      <c r="E408" s="232"/>
      <c r="F408" s="232"/>
      <c r="G408" s="241"/>
      <c r="H408" s="240"/>
      <c r="I408" s="232"/>
      <c r="J408" s="232"/>
      <c r="K408" s="241"/>
      <c r="L408" s="232"/>
      <c r="M408" s="232"/>
      <c r="N408" s="241"/>
      <c r="O408" s="232"/>
      <c r="P408" s="233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5.75" customHeight="1">
      <c r="A409" s="240"/>
      <c r="B409" s="231"/>
      <c r="C409" s="232"/>
      <c r="D409" s="241"/>
      <c r="E409" s="232"/>
      <c r="F409" s="232"/>
      <c r="G409" s="241"/>
      <c r="H409" s="240"/>
      <c r="I409" s="232"/>
      <c r="J409" s="232"/>
      <c r="K409" s="241"/>
      <c r="L409" s="232"/>
      <c r="M409" s="232"/>
      <c r="N409" s="241"/>
      <c r="O409" s="232"/>
      <c r="P409" s="233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5.75" customHeight="1">
      <c r="A410" s="240"/>
      <c r="B410" s="231"/>
      <c r="C410" s="232"/>
      <c r="D410" s="241"/>
      <c r="E410" s="232"/>
      <c r="F410" s="232"/>
      <c r="G410" s="241"/>
      <c r="H410" s="240"/>
      <c r="I410" s="232"/>
      <c r="J410" s="232"/>
      <c r="K410" s="241"/>
      <c r="L410" s="232"/>
      <c r="M410" s="232"/>
      <c r="N410" s="241"/>
      <c r="O410" s="232"/>
      <c r="P410" s="233"/>
      <c r="R410" s="48"/>
      <c r="S410" s="48"/>
      <c r="T410" s="48"/>
      <c r="U410" s="48"/>
      <c r="V410" s="48"/>
      <c r="W410" s="48"/>
      <c r="X410" s="48"/>
      <c r="Y410" s="48"/>
      <c r="Z410" s="48"/>
    </row>
    <row r="411" spans="1:26" ht="15.75" customHeight="1">
      <c r="A411" s="240"/>
      <c r="B411" s="231"/>
      <c r="C411" s="232"/>
      <c r="D411" s="241"/>
      <c r="E411" s="232"/>
      <c r="F411" s="232"/>
      <c r="G411" s="241"/>
      <c r="H411" s="240"/>
      <c r="I411" s="232"/>
      <c r="J411" s="232"/>
      <c r="K411" s="241"/>
      <c r="L411" s="232"/>
      <c r="M411" s="232"/>
      <c r="N411" s="241"/>
      <c r="O411" s="232"/>
      <c r="P411" s="233"/>
      <c r="R411" s="48"/>
      <c r="S411" s="48"/>
      <c r="T411" s="48"/>
      <c r="U411" s="48"/>
      <c r="V411" s="48"/>
      <c r="W411" s="48"/>
      <c r="X411" s="48"/>
      <c r="Y411" s="48"/>
      <c r="Z411" s="48"/>
    </row>
    <row r="412" spans="1:26" ht="15.75" customHeight="1">
      <c r="A412" s="240"/>
      <c r="B412" s="231"/>
      <c r="C412" s="232"/>
      <c r="D412" s="241"/>
      <c r="E412" s="232"/>
      <c r="F412" s="232"/>
      <c r="G412" s="241"/>
      <c r="H412" s="240"/>
      <c r="I412" s="232"/>
      <c r="J412" s="232"/>
      <c r="K412" s="241"/>
      <c r="L412" s="232"/>
      <c r="M412" s="232"/>
      <c r="N412" s="241"/>
      <c r="O412" s="232"/>
      <c r="P412" s="233"/>
      <c r="R412" s="48"/>
      <c r="S412" s="48"/>
      <c r="T412" s="48"/>
      <c r="U412" s="48"/>
      <c r="V412" s="48"/>
      <c r="W412" s="48"/>
      <c r="X412" s="48"/>
      <c r="Y412" s="48"/>
      <c r="Z412" s="48"/>
    </row>
    <row r="413" spans="1:26" ht="15.75" customHeight="1">
      <c r="A413" s="240"/>
      <c r="B413" s="231"/>
      <c r="C413" s="232"/>
      <c r="D413" s="241"/>
      <c r="E413" s="232"/>
      <c r="F413" s="232"/>
      <c r="G413" s="241"/>
      <c r="H413" s="240"/>
      <c r="I413" s="232"/>
      <c r="J413" s="232"/>
      <c r="K413" s="241"/>
      <c r="L413" s="232"/>
      <c r="M413" s="232"/>
      <c r="N413" s="241"/>
      <c r="O413" s="232"/>
      <c r="P413" s="233"/>
      <c r="R413" s="48"/>
      <c r="S413" s="48"/>
      <c r="T413" s="48"/>
      <c r="U413" s="48"/>
      <c r="V413" s="48"/>
      <c r="W413" s="48"/>
      <c r="X413" s="48"/>
      <c r="Y413" s="48"/>
      <c r="Z413" s="48"/>
    </row>
    <row r="414" spans="1:26" ht="15.75" customHeight="1">
      <c r="A414" s="240"/>
      <c r="B414" s="231"/>
      <c r="C414" s="232"/>
      <c r="D414" s="241"/>
      <c r="E414" s="232"/>
      <c r="F414" s="232"/>
      <c r="G414" s="241"/>
      <c r="H414" s="240"/>
      <c r="I414" s="232"/>
      <c r="J414" s="232"/>
      <c r="K414" s="241"/>
      <c r="L414" s="232"/>
      <c r="M414" s="232"/>
      <c r="N414" s="241"/>
      <c r="O414" s="232"/>
      <c r="P414" s="233"/>
      <c r="R414" s="48"/>
      <c r="S414" s="48"/>
      <c r="T414" s="48"/>
      <c r="U414" s="48"/>
      <c r="V414" s="48"/>
      <c r="W414" s="48"/>
      <c r="X414" s="48"/>
      <c r="Y414" s="48"/>
      <c r="Z414" s="48"/>
    </row>
    <row r="415" spans="1:26" ht="15.75" customHeight="1">
      <c r="A415" s="240"/>
      <c r="B415" s="231"/>
      <c r="C415" s="232"/>
      <c r="D415" s="241"/>
      <c r="E415" s="232"/>
      <c r="F415" s="232"/>
      <c r="G415" s="241"/>
      <c r="H415" s="240"/>
      <c r="I415" s="232"/>
      <c r="J415" s="232"/>
      <c r="K415" s="241"/>
      <c r="L415" s="232"/>
      <c r="M415" s="232"/>
      <c r="N415" s="241"/>
      <c r="O415" s="232"/>
      <c r="P415" s="233"/>
      <c r="R415" s="48"/>
      <c r="S415" s="48"/>
      <c r="T415" s="48"/>
      <c r="U415" s="48"/>
      <c r="V415" s="48"/>
      <c r="W415" s="48"/>
      <c r="X415" s="48"/>
      <c r="Y415" s="48"/>
      <c r="Z415" s="48"/>
    </row>
    <row r="416" spans="1:26" ht="15.75" customHeight="1">
      <c r="A416" s="240"/>
      <c r="B416" s="231"/>
      <c r="C416" s="232"/>
      <c r="D416" s="241"/>
      <c r="E416" s="232"/>
      <c r="F416" s="232"/>
      <c r="G416" s="241"/>
      <c r="H416" s="240"/>
      <c r="I416" s="232"/>
      <c r="J416" s="232"/>
      <c r="K416" s="241"/>
      <c r="L416" s="232"/>
      <c r="M416" s="232"/>
      <c r="N416" s="241"/>
      <c r="O416" s="232"/>
      <c r="P416" s="233"/>
      <c r="R416" s="48"/>
      <c r="S416" s="48"/>
      <c r="T416" s="48"/>
      <c r="U416" s="48"/>
      <c r="V416" s="48"/>
      <c r="W416" s="48"/>
      <c r="X416" s="48"/>
      <c r="Y416" s="48"/>
      <c r="Z416" s="48"/>
    </row>
    <row r="417" spans="1:26" ht="15.75" customHeight="1">
      <c r="A417" s="240"/>
      <c r="B417" s="231"/>
      <c r="C417" s="232"/>
      <c r="D417" s="241"/>
      <c r="E417" s="232"/>
      <c r="F417" s="232"/>
      <c r="G417" s="241"/>
      <c r="H417" s="240"/>
      <c r="I417" s="232"/>
      <c r="J417" s="232"/>
      <c r="K417" s="241"/>
      <c r="L417" s="232"/>
      <c r="M417" s="232"/>
      <c r="N417" s="241"/>
      <c r="O417" s="232"/>
      <c r="P417" s="233"/>
      <c r="R417" s="48"/>
      <c r="S417" s="48"/>
      <c r="T417" s="48"/>
      <c r="U417" s="48"/>
      <c r="V417" s="48"/>
      <c r="W417" s="48"/>
      <c r="X417" s="48"/>
      <c r="Y417" s="48"/>
      <c r="Z417" s="48"/>
    </row>
    <row r="418" spans="1:26" ht="15.75" customHeight="1">
      <c r="A418" s="240"/>
      <c r="B418" s="231"/>
      <c r="C418" s="232"/>
      <c r="D418" s="241"/>
      <c r="E418" s="232"/>
      <c r="F418" s="232"/>
      <c r="G418" s="241"/>
      <c r="H418" s="240"/>
      <c r="I418" s="232"/>
      <c r="J418" s="232"/>
      <c r="K418" s="241"/>
      <c r="L418" s="232"/>
      <c r="M418" s="232"/>
      <c r="N418" s="241"/>
      <c r="O418" s="232"/>
      <c r="P418" s="233"/>
      <c r="R418" s="48"/>
      <c r="S418" s="48"/>
      <c r="T418" s="48"/>
      <c r="U418" s="48"/>
      <c r="V418" s="48"/>
      <c r="W418" s="48"/>
      <c r="X418" s="48"/>
      <c r="Y418" s="48"/>
      <c r="Z418" s="48"/>
    </row>
    <row r="419" spans="1:26" ht="15.75" customHeight="1">
      <c r="A419" s="240"/>
      <c r="B419" s="231"/>
      <c r="C419" s="232"/>
      <c r="D419" s="241"/>
      <c r="E419" s="232"/>
      <c r="F419" s="232"/>
      <c r="G419" s="241"/>
      <c r="H419" s="240"/>
      <c r="I419" s="232"/>
      <c r="J419" s="232"/>
      <c r="K419" s="241"/>
      <c r="L419" s="232"/>
      <c r="M419" s="232"/>
      <c r="N419" s="241"/>
      <c r="O419" s="232"/>
      <c r="P419" s="233"/>
      <c r="R419" s="48"/>
      <c r="S419" s="48"/>
      <c r="T419" s="48"/>
      <c r="U419" s="48"/>
      <c r="V419" s="48"/>
      <c r="W419" s="48"/>
      <c r="X419" s="48"/>
      <c r="Y419" s="48"/>
      <c r="Z419" s="48"/>
    </row>
    <row r="420" spans="1:26" ht="15.75" customHeight="1">
      <c r="A420" s="240"/>
      <c r="B420" s="231"/>
      <c r="C420" s="232"/>
      <c r="D420" s="241"/>
      <c r="E420" s="232"/>
      <c r="F420" s="232"/>
      <c r="G420" s="241"/>
      <c r="H420" s="240"/>
      <c r="I420" s="232"/>
      <c r="J420" s="232"/>
      <c r="K420" s="241"/>
      <c r="L420" s="232"/>
      <c r="M420" s="232"/>
      <c r="N420" s="241"/>
      <c r="O420" s="232"/>
      <c r="P420" s="233"/>
      <c r="R420" s="48"/>
      <c r="S420" s="48"/>
      <c r="T420" s="48"/>
      <c r="U420" s="48"/>
      <c r="V420" s="48"/>
      <c r="W420" s="48"/>
      <c r="X420" s="48"/>
      <c r="Y420" s="48"/>
      <c r="Z420" s="48"/>
    </row>
    <row r="421" spans="1:26" ht="15.75" customHeight="1">
      <c r="A421" s="240"/>
      <c r="B421" s="231"/>
      <c r="C421" s="232"/>
      <c r="D421" s="241"/>
      <c r="E421" s="232"/>
      <c r="F421" s="232"/>
      <c r="G421" s="241"/>
      <c r="H421" s="240"/>
      <c r="I421" s="232"/>
      <c r="J421" s="232"/>
      <c r="K421" s="241"/>
      <c r="L421" s="232"/>
      <c r="M421" s="232"/>
      <c r="N421" s="241"/>
      <c r="O421" s="232"/>
      <c r="P421" s="233"/>
      <c r="R421" s="48"/>
      <c r="S421" s="48"/>
      <c r="T421" s="48"/>
      <c r="U421" s="48"/>
      <c r="V421" s="48"/>
      <c r="W421" s="48"/>
      <c r="X421" s="48"/>
      <c r="Y421" s="48"/>
      <c r="Z421" s="48"/>
    </row>
    <row r="422" spans="1:26" ht="15.75" customHeight="1">
      <c r="A422" s="240"/>
      <c r="B422" s="231"/>
      <c r="C422" s="232"/>
      <c r="D422" s="241"/>
      <c r="E422" s="232"/>
      <c r="F422" s="232"/>
      <c r="G422" s="241"/>
      <c r="H422" s="240"/>
      <c r="I422" s="232"/>
      <c r="J422" s="232"/>
      <c r="K422" s="241"/>
      <c r="L422" s="232"/>
      <c r="M422" s="232"/>
      <c r="N422" s="241"/>
      <c r="O422" s="232"/>
      <c r="P422" s="233"/>
      <c r="R422" s="48"/>
      <c r="S422" s="48"/>
      <c r="T422" s="48"/>
      <c r="U422" s="48"/>
      <c r="V422" s="48"/>
      <c r="W422" s="48"/>
      <c r="X422" s="48"/>
      <c r="Y422" s="48"/>
      <c r="Z422" s="48"/>
    </row>
    <row r="423" spans="1:26" ht="15.75" customHeight="1">
      <c r="A423" s="240"/>
      <c r="B423" s="231"/>
      <c r="C423" s="232"/>
      <c r="D423" s="241"/>
      <c r="E423" s="232"/>
      <c r="F423" s="232"/>
      <c r="G423" s="241"/>
      <c r="H423" s="240"/>
      <c r="I423" s="232"/>
      <c r="J423" s="232"/>
      <c r="K423" s="241"/>
      <c r="L423" s="232"/>
      <c r="M423" s="232"/>
      <c r="N423" s="241"/>
      <c r="O423" s="232"/>
      <c r="P423" s="233"/>
      <c r="R423" s="48"/>
      <c r="S423" s="48"/>
      <c r="T423" s="48"/>
      <c r="U423" s="48"/>
      <c r="V423" s="48"/>
      <c r="W423" s="48"/>
      <c r="X423" s="48"/>
      <c r="Y423" s="48"/>
      <c r="Z423" s="48"/>
    </row>
    <row r="424" spans="1:26" ht="15.75" customHeight="1">
      <c r="A424" s="240"/>
      <c r="B424" s="231"/>
      <c r="C424" s="232"/>
      <c r="D424" s="241"/>
      <c r="E424" s="232"/>
      <c r="F424" s="232"/>
      <c r="G424" s="241"/>
      <c r="H424" s="240"/>
      <c r="I424" s="232"/>
      <c r="J424" s="232"/>
      <c r="K424" s="241"/>
      <c r="L424" s="232"/>
      <c r="M424" s="232"/>
      <c r="N424" s="241"/>
      <c r="O424" s="232"/>
      <c r="P424" s="233"/>
      <c r="R424" s="48"/>
      <c r="S424" s="48"/>
      <c r="T424" s="48"/>
      <c r="U424" s="48"/>
      <c r="V424" s="48"/>
      <c r="W424" s="48"/>
      <c r="X424" s="48"/>
      <c r="Y424" s="48"/>
      <c r="Z424" s="48"/>
    </row>
    <row r="425" spans="1:26" ht="15.75" customHeight="1">
      <c r="A425" s="240"/>
      <c r="B425" s="231"/>
      <c r="C425" s="232"/>
      <c r="D425" s="241"/>
      <c r="E425" s="232"/>
      <c r="F425" s="232"/>
      <c r="G425" s="241"/>
      <c r="H425" s="240"/>
      <c r="I425" s="232"/>
      <c r="J425" s="232"/>
      <c r="K425" s="241"/>
      <c r="L425" s="232"/>
      <c r="M425" s="232"/>
      <c r="N425" s="241"/>
      <c r="O425" s="232"/>
      <c r="P425" s="233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1:26" ht="15.75" customHeight="1">
      <c r="A426" s="240"/>
      <c r="B426" s="231"/>
      <c r="C426" s="232"/>
      <c r="D426" s="241"/>
      <c r="E426" s="232"/>
      <c r="F426" s="232"/>
      <c r="G426" s="241"/>
      <c r="H426" s="240"/>
      <c r="I426" s="232"/>
      <c r="J426" s="232"/>
      <c r="K426" s="241"/>
      <c r="L426" s="232"/>
      <c r="M426" s="232"/>
      <c r="N426" s="241"/>
      <c r="O426" s="232"/>
      <c r="P426" s="233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1:26" ht="15.75" customHeight="1">
      <c r="A427" s="240"/>
      <c r="B427" s="231"/>
      <c r="C427" s="232"/>
      <c r="D427" s="241"/>
      <c r="E427" s="232"/>
      <c r="F427" s="232"/>
      <c r="G427" s="241"/>
      <c r="H427" s="240"/>
      <c r="I427" s="232"/>
      <c r="J427" s="232"/>
      <c r="K427" s="241"/>
      <c r="L427" s="232"/>
      <c r="M427" s="232"/>
      <c r="N427" s="241"/>
      <c r="O427" s="232"/>
      <c r="P427" s="233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1:26" ht="15.75" customHeight="1">
      <c r="A428" s="240"/>
      <c r="B428" s="231"/>
      <c r="C428" s="232"/>
      <c r="D428" s="241"/>
      <c r="E428" s="232"/>
      <c r="F428" s="232"/>
      <c r="G428" s="241"/>
      <c r="H428" s="240"/>
      <c r="I428" s="232"/>
      <c r="J428" s="232"/>
      <c r="K428" s="241"/>
      <c r="L428" s="232"/>
      <c r="M428" s="232"/>
      <c r="N428" s="241"/>
      <c r="O428" s="232"/>
      <c r="P428" s="233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1:26" ht="15.75" customHeight="1">
      <c r="A429" s="240"/>
      <c r="B429" s="231"/>
      <c r="C429" s="232"/>
      <c r="D429" s="241"/>
      <c r="E429" s="232"/>
      <c r="F429" s="232"/>
      <c r="G429" s="241"/>
      <c r="H429" s="240"/>
      <c r="I429" s="232"/>
      <c r="J429" s="232"/>
      <c r="K429" s="241"/>
      <c r="L429" s="232"/>
      <c r="M429" s="232"/>
      <c r="N429" s="241"/>
      <c r="O429" s="232"/>
      <c r="P429" s="233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1:26" ht="15.75" customHeight="1">
      <c r="A430" s="240"/>
      <c r="B430" s="231"/>
      <c r="C430" s="232"/>
      <c r="D430" s="241"/>
      <c r="E430" s="232"/>
      <c r="F430" s="232"/>
      <c r="G430" s="241"/>
      <c r="H430" s="240"/>
      <c r="I430" s="232"/>
      <c r="J430" s="232"/>
      <c r="K430" s="241"/>
      <c r="L430" s="232"/>
      <c r="M430" s="232"/>
      <c r="N430" s="241"/>
      <c r="O430" s="232"/>
      <c r="P430" s="233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1:26" ht="15.75" customHeight="1">
      <c r="A431" s="240"/>
      <c r="B431" s="231"/>
      <c r="C431" s="232"/>
      <c r="D431" s="241"/>
      <c r="E431" s="232"/>
      <c r="F431" s="232"/>
      <c r="G431" s="241"/>
      <c r="H431" s="240"/>
      <c r="I431" s="232"/>
      <c r="J431" s="232"/>
      <c r="K431" s="241"/>
      <c r="L431" s="232"/>
      <c r="M431" s="232"/>
      <c r="N431" s="241"/>
      <c r="O431" s="232"/>
      <c r="P431" s="233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1:26" ht="15.75" customHeight="1">
      <c r="A432" s="240"/>
      <c r="B432" s="231"/>
      <c r="C432" s="232"/>
      <c r="D432" s="241"/>
      <c r="E432" s="232"/>
      <c r="F432" s="232"/>
      <c r="G432" s="241"/>
      <c r="H432" s="240"/>
      <c r="I432" s="232"/>
      <c r="J432" s="232"/>
      <c r="K432" s="241"/>
      <c r="L432" s="232"/>
      <c r="M432" s="232"/>
      <c r="N432" s="241"/>
      <c r="O432" s="232"/>
      <c r="P432" s="233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1:26" ht="15.75" customHeight="1">
      <c r="A433" s="240"/>
      <c r="B433" s="231"/>
      <c r="C433" s="232"/>
      <c r="D433" s="241"/>
      <c r="E433" s="232"/>
      <c r="F433" s="232"/>
      <c r="G433" s="241"/>
      <c r="H433" s="240"/>
      <c r="I433" s="232"/>
      <c r="J433" s="232"/>
      <c r="K433" s="241"/>
      <c r="L433" s="232"/>
      <c r="M433" s="232"/>
      <c r="N433" s="241"/>
      <c r="O433" s="232"/>
      <c r="P433" s="233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ht="15.75" customHeight="1">
      <c r="A434" s="240"/>
      <c r="B434" s="231"/>
      <c r="C434" s="232"/>
      <c r="D434" s="241"/>
      <c r="E434" s="232"/>
      <c r="F434" s="232"/>
      <c r="G434" s="241"/>
      <c r="H434" s="240"/>
      <c r="I434" s="232"/>
      <c r="J434" s="232"/>
      <c r="K434" s="241"/>
      <c r="L434" s="232"/>
      <c r="M434" s="232"/>
      <c r="N434" s="241"/>
      <c r="O434" s="232"/>
      <c r="P434" s="233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ht="15.75" customHeight="1">
      <c r="A435" s="240"/>
      <c r="B435" s="231"/>
      <c r="C435" s="232"/>
      <c r="D435" s="241"/>
      <c r="E435" s="232"/>
      <c r="F435" s="232"/>
      <c r="G435" s="241"/>
      <c r="H435" s="240"/>
      <c r="I435" s="232"/>
      <c r="J435" s="232"/>
      <c r="K435" s="241"/>
      <c r="L435" s="232"/>
      <c r="M435" s="232"/>
      <c r="N435" s="241"/>
      <c r="O435" s="232"/>
      <c r="P435" s="233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ht="15.75" customHeight="1">
      <c r="A436" s="240"/>
      <c r="B436" s="231"/>
      <c r="C436" s="232"/>
      <c r="D436" s="241"/>
      <c r="E436" s="232"/>
      <c r="F436" s="232"/>
      <c r="G436" s="241"/>
      <c r="H436" s="240"/>
      <c r="I436" s="232"/>
      <c r="J436" s="232"/>
      <c r="K436" s="241"/>
      <c r="L436" s="232"/>
      <c r="M436" s="232"/>
      <c r="N436" s="241"/>
      <c r="O436" s="232"/>
      <c r="P436" s="233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ht="15.75" customHeight="1">
      <c r="A437" s="240"/>
      <c r="B437" s="231"/>
      <c r="C437" s="232"/>
      <c r="D437" s="241"/>
      <c r="E437" s="232"/>
      <c r="F437" s="232"/>
      <c r="G437" s="241"/>
      <c r="H437" s="240"/>
      <c r="I437" s="232"/>
      <c r="J437" s="232"/>
      <c r="K437" s="241"/>
      <c r="L437" s="232"/>
      <c r="M437" s="232"/>
      <c r="N437" s="241"/>
      <c r="O437" s="232"/>
      <c r="P437" s="233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ht="15.75" customHeight="1">
      <c r="A438" s="240"/>
      <c r="B438" s="231"/>
      <c r="C438" s="232"/>
      <c r="D438" s="241"/>
      <c r="E438" s="232"/>
      <c r="F438" s="232"/>
      <c r="G438" s="241"/>
      <c r="H438" s="240"/>
      <c r="I438" s="232"/>
      <c r="J438" s="232"/>
      <c r="K438" s="241"/>
      <c r="L438" s="232"/>
      <c r="M438" s="232"/>
      <c r="N438" s="241"/>
      <c r="O438" s="232"/>
      <c r="P438" s="233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ht="15.75" customHeight="1">
      <c r="A439" s="240"/>
      <c r="B439" s="231"/>
      <c r="C439" s="232"/>
      <c r="D439" s="241"/>
      <c r="E439" s="232"/>
      <c r="F439" s="232"/>
      <c r="G439" s="241"/>
      <c r="H439" s="240"/>
      <c r="I439" s="232"/>
      <c r="J439" s="232"/>
      <c r="K439" s="241"/>
      <c r="L439" s="232"/>
      <c r="M439" s="232"/>
      <c r="N439" s="241"/>
      <c r="O439" s="232"/>
      <c r="P439" s="233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ht="15.75" customHeight="1">
      <c r="A440" s="240"/>
      <c r="B440" s="231"/>
      <c r="C440" s="232"/>
      <c r="D440" s="241"/>
      <c r="E440" s="232"/>
      <c r="F440" s="232"/>
      <c r="G440" s="241"/>
      <c r="H440" s="240"/>
      <c r="I440" s="232"/>
      <c r="J440" s="232"/>
      <c r="K440" s="241"/>
      <c r="L440" s="232"/>
      <c r="M440" s="232"/>
      <c r="N440" s="241"/>
      <c r="O440" s="232"/>
      <c r="P440" s="233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ht="15.75" customHeight="1">
      <c r="A441" s="240"/>
      <c r="B441" s="231"/>
      <c r="C441" s="232"/>
      <c r="D441" s="241"/>
      <c r="E441" s="232"/>
      <c r="F441" s="232"/>
      <c r="G441" s="241"/>
      <c r="H441" s="240"/>
      <c r="I441" s="232"/>
      <c r="J441" s="232"/>
      <c r="K441" s="241"/>
      <c r="L441" s="232"/>
      <c r="M441" s="232"/>
      <c r="N441" s="241"/>
      <c r="O441" s="232"/>
      <c r="P441" s="233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ht="15.75" customHeight="1">
      <c r="A442" s="240"/>
      <c r="B442" s="231"/>
      <c r="C442" s="232"/>
      <c r="D442" s="241"/>
      <c r="E442" s="232"/>
      <c r="F442" s="232"/>
      <c r="G442" s="241"/>
      <c r="H442" s="240"/>
      <c r="I442" s="232"/>
      <c r="J442" s="232"/>
      <c r="K442" s="241"/>
      <c r="L442" s="232"/>
      <c r="M442" s="232"/>
      <c r="N442" s="241"/>
      <c r="O442" s="232"/>
      <c r="P442" s="233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ht="15.75" customHeight="1">
      <c r="A443" s="240"/>
      <c r="B443" s="231"/>
      <c r="C443" s="232"/>
      <c r="D443" s="241"/>
      <c r="E443" s="232"/>
      <c r="F443" s="232"/>
      <c r="G443" s="241"/>
      <c r="H443" s="240"/>
      <c r="I443" s="232"/>
      <c r="J443" s="232"/>
      <c r="K443" s="241"/>
      <c r="L443" s="232"/>
      <c r="M443" s="232"/>
      <c r="N443" s="241"/>
      <c r="O443" s="232"/>
      <c r="P443" s="233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ht="15.75" customHeight="1">
      <c r="A444" s="240"/>
      <c r="B444" s="231"/>
      <c r="C444" s="232"/>
      <c r="D444" s="241"/>
      <c r="E444" s="232"/>
      <c r="F444" s="232"/>
      <c r="G444" s="241"/>
      <c r="H444" s="240"/>
      <c r="I444" s="232"/>
      <c r="J444" s="232"/>
      <c r="K444" s="241"/>
      <c r="L444" s="232"/>
      <c r="M444" s="232"/>
      <c r="N444" s="241"/>
      <c r="O444" s="232"/>
      <c r="P444" s="233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ht="15.75" customHeight="1">
      <c r="A445" s="240"/>
      <c r="B445" s="231"/>
      <c r="C445" s="232"/>
      <c r="D445" s="241"/>
      <c r="E445" s="232"/>
      <c r="F445" s="232"/>
      <c r="G445" s="241"/>
      <c r="H445" s="240"/>
      <c r="I445" s="232"/>
      <c r="J445" s="232"/>
      <c r="K445" s="241"/>
      <c r="L445" s="232"/>
      <c r="M445" s="232"/>
      <c r="N445" s="241"/>
      <c r="O445" s="232"/>
      <c r="P445" s="233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ht="15.75" customHeight="1">
      <c r="A446" s="240"/>
      <c r="B446" s="231"/>
      <c r="C446" s="232"/>
      <c r="D446" s="241"/>
      <c r="E446" s="232"/>
      <c r="F446" s="232"/>
      <c r="G446" s="241"/>
      <c r="H446" s="240"/>
      <c r="I446" s="232"/>
      <c r="J446" s="232"/>
      <c r="K446" s="241"/>
      <c r="L446" s="232"/>
      <c r="M446" s="232"/>
      <c r="N446" s="241"/>
      <c r="O446" s="232"/>
      <c r="P446" s="233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1:26" ht="15.75" customHeight="1">
      <c r="A447" s="240"/>
      <c r="B447" s="231"/>
      <c r="C447" s="232"/>
      <c r="D447" s="241"/>
      <c r="E447" s="232"/>
      <c r="F447" s="232"/>
      <c r="G447" s="241"/>
      <c r="H447" s="240"/>
      <c r="I447" s="232"/>
      <c r="J447" s="232"/>
      <c r="K447" s="241"/>
      <c r="L447" s="232"/>
      <c r="M447" s="232"/>
      <c r="N447" s="241"/>
      <c r="O447" s="232"/>
      <c r="P447" s="233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1:26" ht="15.75" customHeight="1">
      <c r="A448" s="240"/>
      <c r="B448" s="231"/>
      <c r="C448" s="232"/>
      <c r="D448" s="241"/>
      <c r="E448" s="232"/>
      <c r="F448" s="232"/>
      <c r="G448" s="241"/>
      <c r="H448" s="240"/>
      <c r="I448" s="232"/>
      <c r="J448" s="232"/>
      <c r="K448" s="241"/>
      <c r="L448" s="232"/>
      <c r="M448" s="232"/>
      <c r="N448" s="241"/>
      <c r="O448" s="232"/>
      <c r="P448" s="233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1:26" ht="15.75" customHeight="1">
      <c r="A449" s="240"/>
      <c r="B449" s="231"/>
      <c r="C449" s="232"/>
      <c r="D449" s="241"/>
      <c r="E449" s="232"/>
      <c r="F449" s="232"/>
      <c r="G449" s="241"/>
      <c r="H449" s="240"/>
      <c r="I449" s="232"/>
      <c r="J449" s="232"/>
      <c r="K449" s="241"/>
      <c r="L449" s="232"/>
      <c r="M449" s="232"/>
      <c r="N449" s="241"/>
      <c r="O449" s="232"/>
      <c r="P449" s="233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1:26" ht="15.75" customHeight="1">
      <c r="A450" s="240"/>
      <c r="B450" s="231"/>
      <c r="C450" s="232"/>
      <c r="D450" s="241"/>
      <c r="E450" s="232"/>
      <c r="F450" s="232"/>
      <c r="G450" s="241"/>
      <c r="H450" s="240"/>
      <c r="I450" s="232"/>
      <c r="J450" s="232"/>
      <c r="K450" s="241"/>
      <c r="L450" s="232"/>
      <c r="M450" s="232"/>
      <c r="N450" s="241"/>
      <c r="O450" s="232"/>
      <c r="P450" s="233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1:26" ht="15.75" customHeight="1">
      <c r="A451" s="240"/>
      <c r="B451" s="231"/>
      <c r="C451" s="232"/>
      <c r="D451" s="241"/>
      <c r="E451" s="232"/>
      <c r="F451" s="232"/>
      <c r="G451" s="241"/>
      <c r="H451" s="240"/>
      <c r="I451" s="232"/>
      <c r="J451" s="232"/>
      <c r="K451" s="241"/>
      <c r="L451" s="232"/>
      <c r="M451" s="232"/>
      <c r="N451" s="241"/>
      <c r="O451" s="232"/>
      <c r="P451" s="233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1:26" ht="15.75" customHeight="1">
      <c r="A452" s="240"/>
      <c r="B452" s="231"/>
      <c r="C452" s="232"/>
      <c r="D452" s="241"/>
      <c r="E452" s="232"/>
      <c r="F452" s="232"/>
      <c r="G452" s="241"/>
      <c r="H452" s="240"/>
      <c r="I452" s="232"/>
      <c r="J452" s="232"/>
      <c r="K452" s="241"/>
      <c r="L452" s="232"/>
      <c r="M452" s="232"/>
      <c r="N452" s="241"/>
      <c r="O452" s="232"/>
      <c r="P452" s="233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1:26" ht="15.75" customHeight="1">
      <c r="A453" s="240"/>
      <c r="B453" s="231"/>
      <c r="C453" s="232"/>
      <c r="D453" s="241"/>
      <c r="E453" s="232"/>
      <c r="F453" s="232"/>
      <c r="G453" s="241"/>
      <c r="H453" s="240"/>
      <c r="I453" s="232"/>
      <c r="J453" s="232"/>
      <c r="K453" s="241"/>
      <c r="L453" s="232"/>
      <c r="M453" s="232"/>
      <c r="N453" s="241"/>
      <c r="O453" s="232"/>
      <c r="P453" s="233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1:26" ht="15.75" customHeight="1">
      <c r="A454" s="240"/>
      <c r="B454" s="231"/>
      <c r="C454" s="232"/>
      <c r="D454" s="241"/>
      <c r="E454" s="232"/>
      <c r="F454" s="232"/>
      <c r="G454" s="241"/>
      <c r="H454" s="240"/>
      <c r="I454" s="232"/>
      <c r="J454" s="232"/>
      <c r="K454" s="241"/>
      <c r="L454" s="232"/>
      <c r="M454" s="232"/>
      <c r="N454" s="241"/>
      <c r="O454" s="232"/>
      <c r="P454" s="233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1:26" ht="15.75" customHeight="1">
      <c r="A455" s="240"/>
      <c r="B455" s="231"/>
      <c r="C455" s="232"/>
      <c r="D455" s="241"/>
      <c r="E455" s="232"/>
      <c r="F455" s="232"/>
      <c r="G455" s="241"/>
      <c r="H455" s="240"/>
      <c r="I455" s="232"/>
      <c r="J455" s="232"/>
      <c r="K455" s="241"/>
      <c r="L455" s="232"/>
      <c r="M455" s="232"/>
      <c r="N455" s="241"/>
      <c r="O455" s="232"/>
      <c r="P455" s="233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1:26" ht="15.75" customHeight="1">
      <c r="A456" s="240"/>
      <c r="B456" s="231"/>
      <c r="C456" s="232"/>
      <c r="D456" s="241"/>
      <c r="E456" s="232"/>
      <c r="F456" s="232"/>
      <c r="G456" s="241"/>
      <c r="H456" s="240"/>
      <c r="I456" s="232"/>
      <c r="J456" s="232"/>
      <c r="K456" s="241"/>
      <c r="L456" s="232"/>
      <c r="M456" s="232"/>
      <c r="N456" s="241"/>
      <c r="O456" s="232"/>
      <c r="P456" s="233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1:26" ht="15.75" customHeight="1">
      <c r="A457" s="240"/>
      <c r="B457" s="231"/>
      <c r="C457" s="232"/>
      <c r="D457" s="241"/>
      <c r="E457" s="232"/>
      <c r="F457" s="232"/>
      <c r="G457" s="241"/>
      <c r="H457" s="240"/>
      <c r="I457" s="232"/>
      <c r="J457" s="232"/>
      <c r="K457" s="241"/>
      <c r="L457" s="232"/>
      <c r="M457" s="232"/>
      <c r="N457" s="241"/>
      <c r="O457" s="232"/>
      <c r="P457" s="233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1:26" ht="15.75" customHeight="1">
      <c r="A458" s="240"/>
      <c r="B458" s="231"/>
      <c r="C458" s="232"/>
      <c r="D458" s="241"/>
      <c r="E458" s="232"/>
      <c r="F458" s="232"/>
      <c r="G458" s="241"/>
      <c r="H458" s="240"/>
      <c r="I458" s="232"/>
      <c r="J458" s="232"/>
      <c r="K458" s="241"/>
      <c r="L458" s="232"/>
      <c r="M458" s="232"/>
      <c r="N458" s="241"/>
      <c r="O458" s="232"/>
      <c r="P458" s="233"/>
      <c r="R458" s="48"/>
      <c r="S458" s="48"/>
      <c r="T458" s="48"/>
      <c r="U458" s="48"/>
      <c r="V458" s="48"/>
      <c r="W458" s="48"/>
      <c r="X458" s="48"/>
      <c r="Y458" s="48"/>
      <c r="Z458" s="48"/>
    </row>
    <row r="459" spans="1:26" ht="15.75" customHeight="1">
      <c r="A459" s="240"/>
      <c r="B459" s="231"/>
      <c r="C459" s="232"/>
      <c r="D459" s="241"/>
      <c r="E459" s="232"/>
      <c r="F459" s="232"/>
      <c r="G459" s="241"/>
      <c r="H459" s="240"/>
      <c r="I459" s="232"/>
      <c r="J459" s="232"/>
      <c r="K459" s="241"/>
      <c r="L459" s="232"/>
      <c r="M459" s="232"/>
      <c r="N459" s="241"/>
      <c r="O459" s="232"/>
      <c r="P459" s="233"/>
      <c r="R459" s="48"/>
      <c r="S459" s="48"/>
      <c r="T459" s="48"/>
      <c r="U459" s="48"/>
      <c r="V459" s="48"/>
      <c r="W459" s="48"/>
      <c r="X459" s="48"/>
      <c r="Y459" s="48"/>
      <c r="Z459" s="48"/>
    </row>
    <row r="460" spans="1:26" ht="15.75" customHeight="1">
      <c r="A460" s="240"/>
      <c r="B460" s="231"/>
      <c r="C460" s="232"/>
      <c r="D460" s="241"/>
      <c r="E460" s="232"/>
      <c r="F460" s="232"/>
      <c r="G460" s="241"/>
      <c r="H460" s="240"/>
      <c r="I460" s="232"/>
      <c r="J460" s="232"/>
      <c r="K460" s="241"/>
      <c r="L460" s="232"/>
      <c r="M460" s="232"/>
      <c r="N460" s="241"/>
      <c r="O460" s="232"/>
      <c r="P460" s="233"/>
      <c r="R460" s="48"/>
      <c r="S460" s="48"/>
      <c r="T460" s="48"/>
      <c r="U460" s="48"/>
      <c r="V460" s="48"/>
      <c r="W460" s="48"/>
      <c r="X460" s="48"/>
      <c r="Y460" s="48"/>
      <c r="Z460" s="48"/>
    </row>
    <row r="461" spans="1:26" ht="15.75" customHeight="1">
      <c r="A461" s="240"/>
      <c r="B461" s="231"/>
      <c r="C461" s="232"/>
      <c r="D461" s="241"/>
      <c r="E461" s="232"/>
      <c r="F461" s="232"/>
      <c r="G461" s="241"/>
      <c r="H461" s="240"/>
      <c r="I461" s="232"/>
      <c r="J461" s="232"/>
      <c r="K461" s="241"/>
      <c r="L461" s="232"/>
      <c r="M461" s="232"/>
      <c r="N461" s="241"/>
      <c r="O461" s="232"/>
      <c r="P461" s="233"/>
      <c r="R461" s="48"/>
      <c r="S461" s="48"/>
      <c r="T461" s="48"/>
      <c r="U461" s="48"/>
      <c r="V461" s="48"/>
      <c r="W461" s="48"/>
      <c r="X461" s="48"/>
      <c r="Y461" s="48"/>
      <c r="Z461" s="48"/>
    </row>
    <row r="462" spans="1:26" ht="15.75" customHeight="1">
      <c r="A462" s="240"/>
      <c r="B462" s="231"/>
      <c r="C462" s="232"/>
      <c r="D462" s="241"/>
      <c r="E462" s="232"/>
      <c r="F462" s="232"/>
      <c r="G462" s="241"/>
      <c r="H462" s="240"/>
      <c r="I462" s="232"/>
      <c r="J462" s="232"/>
      <c r="K462" s="241"/>
      <c r="L462" s="232"/>
      <c r="M462" s="232"/>
      <c r="N462" s="241"/>
      <c r="O462" s="232"/>
      <c r="P462" s="233"/>
      <c r="R462" s="48"/>
      <c r="S462" s="48"/>
      <c r="T462" s="48"/>
      <c r="U462" s="48"/>
      <c r="V462" s="48"/>
      <c r="W462" s="48"/>
      <c r="X462" s="48"/>
      <c r="Y462" s="48"/>
      <c r="Z462" s="48"/>
    </row>
    <row r="463" spans="1:26" ht="15.75" customHeight="1">
      <c r="A463" s="240"/>
      <c r="B463" s="231"/>
      <c r="C463" s="232"/>
      <c r="D463" s="241"/>
      <c r="E463" s="232"/>
      <c r="F463" s="232"/>
      <c r="G463" s="241"/>
      <c r="H463" s="240"/>
      <c r="I463" s="232"/>
      <c r="J463" s="232"/>
      <c r="K463" s="241"/>
      <c r="L463" s="232"/>
      <c r="M463" s="232"/>
      <c r="N463" s="241"/>
      <c r="O463" s="232"/>
      <c r="P463" s="233"/>
      <c r="R463" s="48"/>
      <c r="S463" s="48"/>
      <c r="T463" s="48"/>
      <c r="U463" s="48"/>
      <c r="V463" s="48"/>
      <c r="W463" s="48"/>
      <c r="X463" s="48"/>
      <c r="Y463" s="48"/>
      <c r="Z463" s="48"/>
    </row>
    <row r="464" spans="1:26" ht="15.75" customHeight="1">
      <c r="A464" s="240"/>
      <c r="B464" s="231"/>
      <c r="C464" s="232"/>
      <c r="D464" s="241"/>
      <c r="E464" s="232"/>
      <c r="F464" s="232"/>
      <c r="G464" s="241"/>
      <c r="H464" s="240"/>
      <c r="I464" s="232"/>
      <c r="J464" s="232"/>
      <c r="K464" s="241"/>
      <c r="L464" s="232"/>
      <c r="M464" s="232"/>
      <c r="N464" s="241"/>
      <c r="O464" s="232"/>
      <c r="P464" s="233"/>
      <c r="R464" s="48"/>
      <c r="S464" s="48"/>
      <c r="T464" s="48"/>
      <c r="U464" s="48"/>
      <c r="V464" s="48"/>
      <c r="W464" s="48"/>
      <c r="X464" s="48"/>
      <c r="Y464" s="48"/>
      <c r="Z464" s="48"/>
    </row>
    <row r="465" spans="1:26" ht="15.75" customHeight="1">
      <c r="A465" s="240"/>
      <c r="B465" s="231"/>
      <c r="C465" s="232"/>
      <c r="D465" s="241"/>
      <c r="E465" s="232"/>
      <c r="F465" s="232"/>
      <c r="G465" s="241"/>
      <c r="H465" s="240"/>
      <c r="I465" s="232"/>
      <c r="J465" s="232"/>
      <c r="K465" s="241"/>
      <c r="L465" s="232"/>
      <c r="M465" s="232"/>
      <c r="N465" s="241"/>
      <c r="O465" s="232"/>
      <c r="P465" s="233"/>
      <c r="R465" s="48"/>
      <c r="S465" s="48"/>
      <c r="T465" s="48"/>
      <c r="U465" s="48"/>
      <c r="V465" s="48"/>
      <c r="W465" s="48"/>
      <c r="X465" s="48"/>
      <c r="Y465" s="48"/>
      <c r="Z465" s="48"/>
    </row>
    <row r="466" spans="1:26" ht="15.75" customHeight="1">
      <c r="A466" s="240"/>
      <c r="B466" s="231"/>
      <c r="C466" s="232"/>
      <c r="D466" s="241"/>
      <c r="E466" s="232"/>
      <c r="F466" s="232"/>
      <c r="G466" s="241"/>
      <c r="H466" s="240"/>
      <c r="I466" s="232"/>
      <c r="J466" s="232"/>
      <c r="K466" s="241"/>
      <c r="L466" s="232"/>
      <c r="M466" s="232"/>
      <c r="N466" s="241"/>
      <c r="O466" s="232"/>
      <c r="P466" s="233"/>
      <c r="R466" s="48"/>
      <c r="S466" s="48"/>
      <c r="T466" s="48"/>
      <c r="U466" s="48"/>
      <c r="V466" s="48"/>
      <c r="W466" s="48"/>
      <c r="X466" s="48"/>
      <c r="Y466" s="48"/>
      <c r="Z466" s="48"/>
    </row>
    <row r="467" spans="1:26" ht="15.75" customHeight="1">
      <c r="A467" s="240"/>
      <c r="B467" s="231"/>
      <c r="C467" s="232"/>
      <c r="D467" s="241"/>
      <c r="E467" s="232"/>
      <c r="F467" s="232"/>
      <c r="G467" s="241"/>
      <c r="H467" s="240"/>
      <c r="I467" s="232"/>
      <c r="J467" s="232"/>
      <c r="K467" s="241"/>
      <c r="L467" s="232"/>
      <c r="M467" s="232"/>
      <c r="N467" s="241"/>
      <c r="O467" s="232"/>
      <c r="P467" s="233"/>
      <c r="R467" s="48"/>
      <c r="S467" s="48"/>
      <c r="T467" s="48"/>
      <c r="U467" s="48"/>
      <c r="V467" s="48"/>
      <c r="W467" s="48"/>
      <c r="X467" s="48"/>
      <c r="Y467" s="48"/>
      <c r="Z467" s="48"/>
    </row>
    <row r="468" spans="1:26" ht="15.75" customHeight="1">
      <c r="A468" s="240"/>
      <c r="B468" s="231"/>
      <c r="C468" s="232"/>
      <c r="D468" s="241"/>
      <c r="E468" s="232"/>
      <c r="F468" s="232"/>
      <c r="G468" s="241"/>
      <c r="H468" s="240"/>
      <c r="I468" s="232"/>
      <c r="J468" s="232"/>
      <c r="K468" s="241"/>
      <c r="L468" s="232"/>
      <c r="M468" s="232"/>
      <c r="N468" s="241"/>
      <c r="O468" s="232"/>
      <c r="P468" s="233"/>
      <c r="R468" s="48"/>
      <c r="S468" s="48"/>
      <c r="T468" s="48"/>
      <c r="U468" s="48"/>
      <c r="V468" s="48"/>
      <c r="W468" s="48"/>
      <c r="X468" s="48"/>
      <c r="Y468" s="48"/>
      <c r="Z468" s="48"/>
    </row>
    <row r="469" spans="1:26" ht="15.75" customHeight="1">
      <c r="A469" s="240"/>
      <c r="B469" s="231"/>
      <c r="C469" s="232"/>
      <c r="D469" s="241"/>
      <c r="E469" s="232"/>
      <c r="F469" s="232"/>
      <c r="G469" s="241"/>
      <c r="H469" s="240"/>
      <c r="I469" s="232"/>
      <c r="J469" s="232"/>
      <c r="K469" s="241"/>
      <c r="L469" s="232"/>
      <c r="M469" s="232"/>
      <c r="N469" s="241"/>
      <c r="O469" s="232"/>
      <c r="P469" s="233"/>
      <c r="R469" s="48"/>
      <c r="S469" s="48"/>
      <c r="T469" s="48"/>
      <c r="U469" s="48"/>
      <c r="V469" s="48"/>
      <c r="W469" s="48"/>
      <c r="X469" s="48"/>
      <c r="Y469" s="48"/>
      <c r="Z469" s="48"/>
    </row>
    <row r="470" spans="1:26" ht="15.75" customHeight="1">
      <c r="A470" s="240"/>
      <c r="B470" s="231"/>
      <c r="C470" s="232"/>
      <c r="D470" s="241"/>
      <c r="E470" s="232"/>
      <c r="F470" s="232"/>
      <c r="G470" s="241"/>
      <c r="H470" s="240"/>
      <c r="I470" s="232"/>
      <c r="J470" s="232"/>
      <c r="K470" s="241"/>
      <c r="L470" s="232"/>
      <c r="M470" s="232"/>
      <c r="N470" s="241"/>
      <c r="O470" s="232"/>
      <c r="P470" s="233"/>
      <c r="R470" s="48"/>
      <c r="S470" s="48"/>
      <c r="T470" s="48"/>
      <c r="U470" s="48"/>
      <c r="V470" s="48"/>
      <c r="W470" s="48"/>
      <c r="X470" s="48"/>
      <c r="Y470" s="48"/>
      <c r="Z470" s="48"/>
    </row>
    <row r="471" spans="1:26" ht="15.75" customHeight="1">
      <c r="A471" s="240"/>
      <c r="B471" s="231"/>
      <c r="C471" s="232"/>
      <c r="D471" s="241"/>
      <c r="E471" s="232"/>
      <c r="F471" s="232"/>
      <c r="G471" s="241"/>
      <c r="H471" s="240"/>
      <c r="I471" s="232"/>
      <c r="J471" s="232"/>
      <c r="K471" s="241"/>
      <c r="L471" s="232"/>
      <c r="M471" s="232"/>
      <c r="N471" s="241"/>
      <c r="O471" s="232"/>
      <c r="P471" s="233"/>
      <c r="R471" s="48"/>
      <c r="S471" s="48"/>
      <c r="T471" s="48"/>
      <c r="U471" s="48"/>
      <c r="V471" s="48"/>
      <c r="W471" s="48"/>
      <c r="X471" s="48"/>
      <c r="Y471" s="48"/>
      <c r="Z471" s="48"/>
    </row>
    <row r="472" spans="1:26" ht="15.75" customHeight="1">
      <c r="A472" s="240"/>
      <c r="B472" s="231"/>
      <c r="C472" s="232"/>
      <c r="D472" s="241"/>
      <c r="E472" s="232"/>
      <c r="F472" s="232"/>
      <c r="G472" s="241"/>
      <c r="H472" s="240"/>
      <c r="I472" s="232"/>
      <c r="J472" s="232"/>
      <c r="K472" s="241"/>
      <c r="L472" s="232"/>
      <c r="M472" s="232"/>
      <c r="N472" s="241"/>
      <c r="O472" s="232"/>
      <c r="P472" s="233"/>
      <c r="R472" s="48"/>
      <c r="S472" s="48"/>
      <c r="T472" s="48"/>
      <c r="U472" s="48"/>
      <c r="V472" s="48"/>
      <c r="W472" s="48"/>
      <c r="X472" s="48"/>
      <c r="Y472" s="48"/>
      <c r="Z472" s="48"/>
    </row>
    <row r="473" spans="1:26" ht="15.75" customHeight="1">
      <c r="A473" s="240"/>
      <c r="B473" s="231"/>
      <c r="C473" s="232"/>
      <c r="D473" s="241"/>
      <c r="E473" s="232"/>
      <c r="F473" s="232"/>
      <c r="G473" s="241"/>
      <c r="H473" s="240"/>
      <c r="I473" s="232"/>
      <c r="J473" s="232"/>
      <c r="K473" s="241"/>
      <c r="L473" s="232"/>
      <c r="M473" s="232"/>
      <c r="N473" s="241"/>
      <c r="O473" s="232"/>
      <c r="P473" s="233"/>
      <c r="R473" s="48"/>
      <c r="S473" s="48"/>
      <c r="T473" s="48"/>
      <c r="U473" s="48"/>
      <c r="V473" s="48"/>
      <c r="W473" s="48"/>
      <c r="X473" s="48"/>
      <c r="Y473" s="48"/>
      <c r="Z473" s="48"/>
    </row>
    <row r="474" spans="1:26" ht="15.75" customHeight="1">
      <c r="A474" s="240"/>
      <c r="B474" s="231"/>
      <c r="C474" s="232"/>
      <c r="D474" s="241"/>
      <c r="E474" s="232"/>
      <c r="F474" s="232"/>
      <c r="G474" s="241"/>
      <c r="H474" s="240"/>
      <c r="I474" s="232"/>
      <c r="J474" s="232"/>
      <c r="K474" s="241"/>
      <c r="L474" s="232"/>
      <c r="M474" s="232"/>
      <c r="N474" s="241"/>
      <c r="O474" s="232"/>
      <c r="P474" s="233"/>
      <c r="R474" s="48"/>
      <c r="S474" s="48"/>
      <c r="T474" s="48"/>
      <c r="U474" s="48"/>
      <c r="V474" s="48"/>
      <c r="W474" s="48"/>
      <c r="X474" s="48"/>
      <c r="Y474" s="48"/>
      <c r="Z474" s="48"/>
    </row>
    <row r="475" spans="1:26" ht="15.75" customHeight="1">
      <c r="A475" s="240"/>
      <c r="B475" s="231"/>
      <c r="C475" s="232"/>
      <c r="D475" s="241"/>
      <c r="E475" s="232"/>
      <c r="F475" s="232"/>
      <c r="G475" s="241"/>
      <c r="H475" s="240"/>
      <c r="I475" s="232"/>
      <c r="J475" s="232"/>
      <c r="K475" s="241"/>
      <c r="L475" s="232"/>
      <c r="M475" s="232"/>
      <c r="N475" s="241"/>
      <c r="O475" s="232"/>
      <c r="P475" s="233"/>
      <c r="R475" s="48"/>
      <c r="S475" s="48"/>
      <c r="T475" s="48"/>
      <c r="U475" s="48"/>
      <c r="V475" s="48"/>
      <c r="W475" s="48"/>
      <c r="X475" s="48"/>
      <c r="Y475" s="48"/>
      <c r="Z475" s="48"/>
    </row>
    <row r="476" spans="1:26" ht="15.75" customHeight="1">
      <c r="A476" s="240"/>
      <c r="B476" s="231"/>
      <c r="C476" s="232"/>
      <c r="D476" s="241"/>
      <c r="E476" s="232"/>
      <c r="F476" s="232"/>
      <c r="G476" s="241"/>
      <c r="H476" s="240"/>
      <c r="I476" s="232"/>
      <c r="J476" s="232"/>
      <c r="K476" s="241"/>
      <c r="L476" s="232"/>
      <c r="M476" s="232"/>
      <c r="N476" s="241"/>
      <c r="O476" s="232"/>
      <c r="P476" s="233"/>
      <c r="R476" s="48"/>
      <c r="S476" s="48"/>
      <c r="T476" s="48"/>
      <c r="U476" s="48"/>
      <c r="V476" s="48"/>
      <c r="W476" s="48"/>
      <c r="X476" s="48"/>
      <c r="Y476" s="48"/>
      <c r="Z476" s="48"/>
    </row>
    <row r="477" spans="1:26" ht="15.75" customHeight="1">
      <c r="A477" s="240"/>
      <c r="B477" s="231"/>
      <c r="C477" s="232"/>
      <c r="D477" s="241"/>
      <c r="E477" s="232"/>
      <c r="F477" s="232"/>
      <c r="G477" s="241"/>
      <c r="H477" s="240"/>
      <c r="I477" s="232"/>
      <c r="J477" s="232"/>
      <c r="K477" s="241"/>
      <c r="L477" s="232"/>
      <c r="M477" s="232"/>
      <c r="N477" s="241"/>
      <c r="O477" s="232"/>
      <c r="P477" s="233"/>
      <c r="R477" s="48"/>
      <c r="S477" s="48"/>
      <c r="T477" s="48"/>
      <c r="U477" s="48"/>
      <c r="V477" s="48"/>
      <c r="W477" s="48"/>
      <c r="X477" s="48"/>
      <c r="Y477" s="48"/>
      <c r="Z477" s="48"/>
    </row>
    <row r="478" spans="1:26" ht="15.75" customHeight="1">
      <c r="A478" s="240"/>
      <c r="B478" s="231"/>
      <c r="C478" s="232"/>
      <c r="D478" s="241"/>
      <c r="E478" s="232"/>
      <c r="F478" s="232"/>
      <c r="G478" s="241"/>
      <c r="H478" s="240"/>
      <c r="I478" s="232"/>
      <c r="J478" s="232"/>
      <c r="K478" s="241"/>
      <c r="L478" s="232"/>
      <c r="M478" s="232"/>
      <c r="N478" s="241"/>
      <c r="O478" s="232"/>
      <c r="P478" s="233"/>
      <c r="R478" s="48"/>
      <c r="S478" s="48"/>
      <c r="T478" s="48"/>
      <c r="U478" s="48"/>
      <c r="V478" s="48"/>
      <c r="W478" s="48"/>
      <c r="X478" s="48"/>
      <c r="Y478" s="48"/>
      <c r="Z478" s="48"/>
    </row>
    <row r="479" spans="1:26" ht="15.75" customHeight="1">
      <c r="A479" s="240"/>
      <c r="B479" s="231"/>
      <c r="C479" s="232"/>
      <c r="D479" s="241"/>
      <c r="E479" s="232"/>
      <c r="F479" s="232"/>
      <c r="G479" s="241"/>
      <c r="H479" s="240"/>
      <c r="I479" s="232"/>
      <c r="J479" s="232"/>
      <c r="K479" s="241"/>
      <c r="L479" s="232"/>
      <c r="M479" s="232"/>
      <c r="N479" s="241"/>
      <c r="O479" s="232"/>
      <c r="P479" s="233"/>
      <c r="R479" s="48"/>
      <c r="S479" s="48"/>
      <c r="T479" s="48"/>
      <c r="U479" s="48"/>
      <c r="V479" s="48"/>
      <c r="W479" s="48"/>
      <c r="X479" s="48"/>
      <c r="Y479" s="48"/>
      <c r="Z479" s="48"/>
    </row>
    <row r="480" spans="1:26" ht="15.75" customHeight="1">
      <c r="A480" s="240"/>
      <c r="B480" s="231"/>
      <c r="C480" s="232"/>
      <c r="D480" s="241"/>
      <c r="E480" s="232"/>
      <c r="F480" s="232"/>
      <c r="G480" s="241"/>
      <c r="H480" s="240"/>
      <c r="I480" s="232"/>
      <c r="J480" s="232"/>
      <c r="K480" s="241"/>
      <c r="L480" s="232"/>
      <c r="M480" s="232"/>
      <c r="N480" s="241"/>
      <c r="O480" s="232"/>
      <c r="P480" s="233"/>
      <c r="R480" s="48"/>
      <c r="S480" s="48"/>
      <c r="T480" s="48"/>
      <c r="U480" s="48"/>
      <c r="V480" s="48"/>
      <c r="W480" s="48"/>
      <c r="X480" s="48"/>
      <c r="Y480" s="48"/>
      <c r="Z480" s="48"/>
    </row>
    <row r="481" spans="1:26" ht="15.75" customHeight="1">
      <c r="A481" s="240"/>
      <c r="B481" s="231"/>
      <c r="C481" s="232"/>
      <c r="D481" s="241"/>
      <c r="E481" s="232"/>
      <c r="F481" s="232"/>
      <c r="G481" s="241"/>
      <c r="H481" s="240"/>
      <c r="I481" s="232"/>
      <c r="J481" s="232"/>
      <c r="K481" s="241"/>
      <c r="L481" s="232"/>
      <c r="M481" s="232"/>
      <c r="N481" s="241"/>
      <c r="O481" s="232"/>
      <c r="P481" s="233"/>
      <c r="R481" s="48"/>
      <c r="S481" s="48"/>
      <c r="T481" s="48"/>
      <c r="U481" s="48"/>
      <c r="V481" s="48"/>
      <c r="W481" s="48"/>
      <c r="X481" s="48"/>
      <c r="Y481" s="48"/>
      <c r="Z481" s="48"/>
    </row>
    <row r="482" spans="1:26" ht="15.75" customHeight="1">
      <c r="A482" s="240"/>
      <c r="B482" s="231"/>
      <c r="C482" s="232"/>
      <c r="D482" s="241"/>
      <c r="E482" s="232"/>
      <c r="F482" s="232"/>
      <c r="G482" s="241"/>
      <c r="H482" s="240"/>
      <c r="I482" s="232"/>
      <c r="J482" s="232"/>
      <c r="K482" s="241"/>
      <c r="L482" s="232"/>
      <c r="M482" s="232"/>
      <c r="N482" s="241"/>
      <c r="O482" s="232"/>
      <c r="P482" s="233"/>
      <c r="R482" s="48"/>
      <c r="S482" s="48"/>
      <c r="T482" s="48"/>
      <c r="U482" s="48"/>
      <c r="V482" s="48"/>
      <c r="W482" s="48"/>
      <c r="X482" s="48"/>
      <c r="Y482" s="48"/>
      <c r="Z482" s="48"/>
    </row>
    <row r="483" spans="1:26" ht="15.75" customHeight="1">
      <c r="A483" s="240"/>
      <c r="B483" s="231"/>
      <c r="C483" s="232"/>
      <c r="D483" s="241"/>
      <c r="E483" s="232"/>
      <c r="F483" s="232"/>
      <c r="G483" s="241"/>
      <c r="H483" s="240"/>
      <c r="I483" s="232"/>
      <c r="J483" s="232"/>
      <c r="K483" s="241"/>
      <c r="L483" s="232"/>
      <c r="M483" s="232"/>
      <c r="N483" s="241"/>
      <c r="O483" s="232"/>
      <c r="P483" s="233"/>
      <c r="R483" s="48"/>
      <c r="S483" s="48"/>
      <c r="T483" s="48"/>
      <c r="U483" s="48"/>
      <c r="V483" s="48"/>
      <c r="W483" s="48"/>
      <c r="X483" s="48"/>
      <c r="Y483" s="48"/>
      <c r="Z483" s="48"/>
    </row>
    <row r="484" spans="1:26" ht="15.75" customHeight="1">
      <c r="A484" s="240"/>
      <c r="B484" s="231"/>
      <c r="C484" s="232"/>
      <c r="D484" s="241"/>
      <c r="E484" s="232"/>
      <c r="F484" s="232"/>
      <c r="G484" s="241"/>
      <c r="H484" s="240"/>
      <c r="I484" s="232"/>
      <c r="J484" s="232"/>
      <c r="K484" s="241"/>
      <c r="L484" s="232"/>
      <c r="M484" s="232"/>
      <c r="N484" s="241"/>
      <c r="O484" s="232"/>
      <c r="P484" s="233"/>
      <c r="R484" s="48"/>
      <c r="S484" s="48"/>
      <c r="T484" s="48"/>
      <c r="U484" s="48"/>
      <c r="V484" s="48"/>
      <c r="W484" s="48"/>
      <c r="X484" s="48"/>
      <c r="Y484" s="48"/>
      <c r="Z484" s="48"/>
    </row>
    <row r="485" spans="1:26" ht="15.75" customHeight="1">
      <c r="A485" s="240"/>
      <c r="B485" s="231"/>
      <c r="C485" s="232"/>
      <c r="D485" s="241"/>
      <c r="E485" s="232"/>
      <c r="F485" s="232"/>
      <c r="G485" s="241"/>
      <c r="H485" s="240"/>
      <c r="I485" s="232"/>
      <c r="J485" s="232"/>
      <c r="K485" s="241"/>
      <c r="L485" s="232"/>
      <c r="M485" s="232"/>
      <c r="N485" s="241"/>
      <c r="O485" s="232"/>
      <c r="P485" s="233"/>
      <c r="R485" s="48"/>
      <c r="S485" s="48"/>
      <c r="T485" s="48"/>
      <c r="U485" s="48"/>
      <c r="V485" s="48"/>
      <c r="W485" s="48"/>
      <c r="X485" s="48"/>
      <c r="Y485" s="48"/>
      <c r="Z485" s="48"/>
    </row>
    <row r="486" spans="1:26" ht="15.75" customHeight="1">
      <c r="A486" s="240"/>
      <c r="B486" s="231"/>
      <c r="C486" s="232"/>
      <c r="D486" s="241"/>
      <c r="E486" s="232"/>
      <c r="F486" s="232"/>
      <c r="G486" s="241"/>
      <c r="H486" s="240"/>
      <c r="I486" s="232"/>
      <c r="J486" s="232"/>
      <c r="K486" s="241"/>
      <c r="L486" s="232"/>
      <c r="M486" s="232"/>
      <c r="N486" s="241"/>
      <c r="O486" s="232"/>
      <c r="P486" s="233"/>
      <c r="R486" s="48"/>
      <c r="S486" s="48"/>
      <c r="T486" s="48"/>
      <c r="U486" s="48"/>
      <c r="V486" s="48"/>
      <c r="W486" s="48"/>
      <c r="X486" s="48"/>
      <c r="Y486" s="48"/>
      <c r="Z486" s="48"/>
    </row>
    <row r="487" spans="1:26" ht="15.75" customHeight="1">
      <c r="A487" s="240"/>
      <c r="B487" s="231"/>
      <c r="C487" s="232"/>
      <c r="D487" s="241"/>
      <c r="E487" s="232"/>
      <c r="F487" s="232"/>
      <c r="G487" s="241"/>
      <c r="H487" s="240"/>
      <c r="I487" s="232"/>
      <c r="J487" s="232"/>
      <c r="K487" s="241"/>
      <c r="L487" s="232"/>
      <c r="M487" s="232"/>
      <c r="N487" s="241"/>
      <c r="O487" s="232"/>
      <c r="P487" s="233"/>
      <c r="R487" s="48"/>
      <c r="S487" s="48"/>
      <c r="T487" s="48"/>
      <c r="U487" s="48"/>
      <c r="V487" s="48"/>
      <c r="W487" s="48"/>
      <c r="X487" s="48"/>
      <c r="Y487" s="48"/>
      <c r="Z487" s="48"/>
    </row>
    <row r="488" spans="1:26" ht="15.75" customHeight="1">
      <c r="A488" s="240"/>
      <c r="B488" s="231"/>
      <c r="C488" s="232"/>
      <c r="D488" s="241"/>
      <c r="E488" s="232"/>
      <c r="F488" s="232"/>
      <c r="G488" s="241"/>
      <c r="H488" s="240"/>
      <c r="I488" s="232"/>
      <c r="J488" s="232"/>
      <c r="K488" s="241"/>
      <c r="L488" s="232"/>
      <c r="M488" s="232"/>
      <c r="N488" s="241"/>
      <c r="O488" s="232"/>
      <c r="P488" s="233"/>
      <c r="R488" s="48"/>
      <c r="S488" s="48"/>
      <c r="T488" s="48"/>
      <c r="U488" s="48"/>
      <c r="V488" s="48"/>
      <c r="W488" s="48"/>
      <c r="X488" s="48"/>
      <c r="Y488" s="48"/>
      <c r="Z488" s="48"/>
    </row>
    <row r="489" spans="1:26" ht="15.75" customHeight="1">
      <c r="A489" s="240"/>
      <c r="B489" s="231"/>
      <c r="C489" s="232"/>
      <c r="D489" s="241"/>
      <c r="E489" s="232"/>
      <c r="F489" s="232"/>
      <c r="G489" s="241"/>
      <c r="H489" s="240"/>
      <c r="I489" s="232"/>
      <c r="J489" s="232"/>
      <c r="K489" s="241"/>
      <c r="L489" s="232"/>
      <c r="M489" s="232"/>
      <c r="N489" s="241"/>
      <c r="O489" s="232"/>
      <c r="P489" s="233"/>
      <c r="R489" s="48"/>
      <c r="S489" s="48"/>
      <c r="T489" s="48"/>
      <c r="U489" s="48"/>
      <c r="V489" s="48"/>
      <c r="W489" s="48"/>
      <c r="X489" s="48"/>
      <c r="Y489" s="48"/>
      <c r="Z489" s="48"/>
    </row>
    <row r="490" spans="1:26" ht="15.75" customHeight="1">
      <c r="A490" s="240"/>
      <c r="B490" s="231"/>
      <c r="C490" s="232"/>
      <c r="D490" s="241"/>
      <c r="E490" s="232"/>
      <c r="F490" s="232"/>
      <c r="G490" s="241"/>
      <c r="H490" s="240"/>
      <c r="I490" s="232"/>
      <c r="J490" s="232"/>
      <c r="K490" s="241"/>
      <c r="L490" s="232"/>
      <c r="M490" s="232"/>
      <c r="N490" s="241"/>
      <c r="O490" s="232"/>
      <c r="P490" s="233"/>
      <c r="R490" s="48"/>
      <c r="S490" s="48"/>
      <c r="T490" s="48"/>
      <c r="U490" s="48"/>
      <c r="V490" s="48"/>
      <c r="W490" s="48"/>
      <c r="X490" s="48"/>
      <c r="Y490" s="48"/>
      <c r="Z490" s="48"/>
    </row>
    <row r="491" spans="1:26" ht="15.75" customHeight="1">
      <c r="A491" s="240"/>
      <c r="B491" s="231"/>
      <c r="C491" s="232"/>
      <c r="D491" s="241"/>
      <c r="E491" s="232"/>
      <c r="F491" s="232"/>
      <c r="G491" s="241"/>
      <c r="H491" s="240"/>
      <c r="I491" s="232"/>
      <c r="J491" s="232"/>
      <c r="K491" s="241"/>
      <c r="L491" s="232"/>
      <c r="M491" s="232"/>
      <c r="N491" s="241"/>
      <c r="O491" s="232"/>
      <c r="P491" s="233"/>
      <c r="R491" s="48"/>
      <c r="S491" s="48"/>
      <c r="T491" s="48"/>
      <c r="U491" s="48"/>
      <c r="V491" s="48"/>
      <c r="W491" s="48"/>
      <c r="X491" s="48"/>
      <c r="Y491" s="48"/>
      <c r="Z491" s="48"/>
    </row>
    <row r="492" spans="1:26" ht="15.75" customHeight="1">
      <c r="A492" s="240"/>
      <c r="B492" s="231"/>
      <c r="C492" s="232"/>
      <c r="D492" s="241"/>
      <c r="E492" s="232"/>
      <c r="F492" s="232"/>
      <c r="G492" s="241"/>
      <c r="H492" s="240"/>
      <c r="I492" s="232"/>
      <c r="J492" s="232"/>
      <c r="K492" s="241"/>
      <c r="L492" s="232"/>
      <c r="M492" s="232"/>
      <c r="N492" s="241"/>
      <c r="O492" s="232"/>
      <c r="P492" s="233"/>
      <c r="R492" s="48"/>
      <c r="S492" s="48"/>
      <c r="T492" s="48"/>
      <c r="U492" s="48"/>
      <c r="V492" s="48"/>
      <c r="W492" s="48"/>
      <c r="X492" s="48"/>
      <c r="Y492" s="48"/>
      <c r="Z492" s="48"/>
    </row>
    <row r="493" spans="1:26" ht="15.75" customHeight="1">
      <c r="A493" s="240"/>
      <c r="B493" s="231"/>
      <c r="C493" s="232"/>
      <c r="D493" s="241"/>
      <c r="E493" s="232"/>
      <c r="F493" s="232"/>
      <c r="G493" s="241"/>
      <c r="H493" s="240"/>
      <c r="I493" s="232"/>
      <c r="J493" s="232"/>
      <c r="K493" s="241"/>
      <c r="L493" s="232"/>
      <c r="M493" s="232"/>
      <c r="N493" s="241"/>
      <c r="O493" s="232"/>
      <c r="P493" s="233"/>
      <c r="R493" s="48"/>
      <c r="S493" s="48"/>
      <c r="T493" s="48"/>
      <c r="U493" s="48"/>
      <c r="V493" s="48"/>
      <c r="W493" s="48"/>
      <c r="X493" s="48"/>
      <c r="Y493" s="48"/>
      <c r="Z493" s="48"/>
    </row>
    <row r="494" spans="1:26" ht="15.75" customHeight="1">
      <c r="A494" s="240"/>
      <c r="B494" s="231"/>
      <c r="C494" s="232"/>
      <c r="D494" s="241"/>
      <c r="E494" s="232"/>
      <c r="F494" s="232"/>
      <c r="G494" s="241"/>
      <c r="H494" s="240"/>
      <c r="I494" s="232"/>
      <c r="J494" s="232"/>
      <c r="K494" s="241"/>
      <c r="L494" s="232"/>
      <c r="M494" s="232"/>
      <c r="N494" s="241"/>
      <c r="O494" s="232"/>
      <c r="P494" s="233"/>
      <c r="R494" s="48"/>
      <c r="S494" s="48"/>
      <c r="T494" s="48"/>
      <c r="U494" s="48"/>
      <c r="V494" s="48"/>
      <c r="W494" s="48"/>
      <c r="X494" s="48"/>
      <c r="Y494" s="48"/>
      <c r="Z494" s="48"/>
    </row>
    <row r="495" spans="1:26" ht="15.75" customHeight="1">
      <c r="A495" s="240"/>
      <c r="B495" s="231"/>
      <c r="C495" s="232"/>
      <c r="D495" s="241"/>
      <c r="E495" s="232"/>
      <c r="F495" s="232"/>
      <c r="G495" s="241"/>
      <c r="H495" s="240"/>
      <c r="I495" s="232"/>
      <c r="J495" s="232"/>
      <c r="K495" s="241"/>
      <c r="L495" s="232"/>
      <c r="M495" s="232"/>
      <c r="N495" s="241"/>
      <c r="O495" s="232"/>
      <c r="P495" s="233"/>
      <c r="R495" s="48"/>
      <c r="S495" s="48"/>
      <c r="T495" s="48"/>
      <c r="U495" s="48"/>
      <c r="V495" s="48"/>
      <c r="W495" s="48"/>
      <c r="X495" s="48"/>
      <c r="Y495" s="48"/>
      <c r="Z495" s="48"/>
    </row>
    <row r="496" spans="1:26" ht="15.75" customHeight="1">
      <c r="A496" s="240"/>
      <c r="B496" s="231"/>
      <c r="C496" s="232"/>
      <c r="D496" s="241"/>
      <c r="E496" s="232"/>
      <c r="F496" s="232"/>
      <c r="G496" s="241"/>
      <c r="H496" s="240"/>
      <c r="I496" s="232"/>
      <c r="J496" s="232"/>
      <c r="K496" s="241"/>
      <c r="L496" s="232"/>
      <c r="M496" s="232"/>
      <c r="N496" s="241"/>
      <c r="O496" s="232"/>
      <c r="P496" s="233"/>
      <c r="R496" s="48"/>
      <c r="S496" s="48"/>
      <c r="T496" s="48"/>
      <c r="U496" s="48"/>
      <c r="V496" s="48"/>
      <c r="W496" s="48"/>
      <c r="X496" s="48"/>
      <c r="Y496" s="48"/>
      <c r="Z496" s="48"/>
    </row>
    <row r="497" spans="1:26" ht="15.75" customHeight="1">
      <c r="A497" s="240"/>
      <c r="B497" s="231"/>
      <c r="C497" s="232"/>
      <c r="D497" s="241"/>
      <c r="E497" s="232"/>
      <c r="F497" s="232"/>
      <c r="G497" s="241"/>
      <c r="H497" s="240"/>
      <c r="I497" s="232"/>
      <c r="J497" s="232"/>
      <c r="K497" s="241"/>
      <c r="L497" s="232"/>
      <c r="M497" s="232"/>
      <c r="N497" s="241"/>
      <c r="O497" s="232"/>
      <c r="P497" s="233"/>
      <c r="R497" s="48"/>
      <c r="S497" s="48"/>
      <c r="T497" s="48"/>
      <c r="U497" s="48"/>
      <c r="V497" s="48"/>
      <c r="W497" s="48"/>
      <c r="X497" s="48"/>
      <c r="Y497" s="48"/>
      <c r="Z497" s="48"/>
    </row>
    <row r="498" spans="1:26" ht="15.75" customHeight="1">
      <c r="A498" s="240"/>
      <c r="B498" s="231"/>
      <c r="C498" s="232"/>
      <c r="D498" s="241"/>
      <c r="E498" s="232"/>
      <c r="F498" s="232"/>
      <c r="G498" s="241"/>
      <c r="H498" s="240"/>
      <c r="I498" s="232"/>
      <c r="J498" s="232"/>
      <c r="K498" s="241"/>
      <c r="L498" s="232"/>
      <c r="M498" s="232"/>
      <c r="N498" s="241"/>
      <c r="O498" s="232"/>
      <c r="P498" s="233"/>
      <c r="R498" s="48"/>
      <c r="S498" s="48"/>
      <c r="T498" s="48"/>
      <c r="U498" s="48"/>
      <c r="V498" s="48"/>
      <c r="W498" s="48"/>
      <c r="X498" s="48"/>
      <c r="Y498" s="48"/>
      <c r="Z498" s="48"/>
    </row>
    <row r="499" spans="1:26" ht="15.75" customHeight="1">
      <c r="A499" s="240"/>
      <c r="B499" s="231"/>
      <c r="C499" s="232"/>
      <c r="D499" s="241"/>
      <c r="E499" s="232"/>
      <c r="F499" s="232"/>
      <c r="G499" s="241"/>
      <c r="H499" s="240"/>
      <c r="I499" s="232"/>
      <c r="J499" s="232"/>
      <c r="K499" s="241"/>
      <c r="L499" s="232"/>
      <c r="M499" s="232"/>
      <c r="N499" s="241"/>
      <c r="O499" s="232"/>
      <c r="P499" s="233"/>
      <c r="R499" s="48"/>
      <c r="S499" s="48"/>
      <c r="T499" s="48"/>
      <c r="U499" s="48"/>
      <c r="V499" s="48"/>
      <c r="W499" s="48"/>
      <c r="X499" s="48"/>
      <c r="Y499" s="48"/>
      <c r="Z499" s="48"/>
    </row>
    <row r="500" spans="1:26" ht="15.75" customHeight="1">
      <c r="A500" s="240"/>
      <c r="B500" s="231"/>
      <c r="C500" s="232"/>
      <c r="D500" s="241"/>
      <c r="E500" s="232"/>
      <c r="F500" s="232"/>
      <c r="G500" s="241"/>
      <c r="H500" s="240"/>
      <c r="I500" s="232"/>
      <c r="J500" s="232"/>
      <c r="K500" s="241"/>
      <c r="L500" s="232"/>
      <c r="M500" s="232"/>
      <c r="N500" s="241"/>
      <c r="O500" s="232"/>
      <c r="P500" s="233"/>
      <c r="R500" s="48"/>
      <c r="S500" s="48"/>
      <c r="T500" s="48"/>
      <c r="U500" s="48"/>
      <c r="V500" s="48"/>
      <c r="W500" s="48"/>
      <c r="X500" s="48"/>
      <c r="Y500" s="48"/>
      <c r="Z500" s="48"/>
    </row>
    <row r="501" spans="1:26" ht="15.75" customHeight="1">
      <c r="A501" s="240"/>
      <c r="B501" s="231"/>
      <c r="C501" s="232"/>
      <c r="D501" s="241"/>
      <c r="E501" s="232"/>
      <c r="F501" s="232"/>
      <c r="G501" s="241"/>
      <c r="H501" s="240"/>
      <c r="I501" s="232"/>
      <c r="J501" s="232"/>
      <c r="K501" s="241"/>
      <c r="L501" s="232"/>
      <c r="M501" s="232"/>
      <c r="N501" s="241"/>
      <c r="O501" s="232"/>
      <c r="P501" s="233"/>
      <c r="R501" s="48"/>
      <c r="S501" s="48"/>
      <c r="T501" s="48"/>
      <c r="U501" s="48"/>
      <c r="V501" s="48"/>
      <c r="W501" s="48"/>
      <c r="X501" s="48"/>
      <c r="Y501" s="48"/>
      <c r="Z501" s="48"/>
    </row>
    <row r="502" spans="1:26" ht="15.75" customHeight="1">
      <c r="A502" s="240"/>
      <c r="B502" s="231"/>
      <c r="C502" s="232"/>
      <c r="D502" s="241"/>
      <c r="E502" s="232"/>
      <c r="F502" s="232"/>
      <c r="G502" s="241"/>
      <c r="H502" s="240"/>
      <c r="I502" s="232"/>
      <c r="J502" s="232"/>
      <c r="K502" s="241"/>
      <c r="L502" s="232"/>
      <c r="M502" s="232"/>
      <c r="N502" s="241"/>
      <c r="O502" s="232"/>
      <c r="P502" s="233"/>
      <c r="R502" s="48"/>
      <c r="S502" s="48"/>
      <c r="T502" s="48"/>
      <c r="U502" s="48"/>
      <c r="V502" s="48"/>
      <c r="W502" s="48"/>
      <c r="X502" s="48"/>
      <c r="Y502" s="48"/>
      <c r="Z502" s="48"/>
    </row>
    <row r="503" spans="1:26" ht="15.75" customHeight="1">
      <c r="A503" s="240"/>
      <c r="B503" s="231"/>
      <c r="C503" s="232"/>
      <c r="D503" s="241"/>
      <c r="E503" s="232"/>
      <c r="F503" s="232"/>
      <c r="G503" s="241"/>
      <c r="H503" s="240"/>
      <c r="I503" s="232"/>
      <c r="J503" s="232"/>
      <c r="K503" s="241"/>
      <c r="L503" s="232"/>
      <c r="M503" s="232"/>
      <c r="N503" s="241"/>
      <c r="O503" s="232"/>
      <c r="P503" s="233"/>
      <c r="R503" s="48"/>
      <c r="S503" s="48"/>
      <c r="T503" s="48"/>
      <c r="U503" s="48"/>
      <c r="V503" s="48"/>
      <c r="W503" s="48"/>
      <c r="X503" s="48"/>
      <c r="Y503" s="48"/>
      <c r="Z503" s="48"/>
    </row>
    <row r="504" spans="1:26" ht="15.75" customHeight="1">
      <c r="A504" s="240"/>
      <c r="B504" s="231"/>
      <c r="C504" s="232"/>
      <c r="D504" s="241"/>
      <c r="E504" s="232"/>
      <c r="F504" s="232"/>
      <c r="G504" s="241"/>
      <c r="H504" s="240"/>
      <c r="I504" s="232"/>
      <c r="J504" s="232"/>
      <c r="K504" s="241"/>
      <c r="L504" s="232"/>
      <c r="M504" s="232"/>
      <c r="N504" s="241"/>
      <c r="O504" s="232"/>
      <c r="P504" s="233"/>
      <c r="R504" s="48"/>
      <c r="S504" s="48"/>
      <c r="T504" s="48"/>
      <c r="U504" s="48"/>
      <c r="V504" s="48"/>
      <c r="W504" s="48"/>
      <c r="X504" s="48"/>
      <c r="Y504" s="48"/>
      <c r="Z504" s="48"/>
    </row>
    <row r="505" spans="1:26" ht="15.75" customHeight="1">
      <c r="A505" s="240"/>
      <c r="B505" s="231"/>
      <c r="C505" s="232"/>
      <c r="D505" s="241"/>
      <c r="E505" s="232"/>
      <c r="F505" s="232"/>
      <c r="G505" s="241"/>
      <c r="H505" s="240"/>
      <c r="I505" s="232"/>
      <c r="J505" s="232"/>
      <c r="K505" s="241"/>
      <c r="L505" s="232"/>
      <c r="M505" s="232"/>
      <c r="N505" s="241"/>
      <c r="O505" s="232"/>
      <c r="P505" s="233"/>
      <c r="R505" s="48"/>
      <c r="S505" s="48"/>
      <c r="T505" s="48"/>
      <c r="U505" s="48"/>
      <c r="V505" s="48"/>
      <c r="W505" s="48"/>
      <c r="X505" s="48"/>
      <c r="Y505" s="48"/>
      <c r="Z505" s="48"/>
    </row>
    <row r="506" spans="1:26" ht="15.75" customHeight="1">
      <c r="A506" s="240"/>
      <c r="B506" s="231"/>
      <c r="C506" s="232"/>
      <c r="D506" s="241"/>
      <c r="E506" s="232"/>
      <c r="F506" s="232"/>
      <c r="G506" s="241"/>
      <c r="H506" s="240"/>
      <c r="I506" s="232"/>
      <c r="J506" s="232"/>
      <c r="K506" s="241"/>
      <c r="L506" s="232"/>
      <c r="M506" s="232"/>
      <c r="N506" s="241"/>
      <c r="O506" s="232"/>
      <c r="P506" s="233"/>
      <c r="R506" s="48"/>
      <c r="S506" s="48"/>
      <c r="T506" s="48"/>
      <c r="U506" s="48"/>
      <c r="V506" s="48"/>
      <c r="W506" s="48"/>
      <c r="X506" s="48"/>
      <c r="Y506" s="48"/>
      <c r="Z506" s="48"/>
    </row>
    <row r="507" spans="1:26" ht="15.75" customHeight="1">
      <c r="A507" s="240"/>
      <c r="B507" s="231"/>
      <c r="C507" s="232"/>
      <c r="D507" s="241"/>
      <c r="E507" s="232"/>
      <c r="F507" s="232"/>
      <c r="G507" s="241"/>
      <c r="H507" s="240"/>
      <c r="I507" s="232"/>
      <c r="J507" s="232"/>
      <c r="K507" s="241"/>
      <c r="L507" s="232"/>
      <c r="M507" s="232"/>
      <c r="N507" s="241"/>
      <c r="O507" s="232"/>
      <c r="P507" s="233"/>
      <c r="R507" s="48"/>
      <c r="S507" s="48"/>
      <c r="T507" s="48"/>
      <c r="U507" s="48"/>
      <c r="V507" s="48"/>
      <c r="W507" s="48"/>
      <c r="X507" s="48"/>
      <c r="Y507" s="48"/>
      <c r="Z507" s="48"/>
    </row>
    <row r="508" spans="1:26" ht="15.75" customHeight="1">
      <c r="A508" s="240"/>
      <c r="B508" s="231"/>
      <c r="C508" s="232"/>
      <c r="D508" s="241"/>
      <c r="E508" s="232"/>
      <c r="F508" s="232"/>
      <c r="G508" s="241"/>
      <c r="H508" s="240"/>
      <c r="I508" s="232"/>
      <c r="J508" s="232"/>
      <c r="K508" s="241"/>
      <c r="L508" s="232"/>
      <c r="M508" s="232"/>
      <c r="N508" s="241"/>
      <c r="O508" s="232"/>
      <c r="P508" s="233"/>
      <c r="R508" s="48"/>
      <c r="S508" s="48"/>
      <c r="T508" s="48"/>
      <c r="U508" s="48"/>
      <c r="V508" s="48"/>
      <c r="W508" s="48"/>
      <c r="X508" s="48"/>
      <c r="Y508" s="48"/>
      <c r="Z508" s="48"/>
    </row>
    <row r="509" spans="1:26" ht="15.75" customHeight="1">
      <c r="A509" s="240"/>
      <c r="B509" s="231"/>
      <c r="C509" s="232"/>
      <c r="D509" s="241"/>
      <c r="E509" s="232"/>
      <c r="F509" s="232"/>
      <c r="G509" s="241"/>
      <c r="H509" s="240"/>
      <c r="I509" s="232"/>
      <c r="J509" s="232"/>
      <c r="K509" s="241"/>
      <c r="L509" s="232"/>
      <c r="M509" s="232"/>
      <c r="N509" s="241"/>
      <c r="O509" s="232"/>
      <c r="P509" s="233"/>
      <c r="R509" s="48"/>
      <c r="S509" s="48"/>
      <c r="T509" s="48"/>
      <c r="U509" s="48"/>
      <c r="V509" s="48"/>
      <c r="W509" s="48"/>
      <c r="X509" s="48"/>
      <c r="Y509" s="48"/>
      <c r="Z509" s="48"/>
    </row>
    <row r="510" spans="1:26" ht="15.75" customHeight="1">
      <c r="A510" s="240"/>
      <c r="B510" s="231"/>
      <c r="C510" s="232"/>
      <c r="D510" s="241"/>
      <c r="E510" s="232"/>
      <c r="F510" s="232"/>
      <c r="G510" s="241"/>
      <c r="H510" s="240"/>
      <c r="I510" s="232"/>
      <c r="J510" s="232"/>
      <c r="K510" s="241"/>
      <c r="L510" s="232"/>
      <c r="M510" s="232"/>
      <c r="N510" s="241"/>
      <c r="O510" s="232"/>
      <c r="P510" s="233"/>
      <c r="R510" s="48"/>
      <c r="S510" s="48"/>
      <c r="T510" s="48"/>
      <c r="U510" s="48"/>
      <c r="V510" s="48"/>
      <c r="W510" s="48"/>
      <c r="X510" s="48"/>
      <c r="Y510" s="48"/>
      <c r="Z510" s="48"/>
    </row>
    <row r="511" spans="1:26" ht="15.75" customHeight="1">
      <c r="A511" s="240"/>
      <c r="B511" s="231"/>
      <c r="C511" s="232"/>
      <c r="D511" s="241"/>
      <c r="E511" s="232"/>
      <c r="F511" s="232"/>
      <c r="G511" s="241"/>
      <c r="H511" s="240"/>
      <c r="I511" s="232"/>
      <c r="J511" s="232"/>
      <c r="K511" s="241"/>
      <c r="L511" s="232"/>
      <c r="M511" s="232"/>
      <c r="N511" s="241"/>
      <c r="O511" s="232"/>
      <c r="P511" s="233"/>
      <c r="R511" s="48"/>
      <c r="S511" s="48"/>
      <c r="T511" s="48"/>
      <c r="U511" s="48"/>
      <c r="V511" s="48"/>
      <c r="W511" s="48"/>
      <c r="X511" s="48"/>
      <c r="Y511" s="48"/>
      <c r="Z511" s="48"/>
    </row>
    <row r="512" spans="1:26" ht="15.75" customHeight="1">
      <c r="A512" s="240"/>
      <c r="B512" s="231"/>
      <c r="C512" s="232"/>
      <c r="D512" s="241"/>
      <c r="E512" s="232"/>
      <c r="F512" s="232"/>
      <c r="G512" s="241"/>
      <c r="H512" s="240"/>
      <c r="I512" s="232"/>
      <c r="J512" s="232"/>
      <c r="K512" s="241"/>
      <c r="L512" s="232"/>
      <c r="M512" s="232"/>
      <c r="N512" s="241"/>
      <c r="O512" s="232"/>
      <c r="P512" s="233"/>
      <c r="R512" s="48"/>
      <c r="S512" s="48"/>
      <c r="T512" s="48"/>
      <c r="U512" s="48"/>
      <c r="V512" s="48"/>
      <c r="W512" s="48"/>
      <c r="X512" s="48"/>
      <c r="Y512" s="48"/>
      <c r="Z512" s="48"/>
    </row>
    <row r="513" spans="1:26" ht="15.75" customHeight="1">
      <c r="A513" s="240"/>
      <c r="B513" s="231"/>
      <c r="C513" s="232"/>
      <c r="D513" s="241"/>
      <c r="E513" s="232"/>
      <c r="F513" s="232"/>
      <c r="G513" s="241"/>
      <c r="H513" s="240"/>
      <c r="I513" s="232"/>
      <c r="J513" s="232"/>
      <c r="K513" s="241"/>
      <c r="L513" s="232"/>
      <c r="M513" s="232"/>
      <c r="N513" s="241"/>
      <c r="O513" s="232"/>
      <c r="P513" s="233"/>
      <c r="R513" s="48"/>
      <c r="S513" s="48"/>
      <c r="T513" s="48"/>
      <c r="U513" s="48"/>
      <c r="V513" s="48"/>
      <c r="W513" s="48"/>
      <c r="X513" s="48"/>
      <c r="Y513" s="48"/>
      <c r="Z513" s="48"/>
    </row>
    <row r="514" spans="1:26" ht="15.75" customHeight="1">
      <c r="A514" s="240"/>
      <c r="B514" s="231"/>
      <c r="C514" s="232"/>
      <c r="D514" s="241"/>
      <c r="E514" s="232"/>
      <c r="F514" s="232"/>
      <c r="G514" s="241"/>
      <c r="H514" s="240"/>
      <c r="I514" s="232"/>
      <c r="J514" s="232"/>
      <c r="K514" s="241"/>
      <c r="L514" s="232"/>
      <c r="M514" s="232"/>
      <c r="N514" s="241"/>
      <c r="O514" s="232"/>
      <c r="P514" s="233"/>
      <c r="R514" s="48"/>
      <c r="S514" s="48"/>
      <c r="T514" s="48"/>
      <c r="U514" s="48"/>
      <c r="V514" s="48"/>
      <c r="W514" s="48"/>
      <c r="X514" s="48"/>
      <c r="Y514" s="48"/>
      <c r="Z514" s="48"/>
    </row>
    <row r="515" spans="1:26" ht="15.75" customHeight="1">
      <c r="A515" s="240"/>
      <c r="B515" s="231"/>
      <c r="C515" s="232"/>
      <c r="D515" s="241"/>
      <c r="E515" s="232"/>
      <c r="F515" s="232"/>
      <c r="G515" s="241"/>
      <c r="H515" s="240"/>
      <c r="I515" s="232"/>
      <c r="J515" s="232"/>
      <c r="K515" s="241"/>
      <c r="L515" s="232"/>
      <c r="M515" s="232"/>
      <c r="N515" s="241"/>
      <c r="O515" s="232"/>
      <c r="P515" s="233"/>
      <c r="R515" s="48"/>
      <c r="S515" s="48"/>
      <c r="T515" s="48"/>
      <c r="U515" s="48"/>
      <c r="V515" s="48"/>
      <c r="W515" s="48"/>
      <c r="X515" s="48"/>
      <c r="Y515" s="48"/>
      <c r="Z515" s="48"/>
    </row>
    <row r="516" spans="1:26" ht="15.75" customHeight="1">
      <c r="A516" s="240"/>
      <c r="B516" s="231"/>
      <c r="C516" s="232"/>
      <c r="D516" s="241"/>
      <c r="E516" s="232"/>
      <c r="F516" s="232"/>
      <c r="G516" s="241"/>
      <c r="H516" s="240"/>
      <c r="I516" s="232"/>
      <c r="J516" s="232"/>
      <c r="K516" s="241"/>
      <c r="L516" s="232"/>
      <c r="M516" s="232"/>
      <c r="N516" s="241"/>
      <c r="O516" s="232"/>
      <c r="P516" s="233"/>
      <c r="R516" s="48"/>
      <c r="S516" s="48"/>
      <c r="T516" s="48"/>
      <c r="U516" s="48"/>
      <c r="V516" s="48"/>
      <c r="W516" s="48"/>
      <c r="X516" s="48"/>
      <c r="Y516" s="48"/>
      <c r="Z516" s="48"/>
    </row>
    <row r="517" spans="1:26" ht="15.75" customHeight="1">
      <c r="A517" s="240"/>
      <c r="B517" s="231"/>
      <c r="C517" s="232"/>
      <c r="D517" s="241"/>
      <c r="E517" s="232"/>
      <c r="F517" s="232"/>
      <c r="G517" s="241"/>
      <c r="H517" s="240"/>
      <c r="I517" s="232"/>
      <c r="J517" s="232"/>
      <c r="K517" s="241"/>
      <c r="L517" s="232"/>
      <c r="M517" s="232"/>
      <c r="N517" s="241"/>
      <c r="O517" s="232"/>
      <c r="P517" s="233"/>
      <c r="R517" s="48"/>
      <c r="S517" s="48"/>
      <c r="T517" s="48"/>
      <c r="U517" s="48"/>
      <c r="V517" s="48"/>
      <c r="W517" s="48"/>
      <c r="X517" s="48"/>
      <c r="Y517" s="48"/>
      <c r="Z517" s="48"/>
    </row>
    <row r="518" spans="1:26" ht="15.75" customHeight="1">
      <c r="A518" s="240"/>
      <c r="B518" s="231"/>
      <c r="C518" s="232"/>
      <c r="D518" s="241"/>
      <c r="E518" s="232"/>
      <c r="F518" s="232"/>
      <c r="G518" s="241"/>
      <c r="H518" s="240"/>
      <c r="I518" s="232"/>
      <c r="J518" s="232"/>
      <c r="K518" s="241"/>
      <c r="L518" s="232"/>
      <c r="M518" s="232"/>
      <c r="N518" s="241"/>
      <c r="O518" s="232"/>
      <c r="P518" s="233"/>
      <c r="R518" s="48"/>
      <c r="S518" s="48"/>
      <c r="T518" s="48"/>
      <c r="U518" s="48"/>
      <c r="V518" s="48"/>
      <c r="W518" s="48"/>
      <c r="X518" s="48"/>
      <c r="Y518" s="48"/>
      <c r="Z518" s="48"/>
    </row>
    <row r="519" spans="1:26" ht="15.75" customHeight="1">
      <c r="A519" s="240"/>
      <c r="B519" s="231"/>
      <c r="C519" s="232"/>
      <c r="D519" s="241"/>
      <c r="E519" s="232"/>
      <c r="F519" s="232"/>
      <c r="G519" s="241"/>
      <c r="H519" s="240"/>
      <c r="I519" s="232"/>
      <c r="J519" s="232"/>
      <c r="K519" s="241"/>
      <c r="L519" s="232"/>
      <c r="M519" s="232"/>
      <c r="N519" s="241"/>
      <c r="O519" s="232"/>
      <c r="P519" s="233"/>
      <c r="R519" s="48"/>
      <c r="S519" s="48"/>
      <c r="T519" s="48"/>
      <c r="U519" s="48"/>
      <c r="V519" s="48"/>
      <c r="W519" s="48"/>
      <c r="X519" s="48"/>
      <c r="Y519" s="48"/>
      <c r="Z519" s="48"/>
    </row>
    <row r="520" spans="1:26" ht="15.75" customHeight="1">
      <c r="A520" s="240"/>
      <c r="B520" s="231"/>
      <c r="C520" s="232"/>
      <c r="D520" s="241"/>
      <c r="E520" s="232"/>
      <c r="F520" s="232"/>
      <c r="G520" s="241"/>
      <c r="H520" s="240"/>
      <c r="I520" s="232"/>
      <c r="J520" s="232"/>
      <c r="K520" s="241"/>
      <c r="L520" s="232"/>
      <c r="M520" s="232"/>
      <c r="N520" s="241"/>
      <c r="O520" s="232"/>
      <c r="P520" s="233"/>
      <c r="R520" s="48"/>
      <c r="S520" s="48"/>
      <c r="T520" s="48"/>
      <c r="U520" s="48"/>
      <c r="V520" s="48"/>
      <c r="W520" s="48"/>
      <c r="X520" s="48"/>
      <c r="Y520" s="48"/>
      <c r="Z520" s="48"/>
    </row>
    <row r="521" spans="1:26" ht="15.75" customHeight="1">
      <c r="A521" s="240"/>
      <c r="B521" s="231"/>
      <c r="C521" s="232"/>
      <c r="D521" s="241"/>
      <c r="E521" s="232"/>
      <c r="F521" s="232"/>
      <c r="G521" s="241"/>
      <c r="H521" s="240"/>
      <c r="I521" s="232"/>
      <c r="J521" s="232"/>
      <c r="K521" s="241"/>
      <c r="L521" s="232"/>
      <c r="M521" s="232"/>
      <c r="N521" s="241"/>
      <c r="O521" s="232"/>
      <c r="P521" s="233"/>
      <c r="R521" s="48"/>
      <c r="S521" s="48"/>
      <c r="T521" s="48"/>
      <c r="U521" s="48"/>
      <c r="V521" s="48"/>
      <c r="W521" s="48"/>
      <c r="X521" s="48"/>
      <c r="Y521" s="48"/>
      <c r="Z521" s="48"/>
    </row>
    <row r="522" spans="1:26" ht="15.75" customHeight="1">
      <c r="A522" s="240"/>
      <c r="B522" s="231"/>
      <c r="C522" s="232"/>
      <c r="D522" s="241"/>
      <c r="E522" s="232"/>
      <c r="F522" s="232"/>
      <c r="G522" s="241"/>
      <c r="H522" s="240"/>
      <c r="I522" s="232"/>
      <c r="J522" s="232"/>
      <c r="K522" s="241"/>
      <c r="L522" s="232"/>
      <c r="M522" s="232"/>
      <c r="N522" s="241"/>
      <c r="O522" s="232"/>
      <c r="P522" s="233"/>
      <c r="R522" s="48"/>
      <c r="S522" s="48"/>
      <c r="T522" s="48"/>
      <c r="U522" s="48"/>
      <c r="V522" s="48"/>
      <c r="W522" s="48"/>
      <c r="X522" s="48"/>
      <c r="Y522" s="48"/>
      <c r="Z522" s="48"/>
    </row>
    <row r="523" spans="1:26" ht="15.75" customHeight="1">
      <c r="A523" s="240"/>
      <c r="B523" s="231"/>
      <c r="C523" s="232"/>
      <c r="D523" s="241"/>
      <c r="E523" s="232"/>
      <c r="F523" s="232"/>
      <c r="G523" s="241"/>
      <c r="H523" s="240"/>
      <c r="I523" s="232"/>
      <c r="J523" s="232"/>
      <c r="K523" s="241"/>
      <c r="L523" s="232"/>
      <c r="M523" s="232"/>
      <c r="N523" s="241"/>
      <c r="O523" s="232"/>
      <c r="P523" s="233"/>
      <c r="R523" s="48"/>
      <c r="S523" s="48"/>
      <c r="T523" s="48"/>
      <c r="U523" s="48"/>
      <c r="V523" s="48"/>
      <c r="W523" s="48"/>
      <c r="X523" s="48"/>
      <c r="Y523" s="48"/>
      <c r="Z523" s="48"/>
    </row>
    <row r="524" spans="1:26" ht="15.75" customHeight="1">
      <c r="A524" s="240"/>
      <c r="B524" s="231"/>
      <c r="C524" s="232"/>
      <c r="D524" s="241"/>
      <c r="E524" s="232"/>
      <c r="F524" s="232"/>
      <c r="G524" s="241"/>
      <c r="H524" s="240"/>
      <c r="I524" s="232"/>
      <c r="J524" s="232"/>
      <c r="K524" s="241"/>
      <c r="L524" s="232"/>
      <c r="M524" s="232"/>
      <c r="N524" s="241"/>
      <c r="O524" s="232"/>
      <c r="P524" s="233"/>
      <c r="R524" s="48"/>
      <c r="S524" s="48"/>
      <c r="T524" s="48"/>
      <c r="U524" s="48"/>
      <c r="V524" s="48"/>
      <c r="W524" s="48"/>
      <c r="X524" s="48"/>
      <c r="Y524" s="48"/>
      <c r="Z524" s="48"/>
    </row>
    <row r="525" spans="1:26" ht="15.75" customHeight="1">
      <c r="A525" s="240"/>
      <c r="B525" s="231"/>
      <c r="C525" s="232"/>
      <c r="D525" s="241"/>
      <c r="E525" s="232"/>
      <c r="F525" s="232"/>
      <c r="G525" s="241"/>
      <c r="H525" s="240"/>
      <c r="I525" s="232"/>
      <c r="J525" s="232"/>
      <c r="K525" s="241"/>
      <c r="L525" s="232"/>
      <c r="M525" s="232"/>
      <c r="N525" s="241"/>
      <c r="O525" s="232"/>
      <c r="P525" s="233"/>
      <c r="R525" s="48"/>
      <c r="S525" s="48"/>
      <c r="T525" s="48"/>
      <c r="U525" s="48"/>
      <c r="V525" s="48"/>
      <c r="W525" s="48"/>
      <c r="X525" s="48"/>
      <c r="Y525" s="48"/>
      <c r="Z525" s="48"/>
    </row>
    <row r="526" spans="1:26" ht="15.75" customHeight="1">
      <c r="A526" s="240"/>
      <c r="B526" s="231"/>
      <c r="C526" s="232"/>
      <c r="D526" s="241"/>
      <c r="E526" s="232"/>
      <c r="F526" s="232"/>
      <c r="G526" s="241"/>
      <c r="H526" s="240"/>
      <c r="I526" s="232"/>
      <c r="J526" s="232"/>
      <c r="K526" s="241"/>
      <c r="L526" s="232"/>
      <c r="M526" s="232"/>
      <c r="N526" s="241"/>
      <c r="O526" s="232"/>
      <c r="P526" s="233"/>
      <c r="R526" s="48"/>
      <c r="S526" s="48"/>
      <c r="T526" s="48"/>
      <c r="U526" s="48"/>
      <c r="V526" s="48"/>
      <c r="W526" s="48"/>
      <c r="X526" s="48"/>
      <c r="Y526" s="48"/>
      <c r="Z526" s="48"/>
    </row>
    <row r="527" spans="1:26" ht="15.75" customHeight="1">
      <c r="A527" s="240"/>
      <c r="B527" s="231"/>
      <c r="C527" s="232"/>
      <c r="D527" s="241"/>
      <c r="E527" s="232"/>
      <c r="F527" s="232"/>
      <c r="G527" s="241"/>
      <c r="H527" s="240"/>
      <c r="I527" s="232"/>
      <c r="J527" s="232"/>
      <c r="K527" s="241"/>
      <c r="L527" s="232"/>
      <c r="M527" s="232"/>
      <c r="N527" s="241"/>
      <c r="O527" s="232"/>
      <c r="P527" s="233"/>
      <c r="R527" s="48"/>
      <c r="S527" s="48"/>
      <c r="T527" s="48"/>
      <c r="U527" s="48"/>
      <c r="V527" s="48"/>
      <c r="W527" s="48"/>
      <c r="X527" s="48"/>
      <c r="Y527" s="48"/>
      <c r="Z527" s="48"/>
    </row>
    <row r="528" spans="1:26" ht="15.75" customHeight="1">
      <c r="A528" s="240"/>
      <c r="B528" s="231"/>
      <c r="C528" s="232"/>
      <c r="D528" s="241"/>
      <c r="E528" s="232"/>
      <c r="F528" s="232"/>
      <c r="G528" s="241"/>
      <c r="H528" s="240"/>
      <c r="I528" s="232"/>
      <c r="J528" s="232"/>
      <c r="K528" s="241"/>
      <c r="L528" s="232"/>
      <c r="M528" s="232"/>
      <c r="N528" s="241"/>
      <c r="O528" s="232"/>
      <c r="P528" s="233"/>
      <c r="R528" s="48"/>
      <c r="S528" s="48"/>
      <c r="T528" s="48"/>
      <c r="U528" s="48"/>
      <c r="V528" s="48"/>
      <c r="W528" s="48"/>
      <c r="X528" s="48"/>
      <c r="Y528" s="48"/>
      <c r="Z528" s="48"/>
    </row>
    <row r="529" spans="1:26" ht="15.75" customHeight="1">
      <c r="A529" s="240"/>
      <c r="B529" s="231"/>
      <c r="C529" s="232"/>
      <c r="D529" s="241"/>
      <c r="E529" s="232"/>
      <c r="F529" s="232"/>
      <c r="G529" s="241"/>
      <c r="H529" s="240"/>
      <c r="I529" s="232"/>
      <c r="J529" s="232"/>
      <c r="K529" s="241"/>
      <c r="L529" s="232"/>
      <c r="M529" s="232"/>
      <c r="N529" s="241"/>
      <c r="O529" s="232"/>
      <c r="P529" s="233"/>
      <c r="R529" s="48"/>
      <c r="S529" s="48"/>
      <c r="T529" s="48"/>
      <c r="U529" s="48"/>
      <c r="V529" s="48"/>
      <c r="W529" s="48"/>
      <c r="X529" s="48"/>
      <c r="Y529" s="48"/>
      <c r="Z529" s="48"/>
    </row>
    <row r="530" spans="1:26" ht="15.75" customHeight="1">
      <c r="A530" s="240"/>
      <c r="B530" s="231"/>
      <c r="C530" s="232"/>
      <c r="D530" s="241"/>
      <c r="E530" s="232"/>
      <c r="F530" s="232"/>
      <c r="G530" s="241"/>
      <c r="H530" s="240"/>
      <c r="I530" s="232"/>
      <c r="J530" s="232"/>
      <c r="K530" s="241"/>
      <c r="L530" s="232"/>
      <c r="M530" s="232"/>
      <c r="N530" s="241"/>
      <c r="O530" s="232"/>
      <c r="P530" s="233"/>
      <c r="R530" s="48"/>
      <c r="S530" s="48"/>
      <c r="T530" s="48"/>
      <c r="U530" s="48"/>
      <c r="V530" s="48"/>
      <c r="W530" s="48"/>
      <c r="X530" s="48"/>
      <c r="Y530" s="48"/>
      <c r="Z530" s="48"/>
    </row>
    <row r="531" spans="1:26" ht="15.75" customHeight="1">
      <c r="A531" s="240"/>
      <c r="B531" s="231"/>
      <c r="C531" s="232"/>
      <c r="D531" s="241"/>
      <c r="E531" s="232"/>
      <c r="F531" s="232"/>
      <c r="G531" s="241"/>
      <c r="H531" s="240"/>
      <c r="I531" s="232"/>
      <c r="J531" s="232"/>
      <c r="K531" s="241"/>
      <c r="L531" s="232"/>
      <c r="M531" s="232"/>
      <c r="N531" s="241"/>
      <c r="O531" s="232"/>
      <c r="P531" s="233"/>
      <c r="R531" s="48"/>
      <c r="S531" s="48"/>
      <c r="T531" s="48"/>
      <c r="U531" s="48"/>
      <c r="V531" s="48"/>
      <c r="W531" s="48"/>
      <c r="X531" s="48"/>
      <c r="Y531" s="48"/>
      <c r="Z531" s="48"/>
    </row>
    <row r="532" spans="1:26" ht="15.75" customHeight="1">
      <c r="A532" s="240"/>
      <c r="B532" s="231"/>
      <c r="C532" s="232"/>
      <c r="D532" s="241"/>
      <c r="E532" s="232"/>
      <c r="F532" s="232"/>
      <c r="G532" s="241"/>
      <c r="H532" s="240"/>
      <c r="I532" s="232"/>
      <c r="J532" s="232"/>
      <c r="K532" s="241"/>
      <c r="L532" s="232"/>
      <c r="M532" s="232"/>
      <c r="N532" s="241"/>
      <c r="O532" s="232"/>
      <c r="P532" s="233"/>
      <c r="R532" s="48"/>
      <c r="S532" s="48"/>
      <c r="T532" s="48"/>
      <c r="U532" s="48"/>
      <c r="V532" s="48"/>
      <c r="W532" s="48"/>
      <c r="X532" s="48"/>
      <c r="Y532" s="48"/>
      <c r="Z532" s="48"/>
    </row>
    <row r="533" spans="1:26" ht="15.75" customHeight="1">
      <c r="A533" s="240"/>
      <c r="B533" s="231"/>
      <c r="C533" s="232"/>
      <c r="D533" s="241"/>
      <c r="E533" s="232"/>
      <c r="F533" s="232"/>
      <c r="G533" s="241"/>
      <c r="H533" s="240"/>
      <c r="I533" s="232"/>
      <c r="J533" s="232"/>
      <c r="K533" s="241"/>
      <c r="L533" s="232"/>
      <c r="M533" s="232"/>
      <c r="N533" s="241"/>
      <c r="O533" s="232"/>
      <c r="P533" s="233"/>
      <c r="R533" s="48"/>
      <c r="S533" s="48"/>
      <c r="T533" s="48"/>
      <c r="U533" s="48"/>
      <c r="V533" s="48"/>
      <c r="W533" s="48"/>
      <c r="X533" s="48"/>
      <c r="Y533" s="48"/>
      <c r="Z533" s="48"/>
    </row>
    <row r="534" spans="1:26" ht="15.75" customHeight="1">
      <c r="A534" s="240"/>
      <c r="B534" s="231"/>
      <c r="C534" s="232"/>
      <c r="D534" s="241"/>
      <c r="E534" s="232"/>
      <c r="F534" s="232"/>
      <c r="G534" s="241"/>
      <c r="H534" s="240"/>
      <c r="I534" s="232"/>
      <c r="J534" s="232"/>
      <c r="K534" s="241"/>
      <c r="L534" s="232"/>
      <c r="M534" s="232"/>
      <c r="N534" s="241"/>
      <c r="O534" s="232"/>
      <c r="P534" s="233"/>
      <c r="R534" s="48"/>
      <c r="S534" s="48"/>
      <c r="T534" s="48"/>
      <c r="U534" s="48"/>
      <c r="V534" s="48"/>
      <c r="W534" s="48"/>
      <c r="X534" s="48"/>
      <c r="Y534" s="48"/>
      <c r="Z534" s="48"/>
    </row>
    <row r="535" spans="1:26" ht="15.75" customHeight="1">
      <c r="A535" s="240"/>
      <c r="B535" s="231"/>
      <c r="C535" s="232"/>
      <c r="D535" s="241"/>
      <c r="E535" s="232"/>
      <c r="F535" s="232"/>
      <c r="G535" s="241"/>
      <c r="H535" s="240"/>
      <c r="I535" s="232"/>
      <c r="J535" s="232"/>
      <c r="K535" s="241"/>
      <c r="L535" s="232"/>
      <c r="M535" s="232"/>
      <c r="N535" s="241"/>
      <c r="O535" s="232"/>
      <c r="P535" s="233"/>
      <c r="R535" s="48"/>
      <c r="S535" s="48"/>
      <c r="T535" s="48"/>
      <c r="U535" s="48"/>
      <c r="V535" s="48"/>
      <c r="W535" s="48"/>
      <c r="X535" s="48"/>
      <c r="Y535" s="48"/>
      <c r="Z535" s="48"/>
    </row>
    <row r="536" spans="1:26" ht="15.75" customHeight="1">
      <c r="A536" s="240"/>
      <c r="B536" s="231"/>
      <c r="C536" s="232"/>
      <c r="D536" s="241"/>
      <c r="E536" s="232"/>
      <c r="F536" s="232"/>
      <c r="G536" s="241"/>
      <c r="H536" s="240"/>
      <c r="I536" s="232"/>
      <c r="J536" s="232"/>
      <c r="K536" s="241"/>
      <c r="L536" s="232"/>
      <c r="M536" s="232"/>
      <c r="N536" s="241"/>
      <c r="O536" s="232"/>
      <c r="P536" s="233"/>
      <c r="R536" s="48"/>
      <c r="S536" s="48"/>
      <c r="T536" s="48"/>
      <c r="U536" s="48"/>
      <c r="V536" s="48"/>
      <c r="W536" s="48"/>
      <c r="X536" s="48"/>
      <c r="Y536" s="48"/>
      <c r="Z536" s="48"/>
    </row>
    <row r="537" spans="1:26" ht="15.75" customHeight="1">
      <c r="A537" s="240"/>
      <c r="B537" s="231"/>
      <c r="C537" s="232"/>
      <c r="D537" s="241"/>
      <c r="E537" s="232"/>
      <c r="F537" s="232"/>
      <c r="G537" s="241"/>
      <c r="H537" s="240"/>
      <c r="I537" s="232"/>
      <c r="J537" s="232"/>
      <c r="K537" s="241"/>
      <c r="L537" s="232"/>
      <c r="M537" s="232"/>
      <c r="N537" s="241"/>
      <c r="O537" s="232"/>
      <c r="P537" s="233"/>
      <c r="R537" s="48"/>
      <c r="S537" s="48"/>
      <c r="T537" s="48"/>
      <c r="U537" s="48"/>
      <c r="V537" s="48"/>
      <c r="W537" s="48"/>
      <c r="X537" s="48"/>
      <c r="Y537" s="48"/>
      <c r="Z537" s="48"/>
    </row>
    <row r="538" spans="1:26" ht="15.75" customHeight="1">
      <c r="A538" s="240"/>
      <c r="B538" s="231"/>
      <c r="C538" s="232"/>
      <c r="D538" s="241"/>
      <c r="E538" s="232"/>
      <c r="F538" s="232"/>
      <c r="G538" s="241"/>
      <c r="H538" s="240"/>
      <c r="I538" s="232"/>
      <c r="J538" s="232"/>
      <c r="K538" s="241"/>
      <c r="L538" s="232"/>
      <c r="M538" s="232"/>
      <c r="N538" s="241"/>
      <c r="O538" s="232"/>
      <c r="P538" s="233"/>
      <c r="R538" s="48"/>
      <c r="S538" s="48"/>
      <c r="T538" s="48"/>
      <c r="U538" s="48"/>
      <c r="V538" s="48"/>
      <c r="W538" s="48"/>
      <c r="X538" s="48"/>
      <c r="Y538" s="48"/>
      <c r="Z538" s="48"/>
    </row>
    <row r="539" spans="1:26" ht="15.75" customHeight="1">
      <c r="A539" s="240"/>
      <c r="B539" s="231"/>
      <c r="C539" s="232"/>
      <c r="D539" s="241"/>
      <c r="E539" s="232"/>
      <c r="F539" s="232"/>
      <c r="G539" s="241"/>
      <c r="H539" s="240"/>
      <c r="I539" s="232"/>
      <c r="J539" s="232"/>
      <c r="K539" s="241"/>
      <c r="L539" s="232"/>
      <c r="M539" s="232"/>
      <c r="N539" s="241"/>
      <c r="O539" s="232"/>
      <c r="P539" s="233"/>
      <c r="R539" s="48"/>
      <c r="S539" s="48"/>
      <c r="T539" s="48"/>
      <c r="U539" s="48"/>
      <c r="V539" s="48"/>
      <c r="W539" s="48"/>
      <c r="X539" s="48"/>
      <c r="Y539" s="48"/>
      <c r="Z539" s="48"/>
    </row>
    <row r="540" spans="1:26" ht="15.75" customHeight="1">
      <c r="A540" s="240"/>
      <c r="B540" s="231"/>
      <c r="C540" s="232"/>
      <c r="D540" s="241"/>
      <c r="E540" s="232"/>
      <c r="F540" s="232"/>
      <c r="G540" s="241"/>
      <c r="H540" s="240"/>
      <c r="I540" s="232"/>
      <c r="J540" s="232"/>
      <c r="K540" s="241"/>
      <c r="L540" s="232"/>
      <c r="M540" s="232"/>
      <c r="N540" s="241"/>
      <c r="O540" s="232"/>
      <c r="P540" s="233"/>
      <c r="R540" s="48"/>
      <c r="S540" s="48"/>
      <c r="T540" s="48"/>
      <c r="U540" s="48"/>
      <c r="V540" s="48"/>
      <c r="W540" s="48"/>
      <c r="X540" s="48"/>
      <c r="Y540" s="48"/>
      <c r="Z540" s="48"/>
    </row>
    <row r="541" spans="1:26" ht="15.75" customHeight="1">
      <c r="A541" s="240"/>
      <c r="B541" s="231"/>
      <c r="C541" s="232"/>
      <c r="D541" s="241"/>
      <c r="E541" s="232"/>
      <c r="F541" s="232"/>
      <c r="G541" s="241"/>
      <c r="H541" s="240"/>
      <c r="I541" s="232"/>
      <c r="J541" s="232"/>
      <c r="K541" s="241"/>
      <c r="L541" s="232"/>
      <c r="M541" s="232"/>
      <c r="N541" s="241"/>
      <c r="O541" s="232"/>
      <c r="P541" s="233"/>
      <c r="R541" s="48"/>
      <c r="S541" s="48"/>
      <c r="T541" s="48"/>
      <c r="U541" s="48"/>
      <c r="V541" s="48"/>
      <c r="W541" s="48"/>
      <c r="X541" s="48"/>
      <c r="Y541" s="48"/>
      <c r="Z541" s="48"/>
    </row>
    <row r="542" spans="1:26" ht="15.75" customHeight="1">
      <c r="A542" s="240"/>
      <c r="B542" s="231"/>
      <c r="C542" s="232"/>
      <c r="D542" s="241"/>
      <c r="E542" s="232"/>
      <c r="F542" s="232"/>
      <c r="G542" s="241"/>
      <c r="H542" s="240"/>
      <c r="I542" s="232"/>
      <c r="J542" s="232"/>
      <c r="K542" s="241"/>
      <c r="L542" s="232"/>
      <c r="M542" s="232"/>
      <c r="N542" s="241"/>
      <c r="O542" s="232"/>
      <c r="P542" s="233"/>
      <c r="R542" s="48"/>
      <c r="S542" s="48"/>
      <c r="T542" s="48"/>
      <c r="U542" s="48"/>
      <c r="V542" s="48"/>
      <c r="W542" s="48"/>
      <c r="X542" s="48"/>
      <c r="Y542" s="48"/>
      <c r="Z542" s="48"/>
    </row>
    <row r="543" spans="1:26" ht="15.75" customHeight="1">
      <c r="A543" s="240"/>
      <c r="B543" s="231"/>
      <c r="C543" s="232"/>
      <c r="D543" s="241"/>
      <c r="E543" s="232"/>
      <c r="F543" s="232"/>
      <c r="G543" s="241"/>
      <c r="H543" s="240"/>
      <c r="I543" s="232"/>
      <c r="J543" s="232"/>
      <c r="K543" s="241"/>
      <c r="L543" s="232"/>
      <c r="M543" s="232"/>
      <c r="N543" s="241"/>
      <c r="O543" s="232"/>
      <c r="P543" s="233"/>
      <c r="R543" s="48"/>
      <c r="S543" s="48"/>
      <c r="T543" s="48"/>
      <c r="U543" s="48"/>
      <c r="V543" s="48"/>
      <c r="W543" s="48"/>
      <c r="X543" s="48"/>
      <c r="Y543" s="48"/>
      <c r="Z543" s="48"/>
    </row>
    <row r="544" spans="1:26" ht="15.75" customHeight="1">
      <c r="A544" s="240"/>
      <c r="B544" s="231"/>
      <c r="C544" s="232"/>
      <c r="D544" s="241"/>
      <c r="E544" s="232"/>
      <c r="F544" s="232"/>
      <c r="G544" s="241"/>
      <c r="H544" s="240"/>
      <c r="I544" s="232"/>
      <c r="J544" s="232"/>
      <c r="K544" s="241"/>
      <c r="L544" s="232"/>
      <c r="M544" s="232"/>
      <c r="N544" s="241"/>
      <c r="O544" s="232"/>
      <c r="P544" s="233"/>
      <c r="R544" s="48"/>
      <c r="S544" s="48"/>
      <c r="T544" s="48"/>
      <c r="U544" s="48"/>
      <c r="V544" s="48"/>
      <c r="W544" s="48"/>
      <c r="X544" s="48"/>
      <c r="Y544" s="48"/>
      <c r="Z544" s="48"/>
    </row>
    <row r="545" spans="1:26" ht="15.75" customHeight="1">
      <c r="A545" s="240"/>
      <c r="B545" s="231"/>
      <c r="C545" s="232"/>
      <c r="D545" s="241"/>
      <c r="E545" s="232"/>
      <c r="F545" s="232"/>
      <c r="G545" s="241"/>
      <c r="H545" s="240"/>
      <c r="I545" s="232"/>
      <c r="J545" s="232"/>
      <c r="K545" s="241"/>
      <c r="L545" s="232"/>
      <c r="M545" s="232"/>
      <c r="N545" s="241"/>
      <c r="O545" s="232"/>
      <c r="P545" s="233"/>
      <c r="R545" s="48"/>
      <c r="S545" s="48"/>
      <c r="T545" s="48"/>
      <c r="U545" s="48"/>
      <c r="V545" s="48"/>
      <c r="W545" s="48"/>
      <c r="X545" s="48"/>
      <c r="Y545" s="48"/>
      <c r="Z545" s="48"/>
    </row>
    <row r="546" spans="1:26" ht="15.75" customHeight="1">
      <c r="A546" s="240"/>
      <c r="B546" s="231"/>
      <c r="C546" s="232"/>
      <c r="D546" s="241"/>
      <c r="E546" s="232"/>
      <c r="F546" s="232"/>
      <c r="G546" s="241"/>
      <c r="H546" s="240"/>
      <c r="I546" s="232"/>
      <c r="J546" s="232"/>
      <c r="K546" s="241"/>
      <c r="L546" s="232"/>
      <c r="M546" s="232"/>
      <c r="N546" s="241"/>
      <c r="O546" s="232"/>
      <c r="P546" s="233"/>
      <c r="R546" s="48"/>
      <c r="S546" s="48"/>
      <c r="T546" s="48"/>
      <c r="U546" s="48"/>
      <c r="V546" s="48"/>
      <c r="W546" s="48"/>
      <c r="X546" s="48"/>
      <c r="Y546" s="48"/>
      <c r="Z546" s="48"/>
    </row>
    <row r="547" spans="1:26" ht="15.75" customHeight="1">
      <c r="A547" s="240"/>
      <c r="B547" s="231"/>
      <c r="C547" s="232"/>
      <c r="D547" s="241"/>
      <c r="E547" s="232"/>
      <c r="F547" s="232"/>
      <c r="G547" s="241"/>
      <c r="H547" s="240"/>
      <c r="I547" s="232"/>
      <c r="J547" s="232"/>
      <c r="K547" s="241"/>
      <c r="L547" s="232"/>
      <c r="M547" s="232"/>
      <c r="N547" s="241"/>
      <c r="O547" s="232"/>
      <c r="P547" s="233"/>
      <c r="R547" s="48"/>
      <c r="S547" s="48"/>
      <c r="T547" s="48"/>
      <c r="U547" s="48"/>
      <c r="V547" s="48"/>
      <c r="W547" s="48"/>
      <c r="X547" s="48"/>
      <c r="Y547" s="48"/>
      <c r="Z547" s="48"/>
    </row>
    <row r="548" spans="1:26" ht="15.75" customHeight="1">
      <c r="A548" s="240"/>
      <c r="B548" s="231"/>
      <c r="C548" s="232"/>
      <c r="D548" s="241"/>
      <c r="E548" s="232"/>
      <c r="F548" s="232"/>
      <c r="G548" s="241"/>
      <c r="H548" s="240"/>
      <c r="I548" s="232"/>
      <c r="J548" s="232"/>
      <c r="K548" s="241"/>
      <c r="L548" s="232"/>
      <c r="M548" s="232"/>
      <c r="N548" s="241"/>
      <c r="O548" s="232"/>
      <c r="P548" s="233"/>
      <c r="R548" s="48"/>
      <c r="S548" s="48"/>
      <c r="T548" s="48"/>
      <c r="U548" s="48"/>
      <c r="V548" s="48"/>
      <c r="W548" s="48"/>
      <c r="X548" s="48"/>
      <c r="Y548" s="48"/>
      <c r="Z548" s="48"/>
    </row>
    <row r="549" spans="1:26" ht="15.75" customHeight="1">
      <c r="A549" s="240"/>
      <c r="B549" s="231"/>
      <c r="C549" s="232"/>
      <c r="D549" s="241"/>
      <c r="E549" s="232"/>
      <c r="F549" s="232"/>
      <c r="G549" s="241"/>
      <c r="H549" s="240"/>
      <c r="I549" s="232"/>
      <c r="J549" s="232"/>
      <c r="K549" s="241"/>
      <c r="L549" s="232"/>
      <c r="M549" s="232"/>
      <c r="N549" s="241"/>
      <c r="O549" s="232"/>
      <c r="P549" s="233"/>
      <c r="R549" s="48"/>
      <c r="S549" s="48"/>
      <c r="T549" s="48"/>
      <c r="U549" s="48"/>
      <c r="V549" s="48"/>
      <c r="W549" s="48"/>
      <c r="X549" s="48"/>
      <c r="Y549" s="48"/>
      <c r="Z549" s="48"/>
    </row>
    <row r="550" spans="1:26" ht="15.75" customHeight="1">
      <c r="A550" s="240"/>
      <c r="B550" s="231"/>
      <c r="C550" s="232"/>
      <c r="D550" s="241"/>
      <c r="E550" s="232"/>
      <c r="F550" s="232"/>
      <c r="G550" s="241"/>
      <c r="H550" s="240"/>
      <c r="I550" s="232"/>
      <c r="J550" s="232"/>
      <c r="K550" s="241"/>
      <c r="L550" s="232"/>
      <c r="M550" s="232"/>
      <c r="N550" s="241"/>
      <c r="O550" s="232"/>
      <c r="P550" s="233"/>
      <c r="R550" s="48"/>
      <c r="S550" s="48"/>
      <c r="T550" s="48"/>
      <c r="U550" s="48"/>
      <c r="V550" s="48"/>
      <c r="W550" s="48"/>
      <c r="X550" s="48"/>
      <c r="Y550" s="48"/>
      <c r="Z550" s="48"/>
    </row>
    <row r="551" spans="1:26" ht="15.75" customHeight="1">
      <c r="A551" s="240"/>
      <c r="B551" s="231"/>
      <c r="C551" s="232"/>
      <c r="D551" s="241"/>
      <c r="E551" s="232"/>
      <c r="F551" s="232"/>
      <c r="G551" s="241"/>
      <c r="H551" s="240"/>
      <c r="I551" s="232"/>
      <c r="J551" s="232"/>
      <c r="K551" s="241"/>
      <c r="L551" s="232"/>
      <c r="M551" s="232"/>
      <c r="N551" s="241"/>
      <c r="O551" s="232"/>
      <c r="P551" s="233"/>
      <c r="R551" s="48"/>
      <c r="S551" s="48"/>
      <c r="T551" s="48"/>
      <c r="U551" s="48"/>
      <c r="V551" s="48"/>
      <c r="W551" s="48"/>
      <c r="X551" s="48"/>
      <c r="Y551" s="48"/>
      <c r="Z551" s="48"/>
    </row>
    <row r="552" spans="1:26" ht="15.75" customHeight="1">
      <c r="A552" s="240"/>
      <c r="B552" s="231"/>
      <c r="C552" s="232"/>
      <c r="D552" s="241"/>
      <c r="E552" s="232"/>
      <c r="F552" s="232"/>
      <c r="G552" s="241"/>
      <c r="H552" s="240"/>
      <c r="I552" s="232"/>
      <c r="J552" s="232"/>
      <c r="K552" s="241"/>
      <c r="L552" s="232"/>
      <c r="M552" s="232"/>
      <c r="N552" s="241"/>
      <c r="O552" s="232"/>
      <c r="P552" s="233"/>
      <c r="R552" s="48"/>
      <c r="S552" s="48"/>
      <c r="T552" s="48"/>
      <c r="U552" s="48"/>
      <c r="V552" s="48"/>
      <c r="W552" s="48"/>
      <c r="X552" s="48"/>
      <c r="Y552" s="48"/>
      <c r="Z552" s="48"/>
    </row>
    <row r="553" spans="1:26" ht="15.75" customHeight="1">
      <c r="A553" s="240"/>
      <c r="B553" s="231"/>
      <c r="C553" s="232"/>
      <c r="D553" s="241"/>
      <c r="E553" s="232"/>
      <c r="F553" s="232"/>
      <c r="G553" s="241"/>
      <c r="H553" s="240"/>
      <c r="I553" s="232"/>
      <c r="J553" s="232"/>
      <c r="K553" s="241"/>
      <c r="L553" s="232"/>
      <c r="M553" s="232"/>
      <c r="N553" s="241"/>
      <c r="O553" s="232"/>
      <c r="P553" s="233"/>
      <c r="R553" s="48"/>
      <c r="S553" s="48"/>
      <c r="T553" s="48"/>
      <c r="U553" s="48"/>
      <c r="V553" s="48"/>
      <c r="W553" s="48"/>
      <c r="X553" s="48"/>
      <c r="Y553" s="48"/>
      <c r="Z553" s="48"/>
    </row>
    <row r="554" spans="1:26" ht="15.75" customHeight="1">
      <c r="A554" s="240"/>
      <c r="B554" s="231"/>
      <c r="C554" s="232"/>
      <c r="D554" s="241"/>
      <c r="E554" s="232"/>
      <c r="F554" s="232"/>
      <c r="G554" s="241"/>
      <c r="H554" s="240"/>
      <c r="I554" s="232"/>
      <c r="J554" s="232"/>
      <c r="K554" s="241"/>
      <c r="L554" s="232"/>
      <c r="M554" s="232"/>
      <c r="N554" s="241"/>
      <c r="O554" s="232"/>
      <c r="P554" s="233"/>
      <c r="R554" s="48"/>
      <c r="S554" s="48"/>
      <c r="T554" s="48"/>
      <c r="U554" s="48"/>
      <c r="V554" s="48"/>
      <c r="W554" s="48"/>
      <c r="X554" s="48"/>
      <c r="Y554" s="48"/>
      <c r="Z554" s="48"/>
    </row>
    <row r="555" spans="1:26" ht="15.75" customHeight="1">
      <c r="A555" s="240"/>
      <c r="B555" s="231"/>
      <c r="C555" s="232"/>
      <c r="D555" s="241"/>
      <c r="E555" s="232"/>
      <c r="F555" s="232"/>
      <c r="G555" s="241"/>
      <c r="H555" s="240"/>
      <c r="I555" s="232"/>
      <c r="J555" s="232"/>
      <c r="K555" s="241"/>
      <c r="L555" s="232"/>
      <c r="M555" s="232"/>
      <c r="N555" s="241"/>
      <c r="O555" s="232"/>
      <c r="P555" s="233"/>
      <c r="R555" s="48"/>
      <c r="S555" s="48"/>
      <c r="T555" s="48"/>
      <c r="U555" s="48"/>
      <c r="V555" s="48"/>
      <c r="W555" s="48"/>
      <c r="X555" s="48"/>
      <c r="Y555" s="48"/>
      <c r="Z555" s="48"/>
    </row>
    <row r="556" spans="1:26" ht="15.75" customHeight="1">
      <c r="A556" s="240"/>
      <c r="B556" s="231"/>
      <c r="C556" s="232"/>
      <c r="D556" s="241"/>
      <c r="E556" s="232"/>
      <c r="F556" s="232"/>
      <c r="G556" s="241"/>
      <c r="H556" s="240"/>
      <c r="I556" s="232"/>
      <c r="J556" s="232"/>
      <c r="K556" s="241"/>
      <c r="L556" s="232"/>
      <c r="M556" s="232"/>
      <c r="N556" s="241"/>
      <c r="O556" s="232"/>
      <c r="P556" s="233"/>
      <c r="R556" s="48"/>
      <c r="S556" s="48"/>
      <c r="T556" s="48"/>
      <c r="U556" s="48"/>
      <c r="V556" s="48"/>
      <c r="W556" s="48"/>
      <c r="X556" s="48"/>
      <c r="Y556" s="48"/>
      <c r="Z556" s="48"/>
    </row>
    <row r="557" spans="1:26" ht="15.75" customHeight="1">
      <c r="A557" s="240"/>
      <c r="B557" s="231"/>
      <c r="C557" s="232"/>
      <c r="D557" s="241"/>
      <c r="E557" s="232"/>
      <c r="F557" s="232"/>
      <c r="G557" s="241"/>
      <c r="H557" s="240"/>
      <c r="I557" s="232"/>
      <c r="J557" s="232"/>
      <c r="K557" s="241"/>
      <c r="L557" s="232"/>
      <c r="M557" s="232"/>
      <c r="N557" s="241"/>
      <c r="O557" s="232"/>
      <c r="P557" s="233"/>
      <c r="R557" s="48"/>
      <c r="S557" s="48"/>
      <c r="T557" s="48"/>
      <c r="U557" s="48"/>
      <c r="V557" s="48"/>
      <c r="W557" s="48"/>
      <c r="X557" s="48"/>
      <c r="Y557" s="48"/>
      <c r="Z557" s="48"/>
    </row>
    <row r="558" spans="1:26" ht="15.75" customHeight="1">
      <c r="A558" s="240"/>
      <c r="B558" s="231"/>
      <c r="C558" s="232"/>
      <c r="D558" s="241"/>
      <c r="E558" s="232"/>
      <c r="F558" s="232"/>
      <c r="G558" s="241"/>
      <c r="H558" s="240"/>
      <c r="I558" s="232"/>
      <c r="J558" s="232"/>
      <c r="K558" s="241"/>
      <c r="L558" s="232"/>
      <c r="M558" s="232"/>
      <c r="N558" s="241"/>
      <c r="O558" s="232"/>
      <c r="P558" s="233"/>
      <c r="R558" s="48"/>
      <c r="S558" s="48"/>
      <c r="T558" s="48"/>
      <c r="U558" s="48"/>
      <c r="V558" s="48"/>
      <c r="W558" s="48"/>
      <c r="X558" s="48"/>
      <c r="Y558" s="48"/>
      <c r="Z558" s="48"/>
    </row>
    <row r="559" spans="1:26" ht="15.75" customHeight="1">
      <c r="A559" s="240"/>
      <c r="B559" s="231"/>
      <c r="C559" s="232"/>
      <c r="D559" s="241"/>
      <c r="E559" s="232"/>
      <c r="F559" s="232"/>
      <c r="G559" s="241"/>
      <c r="H559" s="240"/>
      <c r="I559" s="232"/>
      <c r="J559" s="232"/>
      <c r="K559" s="241"/>
      <c r="L559" s="232"/>
      <c r="M559" s="232"/>
      <c r="N559" s="241"/>
      <c r="O559" s="232"/>
      <c r="P559" s="233"/>
      <c r="R559" s="48"/>
      <c r="S559" s="48"/>
      <c r="T559" s="48"/>
      <c r="U559" s="48"/>
      <c r="V559" s="48"/>
      <c r="W559" s="48"/>
      <c r="X559" s="48"/>
      <c r="Y559" s="48"/>
      <c r="Z559" s="48"/>
    </row>
    <row r="560" spans="1:26" ht="15.75" customHeight="1">
      <c r="A560" s="240"/>
      <c r="B560" s="231"/>
      <c r="C560" s="232"/>
      <c r="D560" s="241"/>
      <c r="E560" s="232"/>
      <c r="F560" s="232"/>
      <c r="G560" s="241"/>
      <c r="H560" s="240"/>
      <c r="I560" s="232"/>
      <c r="J560" s="232"/>
      <c r="K560" s="241"/>
      <c r="L560" s="232"/>
      <c r="M560" s="232"/>
      <c r="N560" s="241"/>
      <c r="O560" s="232"/>
      <c r="P560" s="233"/>
      <c r="R560" s="48"/>
      <c r="S560" s="48"/>
      <c r="T560" s="48"/>
      <c r="U560" s="48"/>
      <c r="V560" s="48"/>
      <c r="W560" s="48"/>
      <c r="X560" s="48"/>
      <c r="Y560" s="48"/>
      <c r="Z560" s="48"/>
    </row>
    <row r="561" spans="1:26" ht="15.75" customHeight="1">
      <c r="A561" s="240"/>
      <c r="B561" s="231"/>
      <c r="C561" s="232"/>
      <c r="D561" s="241"/>
      <c r="E561" s="232"/>
      <c r="F561" s="232"/>
      <c r="G561" s="241"/>
      <c r="H561" s="240"/>
      <c r="I561" s="232"/>
      <c r="J561" s="232"/>
      <c r="K561" s="241"/>
      <c r="L561" s="232"/>
      <c r="M561" s="232"/>
      <c r="N561" s="241"/>
      <c r="O561" s="232"/>
      <c r="P561" s="233"/>
      <c r="R561" s="48"/>
      <c r="S561" s="48"/>
      <c r="T561" s="48"/>
      <c r="U561" s="48"/>
      <c r="V561" s="48"/>
      <c r="W561" s="48"/>
      <c r="X561" s="48"/>
      <c r="Y561" s="48"/>
      <c r="Z561" s="48"/>
    </row>
    <row r="562" spans="1:26" ht="15.75" customHeight="1">
      <c r="A562" s="240"/>
      <c r="B562" s="231"/>
      <c r="C562" s="232"/>
      <c r="D562" s="241"/>
      <c r="E562" s="232"/>
      <c r="F562" s="232"/>
      <c r="G562" s="241"/>
      <c r="H562" s="240"/>
      <c r="I562" s="232"/>
      <c r="J562" s="232"/>
      <c r="K562" s="241"/>
      <c r="L562" s="232"/>
      <c r="M562" s="232"/>
      <c r="N562" s="241"/>
      <c r="O562" s="232"/>
      <c r="P562" s="233"/>
      <c r="R562" s="48"/>
      <c r="S562" s="48"/>
      <c r="T562" s="48"/>
      <c r="U562" s="48"/>
      <c r="V562" s="48"/>
      <c r="W562" s="48"/>
      <c r="X562" s="48"/>
      <c r="Y562" s="48"/>
      <c r="Z562" s="48"/>
    </row>
    <row r="563" spans="1:26" ht="15.75" customHeight="1">
      <c r="A563" s="240"/>
      <c r="B563" s="231"/>
      <c r="C563" s="232"/>
      <c r="D563" s="241"/>
      <c r="E563" s="232"/>
      <c r="F563" s="232"/>
      <c r="G563" s="241"/>
      <c r="H563" s="240"/>
      <c r="I563" s="232"/>
      <c r="J563" s="232"/>
      <c r="K563" s="241"/>
      <c r="L563" s="232"/>
      <c r="M563" s="232"/>
      <c r="N563" s="241"/>
      <c r="O563" s="232"/>
      <c r="P563" s="233"/>
      <c r="R563" s="48"/>
      <c r="S563" s="48"/>
      <c r="T563" s="48"/>
      <c r="U563" s="48"/>
      <c r="V563" s="48"/>
      <c r="W563" s="48"/>
      <c r="X563" s="48"/>
      <c r="Y563" s="48"/>
      <c r="Z563" s="48"/>
    </row>
    <row r="564" spans="1:26" ht="15.75" customHeight="1">
      <c r="A564" s="240"/>
      <c r="B564" s="231"/>
      <c r="C564" s="232"/>
      <c r="D564" s="241"/>
      <c r="E564" s="232"/>
      <c r="F564" s="232"/>
      <c r="G564" s="241"/>
      <c r="H564" s="240"/>
      <c r="I564" s="232"/>
      <c r="J564" s="232"/>
      <c r="K564" s="241"/>
      <c r="L564" s="232"/>
      <c r="M564" s="232"/>
      <c r="N564" s="241"/>
      <c r="O564" s="232"/>
      <c r="P564" s="233"/>
      <c r="R564" s="48"/>
      <c r="S564" s="48"/>
      <c r="T564" s="48"/>
      <c r="U564" s="48"/>
      <c r="V564" s="48"/>
      <c r="W564" s="48"/>
      <c r="X564" s="48"/>
      <c r="Y564" s="48"/>
      <c r="Z564" s="48"/>
    </row>
    <row r="565" spans="1:26" ht="15.75" customHeight="1">
      <c r="A565" s="240"/>
      <c r="B565" s="231"/>
      <c r="C565" s="232"/>
      <c r="D565" s="241"/>
      <c r="E565" s="232"/>
      <c r="F565" s="232"/>
      <c r="G565" s="241"/>
      <c r="H565" s="240"/>
      <c r="I565" s="232"/>
      <c r="J565" s="232"/>
      <c r="K565" s="241"/>
      <c r="L565" s="232"/>
      <c r="M565" s="232"/>
      <c r="N565" s="241"/>
      <c r="O565" s="232"/>
      <c r="P565" s="233"/>
      <c r="R565" s="48"/>
      <c r="S565" s="48"/>
      <c r="T565" s="48"/>
      <c r="U565" s="48"/>
      <c r="V565" s="48"/>
      <c r="W565" s="48"/>
      <c r="X565" s="48"/>
      <c r="Y565" s="48"/>
      <c r="Z565" s="48"/>
    </row>
    <row r="566" spans="1:26" ht="15.75" customHeight="1">
      <c r="A566" s="240"/>
      <c r="B566" s="231"/>
      <c r="C566" s="232"/>
      <c r="D566" s="241"/>
      <c r="E566" s="232"/>
      <c r="F566" s="232"/>
      <c r="G566" s="241"/>
      <c r="H566" s="240"/>
      <c r="I566" s="232"/>
      <c r="J566" s="232"/>
      <c r="K566" s="241"/>
      <c r="L566" s="232"/>
      <c r="M566" s="232"/>
      <c r="N566" s="241"/>
      <c r="O566" s="232"/>
      <c r="P566" s="233"/>
      <c r="R566" s="48"/>
      <c r="S566" s="48"/>
      <c r="T566" s="48"/>
      <c r="U566" s="48"/>
      <c r="V566" s="48"/>
      <c r="W566" s="48"/>
      <c r="X566" s="48"/>
      <c r="Y566" s="48"/>
      <c r="Z566" s="48"/>
    </row>
    <row r="567" spans="1:26" ht="15.75" customHeight="1">
      <c r="A567" s="240"/>
      <c r="B567" s="231"/>
      <c r="C567" s="232"/>
      <c r="D567" s="241"/>
      <c r="E567" s="232"/>
      <c r="F567" s="232"/>
      <c r="G567" s="241"/>
      <c r="H567" s="240"/>
      <c r="I567" s="232"/>
      <c r="J567" s="232"/>
      <c r="K567" s="241"/>
      <c r="L567" s="232"/>
      <c r="M567" s="232"/>
      <c r="N567" s="241"/>
      <c r="O567" s="232"/>
      <c r="P567" s="233"/>
      <c r="R567" s="48"/>
      <c r="S567" s="48"/>
      <c r="T567" s="48"/>
      <c r="U567" s="48"/>
      <c r="V567" s="48"/>
      <c r="W567" s="48"/>
      <c r="X567" s="48"/>
      <c r="Y567" s="48"/>
      <c r="Z567" s="48"/>
    </row>
    <row r="568" spans="1:26" ht="15.75" customHeight="1">
      <c r="A568" s="240"/>
      <c r="B568" s="231"/>
      <c r="C568" s="232"/>
      <c r="D568" s="241"/>
      <c r="E568" s="232"/>
      <c r="F568" s="232"/>
      <c r="G568" s="241"/>
      <c r="H568" s="240"/>
      <c r="I568" s="232"/>
      <c r="J568" s="232"/>
      <c r="K568" s="241"/>
      <c r="L568" s="232"/>
      <c r="M568" s="232"/>
      <c r="N568" s="241"/>
      <c r="O568" s="232"/>
      <c r="P568" s="233"/>
      <c r="R568" s="48"/>
      <c r="S568" s="48"/>
      <c r="T568" s="48"/>
      <c r="U568" s="48"/>
      <c r="V568" s="48"/>
      <c r="W568" s="48"/>
      <c r="X568" s="48"/>
      <c r="Y568" s="48"/>
      <c r="Z568" s="48"/>
    </row>
    <row r="569" spans="1:26" ht="15.75" customHeight="1">
      <c r="A569" s="240"/>
      <c r="B569" s="231"/>
      <c r="C569" s="232"/>
      <c r="D569" s="241"/>
      <c r="E569" s="232"/>
      <c r="F569" s="232"/>
      <c r="G569" s="241"/>
      <c r="H569" s="240"/>
      <c r="I569" s="232"/>
      <c r="J569" s="232"/>
      <c r="K569" s="241"/>
      <c r="L569" s="232"/>
      <c r="M569" s="232"/>
      <c r="N569" s="241"/>
      <c r="O569" s="232"/>
      <c r="P569" s="233"/>
      <c r="R569" s="48"/>
      <c r="S569" s="48"/>
      <c r="T569" s="48"/>
      <c r="U569" s="48"/>
      <c r="V569" s="48"/>
      <c r="W569" s="48"/>
      <c r="X569" s="48"/>
      <c r="Y569" s="48"/>
      <c r="Z569" s="48"/>
    </row>
    <row r="570" spans="1:26" ht="15.75" customHeight="1">
      <c r="A570" s="240"/>
      <c r="B570" s="231"/>
      <c r="C570" s="232"/>
      <c r="D570" s="241"/>
      <c r="E570" s="232"/>
      <c r="F570" s="232"/>
      <c r="G570" s="241"/>
      <c r="H570" s="240"/>
      <c r="I570" s="232"/>
      <c r="J570" s="232"/>
      <c r="K570" s="241"/>
      <c r="L570" s="232"/>
      <c r="M570" s="232"/>
      <c r="N570" s="241"/>
      <c r="O570" s="232"/>
      <c r="P570" s="233"/>
      <c r="R570" s="48"/>
      <c r="S570" s="48"/>
      <c r="T570" s="48"/>
      <c r="U570" s="48"/>
      <c r="V570" s="48"/>
      <c r="W570" s="48"/>
      <c r="X570" s="48"/>
      <c r="Y570" s="48"/>
      <c r="Z570" s="48"/>
    </row>
    <row r="571" spans="1:26" ht="15.75" customHeight="1">
      <c r="A571" s="240"/>
      <c r="B571" s="231"/>
      <c r="C571" s="232"/>
      <c r="D571" s="241"/>
      <c r="E571" s="232"/>
      <c r="F571" s="232"/>
      <c r="G571" s="241"/>
      <c r="H571" s="240"/>
      <c r="I571" s="232"/>
      <c r="J571" s="232"/>
      <c r="K571" s="241"/>
      <c r="L571" s="232"/>
      <c r="M571" s="232"/>
      <c r="N571" s="241"/>
      <c r="O571" s="232"/>
      <c r="P571" s="233"/>
      <c r="R571" s="48"/>
      <c r="S571" s="48"/>
      <c r="T571" s="48"/>
      <c r="U571" s="48"/>
      <c r="V571" s="48"/>
      <c r="W571" s="48"/>
      <c r="X571" s="48"/>
      <c r="Y571" s="48"/>
      <c r="Z571" s="48"/>
    </row>
    <row r="572" spans="1:26" ht="15.75" customHeight="1">
      <c r="A572" s="240"/>
      <c r="B572" s="231"/>
      <c r="C572" s="232"/>
      <c r="D572" s="241"/>
      <c r="E572" s="232"/>
      <c r="F572" s="232"/>
      <c r="G572" s="241"/>
      <c r="H572" s="240"/>
      <c r="I572" s="232"/>
      <c r="J572" s="232"/>
      <c r="K572" s="241"/>
      <c r="L572" s="232"/>
      <c r="M572" s="232"/>
      <c r="N572" s="241"/>
      <c r="O572" s="232"/>
      <c r="P572" s="233"/>
      <c r="R572" s="48"/>
      <c r="S572" s="48"/>
      <c r="T572" s="48"/>
      <c r="U572" s="48"/>
      <c r="V572" s="48"/>
      <c r="W572" s="48"/>
      <c r="X572" s="48"/>
      <c r="Y572" s="48"/>
      <c r="Z572" s="48"/>
    </row>
    <row r="573" spans="1:26" ht="15.75" customHeight="1">
      <c r="A573" s="240"/>
      <c r="B573" s="231"/>
      <c r="C573" s="232"/>
      <c r="D573" s="241"/>
      <c r="E573" s="232"/>
      <c r="F573" s="232"/>
      <c r="G573" s="241"/>
      <c r="H573" s="240"/>
      <c r="I573" s="232"/>
      <c r="J573" s="232"/>
      <c r="K573" s="241"/>
      <c r="L573" s="232"/>
      <c r="M573" s="232"/>
      <c r="N573" s="241"/>
      <c r="O573" s="232"/>
      <c r="P573" s="233"/>
      <c r="R573" s="48"/>
      <c r="S573" s="48"/>
      <c r="T573" s="48"/>
      <c r="U573" s="48"/>
      <c r="V573" s="48"/>
      <c r="W573" s="48"/>
      <c r="X573" s="48"/>
      <c r="Y573" s="48"/>
      <c r="Z573" s="48"/>
    </row>
    <row r="574" spans="1:26" ht="15.75" customHeight="1">
      <c r="A574" s="240"/>
      <c r="B574" s="231"/>
      <c r="C574" s="232"/>
      <c r="D574" s="241"/>
      <c r="E574" s="232"/>
      <c r="F574" s="232"/>
      <c r="G574" s="241"/>
      <c r="H574" s="240"/>
      <c r="I574" s="232"/>
      <c r="J574" s="232"/>
      <c r="K574" s="241"/>
      <c r="L574" s="232"/>
      <c r="M574" s="232"/>
      <c r="N574" s="241"/>
      <c r="O574" s="232"/>
      <c r="P574" s="233"/>
      <c r="R574" s="48"/>
      <c r="S574" s="48"/>
      <c r="T574" s="48"/>
      <c r="U574" s="48"/>
      <c r="V574" s="48"/>
      <c r="W574" s="48"/>
      <c r="X574" s="48"/>
      <c r="Y574" s="48"/>
      <c r="Z574" s="48"/>
    </row>
    <row r="575" spans="1:26" ht="15.75" customHeight="1">
      <c r="A575" s="240"/>
      <c r="B575" s="231"/>
      <c r="C575" s="232"/>
      <c r="D575" s="241"/>
      <c r="E575" s="232"/>
      <c r="F575" s="232"/>
      <c r="G575" s="241"/>
      <c r="H575" s="240"/>
      <c r="I575" s="232"/>
      <c r="J575" s="232"/>
      <c r="K575" s="241"/>
      <c r="L575" s="232"/>
      <c r="M575" s="232"/>
      <c r="N575" s="241"/>
      <c r="O575" s="232"/>
      <c r="P575" s="233"/>
      <c r="R575" s="48"/>
      <c r="S575" s="48"/>
      <c r="T575" s="48"/>
      <c r="U575" s="48"/>
      <c r="V575" s="48"/>
      <c r="W575" s="48"/>
      <c r="X575" s="48"/>
      <c r="Y575" s="48"/>
      <c r="Z575" s="48"/>
    </row>
    <row r="576" spans="1:26" ht="15.75" customHeight="1">
      <c r="A576" s="240"/>
      <c r="B576" s="231"/>
      <c r="C576" s="232"/>
      <c r="D576" s="241"/>
      <c r="E576" s="232"/>
      <c r="F576" s="232"/>
      <c r="G576" s="241"/>
      <c r="H576" s="240"/>
      <c r="I576" s="232"/>
      <c r="J576" s="232"/>
      <c r="K576" s="241"/>
      <c r="L576" s="232"/>
      <c r="M576" s="232"/>
      <c r="N576" s="241"/>
      <c r="O576" s="232"/>
      <c r="P576" s="233"/>
      <c r="R576" s="48"/>
      <c r="S576" s="48"/>
      <c r="T576" s="48"/>
      <c r="U576" s="48"/>
      <c r="V576" s="48"/>
      <c r="W576" s="48"/>
      <c r="X576" s="48"/>
      <c r="Y576" s="48"/>
      <c r="Z576" s="48"/>
    </row>
    <row r="577" spans="1:26" ht="15.75" customHeight="1">
      <c r="A577" s="240"/>
      <c r="B577" s="231"/>
      <c r="C577" s="232"/>
      <c r="D577" s="241"/>
      <c r="E577" s="232"/>
      <c r="F577" s="232"/>
      <c r="G577" s="241"/>
      <c r="H577" s="240"/>
      <c r="I577" s="232"/>
      <c r="J577" s="232"/>
      <c r="K577" s="241"/>
      <c r="L577" s="232"/>
      <c r="M577" s="232"/>
      <c r="N577" s="241"/>
      <c r="O577" s="232"/>
      <c r="P577" s="233"/>
      <c r="R577" s="48"/>
      <c r="S577" s="48"/>
      <c r="T577" s="48"/>
      <c r="U577" s="48"/>
      <c r="V577" s="48"/>
      <c r="W577" s="48"/>
      <c r="X577" s="48"/>
      <c r="Y577" s="48"/>
      <c r="Z577" s="48"/>
    </row>
    <row r="578" spans="1:26" ht="15.75" customHeight="1">
      <c r="A578" s="240"/>
      <c r="B578" s="231"/>
      <c r="C578" s="232"/>
      <c r="D578" s="241"/>
      <c r="E578" s="232"/>
      <c r="F578" s="232"/>
      <c r="G578" s="241"/>
      <c r="H578" s="240"/>
      <c r="I578" s="232"/>
      <c r="J578" s="232"/>
      <c r="K578" s="241"/>
      <c r="L578" s="232"/>
      <c r="M578" s="232"/>
      <c r="N578" s="241"/>
      <c r="O578" s="232"/>
      <c r="P578" s="233"/>
      <c r="R578" s="48"/>
      <c r="S578" s="48"/>
      <c r="T578" s="48"/>
      <c r="U578" s="48"/>
      <c r="V578" s="48"/>
      <c r="W578" s="48"/>
      <c r="X578" s="48"/>
      <c r="Y578" s="48"/>
      <c r="Z578" s="48"/>
    </row>
    <row r="579" spans="1:26" ht="15.75" customHeight="1">
      <c r="A579" s="240"/>
      <c r="B579" s="231"/>
      <c r="C579" s="232"/>
      <c r="D579" s="241"/>
      <c r="E579" s="232"/>
      <c r="F579" s="232"/>
      <c r="G579" s="241"/>
      <c r="H579" s="240"/>
      <c r="I579" s="232"/>
      <c r="J579" s="232"/>
      <c r="K579" s="241"/>
      <c r="L579" s="232"/>
      <c r="M579" s="232"/>
      <c r="N579" s="241"/>
      <c r="O579" s="232"/>
      <c r="P579" s="233"/>
      <c r="R579" s="48"/>
      <c r="S579" s="48"/>
      <c r="T579" s="48"/>
      <c r="U579" s="48"/>
      <c r="V579" s="48"/>
      <c r="W579" s="48"/>
      <c r="X579" s="48"/>
      <c r="Y579" s="48"/>
      <c r="Z579" s="48"/>
    </row>
    <row r="580" spans="1:26" ht="15.75" customHeight="1">
      <c r="A580" s="240"/>
      <c r="B580" s="231"/>
      <c r="C580" s="232"/>
      <c r="D580" s="241"/>
      <c r="E580" s="232"/>
      <c r="F580" s="232"/>
      <c r="G580" s="241"/>
      <c r="H580" s="240"/>
      <c r="I580" s="232"/>
      <c r="J580" s="232"/>
      <c r="K580" s="241"/>
      <c r="L580" s="232"/>
      <c r="M580" s="232"/>
      <c r="N580" s="241"/>
      <c r="O580" s="232"/>
      <c r="P580" s="233"/>
      <c r="R580" s="48"/>
      <c r="S580" s="48"/>
      <c r="T580" s="48"/>
      <c r="U580" s="48"/>
      <c r="V580" s="48"/>
      <c r="W580" s="48"/>
      <c r="X580" s="48"/>
      <c r="Y580" s="48"/>
      <c r="Z580" s="48"/>
    </row>
    <row r="581" spans="1:26" ht="15.75" customHeight="1">
      <c r="A581" s="240"/>
      <c r="B581" s="231"/>
      <c r="C581" s="232"/>
      <c r="D581" s="241"/>
      <c r="E581" s="232"/>
      <c r="F581" s="232"/>
      <c r="G581" s="241"/>
      <c r="H581" s="240"/>
      <c r="I581" s="232"/>
      <c r="J581" s="232"/>
      <c r="K581" s="241"/>
      <c r="L581" s="232"/>
      <c r="M581" s="232"/>
      <c r="N581" s="241"/>
      <c r="O581" s="232"/>
      <c r="P581" s="233"/>
      <c r="R581" s="48"/>
      <c r="S581" s="48"/>
      <c r="T581" s="48"/>
      <c r="U581" s="48"/>
      <c r="V581" s="48"/>
      <c r="W581" s="48"/>
      <c r="X581" s="48"/>
      <c r="Y581" s="48"/>
      <c r="Z581" s="48"/>
    </row>
    <row r="582" spans="1:26" ht="15.75" customHeight="1">
      <c r="A582" s="240"/>
      <c r="B582" s="231"/>
      <c r="C582" s="232"/>
      <c r="D582" s="241"/>
      <c r="E582" s="232"/>
      <c r="F582" s="232"/>
      <c r="G582" s="241"/>
      <c r="H582" s="240"/>
      <c r="I582" s="232"/>
      <c r="J582" s="232"/>
      <c r="K582" s="241"/>
      <c r="L582" s="232"/>
      <c r="M582" s="232"/>
      <c r="N582" s="241"/>
      <c r="O582" s="232"/>
      <c r="P582" s="233"/>
      <c r="R582" s="48"/>
      <c r="S582" s="48"/>
      <c r="T582" s="48"/>
      <c r="U582" s="48"/>
      <c r="V582" s="48"/>
      <c r="W582" s="48"/>
      <c r="X582" s="48"/>
      <c r="Y582" s="48"/>
      <c r="Z582" s="48"/>
    </row>
    <row r="583" spans="1:26" ht="15.75" customHeight="1">
      <c r="A583" s="240"/>
      <c r="B583" s="231"/>
      <c r="C583" s="232"/>
      <c r="D583" s="241"/>
      <c r="E583" s="232"/>
      <c r="F583" s="232"/>
      <c r="G583" s="241"/>
      <c r="H583" s="240"/>
      <c r="I583" s="232"/>
      <c r="J583" s="232"/>
      <c r="K583" s="241"/>
      <c r="L583" s="232"/>
      <c r="M583" s="232"/>
      <c r="N583" s="241"/>
      <c r="O583" s="232"/>
      <c r="P583" s="233"/>
      <c r="R583" s="48"/>
      <c r="S583" s="48"/>
      <c r="T583" s="48"/>
      <c r="U583" s="48"/>
      <c r="V583" s="48"/>
      <c r="W583" s="48"/>
      <c r="X583" s="48"/>
      <c r="Y583" s="48"/>
      <c r="Z583" s="48"/>
    </row>
    <row r="584" spans="1:26" ht="15.75" customHeight="1">
      <c r="A584" s="240"/>
      <c r="B584" s="231"/>
      <c r="C584" s="232"/>
      <c r="D584" s="241"/>
      <c r="E584" s="232"/>
      <c r="F584" s="232"/>
      <c r="G584" s="241"/>
      <c r="H584" s="240"/>
      <c r="I584" s="232"/>
      <c r="J584" s="232"/>
      <c r="K584" s="241"/>
      <c r="L584" s="232"/>
      <c r="M584" s="232"/>
      <c r="N584" s="241"/>
      <c r="O584" s="232"/>
      <c r="P584" s="233"/>
      <c r="R584" s="48"/>
      <c r="S584" s="48"/>
      <c r="T584" s="48"/>
      <c r="U584" s="48"/>
      <c r="V584" s="48"/>
      <c r="W584" s="48"/>
      <c r="X584" s="48"/>
      <c r="Y584" s="48"/>
      <c r="Z584" s="48"/>
    </row>
    <row r="585" spans="1:26" ht="15.75" customHeight="1">
      <c r="A585" s="240"/>
      <c r="B585" s="231"/>
      <c r="C585" s="232"/>
      <c r="D585" s="241"/>
      <c r="E585" s="232"/>
      <c r="F585" s="232"/>
      <c r="G585" s="241"/>
      <c r="H585" s="240"/>
      <c r="I585" s="232"/>
      <c r="J585" s="232"/>
      <c r="K585" s="241"/>
      <c r="L585" s="232"/>
      <c r="M585" s="232"/>
      <c r="N585" s="241"/>
      <c r="O585" s="232"/>
      <c r="P585" s="233"/>
      <c r="R585" s="48"/>
      <c r="S585" s="48"/>
      <c r="T585" s="48"/>
      <c r="U585" s="48"/>
      <c r="V585" s="48"/>
      <c r="W585" s="48"/>
      <c r="X585" s="48"/>
      <c r="Y585" s="48"/>
      <c r="Z585" s="48"/>
    </row>
    <row r="586" spans="1:26" ht="15.75" customHeight="1">
      <c r="A586" s="240"/>
      <c r="B586" s="231"/>
      <c r="C586" s="232"/>
      <c r="D586" s="241"/>
      <c r="E586" s="232"/>
      <c r="F586" s="232"/>
      <c r="G586" s="241"/>
      <c r="H586" s="240"/>
      <c r="I586" s="232"/>
      <c r="J586" s="232"/>
      <c r="K586" s="241"/>
      <c r="L586" s="232"/>
      <c r="M586" s="232"/>
      <c r="N586" s="241"/>
      <c r="O586" s="232"/>
      <c r="P586" s="233"/>
      <c r="R586" s="48"/>
      <c r="S586" s="48"/>
      <c r="T586" s="48"/>
      <c r="U586" s="48"/>
      <c r="V586" s="48"/>
      <c r="W586" s="48"/>
      <c r="X586" s="48"/>
      <c r="Y586" s="48"/>
      <c r="Z586" s="48"/>
    </row>
    <row r="587" spans="1:26" ht="15.75" customHeight="1">
      <c r="A587" s="240"/>
      <c r="B587" s="231"/>
      <c r="C587" s="232"/>
      <c r="D587" s="241"/>
      <c r="E587" s="232"/>
      <c r="F587" s="232"/>
      <c r="G587" s="241"/>
      <c r="H587" s="240"/>
      <c r="I587" s="232"/>
      <c r="J587" s="232"/>
      <c r="K587" s="241"/>
      <c r="L587" s="232"/>
      <c r="M587" s="232"/>
      <c r="N587" s="241"/>
      <c r="O587" s="232"/>
      <c r="P587" s="233"/>
      <c r="R587" s="48"/>
      <c r="S587" s="48"/>
      <c r="T587" s="48"/>
      <c r="U587" s="48"/>
      <c r="V587" s="48"/>
      <c r="W587" s="48"/>
      <c r="X587" s="48"/>
      <c r="Y587" s="48"/>
      <c r="Z587" s="48"/>
    </row>
    <row r="588" spans="1:26" ht="15.75" customHeight="1">
      <c r="A588" s="240"/>
      <c r="B588" s="231"/>
      <c r="C588" s="232"/>
      <c r="D588" s="241"/>
      <c r="E588" s="232"/>
      <c r="F588" s="232"/>
      <c r="G588" s="241"/>
      <c r="H588" s="240"/>
      <c r="I588" s="232"/>
      <c r="J588" s="232"/>
      <c r="K588" s="241"/>
      <c r="L588" s="232"/>
      <c r="M588" s="232"/>
      <c r="N588" s="241"/>
      <c r="O588" s="232"/>
      <c r="P588" s="233"/>
      <c r="R588" s="48"/>
      <c r="S588" s="48"/>
      <c r="T588" s="48"/>
      <c r="U588" s="48"/>
      <c r="V588" s="48"/>
      <c r="W588" s="48"/>
      <c r="X588" s="48"/>
      <c r="Y588" s="48"/>
      <c r="Z588" s="48"/>
    </row>
    <row r="589" spans="1:26" ht="15.75" customHeight="1">
      <c r="A589" s="240"/>
      <c r="B589" s="231"/>
      <c r="C589" s="232"/>
      <c r="D589" s="241"/>
      <c r="E589" s="232"/>
      <c r="F589" s="232"/>
      <c r="G589" s="241"/>
      <c r="H589" s="240"/>
      <c r="I589" s="232"/>
      <c r="J589" s="232"/>
      <c r="K589" s="241"/>
      <c r="L589" s="232"/>
      <c r="M589" s="232"/>
      <c r="N589" s="241"/>
      <c r="O589" s="232"/>
      <c r="P589" s="233"/>
      <c r="R589" s="48"/>
      <c r="S589" s="48"/>
      <c r="T589" s="48"/>
      <c r="U589" s="48"/>
      <c r="V589" s="48"/>
      <c r="W589" s="48"/>
      <c r="X589" s="48"/>
      <c r="Y589" s="48"/>
      <c r="Z589" s="48"/>
    </row>
    <row r="590" spans="1:26" ht="15.75" customHeight="1">
      <c r="A590" s="240"/>
      <c r="B590" s="231"/>
      <c r="C590" s="232"/>
      <c r="D590" s="241"/>
      <c r="E590" s="232"/>
      <c r="F590" s="232"/>
      <c r="G590" s="241"/>
      <c r="H590" s="240"/>
      <c r="I590" s="232"/>
      <c r="J590" s="232"/>
      <c r="K590" s="241"/>
      <c r="L590" s="232"/>
      <c r="M590" s="232"/>
      <c r="N590" s="241"/>
      <c r="O590" s="232"/>
      <c r="P590" s="233"/>
      <c r="R590" s="48"/>
      <c r="S590" s="48"/>
      <c r="T590" s="48"/>
      <c r="U590" s="48"/>
      <c r="V590" s="48"/>
      <c r="W590" s="48"/>
      <c r="X590" s="48"/>
      <c r="Y590" s="48"/>
      <c r="Z590" s="48"/>
    </row>
    <row r="591" spans="1:26" ht="15.75" customHeight="1">
      <c r="A591" s="240"/>
      <c r="B591" s="231"/>
      <c r="C591" s="232"/>
      <c r="D591" s="241"/>
      <c r="E591" s="232"/>
      <c r="F591" s="232"/>
      <c r="G591" s="241"/>
      <c r="H591" s="240"/>
      <c r="I591" s="232"/>
      <c r="J591" s="232"/>
      <c r="K591" s="241"/>
      <c r="L591" s="232"/>
      <c r="M591" s="232"/>
      <c r="N591" s="241"/>
      <c r="O591" s="232"/>
      <c r="P591" s="233"/>
      <c r="R591" s="48"/>
      <c r="S591" s="48"/>
      <c r="T591" s="48"/>
      <c r="U591" s="48"/>
      <c r="V591" s="48"/>
      <c r="W591" s="48"/>
      <c r="X591" s="48"/>
      <c r="Y591" s="48"/>
      <c r="Z591" s="48"/>
    </row>
    <row r="592" spans="1:26" ht="15.75" customHeight="1">
      <c r="A592" s="240"/>
      <c r="B592" s="231"/>
      <c r="C592" s="232"/>
      <c r="D592" s="241"/>
      <c r="E592" s="232"/>
      <c r="F592" s="232"/>
      <c r="G592" s="241"/>
      <c r="H592" s="240"/>
      <c r="I592" s="232"/>
      <c r="J592" s="232"/>
      <c r="K592" s="241"/>
      <c r="L592" s="232"/>
      <c r="M592" s="232"/>
      <c r="N592" s="241"/>
      <c r="O592" s="232"/>
      <c r="P592" s="233"/>
      <c r="R592" s="48"/>
      <c r="S592" s="48"/>
      <c r="T592" s="48"/>
      <c r="U592" s="48"/>
      <c r="V592" s="48"/>
      <c r="W592" s="48"/>
      <c r="X592" s="48"/>
      <c r="Y592" s="48"/>
      <c r="Z592" s="48"/>
    </row>
    <row r="593" spans="1:26" ht="15.75" customHeight="1">
      <c r="A593" s="240"/>
      <c r="B593" s="231"/>
      <c r="C593" s="232"/>
      <c r="D593" s="241"/>
      <c r="E593" s="232"/>
      <c r="F593" s="232"/>
      <c r="G593" s="241"/>
      <c r="H593" s="240"/>
      <c r="I593" s="232"/>
      <c r="J593" s="232"/>
      <c r="K593" s="241"/>
      <c r="L593" s="232"/>
      <c r="M593" s="232"/>
      <c r="N593" s="241"/>
      <c r="O593" s="232"/>
      <c r="P593" s="233"/>
      <c r="R593" s="48"/>
      <c r="S593" s="48"/>
      <c r="T593" s="48"/>
      <c r="U593" s="48"/>
      <c r="V593" s="48"/>
      <c r="W593" s="48"/>
      <c r="X593" s="48"/>
      <c r="Y593" s="48"/>
      <c r="Z593" s="48"/>
    </row>
    <row r="594" spans="1:26" ht="15.75" customHeight="1">
      <c r="A594" s="240"/>
      <c r="B594" s="231"/>
      <c r="C594" s="232"/>
      <c r="D594" s="241"/>
      <c r="E594" s="232"/>
      <c r="F594" s="232"/>
      <c r="G594" s="241"/>
      <c r="H594" s="240"/>
      <c r="I594" s="232"/>
      <c r="J594" s="232"/>
      <c r="K594" s="241"/>
      <c r="L594" s="232"/>
      <c r="M594" s="232"/>
      <c r="N594" s="241"/>
      <c r="O594" s="232"/>
      <c r="P594" s="233"/>
      <c r="R594" s="48"/>
      <c r="S594" s="48"/>
      <c r="T594" s="48"/>
      <c r="U594" s="48"/>
      <c r="V594" s="48"/>
      <c r="W594" s="48"/>
      <c r="X594" s="48"/>
      <c r="Y594" s="48"/>
      <c r="Z594" s="48"/>
    </row>
    <row r="595" spans="1:26" ht="15.75" customHeight="1">
      <c r="A595" s="240"/>
      <c r="B595" s="231"/>
      <c r="C595" s="232"/>
      <c r="D595" s="241"/>
      <c r="E595" s="232"/>
      <c r="F595" s="232"/>
      <c r="G595" s="241"/>
      <c r="H595" s="240"/>
      <c r="I595" s="232"/>
      <c r="J595" s="232"/>
      <c r="K595" s="241"/>
      <c r="L595" s="232"/>
      <c r="M595" s="232"/>
      <c r="N595" s="241"/>
      <c r="O595" s="232"/>
      <c r="P595" s="233"/>
      <c r="R595" s="48"/>
      <c r="S595" s="48"/>
      <c r="T595" s="48"/>
      <c r="U595" s="48"/>
      <c r="V595" s="48"/>
      <c r="W595" s="48"/>
      <c r="X595" s="48"/>
      <c r="Y595" s="48"/>
      <c r="Z595" s="48"/>
    </row>
    <row r="596" spans="1:26" ht="15.75" customHeight="1">
      <c r="A596" s="240"/>
      <c r="B596" s="231"/>
      <c r="C596" s="232"/>
      <c r="D596" s="241"/>
      <c r="E596" s="232"/>
      <c r="F596" s="232"/>
      <c r="G596" s="241"/>
      <c r="H596" s="240"/>
      <c r="I596" s="232"/>
      <c r="J596" s="232"/>
      <c r="K596" s="241"/>
      <c r="L596" s="232"/>
      <c r="M596" s="232"/>
      <c r="N596" s="241"/>
      <c r="O596" s="232"/>
      <c r="P596" s="233"/>
      <c r="R596" s="48"/>
      <c r="S596" s="48"/>
      <c r="T596" s="48"/>
      <c r="U596" s="48"/>
      <c r="V596" s="48"/>
      <c r="W596" s="48"/>
      <c r="X596" s="48"/>
      <c r="Y596" s="48"/>
      <c r="Z596" s="48"/>
    </row>
    <row r="597" spans="1:26" ht="15.75" customHeight="1">
      <c r="A597" s="240"/>
      <c r="B597" s="231"/>
      <c r="C597" s="232"/>
      <c r="D597" s="241"/>
      <c r="E597" s="232"/>
      <c r="F597" s="232"/>
      <c r="G597" s="241"/>
      <c r="H597" s="240"/>
      <c r="I597" s="232"/>
      <c r="J597" s="232"/>
      <c r="K597" s="241"/>
      <c r="L597" s="232"/>
      <c r="M597" s="232"/>
      <c r="N597" s="241"/>
      <c r="O597" s="232"/>
      <c r="P597" s="233"/>
      <c r="R597" s="48"/>
      <c r="S597" s="48"/>
      <c r="T597" s="48"/>
      <c r="U597" s="48"/>
      <c r="V597" s="48"/>
      <c r="W597" s="48"/>
      <c r="X597" s="48"/>
      <c r="Y597" s="48"/>
      <c r="Z597" s="48"/>
    </row>
    <row r="598" spans="1:26" ht="15.75" customHeight="1">
      <c r="A598" s="240"/>
      <c r="B598" s="231"/>
      <c r="C598" s="232"/>
      <c r="D598" s="241"/>
      <c r="E598" s="232"/>
      <c r="F598" s="232"/>
      <c r="G598" s="241"/>
      <c r="H598" s="240"/>
      <c r="I598" s="232"/>
      <c r="J598" s="232"/>
      <c r="K598" s="241"/>
      <c r="L598" s="232"/>
      <c r="M598" s="232"/>
      <c r="N598" s="241"/>
      <c r="O598" s="232"/>
      <c r="P598" s="233"/>
      <c r="R598" s="48"/>
      <c r="S598" s="48"/>
      <c r="T598" s="48"/>
      <c r="U598" s="48"/>
      <c r="V598" s="48"/>
      <c r="W598" s="48"/>
      <c r="X598" s="48"/>
      <c r="Y598" s="48"/>
      <c r="Z598" s="48"/>
    </row>
    <row r="599" spans="1:26" ht="15.75" customHeight="1">
      <c r="A599" s="240"/>
      <c r="B599" s="231"/>
      <c r="C599" s="232"/>
      <c r="D599" s="241"/>
      <c r="E599" s="232"/>
      <c r="F599" s="232"/>
      <c r="G599" s="241"/>
      <c r="H599" s="240"/>
      <c r="I599" s="232"/>
      <c r="J599" s="232"/>
      <c r="K599" s="241"/>
      <c r="L599" s="232"/>
      <c r="M599" s="232"/>
      <c r="N599" s="241"/>
      <c r="O599" s="232"/>
      <c r="P599" s="233"/>
      <c r="R599" s="48"/>
      <c r="S599" s="48"/>
      <c r="T599" s="48"/>
      <c r="U599" s="48"/>
      <c r="V599" s="48"/>
      <c r="W599" s="48"/>
      <c r="X599" s="48"/>
      <c r="Y599" s="48"/>
      <c r="Z599" s="48"/>
    </row>
    <row r="600" spans="1:26" ht="15.75" customHeight="1">
      <c r="A600" s="240"/>
      <c r="B600" s="231"/>
      <c r="C600" s="232"/>
      <c r="D600" s="241"/>
      <c r="E600" s="232"/>
      <c r="F600" s="232"/>
      <c r="G600" s="241"/>
      <c r="H600" s="240"/>
      <c r="I600" s="232"/>
      <c r="J600" s="232"/>
      <c r="K600" s="241"/>
      <c r="L600" s="232"/>
      <c r="M600" s="232"/>
      <c r="N600" s="241"/>
      <c r="O600" s="232"/>
      <c r="P600" s="233"/>
      <c r="R600" s="48"/>
      <c r="S600" s="48"/>
      <c r="T600" s="48"/>
      <c r="U600" s="48"/>
      <c r="V600" s="48"/>
      <c r="W600" s="48"/>
      <c r="X600" s="48"/>
      <c r="Y600" s="48"/>
      <c r="Z600" s="48"/>
    </row>
    <row r="601" spans="1:26" ht="15.75" customHeight="1">
      <c r="A601" s="240"/>
      <c r="B601" s="231"/>
      <c r="C601" s="232"/>
      <c r="D601" s="241"/>
      <c r="E601" s="232"/>
      <c r="F601" s="232"/>
      <c r="G601" s="241"/>
      <c r="H601" s="240"/>
      <c r="I601" s="232"/>
      <c r="J601" s="232"/>
      <c r="K601" s="241"/>
      <c r="L601" s="232"/>
      <c r="M601" s="232"/>
      <c r="N601" s="241"/>
      <c r="O601" s="232"/>
      <c r="P601" s="233"/>
      <c r="R601" s="48"/>
      <c r="S601" s="48"/>
      <c r="T601" s="48"/>
      <c r="U601" s="48"/>
      <c r="V601" s="48"/>
      <c r="W601" s="48"/>
      <c r="X601" s="48"/>
      <c r="Y601" s="48"/>
      <c r="Z601" s="48"/>
    </row>
    <row r="602" spans="1:26" ht="15.75" customHeight="1">
      <c r="A602" s="240"/>
      <c r="B602" s="231"/>
      <c r="C602" s="232"/>
      <c r="D602" s="241"/>
      <c r="E602" s="232"/>
      <c r="F602" s="232"/>
      <c r="G602" s="241"/>
      <c r="H602" s="240"/>
      <c r="I602" s="232"/>
      <c r="J602" s="232"/>
      <c r="K602" s="241"/>
      <c r="L602" s="232"/>
      <c r="M602" s="232"/>
      <c r="N602" s="241"/>
      <c r="O602" s="232"/>
      <c r="P602" s="233"/>
      <c r="R602" s="48"/>
      <c r="S602" s="48"/>
      <c r="T602" s="48"/>
      <c r="U602" s="48"/>
      <c r="V602" s="48"/>
      <c r="W602" s="48"/>
      <c r="X602" s="48"/>
      <c r="Y602" s="48"/>
      <c r="Z602" s="48"/>
    </row>
    <row r="603" spans="1:26" ht="15.75" customHeight="1">
      <c r="A603" s="240"/>
      <c r="B603" s="231"/>
      <c r="C603" s="232"/>
      <c r="D603" s="241"/>
      <c r="E603" s="232"/>
      <c r="F603" s="232"/>
      <c r="G603" s="241"/>
      <c r="H603" s="240"/>
      <c r="I603" s="232"/>
      <c r="J603" s="232"/>
      <c r="K603" s="241"/>
      <c r="L603" s="232"/>
      <c r="M603" s="232"/>
      <c r="N603" s="241"/>
      <c r="O603" s="232"/>
      <c r="P603" s="233"/>
      <c r="R603" s="48"/>
      <c r="S603" s="48"/>
      <c r="T603" s="48"/>
      <c r="U603" s="48"/>
      <c r="V603" s="48"/>
      <c r="W603" s="48"/>
      <c r="X603" s="48"/>
      <c r="Y603" s="48"/>
      <c r="Z603" s="48"/>
    </row>
    <row r="604" spans="1:26" ht="15.75" customHeight="1">
      <c r="A604" s="240"/>
      <c r="B604" s="231"/>
      <c r="C604" s="232"/>
      <c r="D604" s="241"/>
      <c r="E604" s="232"/>
      <c r="F604" s="232"/>
      <c r="G604" s="241"/>
      <c r="H604" s="240"/>
      <c r="I604" s="232"/>
      <c r="J604" s="232"/>
      <c r="K604" s="241"/>
      <c r="L604" s="232"/>
      <c r="M604" s="232"/>
      <c r="N604" s="241"/>
      <c r="O604" s="232"/>
      <c r="P604" s="233"/>
      <c r="R604" s="48"/>
      <c r="S604" s="48"/>
      <c r="T604" s="48"/>
      <c r="U604" s="48"/>
      <c r="V604" s="48"/>
      <c r="W604" s="48"/>
      <c r="X604" s="48"/>
      <c r="Y604" s="48"/>
      <c r="Z604" s="48"/>
    </row>
    <row r="605" spans="1:26" ht="15.75" customHeight="1">
      <c r="A605" s="240"/>
      <c r="B605" s="231"/>
      <c r="C605" s="232"/>
      <c r="D605" s="241"/>
      <c r="E605" s="232"/>
      <c r="F605" s="232"/>
      <c r="G605" s="241"/>
      <c r="H605" s="240"/>
      <c r="I605" s="232"/>
      <c r="J605" s="232"/>
      <c r="K605" s="241"/>
      <c r="L605" s="232"/>
      <c r="M605" s="232"/>
      <c r="N605" s="241"/>
      <c r="O605" s="232"/>
      <c r="P605" s="233"/>
      <c r="R605" s="48"/>
      <c r="S605" s="48"/>
      <c r="T605" s="48"/>
      <c r="U605" s="48"/>
      <c r="V605" s="48"/>
      <c r="W605" s="48"/>
      <c r="X605" s="48"/>
      <c r="Y605" s="48"/>
      <c r="Z605" s="48"/>
    </row>
    <row r="606" spans="1:26" ht="15.75" customHeight="1">
      <c r="A606" s="240"/>
      <c r="B606" s="231"/>
      <c r="C606" s="232"/>
      <c r="D606" s="241"/>
      <c r="E606" s="232"/>
      <c r="F606" s="232"/>
      <c r="G606" s="241"/>
      <c r="H606" s="240"/>
      <c r="I606" s="232"/>
      <c r="J606" s="232"/>
      <c r="K606" s="241"/>
      <c r="L606" s="232"/>
      <c r="M606" s="232"/>
      <c r="N606" s="241"/>
      <c r="O606" s="232"/>
      <c r="P606" s="233"/>
      <c r="R606" s="48"/>
      <c r="S606" s="48"/>
      <c r="T606" s="48"/>
      <c r="U606" s="48"/>
      <c r="V606" s="48"/>
      <c r="W606" s="48"/>
      <c r="X606" s="48"/>
      <c r="Y606" s="48"/>
      <c r="Z606" s="48"/>
    </row>
    <row r="607" spans="1:26" ht="15.75" customHeight="1">
      <c r="A607" s="240"/>
      <c r="B607" s="231"/>
      <c r="C607" s="232"/>
      <c r="D607" s="241"/>
      <c r="E607" s="232"/>
      <c r="F607" s="232"/>
      <c r="G607" s="241"/>
      <c r="H607" s="240"/>
      <c r="I607" s="232"/>
      <c r="J607" s="232"/>
      <c r="K607" s="241"/>
      <c r="L607" s="232"/>
      <c r="M607" s="232"/>
      <c r="N607" s="241"/>
      <c r="O607" s="232"/>
      <c r="P607" s="233"/>
      <c r="R607" s="48"/>
      <c r="S607" s="48"/>
      <c r="T607" s="48"/>
      <c r="U607" s="48"/>
      <c r="V607" s="48"/>
      <c r="W607" s="48"/>
      <c r="X607" s="48"/>
      <c r="Y607" s="48"/>
      <c r="Z607" s="48"/>
    </row>
    <row r="608" spans="1:26" ht="15.75" customHeight="1">
      <c r="A608" s="240"/>
      <c r="B608" s="231"/>
      <c r="C608" s="232"/>
      <c r="D608" s="241"/>
      <c r="E608" s="232"/>
      <c r="F608" s="232"/>
      <c r="G608" s="241"/>
      <c r="H608" s="240"/>
      <c r="I608" s="232"/>
      <c r="J608" s="232"/>
      <c r="K608" s="241"/>
      <c r="L608" s="232"/>
      <c r="M608" s="232"/>
      <c r="N608" s="241"/>
      <c r="O608" s="232"/>
      <c r="P608" s="233"/>
      <c r="R608" s="48"/>
      <c r="S608" s="48"/>
      <c r="T608" s="48"/>
      <c r="U608" s="48"/>
      <c r="V608" s="48"/>
      <c r="W608" s="48"/>
      <c r="X608" s="48"/>
      <c r="Y608" s="48"/>
      <c r="Z608" s="48"/>
    </row>
    <row r="609" spans="1:26" ht="15.75" customHeight="1">
      <c r="A609" s="240"/>
      <c r="B609" s="231"/>
      <c r="C609" s="232"/>
      <c r="D609" s="241"/>
      <c r="E609" s="232"/>
      <c r="F609" s="232"/>
      <c r="G609" s="241"/>
      <c r="H609" s="240"/>
      <c r="I609" s="232"/>
      <c r="J609" s="232"/>
      <c r="K609" s="241"/>
      <c r="L609" s="232"/>
      <c r="M609" s="232"/>
      <c r="N609" s="241"/>
      <c r="O609" s="232"/>
      <c r="P609" s="233"/>
      <c r="R609" s="48"/>
      <c r="S609" s="48"/>
      <c r="T609" s="48"/>
      <c r="U609" s="48"/>
      <c r="V609" s="48"/>
      <c r="W609" s="48"/>
      <c r="X609" s="48"/>
      <c r="Y609" s="48"/>
      <c r="Z609" s="48"/>
    </row>
    <row r="610" spans="1:26" ht="15.75" customHeight="1">
      <c r="A610" s="240"/>
      <c r="B610" s="231"/>
      <c r="C610" s="232"/>
      <c r="D610" s="241"/>
      <c r="E610" s="232"/>
      <c r="F610" s="232"/>
      <c r="G610" s="241"/>
      <c r="H610" s="240"/>
      <c r="I610" s="232"/>
      <c r="J610" s="232"/>
      <c r="K610" s="241"/>
      <c r="L610" s="232"/>
      <c r="M610" s="232"/>
      <c r="N610" s="241"/>
      <c r="O610" s="232"/>
      <c r="P610" s="233"/>
      <c r="R610" s="48"/>
      <c r="S610" s="48"/>
      <c r="T610" s="48"/>
      <c r="U610" s="48"/>
      <c r="V610" s="48"/>
      <c r="W610" s="48"/>
      <c r="X610" s="48"/>
      <c r="Y610" s="48"/>
      <c r="Z610" s="48"/>
    </row>
    <row r="611" spans="1:26" ht="15.75" customHeight="1">
      <c r="A611" s="240"/>
      <c r="B611" s="231"/>
      <c r="C611" s="232"/>
      <c r="D611" s="241"/>
      <c r="E611" s="232"/>
      <c r="F611" s="232"/>
      <c r="G611" s="241"/>
      <c r="H611" s="240"/>
      <c r="I611" s="232"/>
      <c r="J611" s="232"/>
      <c r="K611" s="241"/>
      <c r="L611" s="232"/>
      <c r="M611" s="232"/>
      <c r="N611" s="241"/>
      <c r="O611" s="232"/>
      <c r="P611" s="233"/>
      <c r="R611" s="48"/>
      <c r="S611" s="48"/>
      <c r="T611" s="48"/>
      <c r="U611" s="48"/>
      <c r="V611" s="48"/>
      <c r="W611" s="48"/>
      <c r="X611" s="48"/>
      <c r="Y611" s="48"/>
      <c r="Z611" s="48"/>
    </row>
    <row r="612" spans="1:26" ht="15.75" customHeight="1">
      <c r="A612" s="240"/>
      <c r="B612" s="231"/>
      <c r="C612" s="232"/>
      <c r="D612" s="241"/>
      <c r="E612" s="232"/>
      <c r="F612" s="232"/>
      <c r="G612" s="241"/>
      <c r="H612" s="240"/>
      <c r="I612" s="232"/>
      <c r="J612" s="232"/>
      <c r="K612" s="241"/>
      <c r="L612" s="232"/>
      <c r="M612" s="232"/>
      <c r="N612" s="241"/>
      <c r="O612" s="232"/>
      <c r="P612" s="233"/>
      <c r="R612" s="48"/>
      <c r="S612" s="48"/>
      <c r="T612" s="48"/>
      <c r="U612" s="48"/>
      <c r="V612" s="48"/>
      <c r="W612" s="48"/>
      <c r="X612" s="48"/>
      <c r="Y612" s="48"/>
      <c r="Z612" s="48"/>
    </row>
    <row r="613" spans="1:26" ht="15.75" customHeight="1">
      <c r="A613" s="240"/>
      <c r="B613" s="231"/>
      <c r="C613" s="232"/>
      <c r="D613" s="241"/>
      <c r="E613" s="232"/>
      <c r="F613" s="232"/>
      <c r="G613" s="241"/>
      <c r="H613" s="240"/>
      <c r="I613" s="232"/>
      <c r="J613" s="232"/>
      <c r="K613" s="241"/>
      <c r="L613" s="232"/>
      <c r="M613" s="232"/>
      <c r="N613" s="241"/>
      <c r="O613" s="232"/>
      <c r="P613" s="233"/>
      <c r="R613" s="48"/>
      <c r="S613" s="48"/>
      <c r="T613" s="48"/>
      <c r="U613" s="48"/>
      <c r="V613" s="48"/>
      <c r="W613" s="48"/>
      <c r="X613" s="48"/>
      <c r="Y613" s="48"/>
      <c r="Z613" s="48"/>
    </row>
    <row r="614" spans="1:26" ht="15.75" customHeight="1">
      <c r="A614" s="240"/>
      <c r="B614" s="231"/>
      <c r="C614" s="232"/>
      <c r="D614" s="241"/>
      <c r="E614" s="232"/>
      <c r="F614" s="232"/>
      <c r="G614" s="241"/>
      <c r="H614" s="240"/>
      <c r="I614" s="232"/>
      <c r="J614" s="232"/>
      <c r="K614" s="241"/>
      <c r="L614" s="232"/>
      <c r="M614" s="232"/>
      <c r="N614" s="241"/>
      <c r="O614" s="232"/>
      <c r="P614" s="233"/>
      <c r="R614" s="48"/>
      <c r="S614" s="48"/>
      <c r="T614" s="48"/>
      <c r="U614" s="48"/>
      <c r="V614" s="48"/>
      <c r="W614" s="48"/>
      <c r="X614" s="48"/>
      <c r="Y614" s="48"/>
      <c r="Z614" s="48"/>
    </row>
    <row r="615" spans="1:26" ht="15.75" customHeight="1">
      <c r="A615" s="240"/>
      <c r="B615" s="231"/>
      <c r="C615" s="232"/>
      <c r="D615" s="241"/>
      <c r="E615" s="232"/>
      <c r="F615" s="232"/>
      <c r="G615" s="241"/>
      <c r="H615" s="240"/>
      <c r="I615" s="232"/>
      <c r="J615" s="232"/>
      <c r="K615" s="241"/>
      <c r="L615" s="232"/>
      <c r="M615" s="232"/>
      <c r="N615" s="241"/>
      <c r="O615" s="232"/>
      <c r="P615" s="233"/>
      <c r="R615" s="48"/>
      <c r="S615" s="48"/>
      <c r="T615" s="48"/>
      <c r="U615" s="48"/>
      <c r="V615" s="48"/>
      <c r="W615" s="48"/>
      <c r="X615" s="48"/>
      <c r="Y615" s="48"/>
      <c r="Z615" s="48"/>
    </row>
    <row r="616" spans="1:26" ht="15.75" customHeight="1">
      <c r="A616" s="240"/>
      <c r="B616" s="231"/>
      <c r="C616" s="232"/>
      <c r="D616" s="241"/>
      <c r="E616" s="232"/>
      <c r="F616" s="232"/>
      <c r="G616" s="241"/>
      <c r="H616" s="240"/>
      <c r="I616" s="232"/>
      <c r="J616" s="232"/>
      <c r="K616" s="241"/>
      <c r="L616" s="232"/>
      <c r="M616" s="232"/>
      <c r="N616" s="241"/>
      <c r="O616" s="232"/>
      <c r="P616" s="233"/>
      <c r="R616" s="48"/>
      <c r="S616" s="48"/>
      <c r="T616" s="48"/>
      <c r="U616" s="48"/>
      <c r="V616" s="48"/>
      <c r="W616" s="48"/>
      <c r="X616" s="48"/>
      <c r="Y616" s="48"/>
      <c r="Z616" s="48"/>
    </row>
    <row r="617" spans="1:26" ht="15.75" customHeight="1">
      <c r="A617" s="240"/>
      <c r="B617" s="231"/>
      <c r="C617" s="232"/>
      <c r="D617" s="241"/>
      <c r="E617" s="232"/>
      <c r="F617" s="232"/>
      <c r="G617" s="241"/>
      <c r="H617" s="240"/>
      <c r="I617" s="232"/>
      <c r="J617" s="232"/>
      <c r="K617" s="241"/>
      <c r="L617" s="232"/>
      <c r="M617" s="232"/>
      <c r="N617" s="241"/>
      <c r="O617" s="232"/>
      <c r="P617" s="233"/>
      <c r="R617" s="48"/>
      <c r="S617" s="48"/>
      <c r="T617" s="48"/>
      <c r="U617" s="48"/>
      <c r="V617" s="48"/>
      <c r="W617" s="48"/>
      <c r="X617" s="48"/>
      <c r="Y617" s="48"/>
      <c r="Z617" s="48"/>
    </row>
    <row r="618" spans="1:26" ht="15.75" customHeight="1">
      <c r="A618" s="240"/>
      <c r="B618" s="231"/>
      <c r="C618" s="232"/>
      <c r="D618" s="241"/>
      <c r="E618" s="232"/>
      <c r="F618" s="232"/>
      <c r="G618" s="241"/>
      <c r="H618" s="240"/>
      <c r="I618" s="232"/>
      <c r="J618" s="232"/>
      <c r="K618" s="241"/>
      <c r="L618" s="232"/>
      <c r="M618" s="232"/>
      <c r="N618" s="241"/>
      <c r="O618" s="232"/>
      <c r="P618" s="233"/>
      <c r="R618" s="48"/>
      <c r="S618" s="48"/>
      <c r="T618" s="48"/>
      <c r="U618" s="48"/>
      <c r="V618" s="48"/>
      <c r="W618" s="48"/>
      <c r="X618" s="48"/>
      <c r="Y618" s="48"/>
      <c r="Z618" s="48"/>
    </row>
    <row r="619" spans="1:26" ht="15.75" customHeight="1">
      <c r="A619" s="240"/>
      <c r="B619" s="231"/>
      <c r="C619" s="232"/>
      <c r="D619" s="241"/>
      <c r="E619" s="232"/>
      <c r="F619" s="232"/>
      <c r="G619" s="241"/>
      <c r="H619" s="240"/>
      <c r="I619" s="232"/>
      <c r="J619" s="232"/>
      <c r="K619" s="241"/>
      <c r="L619" s="232"/>
      <c r="M619" s="232"/>
      <c r="N619" s="241"/>
      <c r="O619" s="232"/>
      <c r="P619" s="233"/>
      <c r="R619" s="48"/>
      <c r="S619" s="48"/>
      <c r="T619" s="48"/>
      <c r="U619" s="48"/>
      <c r="V619" s="48"/>
      <c r="W619" s="48"/>
      <c r="X619" s="48"/>
      <c r="Y619" s="48"/>
      <c r="Z619" s="48"/>
    </row>
    <row r="620" spans="1:26" ht="15.75" customHeight="1">
      <c r="A620" s="240"/>
      <c r="B620" s="231"/>
      <c r="C620" s="232"/>
      <c r="D620" s="241"/>
      <c r="E620" s="232"/>
      <c r="F620" s="232"/>
      <c r="G620" s="241"/>
      <c r="H620" s="240"/>
      <c r="I620" s="232"/>
      <c r="J620" s="232"/>
      <c r="K620" s="241"/>
      <c r="L620" s="232"/>
      <c r="M620" s="232"/>
      <c r="N620" s="241"/>
      <c r="O620" s="232"/>
      <c r="P620" s="233"/>
      <c r="R620" s="48"/>
      <c r="S620" s="48"/>
      <c r="T620" s="48"/>
      <c r="U620" s="48"/>
      <c r="V620" s="48"/>
      <c r="W620" s="48"/>
      <c r="X620" s="48"/>
      <c r="Y620" s="48"/>
      <c r="Z620" s="48"/>
    </row>
    <row r="621" spans="1:26" ht="15.75" customHeight="1">
      <c r="A621" s="240"/>
      <c r="B621" s="231"/>
      <c r="C621" s="232"/>
      <c r="D621" s="241"/>
      <c r="E621" s="232"/>
      <c r="F621" s="232"/>
      <c r="G621" s="241"/>
      <c r="H621" s="240"/>
      <c r="I621" s="232"/>
      <c r="J621" s="232"/>
      <c r="K621" s="241"/>
      <c r="L621" s="232"/>
      <c r="M621" s="232"/>
      <c r="N621" s="241"/>
      <c r="O621" s="232"/>
      <c r="P621" s="233"/>
      <c r="R621" s="48"/>
      <c r="S621" s="48"/>
      <c r="T621" s="48"/>
      <c r="U621" s="48"/>
      <c r="V621" s="48"/>
      <c r="W621" s="48"/>
      <c r="X621" s="48"/>
      <c r="Y621" s="48"/>
      <c r="Z621" s="48"/>
    </row>
    <row r="622" spans="1:26" ht="15.75" customHeight="1">
      <c r="A622" s="240"/>
      <c r="B622" s="231"/>
      <c r="C622" s="232"/>
      <c r="D622" s="241"/>
      <c r="E622" s="232"/>
      <c r="F622" s="232"/>
      <c r="G622" s="241"/>
      <c r="H622" s="240"/>
      <c r="I622" s="232"/>
      <c r="J622" s="232"/>
      <c r="K622" s="241"/>
      <c r="L622" s="232"/>
      <c r="M622" s="232"/>
      <c r="N622" s="241"/>
      <c r="O622" s="232"/>
      <c r="P622" s="233"/>
      <c r="R622" s="48"/>
      <c r="S622" s="48"/>
      <c r="T622" s="48"/>
      <c r="U622" s="48"/>
      <c r="V622" s="48"/>
      <c r="W622" s="48"/>
      <c r="X622" s="48"/>
      <c r="Y622" s="48"/>
      <c r="Z622" s="48"/>
    </row>
    <row r="623" spans="1:26" ht="15.75" customHeight="1">
      <c r="A623" s="240"/>
      <c r="B623" s="231"/>
      <c r="C623" s="232"/>
      <c r="D623" s="241"/>
      <c r="E623" s="232"/>
      <c r="F623" s="232"/>
      <c r="G623" s="241"/>
      <c r="H623" s="240"/>
      <c r="I623" s="232"/>
      <c r="J623" s="232"/>
      <c r="K623" s="241"/>
      <c r="L623" s="232"/>
      <c r="M623" s="232"/>
      <c r="N623" s="241"/>
      <c r="O623" s="232"/>
      <c r="P623" s="233"/>
      <c r="R623" s="48"/>
      <c r="S623" s="48"/>
      <c r="T623" s="48"/>
      <c r="U623" s="48"/>
      <c r="V623" s="48"/>
      <c r="W623" s="48"/>
      <c r="X623" s="48"/>
      <c r="Y623" s="48"/>
      <c r="Z623" s="48"/>
    </row>
    <row r="624" spans="1:26" ht="15.75" customHeight="1">
      <c r="A624" s="240"/>
      <c r="B624" s="231"/>
      <c r="C624" s="232"/>
      <c r="D624" s="241"/>
      <c r="E624" s="232"/>
      <c r="F624" s="232"/>
      <c r="G624" s="241"/>
      <c r="H624" s="240"/>
      <c r="I624" s="232"/>
      <c r="J624" s="232"/>
      <c r="K624" s="241"/>
      <c r="L624" s="232"/>
      <c r="M624" s="232"/>
      <c r="N624" s="241"/>
      <c r="O624" s="232"/>
      <c r="P624" s="233"/>
      <c r="R624" s="48"/>
      <c r="S624" s="48"/>
      <c r="T624" s="48"/>
      <c r="U624" s="48"/>
      <c r="V624" s="48"/>
      <c r="W624" s="48"/>
      <c r="X624" s="48"/>
      <c r="Y624" s="48"/>
      <c r="Z624" s="48"/>
    </row>
    <row r="625" spans="1:26" ht="15.75" customHeight="1">
      <c r="A625" s="240"/>
      <c r="B625" s="231"/>
      <c r="C625" s="232"/>
      <c r="D625" s="241"/>
      <c r="E625" s="232"/>
      <c r="F625" s="232"/>
      <c r="G625" s="241"/>
      <c r="H625" s="240"/>
      <c r="I625" s="232"/>
      <c r="J625" s="232"/>
      <c r="K625" s="241"/>
      <c r="L625" s="232"/>
      <c r="M625" s="232"/>
      <c r="N625" s="241"/>
      <c r="O625" s="232"/>
      <c r="P625" s="233"/>
      <c r="R625" s="48"/>
      <c r="S625" s="48"/>
      <c r="T625" s="48"/>
      <c r="U625" s="48"/>
      <c r="V625" s="48"/>
      <c r="W625" s="48"/>
      <c r="X625" s="48"/>
      <c r="Y625" s="48"/>
      <c r="Z625" s="48"/>
    </row>
    <row r="626" spans="1:26" ht="15.75" customHeight="1">
      <c r="A626" s="240"/>
      <c r="B626" s="231"/>
      <c r="C626" s="232"/>
      <c r="D626" s="241"/>
      <c r="E626" s="232"/>
      <c r="F626" s="232"/>
      <c r="G626" s="241"/>
      <c r="H626" s="240"/>
      <c r="I626" s="232"/>
      <c r="J626" s="232"/>
      <c r="K626" s="241"/>
      <c r="L626" s="232"/>
      <c r="M626" s="232"/>
      <c r="N626" s="241"/>
      <c r="O626" s="232"/>
      <c r="P626" s="233"/>
      <c r="R626" s="48"/>
      <c r="S626" s="48"/>
      <c r="T626" s="48"/>
      <c r="U626" s="48"/>
      <c r="V626" s="48"/>
      <c r="W626" s="48"/>
      <c r="X626" s="48"/>
      <c r="Y626" s="48"/>
      <c r="Z626" s="48"/>
    </row>
    <row r="627" spans="1:26" ht="15.75" customHeight="1">
      <c r="A627" s="240"/>
      <c r="B627" s="231"/>
      <c r="C627" s="232"/>
      <c r="D627" s="241"/>
      <c r="E627" s="232"/>
      <c r="F627" s="232"/>
      <c r="G627" s="241"/>
      <c r="H627" s="240"/>
      <c r="I627" s="232"/>
      <c r="J627" s="232"/>
      <c r="K627" s="241"/>
      <c r="L627" s="232"/>
      <c r="M627" s="232"/>
      <c r="N627" s="241"/>
      <c r="O627" s="232"/>
      <c r="P627" s="233"/>
      <c r="R627" s="48"/>
      <c r="S627" s="48"/>
      <c r="T627" s="48"/>
      <c r="U627" s="48"/>
      <c r="V627" s="48"/>
      <c r="W627" s="48"/>
      <c r="X627" s="48"/>
      <c r="Y627" s="48"/>
      <c r="Z627" s="48"/>
    </row>
    <row r="628" spans="1:26" ht="15.75" customHeight="1">
      <c r="A628" s="240"/>
      <c r="B628" s="231"/>
      <c r="C628" s="232"/>
      <c r="D628" s="241"/>
      <c r="E628" s="232"/>
      <c r="F628" s="232"/>
      <c r="G628" s="241"/>
      <c r="H628" s="240"/>
      <c r="I628" s="232"/>
      <c r="J628" s="232"/>
      <c r="K628" s="241"/>
      <c r="L628" s="232"/>
      <c r="M628" s="232"/>
      <c r="N628" s="241"/>
      <c r="O628" s="232"/>
      <c r="P628" s="233"/>
      <c r="R628" s="48"/>
      <c r="S628" s="48"/>
      <c r="T628" s="48"/>
      <c r="U628" s="48"/>
      <c r="V628" s="48"/>
      <c r="W628" s="48"/>
      <c r="X628" s="48"/>
      <c r="Y628" s="48"/>
      <c r="Z628" s="48"/>
    </row>
    <row r="629" spans="1:26" ht="15.75" customHeight="1">
      <c r="A629" s="240"/>
      <c r="B629" s="231"/>
      <c r="C629" s="232"/>
      <c r="D629" s="241"/>
      <c r="E629" s="232"/>
      <c r="F629" s="232"/>
      <c r="G629" s="241"/>
      <c r="H629" s="240"/>
      <c r="I629" s="232"/>
      <c r="J629" s="232"/>
      <c r="K629" s="241"/>
      <c r="L629" s="232"/>
      <c r="M629" s="232"/>
      <c r="N629" s="241"/>
      <c r="O629" s="232"/>
      <c r="P629" s="233"/>
      <c r="R629" s="48"/>
      <c r="S629" s="48"/>
      <c r="T629" s="48"/>
      <c r="U629" s="48"/>
      <c r="V629" s="48"/>
      <c r="W629" s="48"/>
      <c r="X629" s="48"/>
      <c r="Y629" s="48"/>
      <c r="Z629" s="48"/>
    </row>
    <row r="630" spans="1:26" ht="15.75" customHeight="1">
      <c r="A630" s="240"/>
      <c r="B630" s="231"/>
      <c r="C630" s="232"/>
      <c r="D630" s="241"/>
      <c r="E630" s="232"/>
      <c r="F630" s="232"/>
      <c r="G630" s="241"/>
      <c r="H630" s="240"/>
      <c r="I630" s="232"/>
      <c r="J630" s="232"/>
      <c r="K630" s="241"/>
      <c r="L630" s="232"/>
      <c r="M630" s="232"/>
      <c r="N630" s="241"/>
      <c r="O630" s="232"/>
      <c r="P630" s="233"/>
      <c r="R630" s="48"/>
      <c r="S630" s="48"/>
      <c r="T630" s="48"/>
      <c r="U630" s="48"/>
      <c r="V630" s="48"/>
      <c r="W630" s="48"/>
      <c r="X630" s="48"/>
      <c r="Y630" s="48"/>
      <c r="Z630" s="48"/>
    </row>
    <row r="631" spans="1:26" ht="15.75" customHeight="1">
      <c r="A631" s="240"/>
      <c r="B631" s="231"/>
      <c r="C631" s="232"/>
      <c r="D631" s="241"/>
      <c r="E631" s="232"/>
      <c r="F631" s="232"/>
      <c r="G631" s="241"/>
      <c r="H631" s="240"/>
      <c r="I631" s="232"/>
      <c r="J631" s="232"/>
      <c r="K631" s="241"/>
      <c r="L631" s="232"/>
      <c r="M631" s="232"/>
      <c r="N631" s="241"/>
      <c r="O631" s="232"/>
      <c r="P631" s="233"/>
      <c r="R631" s="48"/>
      <c r="S631" s="48"/>
      <c r="T631" s="48"/>
      <c r="U631" s="48"/>
      <c r="V631" s="48"/>
      <c r="W631" s="48"/>
      <c r="X631" s="48"/>
      <c r="Y631" s="48"/>
      <c r="Z631" s="48"/>
    </row>
    <row r="632" spans="1:26" ht="15.75" customHeight="1">
      <c r="A632" s="240"/>
      <c r="B632" s="231"/>
      <c r="C632" s="232"/>
      <c r="D632" s="241"/>
      <c r="E632" s="232"/>
      <c r="F632" s="232"/>
      <c r="G632" s="241"/>
      <c r="H632" s="240"/>
      <c r="I632" s="232"/>
      <c r="J632" s="232"/>
      <c r="K632" s="241"/>
      <c r="L632" s="232"/>
      <c r="M632" s="232"/>
      <c r="N632" s="241"/>
      <c r="O632" s="232"/>
      <c r="P632" s="233"/>
      <c r="R632" s="48"/>
      <c r="S632" s="48"/>
      <c r="T632" s="48"/>
      <c r="U632" s="48"/>
      <c r="V632" s="48"/>
      <c r="W632" s="48"/>
      <c r="X632" s="48"/>
      <c r="Y632" s="48"/>
      <c r="Z632" s="48"/>
    </row>
    <row r="633" spans="1:26" ht="15.75" customHeight="1">
      <c r="A633" s="240"/>
      <c r="B633" s="231"/>
      <c r="C633" s="232"/>
      <c r="D633" s="241"/>
      <c r="E633" s="232"/>
      <c r="F633" s="232"/>
      <c r="G633" s="241"/>
      <c r="H633" s="240"/>
      <c r="I633" s="232"/>
      <c r="J633" s="232"/>
      <c r="K633" s="241"/>
      <c r="L633" s="232"/>
      <c r="M633" s="232"/>
      <c r="N633" s="241"/>
      <c r="O633" s="232"/>
      <c r="P633" s="233"/>
      <c r="R633" s="48"/>
      <c r="S633" s="48"/>
      <c r="T633" s="48"/>
      <c r="U633" s="48"/>
      <c r="V633" s="48"/>
      <c r="W633" s="48"/>
      <c r="X633" s="48"/>
      <c r="Y633" s="48"/>
      <c r="Z633" s="48"/>
    </row>
    <row r="634" spans="1:26" ht="15.75" customHeight="1">
      <c r="A634" s="240"/>
      <c r="B634" s="231"/>
      <c r="C634" s="232"/>
      <c r="D634" s="241"/>
      <c r="E634" s="232"/>
      <c r="F634" s="232"/>
      <c r="G634" s="241"/>
      <c r="H634" s="240"/>
      <c r="I634" s="232"/>
      <c r="J634" s="232"/>
      <c r="K634" s="241"/>
      <c r="L634" s="232"/>
      <c r="M634" s="232"/>
      <c r="N634" s="241"/>
      <c r="O634" s="232"/>
      <c r="P634" s="233"/>
      <c r="R634" s="48"/>
      <c r="S634" s="48"/>
      <c r="T634" s="48"/>
      <c r="U634" s="48"/>
      <c r="V634" s="48"/>
      <c r="W634" s="48"/>
      <c r="X634" s="48"/>
      <c r="Y634" s="48"/>
      <c r="Z634" s="48"/>
    </row>
    <row r="635" spans="1:26" ht="15.75" customHeight="1">
      <c r="A635" s="240"/>
      <c r="B635" s="231"/>
      <c r="C635" s="232"/>
      <c r="D635" s="241"/>
      <c r="E635" s="232"/>
      <c r="F635" s="232"/>
      <c r="G635" s="241"/>
      <c r="H635" s="240"/>
      <c r="I635" s="232"/>
      <c r="J635" s="232"/>
      <c r="K635" s="241"/>
      <c r="L635" s="232"/>
      <c r="M635" s="232"/>
      <c r="N635" s="241"/>
      <c r="O635" s="232"/>
      <c r="P635" s="233"/>
      <c r="R635" s="48"/>
      <c r="S635" s="48"/>
      <c r="T635" s="48"/>
      <c r="U635" s="48"/>
      <c r="V635" s="48"/>
      <c r="W635" s="48"/>
      <c r="X635" s="48"/>
      <c r="Y635" s="48"/>
      <c r="Z635" s="48"/>
    </row>
    <row r="636" spans="1:26" ht="15.75" customHeight="1">
      <c r="A636" s="240"/>
      <c r="B636" s="231"/>
      <c r="C636" s="232"/>
      <c r="D636" s="241"/>
      <c r="E636" s="232"/>
      <c r="F636" s="232"/>
      <c r="G636" s="241"/>
      <c r="H636" s="240"/>
      <c r="I636" s="232"/>
      <c r="J636" s="232"/>
      <c r="K636" s="241"/>
      <c r="L636" s="232"/>
      <c r="M636" s="232"/>
      <c r="N636" s="241"/>
      <c r="O636" s="232"/>
      <c r="P636" s="233"/>
      <c r="R636" s="48"/>
      <c r="S636" s="48"/>
      <c r="T636" s="48"/>
      <c r="U636" s="48"/>
      <c r="V636" s="48"/>
      <c r="W636" s="48"/>
      <c r="X636" s="48"/>
      <c r="Y636" s="48"/>
      <c r="Z636" s="48"/>
    </row>
    <row r="637" spans="1:26" ht="15.75" customHeight="1">
      <c r="A637" s="240"/>
      <c r="B637" s="231"/>
      <c r="C637" s="232"/>
      <c r="D637" s="241"/>
      <c r="E637" s="232"/>
      <c r="F637" s="232"/>
      <c r="G637" s="241"/>
      <c r="H637" s="240"/>
      <c r="I637" s="232"/>
      <c r="J637" s="232"/>
      <c r="K637" s="241"/>
      <c r="L637" s="232"/>
      <c r="M637" s="232"/>
      <c r="N637" s="241"/>
      <c r="O637" s="232"/>
      <c r="P637" s="233"/>
      <c r="R637" s="48"/>
      <c r="S637" s="48"/>
      <c r="T637" s="48"/>
      <c r="U637" s="48"/>
      <c r="V637" s="48"/>
      <c r="W637" s="48"/>
      <c r="X637" s="48"/>
      <c r="Y637" s="48"/>
      <c r="Z637" s="48"/>
    </row>
    <row r="638" spans="1:26" ht="15.75" customHeight="1">
      <c r="A638" s="240"/>
      <c r="B638" s="231"/>
      <c r="C638" s="232"/>
      <c r="D638" s="241"/>
      <c r="E638" s="232"/>
      <c r="F638" s="232"/>
      <c r="G638" s="241"/>
      <c r="H638" s="240"/>
      <c r="I638" s="232"/>
      <c r="J638" s="232"/>
      <c r="K638" s="241"/>
      <c r="L638" s="232"/>
      <c r="M638" s="232"/>
      <c r="N638" s="241"/>
      <c r="O638" s="232"/>
      <c r="P638" s="233"/>
      <c r="R638" s="48"/>
      <c r="S638" s="48"/>
      <c r="T638" s="48"/>
      <c r="U638" s="48"/>
      <c r="V638" s="48"/>
      <c r="W638" s="48"/>
      <c r="X638" s="48"/>
      <c r="Y638" s="48"/>
      <c r="Z638" s="48"/>
    </row>
    <row r="639" spans="1:26" ht="15.75" customHeight="1">
      <c r="A639" s="240"/>
      <c r="B639" s="231"/>
      <c r="C639" s="232"/>
      <c r="D639" s="241"/>
      <c r="E639" s="232"/>
      <c r="F639" s="232"/>
      <c r="G639" s="241"/>
      <c r="H639" s="240"/>
      <c r="I639" s="232"/>
      <c r="J639" s="232"/>
      <c r="K639" s="241"/>
      <c r="L639" s="232"/>
      <c r="M639" s="232"/>
      <c r="N639" s="241"/>
      <c r="O639" s="232"/>
      <c r="P639" s="233"/>
      <c r="R639" s="48"/>
      <c r="S639" s="48"/>
      <c r="T639" s="48"/>
      <c r="U639" s="48"/>
      <c r="V639" s="48"/>
      <c r="W639" s="48"/>
      <c r="X639" s="48"/>
      <c r="Y639" s="48"/>
      <c r="Z639" s="48"/>
    </row>
    <row r="640" spans="1:26" ht="15.75" customHeight="1">
      <c r="A640" s="240"/>
      <c r="B640" s="231"/>
      <c r="C640" s="232"/>
      <c r="D640" s="241"/>
      <c r="E640" s="232"/>
      <c r="F640" s="232"/>
      <c r="G640" s="241"/>
      <c r="H640" s="240"/>
      <c r="I640" s="232"/>
      <c r="J640" s="232"/>
      <c r="K640" s="241"/>
      <c r="L640" s="232"/>
      <c r="M640" s="232"/>
      <c r="N640" s="241"/>
      <c r="O640" s="232"/>
      <c r="P640" s="233"/>
      <c r="R640" s="48"/>
      <c r="S640" s="48"/>
      <c r="T640" s="48"/>
      <c r="U640" s="48"/>
      <c r="V640" s="48"/>
      <c r="W640" s="48"/>
      <c r="X640" s="48"/>
      <c r="Y640" s="48"/>
      <c r="Z640" s="48"/>
    </row>
    <row r="641" spans="1:26" ht="15.75" customHeight="1">
      <c r="A641" s="240"/>
      <c r="B641" s="231"/>
      <c r="C641" s="232"/>
      <c r="D641" s="241"/>
      <c r="E641" s="232"/>
      <c r="F641" s="232"/>
      <c r="G641" s="241"/>
      <c r="H641" s="240"/>
      <c r="I641" s="232"/>
      <c r="J641" s="232"/>
      <c r="K641" s="241"/>
      <c r="L641" s="232"/>
      <c r="M641" s="232"/>
      <c r="N641" s="241"/>
      <c r="O641" s="232"/>
      <c r="P641" s="233"/>
      <c r="R641" s="48"/>
      <c r="S641" s="48"/>
      <c r="T641" s="48"/>
      <c r="U641" s="48"/>
      <c r="V641" s="48"/>
      <c r="W641" s="48"/>
      <c r="X641" s="48"/>
      <c r="Y641" s="48"/>
      <c r="Z641" s="48"/>
    </row>
    <row r="642" spans="1:26" ht="15.75" customHeight="1">
      <c r="A642" s="240"/>
      <c r="B642" s="231"/>
      <c r="C642" s="232"/>
      <c r="D642" s="241"/>
      <c r="E642" s="232"/>
      <c r="F642" s="232"/>
      <c r="G642" s="241"/>
      <c r="H642" s="240"/>
      <c r="I642" s="232"/>
      <c r="J642" s="232"/>
      <c r="K642" s="241"/>
      <c r="L642" s="232"/>
      <c r="M642" s="232"/>
      <c r="N642" s="241"/>
      <c r="O642" s="232"/>
      <c r="P642" s="233"/>
      <c r="R642" s="48"/>
      <c r="S642" s="48"/>
      <c r="T642" s="48"/>
      <c r="U642" s="48"/>
      <c r="V642" s="48"/>
      <c r="W642" s="48"/>
      <c r="X642" s="48"/>
      <c r="Y642" s="48"/>
      <c r="Z642" s="48"/>
    </row>
    <row r="643" spans="1:26" ht="15.75" customHeight="1">
      <c r="A643" s="240"/>
      <c r="B643" s="231"/>
      <c r="C643" s="232"/>
      <c r="D643" s="241"/>
      <c r="E643" s="232"/>
      <c r="F643" s="232"/>
      <c r="G643" s="241"/>
      <c r="H643" s="240"/>
      <c r="I643" s="232"/>
      <c r="J643" s="232"/>
      <c r="K643" s="241"/>
      <c r="L643" s="232"/>
      <c r="M643" s="232"/>
      <c r="N643" s="241"/>
      <c r="O643" s="232"/>
      <c r="P643" s="233"/>
      <c r="R643" s="48"/>
      <c r="S643" s="48"/>
      <c r="T643" s="48"/>
      <c r="U643" s="48"/>
      <c r="V643" s="48"/>
      <c r="W643" s="48"/>
      <c r="X643" s="48"/>
      <c r="Y643" s="48"/>
      <c r="Z643" s="48"/>
    </row>
    <row r="644" spans="1:26" ht="15.75" customHeight="1">
      <c r="A644" s="240"/>
      <c r="B644" s="231"/>
      <c r="C644" s="232"/>
      <c r="D644" s="241"/>
      <c r="E644" s="232"/>
      <c r="F644" s="232"/>
      <c r="G644" s="241"/>
      <c r="H644" s="240"/>
      <c r="I644" s="232"/>
      <c r="J644" s="232"/>
      <c r="K644" s="241"/>
      <c r="L644" s="232"/>
      <c r="M644" s="232"/>
      <c r="N644" s="241"/>
      <c r="O644" s="232"/>
      <c r="P644" s="233"/>
      <c r="R644" s="48"/>
      <c r="S644" s="48"/>
      <c r="T644" s="48"/>
      <c r="U644" s="48"/>
      <c r="V644" s="48"/>
      <c r="W644" s="48"/>
      <c r="X644" s="48"/>
      <c r="Y644" s="48"/>
      <c r="Z644" s="48"/>
    </row>
    <row r="645" spans="1:26" ht="15.75" customHeight="1">
      <c r="A645" s="240"/>
      <c r="B645" s="231"/>
      <c r="C645" s="232"/>
      <c r="D645" s="241"/>
      <c r="E645" s="232"/>
      <c r="F645" s="232"/>
      <c r="G645" s="241"/>
      <c r="H645" s="240"/>
      <c r="I645" s="232"/>
      <c r="J645" s="232"/>
      <c r="K645" s="241"/>
      <c r="L645" s="232"/>
      <c r="M645" s="232"/>
      <c r="N645" s="241"/>
      <c r="O645" s="232"/>
      <c r="P645" s="233"/>
      <c r="R645" s="48"/>
      <c r="S645" s="48"/>
      <c r="T645" s="48"/>
      <c r="U645" s="48"/>
      <c r="V645" s="48"/>
      <c r="W645" s="48"/>
      <c r="X645" s="48"/>
      <c r="Y645" s="48"/>
      <c r="Z645" s="48"/>
    </row>
    <row r="646" spans="1:26" ht="15.75" customHeight="1">
      <c r="A646" s="240"/>
      <c r="B646" s="231"/>
      <c r="C646" s="232"/>
      <c r="D646" s="241"/>
      <c r="E646" s="232"/>
      <c r="F646" s="232"/>
      <c r="G646" s="241"/>
      <c r="H646" s="240"/>
      <c r="I646" s="232"/>
      <c r="J646" s="232"/>
      <c r="K646" s="241"/>
      <c r="L646" s="232"/>
      <c r="M646" s="232"/>
      <c r="N646" s="241"/>
      <c r="O646" s="232"/>
      <c r="P646" s="233"/>
      <c r="R646" s="48"/>
      <c r="S646" s="48"/>
      <c r="T646" s="48"/>
      <c r="U646" s="48"/>
      <c r="V646" s="48"/>
      <c r="W646" s="48"/>
      <c r="X646" s="48"/>
      <c r="Y646" s="48"/>
      <c r="Z646" s="48"/>
    </row>
    <row r="647" spans="1:26" ht="15.75" customHeight="1">
      <c r="A647" s="240"/>
      <c r="B647" s="231"/>
      <c r="C647" s="232"/>
      <c r="D647" s="241"/>
      <c r="E647" s="232"/>
      <c r="F647" s="232"/>
      <c r="G647" s="241"/>
      <c r="H647" s="240"/>
      <c r="I647" s="232"/>
      <c r="J647" s="232"/>
      <c r="K647" s="241"/>
      <c r="L647" s="232"/>
      <c r="M647" s="232"/>
      <c r="N647" s="241"/>
      <c r="O647" s="232"/>
      <c r="P647" s="233"/>
      <c r="R647" s="48"/>
      <c r="S647" s="48"/>
      <c r="T647" s="48"/>
      <c r="U647" s="48"/>
      <c r="V647" s="48"/>
      <c r="W647" s="48"/>
      <c r="X647" s="48"/>
      <c r="Y647" s="48"/>
      <c r="Z647" s="48"/>
    </row>
    <row r="648" spans="1:26" ht="15.75" customHeight="1">
      <c r="A648" s="240"/>
      <c r="B648" s="231"/>
      <c r="C648" s="232"/>
      <c r="D648" s="241"/>
      <c r="E648" s="232"/>
      <c r="F648" s="232"/>
      <c r="G648" s="241"/>
      <c r="H648" s="240"/>
      <c r="I648" s="232"/>
      <c r="J648" s="232"/>
      <c r="K648" s="241"/>
      <c r="L648" s="232"/>
      <c r="M648" s="232"/>
      <c r="N648" s="241"/>
      <c r="O648" s="232"/>
      <c r="P648" s="233"/>
      <c r="R648" s="48"/>
      <c r="S648" s="48"/>
      <c r="T648" s="48"/>
      <c r="U648" s="48"/>
      <c r="V648" s="48"/>
      <c r="W648" s="48"/>
      <c r="X648" s="48"/>
      <c r="Y648" s="48"/>
      <c r="Z648" s="48"/>
    </row>
    <row r="649" spans="1:26" ht="15.75" customHeight="1">
      <c r="A649" s="240"/>
      <c r="B649" s="231"/>
      <c r="C649" s="232"/>
      <c r="D649" s="241"/>
      <c r="E649" s="232"/>
      <c r="F649" s="232"/>
      <c r="G649" s="241"/>
      <c r="H649" s="240"/>
      <c r="I649" s="232"/>
      <c r="J649" s="232"/>
      <c r="K649" s="241"/>
      <c r="L649" s="232"/>
      <c r="M649" s="232"/>
      <c r="N649" s="241"/>
      <c r="O649" s="232"/>
      <c r="P649" s="233"/>
      <c r="R649" s="48"/>
      <c r="S649" s="48"/>
      <c r="T649" s="48"/>
      <c r="U649" s="48"/>
      <c r="V649" s="48"/>
      <c r="W649" s="48"/>
      <c r="X649" s="48"/>
      <c r="Y649" s="48"/>
      <c r="Z649" s="48"/>
    </row>
    <row r="650" spans="1:26" ht="15.75" customHeight="1">
      <c r="A650" s="240"/>
      <c r="B650" s="231"/>
      <c r="C650" s="232"/>
      <c r="D650" s="241"/>
      <c r="E650" s="232"/>
      <c r="F650" s="232"/>
      <c r="G650" s="241"/>
      <c r="H650" s="240"/>
      <c r="I650" s="232"/>
      <c r="J650" s="232"/>
      <c r="K650" s="241"/>
      <c r="L650" s="232"/>
      <c r="M650" s="232"/>
      <c r="N650" s="241"/>
      <c r="O650" s="232"/>
      <c r="P650" s="233"/>
      <c r="R650" s="48"/>
      <c r="S650" s="48"/>
      <c r="T650" s="48"/>
      <c r="U650" s="48"/>
      <c r="V650" s="48"/>
      <c r="W650" s="48"/>
      <c r="X650" s="48"/>
      <c r="Y650" s="48"/>
      <c r="Z650" s="48"/>
    </row>
    <row r="651" spans="1:26" ht="15.75" customHeight="1">
      <c r="A651" s="240"/>
      <c r="B651" s="231"/>
      <c r="C651" s="232"/>
      <c r="D651" s="241"/>
      <c r="E651" s="232"/>
      <c r="F651" s="232"/>
      <c r="G651" s="241"/>
      <c r="H651" s="240"/>
      <c r="I651" s="232"/>
      <c r="J651" s="232"/>
      <c r="K651" s="241"/>
      <c r="L651" s="232"/>
      <c r="M651" s="232"/>
      <c r="N651" s="241"/>
      <c r="O651" s="232"/>
      <c r="P651" s="233"/>
      <c r="R651" s="48"/>
      <c r="S651" s="48"/>
      <c r="T651" s="48"/>
      <c r="U651" s="48"/>
      <c r="V651" s="48"/>
      <c r="W651" s="48"/>
      <c r="X651" s="48"/>
      <c r="Y651" s="48"/>
      <c r="Z651" s="48"/>
    </row>
    <row r="652" spans="1:26" ht="15.75" customHeight="1">
      <c r="A652" s="240"/>
      <c r="B652" s="231"/>
      <c r="C652" s="232"/>
      <c r="D652" s="241"/>
      <c r="E652" s="232"/>
      <c r="F652" s="232"/>
      <c r="G652" s="241"/>
      <c r="H652" s="240"/>
      <c r="I652" s="232"/>
      <c r="J652" s="232"/>
      <c r="K652" s="241"/>
      <c r="L652" s="232"/>
      <c r="M652" s="232"/>
      <c r="N652" s="241"/>
      <c r="O652" s="232"/>
      <c r="P652" s="233"/>
      <c r="R652" s="48"/>
      <c r="S652" s="48"/>
      <c r="T652" s="48"/>
      <c r="U652" s="48"/>
      <c r="V652" s="48"/>
      <c r="W652" s="48"/>
      <c r="X652" s="48"/>
      <c r="Y652" s="48"/>
      <c r="Z652" s="48"/>
    </row>
    <row r="653" spans="1:26" ht="15.75" customHeight="1">
      <c r="A653" s="240"/>
      <c r="B653" s="231"/>
      <c r="C653" s="232"/>
      <c r="D653" s="241"/>
      <c r="E653" s="232"/>
      <c r="F653" s="232"/>
      <c r="G653" s="241"/>
      <c r="H653" s="240"/>
      <c r="I653" s="232"/>
      <c r="J653" s="232"/>
      <c r="K653" s="241"/>
      <c r="L653" s="232"/>
      <c r="M653" s="232"/>
      <c r="N653" s="241"/>
      <c r="O653" s="232"/>
      <c r="P653" s="233"/>
      <c r="R653" s="48"/>
      <c r="S653" s="48"/>
      <c r="T653" s="48"/>
      <c r="U653" s="48"/>
      <c r="V653" s="48"/>
      <c r="W653" s="48"/>
      <c r="X653" s="48"/>
      <c r="Y653" s="48"/>
      <c r="Z653" s="48"/>
    </row>
    <row r="654" spans="1:26" ht="15.75" customHeight="1">
      <c r="A654" s="240"/>
      <c r="B654" s="231"/>
      <c r="C654" s="232"/>
      <c r="D654" s="241"/>
      <c r="E654" s="232"/>
      <c r="F654" s="232"/>
      <c r="G654" s="241"/>
      <c r="H654" s="240"/>
      <c r="I654" s="232"/>
      <c r="J654" s="232"/>
      <c r="K654" s="241"/>
      <c r="L654" s="232"/>
      <c r="M654" s="232"/>
      <c r="N654" s="241"/>
      <c r="O654" s="232"/>
      <c r="P654" s="233"/>
      <c r="R654" s="48"/>
      <c r="S654" s="48"/>
      <c r="T654" s="48"/>
      <c r="U654" s="48"/>
      <c r="V654" s="48"/>
      <c r="W654" s="48"/>
      <c r="X654" s="48"/>
      <c r="Y654" s="48"/>
      <c r="Z654" s="48"/>
    </row>
    <row r="655" spans="1:26" ht="15.75" customHeight="1">
      <c r="A655" s="240"/>
      <c r="B655" s="231"/>
      <c r="C655" s="232"/>
      <c r="D655" s="241"/>
      <c r="E655" s="232"/>
      <c r="F655" s="232"/>
      <c r="G655" s="241"/>
      <c r="H655" s="240"/>
      <c r="I655" s="232"/>
      <c r="J655" s="232"/>
      <c r="K655" s="241"/>
      <c r="L655" s="232"/>
      <c r="M655" s="232"/>
      <c r="N655" s="241"/>
      <c r="O655" s="232"/>
      <c r="P655" s="233"/>
      <c r="R655" s="48"/>
      <c r="S655" s="48"/>
      <c r="T655" s="48"/>
      <c r="U655" s="48"/>
      <c r="V655" s="48"/>
      <c r="W655" s="48"/>
      <c r="X655" s="48"/>
      <c r="Y655" s="48"/>
      <c r="Z655" s="48"/>
    </row>
    <row r="656" spans="1:26" ht="15.75" customHeight="1">
      <c r="A656" s="240"/>
      <c r="B656" s="231"/>
      <c r="C656" s="232"/>
      <c r="D656" s="241"/>
      <c r="E656" s="232"/>
      <c r="F656" s="232"/>
      <c r="G656" s="241"/>
      <c r="H656" s="240"/>
      <c r="I656" s="232"/>
      <c r="J656" s="232"/>
      <c r="K656" s="241"/>
      <c r="L656" s="232"/>
      <c r="M656" s="232"/>
      <c r="N656" s="241"/>
      <c r="O656" s="232"/>
      <c r="P656" s="233"/>
      <c r="R656" s="48"/>
      <c r="S656" s="48"/>
      <c r="T656" s="48"/>
      <c r="U656" s="48"/>
      <c r="V656" s="48"/>
      <c r="W656" s="48"/>
      <c r="X656" s="48"/>
      <c r="Y656" s="48"/>
      <c r="Z656" s="48"/>
    </row>
    <row r="657" spans="1:26" ht="15.75" customHeight="1">
      <c r="A657" s="240"/>
      <c r="B657" s="231"/>
      <c r="C657" s="232"/>
      <c r="D657" s="241"/>
      <c r="E657" s="232"/>
      <c r="F657" s="232"/>
      <c r="G657" s="241"/>
      <c r="H657" s="240"/>
      <c r="I657" s="232"/>
      <c r="J657" s="232"/>
      <c r="K657" s="241"/>
      <c r="L657" s="232"/>
      <c r="M657" s="232"/>
      <c r="N657" s="241"/>
      <c r="O657" s="232"/>
      <c r="P657" s="233"/>
      <c r="R657" s="48"/>
      <c r="S657" s="48"/>
      <c r="T657" s="48"/>
      <c r="U657" s="48"/>
      <c r="V657" s="48"/>
      <c r="W657" s="48"/>
      <c r="X657" s="48"/>
      <c r="Y657" s="48"/>
      <c r="Z657" s="48"/>
    </row>
    <row r="658" spans="1:26" ht="15.75" customHeight="1">
      <c r="A658" s="240"/>
      <c r="B658" s="231"/>
      <c r="C658" s="232"/>
      <c r="D658" s="241"/>
      <c r="E658" s="232"/>
      <c r="F658" s="232"/>
      <c r="G658" s="241"/>
      <c r="H658" s="240"/>
      <c r="I658" s="232"/>
      <c r="J658" s="232"/>
      <c r="K658" s="241"/>
      <c r="L658" s="232"/>
      <c r="M658" s="232"/>
      <c r="N658" s="241"/>
      <c r="O658" s="232"/>
      <c r="P658" s="233"/>
      <c r="R658" s="48"/>
      <c r="S658" s="48"/>
      <c r="T658" s="48"/>
      <c r="U658" s="48"/>
      <c r="V658" s="48"/>
      <c r="W658" s="48"/>
      <c r="X658" s="48"/>
      <c r="Y658" s="48"/>
      <c r="Z658" s="48"/>
    </row>
    <row r="659" spans="1:26" ht="15.75" customHeight="1">
      <c r="A659" s="240"/>
      <c r="B659" s="231"/>
      <c r="C659" s="232"/>
      <c r="D659" s="241"/>
      <c r="E659" s="232"/>
      <c r="F659" s="232"/>
      <c r="G659" s="241"/>
      <c r="H659" s="240"/>
      <c r="I659" s="232"/>
      <c r="J659" s="232"/>
      <c r="K659" s="241"/>
      <c r="L659" s="232"/>
      <c r="M659" s="232"/>
      <c r="N659" s="241"/>
      <c r="O659" s="232"/>
      <c r="P659" s="233"/>
      <c r="R659" s="48"/>
      <c r="S659" s="48"/>
      <c r="T659" s="48"/>
      <c r="U659" s="48"/>
      <c r="V659" s="48"/>
      <c r="W659" s="48"/>
      <c r="X659" s="48"/>
      <c r="Y659" s="48"/>
      <c r="Z659" s="48"/>
    </row>
    <row r="660" spans="1:26" ht="15.75" customHeight="1">
      <c r="A660" s="240"/>
      <c r="B660" s="231"/>
      <c r="C660" s="232"/>
      <c r="D660" s="241"/>
      <c r="E660" s="232"/>
      <c r="F660" s="232"/>
      <c r="G660" s="241"/>
      <c r="H660" s="240"/>
      <c r="I660" s="232"/>
      <c r="J660" s="232"/>
      <c r="K660" s="241"/>
      <c r="L660" s="232"/>
      <c r="M660" s="232"/>
      <c r="N660" s="241"/>
      <c r="O660" s="232"/>
      <c r="P660" s="233"/>
      <c r="R660" s="48"/>
      <c r="S660" s="48"/>
      <c r="T660" s="48"/>
      <c r="U660" s="48"/>
      <c r="V660" s="48"/>
      <c r="W660" s="48"/>
      <c r="X660" s="48"/>
      <c r="Y660" s="48"/>
      <c r="Z660" s="48"/>
    </row>
    <row r="661" spans="1:26" ht="15.75" customHeight="1">
      <c r="A661" s="240"/>
      <c r="B661" s="231"/>
      <c r="C661" s="232"/>
      <c r="D661" s="241"/>
      <c r="E661" s="232"/>
      <c r="F661" s="232"/>
      <c r="G661" s="241"/>
      <c r="H661" s="240"/>
      <c r="I661" s="232"/>
      <c r="J661" s="232"/>
      <c r="K661" s="241"/>
      <c r="L661" s="232"/>
      <c r="M661" s="232"/>
      <c r="N661" s="241"/>
      <c r="O661" s="232"/>
      <c r="P661" s="233"/>
      <c r="R661" s="48"/>
      <c r="S661" s="48"/>
      <c r="T661" s="48"/>
      <c r="U661" s="48"/>
      <c r="V661" s="48"/>
      <c r="W661" s="48"/>
      <c r="X661" s="48"/>
      <c r="Y661" s="48"/>
      <c r="Z661" s="48"/>
    </row>
    <row r="662" spans="1:26" ht="15.75" customHeight="1">
      <c r="A662" s="240"/>
      <c r="B662" s="231"/>
      <c r="C662" s="232"/>
      <c r="D662" s="241"/>
      <c r="E662" s="232"/>
      <c r="F662" s="232"/>
      <c r="G662" s="241"/>
      <c r="H662" s="240"/>
      <c r="I662" s="232"/>
      <c r="J662" s="232"/>
      <c r="K662" s="241"/>
      <c r="L662" s="232"/>
      <c r="M662" s="232"/>
      <c r="N662" s="241"/>
      <c r="O662" s="232"/>
      <c r="P662" s="233"/>
      <c r="R662" s="48"/>
      <c r="S662" s="48"/>
      <c r="T662" s="48"/>
      <c r="U662" s="48"/>
      <c r="V662" s="48"/>
      <c r="W662" s="48"/>
      <c r="X662" s="48"/>
      <c r="Y662" s="48"/>
      <c r="Z662" s="48"/>
    </row>
    <row r="663" spans="1:26" ht="15.75" customHeight="1">
      <c r="A663" s="240"/>
      <c r="B663" s="231"/>
      <c r="C663" s="232"/>
      <c r="D663" s="241"/>
      <c r="E663" s="232"/>
      <c r="F663" s="232"/>
      <c r="G663" s="241"/>
      <c r="H663" s="240"/>
      <c r="I663" s="232"/>
      <c r="J663" s="232"/>
      <c r="K663" s="241"/>
      <c r="L663" s="232"/>
      <c r="M663" s="232"/>
      <c r="N663" s="241"/>
      <c r="O663" s="232"/>
      <c r="P663" s="233"/>
      <c r="R663" s="48"/>
      <c r="S663" s="48"/>
      <c r="T663" s="48"/>
      <c r="U663" s="48"/>
      <c r="V663" s="48"/>
      <c r="W663" s="48"/>
      <c r="X663" s="48"/>
      <c r="Y663" s="48"/>
      <c r="Z663" s="48"/>
    </row>
    <row r="664" spans="1:26" ht="15.75" customHeight="1">
      <c r="A664" s="240"/>
      <c r="B664" s="231"/>
      <c r="C664" s="232"/>
      <c r="D664" s="241"/>
      <c r="E664" s="232"/>
      <c r="F664" s="232"/>
      <c r="G664" s="241"/>
      <c r="H664" s="240"/>
      <c r="I664" s="232"/>
      <c r="J664" s="232"/>
      <c r="K664" s="241"/>
      <c r="L664" s="232"/>
      <c r="M664" s="232"/>
      <c r="N664" s="241"/>
      <c r="O664" s="232"/>
      <c r="P664" s="233"/>
      <c r="R664" s="48"/>
      <c r="S664" s="48"/>
      <c r="T664" s="48"/>
      <c r="U664" s="48"/>
      <c r="V664" s="48"/>
      <c r="W664" s="48"/>
      <c r="X664" s="48"/>
      <c r="Y664" s="48"/>
      <c r="Z664" s="48"/>
    </row>
    <row r="665" spans="1:26" ht="15.75" customHeight="1">
      <c r="A665" s="240"/>
      <c r="B665" s="231"/>
      <c r="C665" s="232"/>
      <c r="D665" s="241"/>
      <c r="E665" s="232"/>
      <c r="F665" s="232"/>
      <c r="G665" s="241"/>
      <c r="H665" s="240"/>
      <c r="I665" s="232"/>
      <c r="J665" s="232"/>
      <c r="K665" s="241"/>
      <c r="L665" s="232"/>
      <c r="M665" s="232"/>
      <c r="N665" s="241"/>
      <c r="O665" s="232"/>
      <c r="P665" s="233"/>
      <c r="R665" s="48"/>
      <c r="S665" s="48"/>
      <c r="T665" s="48"/>
      <c r="U665" s="48"/>
      <c r="V665" s="48"/>
      <c r="W665" s="48"/>
      <c r="X665" s="48"/>
      <c r="Y665" s="48"/>
      <c r="Z665" s="48"/>
    </row>
    <row r="666" spans="1:26" ht="15.75" customHeight="1">
      <c r="A666" s="240"/>
      <c r="B666" s="231"/>
      <c r="C666" s="232"/>
      <c r="D666" s="241"/>
      <c r="E666" s="232"/>
      <c r="F666" s="232"/>
      <c r="G666" s="241"/>
      <c r="H666" s="240"/>
      <c r="I666" s="232"/>
      <c r="J666" s="232"/>
      <c r="K666" s="241"/>
      <c r="L666" s="232"/>
      <c r="M666" s="232"/>
      <c r="N666" s="241"/>
      <c r="O666" s="232"/>
      <c r="P666" s="233"/>
      <c r="R666" s="48"/>
      <c r="S666" s="48"/>
      <c r="T666" s="48"/>
      <c r="U666" s="48"/>
      <c r="V666" s="48"/>
      <c r="W666" s="48"/>
      <c r="X666" s="48"/>
      <c r="Y666" s="48"/>
      <c r="Z666" s="48"/>
    </row>
    <row r="667" spans="1:26" ht="15.75" customHeight="1">
      <c r="A667" s="240"/>
      <c r="B667" s="231"/>
      <c r="C667" s="232"/>
      <c r="D667" s="241"/>
      <c r="E667" s="232"/>
      <c r="F667" s="232"/>
      <c r="G667" s="241"/>
      <c r="H667" s="240"/>
      <c r="I667" s="232"/>
      <c r="J667" s="232"/>
      <c r="K667" s="241"/>
      <c r="L667" s="232"/>
      <c r="M667" s="232"/>
      <c r="N667" s="241"/>
      <c r="O667" s="232"/>
      <c r="P667" s="233"/>
      <c r="R667" s="48"/>
      <c r="S667" s="48"/>
      <c r="T667" s="48"/>
      <c r="U667" s="48"/>
      <c r="V667" s="48"/>
      <c r="W667" s="48"/>
      <c r="X667" s="48"/>
      <c r="Y667" s="48"/>
      <c r="Z667" s="48"/>
    </row>
    <row r="668" spans="1:26" ht="15.75" customHeight="1">
      <c r="A668" s="240"/>
      <c r="B668" s="231"/>
      <c r="C668" s="232"/>
      <c r="D668" s="241"/>
      <c r="E668" s="232"/>
      <c r="F668" s="232"/>
      <c r="G668" s="241"/>
      <c r="H668" s="240"/>
      <c r="I668" s="232"/>
      <c r="J668" s="232"/>
      <c r="K668" s="241"/>
      <c r="L668" s="232"/>
      <c r="M668" s="232"/>
      <c r="N668" s="241"/>
      <c r="O668" s="232"/>
      <c r="P668" s="233"/>
      <c r="R668" s="48"/>
      <c r="S668" s="48"/>
      <c r="T668" s="48"/>
      <c r="U668" s="48"/>
      <c r="V668" s="48"/>
      <c r="W668" s="48"/>
      <c r="X668" s="48"/>
      <c r="Y668" s="48"/>
      <c r="Z668" s="48"/>
    </row>
    <row r="669" spans="1:26" ht="15.75" customHeight="1">
      <c r="A669" s="240"/>
      <c r="B669" s="231"/>
      <c r="C669" s="232"/>
      <c r="D669" s="241"/>
      <c r="E669" s="232"/>
      <c r="F669" s="232"/>
      <c r="G669" s="241"/>
      <c r="H669" s="240"/>
      <c r="I669" s="232"/>
      <c r="J669" s="232"/>
      <c r="K669" s="241"/>
      <c r="L669" s="232"/>
      <c r="M669" s="232"/>
      <c r="N669" s="241"/>
      <c r="O669" s="232"/>
      <c r="P669" s="233"/>
      <c r="R669" s="48"/>
      <c r="S669" s="48"/>
      <c r="T669" s="48"/>
      <c r="U669" s="48"/>
      <c r="V669" s="48"/>
      <c r="W669" s="48"/>
      <c r="X669" s="48"/>
      <c r="Y669" s="48"/>
      <c r="Z669" s="48"/>
    </row>
    <row r="670" spans="1:26" ht="15.75" customHeight="1">
      <c r="A670" s="240"/>
      <c r="B670" s="231"/>
      <c r="C670" s="232"/>
      <c r="D670" s="241"/>
      <c r="E670" s="232"/>
      <c r="F670" s="232"/>
      <c r="G670" s="241"/>
      <c r="H670" s="240"/>
      <c r="I670" s="232"/>
      <c r="J670" s="232"/>
      <c r="K670" s="241"/>
      <c r="L670" s="232"/>
      <c r="M670" s="232"/>
      <c r="N670" s="241"/>
      <c r="O670" s="232"/>
      <c r="P670" s="233"/>
      <c r="R670" s="48"/>
      <c r="S670" s="48"/>
      <c r="T670" s="48"/>
      <c r="U670" s="48"/>
      <c r="V670" s="48"/>
      <c r="W670" s="48"/>
      <c r="X670" s="48"/>
      <c r="Y670" s="48"/>
      <c r="Z670" s="48"/>
    </row>
    <row r="671" spans="1:26" ht="15.75" customHeight="1">
      <c r="A671" s="240"/>
      <c r="B671" s="231"/>
      <c r="C671" s="232"/>
      <c r="D671" s="241"/>
      <c r="E671" s="232"/>
      <c r="F671" s="232"/>
      <c r="G671" s="241"/>
      <c r="H671" s="240"/>
      <c r="I671" s="232"/>
      <c r="J671" s="232"/>
      <c r="K671" s="241"/>
      <c r="L671" s="232"/>
      <c r="M671" s="232"/>
      <c r="N671" s="241"/>
      <c r="O671" s="232"/>
      <c r="P671" s="233"/>
      <c r="R671" s="48"/>
      <c r="S671" s="48"/>
      <c r="T671" s="48"/>
      <c r="U671" s="48"/>
      <c r="V671" s="48"/>
      <c r="W671" s="48"/>
      <c r="X671" s="48"/>
      <c r="Y671" s="48"/>
      <c r="Z671" s="48"/>
    </row>
    <row r="672" spans="1:26" ht="15.75" customHeight="1">
      <c r="A672" s="240"/>
      <c r="B672" s="231"/>
      <c r="C672" s="232"/>
      <c r="D672" s="241"/>
      <c r="E672" s="232"/>
      <c r="F672" s="232"/>
      <c r="G672" s="241"/>
      <c r="H672" s="240"/>
      <c r="I672" s="232"/>
      <c r="J672" s="232"/>
      <c r="K672" s="241"/>
      <c r="L672" s="232"/>
      <c r="M672" s="232"/>
      <c r="N672" s="241"/>
      <c r="O672" s="232"/>
      <c r="P672" s="233"/>
      <c r="R672" s="48"/>
      <c r="S672" s="48"/>
      <c r="T672" s="48"/>
      <c r="U672" s="48"/>
      <c r="V672" s="48"/>
      <c r="W672" s="48"/>
      <c r="X672" s="48"/>
      <c r="Y672" s="48"/>
      <c r="Z672" s="48"/>
    </row>
    <row r="673" spans="1:26" ht="15.75" customHeight="1">
      <c r="A673" s="240"/>
      <c r="B673" s="231"/>
      <c r="C673" s="232"/>
      <c r="D673" s="241"/>
      <c r="E673" s="232"/>
      <c r="F673" s="232"/>
      <c r="G673" s="241"/>
      <c r="H673" s="240"/>
      <c r="I673" s="232"/>
      <c r="J673" s="232"/>
      <c r="K673" s="241"/>
      <c r="L673" s="232"/>
      <c r="M673" s="232"/>
      <c r="N673" s="241"/>
      <c r="O673" s="232"/>
      <c r="P673" s="233"/>
      <c r="R673" s="48"/>
      <c r="S673" s="48"/>
      <c r="T673" s="48"/>
      <c r="U673" s="48"/>
      <c r="V673" s="48"/>
      <c r="W673" s="48"/>
      <c r="X673" s="48"/>
      <c r="Y673" s="48"/>
      <c r="Z673" s="48"/>
    </row>
    <row r="674" spans="1:26" ht="15.75" customHeight="1">
      <c r="A674" s="240"/>
      <c r="B674" s="231"/>
      <c r="C674" s="232"/>
      <c r="D674" s="241"/>
      <c r="E674" s="232"/>
      <c r="F674" s="232"/>
      <c r="G674" s="241"/>
      <c r="H674" s="240"/>
      <c r="I674" s="232"/>
      <c r="J674" s="232"/>
      <c r="K674" s="241"/>
      <c r="L674" s="232"/>
      <c r="M674" s="232"/>
      <c r="N674" s="241"/>
      <c r="O674" s="232"/>
      <c r="P674" s="233"/>
      <c r="R674" s="48"/>
      <c r="S674" s="48"/>
      <c r="T674" s="48"/>
      <c r="U674" s="48"/>
      <c r="V674" s="48"/>
      <c r="W674" s="48"/>
      <c r="X674" s="48"/>
      <c r="Y674" s="48"/>
      <c r="Z674" s="48"/>
    </row>
    <row r="675" spans="1:26" ht="15.75" customHeight="1">
      <c r="A675" s="240"/>
      <c r="B675" s="231"/>
      <c r="C675" s="232"/>
      <c r="D675" s="241"/>
      <c r="E675" s="232"/>
      <c r="F675" s="232"/>
      <c r="G675" s="241"/>
      <c r="H675" s="240"/>
      <c r="I675" s="232"/>
      <c r="J675" s="232"/>
      <c r="K675" s="241"/>
      <c r="L675" s="232"/>
      <c r="M675" s="232"/>
      <c r="N675" s="241"/>
      <c r="O675" s="232"/>
      <c r="P675" s="233"/>
      <c r="R675" s="48"/>
      <c r="S675" s="48"/>
      <c r="T675" s="48"/>
      <c r="U675" s="48"/>
      <c r="V675" s="48"/>
      <c r="W675" s="48"/>
      <c r="X675" s="48"/>
      <c r="Y675" s="48"/>
      <c r="Z675" s="48"/>
    </row>
    <row r="676" spans="1:26" ht="15.75" customHeight="1">
      <c r="A676" s="240"/>
      <c r="B676" s="231"/>
      <c r="C676" s="232"/>
      <c r="D676" s="241"/>
      <c r="E676" s="232"/>
      <c r="F676" s="232"/>
      <c r="G676" s="241"/>
      <c r="H676" s="240"/>
      <c r="I676" s="232"/>
      <c r="J676" s="232"/>
      <c r="K676" s="241"/>
      <c r="L676" s="232"/>
      <c r="M676" s="232"/>
      <c r="N676" s="241"/>
      <c r="O676" s="232"/>
      <c r="P676" s="233"/>
      <c r="R676" s="48"/>
      <c r="S676" s="48"/>
      <c r="T676" s="48"/>
      <c r="U676" s="48"/>
      <c r="V676" s="48"/>
      <c r="W676" s="48"/>
      <c r="X676" s="48"/>
      <c r="Y676" s="48"/>
      <c r="Z676" s="48"/>
    </row>
    <row r="677" spans="1:26" ht="15.75" customHeight="1">
      <c r="A677" s="240"/>
      <c r="B677" s="231"/>
      <c r="C677" s="232"/>
      <c r="D677" s="241"/>
      <c r="E677" s="232"/>
      <c r="F677" s="232"/>
      <c r="G677" s="241"/>
      <c r="H677" s="240"/>
      <c r="I677" s="232"/>
      <c r="J677" s="232"/>
      <c r="K677" s="241"/>
      <c r="L677" s="232"/>
      <c r="M677" s="232"/>
      <c r="N677" s="241"/>
      <c r="O677" s="232"/>
      <c r="P677" s="233"/>
      <c r="R677" s="48"/>
      <c r="S677" s="48"/>
      <c r="T677" s="48"/>
      <c r="U677" s="48"/>
      <c r="V677" s="48"/>
      <c r="W677" s="48"/>
      <c r="X677" s="48"/>
      <c r="Y677" s="48"/>
      <c r="Z677" s="48"/>
    </row>
    <row r="678" spans="1:26" ht="15.75" customHeight="1">
      <c r="A678" s="240"/>
      <c r="B678" s="231"/>
      <c r="C678" s="232"/>
      <c r="D678" s="241"/>
      <c r="E678" s="232"/>
      <c r="F678" s="232"/>
      <c r="G678" s="241"/>
      <c r="H678" s="240"/>
      <c r="I678" s="232"/>
      <c r="J678" s="232"/>
      <c r="K678" s="241"/>
      <c r="L678" s="232"/>
      <c r="M678" s="232"/>
      <c r="N678" s="241"/>
      <c r="O678" s="232"/>
      <c r="P678" s="233"/>
      <c r="R678" s="48"/>
      <c r="S678" s="48"/>
      <c r="T678" s="48"/>
      <c r="U678" s="48"/>
      <c r="V678" s="48"/>
      <c r="W678" s="48"/>
      <c r="X678" s="48"/>
      <c r="Y678" s="48"/>
      <c r="Z678" s="48"/>
    </row>
    <row r="679" spans="1:26" ht="15.75" customHeight="1">
      <c r="A679" s="240"/>
      <c r="B679" s="231"/>
      <c r="C679" s="232"/>
      <c r="D679" s="241"/>
      <c r="E679" s="232"/>
      <c r="F679" s="232"/>
      <c r="G679" s="241"/>
      <c r="H679" s="240"/>
      <c r="I679" s="232"/>
      <c r="J679" s="232"/>
      <c r="K679" s="241"/>
      <c r="L679" s="232"/>
      <c r="M679" s="232"/>
      <c r="N679" s="241"/>
      <c r="O679" s="232"/>
      <c r="P679" s="233"/>
      <c r="R679" s="48"/>
      <c r="S679" s="48"/>
      <c r="T679" s="48"/>
      <c r="U679" s="48"/>
      <c r="V679" s="48"/>
      <c r="W679" s="48"/>
      <c r="X679" s="48"/>
      <c r="Y679" s="48"/>
      <c r="Z679" s="48"/>
    </row>
    <row r="680" spans="1:26" ht="15.75" customHeight="1">
      <c r="A680" s="240"/>
      <c r="B680" s="231"/>
      <c r="C680" s="232"/>
      <c r="D680" s="241"/>
      <c r="E680" s="232"/>
      <c r="F680" s="232"/>
      <c r="G680" s="241"/>
      <c r="H680" s="240"/>
      <c r="I680" s="232"/>
      <c r="J680" s="232"/>
      <c r="K680" s="241"/>
      <c r="L680" s="232"/>
      <c r="M680" s="232"/>
      <c r="N680" s="241"/>
      <c r="O680" s="232"/>
      <c r="P680" s="233"/>
      <c r="R680" s="48"/>
      <c r="S680" s="48"/>
      <c r="T680" s="48"/>
      <c r="U680" s="48"/>
      <c r="V680" s="48"/>
      <c r="W680" s="48"/>
      <c r="X680" s="48"/>
      <c r="Y680" s="48"/>
      <c r="Z680" s="48"/>
    </row>
    <row r="681" spans="1:26" ht="15.75" customHeight="1">
      <c r="A681" s="240"/>
      <c r="B681" s="231"/>
      <c r="C681" s="232"/>
      <c r="D681" s="241"/>
      <c r="E681" s="232"/>
      <c r="F681" s="232"/>
      <c r="G681" s="241"/>
      <c r="H681" s="240"/>
      <c r="I681" s="232"/>
      <c r="J681" s="232"/>
      <c r="K681" s="241"/>
      <c r="L681" s="232"/>
      <c r="M681" s="232"/>
      <c r="N681" s="241"/>
      <c r="O681" s="232"/>
      <c r="P681" s="233"/>
      <c r="R681" s="48"/>
      <c r="S681" s="48"/>
      <c r="T681" s="48"/>
      <c r="U681" s="48"/>
      <c r="V681" s="48"/>
      <c r="W681" s="48"/>
      <c r="X681" s="48"/>
      <c r="Y681" s="48"/>
      <c r="Z681" s="48"/>
    </row>
    <row r="682" spans="1:26" ht="15.75" customHeight="1">
      <c r="A682" s="240"/>
      <c r="B682" s="231"/>
      <c r="C682" s="232"/>
      <c r="D682" s="241"/>
      <c r="E682" s="232"/>
      <c r="F682" s="232"/>
      <c r="G682" s="241"/>
      <c r="H682" s="240"/>
      <c r="I682" s="232"/>
      <c r="J682" s="232"/>
      <c r="K682" s="241"/>
      <c r="L682" s="232"/>
      <c r="M682" s="232"/>
      <c r="N682" s="241"/>
      <c r="O682" s="232"/>
      <c r="P682" s="233"/>
      <c r="R682" s="48"/>
      <c r="S682" s="48"/>
      <c r="T682" s="48"/>
      <c r="U682" s="48"/>
      <c r="V682" s="48"/>
      <c r="W682" s="48"/>
      <c r="X682" s="48"/>
      <c r="Y682" s="48"/>
      <c r="Z682" s="48"/>
    </row>
    <row r="683" spans="1:26" ht="15.75" customHeight="1">
      <c r="A683" s="240"/>
      <c r="B683" s="231"/>
      <c r="C683" s="232"/>
      <c r="D683" s="241"/>
      <c r="E683" s="232"/>
      <c r="F683" s="232"/>
      <c r="G683" s="241"/>
      <c r="H683" s="240"/>
      <c r="I683" s="232"/>
      <c r="J683" s="232"/>
      <c r="K683" s="241"/>
      <c r="L683" s="232"/>
      <c r="M683" s="232"/>
      <c r="N683" s="241"/>
      <c r="O683" s="232"/>
      <c r="P683" s="233"/>
      <c r="R683" s="48"/>
      <c r="S683" s="48"/>
      <c r="T683" s="48"/>
      <c r="U683" s="48"/>
      <c r="V683" s="48"/>
      <c r="W683" s="48"/>
      <c r="X683" s="48"/>
      <c r="Y683" s="48"/>
      <c r="Z683" s="48"/>
    </row>
    <row r="684" spans="1:26" ht="15.75" customHeight="1">
      <c r="A684" s="240"/>
      <c r="B684" s="231"/>
      <c r="C684" s="232"/>
      <c r="D684" s="241"/>
      <c r="E684" s="232"/>
      <c r="F684" s="232"/>
      <c r="G684" s="241"/>
      <c r="H684" s="240"/>
      <c r="I684" s="232"/>
      <c r="J684" s="232"/>
      <c r="K684" s="241"/>
      <c r="L684" s="232"/>
      <c r="M684" s="232"/>
      <c r="N684" s="241"/>
      <c r="O684" s="232"/>
      <c r="P684" s="233"/>
      <c r="R684" s="48"/>
      <c r="S684" s="48"/>
      <c r="T684" s="48"/>
      <c r="U684" s="48"/>
      <c r="V684" s="48"/>
      <c r="W684" s="48"/>
      <c r="X684" s="48"/>
      <c r="Y684" s="48"/>
      <c r="Z684" s="48"/>
    </row>
    <row r="685" spans="1:26" ht="15.75" customHeight="1">
      <c r="A685" s="240"/>
      <c r="B685" s="231"/>
      <c r="C685" s="232"/>
      <c r="D685" s="241"/>
      <c r="E685" s="232"/>
      <c r="F685" s="232"/>
      <c r="G685" s="241"/>
      <c r="H685" s="240"/>
      <c r="I685" s="232"/>
      <c r="J685" s="232"/>
      <c r="K685" s="241"/>
      <c r="L685" s="232"/>
      <c r="M685" s="232"/>
      <c r="N685" s="241"/>
      <c r="O685" s="232"/>
      <c r="P685" s="233"/>
      <c r="R685" s="48"/>
      <c r="S685" s="48"/>
      <c r="T685" s="48"/>
      <c r="U685" s="48"/>
      <c r="V685" s="48"/>
      <c r="W685" s="48"/>
      <c r="X685" s="48"/>
      <c r="Y685" s="48"/>
      <c r="Z685" s="48"/>
    </row>
    <row r="686" spans="1:26" ht="15.75" customHeight="1">
      <c r="A686" s="240"/>
      <c r="B686" s="231"/>
      <c r="C686" s="232"/>
      <c r="D686" s="241"/>
      <c r="E686" s="232"/>
      <c r="F686" s="232"/>
      <c r="G686" s="241"/>
      <c r="H686" s="240"/>
      <c r="I686" s="232"/>
      <c r="J686" s="232"/>
      <c r="K686" s="241"/>
      <c r="L686" s="232"/>
      <c r="M686" s="232"/>
      <c r="N686" s="241"/>
      <c r="O686" s="232"/>
      <c r="P686" s="233"/>
      <c r="R686" s="48"/>
      <c r="S686" s="48"/>
      <c r="T686" s="48"/>
      <c r="U686" s="48"/>
      <c r="V686" s="48"/>
      <c r="W686" s="48"/>
      <c r="X686" s="48"/>
      <c r="Y686" s="48"/>
      <c r="Z686" s="48"/>
    </row>
    <row r="687" spans="1:26" ht="15.75" customHeight="1">
      <c r="A687" s="240"/>
      <c r="B687" s="231"/>
      <c r="C687" s="232"/>
      <c r="D687" s="241"/>
      <c r="E687" s="232"/>
      <c r="F687" s="232"/>
      <c r="G687" s="241"/>
      <c r="H687" s="240"/>
      <c r="I687" s="232"/>
      <c r="J687" s="232"/>
      <c r="K687" s="241"/>
      <c r="L687" s="232"/>
      <c r="M687" s="232"/>
      <c r="N687" s="241"/>
      <c r="O687" s="232"/>
      <c r="P687" s="233"/>
      <c r="R687" s="48"/>
      <c r="S687" s="48"/>
      <c r="T687" s="48"/>
      <c r="U687" s="48"/>
      <c r="V687" s="48"/>
      <c r="W687" s="48"/>
      <c r="X687" s="48"/>
      <c r="Y687" s="48"/>
      <c r="Z687" s="48"/>
    </row>
    <row r="688" spans="1:26" ht="15.75" customHeight="1">
      <c r="A688" s="240"/>
      <c r="B688" s="231"/>
      <c r="C688" s="232"/>
      <c r="D688" s="241"/>
      <c r="E688" s="232"/>
      <c r="F688" s="232"/>
      <c r="G688" s="241"/>
      <c r="H688" s="240"/>
      <c r="I688" s="232"/>
      <c r="J688" s="232"/>
      <c r="K688" s="241"/>
      <c r="L688" s="232"/>
      <c r="M688" s="232"/>
      <c r="N688" s="241"/>
      <c r="O688" s="232"/>
      <c r="P688" s="233"/>
      <c r="R688" s="48"/>
      <c r="S688" s="48"/>
      <c r="T688" s="48"/>
      <c r="U688" s="48"/>
      <c r="V688" s="48"/>
      <c r="W688" s="48"/>
      <c r="X688" s="48"/>
      <c r="Y688" s="48"/>
      <c r="Z688" s="48"/>
    </row>
    <row r="689" spans="1:26" ht="15.75" customHeight="1">
      <c r="A689" s="240"/>
      <c r="B689" s="231"/>
      <c r="C689" s="232"/>
      <c r="D689" s="241"/>
      <c r="E689" s="232"/>
      <c r="F689" s="232"/>
      <c r="G689" s="241"/>
      <c r="H689" s="240"/>
      <c r="I689" s="232"/>
      <c r="J689" s="232"/>
      <c r="K689" s="241"/>
      <c r="L689" s="232"/>
      <c r="M689" s="232"/>
      <c r="N689" s="241"/>
      <c r="O689" s="232"/>
      <c r="P689" s="233"/>
      <c r="R689" s="48"/>
      <c r="S689" s="48"/>
      <c r="T689" s="48"/>
      <c r="U689" s="48"/>
      <c r="V689" s="48"/>
      <c r="W689" s="48"/>
      <c r="X689" s="48"/>
      <c r="Y689" s="48"/>
      <c r="Z689" s="48"/>
    </row>
    <row r="690" spans="1:26" ht="15.75" customHeight="1">
      <c r="A690" s="240"/>
      <c r="B690" s="231"/>
      <c r="C690" s="232"/>
      <c r="D690" s="241"/>
      <c r="E690" s="232"/>
      <c r="F690" s="232"/>
      <c r="G690" s="241"/>
      <c r="H690" s="240"/>
      <c r="I690" s="232"/>
      <c r="J690" s="232"/>
      <c r="K690" s="241"/>
      <c r="L690" s="232"/>
      <c r="M690" s="232"/>
      <c r="N690" s="241"/>
      <c r="O690" s="232"/>
      <c r="P690" s="233"/>
      <c r="R690" s="48"/>
      <c r="S690" s="48"/>
      <c r="T690" s="48"/>
      <c r="U690" s="48"/>
      <c r="V690" s="48"/>
      <c r="W690" s="48"/>
      <c r="X690" s="48"/>
      <c r="Y690" s="48"/>
      <c r="Z690" s="48"/>
    </row>
    <row r="691" spans="1:26" ht="15.75" customHeight="1">
      <c r="A691" s="240"/>
      <c r="B691" s="231"/>
      <c r="C691" s="232"/>
      <c r="D691" s="241"/>
      <c r="E691" s="232"/>
      <c r="F691" s="232"/>
      <c r="G691" s="241"/>
      <c r="H691" s="240"/>
      <c r="I691" s="232"/>
      <c r="J691" s="232"/>
      <c r="K691" s="241"/>
      <c r="L691" s="232"/>
      <c r="M691" s="232"/>
      <c r="N691" s="241"/>
      <c r="O691" s="232"/>
      <c r="P691" s="233"/>
      <c r="R691" s="48"/>
      <c r="S691" s="48"/>
      <c r="T691" s="48"/>
      <c r="U691" s="48"/>
      <c r="V691" s="48"/>
      <c r="W691" s="48"/>
      <c r="X691" s="48"/>
      <c r="Y691" s="48"/>
      <c r="Z691" s="48"/>
    </row>
    <row r="692" spans="1:26" ht="15.75" customHeight="1">
      <c r="A692" s="240"/>
      <c r="B692" s="231"/>
      <c r="C692" s="232"/>
      <c r="D692" s="241"/>
      <c r="E692" s="232"/>
      <c r="F692" s="232"/>
      <c r="G692" s="241"/>
      <c r="H692" s="240"/>
      <c r="I692" s="232"/>
      <c r="J692" s="232"/>
      <c r="K692" s="241"/>
      <c r="L692" s="232"/>
      <c r="M692" s="232"/>
      <c r="N692" s="241"/>
      <c r="O692" s="232"/>
      <c r="P692" s="233"/>
      <c r="R692" s="48"/>
      <c r="S692" s="48"/>
      <c r="T692" s="48"/>
      <c r="U692" s="48"/>
      <c r="V692" s="48"/>
      <c r="W692" s="48"/>
      <c r="X692" s="48"/>
      <c r="Y692" s="48"/>
      <c r="Z692" s="48"/>
    </row>
    <row r="693" spans="1:26" ht="15.75" customHeight="1">
      <c r="A693" s="240"/>
      <c r="B693" s="231"/>
      <c r="C693" s="232"/>
      <c r="D693" s="241"/>
      <c r="E693" s="232"/>
      <c r="F693" s="232"/>
      <c r="G693" s="241"/>
      <c r="H693" s="240"/>
      <c r="I693" s="232"/>
      <c r="J693" s="232"/>
      <c r="K693" s="241"/>
      <c r="L693" s="232"/>
      <c r="M693" s="232"/>
      <c r="N693" s="241"/>
      <c r="O693" s="232"/>
      <c r="P693" s="233"/>
      <c r="R693" s="48"/>
      <c r="S693" s="48"/>
      <c r="T693" s="48"/>
      <c r="U693" s="48"/>
      <c r="V693" s="48"/>
      <c r="W693" s="48"/>
      <c r="X693" s="48"/>
      <c r="Y693" s="48"/>
      <c r="Z693" s="48"/>
    </row>
    <row r="694" spans="1:26" ht="15.75" customHeight="1">
      <c r="A694" s="240"/>
      <c r="B694" s="231"/>
      <c r="C694" s="232"/>
      <c r="D694" s="241"/>
      <c r="E694" s="232"/>
      <c r="F694" s="232"/>
      <c r="G694" s="241"/>
      <c r="H694" s="240"/>
      <c r="I694" s="232"/>
      <c r="J694" s="232"/>
      <c r="K694" s="241"/>
      <c r="L694" s="232"/>
      <c r="M694" s="232"/>
      <c r="N694" s="241"/>
      <c r="O694" s="232"/>
      <c r="P694" s="233"/>
      <c r="R694" s="48"/>
      <c r="S694" s="48"/>
      <c r="T694" s="48"/>
      <c r="U694" s="48"/>
      <c r="V694" s="48"/>
      <c r="W694" s="48"/>
      <c r="X694" s="48"/>
      <c r="Y694" s="48"/>
      <c r="Z694" s="48"/>
    </row>
    <row r="695" spans="1:26" ht="15.75" customHeight="1">
      <c r="A695" s="240"/>
      <c r="B695" s="231"/>
      <c r="C695" s="232"/>
      <c r="D695" s="241"/>
      <c r="E695" s="232"/>
      <c r="F695" s="232"/>
      <c r="G695" s="241"/>
      <c r="H695" s="240"/>
      <c r="I695" s="232"/>
      <c r="J695" s="232"/>
      <c r="K695" s="241"/>
      <c r="L695" s="232"/>
      <c r="M695" s="232"/>
      <c r="N695" s="241"/>
      <c r="O695" s="232"/>
      <c r="P695" s="233"/>
      <c r="R695" s="48"/>
      <c r="S695" s="48"/>
      <c r="T695" s="48"/>
      <c r="U695" s="48"/>
      <c r="V695" s="48"/>
      <c r="W695" s="48"/>
      <c r="X695" s="48"/>
      <c r="Y695" s="48"/>
      <c r="Z695" s="48"/>
    </row>
    <row r="696" spans="1:26" ht="15.75" customHeight="1">
      <c r="A696" s="240"/>
      <c r="B696" s="231"/>
      <c r="C696" s="232"/>
      <c r="D696" s="241"/>
      <c r="E696" s="232"/>
      <c r="F696" s="232"/>
      <c r="G696" s="241"/>
      <c r="H696" s="240"/>
      <c r="I696" s="232"/>
      <c r="J696" s="232"/>
      <c r="K696" s="241"/>
      <c r="L696" s="232"/>
      <c r="M696" s="232"/>
      <c r="N696" s="241"/>
      <c r="O696" s="232"/>
      <c r="P696" s="233"/>
      <c r="R696" s="48"/>
      <c r="S696" s="48"/>
      <c r="T696" s="48"/>
      <c r="U696" s="48"/>
      <c r="V696" s="48"/>
      <c r="W696" s="48"/>
      <c r="X696" s="48"/>
      <c r="Y696" s="48"/>
      <c r="Z696" s="48"/>
    </row>
    <row r="697" spans="1:26" ht="15.75" customHeight="1">
      <c r="A697" s="240"/>
      <c r="B697" s="231"/>
      <c r="C697" s="232"/>
      <c r="D697" s="241"/>
      <c r="E697" s="232"/>
      <c r="F697" s="232"/>
      <c r="G697" s="241"/>
      <c r="H697" s="240"/>
      <c r="I697" s="232"/>
      <c r="J697" s="232"/>
      <c r="K697" s="241"/>
      <c r="L697" s="232"/>
      <c r="M697" s="232"/>
      <c r="N697" s="241"/>
      <c r="O697" s="232"/>
      <c r="P697" s="233"/>
      <c r="R697" s="48"/>
      <c r="S697" s="48"/>
      <c r="T697" s="48"/>
      <c r="U697" s="48"/>
      <c r="V697" s="48"/>
      <c r="W697" s="48"/>
      <c r="X697" s="48"/>
      <c r="Y697" s="48"/>
      <c r="Z697" s="48"/>
    </row>
    <row r="698" spans="1:26" ht="15.75" customHeight="1">
      <c r="A698" s="240"/>
      <c r="B698" s="231"/>
      <c r="C698" s="232"/>
      <c r="D698" s="241"/>
      <c r="E698" s="232"/>
      <c r="F698" s="232"/>
      <c r="G698" s="241"/>
      <c r="H698" s="240"/>
      <c r="I698" s="232"/>
      <c r="J698" s="232"/>
      <c r="K698" s="241"/>
      <c r="L698" s="232"/>
      <c r="M698" s="232"/>
      <c r="N698" s="241"/>
      <c r="O698" s="232"/>
      <c r="P698" s="233"/>
      <c r="R698" s="48"/>
      <c r="S698" s="48"/>
      <c r="T698" s="48"/>
      <c r="U698" s="48"/>
      <c r="V698" s="48"/>
      <c r="W698" s="48"/>
      <c r="X698" s="48"/>
      <c r="Y698" s="48"/>
      <c r="Z698" s="48"/>
    </row>
    <row r="699" spans="1:26" ht="15.75" customHeight="1">
      <c r="A699" s="240"/>
      <c r="B699" s="231"/>
      <c r="C699" s="232"/>
      <c r="D699" s="241"/>
      <c r="E699" s="232"/>
      <c r="F699" s="232"/>
      <c r="G699" s="241"/>
      <c r="H699" s="240"/>
      <c r="I699" s="232"/>
      <c r="J699" s="232"/>
      <c r="K699" s="241"/>
      <c r="L699" s="232"/>
      <c r="M699" s="232"/>
      <c r="N699" s="241"/>
      <c r="O699" s="232"/>
      <c r="P699" s="233"/>
      <c r="R699" s="48"/>
      <c r="S699" s="48"/>
      <c r="T699" s="48"/>
      <c r="U699" s="48"/>
      <c r="V699" s="48"/>
      <c r="W699" s="48"/>
      <c r="X699" s="48"/>
      <c r="Y699" s="48"/>
      <c r="Z699" s="48"/>
    </row>
    <row r="700" spans="1:26" ht="15.75" customHeight="1">
      <c r="A700" s="240"/>
      <c r="B700" s="231"/>
      <c r="C700" s="232"/>
      <c r="D700" s="241"/>
      <c r="E700" s="232"/>
      <c r="F700" s="232"/>
      <c r="G700" s="241"/>
      <c r="H700" s="240"/>
      <c r="I700" s="232"/>
      <c r="J700" s="232"/>
      <c r="K700" s="241"/>
      <c r="L700" s="232"/>
      <c r="M700" s="232"/>
      <c r="N700" s="241"/>
      <c r="O700" s="232"/>
      <c r="P700" s="233"/>
      <c r="R700" s="48"/>
      <c r="S700" s="48"/>
      <c r="T700" s="48"/>
      <c r="U700" s="48"/>
      <c r="V700" s="48"/>
      <c r="W700" s="48"/>
      <c r="X700" s="48"/>
      <c r="Y700" s="48"/>
      <c r="Z700" s="48"/>
    </row>
    <row r="701" spans="1:26" ht="15.75" customHeight="1">
      <c r="A701" s="240"/>
      <c r="B701" s="231"/>
      <c r="C701" s="232"/>
      <c r="D701" s="241"/>
      <c r="E701" s="232"/>
      <c r="F701" s="232"/>
      <c r="G701" s="241"/>
      <c r="H701" s="240"/>
      <c r="I701" s="232"/>
      <c r="J701" s="232"/>
      <c r="K701" s="241"/>
      <c r="L701" s="232"/>
      <c r="M701" s="232"/>
      <c r="N701" s="241"/>
      <c r="O701" s="232"/>
      <c r="P701" s="233"/>
      <c r="R701" s="48"/>
      <c r="S701" s="48"/>
      <c r="T701" s="48"/>
      <c r="U701" s="48"/>
      <c r="V701" s="48"/>
      <c r="W701" s="48"/>
      <c r="X701" s="48"/>
      <c r="Y701" s="48"/>
      <c r="Z701" s="48"/>
    </row>
    <row r="702" spans="1:26" ht="15.75" customHeight="1">
      <c r="A702" s="240"/>
      <c r="B702" s="231"/>
      <c r="C702" s="232"/>
      <c r="D702" s="241"/>
      <c r="E702" s="232"/>
      <c r="F702" s="232"/>
      <c r="G702" s="241"/>
      <c r="H702" s="240"/>
      <c r="I702" s="232"/>
      <c r="J702" s="232"/>
      <c r="K702" s="241"/>
      <c r="L702" s="232"/>
      <c r="M702" s="232"/>
      <c r="N702" s="241"/>
      <c r="O702" s="232"/>
      <c r="P702" s="233"/>
      <c r="R702" s="48"/>
      <c r="S702" s="48"/>
      <c r="T702" s="48"/>
      <c r="U702" s="48"/>
      <c r="V702" s="48"/>
      <c r="W702" s="48"/>
      <c r="X702" s="48"/>
      <c r="Y702" s="48"/>
      <c r="Z702" s="48"/>
    </row>
    <row r="703" spans="1:26" ht="15.75" customHeight="1">
      <c r="A703" s="240"/>
      <c r="B703" s="231"/>
      <c r="C703" s="232"/>
      <c r="D703" s="241"/>
      <c r="E703" s="232"/>
      <c r="F703" s="232"/>
      <c r="G703" s="241"/>
      <c r="H703" s="240"/>
      <c r="I703" s="232"/>
      <c r="J703" s="232"/>
      <c r="K703" s="241"/>
      <c r="L703" s="232"/>
      <c r="M703" s="232"/>
      <c r="N703" s="241"/>
      <c r="O703" s="232"/>
      <c r="P703" s="233"/>
      <c r="R703" s="48"/>
      <c r="S703" s="48"/>
      <c r="T703" s="48"/>
      <c r="U703" s="48"/>
      <c r="V703" s="48"/>
      <c r="W703" s="48"/>
      <c r="X703" s="48"/>
      <c r="Y703" s="48"/>
      <c r="Z703" s="48"/>
    </row>
    <row r="704" spans="1:26" ht="15.75" customHeight="1">
      <c r="A704" s="240"/>
      <c r="B704" s="231"/>
      <c r="C704" s="232"/>
      <c r="D704" s="241"/>
      <c r="E704" s="232"/>
      <c r="F704" s="232"/>
      <c r="G704" s="241"/>
      <c r="H704" s="240"/>
      <c r="I704" s="232"/>
      <c r="J704" s="232"/>
      <c r="K704" s="241"/>
      <c r="L704" s="232"/>
      <c r="M704" s="232"/>
      <c r="N704" s="241"/>
      <c r="O704" s="232"/>
      <c r="P704" s="233"/>
      <c r="R704" s="48"/>
      <c r="S704" s="48"/>
      <c r="T704" s="48"/>
      <c r="U704" s="48"/>
      <c r="V704" s="48"/>
      <c r="W704" s="48"/>
      <c r="X704" s="48"/>
      <c r="Y704" s="48"/>
      <c r="Z704" s="48"/>
    </row>
    <row r="705" spans="1:26" ht="15.75" customHeight="1">
      <c r="A705" s="240"/>
      <c r="B705" s="231"/>
      <c r="C705" s="232"/>
      <c r="D705" s="241"/>
      <c r="E705" s="232"/>
      <c r="F705" s="232"/>
      <c r="G705" s="241"/>
      <c r="H705" s="240"/>
      <c r="I705" s="232"/>
      <c r="J705" s="232"/>
      <c r="K705" s="241"/>
      <c r="L705" s="232"/>
      <c r="M705" s="232"/>
      <c r="N705" s="241"/>
      <c r="O705" s="232"/>
      <c r="P705" s="233"/>
      <c r="R705" s="48"/>
      <c r="S705" s="48"/>
      <c r="T705" s="48"/>
      <c r="U705" s="48"/>
      <c r="V705" s="48"/>
      <c r="W705" s="48"/>
      <c r="X705" s="48"/>
      <c r="Y705" s="48"/>
      <c r="Z705" s="48"/>
    </row>
    <row r="706" spans="1:26" ht="15.75" customHeight="1">
      <c r="A706" s="240"/>
      <c r="B706" s="231"/>
      <c r="C706" s="232"/>
      <c r="D706" s="241"/>
      <c r="E706" s="232"/>
      <c r="F706" s="232"/>
      <c r="G706" s="241"/>
      <c r="H706" s="240"/>
      <c r="I706" s="232"/>
      <c r="J706" s="232"/>
      <c r="K706" s="241"/>
      <c r="L706" s="232"/>
      <c r="M706" s="232"/>
      <c r="N706" s="241"/>
      <c r="O706" s="232"/>
      <c r="P706" s="233"/>
      <c r="R706" s="48"/>
      <c r="S706" s="48"/>
      <c r="T706" s="48"/>
      <c r="U706" s="48"/>
      <c r="V706" s="48"/>
      <c r="W706" s="48"/>
      <c r="X706" s="48"/>
      <c r="Y706" s="48"/>
      <c r="Z706" s="48"/>
    </row>
    <row r="707" spans="1:26" ht="15.75" customHeight="1">
      <c r="A707" s="240"/>
      <c r="B707" s="231"/>
      <c r="C707" s="232"/>
      <c r="D707" s="241"/>
      <c r="E707" s="232"/>
      <c r="F707" s="232"/>
      <c r="G707" s="241"/>
      <c r="H707" s="240"/>
      <c r="I707" s="232"/>
      <c r="J707" s="232"/>
      <c r="K707" s="241"/>
      <c r="L707" s="232"/>
      <c r="M707" s="232"/>
      <c r="N707" s="241"/>
      <c r="O707" s="232"/>
      <c r="P707" s="233"/>
      <c r="R707" s="48"/>
      <c r="S707" s="48"/>
      <c r="T707" s="48"/>
      <c r="U707" s="48"/>
      <c r="V707" s="48"/>
      <c r="W707" s="48"/>
      <c r="X707" s="48"/>
      <c r="Y707" s="48"/>
      <c r="Z707" s="48"/>
    </row>
    <row r="708" spans="1:26" ht="15.75" customHeight="1">
      <c r="A708" s="240"/>
      <c r="B708" s="231"/>
      <c r="C708" s="232"/>
      <c r="D708" s="241"/>
      <c r="E708" s="232"/>
      <c r="F708" s="232"/>
      <c r="G708" s="241"/>
      <c r="H708" s="240"/>
      <c r="I708" s="232"/>
      <c r="J708" s="232"/>
      <c r="K708" s="241"/>
      <c r="L708" s="232"/>
      <c r="M708" s="232"/>
      <c r="N708" s="241"/>
      <c r="O708" s="232"/>
      <c r="P708" s="233"/>
      <c r="R708" s="48"/>
      <c r="S708" s="48"/>
      <c r="T708" s="48"/>
      <c r="U708" s="48"/>
      <c r="V708" s="48"/>
      <c r="W708" s="48"/>
      <c r="X708" s="48"/>
      <c r="Y708" s="48"/>
      <c r="Z708" s="48"/>
    </row>
    <row r="709" spans="1:26" ht="15.75" customHeight="1">
      <c r="A709" s="240"/>
      <c r="B709" s="231"/>
      <c r="C709" s="232"/>
      <c r="D709" s="241"/>
      <c r="E709" s="232"/>
      <c r="F709" s="232"/>
      <c r="G709" s="241"/>
      <c r="H709" s="240"/>
      <c r="I709" s="232"/>
      <c r="J709" s="232"/>
      <c r="K709" s="241"/>
      <c r="L709" s="232"/>
      <c r="M709" s="232"/>
      <c r="N709" s="241"/>
      <c r="O709" s="232"/>
      <c r="P709" s="233"/>
      <c r="R709" s="48"/>
      <c r="S709" s="48"/>
      <c r="T709" s="48"/>
      <c r="U709" s="48"/>
      <c r="V709" s="48"/>
      <c r="W709" s="48"/>
      <c r="X709" s="48"/>
      <c r="Y709" s="48"/>
      <c r="Z709" s="48"/>
    </row>
    <row r="710" spans="1:26" ht="15.75" customHeight="1">
      <c r="A710" s="240"/>
      <c r="B710" s="231"/>
      <c r="C710" s="232"/>
      <c r="D710" s="241"/>
      <c r="E710" s="232"/>
      <c r="F710" s="232"/>
      <c r="G710" s="241"/>
      <c r="H710" s="240"/>
      <c r="I710" s="232"/>
      <c r="J710" s="232"/>
      <c r="K710" s="241"/>
      <c r="L710" s="232"/>
      <c r="M710" s="232"/>
      <c r="N710" s="241"/>
      <c r="O710" s="232"/>
      <c r="P710" s="233"/>
      <c r="R710" s="48"/>
      <c r="S710" s="48"/>
      <c r="T710" s="48"/>
      <c r="U710" s="48"/>
      <c r="V710" s="48"/>
      <c r="W710" s="48"/>
      <c r="X710" s="48"/>
      <c r="Y710" s="48"/>
      <c r="Z710" s="48"/>
    </row>
    <row r="711" spans="1:26" ht="15.75" customHeight="1">
      <c r="A711" s="240"/>
      <c r="B711" s="231"/>
      <c r="C711" s="232"/>
      <c r="D711" s="241"/>
      <c r="E711" s="232"/>
      <c r="F711" s="232"/>
      <c r="G711" s="241"/>
      <c r="H711" s="240"/>
      <c r="I711" s="232"/>
      <c r="J711" s="232"/>
      <c r="K711" s="241"/>
      <c r="L711" s="232"/>
      <c r="M711" s="232"/>
      <c r="N711" s="241"/>
      <c r="O711" s="232"/>
      <c r="P711" s="233"/>
      <c r="R711" s="48"/>
      <c r="S711" s="48"/>
      <c r="T711" s="48"/>
      <c r="U711" s="48"/>
      <c r="V711" s="48"/>
      <c r="W711" s="48"/>
      <c r="X711" s="48"/>
      <c r="Y711" s="48"/>
      <c r="Z711" s="48"/>
    </row>
    <row r="712" spans="1:26" ht="15.75" customHeight="1">
      <c r="A712" s="240"/>
      <c r="B712" s="231"/>
      <c r="C712" s="232"/>
      <c r="D712" s="241"/>
      <c r="E712" s="232"/>
      <c r="F712" s="232"/>
      <c r="G712" s="241"/>
      <c r="H712" s="240"/>
      <c r="I712" s="232"/>
      <c r="J712" s="232"/>
      <c r="K712" s="241"/>
      <c r="L712" s="232"/>
      <c r="M712" s="232"/>
      <c r="N712" s="241"/>
      <c r="O712" s="232"/>
      <c r="P712" s="233"/>
      <c r="R712" s="48"/>
      <c r="S712" s="48"/>
      <c r="T712" s="48"/>
      <c r="U712" s="48"/>
      <c r="V712" s="48"/>
      <c r="W712" s="48"/>
      <c r="X712" s="48"/>
      <c r="Y712" s="48"/>
      <c r="Z712" s="48"/>
    </row>
    <row r="713" spans="1:26" ht="15.75" customHeight="1">
      <c r="A713" s="240"/>
      <c r="B713" s="231"/>
      <c r="C713" s="232"/>
      <c r="D713" s="241"/>
      <c r="E713" s="232"/>
      <c r="F713" s="232"/>
      <c r="G713" s="241"/>
      <c r="H713" s="240"/>
      <c r="I713" s="232"/>
      <c r="J713" s="232"/>
      <c r="K713" s="241"/>
      <c r="L713" s="232"/>
      <c r="M713" s="232"/>
      <c r="N713" s="241"/>
      <c r="O713" s="232"/>
      <c r="P713" s="233"/>
      <c r="R713" s="48"/>
      <c r="S713" s="48"/>
      <c r="T713" s="48"/>
      <c r="U713" s="48"/>
      <c r="V713" s="48"/>
      <c r="W713" s="48"/>
      <c r="X713" s="48"/>
      <c r="Y713" s="48"/>
      <c r="Z713" s="48"/>
    </row>
    <row r="714" spans="1:26" ht="15.75" customHeight="1">
      <c r="A714" s="240"/>
      <c r="B714" s="231"/>
      <c r="C714" s="232"/>
      <c r="D714" s="241"/>
      <c r="E714" s="232"/>
      <c r="F714" s="232"/>
      <c r="G714" s="241"/>
      <c r="H714" s="240"/>
      <c r="I714" s="232"/>
      <c r="J714" s="232"/>
      <c r="K714" s="241"/>
      <c r="L714" s="232"/>
      <c r="M714" s="232"/>
      <c r="N714" s="241"/>
      <c r="O714" s="232"/>
      <c r="P714" s="233"/>
      <c r="R714" s="48"/>
      <c r="S714" s="48"/>
      <c r="T714" s="48"/>
      <c r="U714" s="48"/>
      <c r="V714" s="48"/>
      <c r="W714" s="48"/>
      <c r="X714" s="48"/>
      <c r="Y714" s="48"/>
      <c r="Z714" s="48"/>
    </row>
    <row r="715" spans="1:26" ht="15.75" customHeight="1">
      <c r="A715" s="240"/>
      <c r="B715" s="231"/>
      <c r="C715" s="232"/>
      <c r="D715" s="241"/>
      <c r="E715" s="232"/>
      <c r="F715" s="232"/>
      <c r="G715" s="241"/>
      <c r="H715" s="240"/>
      <c r="I715" s="232"/>
      <c r="J715" s="232"/>
      <c r="K715" s="241"/>
      <c r="L715" s="232"/>
      <c r="M715" s="232"/>
      <c r="N715" s="241"/>
      <c r="O715" s="232"/>
      <c r="P715" s="233"/>
      <c r="R715" s="48"/>
      <c r="S715" s="48"/>
      <c r="T715" s="48"/>
      <c r="U715" s="48"/>
      <c r="V715" s="48"/>
      <c r="W715" s="48"/>
      <c r="X715" s="48"/>
      <c r="Y715" s="48"/>
      <c r="Z715" s="48"/>
    </row>
    <row r="716" spans="1:26" ht="15.75" customHeight="1">
      <c r="A716" s="240"/>
      <c r="B716" s="231"/>
      <c r="C716" s="232"/>
      <c r="D716" s="241"/>
      <c r="E716" s="232"/>
      <c r="F716" s="232"/>
      <c r="G716" s="241"/>
      <c r="H716" s="240"/>
      <c r="I716" s="232"/>
      <c r="J716" s="232"/>
      <c r="K716" s="241"/>
      <c r="L716" s="232"/>
      <c r="M716" s="232"/>
      <c r="N716" s="241"/>
      <c r="O716" s="232"/>
      <c r="P716" s="233"/>
      <c r="R716" s="48"/>
      <c r="S716" s="48"/>
      <c r="T716" s="48"/>
      <c r="U716" s="48"/>
      <c r="V716" s="48"/>
      <c r="W716" s="48"/>
      <c r="X716" s="48"/>
      <c r="Y716" s="48"/>
      <c r="Z716" s="48"/>
    </row>
    <row r="717" spans="1:26" ht="15.75" customHeight="1">
      <c r="A717" s="240"/>
      <c r="B717" s="231"/>
      <c r="C717" s="232"/>
      <c r="D717" s="241"/>
      <c r="E717" s="232"/>
      <c r="F717" s="232"/>
      <c r="G717" s="241"/>
      <c r="H717" s="240"/>
      <c r="I717" s="232"/>
      <c r="J717" s="232"/>
      <c r="K717" s="241"/>
      <c r="L717" s="232"/>
      <c r="M717" s="232"/>
      <c r="N717" s="241"/>
      <c r="O717" s="232"/>
      <c r="P717" s="233"/>
      <c r="R717" s="48"/>
      <c r="S717" s="48"/>
      <c r="T717" s="48"/>
      <c r="U717" s="48"/>
      <c r="V717" s="48"/>
      <c r="W717" s="48"/>
      <c r="X717" s="48"/>
      <c r="Y717" s="48"/>
      <c r="Z717" s="48"/>
    </row>
    <row r="718" spans="1:26" ht="15.75" customHeight="1">
      <c r="A718" s="240"/>
      <c r="B718" s="231"/>
      <c r="C718" s="232"/>
      <c r="D718" s="241"/>
      <c r="E718" s="232"/>
      <c r="F718" s="232"/>
      <c r="G718" s="241"/>
      <c r="H718" s="240"/>
      <c r="I718" s="232"/>
      <c r="J718" s="232"/>
      <c r="K718" s="241"/>
      <c r="L718" s="232"/>
      <c r="M718" s="232"/>
      <c r="N718" s="241"/>
      <c r="O718" s="232"/>
      <c r="P718" s="233"/>
      <c r="R718" s="48"/>
      <c r="S718" s="48"/>
      <c r="T718" s="48"/>
      <c r="U718" s="48"/>
      <c r="V718" s="48"/>
      <c r="W718" s="48"/>
      <c r="X718" s="48"/>
      <c r="Y718" s="48"/>
      <c r="Z718" s="48"/>
    </row>
    <row r="719" spans="1:26" ht="15.75" customHeight="1">
      <c r="A719" s="240"/>
      <c r="B719" s="231"/>
      <c r="C719" s="232"/>
      <c r="D719" s="241"/>
      <c r="E719" s="232"/>
      <c r="F719" s="232"/>
      <c r="G719" s="241"/>
      <c r="H719" s="240"/>
      <c r="I719" s="232"/>
      <c r="J719" s="232"/>
      <c r="K719" s="241"/>
      <c r="L719" s="232"/>
      <c r="M719" s="232"/>
      <c r="N719" s="241"/>
      <c r="O719" s="232"/>
      <c r="P719" s="233"/>
      <c r="R719" s="48"/>
      <c r="S719" s="48"/>
      <c r="T719" s="48"/>
      <c r="U719" s="48"/>
      <c r="V719" s="48"/>
      <c r="W719" s="48"/>
      <c r="X719" s="48"/>
      <c r="Y719" s="48"/>
      <c r="Z719" s="48"/>
    </row>
    <row r="720" spans="1:26" ht="15.75" customHeight="1">
      <c r="A720" s="240"/>
      <c r="B720" s="231"/>
      <c r="C720" s="232"/>
      <c r="D720" s="241"/>
      <c r="E720" s="232"/>
      <c r="F720" s="232"/>
      <c r="G720" s="241"/>
      <c r="H720" s="240"/>
      <c r="I720" s="232"/>
      <c r="J720" s="232"/>
      <c r="K720" s="241"/>
      <c r="L720" s="232"/>
      <c r="M720" s="232"/>
      <c r="N720" s="241"/>
      <c r="O720" s="232"/>
      <c r="P720" s="233"/>
      <c r="R720" s="48"/>
      <c r="S720" s="48"/>
      <c r="T720" s="48"/>
      <c r="U720" s="48"/>
      <c r="V720" s="48"/>
      <c r="W720" s="48"/>
      <c r="X720" s="48"/>
      <c r="Y720" s="48"/>
      <c r="Z720" s="48"/>
    </row>
    <row r="721" spans="1:26" ht="15.75" customHeight="1">
      <c r="A721" s="240"/>
      <c r="B721" s="231"/>
      <c r="C721" s="232"/>
      <c r="D721" s="241"/>
      <c r="E721" s="232"/>
      <c r="F721" s="232"/>
      <c r="G721" s="241"/>
      <c r="H721" s="240"/>
      <c r="I721" s="232"/>
      <c r="J721" s="232"/>
      <c r="K721" s="241"/>
      <c r="L721" s="232"/>
      <c r="M721" s="232"/>
      <c r="N721" s="241"/>
      <c r="O721" s="232"/>
      <c r="P721" s="233"/>
      <c r="R721" s="48"/>
      <c r="S721" s="48"/>
      <c r="T721" s="48"/>
      <c r="U721" s="48"/>
      <c r="V721" s="48"/>
      <c r="W721" s="48"/>
      <c r="X721" s="48"/>
      <c r="Y721" s="48"/>
      <c r="Z721" s="48"/>
    </row>
    <row r="722" spans="1:26" ht="15.75" customHeight="1">
      <c r="A722" s="240"/>
      <c r="B722" s="231"/>
      <c r="C722" s="232"/>
      <c r="D722" s="241"/>
      <c r="E722" s="232"/>
      <c r="F722" s="232"/>
      <c r="G722" s="241"/>
      <c r="H722" s="240"/>
      <c r="I722" s="232"/>
      <c r="J722" s="232"/>
      <c r="K722" s="241"/>
      <c r="L722" s="232"/>
      <c r="M722" s="232"/>
      <c r="N722" s="241"/>
      <c r="O722" s="232"/>
      <c r="P722" s="233"/>
      <c r="R722" s="48"/>
      <c r="S722" s="48"/>
      <c r="T722" s="48"/>
      <c r="U722" s="48"/>
      <c r="V722" s="48"/>
      <c r="W722" s="48"/>
      <c r="X722" s="48"/>
      <c r="Y722" s="48"/>
      <c r="Z722" s="48"/>
    </row>
    <row r="723" spans="1:26" ht="15.75" customHeight="1">
      <c r="A723" s="240"/>
      <c r="B723" s="231"/>
      <c r="C723" s="232"/>
      <c r="D723" s="241"/>
      <c r="E723" s="232"/>
      <c r="F723" s="232"/>
      <c r="G723" s="241"/>
      <c r="H723" s="240"/>
      <c r="I723" s="232"/>
      <c r="J723" s="232"/>
      <c r="K723" s="241"/>
      <c r="L723" s="232"/>
      <c r="M723" s="232"/>
      <c r="N723" s="241"/>
      <c r="O723" s="232"/>
      <c r="P723" s="233"/>
      <c r="R723" s="48"/>
      <c r="S723" s="48"/>
      <c r="T723" s="48"/>
      <c r="U723" s="48"/>
      <c r="V723" s="48"/>
      <c r="W723" s="48"/>
      <c r="X723" s="48"/>
      <c r="Y723" s="48"/>
      <c r="Z723" s="48"/>
    </row>
    <row r="724" spans="1:26" ht="15.75" customHeight="1">
      <c r="A724" s="240"/>
      <c r="B724" s="231"/>
      <c r="C724" s="232"/>
      <c r="D724" s="241"/>
      <c r="E724" s="232"/>
      <c r="F724" s="232"/>
      <c r="G724" s="241"/>
      <c r="H724" s="240"/>
      <c r="I724" s="232"/>
      <c r="J724" s="232"/>
      <c r="K724" s="241"/>
      <c r="L724" s="232"/>
      <c r="M724" s="232"/>
      <c r="N724" s="241"/>
      <c r="O724" s="232"/>
      <c r="P724" s="233"/>
      <c r="R724" s="48"/>
      <c r="S724" s="48"/>
      <c r="T724" s="48"/>
      <c r="U724" s="48"/>
      <c r="V724" s="48"/>
      <c r="W724" s="48"/>
      <c r="X724" s="48"/>
      <c r="Y724" s="48"/>
      <c r="Z724" s="48"/>
    </row>
    <row r="725" spans="1:26" ht="15.75" customHeight="1">
      <c r="A725" s="240"/>
      <c r="B725" s="231"/>
      <c r="C725" s="232"/>
      <c r="D725" s="241"/>
      <c r="E725" s="232"/>
      <c r="F725" s="232"/>
      <c r="G725" s="241"/>
      <c r="H725" s="240"/>
      <c r="I725" s="232"/>
      <c r="J725" s="232"/>
      <c r="K725" s="241"/>
      <c r="L725" s="232"/>
      <c r="M725" s="232"/>
      <c r="N725" s="241"/>
      <c r="O725" s="232"/>
      <c r="P725" s="233"/>
      <c r="R725" s="48"/>
      <c r="S725" s="48"/>
      <c r="T725" s="48"/>
      <c r="U725" s="48"/>
      <c r="V725" s="48"/>
      <c r="W725" s="48"/>
      <c r="X725" s="48"/>
      <c r="Y725" s="48"/>
      <c r="Z725" s="48"/>
    </row>
    <row r="726" spans="1:26" ht="15.75" customHeight="1">
      <c r="A726" s="240"/>
      <c r="B726" s="231"/>
      <c r="C726" s="232"/>
      <c r="D726" s="241"/>
      <c r="E726" s="232"/>
      <c r="F726" s="232"/>
      <c r="G726" s="241"/>
      <c r="H726" s="240"/>
      <c r="I726" s="232"/>
      <c r="J726" s="232"/>
      <c r="K726" s="241"/>
      <c r="L726" s="232"/>
      <c r="M726" s="232"/>
      <c r="N726" s="241"/>
      <c r="O726" s="232"/>
      <c r="P726" s="233"/>
      <c r="R726" s="48"/>
      <c r="S726" s="48"/>
      <c r="T726" s="48"/>
      <c r="U726" s="48"/>
      <c r="V726" s="48"/>
      <c r="W726" s="48"/>
      <c r="X726" s="48"/>
      <c r="Y726" s="48"/>
      <c r="Z726" s="48"/>
    </row>
    <row r="727" spans="1:26" ht="15.75" customHeight="1">
      <c r="A727" s="240"/>
      <c r="B727" s="231"/>
      <c r="C727" s="232"/>
      <c r="D727" s="241"/>
      <c r="E727" s="232"/>
      <c r="F727" s="232"/>
      <c r="G727" s="241"/>
      <c r="H727" s="240"/>
      <c r="I727" s="232"/>
      <c r="J727" s="232"/>
      <c r="K727" s="241"/>
      <c r="L727" s="232"/>
      <c r="M727" s="232"/>
      <c r="N727" s="241"/>
      <c r="O727" s="232"/>
      <c r="P727" s="233"/>
      <c r="R727" s="48"/>
      <c r="S727" s="48"/>
      <c r="T727" s="48"/>
      <c r="U727" s="48"/>
      <c r="V727" s="48"/>
      <c r="W727" s="48"/>
      <c r="X727" s="48"/>
      <c r="Y727" s="48"/>
      <c r="Z727" s="48"/>
    </row>
    <row r="728" spans="1:26" ht="15.75" customHeight="1">
      <c r="A728" s="240"/>
      <c r="B728" s="231"/>
      <c r="C728" s="232"/>
      <c r="D728" s="241"/>
      <c r="E728" s="232"/>
      <c r="F728" s="232"/>
      <c r="G728" s="241"/>
      <c r="H728" s="240"/>
      <c r="I728" s="232"/>
      <c r="J728" s="232"/>
      <c r="K728" s="241"/>
      <c r="L728" s="232"/>
      <c r="M728" s="232"/>
      <c r="N728" s="241"/>
      <c r="O728" s="232"/>
      <c r="P728" s="233"/>
      <c r="R728" s="48"/>
      <c r="S728" s="48"/>
      <c r="T728" s="48"/>
      <c r="U728" s="48"/>
      <c r="V728" s="48"/>
      <c r="W728" s="48"/>
      <c r="X728" s="48"/>
      <c r="Y728" s="48"/>
      <c r="Z728" s="48"/>
    </row>
    <row r="729" spans="1:26" ht="15.75" customHeight="1">
      <c r="A729" s="240"/>
      <c r="B729" s="231"/>
      <c r="C729" s="232"/>
      <c r="D729" s="241"/>
      <c r="E729" s="232"/>
      <c r="F729" s="232"/>
      <c r="G729" s="241"/>
      <c r="H729" s="240"/>
      <c r="I729" s="232"/>
      <c r="J729" s="232"/>
      <c r="K729" s="241"/>
      <c r="L729" s="232"/>
      <c r="M729" s="232"/>
      <c r="N729" s="241"/>
      <c r="O729" s="232"/>
      <c r="P729" s="233"/>
      <c r="R729" s="48"/>
      <c r="S729" s="48"/>
      <c r="T729" s="48"/>
      <c r="U729" s="48"/>
      <c r="V729" s="48"/>
      <c r="W729" s="48"/>
      <c r="X729" s="48"/>
      <c r="Y729" s="48"/>
      <c r="Z729" s="48"/>
    </row>
    <row r="730" spans="1:26" ht="15.75" customHeight="1">
      <c r="A730" s="240"/>
      <c r="B730" s="231"/>
      <c r="C730" s="232"/>
      <c r="D730" s="241"/>
      <c r="E730" s="232"/>
      <c r="F730" s="232"/>
      <c r="G730" s="241"/>
      <c r="H730" s="240"/>
      <c r="I730" s="232"/>
      <c r="J730" s="232"/>
      <c r="K730" s="241"/>
      <c r="L730" s="232"/>
      <c r="M730" s="232"/>
      <c r="N730" s="241"/>
      <c r="O730" s="232"/>
      <c r="P730" s="233"/>
      <c r="R730" s="48"/>
      <c r="S730" s="48"/>
      <c r="T730" s="48"/>
      <c r="U730" s="48"/>
      <c r="V730" s="48"/>
      <c r="W730" s="48"/>
      <c r="X730" s="48"/>
      <c r="Y730" s="48"/>
      <c r="Z730" s="48"/>
    </row>
    <row r="731" spans="1:26" ht="15.75" customHeight="1">
      <c r="A731" s="240"/>
      <c r="B731" s="231"/>
      <c r="C731" s="232"/>
      <c r="D731" s="241"/>
      <c r="E731" s="232"/>
      <c r="F731" s="232"/>
      <c r="G731" s="241"/>
      <c r="H731" s="240"/>
      <c r="I731" s="232"/>
      <c r="J731" s="232"/>
      <c r="K731" s="241"/>
      <c r="L731" s="232"/>
      <c r="M731" s="232"/>
      <c r="N731" s="241"/>
      <c r="O731" s="232"/>
      <c r="P731" s="233"/>
      <c r="R731" s="48"/>
      <c r="S731" s="48"/>
      <c r="T731" s="48"/>
      <c r="U731" s="48"/>
      <c r="V731" s="48"/>
      <c r="W731" s="48"/>
      <c r="X731" s="48"/>
      <c r="Y731" s="48"/>
      <c r="Z731" s="48"/>
    </row>
    <row r="732" spans="1:26" ht="15.75" customHeight="1">
      <c r="A732" s="240"/>
      <c r="B732" s="231"/>
      <c r="C732" s="232"/>
      <c r="D732" s="241"/>
      <c r="E732" s="232"/>
      <c r="F732" s="232"/>
      <c r="G732" s="241"/>
      <c r="H732" s="240"/>
      <c r="I732" s="232"/>
      <c r="J732" s="232"/>
      <c r="K732" s="241"/>
      <c r="L732" s="232"/>
      <c r="M732" s="232"/>
      <c r="N732" s="241"/>
      <c r="O732" s="232"/>
      <c r="P732" s="233"/>
      <c r="R732" s="48"/>
      <c r="S732" s="48"/>
      <c r="T732" s="48"/>
      <c r="U732" s="48"/>
      <c r="V732" s="48"/>
      <c r="W732" s="48"/>
      <c r="X732" s="48"/>
      <c r="Y732" s="48"/>
      <c r="Z732" s="48"/>
    </row>
    <row r="733" spans="1:26" ht="15.75" customHeight="1">
      <c r="A733" s="240"/>
      <c r="B733" s="231"/>
      <c r="C733" s="232"/>
      <c r="D733" s="241"/>
      <c r="E733" s="232"/>
      <c r="F733" s="232"/>
      <c r="G733" s="241"/>
      <c r="H733" s="240"/>
      <c r="I733" s="232"/>
      <c r="J733" s="232"/>
      <c r="K733" s="241"/>
      <c r="L733" s="232"/>
      <c r="M733" s="232"/>
      <c r="N733" s="241"/>
      <c r="O733" s="232"/>
      <c r="P733" s="233"/>
      <c r="R733" s="48"/>
      <c r="S733" s="48"/>
      <c r="T733" s="48"/>
      <c r="U733" s="48"/>
      <c r="V733" s="48"/>
      <c r="W733" s="48"/>
      <c r="X733" s="48"/>
      <c r="Y733" s="48"/>
      <c r="Z733" s="48"/>
    </row>
    <row r="734" spans="1:26" ht="15.75" customHeight="1">
      <c r="A734" s="240"/>
      <c r="B734" s="231"/>
      <c r="C734" s="232"/>
      <c r="D734" s="241"/>
      <c r="E734" s="232"/>
      <c r="F734" s="232"/>
      <c r="G734" s="241"/>
      <c r="H734" s="240"/>
      <c r="I734" s="232"/>
      <c r="J734" s="232"/>
      <c r="K734" s="241"/>
      <c r="L734" s="232"/>
      <c r="M734" s="232"/>
      <c r="N734" s="241"/>
      <c r="O734" s="232"/>
      <c r="P734" s="233"/>
      <c r="R734" s="48"/>
      <c r="S734" s="48"/>
      <c r="T734" s="48"/>
      <c r="U734" s="48"/>
      <c r="V734" s="48"/>
      <c r="W734" s="48"/>
      <c r="X734" s="48"/>
      <c r="Y734" s="48"/>
      <c r="Z734" s="48"/>
    </row>
    <row r="735" spans="1:26" ht="15.75" customHeight="1">
      <c r="A735" s="240"/>
      <c r="B735" s="231"/>
      <c r="C735" s="232"/>
      <c r="D735" s="241"/>
      <c r="E735" s="232"/>
      <c r="F735" s="232"/>
      <c r="G735" s="241"/>
      <c r="H735" s="240"/>
      <c r="I735" s="232"/>
      <c r="J735" s="232"/>
      <c r="K735" s="241"/>
      <c r="L735" s="232"/>
      <c r="M735" s="232"/>
      <c r="N735" s="241"/>
      <c r="O735" s="232"/>
      <c r="P735" s="233"/>
      <c r="R735" s="48"/>
      <c r="S735" s="48"/>
      <c r="T735" s="48"/>
      <c r="U735" s="48"/>
      <c r="V735" s="48"/>
      <c r="W735" s="48"/>
      <c r="X735" s="48"/>
      <c r="Y735" s="48"/>
      <c r="Z735" s="48"/>
    </row>
    <row r="736" spans="1:26" ht="15.75" customHeight="1">
      <c r="A736" s="240"/>
      <c r="B736" s="231"/>
      <c r="C736" s="232"/>
      <c r="D736" s="241"/>
      <c r="E736" s="232"/>
      <c r="F736" s="232"/>
      <c r="G736" s="241"/>
      <c r="H736" s="240"/>
      <c r="I736" s="232"/>
      <c r="J736" s="232"/>
      <c r="K736" s="241"/>
      <c r="L736" s="232"/>
      <c r="M736" s="232"/>
      <c r="N736" s="241"/>
      <c r="O736" s="232"/>
      <c r="P736" s="233"/>
      <c r="R736" s="48"/>
      <c r="S736" s="48"/>
      <c r="T736" s="48"/>
      <c r="U736" s="48"/>
      <c r="V736" s="48"/>
      <c r="W736" s="48"/>
      <c r="X736" s="48"/>
      <c r="Y736" s="48"/>
      <c r="Z736" s="48"/>
    </row>
    <row r="737" spans="1:26" ht="15.75" customHeight="1">
      <c r="A737" s="240"/>
      <c r="B737" s="231"/>
      <c r="C737" s="232"/>
      <c r="D737" s="241"/>
      <c r="E737" s="232"/>
      <c r="F737" s="232"/>
      <c r="G737" s="241"/>
      <c r="H737" s="240"/>
      <c r="I737" s="232"/>
      <c r="J737" s="232"/>
      <c r="K737" s="241"/>
      <c r="L737" s="232"/>
      <c r="M737" s="232"/>
      <c r="N737" s="241"/>
      <c r="O737" s="232"/>
      <c r="P737" s="233"/>
      <c r="R737" s="48"/>
      <c r="S737" s="48"/>
      <c r="T737" s="48"/>
      <c r="U737" s="48"/>
      <c r="V737" s="48"/>
      <c r="W737" s="48"/>
      <c r="X737" s="48"/>
      <c r="Y737" s="48"/>
      <c r="Z737" s="48"/>
    </row>
    <row r="738" spans="1:26" ht="15.75" customHeight="1">
      <c r="A738" s="240"/>
      <c r="B738" s="231"/>
      <c r="C738" s="232"/>
      <c r="D738" s="241"/>
      <c r="E738" s="232"/>
      <c r="F738" s="232"/>
      <c r="G738" s="241"/>
      <c r="H738" s="240"/>
      <c r="I738" s="232"/>
      <c r="J738" s="232"/>
      <c r="K738" s="241"/>
      <c r="L738" s="232"/>
      <c r="M738" s="232"/>
      <c r="N738" s="241"/>
      <c r="O738" s="232"/>
      <c r="P738" s="233"/>
      <c r="R738" s="48"/>
      <c r="S738" s="48"/>
      <c r="T738" s="48"/>
      <c r="U738" s="48"/>
      <c r="V738" s="48"/>
      <c r="W738" s="48"/>
      <c r="X738" s="48"/>
      <c r="Y738" s="48"/>
      <c r="Z738" s="48"/>
    </row>
    <row r="739" spans="1:26" ht="15.75" customHeight="1">
      <c r="A739" s="240"/>
      <c r="B739" s="231"/>
      <c r="C739" s="232"/>
      <c r="D739" s="241"/>
      <c r="E739" s="232"/>
      <c r="F739" s="232"/>
      <c r="G739" s="241"/>
      <c r="H739" s="240"/>
      <c r="I739" s="232"/>
      <c r="J739" s="232"/>
      <c r="K739" s="241"/>
      <c r="L739" s="232"/>
      <c r="M739" s="232"/>
      <c r="N739" s="241"/>
      <c r="O739" s="232"/>
      <c r="P739" s="233"/>
      <c r="R739" s="48"/>
      <c r="S739" s="48"/>
      <c r="T739" s="48"/>
      <c r="U739" s="48"/>
      <c r="V739" s="48"/>
      <c r="W739" s="48"/>
      <c r="X739" s="48"/>
      <c r="Y739" s="48"/>
      <c r="Z739" s="48"/>
    </row>
    <row r="740" spans="1:26" ht="15.75" customHeight="1">
      <c r="A740" s="240"/>
      <c r="B740" s="231"/>
      <c r="C740" s="232"/>
      <c r="D740" s="241"/>
      <c r="E740" s="232"/>
      <c r="F740" s="232"/>
      <c r="G740" s="241"/>
      <c r="H740" s="240"/>
      <c r="I740" s="232"/>
      <c r="J740" s="232"/>
      <c r="K740" s="241"/>
      <c r="L740" s="232"/>
      <c r="M740" s="232"/>
      <c r="N740" s="241"/>
      <c r="O740" s="232"/>
      <c r="P740" s="233"/>
      <c r="R740" s="48"/>
      <c r="S740" s="48"/>
      <c r="T740" s="48"/>
      <c r="U740" s="48"/>
      <c r="V740" s="48"/>
      <c r="W740" s="48"/>
      <c r="X740" s="48"/>
      <c r="Y740" s="48"/>
      <c r="Z740" s="48"/>
    </row>
    <row r="741" spans="1:26" ht="15.75" customHeight="1">
      <c r="A741" s="240"/>
      <c r="B741" s="231"/>
      <c r="C741" s="232"/>
      <c r="D741" s="241"/>
      <c r="E741" s="232"/>
      <c r="F741" s="232"/>
      <c r="G741" s="241"/>
      <c r="H741" s="240"/>
      <c r="I741" s="232"/>
      <c r="J741" s="232"/>
      <c r="K741" s="241"/>
      <c r="L741" s="232"/>
      <c r="M741" s="232"/>
      <c r="N741" s="241"/>
      <c r="O741" s="232"/>
      <c r="P741" s="233"/>
      <c r="R741" s="48"/>
      <c r="S741" s="48"/>
      <c r="T741" s="48"/>
      <c r="U741" s="48"/>
      <c r="V741" s="48"/>
      <c r="W741" s="48"/>
      <c r="X741" s="48"/>
      <c r="Y741" s="48"/>
      <c r="Z741" s="48"/>
    </row>
    <row r="742" spans="1:26" ht="15.75" customHeight="1">
      <c r="A742" s="240"/>
      <c r="B742" s="231"/>
      <c r="C742" s="232"/>
      <c r="D742" s="241"/>
      <c r="E742" s="232"/>
      <c r="F742" s="232"/>
      <c r="G742" s="241"/>
      <c r="H742" s="240"/>
      <c r="I742" s="232"/>
      <c r="J742" s="232"/>
      <c r="K742" s="241"/>
      <c r="L742" s="232"/>
      <c r="M742" s="232"/>
      <c r="N742" s="241"/>
      <c r="O742" s="232"/>
      <c r="P742" s="233"/>
      <c r="R742" s="48"/>
      <c r="S742" s="48"/>
      <c r="T742" s="48"/>
      <c r="U742" s="48"/>
      <c r="V742" s="48"/>
      <c r="W742" s="48"/>
      <c r="X742" s="48"/>
      <c r="Y742" s="48"/>
      <c r="Z742" s="48"/>
    </row>
    <row r="743" spans="1:26" ht="15.75" customHeight="1">
      <c r="A743" s="240"/>
      <c r="B743" s="231"/>
      <c r="C743" s="232"/>
      <c r="D743" s="241"/>
      <c r="E743" s="232"/>
      <c r="F743" s="232"/>
      <c r="G743" s="241"/>
      <c r="H743" s="240"/>
      <c r="I743" s="232"/>
      <c r="J743" s="232"/>
      <c r="K743" s="241"/>
      <c r="L743" s="232"/>
      <c r="M743" s="232"/>
      <c r="N743" s="241"/>
      <c r="O743" s="232"/>
      <c r="P743" s="233"/>
      <c r="R743" s="48"/>
      <c r="S743" s="48"/>
      <c r="T743" s="48"/>
      <c r="U743" s="48"/>
      <c r="V743" s="48"/>
      <c r="W743" s="48"/>
      <c r="X743" s="48"/>
      <c r="Y743" s="48"/>
      <c r="Z743" s="48"/>
    </row>
    <row r="744" spans="1:26" ht="15.75" customHeight="1">
      <c r="A744" s="240"/>
      <c r="B744" s="231"/>
      <c r="C744" s="232"/>
      <c r="D744" s="241"/>
      <c r="E744" s="232"/>
      <c r="F744" s="232"/>
      <c r="G744" s="241"/>
      <c r="H744" s="240"/>
      <c r="I744" s="232"/>
      <c r="J744" s="232"/>
      <c r="K744" s="241"/>
      <c r="L744" s="232"/>
      <c r="M744" s="232"/>
      <c r="N744" s="241"/>
      <c r="O744" s="232"/>
      <c r="P744" s="233"/>
      <c r="R744" s="48"/>
      <c r="S744" s="48"/>
      <c r="T744" s="48"/>
      <c r="U744" s="48"/>
      <c r="V744" s="48"/>
      <c r="W744" s="48"/>
      <c r="X744" s="48"/>
      <c r="Y744" s="48"/>
      <c r="Z744" s="48"/>
    </row>
    <row r="745" spans="1:26" ht="15.75" customHeight="1">
      <c r="A745" s="240"/>
      <c r="B745" s="231"/>
      <c r="C745" s="232"/>
      <c r="D745" s="241"/>
      <c r="E745" s="232"/>
      <c r="F745" s="232"/>
      <c r="G745" s="241"/>
      <c r="H745" s="240"/>
      <c r="I745" s="232"/>
      <c r="J745" s="232"/>
      <c r="K745" s="241"/>
      <c r="L745" s="232"/>
      <c r="M745" s="232"/>
      <c r="N745" s="241"/>
      <c r="O745" s="232"/>
      <c r="P745" s="233"/>
      <c r="R745" s="48"/>
      <c r="S745" s="48"/>
      <c r="T745" s="48"/>
      <c r="U745" s="48"/>
      <c r="V745" s="48"/>
      <c r="W745" s="48"/>
      <c r="X745" s="48"/>
      <c r="Y745" s="48"/>
      <c r="Z745" s="48"/>
    </row>
    <row r="746" spans="1:26" ht="15.75" customHeight="1">
      <c r="A746" s="240"/>
      <c r="B746" s="231"/>
      <c r="C746" s="232"/>
      <c r="D746" s="241"/>
      <c r="E746" s="232"/>
      <c r="F746" s="232"/>
      <c r="G746" s="241"/>
      <c r="H746" s="240"/>
      <c r="I746" s="232"/>
      <c r="J746" s="232"/>
      <c r="K746" s="241"/>
      <c r="L746" s="232"/>
      <c r="M746" s="232"/>
      <c r="N746" s="241"/>
      <c r="O746" s="232"/>
      <c r="P746" s="233"/>
      <c r="R746" s="48"/>
      <c r="S746" s="48"/>
      <c r="T746" s="48"/>
      <c r="U746" s="48"/>
      <c r="V746" s="48"/>
      <c r="W746" s="48"/>
      <c r="X746" s="48"/>
      <c r="Y746" s="48"/>
      <c r="Z746" s="48"/>
    </row>
    <row r="747" spans="1:26" ht="15.75" customHeight="1">
      <c r="A747" s="240"/>
      <c r="B747" s="231"/>
      <c r="C747" s="232"/>
      <c r="D747" s="241"/>
      <c r="E747" s="232"/>
      <c r="F747" s="232"/>
      <c r="G747" s="241"/>
      <c r="H747" s="240"/>
      <c r="I747" s="232"/>
      <c r="J747" s="232"/>
      <c r="K747" s="241"/>
      <c r="L747" s="232"/>
      <c r="M747" s="232"/>
      <c r="N747" s="241"/>
      <c r="O747" s="232"/>
      <c r="P747" s="233"/>
      <c r="R747" s="48"/>
      <c r="S747" s="48"/>
      <c r="T747" s="48"/>
      <c r="U747" s="48"/>
      <c r="V747" s="48"/>
      <c r="W747" s="48"/>
      <c r="X747" s="48"/>
      <c r="Y747" s="48"/>
      <c r="Z747" s="48"/>
    </row>
    <row r="748" spans="1:26" ht="15.75" customHeight="1">
      <c r="A748" s="240"/>
      <c r="B748" s="231"/>
      <c r="C748" s="232"/>
      <c r="D748" s="241"/>
      <c r="E748" s="232"/>
      <c r="F748" s="232"/>
      <c r="G748" s="241"/>
      <c r="H748" s="240"/>
      <c r="I748" s="232"/>
      <c r="J748" s="232"/>
      <c r="K748" s="241"/>
      <c r="L748" s="232"/>
      <c r="M748" s="232"/>
      <c r="N748" s="241"/>
      <c r="O748" s="232"/>
      <c r="P748" s="233"/>
      <c r="R748" s="48"/>
      <c r="S748" s="48"/>
      <c r="T748" s="48"/>
      <c r="U748" s="48"/>
      <c r="V748" s="48"/>
      <c r="W748" s="48"/>
      <c r="X748" s="48"/>
      <c r="Y748" s="48"/>
      <c r="Z748" s="48"/>
    </row>
    <row r="749" spans="1:26" ht="15.75" customHeight="1">
      <c r="A749" s="240"/>
      <c r="B749" s="231"/>
      <c r="C749" s="232"/>
      <c r="D749" s="241"/>
      <c r="E749" s="232"/>
      <c r="F749" s="232"/>
      <c r="G749" s="241"/>
      <c r="H749" s="240"/>
      <c r="I749" s="232"/>
      <c r="J749" s="232"/>
      <c r="K749" s="241"/>
      <c r="L749" s="232"/>
      <c r="M749" s="232"/>
      <c r="N749" s="241"/>
      <c r="O749" s="232"/>
      <c r="P749" s="233"/>
      <c r="R749" s="48"/>
      <c r="S749" s="48"/>
      <c r="T749" s="48"/>
      <c r="U749" s="48"/>
      <c r="V749" s="48"/>
      <c r="W749" s="48"/>
      <c r="X749" s="48"/>
      <c r="Y749" s="48"/>
      <c r="Z749" s="48"/>
    </row>
    <row r="750" spans="1:26" ht="15.75" customHeight="1">
      <c r="A750" s="240"/>
      <c r="B750" s="231"/>
      <c r="C750" s="232"/>
      <c r="D750" s="241"/>
      <c r="E750" s="232"/>
      <c r="F750" s="232"/>
      <c r="G750" s="241"/>
      <c r="H750" s="240"/>
      <c r="I750" s="232"/>
      <c r="J750" s="232"/>
      <c r="K750" s="241"/>
      <c r="L750" s="232"/>
      <c r="M750" s="232"/>
      <c r="N750" s="241"/>
      <c r="O750" s="232"/>
      <c r="P750" s="233"/>
      <c r="R750" s="48"/>
      <c r="S750" s="48"/>
      <c r="T750" s="48"/>
      <c r="U750" s="48"/>
      <c r="V750" s="48"/>
      <c r="W750" s="48"/>
      <c r="X750" s="48"/>
      <c r="Y750" s="48"/>
      <c r="Z750" s="48"/>
    </row>
    <row r="751" spans="1:26" ht="15.75" customHeight="1">
      <c r="A751" s="240"/>
      <c r="B751" s="231"/>
      <c r="C751" s="232"/>
      <c r="D751" s="241"/>
      <c r="E751" s="232"/>
      <c r="F751" s="232"/>
      <c r="G751" s="241"/>
      <c r="H751" s="240"/>
      <c r="I751" s="232"/>
      <c r="J751" s="232"/>
      <c r="K751" s="241"/>
      <c r="L751" s="232"/>
      <c r="M751" s="232"/>
      <c r="N751" s="241"/>
      <c r="O751" s="232"/>
      <c r="P751" s="233"/>
      <c r="R751" s="48"/>
      <c r="S751" s="48"/>
      <c r="T751" s="48"/>
      <c r="U751" s="48"/>
      <c r="V751" s="48"/>
      <c r="W751" s="48"/>
      <c r="X751" s="48"/>
      <c r="Y751" s="48"/>
      <c r="Z751" s="48"/>
    </row>
    <row r="752" spans="1:26" ht="15.75" customHeight="1">
      <c r="A752" s="240"/>
      <c r="B752" s="231"/>
      <c r="C752" s="232"/>
      <c r="D752" s="241"/>
      <c r="E752" s="232"/>
      <c r="F752" s="232"/>
      <c r="G752" s="241"/>
      <c r="H752" s="240"/>
      <c r="I752" s="232"/>
      <c r="J752" s="232"/>
      <c r="K752" s="241"/>
      <c r="L752" s="232"/>
      <c r="M752" s="232"/>
      <c r="N752" s="241"/>
      <c r="O752" s="232"/>
      <c r="P752" s="233"/>
      <c r="R752" s="48"/>
      <c r="S752" s="48"/>
      <c r="T752" s="48"/>
      <c r="U752" s="48"/>
      <c r="V752" s="48"/>
      <c r="W752" s="48"/>
      <c r="X752" s="48"/>
      <c r="Y752" s="48"/>
      <c r="Z752" s="48"/>
    </row>
    <row r="753" spans="1:26" ht="15.75" customHeight="1">
      <c r="A753" s="240"/>
      <c r="B753" s="231"/>
      <c r="C753" s="232"/>
      <c r="D753" s="241"/>
      <c r="E753" s="232"/>
      <c r="F753" s="232"/>
      <c r="G753" s="241"/>
      <c r="H753" s="240"/>
      <c r="I753" s="232"/>
      <c r="J753" s="232"/>
      <c r="K753" s="241"/>
      <c r="L753" s="232"/>
      <c r="M753" s="232"/>
      <c r="N753" s="241"/>
      <c r="O753" s="232"/>
      <c r="P753" s="233"/>
      <c r="R753" s="48"/>
      <c r="S753" s="48"/>
      <c r="T753" s="48"/>
      <c r="U753" s="48"/>
      <c r="V753" s="48"/>
      <c r="W753" s="48"/>
      <c r="X753" s="48"/>
      <c r="Y753" s="48"/>
      <c r="Z753" s="48"/>
    </row>
    <row r="754" spans="1:26" ht="15.75" customHeight="1">
      <c r="A754" s="240"/>
      <c r="B754" s="231"/>
      <c r="C754" s="232"/>
      <c r="D754" s="241"/>
      <c r="E754" s="232"/>
      <c r="F754" s="232"/>
      <c r="G754" s="241"/>
      <c r="H754" s="240"/>
      <c r="I754" s="232"/>
      <c r="J754" s="232"/>
      <c r="K754" s="241"/>
      <c r="L754" s="232"/>
      <c r="M754" s="232"/>
      <c r="N754" s="241"/>
      <c r="O754" s="232"/>
      <c r="P754" s="233"/>
      <c r="R754" s="48"/>
      <c r="S754" s="48"/>
      <c r="T754" s="48"/>
      <c r="U754" s="48"/>
      <c r="V754" s="48"/>
      <c r="W754" s="48"/>
      <c r="X754" s="48"/>
      <c r="Y754" s="48"/>
      <c r="Z754" s="48"/>
    </row>
    <row r="755" spans="1:26" ht="15.75" customHeight="1">
      <c r="A755" s="240"/>
      <c r="B755" s="231"/>
      <c r="C755" s="232"/>
      <c r="D755" s="241"/>
      <c r="E755" s="232"/>
      <c r="F755" s="232"/>
      <c r="G755" s="241"/>
      <c r="H755" s="240"/>
      <c r="I755" s="232"/>
      <c r="J755" s="232"/>
      <c r="K755" s="241"/>
      <c r="L755" s="232"/>
      <c r="M755" s="232"/>
      <c r="N755" s="241"/>
      <c r="O755" s="232"/>
      <c r="P755" s="233"/>
      <c r="R755" s="48"/>
      <c r="S755" s="48"/>
      <c r="T755" s="48"/>
      <c r="U755" s="48"/>
      <c r="V755" s="48"/>
      <c r="W755" s="48"/>
      <c r="X755" s="48"/>
      <c r="Y755" s="48"/>
      <c r="Z755" s="48"/>
    </row>
    <row r="756" spans="1:26" ht="15.75" customHeight="1">
      <c r="A756" s="240"/>
      <c r="B756" s="231"/>
      <c r="C756" s="232"/>
      <c r="D756" s="241"/>
      <c r="E756" s="232"/>
      <c r="F756" s="232"/>
      <c r="G756" s="241"/>
      <c r="H756" s="240"/>
      <c r="I756" s="232"/>
      <c r="J756" s="232"/>
      <c r="K756" s="241"/>
      <c r="L756" s="232"/>
      <c r="M756" s="232"/>
      <c r="N756" s="241"/>
      <c r="O756" s="232"/>
      <c r="P756" s="233"/>
      <c r="R756" s="48"/>
      <c r="S756" s="48"/>
      <c r="T756" s="48"/>
      <c r="U756" s="48"/>
      <c r="V756" s="48"/>
      <c r="W756" s="48"/>
      <c r="X756" s="48"/>
      <c r="Y756" s="48"/>
      <c r="Z756" s="48"/>
    </row>
    <row r="757" spans="1:26" ht="15.75" customHeight="1">
      <c r="A757" s="240"/>
      <c r="B757" s="231"/>
      <c r="C757" s="232"/>
      <c r="D757" s="241"/>
      <c r="E757" s="232"/>
      <c r="F757" s="232"/>
      <c r="G757" s="241"/>
      <c r="H757" s="240"/>
      <c r="I757" s="232"/>
      <c r="J757" s="232"/>
      <c r="K757" s="241"/>
      <c r="L757" s="232"/>
      <c r="M757" s="232"/>
      <c r="N757" s="241"/>
      <c r="O757" s="232"/>
      <c r="P757" s="233"/>
      <c r="R757" s="48"/>
      <c r="S757" s="48"/>
      <c r="T757" s="48"/>
      <c r="U757" s="48"/>
      <c r="V757" s="48"/>
      <c r="W757" s="48"/>
      <c r="X757" s="48"/>
      <c r="Y757" s="48"/>
      <c r="Z757" s="48"/>
    </row>
    <row r="758" spans="1:26" ht="15.75" customHeight="1">
      <c r="A758" s="240"/>
      <c r="B758" s="231"/>
      <c r="C758" s="232"/>
      <c r="D758" s="241"/>
      <c r="E758" s="232"/>
      <c r="F758" s="232"/>
      <c r="G758" s="241"/>
      <c r="H758" s="240"/>
      <c r="I758" s="232"/>
      <c r="J758" s="232"/>
      <c r="K758" s="241"/>
      <c r="L758" s="232"/>
      <c r="M758" s="232"/>
      <c r="N758" s="241"/>
      <c r="O758" s="232"/>
      <c r="P758" s="233"/>
      <c r="R758" s="48"/>
      <c r="S758" s="48"/>
      <c r="T758" s="48"/>
      <c r="U758" s="48"/>
      <c r="V758" s="48"/>
      <c r="W758" s="48"/>
      <c r="X758" s="48"/>
      <c r="Y758" s="48"/>
      <c r="Z758" s="48"/>
    </row>
    <row r="759" spans="1:26" ht="15.75" customHeight="1">
      <c r="A759" s="240"/>
      <c r="B759" s="231"/>
      <c r="C759" s="232"/>
      <c r="D759" s="241"/>
      <c r="E759" s="232"/>
      <c r="F759" s="232"/>
      <c r="G759" s="241"/>
      <c r="H759" s="240"/>
      <c r="I759" s="232"/>
      <c r="J759" s="232"/>
      <c r="K759" s="241"/>
      <c r="L759" s="232"/>
      <c r="M759" s="232"/>
      <c r="N759" s="241"/>
      <c r="O759" s="232"/>
      <c r="P759" s="233"/>
      <c r="R759" s="48"/>
      <c r="S759" s="48"/>
      <c r="T759" s="48"/>
      <c r="U759" s="48"/>
      <c r="V759" s="48"/>
      <c r="W759" s="48"/>
      <c r="X759" s="48"/>
      <c r="Y759" s="48"/>
      <c r="Z759" s="48"/>
    </row>
    <row r="760" spans="1:26" ht="15.75" customHeight="1">
      <c r="A760" s="240"/>
      <c r="B760" s="231"/>
      <c r="C760" s="232"/>
      <c r="D760" s="241"/>
      <c r="E760" s="232"/>
      <c r="F760" s="232"/>
      <c r="G760" s="241"/>
      <c r="H760" s="240"/>
      <c r="I760" s="232"/>
      <c r="J760" s="232"/>
      <c r="K760" s="241"/>
      <c r="L760" s="232"/>
      <c r="M760" s="232"/>
      <c r="N760" s="241"/>
      <c r="O760" s="232"/>
      <c r="P760" s="233"/>
      <c r="R760" s="48"/>
      <c r="S760" s="48"/>
      <c r="T760" s="48"/>
      <c r="U760" s="48"/>
      <c r="V760" s="48"/>
      <c r="W760" s="48"/>
      <c r="X760" s="48"/>
      <c r="Y760" s="48"/>
      <c r="Z760" s="48"/>
    </row>
    <row r="761" spans="1:26" ht="15.75" customHeight="1">
      <c r="A761" s="240"/>
      <c r="B761" s="231"/>
      <c r="C761" s="232"/>
      <c r="D761" s="241"/>
      <c r="E761" s="232"/>
      <c r="F761" s="232"/>
      <c r="G761" s="241"/>
      <c r="H761" s="240"/>
      <c r="I761" s="232"/>
      <c r="J761" s="232"/>
      <c r="K761" s="241"/>
      <c r="L761" s="232"/>
      <c r="M761" s="232"/>
      <c r="N761" s="241"/>
      <c r="O761" s="232"/>
      <c r="P761" s="233"/>
      <c r="R761" s="48"/>
      <c r="S761" s="48"/>
      <c r="T761" s="48"/>
      <c r="U761" s="48"/>
      <c r="V761" s="48"/>
      <c r="W761" s="48"/>
      <c r="X761" s="48"/>
      <c r="Y761" s="48"/>
      <c r="Z761" s="48"/>
    </row>
    <row r="762" spans="1:26" ht="15.75" customHeight="1">
      <c r="A762" s="240"/>
      <c r="B762" s="231"/>
      <c r="C762" s="232"/>
      <c r="D762" s="241"/>
      <c r="E762" s="232"/>
      <c r="F762" s="232"/>
      <c r="G762" s="241"/>
      <c r="H762" s="240"/>
      <c r="I762" s="232"/>
      <c r="J762" s="232"/>
      <c r="K762" s="241"/>
      <c r="L762" s="232"/>
      <c r="M762" s="232"/>
      <c r="N762" s="241"/>
      <c r="O762" s="232"/>
      <c r="P762" s="233"/>
      <c r="R762" s="48"/>
      <c r="S762" s="48"/>
      <c r="T762" s="48"/>
      <c r="U762" s="48"/>
      <c r="V762" s="48"/>
      <c r="W762" s="48"/>
      <c r="X762" s="48"/>
      <c r="Y762" s="48"/>
      <c r="Z762" s="48"/>
    </row>
    <row r="763" spans="1:26" ht="15.75" customHeight="1">
      <c r="A763" s="240"/>
      <c r="B763" s="231"/>
      <c r="C763" s="232"/>
      <c r="D763" s="241"/>
      <c r="E763" s="232"/>
      <c r="F763" s="232"/>
      <c r="G763" s="241"/>
      <c r="H763" s="240"/>
      <c r="I763" s="232"/>
      <c r="J763" s="232"/>
      <c r="K763" s="241"/>
      <c r="L763" s="232"/>
      <c r="M763" s="232"/>
      <c r="N763" s="241"/>
      <c r="O763" s="232"/>
      <c r="P763" s="233"/>
      <c r="R763" s="48"/>
      <c r="S763" s="48"/>
      <c r="T763" s="48"/>
      <c r="U763" s="48"/>
      <c r="V763" s="48"/>
      <c r="W763" s="48"/>
      <c r="X763" s="48"/>
      <c r="Y763" s="48"/>
      <c r="Z763" s="48"/>
    </row>
    <row r="764" spans="1:26" ht="15.75" customHeight="1">
      <c r="A764" s="240"/>
      <c r="B764" s="231"/>
      <c r="C764" s="232"/>
      <c r="D764" s="241"/>
      <c r="E764" s="232"/>
      <c r="F764" s="232"/>
      <c r="G764" s="241"/>
      <c r="H764" s="240"/>
      <c r="I764" s="232"/>
      <c r="J764" s="232"/>
      <c r="K764" s="241"/>
      <c r="L764" s="232"/>
      <c r="M764" s="232"/>
      <c r="N764" s="241"/>
      <c r="O764" s="232"/>
      <c r="P764" s="233"/>
      <c r="R764" s="48"/>
      <c r="S764" s="48"/>
      <c r="T764" s="48"/>
      <c r="U764" s="48"/>
      <c r="V764" s="48"/>
      <c r="W764" s="48"/>
      <c r="X764" s="48"/>
      <c r="Y764" s="48"/>
      <c r="Z764" s="48"/>
    </row>
    <row r="765" spans="1:26" ht="15.75" customHeight="1">
      <c r="A765" s="240"/>
      <c r="B765" s="231"/>
      <c r="C765" s="232"/>
      <c r="D765" s="241"/>
      <c r="E765" s="232"/>
      <c r="F765" s="232"/>
      <c r="G765" s="241"/>
      <c r="H765" s="240"/>
      <c r="I765" s="232"/>
      <c r="J765" s="232"/>
      <c r="K765" s="241"/>
      <c r="L765" s="232"/>
      <c r="M765" s="232"/>
      <c r="N765" s="241"/>
      <c r="O765" s="232"/>
      <c r="P765" s="233"/>
      <c r="R765" s="48"/>
      <c r="S765" s="48"/>
      <c r="T765" s="48"/>
      <c r="U765" s="48"/>
      <c r="V765" s="48"/>
      <c r="W765" s="48"/>
      <c r="X765" s="48"/>
      <c r="Y765" s="48"/>
      <c r="Z765" s="48"/>
    </row>
    <row r="766" spans="1:26" ht="15.75" customHeight="1">
      <c r="A766" s="240"/>
      <c r="B766" s="231"/>
      <c r="C766" s="232"/>
      <c r="D766" s="241"/>
      <c r="E766" s="232"/>
      <c r="F766" s="232"/>
      <c r="G766" s="241"/>
      <c r="H766" s="240"/>
      <c r="I766" s="232"/>
      <c r="J766" s="232"/>
      <c r="K766" s="241"/>
      <c r="L766" s="232"/>
      <c r="M766" s="232"/>
      <c r="N766" s="241"/>
      <c r="O766" s="232"/>
      <c r="P766" s="233"/>
      <c r="R766" s="48"/>
      <c r="S766" s="48"/>
      <c r="T766" s="48"/>
      <c r="U766" s="48"/>
      <c r="V766" s="48"/>
      <c r="W766" s="48"/>
      <c r="X766" s="48"/>
      <c r="Y766" s="48"/>
      <c r="Z766" s="48"/>
    </row>
    <row r="767" spans="1:26" ht="15.75" customHeight="1">
      <c r="A767" s="240"/>
      <c r="B767" s="231"/>
      <c r="C767" s="232"/>
      <c r="D767" s="241"/>
      <c r="E767" s="232"/>
      <c r="F767" s="232"/>
      <c r="G767" s="241"/>
      <c r="H767" s="240"/>
      <c r="I767" s="232"/>
      <c r="J767" s="232"/>
      <c r="K767" s="241"/>
      <c r="L767" s="232"/>
      <c r="M767" s="232"/>
      <c r="N767" s="241"/>
      <c r="O767" s="232"/>
      <c r="P767" s="233"/>
      <c r="R767" s="48"/>
      <c r="S767" s="48"/>
      <c r="T767" s="48"/>
      <c r="U767" s="48"/>
      <c r="V767" s="48"/>
      <c r="W767" s="48"/>
      <c r="X767" s="48"/>
      <c r="Y767" s="48"/>
      <c r="Z767" s="48"/>
    </row>
    <row r="768" spans="1:26" ht="15.75" customHeight="1">
      <c r="A768" s="240"/>
      <c r="B768" s="231"/>
      <c r="C768" s="232"/>
      <c r="D768" s="241"/>
      <c r="E768" s="232"/>
      <c r="F768" s="232"/>
      <c r="G768" s="241"/>
      <c r="H768" s="240"/>
      <c r="I768" s="232"/>
      <c r="J768" s="232"/>
      <c r="K768" s="241"/>
      <c r="L768" s="232"/>
      <c r="M768" s="232"/>
      <c r="N768" s="241"/>
      <c r="O768" s="232"/>
      <c r="P768" s="233"/>
      <c r="R768" s="48"/>
      <c r="S768" s="48"/>
      <c r="T768" s="48"/>
      <c r="U768" s="48"/>
      <c r="V768" s="48"/>
      <c r="W768" s="48"/>
      <c r="X768" s="48"/>
      <c r="Y768" s="48"/>
      <c r="Z768" s="48"/>
    </row>
    <row r="769" spans="1:26" ht="15.75" customHeight="1">
      <c r="A769" s="240"/>
      <c r="B769" s="231"/>
      <c r="C769" s="232"/>
      <c r="D769" s="241"/>
      <c r="E769" s="232"/>
      <c r="F769" s="232"/>
      <c r="G769" s="241"/>
      <c r="H769" s="240"/>
      <c r="I769" s="232"/>
      <c r="J769" s="232"/>
      <c r="K769" s="241"/>
      <c r="L769" s="232"/>
      <c r="M769" s="232"/>
      <c r="N769" s="241"/>
      <c r="O769" s="232"/>
      <c r="P769" s="233"/>
      <c r="R769" s="48"/>
      <c r="S769" s="48"/>
      <c r="T769" s="48"/>
      <c r="U769" s="48"/>
      <c r="V769" s="48"/>
      <c r="W769" s="48"/>
      <c r="X769" s="48"/>
      <c r="Y769" s="48"/>
      <c r="Z769" s="48"/>
    </row>
    <row r="770" spans="1:26" ht="15.75" customHeight="1">
      <c r="A770" s="240"/>
      <c r="B770" s="231"/>
      <c r="C770" s="232"/>
      <c r="D770" s="241"/>
      <c r="E770" s="232"/>
      <c r="F770" s="232"/>
      <c r="G770" s="241"/>
      <c r="H770" s="240"/>
      <c r="I770" s="232"/>
      <c r="J770" s="232"/>
      <c r="K770" s="241"/>
      <c r="L770" s="232"/>
      <c r="M770" s="232"/>
      <c r="N770" s="241"/>
      <c r="O770" s="232"/>
      <c r="P770" s="233"/>
      <c r="R770" s="48"/>
      <c r="S770" s="48"/>
      <c r="T770" s="48"/>
      <c r="U770" s="48"/>
      <c r="V770" s="48"/>
      <c r="W770" s="48"/>
      <c r="X770" s="48"/>
      <c r="Y770" s="48"/>
      <c r="Z770" s="48"/>
    </row>
    <row r="771" spans="1:26" ht="15.75" customHeight="1">
      <c r="A771" s="240"/>
      <c r="B771" s="231"/>
      <c r="C771" s="232"/>
      <c r="D771" s="241"/>
      <c r="E771" s="232"/>
      <c r="F771" s="232"/>
      <c r="G771" s="241"/>
      <c r="H771" s="240"/>
      <c r="I771" s="232"/>
      <c r="J771" s="232"/>
      <c r="K771" s="241"/>
      <c r="L771" s="232"/>
      <c r="M771" s="232"/>
      <c r="N771" s="241"/>
      <c r="O771" s="232"/>
      <c r="P771" s="233"/>
      <c r="R771" s="48"/>
      <c r="S771" s="48"/>
      <c r="T771" s="48"/>
      <c r="U771" s="48"/>
      <c r="V771" s="48"/>
      <c r="W771" s="48"/>
      <c r="X771" s="48"/>
      <c r="Y771" s="48"/>
      <c r="Z771" s="48"/>
    </row>
    <row r="772" spans="1:26" ht="15.75" customHeight="1">
      <c r="A772" s="240"/>
      <c r="B772" s="231"/>
      <c r="C772" s="232"/>
      <c r="D772" s="241"/>
      <c r="E772" s="232"/>
      <c r="F772" s="232"/>
      <c r="G772" s="241"/>
      <c r="H772" s="240"/>
      <c r="I772" s="232"/>
      <c r="J772" s="232"/>
      <c r="K772" s="241"/>
      <c r="L772" s="232"/>
      <c r="M772" s="232"/>
      <c r="N772" s="241"/>
      <c r="O772" s="232"/>
      <c r="P772" s="233"/>
      <c r="R772" s="48"/>
      <c r="S772" s="48"/>
      <c r="T772" s="48"/>
      <c r="U772" s="48"/>
      <c r="V772" s="48"/>
      <c r="W772" s="48"/>
      <c r="X772" s="48"/>
      <c r="Y772" s="48"/>
      <c r="Z772" s="48"/>
    </row>
    <row r="773" spans="1:26" ht="15.75" customHeight="1">
      <c r="A773" s="240"/>
      <c r="B773" s="231"/>
      <c r="C773" s="232"/>
      <c r="D773" s="241"/>
      <c r="E773" s="232"/>
      <c r="F773" s="232"/>
      <c r="G773" s="241"/>
      <c r="H773" s="240"/>
      <c r="I773" s="232"/>
      <c r="J773" s="232"/>
      <c r="K773" s="241"/>
      <c r="L773" s="232"/>
      <c r="M773" s="232"/>
      <c r="N773" s="241"/>
      <c r="O773" s="232"/>
      <c r="P773" s="233"/>
      <c r="R773" s="48"/>
      <c r="S773" s="48"/>
      <c r="T773" s="48"/>
      <c r="U773" s="48"/>
      <c r="V773" s="48"/>
      <c r="W773" s="48"/>
      <c r="X773" s="48"/>
      <c r="Y773" s="48"/>
      <c r="Z773" s="48"/>
    </row>
    <row r="774" spans="1:26" ht="15.75" customHeight="1">
      <c r="A774" s="240"/>
      <c r="B774" s="231"/>
      <c r="C774" s="232"/>
      <c r="D774" s="241"/>
      <c r="E774" s="232"/>
      <c r="F774" s="232"/>
      <c r="G774" s="241"/>
      <c r="H774" s="240"/>
      <c r="I774" s="232"/>
      <c r="J774" s="232"/>
      <c r="K774" s="241"/>
      <c r="L774" s="232"/>
      <c r="M774" s="232"/>
      <c r="N774" s="241"/>
      <c r="O774" s="232"/>
      <c r="P774" s="233"/>
      <c r="R774" s="48"/>
      <c r="S774" s="48"/>
      <c r="T774" s="48"/>
      <c r="U774" s="48"/>
      <c r="V774" s="48"/>
      <c r="W774" s="48"/>
      <c r="X774" s="48"/>
      <c r="Y774" s="48"/>
      <c r="Z774" s="48"/>
    </row>
    <row r="775" spans="1:26" ht="15.75" customHeight="1">
      <c r="A775" s="240"/>
      <c r="B775" s="231"/>
      <c r="C775" s="232"/>
      <c r="D775" s="241"/>
      <c r="E775" s="232"/>
      <c r="F775" s="232"/>
      <c r="G775" s="241"/>
      <c r="H775" s="240"/>
      <c r="I775" s="232"/>
      <c r="J775" s="232"/>
      <c r="K775" s="241"/>
      <c r="L775" s="232"/>
      <c r="M775" s="232"/>
      <c r="N775" s="241"/>
      <c r="O775" s="232"/>
      <c r="P775" s="233"/>
      <c r="R775" s="48"/>
      <c r="S775" s="48"/>
      <c r="T775" s="48"/>
      <c r="U775" s="48"/>
      <c r="V775" s="48"/>
      <c r="W775" s="48"/>
      <c r="X775" s="48"/>
      <c r="Y775" s="48"/>
      <c r="Z775" s="48"/>
    </row>
    <row r="776" spans="1:26" ht="15.75" customHeight="1">
      <c r="A776" s="240"/>
      <c r="B776" s="231"/>
      <c r="C776" s="232"/>
      <c r="D776" s="241"/>
      <c r="E776" s="232"/>
      <c r="F776" s="232"/>
      <c r="G776" s="241"/>
      <c r="H776" s="240"/>
      <c r="I776" s="232"/>
      <c r="J776" s="232"/>
      <c r="K776" s="241"/>
      <c r="L776" s="232"/>
      <c r="M776" s="232"/>
      <c r="N776" s="241"/>
      <c r="O776" s="232"/>
      <c r="P776" s="233"/>
      <c r="R776" s="48"/>
      <c r="S776" s="48"/>
      <c r="T776" s="48"/>
      <c r="U776" s="48"/>
      <c r="V776" s="48"/>
      <c r="W776" s="48"/>
      <c r="X776" s="48"/>
      <c r="Y776" s="48"/>
      <c r="Z776" s="48"/>
    </row>
    <row r="777" spans="1:26" ht="15.75" customHeight="1">
      <c r="A777" s="240"/>
      <c r="B777" s="231"/>
      <c r="C777" s="232"/>
      <c r="D777" s="241"/>
      <c r="E777" s="232"/>
      <c r="F777" s="232"/>
      <c r="G777" s="241"/>
      <c r="H777" s="240"/>
      <c r="I777" s="232"/>
      <c r="J777" s="232"/>
      <c r="K777" s="241"/>
      <c r="L777" s="232"/>
      <c r="M777" s="232"/>
      <c r="N777" s="241"/>
      <c r="O777" s="232"/>
      <c r="P777" s="233"/>
      <c r="R777" s="48"/>
      <c r="S777" s="48"/>
      <c r="T777" s="48"/>
      <c r="U777" s="48"/>
      <c r="V777" s="48"/>
      <c r="W777" s="48"/>
      <c r="X777" s="48"/>
      <c r="Y777" s="48"/>
      <c r="Z777" s="48"/>
    </row>
    <row r="778" spans="1:26" ht="15.75" customHeight="1">
      <c r="A778" s="240"/>
      <c r="B778" s="231"/>
      <c r="C778" s="232"/>
      <c r="D778" s="241"/>
      <c r="E778" s="232"/>
      <c r="F778" s="232"/>
      <c r="G778" s="241"/>
      <c r="H778" s="240"/>
      <c r="I778" s="232"/>
      <c r="J778" s="232"/>
      <c r="K778" s="241"/>
      <c r="L778" s="232"/>
      <c r="M778" s="232"/>
      <c r="N778" s="241"/>
      <c r="O778" s="232"/>
      <c r="P778" s="233"/>
      <c r="R778" s="48"/>
      <c r="S778" s="48"/>
      <c r="T778" s="48"/>
      <c r="U778" s="48"/>
      <c r="V778" s="48"/>
      <c r="W778" s="48"/>
      <c r="X778" s="48"/>
      <c r="Y778" s="48"/>
      <c r="Z778" s="48"/>
    </row>
    <row r="779" spans="1:26" ht="15.75" customHeight="1">
      <c r="A779" s="240"/>
      <c r="B779" s="231"/>
      <c r="C779" s="232"/>
      <c r="D779" s="241"/>
      <c r="E779" s="232"/>
      <c r="F779" s="232"/>
      <c r="G779" s="241"/>
      <c r="H779" s="240"/>
      <c r="I779" s="232"/>
      <c r="J779" s="232"/>
      <c r="K779" s="241"/>
      <c r="L779" s="232"/>
      <c r="M779" s="232"/>
      <c r="N779" s="241"/>
      <c r="O779" s="232"/>
      <c r="P779" s="233"/>
      <c r="R779" s="48"/>
      <c r="S779" s="48"/>
      <c r="T779" s="48"/>
      <c r="U779" s="48"/>
      <c r="V779" s="48"/>
      <c r="W779" s="48"/>
      <c r="X779" s="48"/>
      <c r="Y779" s="48"/>
      <c r="Z779" s="48"/>
    </row>
    <row r="780" spans="1:26" ht="15.75" customHeight="1">
      <c r="A780" s="240"/>
      <c r="B780" s="231"/>
      <c r="C780" s="232"/>
      <c r="D780" s="241"/>
      <c r="E780" s="232"/>
      <c r="F780" s="232"/>
      <c r="G780" s="241"/>
      <c r="H780" s="240"/>
      <c r="I780" s="232"/>
      <c r="J780" s="232"/>
      <c r="K780" s="241"/>
      <c r="L780" s="232"/>
      <c r="M780" s="232"/>
      <c r="N780" s="241"/>
      <c r="O780" s="232"/>
      <c r="P780" s="233"/>
      <c r="R780" s="48"/>
      <c r="S780" s="48"/>
      <c r="T780" s="48"/>
      <c r="U780" s="48"/>
      <c r="V780" s="48"/>
      <c r="W780" s="48"/>
      <c r="X780" s="48"/>
      <c r="Y780" s="48"/>
      <c r="Z780" s="48"/>
    </row>
    <row r="781" spans="1:26" ht="15.75" customHeight="1">
      <c r="A781" s="240"/>
      <c r="B781" s="231"/>
      <c r="C781" s="232"/>
      <c r="D781" s="241"/>
      <c r="E781" s="232"/>
      <c r="F781" s="232"/>
      <c r="G781" s="241"/>
      <c r="H781" s="240"/>
      <c r="I781" s="232"/>
      <c r="J781" s="232"/>
      <c r="K781" s="241"/>
      <c r="L781" s="232"/>
      <c r="M781" s="232"/>
      <c r="N781" s="241"/>
      <c r="O781" s="232"/>
      <c r="P781" s="233"/>
      <c r="R781" s="48"/>
      <c r="S781" s="48"/>
      <c r="T781" s="48"/>
      <c r="U781" s="48"/>
      <c r="V781" s="48"/>
      <c r="W781" s="48"/>
      <c r="X781" s="48"/>
      <c r="Y781" s="48"/>
      <c r="Z781" s="48"/>
    </row>
    <row r="782" spans="1:26" ht="15.75" customHeight="1">
      <c r="A782" s="240"/>
      <c r="B782" s="231"/>
      <c r="C782" s="232"/>
      <c r="D782" s="241"/>
      <c r="E782" s="232"/>
      <c r="F782" s="232"/>
      <c r="G782" s="241"/>
      <c r="H782" s="240"/>
      <c r="I782" s="232"/>
      <c r="J782" s="232"/>
      <c r="K782" s="241"/>
      <c r="L782" s="232"/>
      <c r="M782" s="232"/>
      <c r="N782" s="241"/>
      <c r="O782" s="232"/>
      <c r="P782" s="233"/>
      <c r="R782" s="48"/>
      <c r="S782" s="48"/>
      <c r="T782" s="48"/>
      <c r="U782" s="48"/>
      <c r="V782" s="48"/>
      <c r="W782" s="48"/>
      <c r="X782" s="48"/>
      <c r="Y782" s="48"/>
      <c r="Z782" s="48"/>
    </row>
    <row r="783" spans="1:26" ht="15.75" customHeight="1">
      <c r="A783" s="240"/>
      <c r="B783" s="231"/>
      <c r="C783" s="232"/>
      <c r="D783" s="241"/>
      <c r="E783" s="232"/>
      <c r="F783" s="232"/>
      <c r="G783" s="241"/>
      <c r="H783" s="240"/>
      <c r="I783" s="232"/>
      <c r="J783" s="232"/>
      <c r="K783" s="241"/>
      <c r="L783" s="232"/>
      <c r="M783" s="232"/>
      <c r="N783" s="241"/>
      <c r="O783" s="232"/>
      <c r="P783" s="233"/>
      <c r="R783" s="48"/>
      <c r="S783" s="48"/>
      <c r="T783" s="48"/>
      <c r="U783" s="48"/>
      <c r="V783" s="48"/>
      <c r="W783" s="48"/>
      <c r="X783" s="48"/>
      <c r="Y783" s="48"/>
      <c r="Z783" s="48"/>
    </row>
    <row r="784" spans="1:26" ht="15.75" customHeight="1">
      <c r="A784" s="240"/>
      <c r="B784" s="231"/>
      <c r="C784" s="232"/>
      <c r="D784" s="241"/>
      <c r="E784" s="232"/>
      <c r="F784" s="232"/>
      <c r="G784" s="241"/>
      <c r="H784" s="240"/>
      <c r="I784" s="232"/>
      <c r="J784" s="232"/>
      <c r="K784" s="241"/>
      <c r="L784" s="232"/>
      <c r="M784" s="232"/>
      <c r="N784" s="241"/>
      <c r="O784" s="232"/>
      <c r="P784" s="233"/>
      <c r="R784" s="48"/>
      <c r="S784" s="48"/>
      <c r="T784" s="48"/>
      <c r="U784" s="48"/>
      <c r="V784" s="48"/>
      <c r="W784" s="48"/>
      <c r="X784" s="48"/>
      <c r="Y784" s="48"/>
      <c r="Z784" s="48"/>
    </row>
    <row r="785" spans="1:26" ht="15.75" customHeight="1">
      <c r="A785" s="240"/>
      <c r="B785" s="231"/>
      <c r="C785" s="232"/>
      <c r="D785" s="241"/>
      <c r="E785" s="232"/>
      <c r="F785" s="232"/>
      <c r="G785" s="241"/>
      <c r="H785" s="240"/>
      <c r="I785" s="232"/>
      <c r="J785" s="232"/>
      <c r="K785" s="241"/>
      <c r="L785" s="232"/>
      <c r="M785" s="232"/>
      <c r="N785" s="241"/>
      <c r="O785" s="232"/>
      <c r="P785" s="233"/>
      <c r="R785" s="48"/>
      <c r="S785" s="48"/>
      <c r="T785" s="48"/>
      <c r="U785" s="48"/>
      <c r="V785" s="48"/>
      <c r="W785" s="48"/>
      <c r="X785" s="48"/>
      <c r="Y785" s="48"/>
      <c r="Z785" s="48"/>
    </row>
    <row r="786" spans="1:26" ht="15.75" customHeight="1">
      <c r="A786" s="240"/>
      <c r="B786" s="231"/>
      <c r="C786" s="232"/>
      <c r="D786" s="241"/>
      <c r="E786" s="232"/>
      <c r="F786" s="232"/>
      <c r="G786" s="241"/>
      <c r="H786" s="240"/>
      <c r="I786" s="232"/>
      <c r="J786" s="232"/>
      <c r="K786" s="241"/>
      <c r="L786" s="232"/>
      <c r="M786" s="232"/>
      <c r="N786" s="241"/>
      <c r="O786" s="232"/>
      <c r="P786" s="233"/>
      <c r="R786" s="48"/>
      <c r="S786" s="48"/>
      <c r="T786" s="48"/>
      <c r="U786" s="48"/>
      <c r="V786" s="48"/>
      <c r="W786" s="48"/>
      <c r="X786" s="48"/>
      <c r="Y786" s="48"/>
      <c r="Z786" s="48"/>
    </row>
    <row r="787" spans="1:26" ht="15.75" customHeight="1">
      <c r="A787" s="240"/>
      <c r="B787" s="231"/>
      <c r="C787" s="232"/>
      <c r="D787" s="241"/>
      <c r="E787" s="232"/>
      <c r="F787" s="232"/>
      <c r="G787" s="241"/>
      <c r="H787" s="240"/>
      <c r="I787" s="232"/>
      <c r="J787" s="232"/>
      <c r="K787" s="241"/>
      <c r="L787" s="232"/>
      <c r="M787" s="232"/>
      <c r="N787" s="241"/>
      <c r="O787" s="232"/>
      <c r="P787" s="233"/>
      <c r="R787" s="48"/>
      <c r="S787" s="48"/>
      <c r="T787" s="48"/>
      <c r="U787" s="48"/>
      <c r="V787" s="48"/>
      <c r="W787" s="48"/>
      <c r="X787" s="48"/>
      <c r="Y787" s="48"/>
      <c r="Z787" s="48"/>
    </row>
    <row r="788" spans="1:26" ht="15.75" customHeight="1">
      <c r="A788" s="240"/>
      <c r="B788" s="231"/>
      <c r="C788" s="232"/>
      <c r="D788" s="241"/>
      <c r="E788" s="232"/>
      <c r="F788" s="232"/>
      <c r="G788" s="241"/>
      <c r="H788" s="240"/>
      <c r="I788" s="232"/>
      <c r="J788" s="232"/>
      <c r="K788" s="241"/>
      <c r="L788" s="232"/>
      <c r="M788" s="232"/>
      <c r="N788" s="241"/>
      <c r="O788" s="232"/>
      <c r="P788" s="233"/>
      <c r="R788" s="48"/>
      <c r="S788" s="48"/>
      <c r="T788" s="48"/>
      <c r="U788" s="48"/>
      <c r="V788" s="48"/>
      <c r="W788" s="48"/>
      <c r="X788" s="48"/>
      <c r="Y788" s="48"/>
      <c r="Z788" s="48"/>
    </row>
    <row r="789" spans="1:26" ht="15.75" customHeight="1">
      <c r="A789" s="240"/>
      <c r="B789" s="231"/>
      <c r="C789" s="232"/>
      <c r="D789" s="241"/>
      <c r="E789" s="232"/>
      <c r="F789" s="232"/>
      <c r="G789" s="241"/>
      <c r="H789" s="240"/>
      <c r="I789" s="232"/>
      <c r="J789" s="232"/>
      <c r="K789" s="241"/>
      <c r="L789" s="232"/>
      <c r="M789" s="232"/>
      <c r="N789" s="241"/>
      <c r="O789" s="232"/>
      <c r="P789" s="233"/>
      <c r="R789" s="48"/>
      <c r="S789" s="48"/>
      <c r="T789" s="48"/>
      <c r="U789" s="48"/>
      <c r="V789" s="48"/>
      <c r="W789" s="48"/>
      <c r="X789" s="48"/>
      <c r="Y789" s="48"/>
      <c r="Z789" s="48"/>
    </row>
    <row r="790" spans="1:26" ht="15.75" customHeight="1">
      <c r="A790" s="240"/>
      <c r="B790" s="231"/>
      <c r="C790" s="232"/>
      <c r="D790" s="241"/>
      <c r="E790" s="232"/>
      <c r="F790" s="232"/>
      <c r="G790" s="241"/>
      <c r="H790" s="240"/>
      <c r="I790" s="232"/>
      <c r="J790" s="232"/>
      <c r="K790" s="241"/>
      <c r="L790" s="232"/>
      <c r="M790" s="232"/>
      <c r="N790" s="241"/>
      <c r="O790" s="232"/>
      <c r="P790" s="233"/>
      <c r="R790" s="48"/>
      <c r="S790" s="48"/>
      <c r="T790" s="48"/>
      <c r="U790" s="48"/>
      <c r="V790" s="48"/>
      <c r="W790" s="48"/>
      <c r="X790" s="48"/>
      <c r="Y790" s="48"/>
      <c r="Z790" s="48"/>
    </row>
    <row r="791" spans="1:26" ht="15.75" customHeight="1">
      <c r="A791" s="240"/>
      <c r="B791" s="231"/>
      <c r="C791" s="232"/>
      <c r="D791" s="241"/>
      <c r="E791" s="232"/>
      <c r="F791" s="232"/>
      <c r="G791" s="241"/>
      <c r="H791" s="240"/>
      <c r="I791" s="232"/>
      <c r="J791" s="232"/>
      <c r="K791" s="241"/>
      <c r="L791" s="232"/>
      <c r="M791" s="232"/>
      <c r="N791" s="241"/>
      <c r="O791" s="232"/>
      <c r="P791" s="233"/>
      <c r="R791" s="48"/>
      <c r="S791" s="48"/>
      <c r="T791" s="48"/>
      <c r="U791" s="48"/>
      <c r="V791" s="48"/>
      <c r="W791" s="48"/>
      <c r="X791" s="48"/>
      <c r="Y791" s="48"/>
      <c r="Z791" s="48"/>
    </row>
    <row r="792" spans="1:26" ht="15.75" customHeight="1">
      <c r="A792" s="240"/>
      <c r="B792" s="231"/>
      <c r="C792" s="232"/>
      <c r="D792" s="241"/>
      <c r="E792" s="232"/>
      <c r="F792" s="232"/>
      <c r="G792" s="241"/>
      <c r="H792" s="240"/>
      <c r="I792" s="232"/>
      <c r="J792" s="232"/>
      <c r="K792" s="241"/>
      <c r="L792" s="232"/>
      <c r="M792" s="232"/>
      <c r="N792" s="241"/>
      <c r="O792" s="232"/>
      <c r="P792" s="233"/>
      <c r="R792" s="48"/>
      <c r="S792" s="48"/>
      <c r="T792" s="48"/>
      <c r="U792" s="48"/>
      <c r="V792" s="48"/>
      <c r="W792" s="48"/>
      <c r="X792" s="48"/>
      <c r="Y792" s="48"/>
      <c r="Z792" s="48"/>
    </row>
    <row r="793" spans="1:26" ht="15.75" customHeight="1">
      <c r="A793" s="240"/>
      <c r="B793" s="231"/>
      <c r="C793" s="232"/>
      <c r="D793" s="241"/>
      <c r="E793" s="232"/>
      <c r="F793" s="232"/>
      <c r="G793" s="241"/>
      <c r="H793" s="240"/>
      <c r="I793" s="232"/>
      <c r="J793" s="232"/>
      <c r="K793" s="241"/>
      <c r="L793" s="232"/>
      <c r="M793" s="232"/>
      <c r="N793" s="241"/>
      <c r="O793" s="232"/>
      <c r="P793" s="233"/>
      <c r="R793" s="48"/>
      <c r="S793" s="48"/>
      <c r="T793" s="48"/>
      <c r="U793" s="48"/>
      <c r="V793" s="48"/>
      <c r="W793" s="48"/>
      <c r="X793" s="48"/>
      <c r="Y793" s="48"/>
      <c r="Z793" s="48"/>
    </row>
    <row r="794" spans="1:26" ht="15.75" customHeight="1">
      <c r="A794" s="240"/>
      <c r="B794" s="231"/>
      <c r="C794" s="232"/>
      <c r="D794" s="241"/>
      <c r="E794" s="232"/>
      <c r="F794" s="232"/>
      <c r="G794" s="241"/>
      <c r="H794" s="240"/>
      <c r="I794" s="232"/>
      <c r="J794" s="232"/>
      <c r="K794" s="241"/>
      <c r="L794" s="232"/>
      <c r="M794" s="232"/>
      <c r="N794" s="241"/>
      <c r="O794" s="232"/>
      <c r="P794" s="233"/>
      <c r="R794" s="48"/>
      <c r="S794" s="48"/>
      <c r="T794" s="48"/>
      <c r="U794" s="48"/>
      <c r="V794" s="48"/>
      <c r="W794" s="48"/>
      <c r="X794" s="48"/>
      <c r="Y794" s="48"/>
      <c r="Z794" s="48"/>
    </row>
    <row r="795" spans="1:26" ht="15.75" customHeight="1">
      <c r="A795" s="240"/>
      <c r="B795" s="231"/>
      <c r="C795" s="232"/>
      <c r="D795" s="241"/>
      <c r="E795" s="232"/>
      <c r="F795" s="232"/>
      <c r="G795" s="241"/>
      <c r="H795" s="240"/>
      <c r="I795" s="232"/>
      <c r="J795" s="232"/>
      <c r="K795" s="241"/>
      <c r="L795" s="232"/>
      <c r="M795" s="232"/>
      <c r="N795" s="241"/>
      <c r="O795" s="232"/>
      <c r="P795" s="233"/>
      <c r="R795" s="48"/>
      <c r="S795" s="48"/>
      <c r="T795" s="48"/>
      <c r="U795" s="48"/>
      <c r="V795" s="48"/>
      <c r="W795" s="48"/>
      <c r="X795" s="48"/>
      <c r="Y795" s="48"/>
      <c r="Z795" s="48"/>
    </row>
    <row r="796" spans="1:26" ht="15.75" customHeight="1">
      <c r="A796" s="240"/>
      <c r="B796" s="231"/>
      <c r="C796" s="232"/>
      <c r="D796" s="241"/>
      <c r="E796" s="232"/>
      <c r="F796" s="232"/>
      <c r="G796" s="241"/>
      <c r="H796" s="240"/>
      <c r="I796" s="232"/>
      <c r="J796" s="232"/>
      <c r="K796" s="241"/>
      <c r="L796" s="232"/>
      <c r="M796" s="232"/>
      <c r="N796" s="241"/>
      <c r="O796" s="232"/>
      <c r="P796" s="233"/>
      <c r="R796" s="48"/>
      <c r="S796" s="48"/>
      <c r="T796" s="48"/>
      <c r="U796" s="48"/>
      <c r="V796" s="48"/>
      <c r="W796" s="48"/>
      <c r="X796" s="48"/>
      <c r="Y796" s="48"/>
      <c r="Z796" s="48"/>
    </row>
    <row r="797" spans="1:26" ht="15.75" customHeight="1">
      <c r="A797" s="240"/>
      <c r="B797" s="231"/>
      <c r="C797" s="232"/>
      <c r="D797" s="241"/>
      <c r="E797" s="232"/>
      <c r="F797" s="232"/>
      <c r="G797" s="241"/>
      <c r="H797" s="240"/>
      <c r="I797" s="232"/>
      <c r="J797" s="232"/>
      <c r="K797" s="241"/>
      <c r="L797" s="232"/>
      <c r="M797" s="232"/>
      <c r="N797" s="241"/>
      <c r="O797" s="232"/>
      <c r="P797" s="233"/>
      <c r="R797" s="48"/>
      <c r="S797" s="48"/>
      <c r="T797" s="48"/>
      <c r="U797" s="48"/>
      <c r="V797" s="48"/>
      <c r="W797" s="48"/>
      <c r="X797" s="48"/>
      <c r="Y797" s="48"/>
      <c r="Z797" s="48"/>
    </row>
    <row r="798" spans="1:26" ht="15.75" customHeight="1">
      <c r="A798" s="240"/>
      <c r="B798" s="231"/>
      <c r="C798" s="232"/>
      <c r="D798" s="241"/>
      <c r="E798" s="232"/>
      <c r="F798" s="232"/>
      <c r="G798" s="241"/>
      <c r="H798" s="240"/>
      <c r="I798" s="232"/>
      <c r="J798" s="232"/>
      <c r="K798" s="241"/>
      <c r="L798" s="232"/>
      <c r="M798" s="232"/>
      <c r="N798" s="241"/>
      <c r="O798" s="232"/>
      <c r="P798" s="233"/>
      <c r="R798" s="48"/>
      <c r="S798" s="48"/>
      <c r="T798" s="48"/>
      <c r="U798" s="48"/>
      <c r="V798" s="48"/>
      <c r="W798" s="48"/>
      <c r="X798" s="48"/>
      <c r="Y798" s="48"/>
      <c r="Z798" s="48"/>
    </row>
    <row r="799" spans="1:26" ht="15.75" customHeight="1">
      <c r="A799" s="240"/>
      <c r="B799" s="231"/>
      <c r="C799" s="232"/>
      <c r="D799" s="241"/>
      <c r="E799" s="232"/>
      <c r="F799" s="232"/>
      <c r="G799" s="241"/>
      <c r="H799" s="240"/>
      <c r="I799" s="232"/>
      <c r="J799" s="232"/>
      <c r="K799" s="241"/>
      <c r="L799" s="232"/>
      <c r="M799" s="232"/>
      <c r="N799" s="241"/>
      <c r="O799" s="232"/>
      <c r="P799" s="233"/>
      <c r="R799" s="48"/>
      <c r="S799" s="48"/>
      <c r="T799" s="48"/>
      <c r="U799" s="48"/>
      <c r="V799" s="48"/>
      <c r="W799" s="48"/>
      <c r="X799" s="48"/>
      <c r="Y799" s="48"/>
      <c r="Z799" s="48"/>
    </row>
    <row r="800" spans="1:26" ht="15.75" customHeight="1">
      <c r="A800" s="240"/>
      <c r="B800" s="231"/>
      <c r="C800" s="232"/>
      <c r="D800" s="241"/>
      <c r="E800" s="232"/>
      <c r="F800" s="232"/>
      <c r="G800" s="241"/>
      <c r="H800" s="240"/>
      <c r="I800" s="232"/>
      <c r="J800" s="232"/>
      <c r="K800" s="241"/>
      <c r="L800" s="232"/>
      <c r="M800" s="232"/>
      <c r="N800" s="241"/>
      <c r="O800" s="232"/>
      <c r="P800" s="233"/>
      <c r="R800" s="48"/>
      <c r="S800" s="48"/>
      <c r="T800" s="48"/>
      <c r="U800" s="48"/>
      <c r="V800" s="48"/>
      <c r="W800" s="48"/>
      <c r="X800" s="48"/>
      <c r="Y800" s="48"/>
      <c r="Z800" s="48"/>
    </row>
    <row r="801" spans="1:26" ht="15.75" customHeight="1">
      <c r="A801" s="240"/>
      <c r="B801" s="231"/>
      <c r="C801" s="232"/>
      <c r="D801" s="241"/>
      <c r="E801" s="232"/>
      <c r="F801" s="232"/>
      <c r="G801" s="241"/>
      <c r="H801" s="240"/>
      <c r="I801" s="232"/>
      <c r="J801" s="232"/>
      <c r="K801" s="241"/>
      <c r="L801" s="232"/>
      <c r="M801" s="232"/>
      <c r="N801" s="241"/>
      <c r="O801" s="232"/>
      <c r="P801" s="233"/>
      <c r="R801" s="48"/>
      <c r="S801" s="48"/>
      <c r="T801" s="48"/>
      <c r="U801" s="48"/>
      <c r="V801" s="48"/>
      <c r="W801" s="48"/>
      <c r="X801" s="48"/>
      <c r="Y801" s="48"/>
      <c r="Z801" s="48"/>
    </row>
    <row r="802" spans="1:26" ht="15.75" customHeight="1">
      <c r="A802" s="240"/>
      <c r="B802" s="231"/>
      <c r="C802" s="232"/>
      <c r="D802" s="241"/>
      <c r="E802" s="232"/>
      <c r="F802" s="232"/>
      <c r="G802" s="241"/>
      <c r="H802" s="240"/>
      <c r="I802" s="232"/>
      <c r="J802" s="232"/>
      <c r="K802" s="241"/>
      <c r="L802" s="232"/>
      <c r="M802" s="232"/>
      <c r="N802" s="241"/>
      <c r="O802" s="232"/>
      <c r="P802" s="233"/>
      <c r="R802" s="48"/>
      <c r="S802" s="48"/>
      <c r="T802" s="48"/>
      <c r="U802" s="48"/>
      <c r="V802" s="48"/>
      <c r="W802" s="48"/>
      <c r="X802" s="48"/>
      <c r="Y802" s="48"/>
      <c r="Z802" s="48"/>
    </row>
    <row r="803" spans="1:26" ht="15.75" customHeight="1">
      <c r="A803" s="240"/>
      <c r="B803" s="231"/>
      <c r="C803" s="232"/>
      <c r="D803" s="241"/>
      <c r="E803" s="232"/>
      <c r="F803" s="232"/>
      <c r="G803" s="241"/>
      <c r="H803" s="240"/>
      <c r="I803" s="232"/>
      <c r="J803" s="232"/>
      <c r="K803" s="241"/>
      <c r="L803" s="232"/>
      <c r="M803" s="232"/>
      <c r="N803" s="241"/>
      <c r="O803" s="232"/>
      <c r="P803" s="233"/>
      <c r="R803" s="48"/>
      <c r="S803" s="48"/>
      <c r="T803" s="48"/>
      <c r="U803" s="48"/>
      <c r="V803" s="48"/>
      <c r="W803" s="48"/>
      <c r="X803" s="48"/>
      <c r="Y803" s="48"/>
      <c r="Z803" s="48"/>
    </row>
    <row r="804" spans="1:26" ht="15.75" customHeight="1">
      <c r="A804" s="240"/>
      <c r="B804" s="231"/>
      <c r="C804" s="232"/>
      <c r="D804" s="241"/>
      <c r="E804" s="232"/>
      <c r="F804" s="232"/>
      <c r="G804" s="241"/>
      <c r="H804" s="240"/>
      <c r="I804" s="232"/>
      <c r="J804" s="232"/>
      <c r="K804" s="241"/>
      <c r="L804" s="232"/>
      <c r="M804" s="232"/>
      <c r="N804" s="241"/>
      <c r="O804" s="232"/>
      <c r="P804" s="233"/>
      <c r="R804" s="48"/>
      <c r="S804" s="48"/>
      <c r="T804" s="48"/>
      <c r="U804" s="48"/>
      <c r="V804" s="48"/>
      <c r="W804" s="48"/>
      <c r="X804" s="48"/>
      <c r="Y804" s="48"/>
      <c r="Z804" s="48"/>
    </row>
    <row r="805" spans="1:26" ht="15.75" customHeight="1">
      <c r="A805" s="240"/>
      <c r="B805" s="231"/>
      <c r="C805" s="232"/>
      <c r="D805" s="241"/>
      <c r="E805" s="232"/>
      <c r="F805" s="232"/>
      <c r="G805" s="241"/>
      <c r="H805" s="240"/>
      <c r="I805" s="232"/>
      <c r="J805" s="232"/>
      <c r="K805" s="241"/>
      <c r="L805" s="232"/>
      <c r="M805" s="232"/>
      <c r="N805" s="241"/>
      <c r="O805" s="232"/>
      <c r="P805" s="233"/>
      <c r="R805" s="48"/>
      <c r="S805" s="48"/>
      <c r="T805" s="48"/>
      <c r="U805" s="48"/>
      <c r="V805" s="48"/>
      <c r="W805" s="48"/>
      <c r="X805" s="48"/>
      <c r="Y805" s="48"/>
      <c r="Z805" s="48"/>
    </row>
    <row r="806" spans="1:26" ht="15.75" customHeight="1">
      <c r="A806" s="240"/>
      <c r="B806" s="231"/>
      <c r="C806" s="232"/>
      <c r="D806" s="241"/>
      <c r="E806" s="232"/>
      <c r="F806" s="232"/>
      <c r="G806" s="241"/>
      <c r="H806" s="240"/>
      <c r="I806" s="232"/>
      <c r="J806" s="232"/>
      <c r="K806" s="241"/>
      <c r="L806" s="232"/>
      <c r="M806" s="232"/>
      <c r="N806" s="241"/>
      <c r="O806" s="232"/>
      <c r="P806" s="233"/>
      <c r="R806" s="48"/>
      <c r="S806" s="48"/>
      <c r="T806" s="48"/>
      <c r="U806" s="48"/>
      <c r="V806" s="48"/>
      <c r="W806" s="48"/>
      <c r="X806" s="48"/>
      <c r="Y806" s="48"/>
      <c r="Z806" s="48"/>
    </row>
    <row r="807" spans="1:26" ht="15.75" customHeight="1">
      <c r="A807" s="240"/>
      <c r="B807" s="231"/>
      <c r="C807" s="232"/>
      <c r="D807" s="241"/>
      <c r="E807" s="232"/>
      <c r="F807" s="232"/>
      <c r="G807" s="241"/>
      <c r="H807" s="240"/>
      <c r="I807" s="232"/>
      <c r="J807" s="232"/>
      <c r="K807" s="241"/>
      <c r="L807" s="232"/>
      <c r="M807" s="232"/>
      <c r="N807" s="241"/>
      <c r="O807" s="232"/>
      <c r="P807" s="233"/>
      <c r="R807" s="48"/>
      <c r="S807" s="48"/>
      <c r="T807" s="48"/>
      <c r="U807" s="48"/>
      <c r="V807" s="48"/>
      <c r="W807" s="48"/>
      <c r="X807" s="48"/>
      <c r="Y807" s="48"/>
      <c r="Z807" s="48"/>
    </row>
    <row r="808" spans="1:26" ht="15.75" customHeight="1">
      <c r="A808" s="240"/>
      <c r="B808" s="231"/>
      <c r="C808" s="232"/>
      <c r="D808" s="241"/>
      <c r="E808" s="232"/>
      <c r="F808" s="232"/>
      <c r="G808" s="241"/>
      <c r="H808" s="240"/>
      <c r="I808" s="232"/>
      <c r="J808" s="232"/>
      <c r="K808" s="241"/>
      <c r="L808" s="232"/>
      <c r="M808" s="232"/>
      <c r="N808" s="241"/>
      <c r="O808" s="232"/>
      <c r="P808" s="233"/>
      <c r="R808" s="48"/>
      <c r="S808" s="48"/>
      <c r="T808" s="48"/>
      <c r="U808" s="48"/>
      <c r="V808" s="48"/>
      <c r="W808" s="48"/>
      <c r="X808" s="48"/>
      <c r="Y808" s="48"/>
      <c r="Z808" s="48"/>
    </row>
    <row r="809" spans="1:26" ht="15.75" customHeight="1">
      <c r="A809" s="240"/>
      <c r="B809" s="231"/>
      <c r="C809" s="232"/>
      <c r="D809" s="241"/>
      <c r="E809" s="232"/>
      <c r="F809" s="232"/>
      <c r="G809" s="241"/>
      <c r="H809" s="240"/>
      <c r="I809" s="232"/>
      <c r="J809" s="232"/>
      <c r="K809" s="241"/>
      <c r="L809" s="232"/>
      <c r="M809" s="232"/>
      <c r="N809" s="241"/>
      <c r="O809" s="232"/>
      <c r="P809" s="233"/>
      <c r="R809" s="48"/>
      <c r="S809" s="48"/>
      <c r="T809" s="48"/>
      <c r="U809" s="48"/>
      <c r="V809" s="48"/>
      <c r="W809" s="48"/>
      <c r="X809" s="48"/>
      <c r="Y809" s="48"/>
      <c r="Z809" s="48"/>
    </row>
    <row r="810" spans="1:26" ht="15.75" customHeight="1">
      <c r="A810" s="240"/>
      <c r="B810" s="231"/>
      <c r="C810" s="232"/>
      <c r="D810" s="241"/>
      <c r="E810" s="232"/>
      <c r="F810" s="232"/>
      <c r="G810" s="241"/>
      <c r="H810" s="240"/>
      <c r="I810" s="232"/>
      <c r="J810" s="232"/>
      <c r="K810" s="241"/>
      <c r="L810" s="232"/>
      <c r="M810" s="232"/>
      <c r="N810" s="241"/>
      <c r="O810" s="232"/>
      <c r="P810" s="233"/>
      <c r="R810" s="48"/>
      <c r="S810" s="48"/>
      <c r="T810" s="48"/>
      <c r="U810" s="48"/>
      <c r="V810" s="48"/>
      <c r="W810" s="48"/>
      <c r="X810" s="48"/>
      <c r="Y810" s="48"/>
      <c r="Z810" s="48"/>
    </row>
    <row r="811" spans="1:26" ht="15.75" customHeight="1">
      <c r="A811" s="240"/>
      <c r="B811" s="231"/>
      <c r="C811" s="232"/>
      <c r="D811" s="241"/>
      <c r="E811" s="232"/>
      <c r="F811" s="232"/>
      <c r="G811" s="241"/>
      <c r="H811" s="240"/>
      <c r="I811" s="232"/>
      <c r="J811" s="232"/>
      <c r="K811" s="241"/>
      <c r="L811" s="232"/>
      <c r="M811" s="232"/>
      <c r="N811" s="241"/>
      <c r="O811" s="232"/>
      <c r="P811" s="233"/>
      <c r="R811" s="48"/>
      <c r="S811" s="48"/>
      <c r="T811" s="48"/>
      <c r="U811" s="48"/>
      <c r="V811" s="48"/>
      <c r="W811" s="48"/>
      <c r="X811" s="48"/>
      <c r="Y811" s="48"/>
      <c r="Z811" s="48"/>
    </row>
    <row r="812" spans="1:26" ht="15.75" customHeight="1">
      <c r="A812" s="240"/>
      <c r="B812" s="231"/>
      <c r="C812" s="232"/>
      <c r="D812" s="241"/>
      <c r="E812" s="232"/>
      <c r="F812" s="232"/>
      <c r="G812" s="241"/>
      <c r="H812" s="240"/>
      <c r="I812" s="232"/>
      <c r="J812" s="232"/>
      <c r="K812" s="241"/>
      <c r="L812" s="232"/>
      <c r="M812" s="232"/>
      <c r="N812" s="241"/>
      <c r="O812" s="232"/>
      <c r="P812" s="233"/>
      <c r="R812" s="48"/>
      <c r="S812" s="48"/>
      <c r="T812" s="48"/>
      <c r="U812" s="48"/>
      <c r="V812" s="48"/>
      <c r="W812" s="48"/>
      <c r="X812" s="48"/>
      <c r="Y812" s="48"/>
      <c r="Z812" s="48"/>
    </row>
    <row r="813" spans="1:26" ht="15.75" customHeight="1">
      <c r="A813" s="240"/>
      <c r="B813" s="231"/>
      <c r="C813" s="232"/>
      <c r="D813" s="241"/>
      <c r="E813" s="232"/>
      <c r="F813" s="232"/>
      <c r="G813" s="241"/>
      <c r="H813" s="240"/>
      <c r="I813" s="232"/>
      <c r="J813" s="232"/>
      <c r="K813" s="241"/>
      <c r="L813" s="232"/>
      <c r="M813" s="232"/>
      <c r="N813" s="241"/>
      <c r="O813" s="232"/>
      <c r="P813" s="233"/>
      <c r="R813" s="48"/>
      <c r="S813" s="48"/>
      <c r="T813" s="48"/>
      <c r="U813" s="48"/>
      <c r="V813" s="48"/>
      <c r="W813" s="48"/>
      <c r="X813" s="48"/>
      <c r="Y813" s="48"/>
      <c r="Z813" s="48"/>
    </row>
    <row r="814" spans="1:26" ht="15.75" customHeight="1">
      <c r="A814" s="240"/>
      <c r="B814" s="231"/>
      <c r="C814" s="232"/>
      <c r="D814" s="241"/>
      <c r="E814" s="232"/>
      <c r="F814" s="232"/>
      <c r="G814" s="241"/>
      <c r="H814" s="240"/>
      <c r="I814" s="232"/>
      <c r="J814" s="232"/>
      <c r="K814" s="241"/>
      <c r="L814" s="232"/>
      <c r="M814" s="232"/>
      <c r="N814" s="241"/>
      <c r="O814" s="232"/>
      <c r="P814" s="233"/>
      <c r="R814" s="48"/>
      <c r="S814" s="48"/>
      <c r="T814" s="48"/>
      <c r="U814" s="48"/>
      <c r="V814" s="48"/>
      <c r="W814" s="48"/>
      <c r="X814" s="48"/>
      <c r="Y814" s="48"/>
      <c r="Z814" s="48"/>
    </row>
    <row r="815" spans="1:26" ht="15.75" customHeight="1">
      <c r="A815" s="240"/>
      <c r="B815" s="231"/>
      <c r="C815" s="232"/>
      <c r="D815" s="241"/>
      <c r="E815" s="232"/>
      <c r="F815" s="232"/>
      <c r="G815" s="241"/>
      <c r="H815" s="240"/>
      <c r="I815" s="232"/>
      <c r="J815" s="232"/>
      <c r="K815" s="241"/>
      <c r="L815" s="232"/>
      <c r="M815" s="232"/>
      <c r="N815" s="241"/>
      <c r="O815" s="232"/>
      <c r="P815" s="233"/>
      <c r="R815" s="48"/>
      <c r="S815" s="48"/>
      <c r="T815" s="48"/>
      <c r="U815" s="48"/>
      <c r="V815" s="48"/>
      <c r="W815" s="48"/>
      <c r="X815" s="48"/>
      <c r="Y815" s="48"/>
      <c r="Z815" s="48"/>
    </row>
    <row r="816" spans="1:26" ht="15.75" customHeight="1">
      <c r="A816" s="240"/>
      <c r="B816" s="231"/>
      <c r="C816" s="232"/>
      <c r="D816" s="241"/>
      <c r="E816" s="232"/>
      <c r="F816" s="232"/>
      <c r="G816" s="241"/>
      <c r="H816" s="240"/>
      <c r="I816" s="232"/>
      <c r="J816" s="232"/>
      <c r="K816" s="241"/>
      <c r="L816" s="232"/>
      <c r="M816" s="232"/>
      <c r="N816" s="241"/>
      <c r="O816" s="232"/>
      <c r="P816" s="233"/>
      <c r="R816" s="48"/>
      <c r="S816" s="48"/>
      <c r="T816" s="48"/>
      <c r="U816" s="48"/>
      <c r="V816" s="48"/>
      <c r="W816" s="48"/>
      <c r="X816" s="48"/>
      <c r="Y816" s="48"/>
      <c r="Z816" s="48"/>
    </row>
    <row r="817" spans="1:26" ht="15.75" customHeight="1">
      <c r="A817" s="240"/>
      <c r="B817" s="231"/>
      <c r="C817" s="232"/>
      <c r="D817" s="241"/>
      <c r="E817" s="232"/>
      <c r="F817" s="232"/>
      <c r="G817" s="241"/>
      <c r="H817" s="240"/>
      <c r="I817" s="232"/>
      <c r="J817" s="232"/>
      <c r="K817" s="241"/>
      <c r="L817" s="232"/>
      <c r="M817" s="232"/>
      <c r="N817" s="241"/>
      <c r="O817" s="232"/>
      <c r="P817" s="233"/>
      <c r="R817" s="48"/>
      <c r="S817" s="48"/>
      <c r="T817" s="48"/>
      <c r="U817" s="48"/>
      <c r="V817" s="48"/>
      <c r="W817" s="48"/>
      <c r="X817" s="48"/>
      <c r="Y817" s="48"/>
      <c r="Z817" s="48"/>
    </row>
    <row r="818" spans="1:26" ht="15.75" customHeight="1">
      <c r="A818" s="240"/>
      <c r="B818" s="231"/>
      <c r="C818" s="232"/>
      <c r="D818" s="241"/>
      <c r="E818" s="232"/>
      <c r="F818" s="232"/>
      <c r="G818" s="241"/>
      <c r="H818" s="240"/>
      <c r="I818" s="232"/>
      <c r="J818" s="232"/>
      <c r="K818" s="241"/>
      <c r="L818" s="232"/>
      <c r="M818" s="232"/>
      <c r="N818" s="241"/>
      <c r="O818" s="232"/>
      <c r="P818" s="233"/>
      <c r="R818" s="48"/>
      <c r="S818" s="48"/>
      <c r="T818" s="48"/>
      <c r="U818" s="48"/>
      <c r="V818" s="48"/>
      <c r="W818" s="48"/>
      <c r="X818" s="48"/>
      <c r="Y818" s="48"/>
      <c r="Z818" s="48"/>
    </row>
    <row r="819" spans="1:26" ht="15.75" customHeight="1">
      <c r="A819" s="240"/>
      <c r="B819" s="231"/>
      <c r="C819" s="232"/>
      <c r="D819" s="241"/>
      <c r="E819" s="232"/>
      <c r="F819" s="232"/>
      <c r="G819" s="241"/>
      <c r="H819" s="240"/>
      <c r="I819" s="232"/>
      <c r="J819" s="232"/>
      <c r="K819" s="241"/>
      <c r="L819" s="232"/>
      <c r="M819" s="232"/>
      <c r="N819" s="241"/>
      <c r="O819" s="232"/>
      <c r="P819" s="233"/>
      <c r="R819" s="48"/>
      <c r="S819" s="48"/>
      <c r="T819" s="48"/>
      <c r="U819" s="48"/>
      <c r="V819" s="48"/>
      <c r="W819" s="48"/>
      <c r="X819" s="48"/>
      <c r="Y819" s="48"/>
      <c r="Z819" s="48"/>
    </row>
    <row r="820" spans="1:26" ht="15.75" customHeight="1">
      <c r="A820" s="240"/>
      <c r="B820" s="231"/>
      <c r="C820" s="232"/>
      <c r="D820" s="241"/>
      <c r="E820" s="232"/>
      <c r="F820" s="232"/>
      <c r="G820" s="241"/>
      <c r="H820" s="240"/>
      <c r="I820" s="232"/>
      <c r="J820" s="232"/>
      <c r="K820" s="241"/>
      <c r="L820" s="232"/>
      <c r="M820" s="232"/>
      <c r="N820" s="241"/>
      <c r="O820" s="232"/>
      <c r="P820" s="233"/>
      <c r="R820" s="48"/>
      <c r="S820" s="48"/>
      <c r="T820" s="48"/>
      <c r="U820" s="48"/>
      <c r="V820" s="48"/>
      <c r="W820" s="48"/>
      <c r="X820" s="48"/>
      <c r="Y820" s="48"/>
      <c r="Z820" s="48"/>
    </row>
    <row r="821" spans="1:26" ht="15.75" customHeight="1">
      <c r="A821" s="240"/>
      <c r="B821" s="231"/>
      <c r="C821" s="232"/>
      <c r="D821" s="241"/>
      <c r="E821" s="232"/>
      <c r="F821" s="232"/>
      <c r="G821" s="241"/>
      <c r="H821" s="240"/>
      <c r="I821" s="232"/>
      <c r="J821" s="232"/>
      <c r="K821" s="241"/>
      <c r="L821" s="232"/>
      <c r="M821" s="232"/>
      <c r="N821" s="241"/>
      <c r="O821" s="232"/>
      <c r="P821" s="233"/>
      <c r="R821" s="48"/>
      <c r="S821" s="48"/>
      <c r="T821" s="48"/>
      <c r="U821" s="48"/>
      <c r="V821" s="48"/>
      <c r="W821" s="48"/>
      <c r="X821" s="48"/>
      <c r="Y821" s="48"/>
      <c r="Z821" s="48"/>
    </row>
    <row r="822" spans="1:26" ht="15.75" customHeight="1">
      <c r="A822" s="240"/>
      <c r="B822" s="231"/>
      <c r="C822" s="232"/>
      <c r="D822" s="241"/>
      <c r="E822" s="232"/>
      <c r="F822" s="232"/>
      <c r="G822" s="241"/>
      <c r="H822" s="240"/>
      <c r="I822" s="232"/>
      <c r="J822" s="232"/>
      <c r="K822" s="241"/>
      <c r="L822" s="232"/>
      <c r="M822" s="232"/>
      <c r="N822" s="241"/>
      <c r="O822" s="232"/>
      <c r="P822" s="233"/>
      <c r="R822" s="48"/>
      <c r="S822" s="48"/>
      <c r="T822" s="48"/>
      <c r="U822" s="48"/>
      <c r="V822" s="48"/>
      <c r="W822" s="48"/>
      <c r="X822" s="48"/>
      <c r="Y822" s="48"/>
      <c r="Z822" s="48"/>
    </row>
    <row r="823" spans="1:26" ht="15.75" customHeight="1">
      <c r="A823" s="240"/>
      <c r="B823" s="231"/>
      <c r="C823" s="232"/>
      <c r="D823" s="241"/>
      <c r="E823" s="232"/>
      <c r="F823" s="232"/>
      <c r="G823" s="241"/>
      <c r="H823" s="240"/>
      <c r="I823" s="232"/>
      <c r="J823" s="232"/>
      <c r="K823" s="241"/>
      <c r="L823" s="232"/>
      <c r="M823" s="232"/>
      <c r="N823" s="241"/>
      <c r="O823" s="232"/>
      <c r="P823" s="233"/>
      <c r="R823" s="48"/>
      <c r="S823" s="48"/>
      <c r="T823" s="48"/>
      <c r="U823" s="48"/>
      <c r="V823" s="48"/>
      <c r="W823" s="48"/>
      <c r="X823" s="48"/>
      <c r="Y823" s="48"/>
      <c r="Z823" s="48"/>
    </row>
    <row r="824" spans="1:26" ht="15.75" customHeight="1">
      <c r="A824" s="240"/>
      <c r="B824" s="231"/>
      <c r="C824" s="232"/>
      <c r="D824" s="241"/>
      <c r="E824" s="232"/>
      <c r="F824" s="232"/>
      <c r="G824" s="241"/>
      <c r="H824" s="240"/>
      <c r="I824" s="232"/>
      <c r="J824" s="232"/>
      <c r="K824" s="241"/>
      <c r="L824" s="232"/>
      <c r="M824" s="232"/>
      <c r="N824" s="241"/>
      <c r="O824" s="232"/>
      <c r="P824" s="233"/>
      <c r="R824" s="48"/>
      <c r="S824" s="48"/>
      <c r="T824" s="48"/>
      <c r="U824" s="48"/>
      <c r="V824" s="48"/>
      <c r="W824" s="48"/>
      <c r="X824" s="48"/>
      <c r="Y824" s="48"/>
      <c r="Z824" s="48"/>
    </row>
    <row r="825" spans="1:26" ht="15.75" customHeight="1">
      <c r="A825" s="240"/>
      <c r="B825" s="231"/>
      <c r="C825" s="232"/>
      <c r="D825" s="241"/>
      <c r="E825" s="232"/>
      <c r="F825" s="232"/>
      <c r="G825" s="241"/>
      <c r="H825" s="240"/>
      <c r="I825" s="232"/>
      <c r="J825" s="232"/>
      <c r="K825" s="241"/>
      <c r="L825" s="232"/>
      <c r="M825" s="232"/>
      <c r="N825" s="241"/>
      <c r="O825" s="232"/>
      <c r="P825" s="233"/>
      <c r="R825" s="48"/>
      <c r="S825" s="48"/>
      <c r="T825" s="48"/>
      <c r="U825" s="48"/>
      <c r="V825" s="48"/>
      <c r="W825" s="48"/>
      <c r="X825" s="48"/>
      <c r="Y825" s="48"/>
      <c r="Z825" s="48"/>
    </row>
    <row r="826" spans="1:26" ht="15.75" customHeight="1">
      <c r="A826" s="240"/>
      <c r="B826" s="231"/>
      <c r="C826" s="232"/>
      <c r="D826" s="241"/>
      <c r="E826" s="232"/>
      <c r="F826" s="232"/>
      <c r="G826" s="241"/>
      <c r="H826" s="240"/>
      <c r="I826" s="232"/>
      <c r="J826" s="232"/>
      <c r="K826" s="241"/>
      <c r="L826" s="232"/>
      <c r="M826" s="232"/>
      <c r="N826" s="241"/>
      <c r="O826" s="232"/>
      <c r="P826" s="233"/>
      <c r="R826" s="48"/>
      <c r="S826" s="48"/>
      <c r="T826" s="48"/>
      <c r="U826" s="48"/>
      <c r="V826" s="48"/>
      <c r="W826" s="48"/>
      <c r="X826" s="48"/>
      <c r="Y826" s="48"/>
      <c r="Z826" s="48"/>
    </row>
    <row r="827" spans="1:26" ht="15.75" customHeight="1">
      <c r="A827" s="240"/>
      <c r="B827" s="231"/>
      <c r="C827" s="232"/>
      <c r="D827" s="241"/>
      <c r="E827" s="232"/>
      <c r="F827" s="232"/>
      <c r="G827" s="241"/>
      <c r="H827" s="240"/>
      <c r="I827" s="232"/>
      <c r="J827" s="232"/>
      <c r="K827" s="241"/>
      <c r="L827" s="232"/>
      <c r="M827" s="232"/>
      <c r="N827" s="241"/>
      <c r="O827" s="232"/>
      <c r="P827" s="233"/>
      <c r="R827" s="48"/>
      <c r="S827" s="48"/>
      <c r="T827" s="48"/>
      <c r="U827" s="48"/>
      <c r="V827" s="48"/>
      <c r="W827" s="48"/>
      <c r="X827" s="48"/>
      <c r="Y827" s="48"/>
      <c r="Z827" s="48"/>
    </row>
    <row r="828" spans="1:26" ht="15.75" customHeight="1">
      <c r="A828" s="240"/>
      <c r="B828" s="231"/>
      <c r="C828" s="232"/>
      <c r="D828" s="241"/>
      <c r="E828" s="232"/>
      <c r="F828" s="232"/>
      <c r="G828" s="241"/>
      <c r="H828" s="240"/>
      <c r="I828" s="232"/>
      <c r="J828" s="232"/>
      <c r="K828" s="241"/>
      <c r="L828" s="232"/>
      <c r="M828" s="232"/>
      <c r="N828" s="241"/>
      <c r="O828" s="232"/>
      <c r="P828" s="233"/>
      <c r="R828" s="48"/>
      <c r="S828" s="48"/>
      <c r="T828" s="48"/>
      <c r="U828" s="48"/>
      <c r="V828" s="48"/>
      <c r="W828" s="48"/>
      <c r="X828" s="48"/>
      <c r="Y828" s="48"/>
      <c r="Z828" s="48"/>
    </row>
    <row r="829" spans="1:26" ht="15.75" customHeight="1">
      <c r="A829" s="240"/>
      <c r="B829" s="231"/>
      <c r="C829" s="232"/>
      <c r="D829" s="241"/>
      <c r="E829" s="232"/>
      <c r="F829" s="232"/>
      <c r="G829" s="241"/>
      <c r="H829" s="240"/>
      <c r="I829" s="232"/>
      <c r="J829" s="232"/>
      <c r="K829" s="241"/>
      <c r="L829" s="232"/>
      <c r="M829" s="232"/>
      <c r="N829" s="241"/>
      <c r="O829" s="232"/>
      <c r="P829" s="233"/>
      <c r="R829" s="48"/>
      <c r="S829" s="48"/>
      <c r="T829" s="48"/>
      <c r="U829" s="48"/>
      <c r="V829" s="48"/>
      <c r="W829" s="48"/>
      <c r="X829" s="48"/>
      <c r="Y829" s="48"/>
      <c r="Z829" s="48"/>
    </row>
    <row r="830" spans="1:26" ht="15.75" customHeight="1">
      <c r="A830" s="240"/>
      <c r="B830" s="231"/>
      <c r="C830" s="232"/>
      <c r="D830" s="241"/>
      <c r="E830" s="232"/>
      <c r="F830" s="232"/>
      <c r="G830" s="241"/>
      <c r="H830" s="240"/>
      <c r="I830" s="232"/>
      <c r="J830" s="232"/>
      <c r="K830" s="241"/>
      <c r="L830" s="232"/>
      <c r="M830" s="232"/>
      <c r="N830" s="241"/>
      <c r="O830" s="232"/>
      <c r="P830" s="233"/>
      <c r="R830" s="48"/>
      <c r="S830" s="48"/>
      <c r="T830" s="48"/>
      <c r="U830" s="48"/>
      <c r="V830" s="48"/>
      <c r="W830" s="48"/>
      <c r="X830" s="48"/>
      <c r="Y830" s="48"/>
      <c r="Z830" s="48"/>
    </row>
    <row r="831" spans="1:26" ht="15.75" customHeight="1">
      <c r="A831" s="240"/>
      <c r="B831" s="231"/>
      <c r="C831" s="232"/>
      <c r="D831" s="241"/>
      <c r="E831" s="232"/>
      <c r="F831" s="232"/>
      <c r="G831" s="241"/>
      <c r="H831" s="240"/>
      <c r="I831" s="232"/>
      <c r="J831" s="232"/>
      <c r="K831" s="241"/>
      <c r="L831" s="232"/>
      <c r="M831" s="232"/>
      <c r="N831" s="241"/>
      <c r="O831" s="232"/>
      <c r="P831" s="233"/>
      <c r="R831" s="48"/>
      <c r="S831" s="48"/>
      <c r="T831" s="48"/>
      <c r="U831" s="48"/>
      <c r="V831" s="48"/>
      <c r="W831" s="48"/>
      <c r="X831" s="48"/>
      <c r="Y831" s="48"/>
      <c r="Z831" s="48"/>
    </row>
    <row r="832" spans="1:26" ht="15.75" customHeight="1">
      <c r="A832" s="240"/>
      <c r="B832" s="231"/>
      <c r="C832" s="232"/>
      <c r="D832" s="241"/>
      <c r="E832" s="232"/>
      <c r="F832" s="232"/>
      <c r="G832" s="241"/>
      <c r="H832" s="240"/>
      <c r="I832" s="232"/>
      <c r="J832" s="232"/>
      <c r="K832" s="241"/>
      <c r="L832" s="232"/>
      <c r="M832" s="232"/>
      <c r="N832" s="241"/>
      <c r="O832" s="232"/>
      <c r="P832" s="233"/>
      <c r="R832" s="48"/>
      <c r="S832" s="48"/>
      <c r="T832" s="48"/>
      <c r="U832" s="48"/>
      <c r="V832" s="48"/>
      <c r="W832" s="48"/>
      <c r="X832" s="48"/>
      <c r="Y832" s="48"/>
      <c r="Z832" s="48"/>
    </row>
    <row r="833" spans="1:26" ht="15.75" customHeight="1">
      <c r="A833" s="240"/>
      <c r="B833" s="231"/>
      <c r="C833" s="232"/>
      <c r="D833" s="241"/>
      <c r="E833" s="232"/>
      <c r="F833" s="232"/>
      <c r="G833" s="241"/>
      <c r="H833" s="240"/>
      <c r="I833" s="232"/>
      <c r="J833" s="232"/>
      <c r="K833" s="241"/>
      <c r="L833" s="232"/>
      <c r="M833" s="232"/>
      <c r="N833" s="241"/>
      <c r="O833" s="232"/>
      <c r="P833" s="233"/>
      <c r="R833" s="48"/>
      <c r="S833" s="48"/>
      <c r="T833" s="48"/>
      <c r="U833" s="48"/>
      <c r="V833" s="48"/>
      <c r="W833" s="48"/>
      <c r="X833" s="48"/>
      <c r="Y833" s="48"/>
      <c r="Z833" s="48"/>
    </row>
    <row r="834" spans="1:26" ht="15.75" customHeight="1">
      <c r="A834" s="240"/>
      <c r="B834" s="231"/>
      <c r="C834" s="232"/>
      <c r="D834" s="241"/>
      <c r="E834" s="232"/>
      <c r="F834" s="232"/>
      <c r="G834" s="241"/>
      <c r="H834" s="240"/>
      <c r="I834" s="232"/>
      <c r="J834" s="232"/>
      <c r="K834" s="241"/>
      <c r="L834" s="232"/>
      <c r="M834" s="232"/>
      <c r="N834" s="241"/>
      <c r="O834" s="232"/>
      <c r="P834" s="233"/>
      <c r="R834" s="48"/>
      <c r="S834" s="48"/>
      <c r="T834" s="48"/>
      <c r="U834" s="48"/>
      <c r="V834" s="48"/>
      <c r="W834" s="48"/>
      <c r="X834" s="48"/>
      <c r="Y834" s="48"/>
      <c r="Z834" s="48"/>
    </row>
    <row r="835" spans="1:26" ht="15.75" customHeight="1">
      <c r="A835" s="240"/>
      <c r="B835" s="231"/>
      <c r="C835" s="232"/>
      <c r="D835" s="241"/>
      <c r="E835" s="232"/>
      <c r="F835" s="232"/>
      <c r="G835" s="241"/>
      <c r="H835" s="240"/>
      <c r="I835" s="232"/>
      <c r="J835" s="232"/>
      <c r="K835" s="241"/>
      <c r="L835" s="232"/>
      <c r="M835" s="232"/>
      <c r="N835" s="241"/>
      <c r="O835" s="232"/>
      <c r="P835" s="233"/>
      <c r="R835" s="48"/>
      <c r="S835" s="48"/>
      <c r="T835" s="48"/>
      <c r="U835" s="48"/>
      <c r="V835" s="48"/>
      <c r="W835" s="48"/>
      <c r="X835" s="48"/>
      <c r="Y835" s="48"/>
      <c r="Z835" s="48"/>
    </row>
    <row r="836" spans="1:26" ht="15.75" customHeight="1">
      <c r="A836" s="240"/>
      <c r="B836" s="231"/>
      <c r="C836" s="232"/>
      <c r="D836" s="241"/>
      <c r="E836" s="232"/>
      <c r="F836" s="232"/>
      <c r="G836" s="241"/>
      <c r="H836" s="240"/>
      <c r="I836" s="232"/>
      <c r="J836" s="232"/>
      <c r="K836" s="241"/>
      <c r="L836" s="232"/>
      <c r="M836" s="232"/>
      <c r="N836" s="241"/>
      <c r="O836" s="232"/>
      <c r="P836" s="233"/>
      <c r="R836" s="48"/>
      <c r="S836" s="48"/>
      <c r="T836" s="48"/>
      <c r="U836" s="48"/>
      <c r="V836" s="48"/>
      <c r="W836" s="48"/>
      <c r="X836" s="48"/>
      <c r="Y836" s="48"/>
      <c r="Z836" s="48"/>
    </row>
    <row r="837" spans="1:26" ht="15.75" customHeight="1">
      <c r="A837" s="240"/>
      <c r="B837" s="231"/>
      <c r="C837" s="232"/>
      <c r="D837" s="241"/>
      <c r="E837" s="232"/>
      <c r="F837" s="232"/>
      <c r="G837" s="241"/>
      <c r="H837" s="240"/>
      <c r="I837" s="232"/>
      <c r="J837" s="232"/>
      <c r="K837" s="241"/>
      <c r="L837" s="232"/>
      <c r="M837" s="232"/>
      <c r="N837" s="241"/>
      <c r="O837" s="232"/>
      <c r="P837" s="233"/>
      <c r="R837" s="48"/>
      <c r="S837" s="48"/>
      <c r="T837" s="48"/>
      <c r="U837" s="48"/>
      <c r="V837" s="48"/>
      <c r="W837" s="48"/>
      <c r="X837" s="48"/>
      <c r="Y837" s="48"/>
      <c r="Z837" s="48"/>
    </row>
    <row r="838" spans="1:26" ht="15.75" customHeight="1">
      <c r="A838" s="240"/>
      <c r="B838" s="231"/>
      <c r="C838" s="232"/>
      <c r="D838" s="241"/>
      <c r="E838" s="232"/>
      <c r="F838" s="232"/>
      <c r="G838" s="241"/>
      <c r="H838" s="240"/>
      <c r="I838" s="232"/>
      <c r="J838" s="232"/>
      <c r="K838" s="241"/>
      <c r="L838" s="232"/>
      <c r="M838" s="232"/>
      <c r="N838" s="241"/>
      <c r="O838" s="232"/>
      <c r="P838" s="233"/>
      <c r="R838" s="48"/>
      <c r="S838" s="48"/>
      <c r="T838" s="48"/>
      <c r="U838" s="48"/>
      <c r="V838" s="48"/>
      <c r="W838" s="48"/>
      <c r="X838" s="48"/>
      <c r="Y838" s="48"/>
      <c r="Z838" s="48"/>
    </row>
    <row r="839" spans="1:26" ht="15.75" customHeight="1">
      <c r="A839" s="240"/>
      <c r="B839" s="231"/>
      <c r="C839" s="232"/>
      <c r="D839" s="241"/>
      <c r="E839" s="232"/>
      <c r="F839" s="232"/>
      <c r="G839" s="241"/>
      <c r="H839" s="240"/>
      <c r="I839" s="232"/>
      <c r="J839" s="232"/>
      <c r="K839" s="241"/>
      <c r="L839" s="232"/>
      <c r="M839" s="232"/>
      <c r="N839" s="241"/>
      <c r="O839" s="232"/>
      <c r="P839" s="233"/>
      <c r="R839" s="48"/>
      <c r="S839" s="48"/>
      <c r="T839" s="48"/>
      <c r="U839" s="48"/>
      <c r="V839" s="48"/>
      <c r="W839" s="48"/>
      <c r="X839" s="48"/>
      <c r="Y839" s="48"/>
      <c r="Z839" s="48"/>
    </row>
    <row r="840" spans="1:26" ht="15.75" customHeight="1">
      <c r="A840" s="240"/>
      <c r="B840" s="231"/>
      <c r="C840" s="232"/>
      <c r="D840" s="241"/>
      <c r="E840" s="232"/>
      <c r="F840" s="232"/>
      <c r="G840" s="241"/>
      <c r="H840" s="240"/>
      <c r="I840" s="232"/>
      <c r="J840" s="232"/>
      <c r="K840" s="241"/>
      <c r="L840" s="232"/>
      <c r="M840" s="232"/>
      <c r="N840" s="241"/>
      <c r="O840" s="232"/>
      <c r="P840" s="233"/>
      <c r="R840" s="48"/>
      <c r="S840" s="48"/>
      <c r="T840" s="48"/>
      <c r="U840" s="48"/>
      <c r="V840" s="48"/>
      <c r="W840" s="48"/>
      <c r="X840" s="48"/>
      <c r="Y840" s="48"/>
      <c r="Z840" s="48"/>
    </row>
    <row r="841" spans="1:26" ht="15.75" customHeight="1">
      <c r="A841" s="240"/>
      <c r="B841" s="231"/>
      <c r="C841" s="232"/>
      <c r="D841" s="241"/>
      <c r="E841" s="232"/>
      <c r="F841" s="232"/>
      <c r="G841" s="241"/>
      <c r="H841" s="240"/>
      <c r="I841" s="232"/>
      <c r="J841" s="232"/>
      <c r="K841" s="241"/>
      <c r="L841" s="232"/>
      <c r="M841" s="232"/>
      <c r="N841" s="241"/>
      <c r="O841" s="232"/>
      <c r="P841" s="233"/>
      <c r="R841" s="48"/>
      <c r="S841" s="48"/>
      <c r="T841" s="48"/>
      <c r="U841" s="48"/>
      <c r="V841" s="48"/>
      <c r="W841" s="48"/>
      <c r="X841" s="48"/>
      <c r="Y841" s="48"/>
      <c r="Z841" s="48"/>
    </row>
    <row r="842" spans="1:26" ht="15.75" customHeight="1">
      <c r="A842" s="240"/>
      <c r="B842" s="231"/>
      <c r="C842" s="232"/>
      <c r="D842" s="241"/>
      <c r="E842" s="232"/>
      <c r="F842" s="232"/>
      <c r="G842" s="241"/>
      <c r="H842" s="240"/>
      <c r="I842" s="232"/>
      <c r="J842" s="232"/>
      <c r="K842" s="241"/>
      <c r="L842" s="232"/>
      <c r="M842" s="232"/>
      <c r="N842" s="241"/>
      <c r="O842" s="232"/>
      <c r="P842" s="233"/>
      <c r="R842" s="48"/>
      <c r="S842" s="48"/>
      <c r="T842" s="48"/>
      <c r="U842" s="48"/>
      <c r="V842" s="48"/>
      <c r="W842" s="48"/>
      <c r="X842" s="48"/>
      <c r="Y842" s="48"/>
      <c r="Z842" s="48"/>
    </row>
    <row r="843" spans="1:26" ht="15.75" customHeight="1">
      <c r="A843" s="240"/>
      <c r="B843" s="231"/>
      <c r="C843" s="232"/>
      <c r="D843" s="241"/>
      <c r="E843" s="232"/>
      <c r="F843" s="232"/>
      <c r="G843" s="241"/>
      <c r="H843" s="240"/>
      <c r="I843" s="232"/>
      <c r="J843" s="232"/>
      <c r="K843" s="241"/>
      <c r="L843" s="232"/>
      <c r="M843" s="232"/>
      <c r="N843" s="241"/>
      <c r="O843" s="232"/>
      <c r="P843" s="233"/>
      <c r="R843" s="48"/>
      <c r="S843" s="48"/>
      <c r="T843" s="48"/>
      <c r="U843" s="48"/>
      <c r="V843" s="48"/>
      <c r="W843" s="48"/>
      <c r="X843" s="48"/>
      <c r="Y843" s="48"/>
      <c r="Z843" s="48"/>
    </row>
    <row r="844" spans="1:26" ht="15.75" customHeight="1">
      <c r="A844" s="240"/>
      <c r="B844" s="231"/>
      <c r="C844" s="232"/>
      <c r="D844" s="241"/>
      <c r="E844" s="232"/>
      <c r="F844" s="232"/>
      <c r="G844" s="241"/>
      <c r="H844" s="240"/>
      <c r="I844" s="232"/>
      <c r="J844" s="232"/>
      <c r="K844" s="241"/>
      <c r="L844" s="232"/>
      <c r="M844" s="232"/>
      <c r="N844" s="241"/>
      <c r="O844" s="232"/>
      <c r="P844" s="233"/>
      <c r="R844" s="48"/>
      <c r="S844" s="48"/>
      <c r="T844" s="48"/>
      <c r="U844" s="48"/>
      <c r="V844" s="48"/>
      <c r="W844" s="48"/>
      <c r="X844" s="48"/>
      <c r="Y844" s="48"/>
      <c r="Z844" s="48"/>
    </row>
    <row r="845" spans="1:26" ht="15.75" customHeight="1">
      <c r="A845" s="240"/>
      <c r="B845" s="231"/>
      <c r="C845" s="232"/>
      <c r="D845" s="241"/>
      <c r="E845" s="232"/>
      <c r="F845" s="232"/>
      <c r="G845" s="241"/>
      <c r="H845" s="240"/>
      <c r="I845" s="232"/>
      <c r="J845" s="232"/>
      <c r="K845" s="241"/>
      <c r="L845" s="232"/>
      <c r="M845" s="232"/>
      <c r="N845" s="241"/>
      <c r="O845" s="232"/>
      <c r="P845" s="233"/>
      <c r="R845" s="48"/>
      <c r="S845" s="48"/>
      <c r="T845" s="48"/>
      <c r="U845" s="48"/>
      <c r="V845" s="48"/>
      <c r="W845" s="48"/>
      <c r="X845" s="48"/>
      <c r="Y845" s="48"/>
      <c r="Z845" s="48"/>
    </row>
    <row r="846" spans="1:26" ht="15.75" customHeight="1">
      <c r="A846" s="240"/>
      <c r="B846" s="231"/>
      <c r="C846" s="232"/>
      <c r="D846" s="241"/>
      <c r="E846" s="232"/>
      <c r="F846" s="232"/>
      <c r="G846" s="241"/>
      <c r="H846" s="240"/>
      <c r="I846" s="232"/>
      <c r="J846" s="232"/>
      <c r="K846" s="241"/>
      <c r="L846" s="232"/>
      <c r="M846" s="232"/>
      <c r="N846" s="241"/>
      <c r="O846" s="232"/>
      <c r="P846" s="233"/>
      <c r="R846" s="48"/>
      <c r="S846" s="48"/>
      <c r="T846" s="48"/>
      <c r="U846" s="48"/>
      <c r="V846" s="48"/>
      <c r="W846" s="48"/>
      <c r="X846" s="48"/>
      <c r="Y846" s="48"/>
      <c r="Z846" s="48"/>
    </row>
    <row r="847" spans="1:26" ht="15.75" customHeight="1">
      <c r="A847" s="240"/>
      <c r="B847" s="231"/>
      <c r="C847" s="232"/>
      <c r="D847" s="241"/>
      <c r="E847" s="232"/>
      <c r="F847" s="232"/>
      <c r="G847" s="241"/>
      <c r="H847" s="240"/>
      <c r="I847" s="232"/>
      <c r="J847" s="232"/>
      <c r="K847" s="241"/>
      <c r="L847" s="232"/>
      <c r="M847" s="232"/>
      <c r="N847" s="241"/>
      <c r="O847" s="232"/>
      <c r="P847" s="233"/>
      <c r="R847" s="48"/>
      <c r="S847" s="48"/>
      <c r="T847" s="48"/>
      <c r="U847" s="48"/>
      <c r="V847" s="48"/>
      <c r="W847" s="48"/>
      <c r="X847" s="48"/>
      <c r="Y847" s="48"/>
      <c r="Z847" s="48"/>
    </row>
    <row r="848" spans="1:26" ht="15.75" customHeight="1">
      <c r="A848" s="240"/>
      <c r="B848" s="231"/>
      <c r="C848" s="232"/>
      <c r="D848" s="241"/>
      <c r="E848" s="232"/>
      <c r="F848" s="232"/>
      <c r="G848" s="241"/>
      <c r="H848" s="240"/>
      <c r="I848" s="232"/>
      <c r="J848" s="232"/>
      <c r="K848" s="241"/>
      <c r="L848" s="232"/>
      <c r="M848" s="232"/>
      <c r="N848" s="241"/>
      <c r="O848" s="232"/>
      <c r="P848" s="233"/>
      <c r="R848" s="48"/>
      <c r="S848" s="48"/>
      <c r="T848" s="48"/>
      <c r="U848" s="48"/>
      <c r="V848" s="48"/>
      <c r="W848" s="48"/>
      <c r="X848" s="48"/>
      <c r="Y848" s="48"/>
      <c r="Z848" s="48"/>
    </row>
    <row r="849" spans="1:26" ht="15.75" customHeight="1">
      <c r="A849" s="240"/>
      <c r="B849" s="231"/>
      <c r="C849" s="232"/>
      <c r="D849" s="241"/>
      <c r="E849" s="232"/>
      <c r="F849" s="232"/>
      <c r="G849" s="241"/>
      <c r="H849" s="240"/>
      <c r="I849" s="232"/>
      <c r="J849" s="232"/>
      <c r="K849" s="241"/>
      <c r="L849" s="232"/>
      <c r="M849" s="232"/>
      <c r="N849" s="241"/>
      <c r="O849" s="232"/>
      <c r="P849" s="233"/>
      <c r="R849" s="48"/>
      <c r="S849" s="48"/>
      <c r="T849" s="48"/>
      <c r="U849" s="48"/>
      <c r="V849" s="48"/>
      <c r="W849" s="48"/>
      <c r="X849" s="48"/>
      <c r="Y849" s="48"/>
      <c r="Z849" s="48"/>
    </row>
    <row r="850" spans="1:26" ht="15.75" customHeight="1">
      <c r="A850" s="240"/>
      <c r="B850" s="231"/>
      <c r="C850" s="232"/>
      <c r="D850" s="241"/>
      <c r="E850" s="232"/>
      <c r="F850" s="232"/>
      <c r="G850" s="241"/>
      <c r="H850" s="240"/>
      <c r="I850" s="232"/>
      <c r="J850" s="232"/>
      <c r="K850" s="241"/>
      <c r="L850" s="232"/>
      <c r="M850" s="232"/>
      <c r="N850" s="241"/>
      <c r="O850" s="232"/>
      <c r="P850" s="233"/>
      <c r="R850" s="48"/>
      <c r="S850" s="48"/>
      <c r="T850" s="48"/>
      <c r="U850" s="48"/>
      <c r="V850" s="48"/>
      <c r="W850" s="48"/>
      <c r="X850" s="48"/>
      <c r="Y850" s="48"/>
      <c r="Z850" s="48"/>
    </row>
    <row r="851" spans="1:26" ht="15.75" customHeight="1">
      <c r="A851" s="240"/>
      <c r="B851" s="231"/>
      <c r="C851" s="232"/>
      <c r="D851" s="241"/>
      <c r="E851" s="232"/>
      <c r="F851" s="232"/>
      <c r="G851" s="241"/>
      <c r="H851" s="240"/>
      <c r="I851" s="232"/>
      <c r="J851" s="232"/>
      <c r="K851" s="241"/>
      <c r="L851" s="232"/>
      <c r="M851" s="232"/>
      <c r="N851" s="241"/>
      <c r="O851" s="232"/>
      <c r="P851" s="233"/>
      <c r="R851" s="48"/>
      <c r="S851" s="48"/>
      <c r="T851" s="48"/>
      <c r="U851" s="48"/>
      <c r="V851" s="48"/>
      <c r="W851" s="48"/>
      <c r="X851" s="48"/>
      <c r="Y851" s="48"/>
      <c r="Z851" s="48"/>
    </row>
    <row r="852" spans="1:26" ht="15.75" customHeight="1">
      <c r="A852" s="240"/>
      <c r="B852" s="231"/>
      <c r="C852" s="232"/>
      <c r="D852" s="241"/>
      <c r="E852" s="232"/>
      <c r="F852" s="232"/>
      <c r="G852" s="241"/>
      <c r="H852" s="240"/>
      <c r="I852" s="232"/>
      <c r="J852" s="232"/>
      <c r="K852" s="241"/>
      <c r="L852" s="232"/>
      <c r="M852" s="232"/>
      <c r="N852" s="241"/>
      <c r="O852" s="232"/>
      <c r="P852" s="233"/>
      <c r="R852" s="48"/>
      <c r="S852" s="48"/>
      <c r="T852" s="48"/>
      <c r="U852" s="48"/>
      <c r="V852" s="48"/>
      <c r="W852" s="48"/>
      <c r="X852" s="48"/>
      <c r="Y852" s="48"/>
      <c r="Z852" s="48"/>
    </row>
    <row r="853" spans="1:26" ht="15.75" customHeight="1">
      <c r="A853" s="240"/>
      <c r="B853" s="231"/>
      <c r="C853" s="232"/>
      <c r="D853" s="241"/>
      <c r="E853" s="232"/>
      <c r="F853" s="232"/>
      <c r="G853" s="241"/>
      <c r="H853" s="240"/>
      <c r="I853" s="232"/>
      <c r="J853" s="232"/>
      <c r="K853" s="241"/>
      <c r="L853" s="232"/>
      <c r="M853" s="232"/>
      <c r="N853" s="241"/>
      <c r="O853" s="232"/>
      <c r="P853" s="233"/>
      <c r="R853" s="48"/>
      <c r="S853" s="48"/>
      <c r="T853" s="48"/>
      <c r="U853" s="48"/>
      <c r="V853" s="48"/>
      <c r="W853" s="48"/>
      <c r="X853" s="48"/>
      <c r="Y853" s="48"/>
      <c r="Z853" s="48"/>
    </row>
    <row r="854" spans="1:26" ht="15.75" customHeight="1">
      <c r="A854" s="240"/>
      <c r="B854" s="231"/>
      <c r="C854" s="232"/>
      <c r="D854" s="241"/>
      <c r="E854" s="232"/>
      <c r="F854" s="232"/>
      <c r="G854" s="241"/>
      <c r="H854" s="240"/>
      <c r="I854" s="232"/>
      <c r="J854" s="232"/>
      <c r="K854" s="241"/>
      <c r="L854" s="232"/>
      <c r="M854" s="232"/>
      <c r="N854" s="241"/>
      <c r="O854" s="232"/>
      <c r="P854" s="233"/>
      <c r="R854" s="48"/>
      <c r="S854" s="48"/>
      <c r="T854" s="48"/>
      <c r="U854" s="48"/>
      <c r="V854" s="48"/>
      <c r="W854" s="48"/>
      <c r="X854" s="48"/>
      <c r="Y854" s="48"/>
      <c r="Z854" s="48"/>
    </row>
    <row r="855" spans="1:26" ht="15.75" customHeight="1">
      <c r="A855" s="240"/>
      <c r="B855" s="231"/>
      <c r="C855" s="232"/>
      <c r="D855" s="241"/>
      <c r="E855" s="232"/>
      <c r="F855" s="232"/>
      <c r="G855" s="241"/>
      <c r="H855" s="240"/>
      <c r="I855" s="232"/>
      <c r="J855" s="232"/>
      <c r="K855" s="241"/>
      <c r="L855" s="232"/>
      <c r="M855" s="232"/>
      <c r="N855" s="241"/>
      <c r="O855" s="232"/>
      <c r="P855" s="233"/>
      <c r="R855" s="48"/>
      <c r="S855" s="48"/>
      <c r="T855" s="48"/>
      <c r="U855" s="48"/>
      <c r="V855" s="48"/>
      <c r="W855" s="48"/>
      <c r="X855" s="48"/>
      <c r="Y855" s="48"/>
      <c r="Z855" s="48"/>
    </row>
    <row r="856" spans="1:26" ht="15.75" customHeight="1">
      <c r="A856" s="240"/>
      <c r="B856" s="231"/>
      <c r="C856" s="232"/>
      <c r="D856" s="241"/>
      <c r="E856" s="232"/>
      <c r="F856" s="232"/>
      <c r="G856" s="241"/>
      <c r="H856" s="240"/>
      <c r="I856" s="232"/>
      <c r="J856" s="232"/>
      <c r="K856" s="241"/>
      <c r="L856" s="232"/>
      <c r="M856" s="232"/>
      <c r="N856" s="241"/>
      <c r="O856" s="232"/>
      <c r="P856" s="233"/>
      <c r="R856" s="48"/>
      <c r="S856" s="48"/>
      <c r="T856" s="48"/>
      <c r="U856" s="48"/>
      <c r="V856" s="48"/>
      <c r="W856" s="48"/>
      <c r="X856" s="48"/>
      <c r="Y856" s="48"/>
      <c r="Z856" s="48"/>
    </row>
    <row r="857" spans="1:26" ht="15.75" customHeight="1">
      <c r="A857" s="240"/>
      <c r="B857" s="231"/>
      <c r="C857" s="232"/>
      <c r="D857" s="241"/>
      <c r="E857" s="232"/>
      <c r="F857" s="232"/>
      <c r="G857" s="241"/>
      <c r="H857" s="240"/>
      <c r="I857" s="232"/>
      <c r="J857" s="232"/>
      <c r="K857" s="241"/>
      <c r="L857" s="232"/>
      <c r="M857" s="232"/>
      <c r="N857" s="241"/>
      <c r="O857" s="232"/>
      <c r="P857" s="233"/>
      <c r="R857" s="48"/>
      <c r="S857" s="48"/>
      <c r="T857" s="48"/>
      <c r="U857" s="48"/>
      <c r="V857" s="48"/>
      <c r="W857" s="48"/>
      <c r="X857" s="48"/>
      <c r="Y857" s="48"/>
      <c r="Z857" s="48"/>
    </row>
    <row r="858" spans="1:26" ht="15.75" customHeight="1">
      <c r="A858" s="240"/>
      <c r="B858" s="231"/>
      <c r="C858" s="232"/>
      <c r="D858" s="241"/>
      <c r="E858" s="232"/>
      <c r="F858" s="232"/>
      <c r="G858" s="241"/>
      <c r="H858" s="240"/>
      <c r="I858" s="232"/>
      <c r="J858" s="232"/>
      <c r="K858" s="241"/>
      <c r="L858" s="232"/>
      <c r="M858" s="232"/>
      <c r="N858" s="241"/>
      <c r="O858" s="232"/>
      <c r="P858" s="233"/>
      <c r="R858" s="48"/>
      <c r="S858" s="48"/>
      <c r="T858" s="48"/>
      <c r="U858" s="48"/>
      <c r="V858" s="48"/>
      <c r="W858" s="48"/>
      <c r="X858" s="48"/>
      <c r="Y858" s="48"/>
      <c r="Z858" s="48"/>
    </row>
    <row r="859" spans="1:26" ht="15.75" customHeight="1">
      <c r="A859" s="240"/>
      <c r="B859" s="231"/>
      <c r="C859" s="232"/>
      <c r="D859" s="241"/>
      <c r="E859" s="232"/>
      <c r="F859" s="232"/>
      <c r="G859" s="241"/>
      <c r="H859" s="240"/>
      <c r="I859" s="232"/>
      <c r="J859" s="232"/>
      <c r="K859" s="241"/>
      <c r="L859" s="232"/>
      <c r="M859" s="232"/>
      <c r="N859" s="241"/>
      <c r="O859" s="232"/>
      <c r="P859" s="233"/>
      <c r="R859" s="48"/>
      <c r="S859" s="48"/>
      <c r="T859" s="48"/>
      <c r="U859" s="48"/>
      <c r="V859" s="48"/>
      <c r="W859" s="48"/>
      <c r="X859" s="48"/>
      <c r="Y859" s="48"/>
      <c r="Z859" s="48"/>
    </row>
    <row r="860" spans="1:26" ht="15.75" customHeight="1">
      <c r="A860" s="240"/>
      <c r="B860" s="231"/>
      <c r="C860" s="232"/>
      <c r="D860" s="241"/>
      <c r="E860" s="232"/>
      <c r="F860" s="232"/>
      <c r="G860" s="241"/>
      <c r="H860" s="240"/>
      <c r="I860" s="232"/>
      <c r="J860" s="232"/>
      <c r="K860" s="241"/>
      <c r="L860" s="232"/>
      <c r="M860" s="232"/>
      <c r="N860" s="241"/>
      <c r="O860" s="232"/>
      <c r="P860" s="233"/>
      <c r="R860" s="48"/>
      <c r="S860" s="48"/>
      <c r="T860" s="48"/>
      <c r="U860" s="48"/>
      <c r="V860" s="48"/>
      <c r="W860" s="48"/>
      <c r="X860" s="48"/>
      <c r="Y860" s="48"/>
      <c r="Z860" s="48"/>
    </row>
    <row r="861" spans="1:26" ht="15.75" customHeight="1">
      <c r="A861" s="240"/>
      <c r="B861" s="231"/>
      <c r="C861" s="232"/>
      <c r="D861" s="241"/>
      <c r="E861" s="232"/>
      <c r="F861" s="232"/>
      <c r="G861" s="241"/>
      <c r="H861" s="240"/>
      <c r="I861" s="232"/>
      <c r="J861" s="232"/>
      <c r="K861" s="241"/>
      <c r="L861" s="232"/>
      <c r="M861" s="232"/>
      <c r="N861" s="241"/>
      <c r="O861" s="232"/>
      <c r="P861" s="233"/>
      <c r="R861" s="48"/>
      <c r="S861" s="48"/>
      <c r="T861" s="48"/>
      <c r="U861" s="48"/>
      <c r="V861" s="48"/>
      <c r="W861" s="48"/>
      <c r="X861" s="48"/>
      <c r="Y861" s="48"/>
      <c r="Z861" s="48"/>
    </row>
    <row r="862" spans="1:26" ht="15.75" customHeight="1">
      <c r="A862" s="240"/>
      <c r="B862" s="231"/>
      <c r="C862" s="232"/>
      <c r="D862" s="241"/>
      <c r="E862" s="232"/>
      <c r="F862" s="232"/>
      <c r="G862" s="241"/>
      <c r="H862" s="240"/>
      <c r="I862" s="232"/>
      <c r="J862" s="232"/>
      <c r="K862" s="241"/>
      <c r="L862" s="232"/>
      <c r="M862" s="232"/>
      <c r="N862" s="241"/>
      <c r="O862" s="232"/>
      <c r="P862" s="233"/>
      <c r="R862" s="48"/>
      <c r="S862" s="48"/>
      <c r="T862" s="48"/>
      <c r="U862" s="48"/>
      <c r="V862" s="48"/>
      <c r="W862" s="48"/>
      <c r="X862" s="48"/>
      <c r="Y862" s="48"/>
      <c r="Z862" s="48"/>
    </row>
    <row r="863" spans="1:26" ht="15.75" customHeight="1">
      <c r="A863" s="240"/>
      <c r="B863" s="231"/>
      <c r="C863" s="232"/>
      <c r="D863" s="241"/>
      <c r="E863" s="232"/>
      <c r="F863" s="232"/>
      <c r="G863" s="241"/>
      <c r="H863" s="240"/>
      <c r="I863" s="232"/>
      <c r="J863" s="232"/>
      <c r="K863" s="241"/>
      <c r="L863" s="232"/>
      <c r="M863" s="232"/>
      <c r="N863" s="241"/>
      <c r="O863" s="232"/>
      <c r="P863" s="233"/>
      <c r="R863" s="48"/>
      <c r="S863" s="48"/>
      <c r="T863" s="48"/>
      <c r="U863" s="48"/>
      <c r="V863" s="48"/>
      <c r="W863" s="48"/>
      <c r="X863" s="48"/>
      <c r="Y863" s="48"/>
      <c r="Z863" s="48"/>
    </row>
    <row r="864" spans="1:26" ht="15.75" customHeight="1">
      <c r="A864" s="240"/>
      <c r="B864" s="231"/>
      <c r="C864" s="232"/>
      <c r="D864" s="241"/>
      <c r="E864" s="232"/>
      <c r="F864" s="232"/>
      <c r="G864" s="241"/>
      <c r="H864" s="240"/>
      <c r="I864" s="232"/>
      <c r="J864" s="232"/>
      <c r="K864" s="241"/>
      <c r="L864" s="232"/>
      <c r="M864" s="232"/>
      <c r="N864" s="241"/>
      <c r="O864" s="232"/>
      <c r="P864" s="233"/>
      <c r="R864" s="48"/>
      <c r="S864" s="48"/>
      <c r="T864" s="48"/>
      <c r="U864" s="48"/>
      <c r="V864" s="48"/>
      <c r="W864" s="48"/>
      <c r="X864" s="48"/>
      <c r="Y864" s="48"/>
      <c r="Z864" s="48"/>
    </row>
    <row r="865" spans="1:26" ht="15.75" customHeight="1">
      <c r="A865" s="240"/>
      <c r="B865" s="231"/>
      <c r="C865" s="232"/>
      <c r="D865" s="241"/>
      <c r="E865" s="232"/>
      <c r="F865" s="232"/>
      <c r="G865" s="241"/>
      <c r="H865" s="240"/>
      <c r="I865" s="232"/>
      <c r="J865" s="232"/>
      <c r="K865" s="241"/>
      <c r="L865" s="232"/>
      <c r="M865" s="232"/>
      <c r="N865" s="241"/>
      <c r="O865" s="232"/>
      <c r="P865" s="233"/>
      <c r="R865" s="48"/>
      <c r="S865" s="48"/>
      <c r="T865" s="48"/>
      <c r="U865" s="48"/>
      <c r="V865" s="48"/>
      <c r="W865" s="48"/>
      <c r="X865" s="48"/>
      <c r="Y865" s="48"/>
      <c r="Z865" s="48"/>
    </row>
    <row r="866" spans="1:26" ht="15.75" customHeight="1">
      <c r="A866" s="240"/>
      <c r="B866" s="231"/>
      <c r="C866" s="232"/>
      <c r="D866" s="241"/>
      <c r="E866" s="232"/>
      <c r="F866" s="232"/>
      <c r="G866" s="241"/>
      <c r="H866" s="240"/>
      <c r="I866" s="232"/>
      <c r="J866" s="232"/>
      <c r="K866" s="241"/>
      <c r="L866" s="232"/>
      <c r="M866" s="232"/>
      <c r="N866" s="241"/>
      <c r="O866" s="232"/>
      <c r="P866" s="233"/>
      <c r="R866" s="48"/>
      <c r="S866" s="48"/>
      <c r="T866" s="48"/>
      <c r="U866" s="48"/>
      <c r="V866" s="48"/>
      <c r="W866" s="48"/>
      <c r="X866" s="48"/>
      <c r="Y866" s="48"/>
      <c r="Z866" s="48"/>
    </row>
    <row r="867" spans="1:26" ht="15.75" customHeight="1">
      <c r="A867" s="240"/>
      <c r="B867" s="231"/>
      <c r="C867" s="232"/>
      <c r="D867" s="241"/>
      <c r="E867" s="232"/>
      <c r="F867" s="232"/>
      <c r="G867" s="241"/>
      <c r="H867" s="240"/>
      <c r="I867" s="232"/>
      <c r="J867" s="232"/>
      <c r="K867" s="241"/>
      <c r="L867" s="232"/>
      <c r="M867" s="232"/>
      <c r="N867" s="241"/>
      <c r="O867" s="232"/>
      <c r="P867" s="233"/>
      <c r="R867" s="48"/>
      <c r="S867" s="48"/>
      <c r="T867" s="48"/>
      <c r="U867" s="48"/>
      <c r="V867" s="48"/>
      <c r="W867" s="48"/>
      <c r="X867" s="48"/>
      <c r="Y867" s="48"/>
      <c r="Z867" s="48"/>
    </row>
    <row r="868" spans="1:26" ht="15.75" customHeight="1">
      <c r="A868" s="240"/>
      <c r="B868" s="231"/>
      <c r="C868" s="232"/>
      <c r="D868" s="241"/>
      <c r="E868" s="232"/>
      <c r="F868" s="232"/>
      <c r="G868" s="241"/>
      <c r="H868" s="240"/>
      <c r="I868" s="232"/>
      <c r="J868" s="232"/>
      <c r="K868" s="241"/>
      <c r="L868" s="232"/>
      <c r="M868" s="232"/>
      <c r="N868" s="241"/>
      <c r="O868" s="232"/>
      <c r="P868" s="233"/>
      <c r="R868" s="48"/>
      <c r="S868" s="48"/>
      <c r="T868" s="48"/>
      <c r="U868" s="48"/>
      <c r="V868" s="48"/>
      <c r="W868" s="48"/>
      <c r="X868" s="48"/>
      <c r="Y868" s="48"/>
      <c r="Z868" s="48"/>
    </row>
    <row r="869" spans="1:26" ht="15.75" customHeight="1">
      <c r="A869" s="240"/>
      <c r="B869" s="231"/>
      <c r="C869" s="232"/>
      <c r="D869" s="241"/>
      <c r="E869" s="232"/>
      <c r="F869" s="232"/>
      <c r="G869" s="241"/>
      <c r="H869" s="240"/>
      <c r="I869" s="232"/>
      <c r="J869" s="232"/>
      <c r="K869" s="241"/>
      <c r="L869" s="232"/>
      <c r="M869" s="232"/>
      <c r="N869" s="241"/>
      <c r="O869" s="232"/>
      <c r="P869" s="233"/>
      <c r="R869" s="48"/>
      <c r="S869" s="48"/>
      <c r="T869" s="48"/>
      <c r="U869" s="48"/>
      <c r="V869" s="48"/>
      <c r="W869" s="48"/>
      <c r="X869" s="48"/>
      <c r="Y869" s="48"/>
      <c r="Z869" s="48"/>
    </row>
    <row r="870" spans="1:26" ht="15.75" customHeight="1">
      <c r="A870" s="240"/>
      <c r="B870" s="231"/>
      <c r="C870" s="232"/>
      <c r="D870" s="241"/>
      <c r="E870" s="232"/>
      <c r="F870" s="232"/>
      <c r="G870" s="241"/>
      <c r="H870" s="240"/>
      <c r="I870" s="232"/>
      <c r="J870" s="232"/>
      <c r="K870" s="241"/>
      <c r="L870" s="232"/>
      <c r="M870" s="232"/>
      <c r="N870" s="241"/>
      <c r="O870" s="232"/>
      <c r="P870" s="233"/>
      <c r="R870" s="48"/>
      <c r="S870" s="48"/>
      <c r="T870" s="48"/>
      <c r="U870" s="48"/>
      <c r="V870" s="48"/>
      <c r="W870" s="48"/>
      <c r="X870" s="48"/>
      <c r="Y870" s="48"/>
      <c r="Z870" s="48"/>
    </row>
    <row r="871" spans="1:26" ht="15.75" customHeight="1">
      <c r="A871" s="240"/>
      <c r="B871" s="231"/>
      <c r="C871" s="232"/>
      <c r="D871" s="241"/>
      <c r="E871" s="232"/>
      <c r="F871" s="232"/>
      <c r="G871" s="241"/>
      <c r="H871" s="240"/>
      <c r="I871" s="232"/>
      <c r="J871" s="232"/>
      <c r="K871" s="241"/>
      <c r="L871" s="232"/>
      <c r="M871" s="232"/>
      <c r="N871" s="241"/>
      <c r="O871" s="232"/>
      <c r="P871" s="233"/>
      <c r="R871" s="48"/>
      <c r="S871" s="48"/>
      <c r="T871" s="48"/>
      <c r="U871" s="48"/>
      <c r="V871" s="48"/>
      <c r="W871" s="48"/>
      <c r="X871" s="48"/>
      <c r="Y871" s="48"/>
      <c r="Z871" s="48"/>
    </row>
    <row r="872" spans="1:26" ht="15.75" customHeight="1">
      <c r="A872" s="240"/>
      <c r="B872" s="231"/>
      <c r="C872" s="232"/>
      <c r="D872" s="241"/>
      <c r="E872" s="232"/>
      <c r="F872" s="232"/>
      <c r="G872" s="241"/>
      <c r="H872" s="240"/>
      <c r="I872" s="232"/>
      <c r="J872" s="232"/>
      <c r="K872" s="241"/>
      <c r="L872" s="232"/>
      <c r="M872" s="232"/>
      <c r="N872" s="241"/>
      <c r="O872" s="232"/>
      <c r="P872" s="233"/>
      <c r="R872" s="48"/>
      <c r="S872" s="48"/>
      <c r="T872" s="48"/>
      <c r="U872" s="48"/>
      <c r="V872" s="48"/>
      <c r="W872" s="48"/>
      <c r="X872" s="48"/>
      <c r="Y872" s="48"/>
      <c r="Z872" s="48"/>
    </row>
    <row r="873" spans="1:26" ht="15.75" customHeight="1">
      <c r="A873" s="240"/>
      <c r="B873" s="231"/>
      <c r="C873" s="232"/>
      <c r="D873" s="241"/>
      <c r="E873" s="232"/>
      <c r="F873" s="232"/>
      <c r="G873" s="241"/>
      <c r="H873" s="240"/>
      <c r="I873" s="232"/>
      <c r="J873" s="232"/>
      <c r="K873" s="241"/>
      <c r="L873" s="232"/>
      <c r="M873" s="232"/>
      <c r="N873" s="241"/>
      <c r="O873" s="232"/>
      <c r="P873" s="233"/>
      <c r="R873" s="48"/>
      <c r="S873" s="48"/>
      <c r="T873" s="48"/>
      <c r="U873" s="48"/>
      <c r="V873" s="48"/>
      <c r="W873" s="48"/>
      <c r="X873" s="48"/>
      <c r="Y873" s="48"/>
      <c r="Z873" s="48"/>
    </row>
    <row r="874" spans="1:26" ht="15.75" customHeight="1">
      <c r="A874" s="240"/>
      <c r="B874" s="231"/>
      <c r="C874" s="232"/>
      <c r="D874" s="241"/>
      <c r="E874" s="232"/>
      <c r="F874" s="232"/>
      <c r="G874" s="241"/>
      <c r="H874" s="240"/>
      <c r="I874" s="232"/>
      <c r="J874" s="232"/>
      <c r="K874" s="241"/>
      <c r="L874" s="232"/>
      <c r="M874" s="232"/>
      <c r="N874" s="241"/>
      <c r="O874" s="232"/>
      <c r="P874" s="233"/>
      <c r="R874" s="48"/>
      <c r="S874" s="48"/>
      <c r="T874" s="48"/>
      <c r="U874" s="48"/>
      <c r="V874" s="48"/>
      <c r="W874" s="48"/>
      <c r="X874" s="48"/>
      <c r="Y874" s="48"/>
      <c r="Z874" s="48"/>
    </row>
    <row r="875" spans="1:26" ht="15.75" customHeight="1">
      <c r="A875" s="240"/>
      <c r="B875" s="231"/>
      <c r="C875" s="232"/>
      <c r="D875" s="241"/>
      <c r="E875" s="232"/>
      <c r="F875" s="232"/>
      <c r="G875" s="241"/>
      <c r="H875" s="240"/>
      <c r="I875" s="232"/>
      <c r="J875" s="232"/>
      <c r="K875" s="241"/>
      <c r="L875" s="232"/>
      <c r="M875" s="232"/>
      <c r="N875" s="241"/>
      <c r="O875" s="232"/>
      <c r="P875" s="233"/>
      <c r="R875" s="48"/>
      <c r="S875" s="48"/>
      <c r="T875" s="48"/>
      <c r="U875" s="48"/>
      <c r="V875" s="48"/>
      <c r="W875" s="48"/>
      <c r="X875" s="48"/>
      <c r="Y875" s="48"/>
      <c r="Z875" s="48"/>
    </row>
    <row r="876" spans="1:26" ht="15.75" customHeight="1">
      <c r="A876" s="240"/>
      <c r="B876" s="231"/>
      <c r="C876" s="232"/>
      <c r="D876" s="241"/>
      <c r="E876" s="232"/>
      <c r="F876" s="232"/>
      <c r="G876" s="241"/>
      <c r="H876" s="240"/>
      <c r="I876" s="232"/>
      <c r="J876" s="232"/>
      <c r="K876" s="241"/>
      <c r="L876" s="232"/>
      <c r="M876" s="232"/>
      <c r="N876" s="241"/>
      <c r="O876" s="232"/>
      <c r="P876" s="233"/>
      <c r="R876" s="48"/>
      <c r="S876" s="48"/>
      <c r="T876" s="48"/>
      <c r="U876" s="48"/>
      <c r="V876" s="48"/>
      <c r="W876" s="48"/>
      <c r="X876" s="48"/>
      <c r="Y876" s="48"/>
      <c r="Z876" s="48"/>
    </row>
    <row r="877" spans="1:26" ht="15.75" customHeight="1">
      <c r="A877" s="240"/>
      <c r="B877" s="231"/>
      <c r="C877" s="232"/>
      <c r="D877" s="241"/>
      <c r="E877" s="232"/>
      <c r="F877" s="232"/>
      <c r="G877" s="241"/>
      <c r="H877" s="240"/>
      <c r="I877" s="232"/>
      <c r="J877" s="232"/>
      <c r="K877" s="241"/>
      <c r="L877" s="232"/>
      <c r="M877" s="232"/>
      <c r="N877" s="241"/>
      <c r="O877" s="232"/>
      <c r="P877" s="233"/>
      <c r="R877" s="48"/>
      <c r="S877" s="48"/>
      <c r="T877" s="48"/>
      <c r="U877" s="48"/>
      <c r="V877" s="48"/>
      <c r="W877" s="48"/>
      <c r="X877" s="48"/>
      <c r="Y877" s="48"/>
      <c r="Z877" s="48"/>
    </row>
    <row r="878" spans="1:26" ht="15.75" customHeight="1">
      <c r="A878" s="240"/>
      <c r="B878" s="231"/>
      <c r="C878" s="232"/>
      <c r="D878" s="241"/>
      <c r="E878" s="232"/>
      <c r="F878" s="232"/>
      <c r="G878" s="241"/>
      <c r="H878" s="240"/>
      <c r="I878" s="232"/>
      <c r="J878" s="232"/>
      <c r="K878" s="241"/>
      <c r="L878" s="232"/>
      <c r="M878" s="232"/>
      <c r="N878" s="241"/>
      <c r="O878" s="232"/>
      <c r="P878" s="233"/>
      <c r="R878" s="48"/>
      <c r="S878" s="48"/>
      <c r="T878" s="48"/>
      <c r="U878" s="48"/>
      <c r="V878" s="48"/>
      <c r="W878" s="48"/>
      <c r="X878" s="48"/>
      <c r="Y878" s="48"/>
      <c r="Z878" s="48"/>
    </row>
    <row r="879" spans="1:26" ht="15.75" customHeight="1">
      <c r="A879" s="240"/>
      <c r="B879" s="231"/>
      <c r="C879" s="232"/>
      <c r="D879" s="241"/>
      <c r="E879" s="232"/>
      <c r="F879" s="232"/>
      <c r="G879" s="241"/>
      <c r="H879" s="240"/>
      <c r="I879" s="232"/>
      <c r="J879" s="232"/>
      <c r="K879" s="241"/>
      <c r="L879" s="232"/>
      <c r="M879" s="232"/>
      <c r="N879" s="241"/>
      <c r="O879" s="232"/>
      <c r="P879" s="233"/>
      <c r="R879" s="48"/>
      <c r="S879" s="48"/>
      <c r="T879" s="48"/>
      <c r="U879" s="48"/>
      <c r="V879" s="48"/>
      <c r="W879" s="48"/>
      <c r="X879" s="48"/>
      <c r="Y879" s="48"/>
      <c r="Z879" s="48"/>
    </row>
    <row r="880" spans="1:26" ht="15.75" customHeight="1">
      <c r="A880" s="240"/>
      <c r="B880" s="231"/>
      <c r="C880" s="232"/>
      <c r="D880" s="241"/>
      <c r="E880" s="232"/>
      <c r="F880" s="232"/>
      <c r="G880" s="241"/>
      <c r="H880" s="240"/>
      <c r="I880" s="232"/>
      <c r="J880" s="232"/>
      <c r="K880" s="241"/>
      <c r="L880" s="232"/>
      <c r="M880" s="232"/>
      <c r="N880" s="241"/>
      <c r="O880" s="232"/>
      <c r="P880" s="233"/>
      <c r="R880" s="48"/>
      <c r="S880" s="48"/>
      <c r="T880" s="48"/>
      <c r="U880" s="48"/>
      <c r="V880" s="48"/>
      <c r="W880" s="48"/>
      <c r="X880" s="48"/>
      <c r="Y880" s="48"/>
      <c r="Z880" s="48"/>
    </row>
    <row r="881" spans="1:26" ht="15.75" customHeight="1">
      <c r="A881" s="240"/>
      <c r="B881" s="231"/>
      <c r="C881" s="232"/>
      <c r="D881" s="241"/>
      <c r="E881" s="232"/>
      <c r="F881" s="232"/>
      <c r="G881" s="241"/>
      <c r="H881" s="240"/>
      <c r="I881" s="232"/>
      <c r="J881" s="232"/>
      <c r="K881" s="241"/>
      <c r="L881" s="232"/>
      <c r="M881" s="232"/>
      <c r="N881" s="241"/>
      <c r="O881" s="232"/>
      <c r="P881" s="233"/>
      <c r="R881" s="48"/>
      <c r="S881" s="48"/>
      <c r="T881" s="48"/>
      <c r="U881" s="48"/>
      <c r="V881" s="48"/>
      <c r="W881" s="48"/>
      <c r="X881" s="48"/>
      <c r="Y881" s="48"/>
      <c r="Z881" s="48"/>
    </row>
    <row r="882" spans="1:26" ht="15.75" customHeight="1">
      <c r="A882" s="240"/>
      <c r="B882" s="231"/>
      <c r="C882" s="232"/>
      <c r="D882" s="241"/>
      <c r="E882" s="232"/>
      <c r="F882" s="232"/>
      <c r="G882" s="241"/>
      <c r="H882" s="240"/>
      <c r="I882" s="232"/>
      <c r="J882" s="232"/>
      <c r="K882" s="241"/>
      <c r="L882" s="232"/>
      <c r="M882" s="232"/>
      <c r="N882" s="241"/>
      <c r="O882" s="232"/>
      <c r="P882" s="233"/>
      <c r="R882" s="48"/>
      <c r="S882" s="48"/>
      <c r="T882" s="48"/>
      <c r="U882" s="48"/>
      <c r="V882" s="48"/>
      <c r="W882" s="48"/>
      <c r="X882" s="48"/>
      <c r="Y882" s="48"/>
      <c r="Z882" s="48"/>
    </row>
    <row r="883" spans="1:26" ht="15.75" customHeight="1">
      <c r="A883" s="240"/>
      <c r="B883" s="231"/>
      <c r="C883" s="232"/>
      <c r="D883" s="241"/>
      <c r="E883" s="232"/>
      <c r="F883" s="232"/>
      <c r="G883" s="241"/>
      <c r="H883" s="240"/>
      <c r="I883" s="232"/>
      <c r="J883" s="232"/>
      <c r="K883" s="241"/>
      <c r="L883" s="232"/>
      <c r="M883" s="232"/>
      <c r="N883" s="241"/>
      <c r="O883" s="232"/>
      <c r="P883" s="233"/>
      <c r="R883" s="48"/>
      <c r="S883" s="48"/>
      <c r="T883" s="48"/>
      <c r="U883" s="48"/>
      <c r="V883" s="48"/>
      <c r="W883" s="48"/>
      <c r="X883" s="48"/>
      <c r="Y883" s="48"/>
      <c r="Z883" s="48"/>
    </row>
    <row r="884" spans="1:26" ht="15.75" customHeight="1">
      <c r="A884" s="240"/>
      <c r="B884" s="231"/>
      <c r="C884" s="232"/>
      <c r="D884" s="241"/>
      <c r="E884" s="232"/>
      <c r="F884" s="232"/>
      <c r="G884" s="241"/>
      <c r="H884" s="240"/>
      <c r="I884" s="232"/>
      <c r="J884" s="232"/>
      <c r="K884" s="241"/>
      <c r="L884" s="232"/>
      <c r="M884" s="232"/>
      <c r="N884" s="241"/>
      <c r="O884" s="232"/>
      <c r="P884" s="233"/>
      <c r="R884" s="48"/>
      <c r="S884" s="48"/>
      <c r="T884" s="48"/>
      <c r="U884" s="48"/>
      <c r="V884" s="48"/>
      <c r="W884" s="48"/>
      <c r="X884" s="48"/>
      <c r="Y884" s="48"/>
      <c r="Z884" s="48"/>
    </row>
    <row r="885" spans="1:26" ht="15.75" customHeight="1">
      <c r="A885" s="240"/>
      <c r="B885" s="231"/>
      <c r="C885" s="232"/>
      <c r="D885" s="241"/>
      <c r="E885" s="232"/>
      <c r="F885" s="232"/>
      <c r="G885" s="241"/>
      <c r="H885" s="240"/>
      <c r="I885" s="232"/>
      <c r="J885" s="232"/>
      <c r="K885" s="241"/>
      <c r="L885" s="232"/>
      <c r="M885" s="232"/>
      <c r="N885" s="241"/>
      <c r="O885" s="232"/>
      <c r="P885" s="233"/>
      <c r="R885" s="48"/>
      <c r="S885" s="48"/>
      <c r="T885" s="48"/>
      <c r="U885" s="48"/>
      <c r="V885" s="48"/>
      <c r="W885" s="48"/>
      <c r="X885" s="48"/>
      <c r="Y885" s="48"/>
      <c r="Z885" s="48"/>
    </row>
    <row r="886" spans="1:26" ht="15.75" customHeight="1">
      <c r="A886" s="240"/>
      <c r="B886" s="231"/>
      <c r="C886" s="232"/>
      <c r="D886" s="241"/>
      <c r="E886" s="232"/>
      <c r="F886" s="232"/>
      <c r="G886" s="241"/>
      <c r="H886" s="240"/>
      <c r="I886" s="232"/>
      <c r="J886" s="232"/>
      <c r="K886" s="241"/>
      <c r="L886" s="232"/>
      <c r="M886" s="232"/>
      <c r="N886" s="241"/>
      <c r="O886" s="232"/>
      <c r="P886" s="233"/>
      <c r="R886" s="48"/>
      <c r="S886" s="48"/>
      <c r="T886" s="48"/>
      <c r="U886" s="48"/>
      <c r="V886" s="48"/>
      <c r="W886" s="48"/>
      <c r="X886" s="48"/>
      <c r="Y886" s="48"/>
      <c r="Z886" s="48"/>
    </row>
    <row r="887" spans="1:26" ht="15.75" customHeight="1">
      <c r="A887" s="240"/>
      <c r="B887" s="231"/>
      <c r="C887" s="232"/>
      <c r="D887" s="241"/>
      <c r="E887" s="232"/>
      <c r="F887" s="232"/>
      <c r="G887" s="241"/>
      <c r="H887" s="240"/>
      <c r="I887" s="232"/>
      <c r="J887" s="232"/>
      <c r="K887" s="241"/>
      <c r="L887" s="232"/>
      <c r="M887" s="232"/>
      <c r="N887" s="241"/>
      <c r="O887" s="232"/>
      <c r="P887" s="233"/>
      <c r="R887" s="48"/>
      <c r="S887" s="48"/>
      <c r="T887" s="48"/>
      <c r="U887" s="48"/>
      <c r="V887" s="48"/>
      <c r="W887" s="48"/>
      <c r="X887" s="48"/>
      <c r="Y887" s="48"/>
      <c r="Z887" s="48"/>
    </row>
    <row r="888" spans="1:26" ht="15.75" customHeight="1">
      <c r="A888" s="240"/>
      <c r="B888" s="231"/>
      <c r="C888" s="232"/>
      <c r="D888" s="241"/>
      <c r="E888" s="232"/>
      <c r="F888" s="232"/>
      <c r="G888" s="241"/>
      <c r="H888" s="240"/>
      <c r="I888" s="232"/>
      <c r="J888" s="232"/>
      <c r="K888" s="241"/>
      <c r="L888" s="232"/>
      <c r="M888" s="232"/>
      <c r="N888" s="241"/>
      <c r="O888" s="232"/>
      <c r="P888" s="233"/>
      <c r="R888" s="48"/>
      <c r="S888" s="48"/>
      <c r="T888" s="48"/>
      <c r="U888" s="48"/>
      <c r="V888" s="48"/>
      <c r="W888" s="48"/>
      <c r="X888" s="48"/>
      <c r="Y888" s="48"/>
      <c r="Z888" s="48"/>
    </row>
    <row r="889" spans="1:26" ht="15.75" customHeight="1">
      <c r="A889" s="240"/>
      <c r="B889" s="231"/>
      <c r="C889" s="232"/>
      <c r="D889" s="241"/>
      <c r="E889" s="232"/>
      <c r="F889" s="232"/>
      <c r="G889" s="241"/>
      <c r="H889" s="240"/>
      <c r="I889" s="232"/>
      <c r="J889" s="232"/>
      <c r="K889" s="241"/>
      <c r="L889" s="232"/>
      <c r="M889" s="232"/>
      <c r="N889" s="241"/>
      <c r="O889" s="232"/>
      <c r="P889" s="233"/>
      <c r="R889" s="48"/>
      <c r="S889" s="48"/>
      <c r="T889" s="48"/>
      <c r="U889" s="48"/>
      <c r="V889" s="48"/>
      <c r="W889" s="48"/>
      <c r="X889" s="48"/>
      <c r="Y889" s="48"/>
      <c r="Z889" s="48"/>
    </row>
    <row r="890" spans="1:26" ht="15.75" customHeight="1">
      <c r="A890" s="240"/>
      <c r="B890" s="231"/>
      <c r="C890" s="232"/>
      <c r="D890" s="241"/>
      <c r="E890" s="232"/>
      <c r="F890" s="232"/>
      <c r="G890" s="241"/>
      <c r="H890" s="240"/>
      <c r="I890" s="232"/>
      <c r="J890" s="232"/>
      <c r="K890" s="241"/>
      <c r="L890" s="232"/>
      <c r="M890" s="232"/>
      <c r="N890" s="241"/>
      <c r="O890" s="232"/>
      <c r="P890" s="233"/>
      <c r="R890" s="48"/>
      <c r="S890" s="48"/>
      <c r="T890" s="48"/>
      <c r="U890" s="48"/>
      <c r="V890" s="48"/>
      <c r="W890" s="48"/>
      <c r="X890" s="48"/>
      <c r="Y890" s="48"/>
      <c r="Z890" s="48"/>
    </row>
    <row r="891" spans="1:26" ht="15.75" customHeight="1">
      <c r="A891" s="240"/>
      <c r="B891" s="231"/>
      <c r="C891" s="232"/>
      <c r="D891" s="241"/>
      <c r="E891" s="232"/>
      <c r="F891" s="232"/>
      <c r="G891" s="241"/>
      <c r="H891" s="240"/>
      <c r="I891" s="232"/>
      <c r="J891" s="232"/>
      <c r="K891" s="241"/>
      <c r="L891" s="232"/>
      <c r="M891" s="232"/>
      <c r="N891" s="241"/>
      <c r="O891" s="232"/>
      <c r="P891" s="233"/>
      <c r="R891" s="48"/>
      <c r="S891" s="48"/>
      <c r="T891" s="48"/>
      <c r="U891" s="48"/>
      <c r="V891" s="48"/>
      <c r="W891" s="48"/>
      <c r="X891" s="48"/>
      <c r="Y891" s="48"/>
      <c r="Z891" s="48"/>
    </row>
    <row r="892" spans="1:26" ht="15.75" customHeight="1">
      <c r="A892" s="240"/>
      <c r="B892" s="231"/>
      <c r="C892" s="232"/>
      <c r="D892" s="241"/>
      <c r="E892" s="232"/>
      <c r="F892" s="232"/>
      <c r="G892" s="241"/>
      <c r="H892" s="240"/>
      <c r="I892" s="232"/>
      <c r="J892" s="232"/>
      <c r="K892" s="241"/>
      <c r="L892" s="232"/>
      <c r="M892" s="232"/>
      <c r="N892" s="241"/>
      <c r="O892" s="232"/>
      <c r="P892" s="233"/>
      <c r="R892" s="48"/>
      <c r="S892" s="48"/>
      <c r="T892" s="48"/>
      <c r="U892" s="48"/>
      <c r="V892" s="48"/>
      <c r="W892" s="48"/>
      <c r="X892" s="48"/>
      <c r="Y892" s="48"/>
      <c r="Z892" s="48"/>
    </row>
    <row r="893" spans="1:26" ht="15.75" customHeight="1">
      <c r="A893" s="240"/>
      <c r="B893" s="231"/>
      <c r="C893" s="232"/>
      <c r="D893" s="241"/>
      <c r="E893" s="232"/>
      <c r="F893" s="232"/>
      <c r="G893" s="241"/>
      <c r="H893" s="240"/>
      <c r="I893" s="232"/>
      <c r="J893" s="232"/>
      <c r="K893" s="241"/>
      <c r="L893" s="232"/>
      <c r="M893" s="232"/>
      <c r="N893" s="241"/>
      <c r="O893" s="232"/>
      <c r="P893" s="233"/>
      <c r="R893" s="48"/>
      <c r="S893" s="48"/>
      <c r="T893" s="48"/>
      <c r="U893" s="48"/>
      <c r="V893" s="48"/>
      <c r="W893" s="48"/>
      <c r="X893" s="48"/>
      <c r="Y893" s="48"/>
      <c r="Z893" s="48"/>
    </row>
    <row r="894" spans="1:26" ht="15.75" customHeight="1">
      <c r="A894" s="240"/>
      <c r="B894" s="231"/>
      <c r="C894" s="232"/>
      <c r="D894" s="241"/>
      <c r="E894" s="232"/>
      <c r="F894" s="232"/>
      <c r="G894" s="241"/>
      <c r="H894" s="240"/>
      <c r="I894" s="232"/>
      <c r="J894" s="232"/>
      <c r="K894" s="241"/>
      <c r="L894" s="232"/>
      <c r="M894" s="232"/>
      <c r="N894" s="241"/>
      <c r="O894" s="232"/>
      <c r="P894" s="233"/>
      <c r="R894" s="48"/>
      <c r="S894" s="48"/>
      <c r="T894" s="48"/>
      <c r="U894" s="48"/>
      <c r="V894" s="48"/>
      <c r="W894" s="48"/>
      <c r="X894" s="48"/>
      <c r="Y894" s="48"/>
      <c r="Z894" s="48"/>
    </row>
    <row r="895" spans="1:26" ht="15.75" customHeight="1">
      <c r="A895" s="240"/>
      <c r="B895" s="231"/>
      <c r="C895" s="232"/>
      <c r="D895" s="241"/>
      <c r="E895" s="232"/>
      <c r="F895" s="232"/>
      <c r="G895" s="241"/>
      <c r="H895" s="240"/>
      <c r="I895" s="232"/>
      <c r="J895" s="232"/>
      <c r="K895" s="241"/>
      <c r="L895" s="232"/>
      <c r="M895" s="232"/>
      <c r="N895" s="241"/>
      <c r="O895" s="232"/>
      <c r="P895" s="233"/>
      <c r="R895" s="48"/>
      <c r="S895" s="48"/>
      <c r="T895" s="48"/>
      <c r="U895" s="48"/>
      <c r="V895" s="48"/>
      <c r="W895" s="48"/>
      <c r="X895" s="48"/>
      <c r="Y895" s="48"/>
      <c r="Z895" s="48"/>
    </row>
    <row r="896" spans="1:26" ht="15.75" customHeight="1">
      <c r="A896" s="240"/>
      <c r="B896" s="231"/>
      <c r="C896" s="232"/>
      <c r="D896" s="241"/>
      <c r="E896" s="232"/>
      <c r="F896" s="232"/>
      <c r="G896" s="241"/>
      <c r="H896" s="240"/>
      <c r="I896" s="232"/>
      <c r="J896" s="232"/>
      <c r="K896" s="241"/>
      <c r="L896" s="232"/>
      <c r="M896" s="232"/>
      <c r="N896" s="241"/>
      <c r="O896" s="232"/>
      <c r="P896" s="233"/>
      <c r="R896" s="48"/>
      <c r="S896" s="48"/>
      <c r="T896" s="48"/>
      <c r="U896" s="48"/>
      <c r="V896" s="48"/>
      <c r="W896" s="48"/>
      <c r="X896" s="48"/>
      <c r="Y896" s="48"/>
      <c r="Z896" s="48"/>
    </row>
    <row r="897" spans="1:26" ht="15.75" customHeight="1">
      <c r="A897" s="240"/>
      <c r="B897" s="231"/>
      <c r="C897" s="232"/>
      <c r="D897" s="241"/>
      <c r="E897" s="232"/>
      <c r="F897" s="232"/>
      <c r="G897" s="241"/>
      <c r="H897" s="240"/>
      <c r="I897" s="232"/>
      <c r="J897" s="232"/>
      <c r="K897" s="241"/>
      <c r="L897" s="232"/>
      <c r="M897" s="232"/>
      <c r="N897" s="241"/>
      <c r="O897" s="232"/>
      <c r="P897" s="233"/>
      <c r="R897" s="48"/>
      <c r="S897" s="48"/>
      <c r="T897" s="48"/>
      <c r="U897" s="48"/>
      <c r="V897" s="48"/>
      <c r="W897" s="48"/>
      <c r="X897" s="48"/>
      <c r="Y897" s="48"/>
      <c r="Z897" s="48"/>
    </row>
    <row r="898" spans="1:26" ht="15.75" customHeight="1">
      <c r="A898" s="240"/>
      <c r="B898" s="231"/>
      <c r="C898" s="232"/>
      <c r="D898" s="241"/>
      <c r="E898" s="232"/>
      <c r="F898" s="232"/>
      <c r="G898" s="241"/>
      <c r="H898" s="240"/>
      <c r="I898" s="232"/>
      <c r="J898" s="232"/>
      <c r="K898" s="241"/>
      <c r="L898" s="232"/>
      <c r="M898" s="232"/>
      <c r="N898" s="241"/>
      <c r="O898" s="232"/>
      <c r="P898" s="233"/>
      <c r="R898" s="48"/>
      <c r="S898" s="48"/>
      <c r="T898" s="48"/>
      <c r="U898" s="48"/>
      <c r="V898" s="48"/>
      <c r="W898" s="48"/>
      <c r="X898" s="48"/>
      <c r="Y898" s="48"/>
      <c r="Z898" s="48"/>
    </row>
    <row r="899" spans="1:26" ht="15.75" customHeight="1">
      <c r="A899" s="240"/>
      <c r="B899" s="231"/>
      <c r="C899" s="232"/>
      <c r="D899" s="241"/>
      <c r="E899" s="232"/>
      <c r="F899" s="232"/>
      <c r="G899" s="241"/>
      <c r="H899" s="240"/>
      <c r="I899" s="232"/>
      <c r="J899" s="232"/>
      <c r="K899" s="241"/>
      <c r="L899" s="232"/>
      <c r="M899" s="232"/>
      <c r="N899" s="241"/>
      <c r="O899" s="232"/>
      <c r="P899" s="233"/>
      <c r="R899" s="48"/>
      <c r="S899" s="48"/>
      <c r="T899" s="48"/>
      <c r="U899" s="48"/>
      <c r="V899" s="48"/>
      <c r="W899" s="48"/>
      <c r="X899" s="48"/>
      <c r="Y899" s="48"/>
      <c r="Z899" s="48"/>
    </row>
    <row r="900" spans="1:26" ht="15.75" customHeight="1">
      <c r="A900" s="240"/>
      <c r="B900" s="231"/>
      <c r="C900" s="232"/>
      <c r="D900" s="241"/>
      <c r="E900" s="232"/>
      <c r="F900" s="232"/>
      <c r="G900" s="241"/>
      <c r="H900" s="240"/>
      <c r="I900" s="232"/>
      <c r="J900" s="232"/>
      <c r="K900" s="241"/>
      <c r="L900" s="232"/>
      <c r="M900" s="232"/>
      <c r="N900" s="241"/>
      <c r="O900" s="232"/>
      <c r="P900" s="233"/>
      <c r="R900" s="48"/>
      <c r="S900" s="48"/>
      <c r="T900" s="48"/>
      <c r="U900" s="48"/>
      <c r="V900" s="48"/>
      <c r="W900" s="48"/>
      <c r="X900" s="48"/>
      <c r="Y900" s="48"/>
      <c r="Z900" s="48"/>
    </row>
    <row r="901" spans="1:26" ht="15.75" customHeight="1">
      <c r="A901" s="240"/>
      <c r="B901" s="231"/>
      <c r="C901" s="232"/>
      <c r="D901" s="241"/>
      <c r="E901" s="232"/>
      <c r="F901" s="232"/>
      <c r="G901" s="241"/>
      <c r="H901" s="240"/>
      <c r="I901" s="232"/>
      <c r="J901" s="232"/>
      <c r="K901" s="241"/>
      <c r="L901" s="232"/>
      <c r="M901" s="232"/>
      <c r="N901" s="241"/>
      <c r="O901" s="232"/>
      <c r="P901" s="233"/>
      <c r="R901" s="48"/>
      <c r="S901" s="48"/>
      <c r="T901" s="48"/>
      <c r="U901" s="48"/>
      <c r="V901" s="48"/>
      <c r="W901" s="48"/>
      <c r="X901" s="48"/>
      <c r="Y901" s="48"/>
      <c r="Z901" s="48"/>
    </row>
    <row r="902" spans="1:26" ht="15.75" customHeight="1">
      <c r="A902" s="240"/>
      <c r="B902" s="231"/>
      <c r="C902" s="232"/>
      <c r="D902" s="241"/>
      <c r="E902" s="232"/>
      <c r="F902" s="232"/>
      <c r="G902" s="241"/>
      <c r="H902" s="240"/>
      <c r="I902" s="232"/>
      <c r="J902" s="232"/>
      <c r="K902" s="241"/>
      <c r="L902" s="232"/>
      <c r="M902" s="232"/>
      <c r="N902" s="241"/>
      <c r="O902" s="232"/>
      <c r="P902" s="233"/>
      <c r="R902" s="48"/>
      <c r="S902" s="48"/>
      <c r="T902" s="48"/>
      <c r="U902" s="48"/>
      <c r="V902" s="48"/>
      <c r="W902" s="48"/>
      <c r="X902" s="48"/>
      <c r="Y902" s="48"/>
      <c r="Z902" s="48"/>
    </row>
    <row r="903" spans="1:26" ht="15.75" customHeight="1">
      <c r="A903" s="240"/>
      <c r="B903" s="231"/>
      <c r="C903" s="232"/>
      <c r="D903" s="241"/>
      <c r="E903" s="232"/>
      <c r="F903" s="232"/>
      <c r="G903" s="241"/>
      <c r="H903" s="240"/>
      <c r="I903" s="232"/>
      <c r="J903" s="232"/>
      <c r="K903" s="241"/>
      <c r="L903" s="232"/>
      <c r="M903" s="232"/>
      <c r="N903" s="241"/>
      <c r="O903" s="232"/>
      <c r="P903" s="233"/>
      <c r="R903" s="48"/>
      <c r="S903" s="48"/>
      <c r="T903" s="48"/>
      <c r="U903" s="48"/>
      <c r="V903" s="48"/>
      <c r="W903" s="48"/>
      <c r="X903" s="48"/>
      <c r="Y903" s="48"/>
      <c r="Z903" s="48"/>
    </row>
    <row r="904" spans="1:26" ht="15.75" customHeight="1">
      <c r="A904" s="240"/>
      <c r="B904" s="231"/>
      <c r="C904" s="232"/>
      <c r="D904" s="241"/>
      <c r="E904" s="232"/>
      <c r="F904" s="232"/>
      <c r="G904" s="241"/>
      <c r="H904" s="240"/>
      <c r="I904" s="232"/>
      <c r="J904" s="232"/>
      <c r="K904" s="241"/>
      <c r="L904" s="232"/>
      <c r="M904" s="232"/>
      <c r="N904" s="241"/>
      <c r="O904" s="232"/>
      <c r="P904" s="233"/>
      <c r="R904" s="48"/>
      <c r="S904" s="48"/>
      <c r="T904" s="48"/>
      <c r="U904" s="48"/>
      <c r="V904" s="48"/>
      <c r="W904" s="48"/>
      <c r="X904" s="48"/>
      <c r="Y904" s="48"/>
      <c r="Z904" s="48"/>
    </row>
    <row r="905" spans="1:26" ht="15.75" customHeight="1">
      <c r="A905" s="240"/>
      <c r="B905" s="231"/>
      <c r="C905" s="232"/>
      <c r="D905" s="241"/>
      <c r="E905" s="232"/>
      <c r="F905" s="232"/>
      <c r="G905" s="241"/>
      <c r="H905" s="240"/>
      <c r="I905" s="232"/>
      <c r="J905" s="232"/>
      <c r="K905" s="241"/>
      <c r="L905" s="232"/>
      <c r="M905" s="232"/>
      <c r="N905" s="241"/>
      <c r="O905" s="232"/>
      <c r="P905" s="233"/>
      <c r="R905" s="48"/>
      <c r="S905" s="48"/>
      <c r="T905" s="48"/>
      <c r="U905" s="48"/>
      <c r="V905" s="48"/>
      <c r="W905" s="48"/>
      <c r="X905" s="48"/>
      <c r="Y905" s="48"/>
      <c r="Z905" s="48"/>
    </row>
    <row r="906" spans="1:26" ht="15.75" customHeight="1">
      <c r="A906" s="240"/>
      <c r="B906" s="231"/>
      <c r="C906" s="232"/>
      <c r="D906" s="241"/>
      <c r="E906" s="232"/>
      <c r="F906" s="232"/>
      <c r="G906" s="241"/>
      <c r="H906" s="240"/>
      <c r="I906" s="232"/>
      <c r="J906" s="232"/>
      <c r="K906" s="241"/>
      <c r="L906" s="232"/>
      <c r="M906" s="232"/>
      <c r="N906" s="241"/>
      <c r="O906" s="232"/>
      <c r="P906" s="233"/>
      <c r="R906" s="48"/>
      <c r="S906" s="48"/>
      <c r="T906" s="48"/>
      <c r="U906" s="48"/>
      <c r="V906" s="48"/>
      <c r="W906" s="48"/>
      <c r="X906" s="48"/>
      <c r="Y906" s="48"/>
      <c r="Z906" s="48"/>
    </row>
    <row r="907" spans="1:26" ht="15.75" customHeight="1">
      <c r="A907" s="240"/>
      <c r="B907" s="231"/>
      <c r="C907" s="232"/>
      <c r="D907" s="241"/>
      <c r="E907" s="232"/>
      <c r="F907" s="232"/>
      <c r="G907" s="241"/>
      <c r="H907" s="240"/>
      <c r="I907" s="232"/>
      <c r="J907" s="232"/>
      <c r="K907" s="241"/>
      <c r="L907" s="232"/>
      <c r="M907" s="232"/>
      <c r="N907" s="241"/>
      <c r="O907" s="232"/>
      <c r="P907" s="233"/>
      <c r="R907" s="48"/>
      <c r="S907" s="48"/>
      <c r="T907" s="48"/>
      <c r="U907" s="48"/>
      <c r="V907" s="48"/>
      <c r="W907" s="48"/>
      <c r="X907" s="48"/>
      <c r="Y907" s="48"/>
      <c r="Z907" s="48"/>
    </row>
    <row r="908" spans="1:26" ht="15.75" customHeight="1">
      <c r="A908" s="240"/>
      <c r="B908" s="231"/>
      <c r="C908" s="232"/>
      <c r="D908" s="241"/>
      <c r="E908" s="232"/>
      <c r="F908" s="232"/>
      <c r="G908" s="241"/>
      <c r="H908" s="240"/>
      <c r="I908" s="232"/>
      <c r="J908" s="232"/>
      <c r="K908" s="241"/>
      <c r="L908" s="232"/>
      <c r="M908" s="232"/>
      <c r="N908" s="241"/>
      <c r="O908" s="232"/>
      <c r="P908" s="233"/>
      <c r="R908" s="48"/>
      <c r="S908" s="48"/>
      <c r="T908" s="48"/>
      <c r="U908" s="48"/>
      <c r="V908" s="48"/>
      <c r="W908" s="48"/>
      <c r="X908" s="48"/>
      <c r="Y908" s="48"/>
      <c r="Z908" s="48"/>
    </row>
    <row r="909" spans="1:26" ht="15.75" customHeight="1">
      <c r="A909" s="240"/>
      <c r="B909" s="231"/>
      <c r="C909" s="232"/>
      <c r="D909" s="241"/>
      <c r="E909" s="232"/>
      <c r="F909" s="232"/>
      <c r="G909" s="241"/>
      <c r="H909" s="240"/>
      <c r="I909" s="232"/>
      <c r="J909" s="232"/>
      <c r="K909" s="241"/>
      <c r="L909" s="232"/>
      <c r="M909" s="232"/>
      <c r="N909" s="241"/>
      <c r="O909" s="232"/>
      <c r="P909" s="233"/>
      <c r="R909" s="48"/>
      <c r="S909" s="48"/>
      <c r="T909" s="48"/>
      <c r="U909" s="48"/>
      <c r="V909" s="48"/>
      <c r="W909" s="48"/>
      <c r="X909" s="48"/>
      <c r="Y909" s="48"/>
      <c r="Z909" s="48"/>
    </row>
    <row r="910" spans="1:26" ht="15.75" customHeight="1">
      <c r="A910" s="240"/>
      <c r="B910" s="231"/>
      <c r="C910" s="232"/>
      <c r="D910" s="241"/>
      <c r="E910" s="232"/>
      <c r="F910" s="232"/>
      <c r="G910" s="241"/>
      <c r="H910" s="240"/>
      <c r="I910" s="232"/>
      <c r="J910" s="232"/>
      <c r="K910" s="241"/>
      <c r="L910" s="232"/>
      <c r="M910" s="232"/>
      <c r="N910" s="241"/>
      <c r="O910" s="232"/>
      <c r="P910" s="233"/>
      <c r="R910" s="48"/>
      <c r="S910" s="48"/>
      <c r="T910" s="48"/>
      <c r="U910" s="48"/>
      <c r="V910" s="48"/>
      <c r="W910" s="48"/>
      <c r="X910" s="48"/>
      <c r="Y910" s="48"/>
      <c r="Z910" s="48"/>
    </row>
    <row r="911" spans="1:26" ht="15.75" customHeight="1">
      <c r="A911" s="240"/>
      <c r="B911" s="231"/>
      <c r="C911" s="232"/>
      <c r="D911" s="241"/>
      <c r="E911" s="232"/>
      <c r="F911" s="232"/>
      <c r="G911" s="241"/>
      <c r="H911" s="240"/>
      <c r="I911" s="232"/>
      <c r="J911" s="232"/>
      <c r="K911" s="241"/>
      <c r="L911" s="232"/>
      <c r="M911" s="232"/>
      <c r="N911" s="241"/>
      <c r="O911" s="232"/>
      <c r="P911" s="233"/>
      <c r="R911" s="48"/>
      <c r="S911" s="48"/>
      <c r="T911" s="48"/>
      <c r="U911" s="48"/>
      <c r="V911" s="48"/>
      <c r="W911" s="48"/>
      <c r="X911" s="48"/>
      <c r="Y911" s="48"/>
      <c r="Z911" s="48"/>
    </row>
    <row r="912" spans="1:26" ht="15.75" customHeight="1">
      <c r="A912" s="240"/>
      <c r="B912" s="231"/>
      <c r="C912" s="232"/>
      <c r="D912" s="241"/>
      <c r="E912" s="232"/>
      <c r="F912" s="232"/>
      <c r="G912" s="241"/>
      <c r="H912" s="240"/>
      <c r="I912" s="232"/>
      <c r="J912" s="232"/>
      <c r="K912" s="241"/>
      <c r="L912" s="232"/>
      <c r="M912" s="232"/>
      <c r="N912" s="241"/>
      <c r="O912" s="232"/>
      <c r="P912" s="233"/>
      <c r="R912" s="48"/>
      <c r="S912" s="48"/>
      <c r="T912" s="48"/>
      <c r="U912" s="48"/>
      <c r="V912" s="48"/>
      <c r="W912" s="48"/>
      <c r="X912" s="48"/>
      <c r="Y912" s="48"/>
      <c r="Z912" s="48"/>
    </row>
    <row r="913" spans="1:26" ht="15.75" customHeight="1">
      <c r="A913" s="240"/>
      <c r="B913" s="231"/>
      <c r="C913" s="232"/>
      <c r="D913" s="241"/>
      <c r="E913" s="232"/>
      <c r="F913" s="232"/>
      <c r="G913" s="241"/>
      <c r="H913" s="240"/>
      <c r="I913" s="232"/>
      <c r="J913" s="232"/>
      <c r="K913" s="241"/>
      <c r="L913" s="232"/>
      <c r="M913" s="232"/>
      <c r="N913" s="241"/>
      <c r="O913" s="232"/>
      <c r="P913" s="233"/>
      <c r="R913" s="48"/>
      <c r="S913" s="48"/>
      <c r="T913" s="48"/>
      <c r="U913" s="48"/>
      <c r="V913" s="48"/>
      <c r="W913" s="48"/>
      <c r="X913" s="48"/>
      <c r="Y913" s="48"/>
      <c r="Z913" s="48"/>
    </row>
    <row r="914" spans="1:26" ht="15.75" customHeight="1">
      <c r="A914" s="240"/>
      <c r="B914" s="231"/>
      <c r="C914" s="232"/>
      <c r="D914" s="241"/>
      <c r="E914" s="232"/>
      <c r="F914" s="232"/>
      <c r="G914" s="241"/>
      <c r="H914" s="240"/>
      <c r="I914" s="232"/>
      <c r="J914" s="232"/>
      <c r="K914" s="241"/>
      <c r="L914" s="232"/>
      <c r="M914" s="232"/>
      <c r="N914" s="241"/>
      <c r="O914" s="232"/>
      <c r="P914" s="233"/>
      <c r="R914" s="48"/>
      <c r="S914" s="48"/>
      <c r="T914" s="48"/>
      <c r="U914" s="48"/>
      <c r="V914" s="48"/>
      <c r="W914" s="48"/>
      <c r="X914" s="48"/>
      <c r="Y914" s="48"/>
      <c r="Z914" s="48"/>
    </row>
    <row r="915" spans="1:26" ht="15.75" customHeight="1">
      <c r="A915" s="240"/>
      <c r="B915" s="231"/>
      <c r="C915" s="232"/>
      <c r="D915" s="241"/>
      <c r="E915" s="232"/>
      <c r="F915" s="232"/>
      <c r="G915" s="241"/>
      <c r="H915" s="240"/>
      <c r="I915" s="232"/>
      <c r="J915" s="232"/>
      <c r="K915" s="241"/>
      <c r="L915" s="232"/>
      <c r="M915" s="232"/>
      <c r="N915" s="241"/>
      <c r="O915" s="232"/>
      <c r="P915" s="233"/>
      <c r="R915" s="48"/>
      <c r="S915" s="48"/>
      <c r="T915" s="48"/>
      <c r="U915" s="48"/>
      <c r="V915" s="48"/>
      <c r="W915" s="48"/>
      <c r="X915" s="48"/>
      <c r="Y915" s="48"/>
      <c r="Z915" s="48"/>
    </row>
    <row r="916" spans="1:26" ht="15.75" customHeight="1">
      <c r="A916" s="240"/>
      <c r="B916" s="231"/>
      <c r="C916" s="232"/>
      <c r="D916" s="241"/>
      <c r="E916" s="232"/>
      <c r="F916" s="232"/>
      <c r="G916" s="241"/>
      <c r="H916" s="240"/>
      <c r="I916" s="232"/>
      <c r="J916" s="232"/>
      <c r="K916" s="241"/>
      <c r="L916" s="232"/>
      <c r="M916" s="232"/>
      <c r="N916" s="241"/>
      <c r="O916" s="232"/>
      <c r="P916" s="233"/>
      <c r="R916" s="48"/>
      <c r="S916" s="48"/>
      <c r="T916" s="48"/>
      <c r="U916" s="48"/>
      <c r="V916" s="48"/>
      <c r="W916" s="48"/>
      <c r="X916" s="48"/>
      <c r="Y916" s="48"/>
      <c r="Z916" s="48"/>
    </row>
    <row r="917" spans="1:26" ht="15.75" customHeight="1">
      <c r="A917" s="240"/>
      <c r="B917" s="231"/>
      <c r="C917" s="232"/>
      <c r="D917" s="241"/>
      <c r="E917" s="232"/>
      <c r="F917" s="232"/>
      <c r="G917" s="241"/>
      <c r="H917" s="240"/>
      <c r="I917" s="232"/>
      <c r="J917" s="232"/>
      <c r="K917" s="241"/>
      <c r="L917" s="232"/>
      <c r="M917" s="232"/>
      <c r="N917" s="241"/>
      <c r="O917" s="232"/>
      <c r="P917" s="233"/>
      <c r="R917" s="48"/>
      <c r="S917" s="48"/>
      <c r="T917" s="48"/>
      <c r="U917" s="48"/>
      <c r="V917" s="48"/>
      <c r="W917" s="48"/>
      <c r="X917" s="48"/>
      <c r="Y917" s="48"/>
      <c r="Z917" s="48"/>
    </row>
    <row r="918" spans="1:26" ht="15.75" customHeight="1">
      <c r="A918" s="240"/>
      <c r="B918" s="231"/>
      <c r="C918" s="232"/>
      <c r="D918" s="241"/>
      <c r="E918" s="232"/>
      <c r="F918" s="232"/>
      <c r="G918" s="241"/>
      <c r="H918" s="240"/>
      <c r="I918" s="232"/>
      <c r="J918" s="232"/>
      <c r="K918" s="241"/>
      <c r="L918" s="232"/>
      <c r="M918" s="232"/>
      <c r="N918" s="241"/>
      <c r="O918" s="232"/>
      <c r="P918" s="233"/>
      <c r="R918" s="48"/>
      <c r="S918" s="48"/>
      <c r="T918" s="48"/>
      <c r="U918" s="48"/>
      <c r="V918" s="48"/>
      <c r="W918" s="48"/>
      <c r="X918" s="48"/>
      <c r="Y918" s="48"/>
      <c r="Z918" s="48"/>
    </row>
    <row r="919" spans="1:26" ht="15.75" customHeight="1">
      <c r="A919" s="240"/>
      <c r="B919" s="231"/>
      <c r="C919" s="232"/>
      <c r="D919" s="241"/>
      <c r="E919" s="232"/>
      <c r="F919" s="232"/>
      <c r="G919" s="241"/>
      <c r="H919" s="240"/>
      <c r="I919" s="232"/>
      <c r="J919" s="232"/>
      <c r="K919" s="241"/>
      <c r="L919" s="232"/>
      <c r="M919" s="232"/>
      <c r="N919" s="241"/>
      <c r="O919" s="232"/>
      <c r="P919" s="233"/>
      <c r="R919" s="48"/>
      <c r="S919" s="48"/>
      <c r="T919" s="48"/>
      <c r="U919" s="48"/>
      <c r="V919" s="48"/>
      <c r="W919" s="48"/>
      <c r="X919" s="48"/>
      <c r="Y919" s="48"/>
      <c r="Z919" s="48"/>
    </row>
    <row r="920" spans="1:26" ht="15.75" customHeight="1">
      <c r="A920" s="240"/>
      <c r="B920" s="231"/>
      <c r="C920" s="232"/>
      <c r="D920" s="241"/>
      <c r="E920" s="232"/>
      <c r="F920" s="232"/>
      <c r="G920" s="241"/>
      <c r="H920" s="240"/>
      <c r="I920" s="232"/>
      <c r="J920" s="232"/>
      <c r="K920" s="241"/>
      <c r="L920" s="232"/>
      <c r="M920" s="232"/>
      <c r="N920" s="241"/>
      <c r="O920" s="232"/>
      <c r="P920" s="233"/>
      <c r="R920" s="48"/>
      <c r="S920" s="48"/>
      <c r="T920" s="48"/>
      <c r="U920" s="48"/>
      <c r="V920" s="48"/>
      <c r="W920" s="48"/>
      <c r="X920" s="48"/>
      <c r="Y920" s="48"/>
      <c r="Z920" s="48"/>
    </row>
    <row r="921" spans="1:26" ht="15.75" customHeight="1">
      <c r="A921" s="240"/>
      <c r="B921" s="231"/>
      <c r="C921" s="232"/>
      <c r="D921" s="241"/>
      <c r="E921" s="232"/>
      <c r="F921" s="232"/>
      <c r="G921" s="241"/>
      <c r="H921" s="240"/>
      <c r="I921" s="232"/>
      <c r="J921" s="232"/>
      <c r="K921" s="241"/>
      <c r="L921" s="232"/>
      <c r="M921" s="232"/>
      <c r="N921" s="241"/>
      <c r="O921" s="232"/>
      <c r="P921" s="233"/>
      <c r="R921" s="48"/>
      <c r="S921" s="48"/>
      <c r="T921" s="48"/>
      <c r="U921" s="48"/>
      <c r="V921" s="48"/>
      <c r="W921" s="48"/>
      <c r="X921" s="48"/>
      <c r="Y921" s="48"/>
      <c r="Z921" s="48"/>
    </row>
    <row r="922" spans="1:26" ht="15.75" customHeight="1">
      <c r="A922" s="240"/>
      <c r="B922" s="231"/>
      <c r="C922" s="232"/>
      <c r="D922" s="241"/>
      <c r="E922" s="232"/>
      <c r="F922" s="232"/>
      <c r="G922" s="241"/>
      <c r="H922" s="240"/>
      <c r="I922" s="232"/>
      <c r="J922" s="232"/>
      <c r="K922" s="241"/>
      <c r="L922" s="232"/>
      <c r="M922" s="232"/>
      <c r="N922" s="241"/>
      <c r="O922" s="232"/>
      <c r="P922" s="233"/>
      <c r="R922" s="48"/>
      <c r="S922" s="48"/>
      <c r="T922" s="48"/>
      <c r="U922" s="48"/>
      <c r="V922" s="48"/>
      <c r="W922" s="48"/>
      <c r="X922" s="48"/>
      <c r="Y922" s="48"/>
      <c r="Z922" s="48"/>
    </row>
    <row r="923" spans="1:26" ht="15.75" customHeight="1">
      <c r="A923" s="240"/>
      <c r="B923" s="231"/>
      <c r="C923" s="232"/>
      <c r="D923" s="241"/>
      <c r="E923" s="232"/>
      <c r="F923" s="232"/>
      <c r="G923" s="241"/>
      <c r="H923" s="240"/>
      <c r="I923" s="232"/>
      <c r="J923" s="232"/>
      <c r="K923" s="241"/>
      <c r="L923" s="232"/>
      <c r="M923" s="232"/>
      <c r="N923" s="241"/>
      <c r="O923" s="232"/>
      <c r="P923" s="233"/>
      <c r="R923" s="48"/>
      <c r="S923" s="48"/>
      <c r="T923" s="48"/>
      <c r="U923" s="48"/>
      <c r="V923" s="48"/>
      <c r="W923" s="48"/>
      <c r="X923" s="48"/>
      <c r="Y923" s="48"/>
      <c r="Z923" s="48"/>
    </row>
    <row r="924" spans="1:26" ht="15.75" customHeight="1">
      <c r="A924" s="240"/>
      <c r="B924" s="231"/>
      <c r="C924" s="232"/>
      <c r="D924" s="241"/>
      <c r="E924" s="232"/>
      <c r="F924" s="232"/>
      <c r="G924" s="241"/>
      <c r="H924" s="240"/>
      <c r="I924" s="232"/>
      <c r="J924" s="232"/>
      <c r="K924" s="241"/>
      <c r="L924" s="232"/>
      <c r="M924" s="232"/>
      <c r="N924" s="241"/>
      <c r="O924" s="232"/>
      <c r="P924" s="233"/>
      <c r="R924" s="48"/>
      <c r="S924" s="48"/>
      <c r="T924" s="48"/>
      <c r="U924" s="48"/>
      <c r="V924" s="48"/>
      <c r="W924" s="48"/>
      <c r="X924" s="48"/>
      <c r="Y924" s="48"/>
      <c r="Z924" s="48"/>
    </row>
    <row r="925" spans="1:26" ht="15.75" customHeight="1">
      <c r="A925" s="240"/>
      <c r="B925" s="231"/>
      <c r="C925" s="232"/>
      <c r="D925" s="241"/>
      <c r="E925" s="232"/>
      <c r="F925" s="232"/>
      <c r="G925" s="241"/>
      <c r="H925" s="240"/>
      <c r="I925" s="232"/>
      <c r="J925" s="232"/>
      <c r="K925" s="241"/>
      <c r="L925" s="232"/>
      <c r="M925" s="232"/>
      <c r="N925" s="241"/>
      <c r="O925" s="232"/>
      <c r="P925" s="233"/>
      <c r="R925" s="48"/>
      <c r="S925" s="48"/>
      <c r="T925" s="48"/>
      <c r="U925" s="48"/>
      <c r="V925" s="48"/>
      <c r="W925" s="48"/>
      <c r="X925" s="48"/>
      <c r="Y925" s="48"/>
      <c r="Z925" s="48"/>
    </row>
    <row r="926" spans="1:26" ht="15.75" customHeight="1">
      <c r="A926" s="240"/>
      <c r="B926" s="231"/>
      <c r="C926" s="232"/>
      <c r="D926" s="241"/>
      <c r="E926" s="232"/>
      <c r="F926" s="232"/>
      <c r="G926" s="241"/>
      <c r="H926" s="240"/>
      <c r="I926" s="232"/>
      <c r="J926" s="232"/>
      <c r="K926" s="241"/>
      <c r="L926" s="232"/>
      <c r="M926" s="232"/>
      <c r="N926" s="241"/>
      <c r="O926" s="232"/>
      <c r="P926" s="233"/>
      <c r="R926" s="48"/>
      <c r="S926" s="48"/>
      <c r="T926" s="48"/>
      <c r="U926" s="48"/>
      <c r="V926" s="48"/>
      <c r="W926" s="48"/>
      <c r="X926" s="48"/>
      <c r="Y926" s="48"/>
      <c r="Z926" s="48"/>
    </row>
    <row r="927" spans="1:26" ht="15.75" customHeight="1">
      <c r="A927" s="240"/>
      <c r="B927" s="231"/>
      <c r="C927" s="232"/>
      <c r="D927" s="241"/>
      <c r="E927" s="232"/>
      <c r="F927" s="232"/>
      <c r="G927" s="241"/>
      <c r="H927" s="240"/>
      <c r="I927" s="232"/>
      <c r="J927" s="232"/>
      <c r="K927" s="241"/>
      <c r="L927" s="232"/>
      <c r="M927" s="232"/>
      <c r="N927" s="241"/>
      <c r="O927" s="232"/>
      <c r="P927" s="233"/>
      <c r="R927" s="48"/>
      <c r="S927" s="48"/>
      <c r="T927" s="48"/>
      <c r="U927" s="48"/>
      <c r="V927" s="48"/>
      <c r="W927" s="48"/>
      <c r="X927" s="48"/>
      <c r="Y927" s="48"/>
      <c r="Z927" s="48"/>
    </row>
    <row r="928" spans="1:26" ht="15.75" customHeight="1">
      <c r="A928" s="240"/>
      <c r="B928" s="231"/>
      <c r="C928" s="232"/>
      <c r="D928" s="241"/>
      <c r="E928" s="232"/>
      <c r="F928" s="232"/>
      <c r="G928" s="241"/>
      <c r="H928" s="240"/>
      <c r="I928" s="232"/>
      <c r="J928" s="232"/>
      <c r="K928" s="241"/>
      <c r="L928" s="232"/>
      <c r="M928" s="232"/>
      <c r="N928" s="241"/>
      <c r="O928" s="232"/>
      <c r="P928" s="233"/>
      <c r="R928" s="48"/>
      <c r="S928" s="48"/>
      <c r="T928" s="48"/>
      <c r="U928" s="48"/>
      <c r="V928" s="48"/>
      <c r="W928" s="48"/>
      <c r="X928" s="48"/>
      <c r="Y928" s="48"/>
      <c r="Z928" s="48"/>
    </row>
    <row r="929" spans="1:26" ht="15.75" customHeight="1">
      <c r="A929" s="240"/>
      <c r="B929" s="231"/>
      <c r="C929" s="232"/>
      <c r="D929" s="241"/>
      <c r="E929" s="232"/>
      <c r="F929" s="232"/>
      <c r="G929" s="241"/>
      <c r="H929" s="240"/>
      <c r="I929" s="232"/>
      <c r="J929" s="232"/>
      <c r="K929" s="241"/>
      <c r="L929" s="232"/>
      <c r="M929" s="232"/>
      <c r="N929" s="241"/>
      <c r="O929" s="232"/>
      <c r="P929" s="233"/>
      <c r="R929" s="48"/>
      <c r="S929" s="48"/>
      <c r="T929" s="48"/>
      <c r="U929" s="48"/>
      <c r="V929" s="48"/>
      <c r="W929" s="48"/>
      <c r="X929" s="48"/>
      <c r="Y929" s="48"/>
      <c r="Z929" s="48"/>
    </row>
    <row r="930" spans="1:26" ht="15.75" customHeight="1">
      <c r="A930" s="240"/>
      <c r="B930" s="231"/>
      <c r="C930" s="232"/>
      <c r="D930" s="241"/>
      <c r="E930" s="232"/>
      <c r="F930" s="232"/>
      <c r="G930" s="241"/>
      <c r="H930" s="240"/>
      <c r="I930" s="232"/>
      <c r="J930" s="232"/>
      <c r="K930" s="241"/>
      <c r="L930" s="232"/>
      <c r="M930" s="232"/>
      <c r="N930" s="241"/>
      <c r="O930" s="232"/>
      <c r="P930" s="233"/>
      <c r="R930" s="48"/>
      <c r="S930" s="48"/>
      <c r="T930" s="48"/>
      <c r="U930" s="48"/>
      <c r="V930" s="48"/>
      <c r="W930" s="48"/>
      <c r="X930" s="48"/>
      <c r="Y930" s="48"/>
      <c r="Z930" s="48"/>
    </row>
    <row r="931" spans="1:26" ht="15.75" customHeight="1">
      <c r="A931" s="240"/>
      <c r="B931" s="231"/>
      <c r="C931" s="232"/>
      <c r="D931" s="241"/>
      <c r="E931" s="232"/>
      <c r="F931" s="232"/>
      <c r="G931" s="241"/>
      <c r="H931" s="240"/>
      <c r="I931" s="232"/>
      <c r="J931" s="232"/>
      <c r="K931" s="241"/>
      <c r="L931" s="232"/>
      <c r="M931" s="232"/>
      <c r="N931" s="241"/>
      <c r="O931" s="232"/>
      <c r="P931" s="233"/>
      <c r="R931" s="48"/>
      <c r="S931" s="48"/>
      <c r="T931" s="48"/>
      <c r="U931" s="48"/>
      <c r="V931" s="48"/>
      <c r="W931" s="48"/>
      <c r="X931" s="48"/>
      <c r="Y931" s="48"/>
      <c r="Z931" s="48"/>
    </row>
    <row r="932" spans="1:26" ht="15.75" customHeight="1">
      <c r="A932" s="240"/>
      <c r="B932" s="231"/>
      <c r="C932" s="232"/>
      <c r="D932" s="241"/>
      <c r="E932" s="232"/>
      <c r="F932" s="232"/>
      <c r="G932" s="241"/>
      <c r="H932" s="240"/>
      <c r="I932" s="232"/>
      <c r="J932" s="232"/>
      <c r="K932" s="241"/>
      <c r="L932" s="232"/>
      <c r="M932" s="232"/>
      <c r="N932" s="241"/>
      <c r="O932" s="232"/>
      <c r="P932" s="233"/>
      <c r="R932" s="48"/>
      <c r="S932" s="48"/>
      <c r="T932" s="48"/>
      <c r="U932" s="48"/>
      <c r="V932" s="48"/>
      <c r="W932" s="48"/>
      <c r="X932" s="48"/>
      <c r="Y932" s="48"/>
      <c r="Z932" s="48"/>
    </row>
    <row r="933" spans="1:26" ht="15.75" customHeight="1">
      <c r="A933" s="240"/>
      <c r="B933" s="231"/>
      <c r="C933" s="232"/>
      <c r="D933" s="241"/>
      <c r="E933" s="232"/>
      <c r="F933" s="232"/>
      <c r="G933" s="241"/>
      <c r="H933" s="240"/>
      <c r="I933" s="232"/>
      <c r="J933" s="232"/>
      <c r="K933" s="241"/>
      <c r="L933" s="232"/>
      <c r="M933" s="232"/>
      <c r="N933" s="241"/>
      <c r="O933" s="232"/>
      <c r="P933" s="233"/>
      <c r="R933" s="48"/>
      <c r="S933" s="48"/>
      <c r="T933" s="48"/>
      <c r="U933" s="48"/>
      <c r="V933" s="48"/>
      <c r="W933" s="48"/>
      <c r="X933" s="48"/>
      <c r="Y933" s="48"/>
      <c r="Z933" s="48"/>
    </row>
    <row r="934" spans="1:26" ht="15.75" customHeight="1">
      <c r="A934" s="240"/>
      <c r="B934" s="231"/>
      <c r="C934" s="232"/>
      <c r="D934" s="241"/>
      <c r="E934" s="232"/>
      <c r="F934" s="232"/>
      <c r="G934" s="241"/>
      <c r="H934" s="240"/>
      <c r="I934" s="232"/>
      <c r="J934" s="232"/>
      <c r="K934" s="241"/>
      <c r="L934" s="232"/>
      <c r="M934" s="232"/>
      <c r="N934" s="241"/>
      <c r="O934" s="232"/>
      <c r="P934" s="233"/>
      <c r="R934" s="48"/>
      <c r="S934" s="48"/>
      <c r="T934" s="48"/>
      <c r="U934" s="48"/>
      <c r="V934" s="48"/>
      <c r="W934" s="48"/>
      <c r="X934" s="48"/>
      <c r="Y934" s="48"/>
      <c r="Z934" s="48"/>
    </row>
    <row r="935" spans="1:26" ht="15.75" customHeight="1">
      <c r="A935" s="240"/>
      <c r="B935" s="231"/>
      <c r="C935" s="232"/>
      <c r="D935" s="241"/>
      <c r="E935" s="232"/>
      <c r="F935" s="232"/>
      <c r="G935" s="241"/>
      <c r="H935" s="240"/>
      <c r="I935" s="232"/>
      <c r="J935" s="232"/>
      <c r="K935" s="241"/>
      <c r="L935" s="232"/>
      <c r="M935" s="232"/>
      <c r="N935" s="241"/>
      <c r="O935" s="232"/>
      <c r="P935" s="233"/>
      <c r="R935" s="48"/>
      <c r="S935" s="48"/>
      <c r="T935" s="48"/>
      <c r="U935" s="48"/>
      <c r="V935" s="48"/>
      <c r="W935" s="48"/>
      <c r="X935" s="48"/>
      <c r="Y935" s="48"/>
      <c r="Z935" s="48"/>
    </row>
    <row r="936" spans="1:26" ht="15.75" customHeight="1">
      <c r="A936" s="240"/>
      <c r="B936" s="231"/>
      <c r="C936" s="232"/>
      <c r="D936" s="241"/>
      <c r="E936" s="232"/>
      <c r="F936" s="232"/>
      <c r="G936" s="241"/>
      <c r="H936" s="240"/>
      <c r="I936" s="232"/>
      <c r="J936" s="232"/>
      <c r="K936" s="241"/>
      <c r="L936" s="232"/>
      <c r="M936" s="232"/>
      <c r="N936" s="241"/>
      <c r="O936" s="232"/>
      <c r="P936" s="233"/>
      <c r="R936" s="48"/>
      <c r="S936" s="48"/>
      <c r="T936" s="48"/>
      <c r="U936" s="48"/>
      <c r="V936" s="48"/>
      <c r="W936" s="48"/>
      <c r="X936" s="48"/>
      <c r="Y936" s="48"/>
      <c r="Z936" s="48"/>
    </row>
    <row r="937" spans="1:26" ht="15.75" customHeight="1">
      <c r="A937" s="240"/>
      <c r="B937" s="231"/>
      <c r="C937" s="232"/>
      <c r="D937" s="241"/>
      <c r="E937" s="232"/>
      <c r="F937" s="232"/>
      <c r="G937" s="241"/>
      <c r="H937" s="240"/>
      <c r="I937" s="232"/>
      <c r="J937" s="232"/>
      <c r="K937" s="241"/>
      <c r="L937" s="232"/>
      <c r="M937" s="232"/>
      <c r="N937" s="241"/>
      <c r="O937" s="232"/>
      <c r="P937" s="233"/>
      <c r="R937" s="48"/>
      <c r="S937" s="48"/>
      <c r="T937" s="48"/>
      <c r="U937" s="48"/>
      <c r="V937" s="48"/>
      <c r="W937" s="48"/>
      <c r="X937" s="48"/>
      <c r="Y937" s="48"/>
      <c r="Z937" s="48"/>
    </row>
    <row r="938" spans="1:26" ht="15.75" customHeight="1">
      <c r="A938" s="240"/>
      <c r="B938" s="231"/>
      <c r="C938" s="232"/>
      <c r="D938" s="241"/>
      <c r="E938" s="232"/>
      <c r="F938" s="232"/>
      <c r="G938" s="241"/>
      <c r="H938" s="240"/>
      <c r="I938" s="232"/>
      <c r="J938" s="232"/>
      <c r="K938" s="241"/>
      <c r="L938" s="232"/>
      <c r="M938" s="232"/>
      <c r="N938" s="241"/>
      <c r="O938" s="232"/>
      <c r="P938" s="233"/>
      <c r="R938" s="48"/>
      <c r="S938" s="48"/>
      <c r="T938" s="48"/>
      <c r="U938" s="48"/>
      <c r="V938" s="48"/>
      <c r="W938" s="48"/>
      <c r="X938" s="48"/>
      <c r="Y938" s="48"/>
      <c r="Z938" s="48"/>
    </row>
    <row r="939" spans="1:26" ht="15.75" customHeight="1">
      <c r="A939" s="240"/>
      <c r="B939" s="231"/>
      <c r="C939" s="232"/>
      <c r="D939" s="241"/>
      <c r="E939" s="232"/>
      <c r="F939" s="232"/>
      <c r="G939" s="241"/>
      <c r="H939" s="240"/>
      <c r="I939" s="232"/>
      <c r="J939" s="232"/>
      <c r="K939" s="241"/>
      <c r="L939" s="232"/>
      <c r="M939" s="232"/>
      <c r="N939" s="241"/>
      <c r="O939" s="232"/>
      <c r="P939" s="233"/>
      <c r="R939" s="48"/>
      <c r="S939" s="48"/>
      <c r="T939" s="48"/>
      <c r="U939" s="48"/>
      <c r="V939" s="48"/>
      <c r="W939" s="48"/>
      <c r="X939" s="48"/>
      <c r="Y939" s="48"/>
      <c r="Z939" s="48"/>
    </row>
    <row r="940" spans="1:26" ht="15.75" customHeight="1">
      <c r="A940" s="240"/>
      <c r="B940" s="231"/>
      <c r="C940" s="232"/>
      <c r="D940" s="241"/>
      <c r="E940" s="232"/>
      <c r="F940" s="232"/>
      <c r="G940" s="241"/>
      <c r="H940" s="240"/>
      <c r="I940" s="232"/>
      <c r="J940" s="232"/>
      <c r="K940" s="241"/>
      <c r="L940" s="232"/>
      <c r="M940" s="232"/>
      <c r="N940" s="241"/>
      <c r="O940" s="232"/>
      <c r="P940" s="233"/>
      <c r="R940" s="48"/>
      <c r="S940" s="48"/>
      <c r="T940" s="48"/>
      <c r="U940" s="48"/>
      <c r="V940" s="48"/>
      <c r="W940" s="48"/>
      <c r="X940" s="48"/>
      <c r="Y940" s="48"/>
      <c r="Z940" s="48"/>
    </row>
    <row r="941" spans="1:26" ht="15.75" customHeight="1">
      <c r="A941" s="240"/>
      <c r="B941" s="231"/>
      <c r="C941" s="232"/>
      <c r="D941" s="241"/>
      <c r="E941" s="232"/>
      <c r="F941" s="232"/>
      <c r="G941" s="241"/>
      <c r="H941" s="240"/>
      <c r="I941" s="232"/>
      <c r="J941" s="232"/>
      <c r="K941" s="241"/>
      <c r="L941" s="232"/>
      <c r="M941" s="232"/>
      <c r="N941" s="241"/>
      <c r="O941" s="232"/>
      <c r="P941" s="233"/>
      <c r="R941" s="48"/>
      <c r="S941" s="48"/>
      <c r="T941" s="48"/>
      <c r="U941" s="48"/>
      <c r="V941" s="48"/>
      <c r="W941" s="48"/>
      <c r="X941" s="48"/>
      <c r="Y941" s="48"/>
      <c r="Z941" s="48"/>
    </row>
    <row r="942" spans="1:26" ht="15.75" customHeight="1">
      <c r="A942" s="240"/>
      <c r="B942" s="231"/>
      <c r="C942" s="232"/>
      <c r="D942" s="241"/>
      <c r="E942" s="232"/>
      <c r="F942" s="232"/>
      <c r="G942" s="241"/>
      <c r="H942" s="240"/>
      <c r="I942" s="232"/>
      <c r="J942" s="232"/>
      <c r="K942" s="241"/>
      <c r="L942" s="232"/>
      <c r="M942" s="232"/>
      <c r="N942" s="241"/>
      <c r="O942" s="232"/>
      <c r="P942" s="233"/>
      <c r="R942" s="48"/>
      <c r="S942" s="48"/>
      <c r="T942" s="48"/>
      <c r="U942" s="48"/>
      <c r="V942" s="48"/>
      <c r="W942" s="48"/>
      <c r="X942" s="48"/>
      <c r="Y942" s="48"/>
      <c r="Z942" s="48"/>
    </row>
    <row r="943" spans="1:26" ht="15.75" customHeight="1">
      <c r="A943" s="240"/>
      <c r="B943" s="231"/>
      <c r="C943" s="232"/>
      <c r="D943" s="241"/>
      <c r="E943" s="232"/>
      <c r="F943" s="232"/>
      <c r="G943" s="241"/>
      <c r="H943" s="240"/>
      <c r="I943" s="232"/>
      <c r="J943" s="232"/>
      <c r="K943" s="241"/>
      <c r="L943" s="232"/>
      <c r="M943" s="232"/>
      <c r="N943" s="241"/>
      <c r="O943" s="232"/>
      <c r="P943" s="233"/>
      <c r="R943" s="48"/>
      <c r="S943" s="48"/>
      <c r="T943" s="48"/>
      <c r="U943" s="48"/>
      <c r="V943" s="48"/>
      <c r="W943" s="48"/>
      <c r="X943" s="48"/>
      <c r="Y943" s="48"/>
      <c r="Z943" s="48"/>
    </row>
    <row r="944" spans="1:26" ht="15.75" customHeight="1">
      <c r="A944" s="240"/>
      <c r="B944" s="231"/>
      <c r="C944" s="232"/>
      <c r="D944" s="241"/>
      <c r="E944" s="232"/>
      <c r="F944" s="232"/>
      <c r="G944" s="241"/>
      <c r="H944" s="240"/>
      <c r="I944" s="232"/>
      <c r="J944" s="232"/>
      <c r="K944" s="241"/>
      <c r="L944" s="232"/>
      <c r="M944" s="232"/>
      <c r="N944" s="241"/>
      <c r="O944" s="232"/>
      <c r="P944" s="233"/>
      <c r="R944" s="48"/>
      <c r="S944" s="48"/>
      <c r="T944" s="48"/>
      <c r="U944" s="48"/>
      <c r="V944" s="48"/>
      <c r="W944" s="48"/>
      <c r="X944" s="48"/>
      <c r="Y944" s="48"/>
      <c r="Z944" s="48"/>
    </row>
    <row r="945" spans="1:26" ht="15.75" customHeight="1">
      <c r="A945" s="240"/>
      <c r="B945" s="231"/>
      <c r="C945" s="232"/>
      <c r="D945" s="241"/>
      <c r="E945" s="232"/>
      <c r="F945" s="232"/>
      <c r="G945" s="241"/>
      <c r="H945" s="240"/>
      <c r="I945" s="232"/>
      <c r="J945" s="232"/>
      <c r="K945" s="241"/>
      <c r="L945" s="232"/>
      <c r="M945" s="232"/>
      <c r="N945" s="241"/>
      <c r="O945" s="232"/>
      <c r="P945" s="233"/>
      <c r="R945" s="48"/>
      <c r="S945" s="48"/>
      <c r="T945" s="48"/>
      <c r="U945" s="48"/>
      <c r="V945" s="48"/>
      <c r="W945" s="48"/>
      <c r="X945" s="48"/>
      <c r="Y945" s="48"/>
      <c r="Z945" s="48"/>
    </row>
    <row r="946" spans="1:26" ht="15.75" customHeight="1">
      <c r="A946" s="240"/>
      <c r="B946" s="231"/>
      <c r="C946" s="232"/>
      <c r="D946" s="241"/>
      <c r="E946" s="232"/>
      <c r="F946" s="232"/>
      <c r="G946" s="241"/>
      <c r="H946" s="240"/>
      <c r="I946" s="232"/>
      <c r="J946" s="232"/>
      <c r="K946" s="241"/>
      <c r="L946" s="232"/>
      <c r="M946" s="232"/>
      <c r="N946" s="241"/>
      <c r="O946" s="232"/>
      <c r="P946" s="233"/>
      <c r="R946" s="48"/>
      <c r="S946" s="48"/>
      <c r="T946" s="48"/>
      <c r="U946" s="48"/>
      <c r="V946" s="48"/>
      <c r="W946" s="48"/>
      <c r="X946" s="48"/>
      <c r="Y946" s="48"/>
      <c r="Z946" s="48"/>
    </row>
    <row r="947" spans="1:26" ht="15.75" customHeight="1">
      <c r="A947" s="240"/>
      <c r="B947" s="231"/>
      <c r="C947" s="232"/>
      <c r="D947" s="241"/>
      <c r="E947" s="232"/>
      <c r="F947" s="232"/>
      <c r="G947" s="241"/>
      <c r="H947" s="240"/>
      <c r="I947" s="232"/>
      <c r="J947" s="232"/>
      <c r="K947" s="241"/>
      <c r="L947" s="232"/>
      <c r="M947" s="232"/>
      <c r="N947" s="241"/>
      <c r="O947" s="232"/>
      <c r="P947" s="233"/>
      <c r="R947" s="48"/>
      <c r="S947" s="48"/>
      <c r="T947" s="48"/>
      <c r="U947" s="48"/>
      <c r="V947" s="48"/>
      <c r="W947" s="48"/>
      <c r="X947" s="48"/>
      <c r="Y947" s="48"/>
      <c r="Z947" s="48"/>
    </row>
    <row r="948" spans="1:26" ht="15.75" customHeight="1">
      <c r="A948" s="240"/>
      <c r="B948" s="231"/>
      <c r="C948" s="232"/>
      <c r="D948" s="241"/>
      <c r="E948" s="232"/>
      <c r="F948" s="232"/>
      <c r="G948" s="241"/>
      <c r="H948" s="240"/>
      <c r="I948" s="232"/>
      <c r="J948" s="232"/>
      <c r="K948" s="241"/>
      <c r="L948" s="232"/>
      <c r="M948" s="232"/>
      <c r="N948" s="241"/>
      <c r="O948" s="232"/>
      <c r="P948" s="233"/>
      <c r="R948" s="48"/>
      <c r="S948" s="48"/>
      <c r="T948" s="48"/>
      <c r="U948" s="48"/>
      <c r="V948" s="48"/>
      <c r="W948" s="48"/>
      <c r="X948" s="48"/>
      <c r="Y948" s="48"/>
      <c r="Z948" s="48"/>
    </row>
    <row r="949" spans="1:26" ht="15.75" customHeight="1">
      <c r="A949" s="240"/>
      <c r="B949" s="231"/>
      <c r="C949" s="232"/>
      <c r="D949" s="241"/>
      <c r="E949" s="232"/>
      <c r="F949" s="232"/>
      <c r="G949" s="241"/>
      <c r="H949" s="240"/>
      <c r="I949" s="232"/>
      <c r="J949" s="232"/>
      <c r="K949" s="241"/>
      <c r="L949" s="232"/>
      <c r="M949" s="232"/>
      <c r="N949" s="241"/>
      <c r="O949" s="232"/>
      <c r="P949" s="233"/>
      <c r="R949" s="48"/>
      <c r="S949" s="48"/>
      <c r="T949" s="48"/>
      <c r="U949" s="48"/>
      <c r="V949" s="48"/>
      <c r="W949" s="48"/>
      <c r="X949" s="48"/>
      <c r="Y949" s="48"/>
      <c r="Z949" s="48"/>
    </row>
    <row r="950" spans="1:26" ht="15.75" customHeight="1">
      <c r="A950" s="240"/>
      <c r="B950" s="231"/>
      <c r="C950" s="232"/>
      <c r="D950" s="241"/>
      <c r="E950" s="232"/>
      <c r="F950" s="232"/>
      <c r="G950" s="241"/>
      <c r="H950" s="240"/>
      <c r="I950" s="232"/>
      <c r="J950" s="232"/>
      <c r="K950" s="241"/>
      <c r="L950" s="232"/>
      <c r="M950" s="232"/>
      <c r="N950" s="241"/>
      <c r="O950" s="232"/>
      <c r="P950" s="233"/>
      <c r="R950" s="48"/>
      <c r="S950" s="48"/>
      <c r="T950" s="48"/>
      <c r="U950" s="48"/>
      <c r="V950" s="48"/>
      <c r="W950" s="48"/>
      <c r="X950" s="48"/>
      <c r="Y950" s="48"/>
      <c r="Z950" s="48"/>
    </row>
    <row r="951" spans="1:26" ht="15.75" customHeight="1">
      <c r="A951" s="240"/>
      <c r="B951" s="231"/>
      <c r="C951" s="232"/>
      <c r="D951" s="241"/>
      <c r="E951" s="232"/>
      <c r="F951" s="232"/>
      <c r="G951" s="241"/>
      <c r="H951" s="240"/>
      <c r="I951" s="232"/>
      <c r="J951" s="232"/>
      <c r="K951" s="241"/>
      <c r="L951" s="232"/>
      <c r="M951" s="232"/>
      <c r="N951" s="241"/>
      <c r="O951" s="232"/>
      <c r="P951" s="233"/>
      <c r="R951" s="48"/>
      <c r="S951" s="48"/>
      <c r="T951" s="48"/>
      <c r="U951" s="48"/>
      <c r="V951" s="48"/>
      <c r="W951" s="48"/>
      <c r="X951" s="48"/>
      <c r="Y951" s="48"/>
      <c r="Z951" s="48"/>
    </row>
    <row r="952" spans="1:26" ht="15.75" customHeight="1">
      <c r="A952" s="240"/>
      <c r="B952" s="231"/>
      <c r="C952" s="232"/>
      <c r="D952" s="241"/>
      <c r="E952" s="232"/>
      <c r="F952" s="232"/>
      <c r="G952" s="241"/>
      <c r="H952" s="240"/>
      <c r="I952" s="232"/>
      <c r="J952" s="232"/>
      <c r="K952" s="241"/>
      <c r="L952" s="232"/>
      <c r="M952" s="232"/>
      <c r="N952" s="241"/>
      <c r="O952" s="232"/>
      <c r="P952" s="233"/>
      <c r="R952" s="48"/>
      <c r="S952" s="48"/>
      <c r="T952" s="48"/>
      <c r="U952" s="48"/>
      <c r="V952" s="48"/>
      <c r="W952" s="48"/>
      <c r="X952" s="48"/>
      <c r="Y952" s="48"/>
      <c r="Z952" s="48"/>
    </row>
    <row r="953" spans="1:26" ht="15.75" customHeight="1">
      <c r="A953" s="240"/>
      <c r="B953" s="231"/>
      <c r="C953" s="232"/>
      <c r="D953" s="241"/>
      <c r="E953" s="232"/>
      <c r="F953" s="232"/>
      <c r="G953" s="241"/>
      <c r="H953" s="240"/>
      <c r="I953" s="232"/>
      <c r="J953" s="232"/>
      <c r="K953" s="241"/>
      <c r="L953" s="232"/>
      <c r="M953" s="232"/>
      <c r="N953" s="241"/>
      <c r="O953" s="232"/>
      <c r="P953" s="233"/>
      <c r="R953" s="48"/>
      <c r="S953" s="48"/>
      <c r="T953" s="48"/>
      <c r="U953" s="48"/>
      <c r="V953" s="48"/>
      <c r="W953" s="48"/>
      <c r="X953" s="48"/>
      <c r="Y953" s="48"/>
      <c r="Z953" s="48"/>
    </row>
    <row r="954" spans="1:26" ht="15.75" customHeight="1">
      <c r="A954" s="240"/>
      <c r="B954" s="231"/>
      <c r="C954" s="232"/>
      <c r="D954" s="241"/>
      <c r="E954" s="232"/>
      <c r="F954" s="232"/>
      <c r="G954" s="241"/>
      <c r="H954" s="240"/>
      <c r="I954" s="232"/>
      <c r="J954" s="232"/>
      <c r="K954" s="241"/>
      <c r="L954" s="232"/>
      <c r="M954" s="232"/>
      <c r="N954" s="241"/>
      <c r="O954" s="232"/>
      <c r="P954" s="233"/>
      <c r="R954" s="48"/>
      <c r="S954" s="48"/>
      <c r="T954" s="48"/>
      <c r="U954" s="48"/>
      <c r="V954" s="48"/>
      <c r="W954" s="48"/>
      <c r="X954" s="48"/>
      <c r="Y954" s="48"/>
      <c r="Z954" s="48"/>
    </row>
    <row r="955" spans="1:26" ht="15.75" customHeight="1">
      <c r="A955" s="240"/>
      <c r="B955" s="231"/>
      <c r="C955" s="232"/>
      <c r="D955" s="241"/>
      <c r="E955" s="232"/>
      <c r="F955" s="232"/>
      <c r="G955" s="241"/>
      <c r="H955" s="240"/>
      <c r="I955" s="232"/>
      <c r="J955" s="232"/>
      <c r="K955" s="241"/>
      <c r="L955" s="232"/>
      <c r="M955" s="232"/>
      <c r="N955" s="241"/>
      <c r="O955" s="232"/>
      <c r="P955" s="233"/>
      <c r="R955" s="48"/>
      <c r="S955" s="48"/>
      <c r="T955" s="48"/>
      <c r="U955" s="48"/>
      <c r="V955" s="48"/>
      <c r="W955" s="48"/>
      <c r="X955" s="48"/>
      <c r="Y955" s="48"/>
      <c r="Z955" s="48"/>
    </row>
    <row r="956" spans="1:26" ht="15.75" customHeight="1">
      <c r="A956" s="240"/>
      <c r="B956" s="231"/>
      <c r="C956" s="232"/>
      <c r="D956" s="241"/>
      <c r="E956" s="232"/>
      <c r="F956" s="232"/>
      <c r="G956" s="241"/>
      <c r="H956" s="240"/>
      <c r="I956" s="232"/>
      <c r="J956" s="232"/>
      <c r="K956" s="241"/>
      <c r="L956" s="232"/>
      <c r="M956" s="232"/>
      <c r="N956" s="241"/>
      <c r="O956" s="232"/>
      <c r="P956" s="233"/>
      <c r="R956" s="48"/>
      <c r="S956" s="48"/>
      <c r="T956" s="48"/>
      <c r="U956" s="48"/>
      <c r="V956" s="48"/>
      <c r="W956" s="48"/>
      <c r="X956" s="48"/>
      <c r="Y956" s="48"/>
      <c r="Z956" s="48"/>
    </row>
    <row r="957" spans="1:26" ht="15.75" customHeight="1">
      <c r="A957" s="240"/>
      <c r="B957" s="231"/>
      <c r="C957" s="232"/>
      <c r="D957" s="241"/>
      <c r="E957" s="232"/>
      <c r="F957" s="232"/>
      <c r="G957" s="241"/>
      <c r="H957" s="240"/>
      <c r="I957" s="232"/>
      <c r="J957" s="232"/>
      <c r="K957" s="241"/>
      <c r="L957" s="232"/>
      <c r="M957" s="232"/>
      <c r="N957" s="241"/>
      <c r="O957" s="232"/>
      <c r="P957" s="233"/>
      <c r="R957" s="48"/>
      <c r="S957" s="48"/>
      <c r="T957" s="48"/>
      <c r="U957" s="48"/>
      <c r="V957" s="48"/>
      <c r="W957" s="48"/>
      <c r="X957" s="48"/>
      <c r="Y957" s="48"/>
      <c r="Z957" s="48"/>
    </row>
    <row r="958" spans="1:26" ht="15.75" customHeight="1">
      <c r="A958" s="240"/>
      <c r="B958" s="231"/>
      <c r="C958" s="232"/>
      <c r="D958" s="241"/>
      <c r="E958" s="232"/>
      <c r="F958" s="232"/>
      <c r="G958" s="241"/>
      <c r="H958" s="240"/>
      <c r="I958" s="232"/>
      <c r="J958" s="232"/>
      <c r="K958" s="241"/>
      <c r="L958" s="232"/>
      <c r="M958" s="232"/>
      <c r="N958" s="241"/>
      <c r="O958" s="232"/>
      <c r="P958" s="233"/>
      <c r="R958" s="48"/>
      <c r="S958" s="48"/>
      <c r="T958" s="48"/>
      <c r="U958" s="48"/>
      <c r="V958" s="48"/>
      <c r="W958" s="48"/>
      <c r="X958" s="48"/>
      <c r="Y958" s="48"/>
      <c r="Z958" s="48"/>
    </row>
    <row r="959" spans="1:26" ht="15.75" customHeight="1">
      <c r="A959" s="240"/>
      <c r="B959" s="231"/>
      <c r="C959" s="232"/>
      <c r="D959" s="241"/>
      <c r="E959" s="232"/>
      <c r="F959" s="232"/>
      <c r="G959" s="241"/>
      <c r="H959" s="240"/>
      <c r="I959" s="232"/>
      <c r="J959" s="232"/>
      <c r="K959" s="241"/>
      <c r="L959" s="232"/>
      <c r="M959" s="232"/>
      <c r="N959" s="241"/>
      <c r="O959" s="232"/>
      <c r="P959" s="233"/>
      <c r="R959" s="48"/>
      <c r="S959" s="48"/>
      <c r="T959" s="48"/>
      <c r="U959" s="48"/>
      <c r="V959" s="48"/>
      <c r="W959" s="48"/>
      <c r="X959" s="48"/>
      <c r="Y959" s="48"/>
      <c r="Z959" s="48"/>
    </row>
    <row r="960" spans="1:26" ht="15.75" customHeight="1">
      <c r="A960" s="240"/>
      <c r="B960" s="231"/>
      <c r="C960" s="232"/>
      <c r="D960" s="241"/>
      <c r="E960" s="232"/>
      <c r="F960" s="232"/>
      <c r="G960" s="241"/>
      <c r="H960" s="240"/>
      <c r="I960" s="232"/>
      <c r="J960" s="232"/>
      <c r="K960" s="241"/>
      <c r="L960" s="232"/>
      <c r="M960" s="232"/>
      <c r="N960" s="241"/>
      <c r="O960" s="232"/>
      <c r="P960" s="233"/>
      <c r="R960" s="48"/>
      <c r="S960" s="48"/>
      <c r="T960" s="48"/>
      <c r="U960" s="48"/>
      <c r="V960" s="48"/>
      <c r="W960" s="48"/>
      <c r="X960" s="48"/>
      <c r="Y960" s="48"/>
      <c r="Z960" s="48"/>
    </row>
    <row r="961" spans="1:26" ht="15.75" customHeight="1">
      <c r="A961" s="240"/>
      <c r="B961" s="231"/>
      <c r="C961" s="232"/>
      <c r="D961" s="241"/>
      <c r="E961" s="232"/>
      <c r="F961" s="232"/>
      <c r="G961" s="241"/>
      <c r="H961" s="240"/>
      <c r="I961" s="232"/>
      <c r="J961" s="232"/>
      <c r="K961" s="241"/>
      <c r="L961" s="232"/>
      <c r="M961" s="232"/>
      <c r="N961" s="241"/>
      <c r="O961" s="232"/>
      <c r="P961" s="233"/>
      <c r="R961" s="48"/>
      <c r="S961" s="48"/>
      <c r="T961" s="48"/>
      <c r="U961" s="48"/>
      <c r="V961" s="48"/>
      <c r="W961" s="48"/>
      <c r="X961" s="48"/>
      <c r="Y961" s="48"/>
      <c r="Z961" s="48"/>
    </row>
    <row r="962" spans="1:26" ht="15.75" customHeight="1">
      <c r="A962" s="240"/>
      <c r="B962" s="231"/>
      <c r="C962" s="232"/>
      <c r="D962" s="241"/>
      <c r="E962" s="232"/>
      <c r="F962" s="232"/>
      <c r="G962" s="241"/>
      <c r="H962" s="240"/>
      <c r="I962" s="232"/>
      <c r="J962" s="232"/>
      <c r="K962" s="241"/>
      <c r="L962" s="232"/>
      <c r="M962" s="232"/>
      <c r="N962" s="241"/>
      <c r="O962" s="232"/>
      <c r="P962" s="233"/>
      <c r="R962" s="48"/>
      <c r="S962" s="48"/>
      <c r="T962" s="48"/>
      <c r="U962" s="48"/>
      <c r="V962" s="48"/>
      <c r="W962" s="48"/>
      <c r="X962" s="48"/>
      <c r="Y962" s="48"/>
      <c r="Z962" s="48"/>
    </row>
    <row r="963" spans="1:26" ht="15.75" customHeight="1">
      <c r="A963" s="240"/>
      <c r="B963" s="231"/>
      <c r="C963" s="232"/>
      <c r="D963" s="241"/>
      <c r="E963" s="232"/>
      <c r="F963" s="232"/>
      <c r="G963" s="241"/>
      <c r="H963" s="240"/>
      <c r="I963" s="232"/>
      <c r="J963" s="232"/>
      <c r="K963" s="241"/>
      <c r="L963" s="232"/>
      <c r="M963" s="232"/>
      <c r="N963" s="241"/>
      <c r="O963" s="232"/>
      <c r="P963" s="233"/>
      <c r="R963" s="48"/>
      <c r="S963" s="48"/>
      <c r="T963" s="48"/>
      <c r="U963" s="48"/>
      <c r="V963" s="48"/>
      <c r="W963" s="48"/>
      <c r="X963" s="48"/>
      <c r="Y963" s="48"/>
      <c r="Z963" s="48"/>
    </row>
    <row r="964" spans="1:26" ht="15.75" customHeight="1">
      <c r="A964" s="240"/>
      <c r="B964" s="231"/>
      <c r="C964" s="232"/>
      <c r="D964" s="241"/>
      <c r="E964" s="232"/>
      <c r="F964" s="232"/>
      <c r="G964" s="241"/>
      <c r="H964" s="240"/>
      <c r="I964" s="232"/>
      <c r="J964" s="232"/>
      <c r="K964" s="241"/>
      <c r="L964" s="232"/>
      <c r="M964" s="232"/>
      <c r="N964" s="241"/>
      <c r="O964" s="232"/>
      <c r="P964" s="233"/>
      <c r="R964" s="48"/>
      <c r="S964" s="48"/>
      <c r="T964" s="48"/>
      <c r="U964" s="48"/>
      <c r="V964" s="48"/>
      <c r="W964" s="48"/>
      <c r="X964" s="48"/>
      <c r="Y964" s="48"/>
      <c r="Z964" s="48"/>
    </row>
    <row r="965" spans="1:26" ht="15.75" customHeight="1">
      <c r="A965" s="240"/>
      <c r="B965" s="231"/>
      <c r="C965" s="232"/>
      <c r="D965" s="241"/>
      <c r="E965" s="232"/>
      <c r="F965" s="232"/>
      <c r="G965" s="241"/>
      <c r="H965" s="240"/>
      <c r="I965" s="232"/>
      <c r="J965" s="232"/>
      <c r="K965" s="241"/>
      <c r="L965" s="232"/>
      <c r="M965" s="232"/>
      <c r="N965" s="241"/>
      <c r="O965" s="232"/>
      <c r="P965" s="233"/>
      <c r="R965" s="48"/>
      <c r="S965" s="48"/>
      <c r="T965" s="48"/>
      <c r="U965" s="48"/>
      <c r="V965" s="48"/>
      <c r="W965" s="48"/>
      <c r="X965" s="48"/>
      <c r="Y965" s="48"/>
      <c r="Z965" s="48"/>
    </row>
    <row r="966" spans="1:26" ht="15.75" customHeight="1">
      <c r="A966" s="240"/>
      <c r="B966" s="231"/>
      <c r="C966" s="232"/>
      <c r="D966" s="241"/>
      <c r="E966" s="232"/>
      <c r="F966" s="232"/>
      <c r="G966" s="241"/>
      <c r="H966" s="240"/>
      <c r="I966" s="232"/>
      <c r="J966" s="232"/>
      <c r="K966" s="241"/>
      <c r="L966" s="232"/>
      <c r="M966" s="232"/>
      <c r="N966" s="241"/>
      <c r="O966" s="232"/>
      <c r="P966" s="233"/>
      <c r="R966" s="48"/>
      <c r="S966" s="48"/>
      <c r="T966" s="48"/>
      <c r="U966" s="48"/>
      <c r="V966" s="48"/>
      <c r="W966" s="48"/>
      <c r="X966" s="48"/>
      <c r="Y966" s="48"/>
      <c r="Z966" s="48"/>
    </row>
    <row r="967" spans="1:26" ht="15.75" customHeight="1">
      <c r="A967" s="240"/>
      <c r="B967" s="231"/>
      <c r="C967" s="232"/>
      <c r="D967" s="241"/>
      <c r="E967" s="232"/>
      <c r="F967" s="232"/>
      <c r="G967" s="241"/>
      <c r="H967" s="240"/>
      <c r="I967" s="232"/>
      <c r="J967" s="232"/>
      <c r="K967" s="241"/>
      <c r="L967" s="232"/>
      <c r="M967" s="232"/>
      <c r="N967" s="241"/>
      <c r="O967" s="232"/>
      <c r="P967" s="233"/>
      <c r="R967" s="48"/>
      <c r="S967" s="48"/>
      <c r="T967" s="48"/>
      <c r="U967" s="48"/>
      <c r="V967" s="48"/>
      <c r="W967" s="48"/>
      <c r="X967" s="48"/>
      <c r="Y967" s="48"/>
      <c r="Z967" s="48"/>
    </row>
    <row r="968" spans="1:26" ht="15.75" customHeight="1">
      <c r="A968" s="240"/>
      <c r="B968" s="231"/>
      <c r="C968" s="232"/>
      <c r="D968" s="241"/>
      <c r="E968" s="232"/>
      <c r="F968" s="232"/>
      <c r="G968" s="241"/>
      <c r="H968" s="240"/>
      <c r="I968" s="232"/>
      <c r="J968" s="232"/>
      <c r="K968" s="241"/>
      <c r="L968" s="232"/>
      <c r="M968" s="232"/>
      <c r="N968" s="241"/>
      <c r="O968" s="232"/>
      <c r="P968" s="233"/>
      <c r="R968" s="48"/>
      <c r="S968" s="48"/>
      <c r="T968" s="48"/>
      <c r="U968" s="48"/>
      <c r="V968" s="48"/>
      <c r="W968" s="48"/>
      <c r="X968" s="48"/>
      <c r="Y968" s="48"/>
      <c r="Z968" s="48"/>
    </row>
    <row r="969" spans="1:26" ht="15.75" customHeight="1">
      <c r="A969" s="240"/>
      <c r="B969" s="231"/>
      <c r="C969" s="232"/>
      <c r="D969" s="241"/>
      <c r="E969" s="232"/>
      <c r="F969" s="232"/>
      <c r="G969" s="241"/>
      <c r="H969" s="240"/>
      <c r="I969" s="232"/>
      <c r="J969" s="232"/>
      <c r="K969" s="241"/>
      <c r="L969" s="232"/>
      <c r="M969" s="232"/>
      <c r="N969" s="241"/>
      <c r="O969" s="232"/>
      <c r="P969" s="233"/>
      <c r="R969" s="48"/>
      <c r="S969" s="48"/>
      <c r="T969" s="48"/>
      <c r="U969" s="48"/>
      <c r="V969" s="48"/>
      <c r="W969" s="48"/>
      <c r="X969" s="48"/>
      <c r="Y969" s="48"/>
      <c r="Z969" s="48"/>
    </row>
    <row r="970" spans="1:26" ht="15.75" customHeight="1">
      <c r="A970" s="240"/>
      <c r="B970" s="231"/>
      <c r="C970" s="232"/>
      <c r="D970" s="241"/>
      <c r="E970" s="232"/>
      <c r="F970" s="232"/>
      <c r="G970" s="241"/>
      <c r="H970" s="240"/>
      <c r="I970" s="232"/>
      <c r="J970" s="232"/>
      <c r="K970" s="241"/>
      <c r="L970" s="232"/>
      <c r="M970" s="232"/>
      <c r="N970" s="241"/>
      <c r="O970" s="232"/>
      <c r="P970" s="233"/>
      <c r="R970" s="48"/>
      <c r="S970" s="48"/>
      <c r="T970" s="48"/>
      <c r="U970" s="48"/>
      <c r="V970" s="48"/>
      <c r="W970" s="48"/>
      <c r="X970" s="48"/>
      <c r="Y970" s="48"/>
      <c r="Z970" s="48"/>
    </row>
    <row r="971" spans="1:26" ht="15.75" customHeight="1">
      <c r="A971" s="240"/>
      <c r="B971" s="231"/>
      <c r="C971" s="232"/>
      <c r="D971" s="241"/>
      <c r="E971" s="232"/>
      <c r="F971" s="232"/>
      <c r="G971" s="241"/>
      <c r="H971" s="240"/>
      <c r="I971" s="232"/>
      <c r="J971" s="232"/>
      <c r="K971" s="241"/>
      <c r="L971" s="232"/>
      <c r="M971" s="232"/>
      <c r="N971" s="241"/>
      <c r="O971" s="232"/>
      <c r="P971" s="233"/>
      <c r="R971" s="48"/>
      <c r="S971" s="48"/>
      <c r="T971" s="48"/>
      <c r="U971" s="48"/>
      <c r="V971" s="48"/>
      <c r="W971" s="48"/>
      <c r="X971" s="48"/>
      <c r="Y971" s="48"/>
      <c r="Z971" s="48"/>
    </row>
    <row r="972" spans="1:26" ht="15.75" customHeight="1">
      <c r="A972" s="240"/>
      <c r="B972" s="231"/>
      <c r="C972" s="232"/>
      <c r="D972" s="241"/>
      <c r="E972" s="232"/>
      <c r="F972" s="232"/>
      <c r="G972" s="241"/>
      <c r="H972" s="240"/>
      <c r="I972" s="232"/>
      <c r="J972" s="232"/>
      <c r="K972" s="241"/>
      <c r="L972" s="232"/>
      <c r="M972" s="232"/>
      <c r="N972" s="241"/>
      <c r="O972" s="232"/>
      <c r="P972" s="233"/>
      <c r="R972" s="48"/>
      <c r="S972" s="48"/>
      <c r="T972" s="48"/>
      <c r="U972" s="48"/>
      <c r="V972" s="48"/>
      <c r="W972" s="48"/>
      <c r="X972" s="48"/>
      <c r="Y972" s="48"/>
      <c r="Z972" s="48"/>
    </row>
    <row r="973" spans="1:26" ht="15.75" customHeight="1">
      <c r="A973" s="240"/>
      <c r="B973" s="231"/>
      <c r="C973" s="232"/>
      <c r="D973" s="241"/>
      <c r="E973" s="232"/>
      <c r="F973" s="232"/>
      <c r="G973" s="241"/>
      <c r="H973" s="240"/>
      <c r="I973" s="232"/>
      <c r="J973" s="232"/>
      <c r="K973" s="241"/>
      <c r="L973" s="232"/>
      <c r="M973" s="232"/>
      <c r="N973" s="241"/>
      <c r="O973" s="232"/>
      <c r="P973" s="233"/>
      <c r="R973" s="48"/>
      <c r="S973" s="48"/>
      <c r="T973" s="48"/>
      <c r="U973" s="48"/>
      <c r="V973" s="48"/>
      <c r="W973" s="48"/>
      <c r="X973" s="48"/>
      <c r="Y973" s="48"/>
      <c r="Z973" s="48"/>
    </row>
    <row r="974" spans="1:26" ht="15.75" customHeight="1">
      <c r="A974" s="240"/>
      <c r="B974" s="231"/>
      <c r="C974" s="232"/>
      <c r="D974" s="241"/>
      <c r="E974" s="232"/>
      <c r="F974" s="232"/>
      <c r="G974" s="241"/>
      <c r="H974" s="240"/>
      <c r="I974" s="232"/>
      <c r="J974" s="232"/>
      <c r="K974" s="241"/>
      <c r="L974" s="232"/>
      <c r="M974" s="232"/>
      <c r="N974" s="241"/>
      <c r="O974" s="232"/>
      <c r="P974" s="233"/>
      <c r="R974" s="48"/>
      <c r="S974" s="48"/>
      <c r="T974" s="48"/>
      <c r="U974" s="48"/>
      <c r="V974" s="48"/>
      <c r="W974" s="48"/>
      <c r="X974" s="48"/>
      <c r="Y974" s="48"/>
      <c r="Z974" s="48"/>
    </row>
    <row r="975" spans="1:26" ht="15.75" customHeight="1">
      <c r="A975" s="240"/>
      <c r="B975" s="231"/>
      <c r="C975" s="232"/>
      <c r="D975" s="241"/>
      <c r="E975" s="232"/>
      <c r="F975" s="232"/>
      <c r="G975" s="241"/>
      <c r="H975" s="240"/>
      <c r="I975" s="232"/>
      <c r="J975" s="232"/>
      <c r="K975" s="241"/>
      <c r="L975" s="232"/>
      <c r="M975" s="232"/>
      <c r="N975" s="241"/>
      <c r="O975" s="232"/>
      <c r="P975" s="233"/>
      <c r="R975" s="48"/>
      <c r="S975" s="48"/>
      <c r="T975" s="48"/>
      <c r="U975" s="48"/>
      <c r="V975" s="48"/>
      <c r="W975" s="48"/>
      <c r="X975" s="48"/>
      <c r="Y975" s="48"/>
      <c r="Z975" s="48"/>
    </row>
    <row r="976" spans="1:26" ht="15.75" customHeight="1">
      <c r="A976" s="240"/>
      <c r="B976" s="231"/>
      <c r="C976" s="232"/>
      <c r="D976" s="241"/>
      <c r="E976" s="232"/>
      <c r="F976" s="232"/>
      <c r="G976" s="241"/>
      <c r="H976" s="240"/>
      <c r="I976" s="232"/>
      <c r="J976" s="232"/>
      <c r="K976" s="241"/>
      <c r="L976" s="232"/>
      <c r="M976" s="232"/>
      <c r="N976" s="241"/>
      <c r="O976" s="232"/>
      <c r="P976" s="233"/>
      <c r="R976" s="48"/>
      <c r="S976" s="48"/>
      <c r="T976" s="48"/>
      <c r="U976" s="48"/>
      <c r="V976" s="48"/>
      <c r="W976" s="48"/>
      <c r="X976" s="48"/>
      <c r="Y976" s="48"/>
      <c r="Z976" s="48"/>
    </row>
    <row r="977" spans="1:26" ht="15.75" customHeight="1">
      <c r="A977" s="240"/>
      <c r="B977" s="231"/>
      <c r="C977" s="232"/>
      <c r="D977" s="241"/>
      <c r="E977" s="232"/>
      <c r="F977" s="232"/>
      <c r="G977" s="241"/>
      <c r="H977" s="240"/>
      <c r="I977" s="232"/>
      <c r="J977" s="232"/>
      <c r="K977" s="241"/>
      <c r="L977" s="232"/>
      <c r="M977" s="232"/>
      <c r="N977" s="241"/>
      <c r="O977" s="232"/>
      <c r="P977" s="233"/>
      <c r="R977" s="48"/>
      <c r="S977" s="48"/>
      <c r="T977" s="48"/>
      <c r="U977" s="48"/>
      <c r="V977" s="48"/>
      <c r="W977" s="48"/>
      <c r="X977" s="48"/>
      <c r="Y977" s="48"/>
      <c r="Z977" s="48"/>
    </row>
    <row r="978" spans="1:26" ht="15.75" customHeight="1">
      <c r="A978" s="240"/>
      <c r="B978" s="231"/>
      <c r="C978" s="232"/>
      <c r="D978" s="241"/>
      <c r="E978" s="232"/>
      <c r="F978" s="232"/>
      <c r="G978" s="241"/>
      <c r="H978" s="240"/>
      <c r="I978" s="232"/>
      <c r="J978" s="232"/>
      <c r="K978" s="241"/>
      <c r="L978" s="232"/>
      <c r="M978" s="232"/>
      <c r="N978" s="241"/>
      <c r="O978" s="232"/>
      <c r="P978" s="233"/>
      <c r="R978" s="48"/>
      <c r="S978" s="48"/>
      <c r="T978" s="48"/>
      <c r="U978" s="48"/>
      <c r="V978" s="48"/>
      <c r="W978" s="48"/>
      <c r="X978" s="48"/>
      <c r="Y978" s="48"/>
      <c r="Z978" s="48"/>
    </row>
    <row r="979" spans="1:26" ht="15.75" customHeight="1">
      <c r="A979" s="240"/>
      <c r="B979" s="231"/>
      <c r="C979" s="232"/>
      <c r="D979" s="241"/>
      <c r="E979" s="232"/>
      <c r="F979" s="232"/>
      <c r="G979" s="241"/>
      <c r="H979" s="240"/>
      <c r="I979" s="232"/>
      <c r="J979" s="232"/>
      <c r="K979" s="241"/>
      <c r="L979" s="232"/>
      <c r="M979" s="232"/>
      <c r="N979" s="241"/>
      <c r="O979" s="232"/>
      <c r="P979" s="233"/>
      <c r="R979" s="48"/>
      <c r="S979" s="48"/>
      <c r="T979" s="48"/>
      <c r="U979" s="48"/>
      <c r="V979" s="48"/>
      <c r="W979" s="48"/>
      <c r="X979" s="48"/>
      <c r="Y979" s="48"/>
      <c r="Z979" s="48"/>
    </row>
    <row r="980" spans="1:26" ht="15.75" customHeight="1">
      <c r="A980" s="240"/>
      <c r="B980" s="231"/>
      <c r="C980" s="232"/>
      <c r="D980" s="241"/>
      <c r="E980" s="232"/>
      <c r="F980" s="232"/>
      <c r="G980" s="241"/>
      <c r="H980" s="240"/>
      <c r="I980" s="232"/>
      <c r="J980" s="232"/>
      <c r="K980" s="241"/>
      <c r="L980" s="232"/>
      <c r="M980" s="232"/>
      <c r="N980" s="241"/>
      <c r="O980" s="232"/>
      <c r="P980" s="233"/>
      <c r="R980" s="48"/>
      <c r="S980" s="48"/>
      <c r="T980" s="48"/>
      <c r="U980" s="48"/>
      <c r="V980" s="48"/>
      <c r="W980" s="48"/>
      <c r="X980" s="48"/>
      <c r="Y980" s="48"/>
      <c r="Z980" s="48"/>
    </row>
    <row r="981" spans="1:26" ht="15.75" customHeight="1">
      <c r="A981" s="240"/>
      <c r="B981" s="231"/>
      <c r="C981" s="232"/>
      <c r="D981" s="241"/>
      <c r="E981" s="232"/>
      <c r="F981" s="232"/>
      <c r="G981" s="241"/>
      <c r="H981" s="240"/>
      <c r="I981" s="232"/>
      <c r="J981" s="232"/>
      <c r="K981" s="241"/>
      <c r="L981" s="232"/>
      <c r="M981" s="232"/>
      <c r="N981" s="241"/>
      <c r="O981" s="232"/>
      <c r="P981" s="233"/>
      <c r="R981" s="48"/>
      <c r="S981" s="48"/>
      <c r="T981" s="48"/>
      <c r="U981" s="48"/>
      <c r="V981" s="48"/>
      <c r="W981" s="48"/>
      <c r="X981" s="48"/>
      <c r="Y981" s="48"/>
      <c r="Z981" s="48"/>
    </row>
    <row r="982" spans="1:26" ht="15.75" customHeight="1">
      <c r="A982" s="240"/>
      <c r="B982" s="231"/>
      <c r="C982" s="232"/>
      <c r="D982" s="241"/>
      <c r="E982" s="232"/>
      <c r="F982" s="232"/>
      <c r="G982" s="241"/>
      <c r="H982" s="240"/>
      <c r="I982" s="232"/>
      <c r="J982" s="232"/>
      <c r="K982" s="241"/>
      <c r="L982" s="232"/>
      <c r="M982" s="232"/>
      <c r="N982" s="241"/>
      <c r="O982" s="232"/>
      <c r="P982" s="233"/>
      <c r="R982" s="48"/>
      <c r="S982" s="48"/>
      <c r="T982" s="48"/>
      <c r="U982" s="48"/>
      <c r="V982" s="48"/>
      <c r="W982" s="48"/>
      <c r="X982" s="48"/>
      <c r="Y982" s="48"/>
      <c r="Z982" s="48"/>
    </row>
    <row r="983" spans="1:26" ht="15.75" customHeight="1">
      <c r="A983" s="240"/>
      <c r="B983" s="231"/>
      <c r="C983" s="232"/>
      <c r="D983" s="241"/>
      <c r="E983" s="232"/>
      <c r="F983" s="232"/>
      <c r="G983" s="241"/>
      <c r="H983" s="240"/>
      <c r="I983" s="232"/>
      <c r="J983" s="232"/>
      <c r="K983" s="241"/>
      <c r="L983" s="232"/>
      <c r="M983" s="232"/>
      <c r="N983" s="241"/>
      <c r="O983" s="232"/>
      <c r="P983" s="233"/>
      <c r="R983" s="48"/>
      <c r="S983" s="48"/>
      <c r="T983" s="48"/>
      <c r="U983" s="48"/>
      <c r="V983" s="48"/>
      <c r="W983" s="48"/>
      <c r="X983" s="48"/>
      <c r="Y983" s="48"/>
      <c r="Z983" s="48"/>
    </row>
    <row r="984" spans="1:26" ht="15.75" customHeight="1">
      <c r="A984" s="240"/>
      <c r="B984" s="231"/>
      <c r="C984" s="232"/>
      <c r="D984" s="241"/>
      <c r="E984" s="232"/>
      <c r="F984" s="232"/>
      <c r="G984" s="241"/>
      <c r="H984" s="240"/>
      <c r="I984" s="232"/>
      <c r="J984" s="232"/>
      <c r="K984" s="241"/>
      <c r="L984" s="232"/>
      <c r="M984" s="232"/>
      <c r="N984" s="241"/>
      <c r="O984" s="232"/>
      <c r="P984" s="233"/>
      <c r="R984" s="48"/>
      <c r="S984" s="48"/>
      <c r="T984" s="48"/>
      <c r="U984" s="48"/>
      <c r="V984" s="48"/>
      <c r="W984" s="48"/>
      <c r="X984" s="48"/>
      <c r="Y984" s="48"/>
      <c r="Z984" s="48"/>
    </row>
    <row r="985" spans="1:26" ht="15.75" customHeight="1">
      <c r="A985" s="240"/>
      <c r="B985" s="231"/>
      <c r="C985" s="232"/>
      <c r="D985" s="241"/>
      <c r="E985" s="232"/>
      <c r="F985" s="232"/>
      <c r="G985" s="241"/>
      <c r="H985" s="240"/>
      <c r="I985" s="232"/>
      <c r="J985" s="232"/>
      <c r="K985" s="241"/>
      <c r="L985" s="232"/>
      <c r="M985" s="232"/>
      <c r="N985" s="241"/>
      <c r="O985" s="232"/>
      <c r="P985" s="233"/>
      <c r="R985" s="48"/>
      <c r="S985" s="48"/>
      <c r="T985" s="48"/>
      <c r="U985" s="48"/>
      <c r="V985" s="48"/>
      <c r="W985" s="48"/>
      <c r="X985" s="48"/>
      <c r="Y985" s="48"/>
      <c r="Z985" s="48"/>
    </row>
    <row r="986" spans="1:26" ht="15.75" customHeight="1">
      <c r="A986" s="240"/>
      <c r="B986" s="231"/>
      <c r="C986" s="232"/>
      <c r="D986" s="241"/>
      <c r="E986" s="232"/>
      <c r="F986" s="232"/>
      <c r="G986" s="241"/>
      <c r="H986" s="240"/>
      <c r="I986" s="232"/>
      <c r="J986" s="232"/>
      <c r="K986" s="241"/>
      <c r="L986" s="232"/>
      <c r="M986" s="232"/>
      <c r="N986" s="241"/>
      <c r="O986" s="232"/>
      <c r="P986" s="233"/>
      <c r="R986" s="48"/>
      <c r="S986" s="48"/>
      <c r="T986" s="48"/>
      <c r="U986" s="48"/>
      <c r="V986" s="48"/>
      <c r="W986" s="48"/>
      <c r="X986" s="48"/>
      <c r="Y986" s="48"/>
      <c r="Z986" s="48"/>
    </row>
    <row r="987" spans="1:26" ht="15.75" customHeight="1">
      <c r="A987" s="240"/>
      <c r="B987" s="231"/>
      <c r="C987" s="232"/>
      <c r="D987" s="241"/>
      <c r="E987" s="232"/>
      <c r="F987" s="232"/>
      <c r="G987" s="241"/>
      <c r="H987" s="240"/>
      <c r="I987" s="232"/>
      <c r="J987" s="232"/>
      <c r="K987" s="241"/>
      <c r="L987" s="232"/>
      <c r="M987" s="232"/>
      <c r="N987" s="241"/>
      <c r="O987" s="232"/>
      <c r="P987" s="233"/>
      <c r="R987" s="48"/>
      <c r="S987" s="48"/>
      <c r="T987" s="48"/>
      <c r="U987" s="48"/>
      <c r="V987" s="48"/>
      <c r="W987" s="48"/>
      <c r="X987" s="48"/>
      <c r="Y987" s="48"/>
      <c r="Z987" s="48"/>
    </row>
    <row r="988" spans="1:26" ht="15.75" customHeight="1">
      <c r="A988" s="240"/>
      <c r="B988" s="231"/>
      <c r="C988" s="232"/>
      <c r="D988" s="241"/>
      <c r="E988" s="232"/>
      <c r="F988" s="232"/>
      <c r="G988" s="241"/>
      <c r="H988" s="240"/>
      <c r="I988" s="232"/>
      <c r="J988" s="232"/>
      <c r="K988" s="241"/>
      <c r="L988" s="232"/>
      <c r="M988" s="232"/>
      <c r="N988" s="241"/>
      <c r="O988" s="232"/>
      <c r="P988" s="233"/>
      <c r="R988" s="48"/>
      <c r="S988" s="48"/>
      <c r="T988" s="48"/>
      <c r="U988" s="48"/>
      <c r="V988" s="48"/>
      <c r="W988" s="48"/>
      <c r="X988" s="48"/>
      <c r="Y988" s="48"/>
      <c r="Z988" s="48"/>
    </row>
    <row r="989" spans="1:26" ht="15.75" customHeight="1">
      <c r="A989" s="240"/>
      <c r="B989" s="231"/>
      <c r="C989" s="232"/>
      <c r="D989" s="241"/>
      <c r="E989" s="232"/>
      <c r="F989" s="232"/>
      <c r="G989" s="241"/>
      <c r="H989" s="240"/>
      <c r="I989" s="232"/>
      <c r="J989" s="232"/>
      <c r="K989" s="241"/>
      <c r="L989" s="232"/>
      <c r="M989" s="232"/>
      <c r="N989" s="241"/>
      <c r="O989" s="232"/>
      <c r="P989" s="233"/>
      <c r="R989" s="48"/>
      <c r="S989" s="48"/>
      <c r="T989" s="48"/>
      <c r="U989" s="48"/>
      <c r="V989" s="48"/>
      <c r="W989" s="48"/>
      <c r="X989" s="48"/>
      <c r="Y989" s="48"/>
      <c r="Z989" s="48"/>
    </row>
    <row r="990" spans="1:26" ht="15.75" customHeight="1">
      <c r="A990" s="240"/>
      <c r="B990" s="231"/>
      <c r="C990" s="232"/>
      <c r="D990" s="241"/>
      <c r="E990" s="232"/>
      <c r="F990" s="232"/>
      <c r="G990" s="241"/>
      <c r="H990" s="240"/>
      <c r="I990" s="232"/>
      <c r="J990" s="232"/>
      <c r="K990" s="241"/>
      <c r="L990" s="232"/>
      <c r="M990" s="232"/>
      <c r="N990" s="241"/>
      <c r="O990" s="232"/>
      <c r="P990" s="233"/>
      <c r="R990" s="48"/>
      <c r="S990" s="48"/>
      <c r="T990" s="48"/>
      <c r="U990" s="48"/>
      <c r="V990" s="48"/>
      <c r="W990" s="48"/>
      <c r="X990" s="48"/>
      <c r="Y990" s="48"/>
      <c r="Z990" s="48"/>
    </row>
    <row r="991" spans="1:26" ht="15.75" customHeight="1">
      <c r="A991" s="240"/>
      <c r="B991" s="231"/>
      <c r="C991" s="232"/>
      <c r="D991" s="241"/>
      <c r="E991" s="232"/>
      <c r="F991" s="232"/>
      <c r="G991" s="241"/>
      <c r="H991" s="240"/>
      <c r="I991" s="232"/>
      <c r="J991" s="232"/>
      <c r="K991" s="241"/>
      <c r="L991" s="232"/>
      <c r="M991" s="232"/>
      <c r="N991" s="241"/>
      <c r="O991" s="232"/>
      <c r="P991" s="233"/>
      <c r="R991" s="48"/>
      <c r="S991" s="48"/>
      <c r="T991" s="48"/>
      <c r="U991" s="48"/>
      <c r="V991" s="48"/>
      <c r="W991" s="48"/>
      <c r="X991" s="48"/>
      <c r="Y991" s="48"/>
      <c r="Z991" s="48"/>
    </row>
    <row r="992" spans="1:26" ht="15.75" customHeight="1">
      <c r="A992" s="240"/>
      <c r="B992" s="231"/>
      <c r="C992" s="232"/>
      <c r="D992" s="241"/>
      <c r="E992" s="232"/>
      <c r="F992" s="232"/>
      <c r="G992" s="241"/>
      <c r="H992" s="240"/>
      <c r="I992" s="232"/>
      <c r="J992" s="232"/>
      <c r="K992" s="241"/>
      <c r="L992" s="232"/>
      <c r="M992" s="232"/>
      <c r="N992" s="241"/>
      <c r="O992" s="232"/>
      <c r="P992" s="233"/>
      <c r="R992" s="48"/>
      <c r="S992" s="48"/>
      <c r="T992" s="48"/>
      <c r="U992" s="48"/>
      <c r="V992" s="48"/>
      <c r="W992" s="48"/>
      <c r="X992" s="48"/>
      <c r="Y992" s="48"/>
      <c r="Z992" s="48"/>
    </row>
    <row r="993" spans="1:26" ht="15.75" customHeight="1">
      <c r="A993" s="240"/>
      <c r="B993" s="231"/>
      <c r="C993" s="232"/>
      <c r="D993" s="241"/>
      <c r="E993" s="232"/>
      <c r="F993" s="232"/>
      <c r="G993" s="241"/>
      <c r="H993" s="240"/>
      <c r="I993" s="232"/>
      <c r="J993" s="232"/>
      <c r="K993" s="241"/>
      <c r="L993" s="232"/>
      <c r="M993" s="232"/>
      <c r="N993" s="241"/>
      <c r="O993" s="232"/>
      <c r="P993" s="233"/>
      <c r="R993" s="48"/>
      <c r="S993" s="48"/>
      <c r="T993" s="48"/>
      <c r="U993" s="48"/>
      <c r="V993" s="48"/>
      <c r="W993" s="48"/>
      <c r="X993" s="48"/>
      <c r="Y993" s="48"/>
      <c r="Z993" s="48"/>
    </row>
    <row r="994" spans="1:26" ht="15.75" customHeight="1">
      <c r="A994" s="240"/>
      <c r="B994" s="231"/>
      <c r="C994" s="232"/>
      <c r="D994" s="241"/>
      <c r="E994" s="232"/>
      <c r="F994" s="232"/>
      <c r="G994" s="241"/>
      <c r="H994" s="240"/>
      <c r="I994" s="232"/>
      <c r="J994" s="232"/>
      <c r="K994" s="241"/>
      <c r="L994" s="232"/>
      <c r="M994" s="232"/>
      <c r="N994" s="241"/>
      <c r="O994" s="232"/>
      <c r="P994" s="233"/>
      <c r="R994" s="48"/>
      <c r="S994" s="48"/>
      <c r="T994" s="48"/>
      <c r="U994" s="48"/>
      <c r="V994" s="48"/>
      <c r="W994" s="48"/>
      <c r="X994" s="48"/>
      <c r="Y994" s="48"/>
      <c r="Z994" s="48"/>
    </row>
    <row r="995" spans="1:26" ht="15.75" customHeight="1">
      <c r="A995" s="240"/>
      <c r="B995" s="231"/>
      <c r="C995" s="232"/>
      <c r="D995" s="241"/>
      <c r="E995" s="232"/>
      <c r="F995" s="232"/>
      <c r="G995" s="241"/>
      <c r="H995" s="240"/>
      <c r="I995" s="232"/>
      <c r="J995" s="232"/>
      <c r="K995" s="241"/>
      <c r="L995" s="232"/>
      <c r="M995" s="232"/>
      <c r="N995" s="241"/>
      <c r="O995" s="232"/>
      <c r="P995" s="233"/>
      <c r="R995" s="48"/>
      <c r="S995" s="48"/>
      <c r="T995" s="48"/>
      <c r="U995" s="48"/>
      <c r="V995" s="48"/>
      <c r="W995" s="48"/>
      <c r="X995" s="48"/>
      <c r="Y995" s="48"/>
      <c r="Z995" s="48"/>
    </row>
    <row r="996" spans="1:26" ht="15.75" customHeight="1">
      <c r="A996" s="240"/>
      <c r="B996" s="231"/>
      <c r="C996" s="232"/>
      <c r="D996" s="241"/>
      <c r="E996" s="232"/>
      <c r="F996" s="232"/>
      <c r="G996" s="241"/>
      <c r="H996" s="240"/>
      <c r="I996" s="232"/>
      <c r="J996" s="232"/>
      <c r="K996" s="241"/>
      <c r="L996" s="232"/>
      <c r="M996" s="232"/>
      <c r="N996" s="241"/>
      <c r="O996" s="232"/>
      <c r="P996" s="233"/>
      <c r="R996" s="48"/>
      <c r="S996" s="48"/>
      <c r="T996" s="48"/>
      <c r="U996" s="48"/>
      <c r="V996" s="48"/>
      <c r="W996" s="48"/>
      <c r="X996" s="48"/>
      <c r="Y996" s="48"/>
      <c r="Z996" s="48"/>
    </row>
    <row r="997" spans="1:26" ht="15.75" customHeight="1">
      <c r="A997" s="240"/>
      <c r="B997" s="231"/>
      <c r="C997" s="232"/>
      <c r="D997" s="241"/>
      <c r="E997" s="232"/>
      <c r="F997" s="232"/>
      <c r="G997" s="241"/>
      <c r="H997" s="240"/>
      <c r="I997" s="232"/>
      <c r="J997" s="232"/>
      <c r="K997" s="241"/>
      <c r="L997" s="232"/>
      <c r="M997" s="232"/>
      <c r="N997" s="241"/>
      <c r="O997" s="232"/>
      <c r="P997" s="233"/>
      <c r="R997" s="48"/>
      <c r="S997" s="48"/>
      <c r="T997" s="48"/>
      <c r="U997" s="48"/>
      <c r="V997" s="48"/>
      <c r="W997" s="48"/>
      <c r="X997" s="48"/>
      <c r="Y997" s="48"/>
      <c r="Z997" s="48"/>
    </row>
    <row r="998" spans="1:26" ht="15.75" customHeight="1">
      <c r="A998" s="240"/>
      <c r="B998" s="231"/>
      <c r="C998" s="232"/>
      <c r="D998" s="241"/>
      <c r="E998" s="232"/>
      <c r="F998" s="232"/>
      <c r="G998" s="241"/>
      <c r="H998" s="240"/>
      <c r="I998" s="232"/>
      <c r="J998" s="232"/>
      <c r="K998" s="241"/>
      <c r="L998" s="232"/>
      <c r="M998" s="232"/>
      <c r="N998" s="241"/>
      <c r="O998" s="232"/>
      <c r="P998" s="233"/>
      <c r="R998" s="48"/>
      <c r="S998" s="48"/>
      <c r="T998" s="48"/>
      <c r="U998" s="48"/>
      <c r="V998" s="48"/>
      <c r="W998" s="48"/>
      <c r="X998" s="48"/>
      <c r="Y998" s="48"/>
      <c r="Z998" s="48"/>
    </row>
    <row r="999" spans="1:26" ht="15.75" customHeight="1">
      <c r="A999" s="240"/>
      <c r="B999" s="231"/>
      <c r="C999" s="232"/>
      <c r="D999" s="241"/>
      <c r="E999" s="232"/>
      <c r="F999" s="232"/>
      <c r="G999" s="241"/>
      <c r="H999" s="240"/>
      <c r="I999" s="232"/>
      <c r="J999" s="232"/>
      <c r="K999" s="241"/>
      <c r="L999" s="232"/>
      <c r="M999" s="232"/>
      <c r="N999" s="241"/>
      <c r="O999" s="232"/>
      <c r="P999" s="233"/>
      <c r="R999" s="48"/>
      <c r="S999" s="48"/>
      <c r="T999" s="48"/>
      <c r="U999" s="48"/>
      <c r="V999" s="48"/>
      <c r="W999" s="48"/>
      <c r="X999" s="48"/>
      <c r="Y999" s="48"/>
      <c r="Z999" s="48"/>
    </row>
    <row r="1000" spans="1:26" ht="15.75" customHeight="1">
      <c r="A1000" s="240"/>
      <c r="B1000" s="231"/>
      <c r="C1000" s="232"/>
      <c r="D1000" s="241"/>
      <c r="E1000" s="232"/>
      <c r="F1000" s="232"/>
      <c r="G1000" s="241"/>
      <c r="H1000" s="240"/>
      <c r="I1000" s="232"/>
      <c r="J1000" s="232"/>
      <c r="K1000" s="241"/>
      <c r="L1000" s="232"/>
      <c r="M1000" s="232"/>
      <c r="N1000" s="241"/>
      <c r="O1000" s="232"/>
      <c r="P1000" s="233"/>
      <c r="R1000" s="48"/>
      <c r="S1000" s="48"/>
      <c r="T1000" s="48"/>
      <c r="U1000" s="48"/>
      <c r="V1000" s="48"/>
      <c r="W1000" s="48"/>
      <c r="X1000" s="48"/>
      <c r="Y1000" s="48"/>
      <c r="Z1000" s="48"/>
    </row>
    <row r="1001" spans="1:26" ht="15.75" customHeight="1">
      <c r="A1001" s="240"/>
      <c r="B1001" s="231"/>
      <c r="C1001" s="232"/>
      <c r="D1001" s="241"/>
      <c r="E1001" s="232"/>
      <c r="F1001" s="232"/>
      <c r="G1001" s="241"/>
      <c r="H1001" s="240"/>
      <c r="I1001" s="232"/>
      <c r="J1001" s="232"/>
      <c r="K1001" s="241"/>
      <c r="L1001" s="232"/>
      <c r="M1001" s="232"/>
      <c r="N1001" s="241"/>
      <c r="O1001" s="232"/>
      <c r="P1001" s="233"/>
      <c r="R1001" s="48"/>
      <c r="S1001" s="48"/>
      <c r="T1001" s="48"/>
      <c r="U1001" s="48"/>
      <c r="V1001" s="48"/>
      <c r="W1001" s="48"/>
      <c r="X1001" s="48"/>
      <c r="Y1001" s="48"/>
      <c r="Z1001" s="48"/>
    </row>
    <row r="1002" spans="1:26" ht="15.75" customHeight="1">
      <c r="A1002" s="240"/>
      <c r="B1002" s="231"/>
      <c r="C1002" s="232"/>
      <c r="D1002" s="241"/>
      <c r="E1002" s="232"/>
      <c r="F1002" s="232"/>
      <c r="G1002" s="241"/>
      <c r="H1002" s="240"/>
      <c r="I1002" s="232"/>
      <c r="J1002" s="232"/>
      <c r="K1002" s="241"/>
      <c r="L1002" s="232"/>
      <c r="M1002" s="232"/>
      <c r="N1002" s="241"/>
      <c r="O1002" s="232"/>
      <c r="P1002" s="233"/>
      <c r="R1002" s="48"/>
      <c r="S1002" s="48"/>
      <c r="T1002" s="48"/>
      <c r="U1002" s="48"/>
      <c r="V1002" s="48"/>
      <c r="W1002" s="48"/>
      <c r="X1002" s="48"/>
      <c r="Y1002" s="48"/>
      <c r="Z1002" s="48"/>
    </row>
    <row r="1003" spans="1:26" ht="15.75" customHeight="1">
      <c r="A1003" s="240"/>
      <c r="B1003" s="231"/>
      <c r="C1003" s="232"/>
      <c r="D1003" s="241"/>
      <c r="E1003" s="232"/>
      <c r="F1003" s="232"/>
      <c r="G1003" s="241"/>
      <c r="H1003" s="240"/>
      <c r="I1003" s="232"/>
      <c r="J1003" s="232"/>
      <c r="K1003" s="241"/>
      <c r="L1003" s="232"/>
      <c r="M1003" s="232"/>
      <c r="N1003" s="241"/>
      <c r="O1003" s="232"/>
      <c r="P1003" s="233"/>
      <c r="R1003" s="48"/>
      <c r="S1003" s="48"/>
      <c r="T1003" s="48"/>
      <c r="U1003" s="48"/>
      <c r="V1003" s="48"/>
      <c r="W1003" s="48"/>
      <c r="X1003" s="48"/>
      <c r="Y1003" s="48"/>
      <c r="Z1003" s="48"/>
    </row>
    <row r="1004" spans="1:26" ht="15.75" customHeight="1">
      <c r="A1004" s="240"/>
      <c r="B1004" s="231"/>
      <c r="C1004" s="232"/>
      <c r="D1004" s="241"/>
      <c r="E1004" s="232"/>
      <c r="F1004" s="232"/>
      <c r="G1004" s="241"/>
      <c r="H1004" s="240"/>
      <c r="I1004" s="232"/>
      <c r="J1004" s="232"/>
      <c r="K1004" s="241"/>
      <c r="L1004" s="232"/>
      <c r="M1004" s="232"/>
      <c r="N1004" s="241"/>
      <c r="O1004" s="232"/>
      <c r="P1004" s="233"/>
      <c r="R1004" s="48"/>
      <c r="S1004" s="48"/>
      <c r="T1004" s="48"/>
      <c r="U1004" s="48"/>
      <c r="V1004" s="48"/>
      <c r="W1004" s="48"/>
      <c r="X1004" s="48"/>
      <c r="Y1004" s="48"/>
      <c r="Z1004" s="48"/>
    </row>
    <row r="1005" spans="1:26" ht="15.75" customHeight="1">
      <c r="A1005" s="240"/>
      <c r="B1005" s="231"/>
      <c r="C1005" s="232"/>
      <c r="D1005" s="241"/>
      <c r="E1005" s="232"/>
      <c r="F1005" s="232"/>
      <c r="G1005" s="241"/>
      <c r="H1005" s="240"/>
      <c r="I1005" s="232"/>
      <c r="J1005" s="232"/>
      <c r="K1005" s="241"/>
      <c r="L1005" s="232"/>
      <c r="M1005" s="232"/>
      <c r="N1005" s="241"/>
      <c r="O1005" s="232"/>
      <c r="P1005" s="233"/>
      <c r="R1005" s="48"/>
      <c r="S1005" s="48"/>
      <c r="T1005" s="48"/>
      <c r="U1005" s="48"/>
      <c r="V1005" s="48"/>
      <c r="W1005" s="48"/>
      <c r="X1005" s="48"/>
      <c r="Y1005" s="48"/>
      <c r="Z1005" s="48"/>
    </row>
    <row r="1006" spans="1:26" ht="15.75" customHeight="1">
      <c r="A1006" s="240"/>
      <c r="B1006" s="231"/>
      <c r="C1006" s="232"/>
      <c r="D1006" s="241"/>
      <c r="E1006" s="232"/>
      <c r="F1006" s="232"/>
      <c r="G1006" s="241"/>
      <c r="H1006" s="240"/>
      <c r="I1006" s="232"/>
      <c r="J1006" s="232"/>
      <c r="K1006" s="241"/>
      <c r="L1006" s="232"/>
      <c r="M1006" s="232"/>
      <c r="N1006" s="241"/>
      <c r="O1006" s="232"/>
      <c r="P1006" s="233"/>
      <c r="R1006" s="48"/>
      <c r="S1006" s="48"/>
      <c r="T1006" s="48"/>
      <c r="U1006" s="48"/>
      <c r="V1006" s="48"/>
      <c r="W1006" s="48"/>
      <c r="X1006" s="48"/>
      <c r="Y1006" s="48"/>
      <c r="Z1006" s="48"/>
    </row>
    <row r="1007" spans="1:26" ht="15.75" customHeight="1">
      <c r="A1007" s="240"/>
      <c r="B1007" s="231"/>
      <c r="C1007" s="232"/>
      <c r="D1007" s="241"/>
      <c r="E1007" s="232"/>
      <c r="F1007" s="232"/>
      <c r="G1007" s="241"/>
      <c r="H1007" s="240"/>
      <c r="I1007" s="232"/>
      <c r="J1007" s="232"/>
      <c r="K1007" s="241"/>
      <c r="L1007" s="232"/>
      <c r="M1007" s="232"/>
      <c r="N1007" s="241"/>
      <c r="O1007" s="232"/>
      <c r="P1007" s="233"/>
      <c r="R1007" s="48"/>
      <c r="S1007" s="48"/>
      <c r="T1007" s="48"/>
      <c r="U1007" s="48"/>
      <c r="V1007" s="48"/>
      <c r="W1007" s="48"/>
      <c r="X1007" s="48"/>
      <c r="Y1007" s="48"/>
      <c r="Z1007" s="48"/>
    </row>
    <row r="1008" spans="1:26" ht="15.75" customHeight="1">
      <c r="A1008" s="240"/>
      <c r="B1008" s="231"/>
      <c r="C1008" s="232"/>
      <c r="D1008" s="241"/>
      <c r="E1008" s="232"/>
      <c r="F1008" s="232"/>
      <c r="G1008" s="241"/>
      <c r="H1008" s="240"/>
      <c r="I1008" s="232"/>
      <c r="J1008" s="232"/>
      <c r="K1008" s="241"/>
      <c r="L1008" s="232"/>
      <c r="M1008" s="232"/>
      <c r="N1008" s="241"/>
      <c r="O1008" s="232"/>
      <c r="P1008" s="233"/>
      <c r="R1008" s="48"/>
      <c r="S1008" s="48"/>
      <c r="T1008" s="48"/>
      <c r="U1008" s="48"/>
      <c r="V1008" s="48"/>
      <c r="W1008" s="48"/>
      <c r="X1008" s="48"/>
      <c r="Y1008" s="48"/>
      <c r="Z1008" s="48"/>
    </row>
    <row r="1009" spans="1:26" ht="15.75" customHeight="1">
      <c r="A1009" s="240"/>
      <c r="B1009" s="231"/>
      <c r="C1009" s="232"/>
      <c r="D1009" s="241"/>
      <c r="E1009" s="232"/>
      <c r="F1009" s="232"/>
      <c r="G1009" s="241"/>
      <c r="H1009" s="240"/>
      <c r="I1009" s="232"/>
      <c r="J1009" s="232"/>
      <c r="K1009" s="241"/>
      <c r="L1009" s="232"/>
      <c r="M1009" s="232"/>
      <c r="N1009" s="241"/>
      <c r="O1009" s="232"/>
      <c r="P1009" s="233"/>
      <c r="R1009" s="48"/>
      <c r="S1009" s="48"/>
      <c r="T1009" s="48"/>
      <c r="U1009" s="48"/>
      <c r="V1009" s="48"/>
      <c r="W1009" s="48"/>
      <c r="X1009" s="48"/>
      <c r="Y1009" s="48"/>
      <c r="Z1009" s="48"/>
    </row>
    <row r="1010" spans="1:26" ht="15" customHeight="1">
      <c r="A1010" s="240"/>
      <c r="B1010" s="231"/>
      <c r="C1010" s="232"/>
      <c r="D1010" s="241"/>
      <c r="E1010" s="232"/>
      <c r="F1010" s="232"/>
      <c r="G1010" s="241"/>
      <c r="H1010" s="240"/>
      <c r="I1010" s="232"/>
      <c r="J1010" s="232"/>
      <c r="K1010" s="241"/>
      <c r="L1010" s="232"/>
      <c r="M1010" s="232"/>
      <c r="N1010" s="241"/>
      <c r="O1010" s="232"/>
      <c r="P1010" s="233"/>
    </row>
    <row r="1011" spans="1:26" ht="15" customHeight="1">
      <c r="A1011" s="240"/>
      <c r="B1011" s="231"/>
      <c r="C1011" s="232"/>
      <c r="D1011" s="241"/>
      <c r="E1011" s="232"/>
      <c r="F1011" s="232"/>
      <c r="G1011" s="241"/>
      <c r="H1011" s="240"/>
      <c r="I1011" s="232"/>
      <c r="J1011" s="232"/>
      <c r="K1011" s="241"/>
      <c r="L1011" s="232"/>
      <c r="M1011" s="232"/>
      <c r="N1011" s="241"/>
      <c r="O1011" s="232"/>
      <c r="P1011" s="233"/>
    </row>
    <row r="1012" spans="1:26" ht="15" customHeight="1">
      <c r="A1012" s="240"/>
      <c r="B1012" s="231"/>
      <c r="C1012" s="232"/>
      <c r="D1012" s="241"/>
      <c r="E1012" s="232"/>
      <c r="F1012" s="232"/>
      <c r="G1012" s="241"/>
      <c r="H1012" s="240"/>
      <c r="I1012" s="232"/>
      <c r="J1012" s="232"/>
      <c r="K1012" s="241"/>
      <c r="L1012" s="232"/>
      <c r="M1012" s="232"/>
      <c r="N1012" s="241"/>
      <c r="O1012" s="232"/>
      <c r="P1012" s="233"/>
    </row>
    <row r="1013" spans="1:26" ht="15" customHeight="1">
      <c r="A1013" s="240"/>
      <c r="B1013" s="231"/>
      <c r="C1013" s="232"/>
      <c r="D1013" s="241"/>
      <c r="E1013" s="232"/>
      <c r="F1013" s="232"/>
      <c r="G1013" s="241"/>
      <c r="H1013" s="240"/>
      <c r="I1013" s="232"/>
      <c r="J1013" s="232"/>
      <c r="K1013" s="241"/>
      <c r="L1013" s="232"/>
      <c r="M1013" s="232"/>
      <c r="N1013" s="241"/>
      <c r="O1013" s="232"/>
      <c r="P1013" s="233"/>
    </row>
    <row r="1014" spans="1:26" ht="15" customHeight="1">
      <c r="A1014" s="240"/>
      <c r="B1014" s="231"/>
      <c r="C1014" s="232"/>
      <c r="D1014" s="241"/>
      <c r="E1014" s="232"/>
      <c r="F1014" s="232"/>
      <c r="G1014" s="241"/>
      <c r="H1014" s="240"/>
      <c r="I1014" s="232"/>
      <c r="J1014" s="232"/>
      <c r="K1014" s="241"/>
      <c r="L1014" s="232"/>
      <c r="M1014" s="232"/>
      <c r="N1014" s="241"/>
      <c r="O1014" s="232"/>
      <c r="P1014" s="233"/>
    </row>
    <row r="1015" spans="1:26" ht="15" customHeight="1">
      <c r="A1015" s="240"/>
      <c r="B1015" s="231"/>
      <c r="C1015" s="232"/>
      <c r="D1015" s="241"/>
      <c r="E1015" s="232"/>
      <c r="F1015" s="232"/>
      <c r="G1015" s="241"/>
      <c r="H1015" s="240"/>
      <c r="I1015" s="232"/>
      <c r="J1015" s="232"/>
      <c r="K1015" s="241"/>
      <c r="L1015" s="232"/>
      <c r="M1015" s="232"/>
      <c r="N1015" s="241"/>
      <c r="O1015" s="232"/>
      <c r="P1015" s="233"/>
    </row>
    <row r="1016" spans="1:26" ht="15" customHeight="1">
      <c r="A1016" s="240"/>
      <c r="B1016" s="231"/>
      <c r="C1016" s="232"/>
      <c r="D1016" s="241"/>
      <c r="E1016" s="232"/>
      <c r="F1016" s="232"/>
      <c r="G1016" s="241"/>
      <c r="H1016" s="240"/>
      <c r="I1016" s="232"/>
      <c r="J1016" s="232"/>
      <c r="K1016" s="241"/>
      <c r="L1016" s="232"/>
      <c r="M1016" s="232"/>
      <c r="N1016" s="241"/>
      <c r="O1016" s="232"/>
      <c r="P1016" s="233"/>
    </row>
    <row r="1017" spans="1:26" ht="15" customHeight="1">
      <c r="A1017" s="240"/>
      <c r="B1017" s="231"/>
      <c r="C1017" s="232"/>
      <c r="D1017" s="241"/>
      <c r="E1017" s="232"/>
      <c r="F1017" s="232"/>
      <c r="G1017" s="241"/>
      <c r="H1017" s="240"/>
      <c r="I1017" s="232"/>
      <c r="J1017" s="232"/>
      <c r="K1017" s="241"/>
      <c r="L1017" s="232"/>
      <c r="M1017" s="232"/>
      <c r="N1017" s="241"/>
      <c r="O1017" s="232"/>
      <c r="P1017" s="233"/>
    </row>
    <row r="1018" spans="1:26" ht="15" customHeight="1">
      <c r="A1018" s="240"/>
      <c r="B1018" s="231"/>
      <c r="C1018" s="232"/>
      <c r="D1018" s="241"/>
      <c r="E1018" s="232"/>
      <c r="F1018" s="232"/>
      <c r="G1018" s="241"/>
      <c r="H1018" s="240"/>
      <c r="I1018" s="232"/>
      <c r="J1018" s="232"/>
      <c r="K1018" s="241"/>
      <c r="L1018" s="232"/>
      <c r="M1018" s="232"/>
      <c r="N1018" s="241"/>
      <c r="O1018" s="232"/>
      <c r="P1018" s="233"/>
    </row>
    <row r="1019" spans="1:26" ht="15" customHeight="1">
      <c r="A1019" s="240"/>
      <c r="B1019" s="231"/>
      <c r="C1019" s="232"/>
      <c r="D1019" s="241"/>
      <c r="E1019" s="232"/>
      <c r="F1019" s="232"/>
      <c r="G1019" s="241"/>
      <c r="H1019" s="240"/>
      <c r="I1019" s="232"/>
      <c r="J1019" s="232"/>
      <c r="K1019" s="241"/>
      <c r="L1019" s="232"/>
      <c r="M1019" s="232"/>
      <c r="N1019" s="241"/>
      <c r="O1019" s="232"/>
      <c r="P1019" s="233"/>
    </row>
    <row r="1020" spans="1:26" ht="15" customHeight="1">
      <c r="A1020" s="240"/>
      <c r="B1020" s="231"/>
      <c r="C1020" s="232"/>
      <c r="D1020" s="241"/>
      <c r="E1020" s="232"/>
      <c r="F1020" s="232"/>
      <c r="G1020" s="241"/>
      <c r="H1020" s="240"/>
      <c r="I1020" s="232"/>
      <c r="J1020" s="232"/>
      <c r="K1020" s="241"/>
      <c r="L1020" s="232"/>
      <c r="M1020" s="232"/>
      <c r="N1020" s="241"/>
      <c r="O1020" s="232"/>
      <c r="P1020" s="233"/>
    </row>
    <row r="1021" spans="1:26" ht="15" customHeight="1">
      <c r="A1021" s="240"/>
      <c r="B1021" s="231"/>
      <c r="C1021" s="232"/>
      <c r="D1021" s="241"/>
      <c r="E1021" s="232"/>
      <c r="F1021" s="232"/>
      <c r="G1021" s="241"/>
      <c r="H1021" s="240"/>
      <c r="I1021" s="232"/>
      <c r="J1021" s="232"/>
      <c r="K1021" s="241"/>
      <c r="L1021" s="232"/>
      <c r="M1021" s="232"/>
      <c r="N1021" s="241"/>
      <c r="O1021" s="232"/>
      <c r="P1021" s="233"/>
    </row>
    <row r="1022" spans="1:26" ht="15" customHeight="1">
      <c r="A1022" s="240"/>
      <c r="B1022" s="231"/>
      <c r="C1022" s="232"/>
      <c r="D1022" s="241"/>
      <c r="E1022" s="232"/>
      <c r="F1022" s="232"/>
      <c r="G1022" s="241"/>
      <c r="H1022" s="240"/>
      <c r="I1022" s="232"/>
      <c r="J1022" s="232"/>
      <c r="K1022" s="241"/>
      <c r="L1022" s="232"/>
      <c r="M1022" s="232"/>
      <c r="N1022" s="241"/>
      <c r="O1022" s="232"/>
      <c r="P1022" s="233"/>
    </row>
  </sheetData>
  <mergeCells count="25">
    <mergeCell ref="A1:P1"/>
    <mergeCell ref="A3:P3"/>
    <mergeCell ref="A8:A9"/>
    <mergeCell ref="B8:F8"/>
    <mergeCell ref="G8:G9"/>
    <mergeCell ref="H8:H9"/>
    <mergeCell ref="I8:I9"/>
    <mergeCell ref="L8:L9"/>
    <mergeCell ref="M8:N8"/>
    <mergeCell ref="O8:O9"/>
    <mergeCell ref="P8:P9"/>
    <mergeCell ref="J8:J9"/>
    <mergeCell ref="K8:K9"/>
    <mergeCell ref="B14:P14"/>
    <mergeCell ref="B12:P12"/>
    <mergeCell ref="B15:P15"/>
    <mergeCell ref="N233:O233"/>
    <mergeCell ref="A209:M209"/>
    <mergeCell ref="B206:C206"/>
    <mergeCell ref="B210:C210"/>
    <mergeCell ref="C226:H226"/>
    <mergeCell ref="N228:O228"/>
    <mergeCell ref="N229:O229"/>
    <mergeCell ref="B18:P18"/>
    <mergeCell ref="B190:C190"/>
  </mergeCells>
  <phoneticPr fontId="44" type="noConversion"/>
  <printOptions horizontalCentered="1"/>
  <pageMargins left="0.19685039370078741" right="0.19685039370078741" top="0.47244094488188981" bottom="0.19685039370078741" header="0" footer="0"/>
  <pageSetup paperSize="256" orientation="landscape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E9C56-C1C8-41A0-8D9F-53DE34C0A1B7}">
  <sheetPr>
    <tabColor rgb="FF92D050"/>
  </sheetPr>
  <dimension ref="A1:P1000"/>
  <sheetViews>
    <sheetView topLeftCell="A15" workbookViewId="0">
      <selection activeCell="H33" sqref="H33"/>
    </sheetView>
  </sheetViews>
  <sheetFormatPr defaultRowHeight="15"/>
  <cols>
    <col min="1" max="1" width="4.7109375" customWidth="1"/>
    <col min="2" max="2" width="10.7109375" customWidth="1"/>
    <col min="8" max="8" width="10.42578125" customWidth="1"/>
    <col min="9" max="9" width="11.5703125" customWidth="1"/>
    <col min="11" max="11" width="13.7109375" customWidth="1"/>
    <col min="14" max="14" width="24.7109375" customWidth="1"/>
    <col min="15" max="15" width="12.85546875" customWidth="1"/>
    <col min="16" max="16" width="12.7109375" customWidth="1"/>
  </cols>
  <sheetData>
    <row r="1" spans="1:16" ht="15.75">
      <c r="A1" s="58" t="s">
        <v>168</v>
      </c>
      <c r="B1" s="48"/>
      <c r="C1" s="48"/>
      <c r="D1" s="48"/>
      <c r="E1" s="48"/>
      <c r="F1" s="48"/>
      <c r="G1" s="48"/>
      <c r="H1" s="48"/>
      <c r="I1" s="48"/>
      <c r="J1" s="59"/>
      <c r="K1" s="48"/>
      <c r="L1" s="48"/>
      <c r="M1" s="48"/>
      <c r="N1" s="48"/>
      <c r="O1" s="48"/>
      <c r="P1" s="48"/>
    </row>
    <row r="2" spans="1:16" ht="15.75">
      <c r="A2" s="1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</row>
    <row r="3" spans="1:16" ht="15.75">
      <c r="A3" s="1240" t="s">
        <v>169</v>
      </c>
      <c r="B3" s="1160"/>
      <c r="C3" s="1160"/>
      <c r="D3" s="1160"/>
      <c r="E3" s="1160"/>
      <c r="F3" s="1160"/>
      <c r="G3" s="1160"/>
      <c r="H3" s="1160"/>
      <c r="I3" s="1160"/>
      <c r="J3" s="1160"/>
      <c r="K3" s="1160"/>
      <c r="L3" s="1160"/>
      <c r="M3" s="1160"/>
      <c r="N3" s="1160"/>
      <c r="O3" s="50"/>
      <c r="P3" s="50"/>
    </row>
    <row r="4" spans="1:16" ht="15.75">
      <c r="A4" s="1240" t="s">
        <v>64</v>
      </c>
      <c r="B4" s="1160"/>
      <c r="C4" s="1160"/>
      <c r="D4" s="1160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51"/>
      <c r="P4" s="51"/>
    </row>
    <row r="5" spans="1:16" ht="15.75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1"/>
      <c r="P5" s="51"/>
    </row>
    <row r="6" spans="1:16" ht="15.75">
      <c r="A6" s="51" t="s">
        <v>47</v>
      </c>
      <c r="B6" s="51"/>
      <c r="C6" s="51" t="s">
        <v>48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</row>
    <row r="7" spans="1:16" ht="15.75">
      <c r="A7" s="51" t="s">
        <v>49</v>
      </c>
      <c r="B7" s="51"/>
      <c r="C7" s="51" t="s">
        <v>50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</row>
    <row r="8" spans="1:16" ht="15.75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</row>
    <row r="9" spans="1:16" ht="15.75">
      <c r="A9" s="1241" t="s">
        <v>0</v>
      </c>
      <c r="B9" s="1241" t="s">
        <v>170</v>
      </c>
      <c r="C9" s="1237" t="s">
        <v>171</v>
      </c>
      <c r="D9" s="1238"/>
      <c r="E9" s="1241" t="s">
        <v>172</v>
      </c>
      <c r="F9" s="1241" t="s">
        <v>173</v>
      </c>
      <c r="G9" s="1241" t="s">
        <v>174</v>
      </c>
      <c r="H9" s="1237" t="s">
        <v>175</v>
      </c>
      <c r="I9" s="1244"/>
      <c r="J9" s="1238"/>
      <c r="K9" s="1241" t="s">
        <v>176</v>
      </c>
      <c r="L9" s="1241" t="s">
        <v>177</v>
      </c>
      <c r="M9" s="1241" t="s">
        <v>178</v>
      </c>
      <c r="N9" s="1241" t="s">
        <v>3</v>
      </c>
      <c r="O9" s="51"/>
      <c r="P9" s="51"/>
    </row>
    <row r="10" spans="1:16" ht="15.75">
      <c r="A10" s="1242"/>
      <c r="B10" s="1242"/>
      <c r="C10" s="1241" t="s">
        <v>60</v>
      </c>
      <c r="D10" s="1241" t="s">
        <v>61</v>
      </c>
      <c r="E10" s="1242"/>
      <c r="F10" s="1242"/>
      <c r="G10" s="1242"/>
      <c r="H10" s="1241" t="s">
        <v>179</v>
      </c>
      <c r="I10" s="1237" t="s">
        <v>180</v>
      </c>
      <c r="J10" s="1238"/>
      <c r="K10" s="1242"/>
      <c r="L10" s="1242"/>
      <c r="M10" s="1242"/>
      <c r="N10" s="1242"/>
      <c r="O10" s="51"/>
      <c r="P10" s="51"/>
    </row>
    <row r="11" spans="1:16" ht="15.75">
      <c r="A11" s="1243"/>
      <c r="B11" s="1243"/>
      <c r="C11" s="1243"/>
      <c r="D11" s="1243"/>
      <c r="E11" s="1243"/>
      <c r="F11" s="1243"/>
      <c r="G11" s="1243"/>
      <c r="H11" s="1243"/>
      <c r="I11" s="60" t="s">
        <v>181</v>
      </c>
      <c r="J11" s="60" t="s">
        <v>171</v>
      </c>
      <c r="K11" s="1243"/>
      <c r="L11" s="1243"/>
      <c r="M11" s="1243"/>
      <c r="N11" s="1243"/>
      <c r="O11" s="51"/>
      <c r="P11" s="51"/>
    </row>
    <row r="12" spans="1:16" ht="15.75">
      <c r="A12" s="52">
        <v>1</v>
      </c>
      <c r="B12" s="52">
        <v>2</v>
      </c>
      <c r="C12" s="52">
        <v>3</v>
      </c>
      <c r="D12" s="52">
        <v>4</v>
      </c>
      <c r="E12" s="52">
        <v>5</v>
      </c>
      <c r="F12" s="52">
        <v>6</v>
      </c>
      <c r="G12" s="52">
        <v>7</v>
      </c>
      <c r="H12" s="52">
        <v>8</v>
      </c>
      <c r="I12" s="52">
        <v>9</v>
      </c>
      <c r="J12" s="52">
        <v>10</v>
      </c>
      <c r="K12" s="52">
        <v>11</v>
      </c>
      <c r="L12" s="52">
        <v>12</v>
      </c>
      <c r="M12" s="52">
        <v>13</v>
      </c>
      <c r="N12" s="52">
        <v>14</v>
      </c>
      <c r="O12" s="53"/>
      <c r="P12" s="53"/>
    </row>
    <row r="13" spans="1:16" ht="15.75">
      <c r="A13" s="61"/>
      <c r="B13" s="340"/>
      <c r="C13" s="61"/>
      <c r="D13" s="61"/>
      <c r="E13" s="61"/>
      <c r="F13" s="61"/>
      <c r="G13" s="61"/>
      <c r="H13" s="61"/>
      <c r="I13" s="62"/>
      <c r="J13" s="62"/>
      <c r="K13" s="61"/>
      <c r="L13" s="61"/>
      <c r="M13" s="61"/>
      <c r="N13" s="61"/>
      <c r="O13" s="50"/>
      <c r="P13" s="50"/>
    </row>
    <row r="14" spans="1:16" ht="15.75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0"/>
      <c r="P14" s="50"/>
    </row>
    <row r="15" spans="1:16" ht="15.75">
      <c r="A15" s="54"/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63"/>
      <c r="P15" s="63"/>
    </row>
    <row r="16" spans="1:16" ht="15.75">
      <c r="A16" s="54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0"/>
      <c r="P16" s="50"/>
    </row>
    <row r="17" spans="1:16" ht="15.75">
      <c r="A17" s="61"/>
      <c r="B17" s="61"/>
      <c r="C17" s="61"/>
      <c r="D17" s="61"/>
      <c r="E17" s="61"/>
      <c r="F17" s="61"/>
      <c r="G17" s="61"/>
      <c r="H17" s="61"/>
      <c r="I17" s="62"/>
      <c r="J17" s="62"/>
      <c r="K17" s="61"/>
      <c r="L17" s="61"/>
      <c r="M17" s="61"/>
      <c r="N17" s="61"/>
      <c r="O17" s="50"/>
      <c r="P17" s="50"/>
    </row>
    <row r="18" spans="1:16" ht="15.75">
      <c r="A18" s="54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0"/>
      <c r="P18" s="50"/>
    </row>
    <row r="19" spans="1:16" ht="15.75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63"/>
      <c r="P19" s="63"/>
    </row>
    <row r="20" spans="1:16" ht="15.75">
      <c r="A20" s="54"/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0"/>
      <c r="P20" s="50"/>
    </row>
    <row r="21" spans="1:16" ht="15.75">
      <c r="A21" s="61"/>
      <c r="B21" s="61"/>
      <c r="C21" s="61"/>
      <c r="D21" s="61"/>
      <c r="E21" s="61"/>
      <c r="F21" s="61"/>
      <c r="G21" s="61"/>
      <c r="H21" s="61"/>
      <c r="I21" s="62"/>
      <c r="J21" s="62"/>
      <c r="K21" s="61"/>
      <c r="L21" s="61"/>
      <c r="M21" s="61"/>
      <c r="N21" s="61"/>
      <c r="O21" s="50"/>
      <c r="P21" s="50"/>
    </row>
    <row r="22" spans="1:16" ht="15.75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0"/>
      <c r="P22" s="50"/>
    </row>
    <row r="23" spans="1:16" ht="15.75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63"/>
      <c r="P23" s="63"/>
    </row>
    <row r="24" spans="1:16" ht="15.75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0"/>
      <c r="P24" s="50"/>
    </row>
    <row r="25" spans="1:16" ht="15.75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</row>
    <row r="26" spans="1:16" ht="15.75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1239" t="s">
        <v>4438</v>
      </c>
      <c r="M26" s="1160"/>
      <c r="N26" s="1160"/>
      <c r="O26" s="50"/>
      <c r="P26" s="50"/>
    </row>
    <row r="27" spans="1:16" ht="15.75">
      <c r="A27" s="50"/>
      <c r="B27" s="1239" t="s">
        <v>182</v>
      </c>
      <c r="C27" s="1160"/>
      <c r="D27" s="1160"/>
      <c r="E27" s="116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</row>
    <row r="28" spans="1:16" ht="15.75">
      <c r="A28" s="50"/>
      <c r="B28" s="1239" t="s">
        <v>183</v>
      </c>
      <c r="C28" s="1160"/>
      <c r="D28" s="1160"/>
      <c r="E28" s="1160"/>
      <c r="F28" s="50"/>
      <c r="G28" s="50"/>
      <c r="H28" s="50"/>
      <c r="I28" s="50"/>
      <c r="J28" s="50"/>
      <c r="K28" s="50"/>
      <c r="L28" s="1239" t="s">
        <v>184</v>
      </c>
      <c r="M28" s="1160"/>
      <c r="N28" s="1160"/>
      <c r="O28" s="50"/>
      <c r="P28" s="50"/>
    </row>
    <row r="29" spans="1:16" ht="15.75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</row>
    <row r="30" spans="1:16" ht="15.75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</row>
    <row r="31" spans="1:16" ht="15.75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</row>
    <row r="32" spans="1:16" ht="15.75">
      <c r="A32" s="50"/>
      <c r="B32" s="1236" t="s">
        <v>185</v>
      </c>
      <c r="C32" s="1160"/>
      <c r="D32" s="1160"/>
      <c r="E32" s="1160"/>
      <c r="F32" s="50"/>
      <c r="G32" s="50"/>
      <c r="H32" s="50"/>
      <c r="I32" s="50"/>
      <c r="J32" s="50"/>
      <c r="K32" s="50"/>
      <c r="L32" s="1236" t="s">
        <v>4488</v>
      </c>
      <c r="M32" s="1160"/>
      <c r="N32" s="1160"/>
      <c r="O32" s="50"/>
      <c r="P32" s="50"/>
    </row>
    <row r="33" spans="1:16" ht="15.75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</row>
    <row r="34" spans="1:16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</row>
    <row r="35" spans="1:16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</row>
    <row r="36" spans="1:16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</row>
    <row r="37" spans="1:16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</row>
    <row r="38" spans="1:16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</row>
    <row r="39" spans="1:16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</row>
    <row r="40" spans="1:16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</row>
    <row r="41" spans="1:16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</row>
    <row r="42" spans="1:16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</row>
    <row r="43" spans="1:16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</row>
    <row r="44" spans="1:16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</row>
    <row r="45" spans="1:16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</row>
    <row r="46" spans="1:16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</row>
    <row r="47" spans="1:16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</row>
    <row r="48" spans="1:16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</row>
    <row r="49" spans="1:16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</row>
    <row r="50" spans="1:16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</row>
    <row r="51" spans="1:16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</row>
    <row r="52" spans="1:16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</row>
    <row r="53" spans="1:16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</row>
    <row r="54" spans="1:16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</row>
    <row r="55" spans="1:16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</row>
    <row r="56" spans="1:16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</row>
    <row r="57" spans="1:16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</row>
    <row r="58" spans="1:16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</row>
    <row r="59" spans="1:16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</row>
    <row r="60" spans="1:16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</row>
    <row r="61" spans="1:16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</row>
    <row r="62" spans="1:16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</row>
    <row r="63" spans="1:16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</row>
    <row r="64" spans="1:16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</row>
    <row r="65" spans="1:16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</row>
    <row r="66" spans="1:16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</row>
    <row r="67" spans="1:16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</row>
    <row r="68" spans="1:16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</row>
    <row r="69" spans="1:16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</row>
    <row r="70" spans="1:16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</row>
    <row r="71" spans="1:16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</row>
    <row r="72" spans="1:16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</row>
    <row r="73" spans="1:16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</row>
    <row r="74" spans="1:16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</row>
    <row r="75" spans="1:16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</row>
    <row r="76" spans="1:16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</row>
    <row r="77" spans="1:16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</row>
    <row r="78" spans="1:16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</row>
    <row r="79" spans="1:16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</row>
    <row r="80" spans="1:16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</row>
    <row r="81" spans="1:16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</row>
    <row r="82" spans="1:16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</row>
    <row r="83" spans="1:16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</row>
    <row r="84" spans="1:16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</row>
    <row r="85" spans="1:16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</row>
    <row r="86" spans="1:16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</row>
    <row r="87" spans="1:16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</row>
    <row r="88" spans="1:16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</row>
    <row r="89" spans="1:16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</row>
    <row r="90" spans="1:16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</row>
    <row r="91" spans="1:16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</row>
    <row r="92" spans="1:16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</row>
    <row r="93" spans="1:16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</row>
    <row r="94" spans="1:16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</row>
    <row r="95" spans="1:16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</row>
    <row r="96" spans="1:16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</row>
    <row r="97" spans="1:16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</row>
    <row r="98" spans="1:16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</row>
    <row r="99" spans="1:16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</row>
    <row r="100" spans="1:16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</row>
    <row r="101" spans="1:16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</row>
    <row r="102" spans="1:16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</row>
    <row r="103" spans="1:16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</row>
    <row r="104" spans="1:16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</row>
    <row r="105" spans="1:16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</row>
    <row r="106" spans="1:16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</row>
    <row r="107" spans="1:16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</row>
    <row r="108" spans="1:16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</row>
    <row r="109" spans="1:16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</row>
    <row r="110" spans="1:16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</row>
    <row r="111" spans="1:16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</row>
    <row r="112" spans="1:16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</row>
    <row r="113" spans="1:16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</row>
    <row r="114" spans="1:16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</row>
    <row r="115" spans="1:16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</row>
    <row r="116" spans="1:16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</row>
    <row r="117" spans="1:16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</row>
    <row r="118" spans="1:16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</row>
    <row r="119" spans="1:16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</row>
    <row r="120" spans="1:16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</row>
    <row r="121" spans="1:16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</row>
    <row r="122" spans="1:16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</row>
    <row r="123" spans="1:16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</row>
    <row r="124" spans="1:16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</row>
    <row r="125" spans="1:16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</row>
    <row r="126" spans="1:16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</row>
    <row r="127" spans="1:16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</row>
    <row r="128" spans="1:16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</row>
    <row r="129" spans="1:16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</row>
    <row r="130" spans="1:16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</row>
    <row r="131" spans="1:16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</row>
    <row r="132" spans="1:16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</row>
    <row r="133" spans="1:16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</row>
    <row r="134" spans="1:16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</row>
    <row r="135" spans="1:16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</row>
    <row r="136" spans="1:16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</row>
    <row r="137" spans="1:16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</row>
    <row r="138" spans="1:16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</row>
    <row r="139" spans="1:16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</row>
    <row r="140" spans="1:16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</row>
    <row r="141" spans="1:16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</row>
    <row r="142" spans="1:16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</row>
    <row r="143" spans="1:16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</row>
    <row r="144" spans="1:16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</row>
    <row r="145" spans="1:16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</row>
    <row r="146" spans="1:16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</row>
    <row r="147" spans="1:16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</row>
    <row r="148" spans="1:16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</row>
    <row r="149" spans="1:16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</row>
    <row r="150" spans="1:16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</row>
    <row r="151" spans="1:16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</row>
    <row r="152" spans="1:16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</row>
    <row r="153" spans="1:16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</row>
    <row r="154" spans="1:16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</row>
    <row r="155" spans="1:16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</row>
    <row r="156" spans="1:16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</row>
    <row r="157" spans="1:16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</row>
    <row r="158" spans="1:16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</row>
    <row r="159" spans="1:16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</row>
    <row r="160" spans="1:16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</row>
    <row r="161" spans="1:16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</row>
    <row r="162" spans="1:16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</row>
    <row r="163" spans="1:16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</row>
    <row r="164" spans="1:16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</row>
    <row r="165" spans="1:16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</row>
    <row r="166" spans="1:16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</row>
    <row r="167" spans="1:16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</row>
    <row r="168" spans="1:16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</row>
    <row r="169" spans="1:16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</row>
    <row r="170" spans="1:16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</row>
    <row r="171" spans="1:16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</row>
    <row r="172" spans="1:16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</row>
    <row r="173" spans="1:16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</row>
    <row r="174" spans="1:16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</row>
    <row r="175" spans="1:16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</row>
    <row r="176" spans="1:16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</row>
    <row r="177" spans="1:16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</row>
    <row r="178" spans="1:16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</row>
    <row r="179" spans="1:16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</row>
    <row r="180" spans="1:16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</row>
    <row r="181" spans="1:16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</row>
    <row r="182" spans="1:16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</row>
    <row r="183" spans="1:16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</row>
    <row r="184" spans="1:16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</row>
    <row r="185" spans="1:16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</row>
    <row r="186" spans="1:16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</row>
    <row r="187" spans="1:16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</row>
    <row r="188" spans="1:16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</row>
    <row r="189" spans="1:16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</row>
    <row r="190" spans="1:16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</row>
    <row r="191" spans="1:16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</row>
    <row r="192" spans="1:16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</row>
    <row r="193" spans="1:16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</row>
    <row r="194" spans="1:16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</row>
    <row r="195" spans="1:16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</row>
    <row r="196" spans="1:16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</row>
    <row r="197" spans="1:16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</row>
    <row r="198" spans="1:16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</row>
    <row r="199" spans="1:16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</row>
    <row r="200" spans="1:16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</row>
    <row r="201" spans="1:16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</row>
    <row r="202" spans="1:16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</row>
    <row r="203" spans="1:16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</row>
    <row r="204" spans="1:16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</row>
    <row r="205" spans="1:16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</row>
    <row r="206" spans="1:16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</row>
    <row r="207" spans="1:16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</row>
    <row r="208" spans="1:16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</row>
    <row r="209" spans="1:16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</row>
    <row r="210" spans="1:16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</row>
    <row r="211" spans="1:16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</row>
    <row r="212" spans="1:16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</row>
    <row r="213" spans="1:16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</row>
    <row r="214" spans="1:16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</row>
    <row r="215" spans="1:16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</row>
    <row r="216" spans="1:16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</row>
    <row r="217" spans="1:16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</row>
    <row r="218" spans="1:16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</row>
    <row r="219" spans="1:16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</row>
    <row r="220" spans="1:16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</row>
    <row r="221" spans="1:16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</row>
    <row r="222" spans="1:16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</row>
    <row r="223" spans="1:16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</row>
    <row r="224" spans="1:16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</row>
    <row r="225" spans="1:16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</row>
    <row r="226" spans="1:16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</row>
    <row r="227" spans="1:16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</row>
    <row r="228" spans="1:16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</row>
    <row r="229" spans="1:16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</row>
    <row r="230" spans="1:16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</row>
    <row r="231" spans="1:16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</row>
    <row r="232" spans="1:16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</row>
    <row r="233" spans="1:16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</row>
    <row r="234" spans="1:16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</row>
    <row r="235" spans="1:16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</row>
    <row r="236" spans="1:16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</row>
    <row r="237" spans="1:16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</row>
    <row r="238" spans="1:16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</row>
    <row r="239" spans="1:16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</row>
    <row r="240" spans="1:16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</row>
    <row r="241" spans="1:16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</row>
    <row r="242" spans="1:16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</row>
    <row r="243" spans="1:16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</row>
    <row r="244" spans="1:16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</row>
    <row r="245" spans="1:16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</row>
    <row r="246" spans="1:16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</row>
    <row r="247" spans="1:16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</row>
    <row r="248" spans="1:16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</row>
    <row r="249" spans="1:16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</row>
    <row r="250" spans="1:16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</row>
    <row r="251" spans="1:16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</row>
    <row r="252" spans="1:16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</row>
    <row r="253" spans="1:16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</row>
    <row r="254" spans="1:16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</row>
    <row r="255" spans="1:16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</row>
    <row r="256" spans="1:16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</row>
    <row r="257" spans="1:16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</row>
    <row r="258" spans="1:16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</row>
    <row r="259" spans="1:16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</row>
    <row r="260" spans="1:16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</row>
    <row r="261" spans="1:16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</row>
    <row r="262" spans="1:16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</row>
    <row r="263" spans="1:16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</row>
    <row r="264" spans="1:16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</row>
    <row r="265" spans="1:16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</row>
    <row r="266" spans="1:16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</row>
    <row r="267" spans="1:16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</row>
    <row r="268" spans="1:16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</row>
    <row r="269" spans="1:16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</row>
    <row r="270" spans="1:16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</row>
    <row r="271" spans="1:16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</row>
    <row r="272" spans="1:16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</row>
    <row r="273" spans="1:16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</row>
    <row r="274" spans="1:16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</row>
    <row r="275" spans="1:16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</row>
    <row r="276" spans="1:16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</row>
    <row r="277" spans="1:16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</row>
    <row r="278" spans="1:16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</row>
    <row r="279" spans="1:16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</row>
    <row r="280" spans="1:16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</row>
    <row r="281" spans="1:16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</row>
    <row r="282" spans="1:16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</row>
    <row r="283" spans="1:16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</row>
    <row r="284" spans="1:16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</row>
    <row r="285" spans="1:16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</row>
    <row r="286" spans="1:16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</row>
    <row r="287" spans="1:16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</row>
    <row r="288" spans="1:16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</row>
    <row r="289" spans="1:16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</row>
    <row r="290" spans="1:16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</row>
    <row r="291" spans="1:16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</row>
    <row r="292" spans="1:16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</row>
    <row r="293" spans="1:16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</row>
    <row r="294" spans="1:16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</row>
    <row r="295" spans="1:16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</row>
    <row r="296" spans="1:16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</row>
    <row r="297" spans="1:16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</row>
    <row r="298" spans="1:16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</row>
    <row r="299" spans="1:16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</row>
    <row r="300" spans="1:16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</row>
    <row r="301" spans="1:16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</row>
    <row r="302" spans="1:16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</row>
    <row r="303" spans="1:16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</row>
    <row r="304" spans="1:16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</row>
    <row r="305" spans="1:16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</row>
    <row r="306" spans="1:16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</row>
    <row r="307" spans="1:16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</row>
    <row r="308" spans="1:16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</row>
    <row r="309" spans="1:16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</row>
    <row r="310" spans="1:16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</row>
    <row r="311" spans="1:16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</row>
    <row r="312" spans="1:16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</row>
    <row r="313" spans="1:16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</row>
    <row r="314" spans="1:16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</row>
    <row r="315" spans="1:16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</row>
    <row r="316" spans="1:16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</row>
    <row r="317" spans="1:16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</row>
    <row r="318" spans="1:16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</row>
    <row r="319" spans="1:16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</row>
    <row r="320" spans="1:16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</row>
    <row r="321" spans="1:16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</row>
    <row r="322" spans="1:16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</row>
    <row r="323" spans="1:16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</row>
    <row r="324" spans="1:16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</row>
    <row r="325" spans="1:16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</row>
    <row r="326" spans="1:16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</row>
    <row r="327" spans="1:16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</row>
    <row r="328" spans="1:16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</row>
    <row r="329" spans="1:16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</row>
    <row r="330" spans="1:16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</row>
    <row r="331" spans="1:16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</row>
    <row r="332" spans="1:16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</row>
    <row r="333" spans="1:16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</row>
    <row r="334" spans="1:16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</row>
    <row r="335" spans="1:16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</row>
    <row r="336" spans="1:16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</row>
    <row r="337" spans="1:16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</row>
    <row r="338" spans="1:16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</row>
    <row r="339" spans="1:16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</row>
    <row r="340" spans="1:16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</row>
    <row r="341" spans="1:16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</row>
    <row r="342" spans="1:16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</row>
    <row r="343" spans="1:16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</row>
    <row r="344" spans="1:16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</row>
    <row r="345" spans="1:16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</row>
    <row r="346" spans="1:16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</row>
    <row r="347" spans="1:16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</row>
    <row r="348" spans="1:16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</row>
    <row r="349" spans="1:16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</row>
    <row r="350" spans="1:16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</row>
    <row r="351" spans="1:16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</row>
    <row r="352" spans="1:16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</row>
    <row r="353" spans="1:16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</row>
    <row r="354" spans="1:16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</row>
    <row r="355" spans="1:16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</row>
    <row r="356" spans="1:16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</row>
    <row r="357" spans="1:16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</row>
    <row r="358" spans="1:16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</row>
    <row r="359" spans="1:16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</row>
    <row r="360" spans="1:16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</row>
    <row r="361" spans="1:16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</row>
    <row r="362" spans="1:16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</row>
    <row r="363" spans="1:16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</row>
    <row r="364" spans="1:16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</row>
    <row r="365" spans="1:16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</row>
    <row r="366" spans="1:16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</row>
    <row r="367" spans="1:16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</row>
    <row r="368" spans="1:16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</row>
    <row r="369" spans="1:16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</row>
    <row r="370" spans="1:16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</row>
    <row r="371" spans="1:16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</row>
    <row r="372" spans="1:16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</row>
    <row r="373" spans="1:16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</row>
    <row r="374" spans="1:16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</row>
    <row r="375" spans="1:16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</row>
    <row r="376" spans="1:16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</row>
    <row r="377" spans="1:16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</row>
    <row r="378" spans="1:16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</row>
    <row r="379" spans="1:16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</row>
    <row r="380" spans="1:16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</row>
    <row r="381" spans="1:16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</row>
    <row r="382" spans="1:16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</row>
    <row r="383" spans="1:16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</row>
    <row r="384" spans="1:16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</row>
    <row r="385" spans="1:16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</row>
    <row r="386" spans="1:16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</row>
    <row r="387" spans="1:16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</row>
    <row r="388" spans="1:16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</row>
    <row r="389" spans="1:16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</row>
    <row r="390" spans="1:16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</row>
    <row r="391" spans="1:16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</row>
    <row r="392" spans="1:16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</row>
    <row r="393" spans="1:16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</row>
    <row r="394" spans="1:16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</row>
    <row r="395" spans="1:16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</row>
    <row r="396" spans="1:16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</row>
    <row r="397" spans="1:16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</row>
    <row r="398" spans="1:16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</row>
    <row r="399" spans="1:16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</row>
    <row r="400" spans="1:16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</row>
    <row r="401" spans="1:16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</row>
    <row r="402" spans="1:16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</row>
    <row r="403" spans="1:16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</row>
    <row r="404" spans="1:16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</row>
    <row r="405" spans="1:16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</row>
    <row r="406" spans="1:16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</row>
    <row r="407" spans="1:16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</row>
    <row r="408" spans="1:16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</row>
    <row r="409" spans="1:16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</row>
    <row r="410" spans="1:16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</row>
    <row r="411" spans="1:16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</row>
    <row r="412" spans="1:16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</row>
    <row r="413" spans="1:16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</row>
    <row r="414" spans="1:16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</row>
    <row r="415" spans="1:16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</row>
    <row r="416" spans="1:16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</row>
    <row r="417" spans="1:16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</row>
    <row r="418" spans="1:16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</row>
    <row r="419" spans="1:16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</row>
    <row r="420" spans="1:16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</row>
    <row r="421" spans="1:16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</row>
    <row r="422" spans="1:16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</row>
    <row r="423" spans="1:16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</row>
    <row r="424" spans="1:16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</row>
    <row r="425" spans="1:16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</row>
    <row r="426" spans="1:16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</row>
    <row r="427" spans="1:16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</row>
    <row r="428" spans="1:16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</row>
    <row r="429" spans="1:16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</row>
    <row r="430" spans="1:16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</row>
    <row r="431" spans="1:16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</row>
    <row r="432" spans="1:16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</row>
    <row r="433" spans="1:16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</row>
    <row r="434" spans="1:16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</row>
    <row r="435" spans="1:16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</row>
    <row r="436" spans="1:16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</row>
    <row r="437" spans="1:16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</row>
    <row r="438" spans="1:16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</row>
    <row r="439" spans="1:16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</row>
    <row r="440" spans="1:16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</row>
    <row r="441" spans="1:16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</row>
    <row r="442" spans="1:16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</row>
    <row r="443" spans="1:16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</row>
    <row r="444" spans="1:16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</row>
    <row r="445" spans="1:16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</row>
    <row r="446" spans="1:16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</row>
    <row r="447" spans="1:16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</row>
    <row r="448" spans="1:16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</row>
    <row r="449" spans="1:16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</row>
    <row r="450" spans="1:16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</row>
    <row r="451" spans="1:16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</row>
    <row r="452" spans="1:16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</row>
    <row r="453" spans="1:16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</row>
    <row r="454" spans="1:16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</row>
    <row r="455" spans="1:16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</row>
    <row r="456" spans="1:16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</row>
    <row r="457" spans="1:16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</row>
    <row r="458" spans="1:16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</row>
    <row r="459" spans="1:16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</row>
    <row r="460" spans="1:16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</row>
    <row r="461" spans="1:16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</row>
    <row r="462" spans="1:16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</row>
    <row r="463" spans="1:16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</row>
    <row r="464" spans="1:16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</row>
    <row r="465" spans="1:16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</row>
    <row r="466" spans="1:16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</row>
    <row r="467" spans="1:16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</row>
    <row r="468" spans="1:16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</row>
    <row r="469" spans="1:16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</row>
    <row r="470" spans="1:16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</row>
    <row r="471" spans="1:16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</row>
    <row r="472" spans="1:16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</row>
    <row r="473" spans="1:16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</row>
    <row r="474" spans="1:16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</row>
    <row r="475" spans="1:16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</row>
    <row r="476" spans="1:16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</row>
    <row r="477" spans="1:16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</row>
    <row r="478" spans="1:16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</row>
    <row r="479" spans="1:16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</row>
    <row r="480" spans="1:16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</row>
    <row r="481" spans="1:16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</row>
    <row r="482" spans="1:16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</row>
    <row r="483" spans="1:16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</row>
    <row r="484" spans="1:16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</row>
    <row r="485" spans="1:16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</row>
    <row r="486" spans="1:16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</row>
    <row r="487" spans="1:16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</row>
    <row r="488" spans="1:16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</row>
    <row r="489" spans="1:16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</row>
    <row r="490" spans="1:16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</row>
    <row r="491" spans="1:16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</row>
    <row r="492" spans="1:16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</row>
    <row r="493" spans="1:16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</row>
    <row r="494" spans="1:16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</row>
    <row r="495" spans="1:16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</row>
    <row r="496" spans="1:16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</row>
    <row r="497" spans="1:16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</row>
    <row r="498" spans="1:16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</row>
    <row r="499" spans="1:16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</row>
    <row r="500" spans="1:16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</row>
    <row r="501" spans="1:16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</row>
    <row r="502" spans="1:16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</row>
    <row r="503" spans="1:16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</row>
    <row r="504" spans="1:16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</row>
    <row r="505" spans="1:16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</row>
    <row r="506" spans="1:16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</row>
    <row r="507" spans="1:16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</row>
    <row r="508" spans="1:16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</row>
    <row r="509" spans="1:16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</row>
    <row r="510" spans="1:16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</row>
    <row r="511" spans="1:16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</row>
    <row r="512" spans="1:16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</row>
    <row r="513" spans="1:16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</row>
    <row r="514" spans="1:16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</row>
    <row r="515" spans="1:16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</row>
    <row r="516" spans="1:16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</row>
    <row r="517" spans="1:16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</row>
    <row r="518" spans="1:16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</row>
    <row r="519" spans="1:16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</row>
    <row r="520" spans="1:16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</row>
    <row r="521" spans="1:16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</row>
    <row r="522" spans="1:16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</row>
    <row r="523" spans="1:16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</row>
    <row r="524" spans="1:16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</row>
    <row r="525" spans="1:16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</row>
    <row r="526" spans="1:16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</row>
    <row r="527" spans="1:16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</row>
    <row r="528" spans="1:16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</row>
    <row r="529" spans="1:16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</row>
    <row r="530" spans="1:16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</row>
    <row r="531" spans="1:16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</row>
    <row r="532" spans="1:16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</row>
    <row r="533" spans="1:16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</row>
    <row r="534" spans="1:16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</row>
    <row r="535" spans="1:16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</row>
    <row r="536" spans="1:16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</row>
    <row r="537" spans="1:16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</row>
    <row r="538" spans="1:16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</row>
    <row r="539" spans="1:16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</row>
    <row r="540" spans="1:16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</row>
    <row r="541" spans="1:16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</row>
    <row r="542" spans="1:16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</row>
    <row r="543" spans="1:16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</row>
    <row r="544" spans="1:16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</row>
    <row r="545" spans="1:16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</row>
    <row r="546" spans="1:16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</row>
    <row r="547" spans="1:16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</row>
    <row r="548" spans="1:16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</row>
    <row r="549" spans="1:16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</row>
    <row r="550" spans="1:16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</row>
    <row r="551" spans="1:16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</row>
    <row r="552" spans="1:16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</row>
    <row r="553" spans="1:16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</row>
    <row r="554" spans="1:16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</row>
    <row r="555" spans="1:16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</row>
    <row r="556" spans="1:16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</row>
    <row r="557" spans="1:16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</row>
    <row r="558" spans="1:16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</row>
    <row r="559" spans="1:16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</row>
    <row r="560" spans="1:16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</row>
    <row r="561" spans="1:16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</row>
    <row r="562" spans="1:16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</row>
    <row r="563" spans="1:16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</row>
    <row r="564" spans="1:16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</row>
    <row r="565" spans="1:16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</row>
    <row r="566" spans="1:16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</row>
    <row r="567" spans="1:16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</row>
    <row r="568" spans="1:16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</row>
    <row r="569" spans="1:16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</row>
    <row r="570" spans="1:16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</row>
    <row r="571" spans="1:16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</row>
    <row r="572" spans="1:16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</row>
    <row r="573" spans="1:16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</row>
    <row r="574" spans="1:16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</row>
    <row r="575" spans="1:16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</row>
    <row r="576" spans="1:16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</row>
    <row r="577" spans="1:16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</row>
    <row r="578" spans="1:16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</row>
    <row r="579" spans="1:16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</row>
    <row r="580" spans="1:16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</row>
    <row r="581" spans="1:16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</row>
    <row r="582" spans="1:16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</row>
    <row r="583" spans="1:16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</row>
    <row r="584" spans="1:16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</row>
    <row r="585" spans="1:16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</row>
    <row r="586" spans="1:16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</row>
    <row r="587" spans="1:16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</row>
    <row r="588" spans="1:16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</row>
    <row r="589" spans="1:16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</row>
    <row r="590" spans="1:16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</row>
    <row r="591" spans="1:16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</row>
    <row r="592" spans="1:16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</row>
    <row r="593" spans="1:16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</row>
    <row r="594" spans="1:16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</row>
    <row r="595" spans="1:16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</row>
    <row r="596" spans="1:16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</row>
    <row r="597" spans="1:16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</row>
    <row r="598" spans="1:16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</row>
    <row r="599" spans="1:16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</row>
    <row r="600" spans="1:16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</row>
    <row r="601" spans="1:16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</row>
    <row r="602" spans="1:16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</row>
    <row r="603" spans="1:16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</row>
    <row r="604" spans="1:16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</row>
    <row r="605" spans="1:16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</row>
    <row r="606" spans="1:16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</row>
    <row r="607" spans="1:16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</row>
    <row r="608" spans="1:16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</row>
    <row r="609" spans="1:16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</row>
    <row r="610" spans="1:16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</row>
    <row r="611" spans="1:16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</row>
    <row r="612" spans="1:16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</row>
    <row r="613" spans="1:16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</row>
    <row r="614" spans="1:16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</row>
    <row r="615" spans="1:16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</row>
    <row r="616" spans="1:16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</row>
    <row r="617" spans="1:16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</row>
    <row r="618" spans="1:16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</row>
    <row r="619" spans="1:16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</row>
    <row r="620" spans="1:16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</row>
    <row r="621" spans="1:16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</row>
    <row r="622" spans="1:16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</row>
    <row r="623" spans="1:16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</row>
    <row r="624" spans="1:16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</row>
    <row r="625" spans="1:16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</row>
    <row r="626" spans="1:16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</row>
    <row r="627" spans="1:16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</row>
    <row r="628" spans="1:16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</row>
    <row r="629" spans="1:16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</row>
    <row r="630" spans="1:16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</row>
    <row r="631" spans="1:16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</row>
    <row r="632" spans="1:16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</row>
    <row r="633" spans="1:16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</row>
    <row r="634" spans="1:16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</row>
    <row r="635" spans="1:16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</row>
    <row r="636" spans="1:16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</row>
    <row r="637" spans="1:16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</row>
    <row r="638" spans="1:16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</row>
    <row r="639" spans="1:16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</row>
    <row r="640" spans="1:16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</row>
    <row r="641" spans="1:16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</row>
    <row r="642" spans="1:16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</row>
    <row r="643" spans="1:16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</row>
    <row r="644" spans="1:16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</row>
    <row r="645" spans="1:16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</row>
    <row r="646" spans="1:16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</row>
    <row r="647" spans="1:16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</row>
    <row r="648" spans="1:16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</row>
    <row r="649" spans="1:16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</row>
    <row r="650" spans="1:16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</row>
    <row r="651" spans="1:16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</row>
    <row r="652" spans="1:16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</row>
    <row r="653" spans="1:16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</row>
    <row r="654" spans="1:16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</row>
    <row r="655" spans="1:16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</row>
    <row r="656" spans="1:16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</row>
    <row r="657" spans="1:16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</row>
    <row r="658" spans="1:16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</row>
    <row r="659" spans="1:16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</row>
    <row r="660" spans="1:16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</row>
    <row r="661" spans="1:16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</row>
    <row r="662" spans="1:16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</row>
    <row r="663" spans="1:16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</row>
    <row r="664" spans="1:16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</row>
    <row r="665" spans="1:16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</row>
    <row r="666" spans="1:16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</row>
    <row r="667" spans="1:16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</row>
    <row r="668" spans="1:16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</row>
    <row r="669" spans="1:16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</row>
    <row r="670" spans="1:16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</row>
    <row r="671" spans="1:16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</row>
    <row r="672" spans="1:16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</row>
    <row r="673" spans="1:16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</row>
    <row r="674" spans="1:16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</row>
    <row r="675" spans="1:16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</row>
    <row r="676" spans="1:16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</row>
    <row r="677" spans="1:16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</row>
    <row r="678" spans="1:16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</row>
    <row r="679" spans="1:16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</row>
    <row r="680" spans="1:16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</row>
    <row r="681" spans="1:16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</row>
    <row r="682" spans="1:16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</row>
    <row r="683" spans="1:16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</row>
    <row r="684" spans="1:16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</row>
    <row r="685" spans="1:16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</row>
    <row r="686" spans="1:16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</row>
    <row r="687" spans="1:16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</row>
    <row r="688" spans="1:16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</row>
    <row r="689" spans="1:16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</row>
    <row r="690" spans="1:16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</row>
    <row r="691" spans="1:16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</row>
    <row r="692" spans="1:16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</row>
    <row r="693" spans="1:16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</row>
    <row r="694" spans="1:16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</row>
    <row r="695" spans="1:16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</row>
    <row r="696" spans="1:16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</row>
    <row r="697" spans="1:16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</row>
    <row r="698" spans="1:16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</row>
    <row r="699" spans="1:16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</row>
    <row r="700" spans="1:16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</row>
    <row r="701" spans="1:16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</row>
    <row r="702" spans="1:16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</row>
    <row r="703" spans="1:16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</row>
    <row r="704" spans="1:16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</row>
    <row r="705" spans="1:16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</row>
    <row r="706" spans="1:16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</row>
    <row r="707" spans="1:16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</row>
    <row r="708" spans="1:16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</row>
    <row r="709" spans="1:16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</row>
    <row r="710" spans="1:16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</row>
    <row r="711" spans="1:16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</row>
    <row r="712" spans="1:16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</row>
    <row r="713" spans="1:16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</row>
    <row r="714" spans="1:16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</row>
    <row r="715" spans="1:16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</row>
    <row r="716" spans="1:16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</row>
    <row r="717" spans="1:16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</row>
    <row r="718" spans="1:16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</row>
    <row r="719" spans="1:16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</row>
    <row r="720" spans="1:16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</row>
    <row r="721" spans="1:16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</row>
    <row r="722" spans="1:16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</row>
    <row r="723" spans="1:16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</row>
    <row r="724" spans="1:16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</row>
    <row r="725" spans="1:16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</row>
    <row r="726" spans="1:16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</row>
    <row r="727" spans="1:16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</row>
    <row r="728" spans="1:16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</row>
    <row r="729" spans="1:16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</row>
    <row r="730" spans="1:16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</row>
    <row r="731" spans="1:16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</row>
    <row r="732" spans="1:16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</row>
    <row r="733" spans="1:16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</row>
    <row r="734" spans="1:16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</row>
    <row r="735" spans="1:16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</row>
    <row r="736" spans="1:16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</row>
    <row r="737" spans="1:16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</row>
    <row r="738" spans="1:16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</row>
    <row r="739" spans="1:16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</row>
    <row r="740" spans="1:16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</row>
    <row r="741" spans="1:16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</row>
    <row r="742" spans="1:16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</row>
    <row r="743" spans="1:16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</row>
    <row r="744" spans="1:16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</row>
    <row r="745" spans="1:16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</row>
    <row r="746" spans="1:16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</row>
    <row r="747" spans="1:16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</row>
    <row r="748" spans="1:16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</row>
    <row r="749" spans="1:16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</row>
    <row r="750" spans="1:16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</row>
    <row r="751" spans="1:16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</row>
    <row r="752" spans="1:16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</row>
    <row r="753" spans="1:16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</row>
    <row r="754" spans="1:16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</row>
    <row r="755" spans="1:16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</row>
    <row r="756" spans="1:16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</row>
    <row r="757" spans="1:16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</row>
    <row r="758" spans="1:16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</row>
    <row r="759" spans="1:16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</row>
    <row r="760" spans="1:16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</row>
    <row r="761" spans="1:16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</row>
    <row r="762" spans="1:16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</row>
    <row r="763" spans="1:16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</row>
    <row r="764" spans="1:16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</row>
    <row r="765" spans="1:16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</row>
    <row r="766" spans="1:16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</row>
    <row r="767" spans="1:16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</row>
    <row r="768" spans="1:16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</row>
    <row r="769" spans="1:16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</row>
    <row r="770" spans="1:16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</row>
    <row r="771" spans="1:16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</row>
    <row r="772" spans="1:16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</row>
    <row r="773" spans="1:16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</row>
    <row r="774" spans="1:16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</row>
    <row r="775" spans="1:16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</row>
    <row r="776" spans="1:16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</row>
    <row r="777" spans="1:16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</row>
    <row r="778" spans="1:16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</row>
    <row r="779" spans="1:16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</row>
    <row r="780" spans="1:16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</row>
    <row r="781" spans="1:16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</row>
    <row r="782" spans="1:16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</row>
    <row r="783" spans="1:16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</row>
    <row r="784" spans="1:16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</row>
    <row r="785" spans="1:16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</row>
    <row r="786" spans="1:16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</row>
    <row r="787" spans="1:16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</row>
    <row r="788" spans="1:16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</row>
    <row r="789" spans="1:16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</row>
    <row r="790" spans="1:16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</row>
    <row r="791" spans="1:16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</row>
    <row r="792" spans="1:16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</row>
    <row r="793" spans="1:16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</row>
    <row r="794" spans="1:16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</row>
    <row r="795" spans="1:16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</row>
    <row r="796" spans="1:16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</row>
    <row r="797" spans="1:16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</row>
    <row r="798" spans="1:16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</row>
    <row r="799" spans="1:16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</row>
    <row r="800" spans="1:16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</row>
    <row r="801" spans="1:16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</row>
    <row r="802" spans="1:16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</row>
    <row r="803" spans="1:16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</row>
    <row r="804" spans="1:16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</row>
    <row r="805" spans="1:16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</row>
    <row r="806" spans="1:16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</row>
    <row r="807" spans="1:16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</row>
    <row r="808" spans="1:16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</row>
    <row r="809" spans="1:16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</row>
    <row r="810" spans="1:16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</row>
    <row r="811" spans="1:16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</row>
    <row r="812" spans="1:16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</row>
    <row r="813" spans="1:16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</row>
    <row r="814" spans="1:16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</row>
    <row r="815" spans="1:16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</row>
    <row r="816" spans="1:16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</row>
    <row r="817" spans="1:16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</row>
    <row r="818" spans="1:16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</row>
    <row r="819" spans="1:16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</row>
    <row r="820" spans="1:16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</row>
    <row r="821" spans="1:16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</row>
    <row r="822" spans="1:16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</row>
    <row r="823" spans="1:16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</row>
    <row r="824" spans="1:16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</row>
    <row r="825" spans="1:16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</row>
    <row r="826" spans="1:16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</row>
    <row r="827" spans="1:16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</row>
    <row r="828" spans="1:16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</row>
    <row r="829" spans="1:16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</row>
    <row r="830" spans="1:16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</row>
    <row r="831" spans="1:16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</row>
    <row r="832" spans="1:16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</row>
    <row r="833" spans="1:16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</row>
    <row r="834" spans="1:16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</row>
    <row r="835" spans="1:16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</row>
    <row r="836" spans="1:16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</row>
    <row r="837" spans="1:16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</row>
    <row r="838" spans="1:16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</row>
    <row r="839" spans="1:16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</row>
    <row r="840" spans="1:16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</row>
    <row r="841" spans="1:16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</row>
    <row r="842" spans="1:16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</row>
    <row r="843" spans="1:16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</row>
    <row r="844" spans="1:16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</row>
    <row r="845" spans="1:16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</row>
    <row r="846" spans="1:16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</row>
    <row r="847" spans="1:16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</row>
    <row r="848" spans="1:16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</row>
    <row r="849" spans="1:16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</row>
    <row r="850" spans="1:16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</row>
    <row r="851" spans="1:16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</row>
    <row r="852" spans="1:16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</row>
    <row r="853" spans="1:16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</row>
    <row r="854" spans="1:16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</row>
    <row r="855" spans="1:16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</row>
    <row r="856" spans="1:16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</row>
    <row r="857" spans="1:16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</row>
    <row r="858" spans="1:16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</row>
    <row r="859" spans="1:16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</row>
    <row r="860" spans="1:16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</row>
    <row r="861" spans="1:16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</row>
    <row r="862" spans="1:16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</row>
    <row r="863" spans="1:16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</row>
    <row r="864" spans="1:16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</row>
    <row r="865" spans="1:16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</row>
    <row r="866" spans="1:16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</row>
    <row r="867" spans="1:16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</row>
    <row r="868" spans="1:16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</row>
    <row r="869" spans="1:16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</row>
    <row r="870" spans="1:16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</row>
    <row r="871" spans="1:16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</row>
    <row r="872" spans="1:16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</row>
    <row r="873" spans="1:16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</row>
    <row r="874" spans="1:16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</row>
    <row r="875" spans="1:16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</row>
    <row r="876" spans="1:16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</row>
    <row r="877" spans="1:16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</row>
    <row r="878" spans="1:16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</row>
    <row r="879" spans="1:16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</row>
    <row r="880" spans="1:16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</row>
    <row r="881" spans="1:16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</row>
    <row r="882" spans="1:16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</row>
    <row r="883" spans="1:16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</row>
    <row r="884" spans="1:16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</row>
    <row r="885" spans="1:16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</row>
    <row r="886" spans="1:16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</row>
    <row r="887" spans="1:16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</row>
    <row r="888" spans="1:16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</row>
    <row r="889" spans="1:16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</row>
    <row r="890" spans="1:16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</row>
    <row r="891" spans="1:16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</row>
    <row r="892" spans="1:16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</row>
    <row r="893" spans="1:16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</row>
    <row r="894" spans="1:16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</row>
    <row r="895" spans="1:16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</row>
    <row r="896" spans="1:16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</row>
    <row r="897" spans="1:16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</row>
    <row r="898" spans="1:16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</row>
    <row r="899" spans="1:16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</row>
    <row r="900" spans="1:16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</row>
    <row r="901" spans="1:16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</row>
    <row r="902" spans="1:16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</row>
    <row r="903" spans="1:16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</row>
    <row r="904" spans="1:16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</row>
    <row r="905" spans="1:16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</row>
    <row r="906" spans="1:16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</row>
    <row r="907" spans="1:16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</row>
    <row r="908" spans="1:16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</row>
    <row r="909" spans="1:16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</row>
    <row r="910" spans="1:16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</row>
    <row r="911" spans="1:16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</row>
    <row r="912" spans="1:16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</row>
    <row r="913" spans="1:16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</row>
    <row r="914" spans="1:16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</row>
    <row r="915" spans="1:16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</row>
    <row r="916" spans="1:16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</row>
    <row r="917" spans="1:16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</row>
    <row r="918" spans="1:16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</row>
    <row r="919" spans="1:16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</row>
    <row r="920" spans="1:16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</row>
    <row r="921" spans="1:16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</row>
    <row r="922" spans="1:16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</row>
    <row r="923" spans="1:16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</row>
    <row r="924" spans="1:16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</row>
    <row r="925" spans="1:16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</row>
    <row r="926" spans="1:16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</row>
    <row r="927" spans="1:16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</row>
    <row r="928" spans="1:16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</row>
    <row r="929" spans="1:16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</row>
    <row r="930" spans="1:16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</row>
    <row r="931" spans="1:16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</row>
    <row r="932" spans="1:16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</row>
    <row r="933" spans="1:16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</row>
    <row r="934" spans="1:16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</row>
    <row r="935" spans="1:16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</row>
    <row r="936" spans="1:16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</row>
    <row r="937" spans="1:16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</row>
    <row r="938" spans="1:16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</row>
    <row r="939" spans="1:16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</row>
    <row r="940" spans="1:16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</row>
    <row r="941" spans="1:16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</row>
    <row r="942" spans="1:16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</row>
    <row r="943" spans="1:16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</row>
    <row r="944" spans="1:16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</row>
    <row r="945" spans="1:16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</row>
    <row r="946" spans="1:16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</row>
    <row r="947" spans="1:16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</row>
    <row r="948" spans="1:16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</row>
    <row r="949" spans="1:16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</row>
    <row r="950" spans="1:16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</row>
    <row r="951" spans="1:16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</row>
    <row r="952" spans="1:16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</row>
    <row r="953" spans="1:16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</row>
    <row r="954" spans="1:16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</row>
    <row r="955" spans="1:16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</row>
    <row r="956" spans="1:16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</row>
    <row r="957" spans="1:16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</row>
    <row r="958" spans="1:16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</row>
    <row r="959" spans="1:16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</row>
    <row r="960" spans="1:16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</row>
    <row r="961" spans="1:16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</row>
    <row r="962" spans="1:16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</row>
    <row r="963" spans="1:16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</row>
    <row r="964" spans="1:16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</row>
    <row r="965" spans="1:16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</row>
    <row r="966" spans="1:16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</row>
    <row r="967" spans="1:16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</row>
    <row r="968" spans="1:16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</row>
    <row r="969" spans="1:16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</row>
    <row r="970" spans="1:16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</row>
    <row r="971" spans="1:16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</row>
    <row r="972" spans="1:16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</row>
    <row r="973" spans="1:16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</row>
    <row r="974" spans="1:16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</row>
    <row r="975" spans="1:16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</row>
    <row r="976" spans="1:16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</row>
    <row r="977" spans="1:16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</row>
    <row r="978" spans="1:16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</row>
    <row r="979" spans="1:16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</row>
    <row r="980" spans="1:16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</row>
    <row r="981" spans="1:16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</row>
    <row r="982" spans="1:16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</row>
    <row r="983" spans="1:16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</row>
    <row r="984" spans="1:16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</row>
    <row r="985" spans="1:16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</row>
    <row r="986" spans="1:16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</row>
    <row r="987" spans="1:16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</row>
    <row r="988" spans="1:16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</row>
    <row r="989" spans="1:16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</row>
    <row r="990" spans="1:16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</row>
    <row r="991" spans="1:16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</row>
    <row r="992" spans="1:16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</row>
    <row r="993" spans="1:16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</row>
    <row r="994" spans="1:16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</row>
    <row r="995" spans="1:16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</row>
    <row r="996" spans="1:16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</row>
    <row r="997" spans="1:16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</row>
    <row r="998" spans="1:16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</row>
    <row r="999" spans="1:16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</row>
    <row r="1000" spans="1:16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</row>
  </sheetData>
  <mergeCells count="23">
    <mergeCell ref="A3:N3"/>
    <mergeCell ref="A4:N4"/>
    <mergeCell ref="A9:A11"/>
    <mergeCell ref="B9:B11"/>
    <mergeCell ref="C9:D9"/>
    <mergeCell ref="E9:E11"/>
    <mergeCell ref="F9:F11"/>
    <mergeCell ref="G9:G11"/>
    <mergeCell ref="H9:J9"/>
    <mergeCell ref="K9:K11"/>
    <mergeCell ref="L9:L11"/>
    <mergeCell ref="M9:M11"/>
    <mergeCell ref="N9:N11"/>
    <mergeCell ref="C10:C11"/>
    <mergeCell ref="D10:D11"/>
    <mergeCell ref="H10:H11"/>
    <mergeCell ref="B32:E32"/>
    <mergeCell ref="L32:N32"/>
    <mergeCell ref="I10:J10"/>
    <mergeCell ref="L26:N26"/>
    <mergeCell ref="B27:E27"/>
    <mergeCell ref="B28:E28"/>
    <mergeCell ref="L28:N28"/>
  </mergeCells>
  <printOptions horizontalCentered="1"/>
  <pageMargins left="0" right="0" top="0.74803149606299213" bottom="0.74803149606299213" header="0.31496062992125984" footer="0.31496062992125984"/>
  <pageSetup paperSize="256" orientation="landscape" horizontalDpi="4294967294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55A11"/>
  </sheetPr>
  <dimension ref="A1:Z1000"/>
  <sheetViews>
    <sheetView workbookViewId="0">
      <selection sqref="A1:P1048576"/>
    </sheetView>
  </sheetViews>
  <sheetFormatPr defaultColWidth="14.42578125" defaultRowHeight="15" customHeight="1"/>
  <cols>
    <col min="1" max="1" width="4.7109375" customWidth="1"/>
    <col min="2" max="2" width="10.7109375" customWidth="1"/>
    <col min="3" max="7" width="9.140625" customWidth="1"/>
    <col min="8" max="8" width="10.42578125" customWidth="1"/>
    <col min="9" max="9" width="11.5703125" customWidth="1"/>
    <col min="10" max="10" width="9.140625" customWidth="1"/>
    <col min="11" max="11" width="13.7109375" customWidth="1"/>
    <col min="12" max="13" width="9.140625" customWidth="1"/>
    <col min="14" max="14" width="13.140625" customWidth="1"/>
    <col min="15" max="15" width="12.85546875" customWidth="1"/>
    <col min="16" max="16" width="12.7109375" customWidth="1"/>
    <col min="17" max="23" width="9.140625" customWidth="1"/>
    <col min="24" max="26" width="8.7109375" customWidth="1"/>
  </cols>
  <sheetData>
    <row r="1" spans="1:26" ht="15.75">
      <c r="A1" s="58" t="s">
        <v>168</v>
      </c>
      <c r="B1" s="48"/>
      <c r="C1" s="48"/>
      <c r="D1" s="48"/>
      <c r="E1" s="48"/>
      <c r="F1" s="48"/>
      <c r="G1" s="48"/>
      <c r="H1" s="48"/>
      <c r="I1" s="48"/>
      <c r="J1" s="59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 spans="1:26" ht="15.75">
      <c r="A2" s="1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</row>
    <row r="3" spans="1:26" ht="15.75">
      <c r="A3" s="1240" t="s">
        <v>169</v>
      </c>
      <c r="B3" s="1160"/>
      <c r="C3" s="1160"/>
      <c r="D3" s="1160"/>
      <c r="E3" s="1160"/>
      <c r="F3" s="1160"/>
      <c r="G3" s="1160"/>
      <c r="H3" s="1160"/>
      <c r="I3" s="1160"/>
      <c r="J3" s="1160"/>
      <c r="K3" s="1160"/>
      <c r="L3" s="1160"/>
      <c r="M3" s="1160"/>
      <c r="N3" s="116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15.75">
      <c r="A4" s="1240" t="s">
        <v>64</v>
      </c>
      <c r="B4" s="1160"/>
      <c r="C4" s="1160"/>
      <c r="D4" s="1160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15.75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</row>
    <row r="6" spans="1:26" ht="15.75">
      <c r="A6" s="51" t="s">
        <v>47</v>
      </c>
      <c r="B6" s="51"/>
      <c r="C6" s="51" t="s">
        <v>48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26" ht="15.75">
      <c r="A7" s="51" t="s">
        <v>49</v>
      </c>
      <c r="B7" s="51"/>
      <c r="C7" s="51" t="s">
        <v>50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</row>
    <row r="8" spans="1:26" ht="15.75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15" customHeight="1">
      <c r="A9" s="1241" t="s">
        <v>0</v>
      </c>
      <c r="B9" s="1241" t="s">
        <v>170</v>
      </c>
      <c r="C9" s="1237" t="s">
        <v>171</v>
      </c>
      <c r="D9" s="1238"/>
      <c r="E9" s="1241" t="s">
        <v>172</v>
      </c>
      <c r="F9" s="1241" t="s">
        <v>173</v>
      </c>
      <c r="G9" s="1241" t="s">
        <v>174</v>
      </c>
      <c r="H9" s="1237" t="s">
        <v>175</v>
      </c>
      <c r="I9" s="1244"/>
      <c r="J9" s="1238"/>
      <c r="K9" s="1241" t="s">
        <v>176</v>
      </c>
      <c r="L9" s="1241" t="s">
        <v>177</v>
      </c>
      <c r="M9" s="1241" t="s">
        <v>178</v>
      </c>
      <c r="N9" s="1241" t="s">
        <v>3</v>
      </c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</row>
    <row r="10" spans="1:26" ht="15" customHeight="1">
      <c r="A10" s="1242"/>
      <c r="B10" s="1242"/>
      <c r="C10" s="1241" t="s">
        <v>60</v>
      </c>
      <c r="D10" s="1241" t="s">
        <v>61</v>
      </c>
      <c r="E10" s="1242"/>
      <c r="F10" s="1242"/>
      <c r="G10" s="1242"/>
      <c r="H10" s="1241" t="s">
        <v>179</v>
      </c>
      <c r="I10" s="1237" t="s">
        <v>180</v>
      </c>
      <c r="J10" s="1238"/>
      <c r="K10" s="1242"/>
      <c r="L10" s="1242"/>
      <c r="M10" s="1242"/>
      <c r="N10" s="1242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</row>
    <row r="11" spans="1:26" ht="15" customHeight="1">
      <c r="A11" s="1243"/>
      <c r="B11" s="1243"/>
      <c r="C11" s="1243"/>
      <c r="D11" s="1243"/>
      <c r="E11" s="1243"/>
      <c r="F11" s="1243"/>
      <c r="G11" s="1243"/>
      <c r="H11" s="1243"/>
      <c r="I11" s="60" t="s">
        <v>181</v>
      </c>
      <c r="J11" s="60" t="s">
        <v>171</v>
      </c>
      <c r="K11" s="1243"/>
      <c r="L11" s="1243"/>
      <c r="M11" s="1243"/>
      <c r="N11" s="1243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</row>
    <row r="12" spans="1:26" ht="13.5" customHeight="1">
      <c r="A12" s="52">
        <v>1</v>
      </c>
      <c r="B12" s="52">
        <v>2</v>
      </c>
      <c r="C12" s="52">
        <v>3</v>
      </c>
      <c r="D12" s="52">
        <v>4</v>
      </c>
      <c r="E12" s="52">
        <v>5</v>
      </c>
      <c r="F12" s="52">
        <v>6</v>
      </c>
      <c r="G12" s="52">
        <v>7</v>
      </c>
      <c r="H12" s="52">
        <v>8</v>
      </c>
      <c r="I12" s="52">
        <v>9</v>
      </c>
      <c r="J12" s="52">
        <v>10</v>
      </c>
      <c r="K12" s="52">
        <v>11</v>
      </c>
      <c r="L12" s="52">
        <v>12</v>
      </c>
      <c r="M12" s="52">
        <v>13</v>
      </c>
      <c r="N12" s="52">
        <v>14</v>
      </c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ht="15" customHeight="1">
      <c r="A13" s="61"/>
      <c r="B13" s="340" t="s">
        <v>739</v>
      </c>
      <c r="C13" s="61"/>
      <c r="D13" s="61"/>
      <c r="E13" s="61"/>
      <c r="F13" s="61"/>
      <c r="G13" s="61"/>
      <c r="H13" s="61"/>
      <c r="I13" s="62"/>
      <c r="J13" s="62"/>
      <c r="K13" s="61"/>
      <c r="L13" s="61"/>
      <c r="M13" s="61"/>
      <c r="N13" s="61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</row>
    <row r="14" spans="1:26" ht="15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</row>
    <row r="15" spans="1:26" ht="15" customHeight="1">
      <c r="A15" s="54"/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63"/>
      <c r="P15" s="63"/>
      <c r="Q15" s="63"/>
      <c r="R15" s="63"/>
      <c r="S15" s="63"/>
      <c r="T15" s="63"/>
      <c r="U15" s="63"/>
      <c r="V15" s="63"/>
      <c r="W15" s="63"/>
      <c r="X15" s="50"/>
      <c r="Y15" s="50"/>
      <c r="Z15" s="50"/>
    </row>
    <row r="16" spans="1:26" ht="15" customHeight="1">
      <c r="A16" s="54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</row>
    <row r="17" spans="1:26" ht="15" customHeight="1">
      <c r="A17" s="61"/>
      <c r="B17" s="61"/>
      <c r="C17" s="61"/>
      <c r="D17" s="61"/>
      <c r="E17" s="61"/>
      <c r="F17" s="61"/>
      <c r="G17" s="61"/>
      <c r="H17" s="61"/>
      <c r="I17" s="62"/>
      <c r="J17" s="62"/>
      <c r="K17" s="61"/>
      <c r="L17" s="61"/>
      <c r="M17" s="61"/>
      <c r="N17" s="61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</row>
    <row r="18" spans="1:26" ht="15" customHeight="1">
      <c r="A18" s="54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</row>
    <row r="19" spans="1:26" ht="15" customHeight="1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63"/>
      <c r="P19" s="63"/>
      <c r="Q19" s="63"/>
      <c r="R19" s="63"/>
      <c r="S19" s="63"/>
      <c r="T19" s="63"/>
      <c r="U19" s="63"/>
      <c r="V19" s="63"/>
      <c r="W19" s="63"/>
      <c r="X19" s="50"/>
      <c r="Y19" s="50"/>
      <c r="Z19" s="50"/>
    </row>
    <row r="20" spans="1:26" ht="15" customHeight="1">
      <c r="A20" s="54"/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</row>
    <row r="21" spans="1:26" ht="15" customHeight="1">
      <c r="A21" s="61"/>
      <c r="B21" s="61"/>
      <c r="C21" s="61"/>
      <c r="D21" s="61"/>
      <c r="E21" s="61"/>
      <c r="F21" s="61"/>
      <c r="G21" s="61"/>
      <c r="H21" s="61"/>
      <c r="I21" s="62"/>
      <c r="J21" s="62"/>
      <c r="K21" s="61"/>
      <c r="L21" s="61"/>
      <c r="M21" s="61"/>
      <c r="N21" s="61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</row>
    <row r="22" spans="1:26" ht="15" customHeight="1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</row>
    <row r="23" spans="1:26" ht="15" customHeight="1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63"/>
      <c r="P23" s="63"/>
      <c r="Q23" s="63"/>
      <c r="R23" s="63"/>
      <c r="S23" s="63"/>
      <c r="T23" s="63"/>
      <c r="U23" s="63"/>
      <c r="V23" s="63"/>
      <c r="W23" s="63"/>
      <c r="X23" s="50"/>
      <c r="Y23" s="50"/>
      <c r="Z23" s="50"/>
    </row>
    <row r="24" spans="1:26" ht="15" customHeight="1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</row>
    <row r="25" spans="1:26" ht="15.75" customHeight="1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</row>
    <row r="26" spans="1:26" ht="15.75" customHeight="1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1239" t="s">
        <v>4426</v>
      </c>
      <c r="M26" s="1160"/>
      <c r="N26" s="116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</row>
    <row r="27" spans="1:26" ht="15.75" customHeight="1">
      <c r="A27" s="50"/>
      <c r="B27" s="1239" t="s">
        <v>182</v>
      </c>
      <c r="C27" s="1160"/>
      <c r="D27" s="1160"/>
      <c r="E27" s="116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</row>
    <row r="28" spans="1:26" ht="15.75" customHeight="1">
      <c r="A28" s="50"/>
      <c r="B28" s="1239" t="s">
        <v>183</v>
      </c>
      <c r="C28" s="1160"/>
      <c r="D28" s="1160"/>
      <c r="E28" s="1160"/>
      <c r="F28" s="50"/>
      <c r="G28" s="50"/>
      <c r="H28" s="50"/>
      <c r="I28" s="50"/>
      <c r="J28" s="50"/>
      <c r="K28" s="50"/>
      <c r="L28" s="1239" t="s">
        <v>184</v>
      </c>
      <c r="M28" s="1160"/>
      <c r="N28" s="116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</row>
    <row r="29" spans="1:26" ht="15.75" customHeight="1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</row>
    <row r="30" spans="1:26" ht="15.75" customHeight="1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</row>
    <row r="31" spans="1:26" ht="15.75" customHeight="1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</row>
    <row r="32" spans="1:26" ht="15.75" customHeight="1">
      <c r="A32" s="50"/>
      <c r="B32" s="1236" t="s">
        <v>185</v>
      </c>
      <c r="C32" s="1160"/>
      <c r="D32" s="1160"/>
      <c r="E32" s="1160"/>
      <c r="F32" s="50"/>
      <c r="G32" s="50"/>
      <c r="H32" s="50"/>
      <c r="I32" s="50"/>
      <c r="J32" s="50"/>
      <c r="K32" s="50"/>
      <c r="L32" s="1236" t="s">
        <v>186</v>
      </c>
      <c r="M32" s="1160"/>
      <c r="N32" s="116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</row>
    <row r="33" spans="1:26" ht="15.75" customHeight="1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</row>
    <row r="34" spans="1:26" ht="15.75" customHeight="1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spans="1:26" ht="15.75" customHeight="1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spans="1:26" ht="15.75" customHeight="1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spans="1:26" ht="15.75" customHeight="1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spans="1:26" ht="15.75" customHeight="1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spans="1:26" ht="15.75" customHeight="1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spans="1:26" ht="15.75" customHeight="1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spans="1:26" ht="15.75" customHeight="1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spans="1:26" ht="15.75" customHeight="1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spans="1:26" ht="15.75" customHeight="1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spans="1:26" ht="15.75" customHeight="1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spans="1:26" ht="15.75" customHeight="1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spans="1:26" ht="15.75" customHeight="1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spans="1:26" ht="15.7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spans="1:26" ht="15.75" customHeight="1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spans="1:26" ht="15.75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spans="1:26" ht="15.75" customHeight="1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spans="1:26" ht="15.75" customHeight="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spans="1:26" ht="15.75" customHeight="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spans="1:26" ht="15.75" customHeight="1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spans="1:26" ht="15.75" customHeight="1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spans="1:26" ht="15.75" customHeight="1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spans="1:26" ht="15.75" customHeight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spans="1:26" ht="15.7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spans="1:26" ht="15.75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spans="1:26" ht="15.7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spans="1:26" ht="15.75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spans="1:26" ht="15.75" customHeight="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spans="1:26" ht="15.7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spans="1:26" ht="15.7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spans="1:26" ht="15.7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spans="1:26" ht="15.7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spans="1:26" ht="15.7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spans="1:26" ht="15.7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spans="1:26" ht="15.7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spans="1:26" ht="15.7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spans="1:26" ht="15.7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spans="1:26" ht="15.7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spans="1:26" ht="15.7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spans="1:26" ht="15.7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spans="1:26" ht="15.7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spans="1:26" ht="15.7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spans="1:26" ht="15.7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spans="1:26" ht="15.7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spans="1:26" ht="15.7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spans="1:26" ht="15.7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spans="1:26" ht="15.7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spans="1:26" ht="15.7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spans="1:26" ht="15.7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spans="1:26" ht="15.7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spans="1:26" ht="15.7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spans="1:26" ht="15.7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spans="1:26" ht="15.7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spans="1:26" ht="15.7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spans="1:26" ht="15.7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spans="1:26" ht="15.7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spans="1:26" ht="15.7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spans="1:26" ht="15.7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spans="1:26" ht="15.7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spans="1:26" ht="15.7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spans="1:26" ht="15.7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spans="1:26" ht="15.7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spans="1:26" ht="15.7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spans="1:26" ht="15.7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spans="1:26" ht="15.7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spans="1:26" ht="15.7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spans="1:26" ht="15.7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spans="1:26" ht="15.7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spans="1:26" ht="15.7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spans="1:26" ht="15.7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spans="1:26" ht="15.7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spans="1:26" ht="15.7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spans="1:26" ht="15.7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spans="1:26" ht="15.7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spans="1:26" ht="15.7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spans="1:26" ht="15.7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spans="1:26" ht="15.7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spans="1:26" ht="15.7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spans="1:26" ht="15.7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spans="1:26" ht="15.7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spans="1:26" ht="15.7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spans="1:26" ht="15.7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spans="1:26" ht="15.7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spans="1:26" ht="15.7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spans="1:26" ht="15.7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spans="1:26" ht="15.7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spans="1:26" ht="15.7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spans="1:26" ht="15.7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spans="1:26" ht="15.7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spans="1:26" ht="15.7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spans="1:26" ht="15.7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spans="1:26" ht="15.7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spans="1:26" ht="15.7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spans="1:26" ht="15.7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spans="1:26" ht="15.7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spans="1:26" ht="15.7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spans="1:26" ht="15.7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spans="1:26" ht="15.7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spans="1:26" ht="15.7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spans="1:26" ht="15.7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spans="1:26" ht="15.7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spans="1:26" ht="15.7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spans="1:26" ht="15.7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spans="1:26" ht="15.7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spans="1:26" ht="15.7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spans="1:26" ht="15.7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spans="1:26" ht="15.7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spans="1:26" ht="15.7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spans="1:26" ht="15.7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spans="1:26" ht="15.7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spans="1:26" ht="15.7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spans="1:26" ht="15.7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spans="1:26" ht="15.7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spans="1:26" ht="15.7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spans="1:26" ht="15.7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spans="1:26" ht="15.7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spans="1:26" ht="15.7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spans="1:26" ht="15.7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spans="1:26" ht="15.7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spans="1:26" ht="15.7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spans="1:26" ht="15.7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spans="1:26" ht="15.7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spans="1:26" ht="15.7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spans="1:26" ht="15.7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spans="1:26" ht="15.7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spans="1:26" ht="15.7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spans="1:26" ht="15.7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spans="1:26" ht="15.7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spans="1:26" ht="15.7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spans="1:26" ht="15.7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spans="1:26" ht="15.7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spans="1:26" ht="15.7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spans="1:26" ht="15.7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spans="1:26" ht="15.7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spans="1:26" ht="15.7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spans="1:26" ht="15.7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spans="1:26" ht="15.7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spans="1:26" ht="15.7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spans="1:26" ht="15.7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spans="1:26" ht="15.7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spans="1:26" ht="15.7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spans="1:26" ht="15.7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spans="1:26" ht="15.7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spans="1:26" ht="15.7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spans="1:26" ht="15.7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spans="1:26" ht="15.7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spans="1:26" ht="15.7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spans="1:26" ht="15.7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spans="1:26" ht="15.7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spans="1:26" ht="15.7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spans="1:26" ht="15.7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spans="1:26" ht="15.7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spans="1:26" ht="15.7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spans="1:26" ht="15.7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spans="1:26" ht="15.7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spans="1:26" ht="15.7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spans="1:26" ht="15.7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spans="1:26" ht="15.7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spans="1:26" ht="15.7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spans="1:26" ht="15.7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spans="1:26" ht="15.7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spans="1:26" ht="15.7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spans="1:26" ht="15.7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spans="1:26" ht="15.7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spans="1:26" ht="15.7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spans="1:26" ht="15.7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spans="1:26" ht="15.7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spans="1:26" ht="15.7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spans="1:26" ht="15.7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spans="1:26" ht="15.7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spans="1:26" ht="15.7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spans="1:26" ht="15.7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spans="1:26" ht="15.7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spans="1:26" ht="15.7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spans="1:26" ht="15.7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spans="1:26" ht="15.7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spans="1:26" ht="15.7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spans="1:26" ht="15.7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spans="1:26" ht="15.7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spans="1:26" ht="15.7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spans="1:26" ht="15.7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spans="1:26" ht="15.7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spans="1:26" ht="15.7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spans="1:26" ht="15.7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spans="1:26" ht="15.7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spans="1:26" ht="15.7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spans="1:26" ht="15.7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spans="1:26" ht="15.7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spans="1:26" ht="15.7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spans="1:26" ht="15.7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spans="1:26" ht="15.7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spans="1:26" ht="15.7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spans="1:26" ht="15.7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spans="1:26" ht="15.7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spans="1:26" ht="15.7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spans="1:26" ht="15.7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spans="1:26" ht="15.7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spans="1:26" ht="15.7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spans="1:26" ht="15.7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spans="1:26" ht="15.7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spans="1:26" ht="15.7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spans="1:26" ht="15.7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spans="1:26" ht="15.7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spans="1:26" ht="15.7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spans="1:26" ht="15.7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spans="1:26" ht="15.7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spans="1:26" ht="15.7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spans="1:26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spans="1:26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spans="1:26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spans="1:26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spans="1:26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spans="1:26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spans="1:26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spans="1:26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spans="1:26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spans="1:26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spans="1:26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spans="1:26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spans="1:26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spans="1:26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spans="1:26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spans="1:26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spans="1:26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spans="1:26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spans="1:26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spans="1:26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spans="1:26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spans="1:26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spans="1:26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spans="1:26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spans="1:26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spans="1:26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spans="1:26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spans="1:26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spans="1:26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spans="1:26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spans="1:26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spans="1:26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spans="1:26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spans="1:26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</row>
    <row r="275" spans="1:26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</row>
    <row r="276" spans="1:26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</row>
    <row r="277" spans="1:26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</row>
    <row r="278" spans="1:26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</row>
    <row r="279" spans="1:26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</row>
    <row r="280" spans="1:26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</row>
    <row r="281" spans="1:26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</row>
    <row r="282" spans="1:26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</row>
    <row r="283" spans="1:26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</row>
    <row r="284" spans="1:26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</row>
    <row r="285" spans="1:26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</row>
    <row r="286" spans="1:26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</row>
    <row r="287" spans="1:26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</row>
    <row r="288" spans="1:26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</row>
    <row r="289" spans="1:26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</row>
    <row r="290" spans="1:26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</row>
    <row r="291" spans="1:26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</row>
    <row r="292" spans="1:26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</row>
    <row r="293" spans="1:26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</row>
    <row r="294" spans="1:26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</row>
    <row r="295" spans="1:26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</row>
    <row r="296" spans="1:26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</row>
    <row r="297" spans="1:26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</row>
    <row r="298" spans="1:26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</row>
    <row r="299" spans="1:26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</row>
    <row r="300" spans="1:26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</row>
    <row r="301" spans="1:26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</row>
    <row r="302" spans="1:26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</row>
    <row r="303" spans="1:26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</row>
    <row r="304" spans="1:26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</row>
    <row r="305" spans="1:26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</row>
    <row r="306" spans="1:26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</row>
    <row r="307" spans="1:26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</row>
    <row r="308" spans="1:26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</row>
    <row r="309" spans="1:26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</row>
    <row r="310" spans="1:26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</row>
    <row r="311" spans="1:26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</row>
    <row r="312" spans="1:26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</row>
    <row r="313" spans="1:26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</row>
    <row r="314" spans="1:26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</row>
    <row r="315" spans="1:26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</row>
    <row r="316" spans="1:26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</row>
    <row r="317" spans="1:26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</row>
    <row r="318" spans="1:26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</row>
    <row r="319" spans="1:26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</row>
    <row r="320" spans="1:26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</row>
    <row r="321" spans="1:26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</row>
    <row r="322" spans="1:26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</row>
    <row r="323" spans="1:26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</row>
    <row r="324" spans="1:26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</row>
    <row r="325" spans="1:26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</row>
    <row r="326" spans="1:26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</row>
    <row r="327" spans="1:26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</row>
    <row r="328" spans="1:26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</row>
    <row r="329" spans="1:26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</row>
    <row r="330" spans="1:26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</row>
    <row r="331" spans="1:26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</row>
    <row r="332" spans="1:26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</row>
    <row r="333" spans="1:26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</row>
    <row r="334" spans="1:26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</row>
    <row r="335" spans="1:26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</row>
    <row r="336" spans="1:26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</row>
    <row r="337" spans="1:26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</row>
    <row r="338" spans="1:26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</row>
    <row r="339" spans="1:26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</row>
    <row r="340" spans="1:26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</row>
    <row r="341" spans="1:26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</row>
    <row r="342" spans="1:26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</row>
    <row r="343" spans="1:26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</row>
    <row r="344" spans="1:26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</row>
    <row r="345" spans="1:26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</row>
    <row r="346" spans="1:26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</row>
    <row r="347" spans="1:26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</row>
    <row r="348" spans="1:26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</row>
    <row r="349" spans="1:26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</row>
    <row r="350" spans="1:26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</row>
    <row r="351" spans="1:26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</row>
    <row r="352" spans="1:26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</row>
    <row r="353" spans="1:26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</row>
    <row r="354" spans="1:26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</row>
    <row r="355" spans="1:26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</row>
    <row r="356" spans="1:26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</row>
    <row r="357" spans="1:26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</row>
    <row r="358" spans="1:26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</row>
    <row r="359" spans="1:26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</row>
    <row r="360" spans="1:26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</row>
    <row r="361" spans="1:26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</row>
    <row r="362" spans="1:26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</row>
    <row r="363" spans="1:26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</row>
    <row r="364" spans="1:26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</row>
    <row r="365" spans="1:26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</row>
    <row r="366" spans="1:26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</row>
    <row r="367" spans="1:26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</row>
    <row r="368" spans="1:26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</row>
    <row r="369" spans="1:26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</row>
    <row r="370" spans="1:26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</row>
    <row r="371" spans="1:26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</row>
    <row r="372" spans="1:26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</row>
    <row r="373" spans="1:26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</row>
    <row r="374" spans="1:26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</row>
    <row r="375" spans="1:26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</row>
    <row r="376" spans="1:26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</row>
    <row r="377" spans="1:26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</row>
    <row r="378" spans="1:26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</row>
    <row r="379" spans="1:26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</row>
    <row r="380" spans="1:26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</row>
    <row r="381" spans="1:26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</row>
    <row r="382" spans="1:26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</row>
    <row r="383" spans="1:26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</row>
    <row r="384" spans="1:26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</row>
    <row r="385" spans="1:26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</row>
    <row r="386" spans="1:26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</row>
    <row r="387" spans="1:26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</row>
    <row r="388" spans="1:26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</row>
    <row r="389" spans="1:26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</row>
    <row r="390" spans="1:26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</row>
    <row r="391" spans="1:26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</row>
    <row r="392" spans="1:26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</row>
    <row r="393" spans="1:26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</row>
    <row r="394" spans="1:26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</row>
    <row r="395" spans="1:26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</row>
    <row r="396" spans="1:26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</row>
    <row r="397" spans="1:26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</row>
    <row r="398" spans="1:26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</row>
    <row r="399" spans="1:26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</row>
    <row r="400" spans="1:26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</row>
    <row r="401" spans="1:26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</row>
    <row r="402" spans="1:26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</row>
    <row r="403" spans="1:26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</row>
    <row r="404" spans="1:26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</row>
    <row r="405" spans="1:26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</row>
    <row r="406" spans="1:26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</row>
    <row r="407" spans="1:26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</row>
    <row r="408" spans="1:26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</row>
    <row r="409" spans="1:26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</row>
    <row r="410" spans="1:26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</row>
    <row r="411" spans="1:26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</row>
    <row r="412" spans="1:26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</row>
    <row r="413" spans="1:26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</row>
    <row r="414" spans="1:26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</row>
    <row r="415" spans="1:26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</row>
    <row r="416" spans="1:26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</row>
    <row r="417" spans="1:26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</row>
    <row r="418" spans="1:26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</row>
    <row r="419" spans="1:26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</row>
    <row r="420" spans="1:26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</row>
    <row r="421" spans="1:26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</row>
    <row r="422" spans="1:26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</row>
    <row r="423" spans="1:26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</row>
    <row r="424" spans="1:26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</row>
    <row r="425" spans="1:26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</row>
    <row r="426" spans="1:26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</row>
    <row r="427" spans="1:26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</row>
    <row r="428" spans="1:26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</row>
    <row r="429" spans="1:26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</row>
    <row r="430" spans="1:26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</row>
    <row r="431" spans="1:26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</row>
    <row r="432" spans="1:26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</row>
    <row r="433" spans="1:26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</row>
    <row r="434" spans="1:26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</row>
    <row r="435" spans="1:26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</row>
    <row r="436" spans="1:26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</row>
    <row r="437" spans="1:26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</row>
    <row r="438" spans="1:26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</row>
    <row r="439" spans="1:26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</row>
    <row r="440" spans="1:26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</row>
    <row r="441" spans="1:26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</row>
    <row r="442" spans="1:26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</row>
    <row r="443" spans="1:26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</row>
    <row r="444" spans="1:26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</row>
    <row r="445" spans="1:26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</row>
    <row r="446" spans="1:26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</row>
    <row r="447" spans="1:26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</row>
    <row r="448" spans="1:26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</row>
    <row r="449" spans="1:26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</row>
    <row r="450" spans="1:26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</row>
    <row r="451" spans="1:26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</row>
    <row r="452" spans="1:26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</row>
    <row r="453" spans="1:26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</row>
    <row r="454" spans="1:26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</row>
    <row r="455" spans="1:26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</row>
    <row r="456" spans="1:26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</row>
    <row r="457" spans="1:26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</row>
    <row r="458" spans="1:26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</row>
    <row r="459" spans="1:26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</row>
    <row r="460" spans="1:26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</row>
    <row r="461" spans="1:26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</row>
    <row r="462" spans="1:26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</row>
    <row r="463" spans="1:26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</row>
    <row r="464" spans="1:26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</row>
    <row r="465" spans="1:26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</row>
    <row r="466" spans="1:26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</row>
    <row r="467" spans="1:26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</row>
    <row r="468" spans="1:26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</row>
    <row r="469" spans="1:26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</row>
    <row r="470" spans="1:26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</row>
    <row r="471" spans="1:26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</row>
    <row r="472" spans="1:26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</row>
    <row r="473" spans="1:26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</row>
    <row r="474" spans="1:26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</row>
    <row r="475" spans="1:26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</row>
    <row r="476" spans="1:26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</row>
    <row r="477" spans="1:26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</row>
    <row r="478" spans="1:26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</row>
    <row r="479" spans="1:26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</row>
    <row r="480" spans="1:26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</row>
    <row r="481" spans="1:26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</row>
    <row r="482" spans="1:26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</row>
    <row r="483" spans="1:26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</row>
    <row r="484" spans="1:26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</row>
    <row r="485" spans="1:26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</row>
    <row r="486" spans="1:26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</row>
    <row r="487" spans="1:26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</row>
    <row r="488" spans="1:26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</row>
    <row r="489" spans="1:26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</row>
    <row r="490" spans="1:26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</row>
    <row r="491" spans="1:26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</row>
    <row r="492" spans="1:26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</row>
    <row r="493" spans="1:26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</row>
    <row r="494" spans="1:26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</row>
    <row r="495" spans="1:26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</row>
    <row r="496" spans="1:26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</row>
    <row r="497" spans="1:26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</row>
    <row r="498" spans="1:26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</row>
    <row r="499" spans="1:26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</row>
    <row r="500" spans="1:26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</row>
    <row r="501" spans="1:26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</row>
    <row r="502" spans="1:26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</row>
    <row r="503" spans="1:26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</row>
    <row r="504" spans="1:26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</row>
    <row r="505" spans="1:26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</row>
    <row r="506" spans="1:26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</row>
    <row r="507" spans="1:26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</row>
    <row r="508" spans="1:26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</row>
    <row r="509" spans="1:26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</row>
    <row r="510" spans="1:26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</row>
    <row r="511" spans="1:26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</row>
    <row r="512" spans="1:26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</row>
    <row r="513" spans="1:26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</row>
    <row r="514" spans="1:26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</row>
    <row r="515" spans="1:26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</row>
    <row r="516" spans="1:26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</row>
    <row r="517" spans="1:26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</row>
    <row r="518" spans="1:26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</row>
    <row r="519" spans="1:26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</row>
    <row r="520" spans="1:26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</row>
    <row r="521" spans="1:26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</row>
    <row r="522" spans="1:26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</row>
    <row r="523" spans="1:26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</row>
    <row r="524" spans="1:26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</row>
    <row r="525" spans="1:26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</row>
    <row r="526" spans="1:26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</row>
    <row r="527" spans="1:26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</row>
    <row r="528" spans="1:26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</row>
    <row r="529" spans="1:26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</row>
    <row r="530" spans="1:26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</row>
    <row r="531" spans="1:26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</row>
    <row r="532" spans="1:26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</row>
    <row r="533" spans="1:26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</row>
    <row r="534" spans="1:26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</row>
    <row r="535" spans="1:26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</row>
    <row r="536" spans="1:26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</row>
    <row r="537" spans="1:26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</row>
    <row r="538" spans="1:26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</row>
    <row r="539" spans="1:26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</row>
    <row r="540" spans="1:26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</row>
    <row r="541" spans="1:26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</row>
    <row r="542" spans="1:26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</row>
    <row r="543" spans="1:26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</row>
    <row r="544" spans="1:26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</row>
    <row r="545" spans="1:26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</row>
    <row r="546" spans="1:26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</row>
    <row r="547" spans="1:26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</row>
    <row r="548" spans="1:26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</row>
    <row r="549" spans="1:26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</row>
    <row r="550" spans="1:26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</row>
    <row r="551" spans="1:26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</row>
    <row r="552" spans="1:26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</row>
    <row r="553" spans="1:26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</row>
    <row r="554" spans="1:26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</row>
    <row r="555" spans="1:26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</row>
    <row r="556" spans="1:26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</row>
    <row r="557" spans="1:26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</row>
    <row r="558" spans="1:26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</row>
    <row r="559" spans="1:26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</row>
    <row r="560" spans="1:26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</row>
    <row r="561" spans="1:26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</row>
    <row r="562" spans="1:26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</row>
    <row r="563" spans="1:26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</row>
    <row r="564" spans="1:26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</row>
    <row r="565" spans="1:26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</row>
    <row r="566" spans="1:26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</row>
    <row r="567" spans="1:26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</row>
    <row r="568" spans="1:26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</row>
    <row r="569" spans="1:26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</row>
    <row r="570" spans="1:26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</row>
    <row r="571" spans="1:26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</row>
    <row r="572" spans="1:26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</row>
    <row r="573" spans="1:26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</row>
    <row r="574" spans="1:26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</row>
    <row r="575" spans="1:26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</row>
    <row r="576" spans="1:26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</row>
    <row r="577" spans="1:26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</row>
    <row r="578" spans="1:26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</row>
    <row r="579" spans="1:26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</row>
    <row r="580" spans="1:26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</row>
    <row r="581" spans="1:26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</row>
    <row r="582" spans="1:26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</row>
    <row r="583" spans="1:26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</row>
    <row r="584" spans="1:26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</row>
    <row r="585" spans="1:26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</row>
    <row r="586" spans="1:26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</row>
    <row r="587" spans="1:26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</row>
    <row r="588" spans="1:26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</row>
    <row r="589" spans="1:26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</row>
    <row r="590" spans="1:26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</row>
    <row r="591" spans="1:26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</row>
    <row r="592" spans="1:26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</row>
    <row r="593" spans="1:26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</row>
    <row r="594" spans="1:26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</row>
    <row r="595" spans="1:26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</row>
    <row r="596" spans="1:26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</row>
    <row r="597" spans="1:26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</row>
    <row r="598" spans="1:26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</row>
    <row r="599" spans="1:26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</row>
    <row r="600" spans="1:26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</row>
    <row r="601" spans="1:26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</row>
    <row r="602" spans="1:26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</row>
    <row r="603" spans="1:26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</row>
    <row r="604" spans="1:26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</row>
    <row r="605" spans="1:26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</row>
    <row r="606" spans="1:26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</row>
    <row r="607" spans="1:26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</row>
    <row r="608" spans="1:26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</row>
    <row r="609" spans="1:26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</row>
    <row r="610" spans="1:26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</row>
    <row r="611" spans="1:26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</row>
    <row r="612" spans="1:26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</row>
    <row r="613" spans="1:26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</row>
    <row r="614" spans="1:26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</row>
    <row r="615" spans="1:26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</row>
    <row r="616" spans="1:26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</row>
    <row r="617" spans="1:26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</row>
    <row r="618" spans="1:26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</row>
    <row r="619" spans="1:26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</row>
    <row r="620" spans="1:26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</row>
    <row r="621" spans="1:26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</row>
    <row r="622" spans="1:26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</row>
    <row r="623" spans="1:26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</row>
    <row r="624" spans="1:26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</row>
    <row r="625" spans="1:26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</row>
    <row r="626" spans="1:26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</row>
    <row r="627" spans="1:26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</row>
    <row r="628" spans="1:26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</row>
    <row r="629" spans="1:26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</row>
    <row r="630" spans="1:26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</row>
    <row r="631" spans="1:26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</row>
    <row r="632" spans="1:26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</row>
    <row r="633" spans="1:26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</row>
    <row r="634" spans="1:26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</row>
    <row r="635" spans="1:26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</row>
    <row r="636" spans="1:26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</row>
    <row r="637" spans="1:26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</row>
    <row r="638" spans="1:26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</row>
    <row r="639" spans="1:26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</row>
    <row r="640" spans="1:26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</row>
    <row r="641" spans="1:26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</row>
    <row r="642" spans="1:26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</row>
    <row r="643" spans="1:26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</row>
    <row r="644" spans="1:26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</row>
    <row r="645" spans="1:26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</row>
    <row r="646" spans="1:26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</row>
    <row r="647" spans="1:26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</row>
    <row r="648" spans="1:26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</row>
    <row r="649" spans="1:26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</row>
    <row r="650" spans="1:26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</row>
    <row r="651" spans="1:26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</row>
    <row r="652" spans="1:26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</row>
    <row r="653" spans="1:26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</row>
    <row r="654" spans="1:26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</row>
    <row r="655" spans="1:26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</row>
    <row r="656" spans="1:26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</row>
    <row r="657" spans="1:26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</row>
    <row r="658" spans="1:26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</row>
    <row r="659" spans="1:26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</row>
    <row r="660" spans="1:26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</row>
    <row r="661" spans="1:26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</row>
    <row r="662" spans="1:26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</row>
    <row r="663" spans="1:26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</row>
    <row r="664" spans="1:26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</row>
    <row r="665" spans="1:26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</row>
    <row r="666" spans="1:26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</row>
    <row r="667" spans="1:26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</row>
    <row r="668" spans="1:26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</row>
    <row r="669" spans="1:26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</row>
    <row r="670" spans="1:26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</row>
    <row r="671" spans="1:26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</row>
    <row r="672" spans="1:26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</row>
    <row r="673" spans="1:26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</row>
    <row r="674" spans="1:26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</row>
    <row r="675" spans="1:26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</row>
    <row r="676" spans="1:26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</row>
    <row r="677" spans="1:26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</row>
    <row r="678" spans="1:26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</row>
    <row r="679" spans="1:26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</row>
    <row r="680" spans="1:26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</row>
    <row r="681" spans="1:26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</row>
    <row r="682" spans="1:26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</row>
    <row r="683" spans="1:26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</row>
    <row r="684" spans="1:26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</row>
    <row r="685" spans="1:26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</row>
    <row r="686" spans="1:26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</row>
    <row r="687" spans="1:26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</row>
    <row r="688" spans="1:26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</row>
    <row r="689" spans="1:26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</row>
    <row r="690" spans="1:26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</row>
    <row r="691" spans="1:26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</row>
    <row r="692" spans="1:26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</row>
    <row r="693" spans="1:26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</row>
    <row r="694" spans="1:26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</row>
    <row r="695" spans="1:26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</row>
    <row r="696" spans="1:26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</row>
    <row r="697" spans="1:26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</row>
    <row r="698" spans="1:26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</row>
    <row r="699" spans="1:26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</row>
    <row r="700" spans="1:26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</row>
    <row r="701" spans="1:26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</row>
    <row r="702" spans="1:26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</row>
    <row r="703" spans="1:26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</row>
    <row r="704" spans="1:26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</row>
    <row r="705" spans="1:26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</row>
    <row r="706" spans="1:26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</row>
    <row r="707" spans="1:26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</row>
    <row r="708" spans="1:26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</row>
    <row r="709" spans="1:26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</row>
    <row r="710" spans="1:26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</row>
    <row r="711" spans="1:26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</row>
    <row r="712" spans="1:26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</row>
    <row r="713" spans="1:26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</row>
    <row r="714" spans="1:26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</row>
    <row r="715" spans="1:26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</row>
    <row r="716" spans="1:26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</row>
    <row r="717" spans="1:26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</row>
    <row r="718" spans="1:26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</row>
    <row r="719" spans="1:26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</row>
    <row r="720" spans="1:26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</row>
    <row r="721" spans="1:26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</row>
    <row r="722" spans="1:26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</row>
    <row r="723" spans="1:26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</row>
    <row r="724" spans="1:26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</row>
    <row r="725" spans="1:26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</row>
    <row r="726" spans="1:26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</row>
    <row r="727" spans="1:26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</row>
    <row r="728" spans="1:26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</row>
    <row r="729" spans="1:26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</row>
    <row r="730" spans="1:26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</row>
    <row r="731" spans="1:26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</row>
    <row r="732" spans="1:26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</row>
    <row r="733" spans="1:26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</row>
    <row r="734" spans="1:26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</row>
    <row r="735" spans="1:26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</row>
    <row r="736" spans="1:26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</row>
    <row r="737" spans="1:26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</row>
    <row r="738" spans="1:26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</row>
    <row r="739" spans="1:26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</row>
    <row r="740" spans="1:26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</row>
    <row r="741" spans="1:26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</row>
    <row r="742" spans="1:26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</row>
    <row r="743" spans="1:26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</row>
    <row r="744" spans="1:26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</row>
    <row r="745" spans="1:26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</row>
    <row r="746" spans="1:26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</row>
    <row r="747" spans="1:26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</row>
    <row r="748" spans="1:26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</row>
    <row r="749" spans="1:26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</row>
    <row r="750" spans="1:26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</row>
    <row r="751" spans="1:26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</row>
    <row r="752" spans="1:26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</row>
    <row r="753" spans="1:26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</row>
    <row r="754" spans="1:26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</row>
    <row r="755" spans="1:26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</row>
    <row r="756" spans="1:26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</row>
    <row r="757" spans="1:26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</row>
    <row r="758" spans="1:26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</row>
    <row r="759" spans="1:26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</row>
    <row r="760" spans="1:26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</row>
    <row r="761" spans="1:26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</row>
    <row r="762" spans="1:26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</row>
    <row r="763" spans="1:26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</row>
    <row r="764" spans="1:26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</row>
    <row r="765" spans="1:26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</row>
    <row r="766" spans="1:26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</row>
    <row r="767" spans="1:26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</row>
    <row r="768" spans="1:26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</row>
    <row r="769" spans="1:26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</row>
    <row r="770" spans="1:26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</row>
    <row r="771" spans="1:26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</row>
    <row r="772" spans="1:26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</row>
    <row r="773" spans="1:26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</row>
    <row r="774" spans="1:26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</row>
    <row r="775" spans="1:26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</row>
    <row r="776" spans="1:26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</row>
    <row r="777" spans="1:26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</row>
    <row r="778" spans="1:26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</row>
    <row r="779" spans="1:26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</row>
    <row r="780" spans="1:26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</row>
    <row r="781" spans="1:26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</row>
    <row r="782" spans="1:26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</row>
    <row r="783" spans="1:26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</row>
    <row r="784" spans="1:26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</row>
    <row r="785" spans="1:26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</row>
    <row r="786" spans="1:26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</row>
    <row r="787" spans="1:26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</row>
    <row r="788" spans="1:26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</row>
    <row r="789" spans="1:26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</row>
    <row r="790" spans="1:26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</row>
    <row r="791" spans="1:26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</row>
    <row r="792" spans="1:26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</row>
    <row r="793" spans="1:26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</row>
    <row r="794" spans="1:26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</row>
    <row r="795" spans="1:26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</row>
    <row r="796" spans="1:26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</row>
    <row r="797" spans="1:26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</row>
    <row r="798" spans="1:26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</row>
    <row r="799" spans="1:26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</row>
    <row r="800" spans="1:26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</row>
    <row r="801" spans="1:26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</row>
    <row r="802" spans="1:26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</row>
    <row r="803" spans="1:26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</row>
    <row r="804" spans="1:26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</row>
    <row r="805" spans="1:26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</row>
    <row r="806" spans="1:26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</row>
    <row r="807" spans="1:26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</row>
    <row r="808" spans="1:26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</row>
    <row r="809" spans="1:26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</row>
    <row r="810" spans="1:26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</row>
    <row r="811" spans="1:26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</row>
    <row r="812" spans="1:26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</row>
    <row r="813" spans="1:26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</row>
    <row r="814" spans="1:26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</row>
    <row r="815" spans="1:26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</row>
    <row r="816" spans="1:26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</row>
    <row r="817" spans="1:26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</row>
    <row r="818" spans="1:26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</row>
    <row r="819" spans="1:26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</row>
    <row r="820" spans="1:26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</row>
    <row r="821" spans="1:26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</row>
    <row r="822" spans="1:26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</row>
    <row r="823" spans="1:26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</row>
    <row r="824" spans="1:26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</row>
    <row r="825" spans="1:26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</row>
    <row r="826" spans="1:26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</row>
    <row r="827" spans="1:26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</row>
    <row r="828" spans="1:26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</row>
    <row r="829" spans="1:26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</row>
    <row r="830" spans="1:26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</row>
    <row r="831" spans="1:26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</row>
    <row r="832" spans="1:26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</row>
    <row r="833" spans="1:26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</row>
    <row r="834" spans="1:26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</row>
    <row r="835" spans="1:26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</row>
    <row r="836" spans="1:26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</row>
    <row r="837" spans="1:26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</row>
    <row r="838" spans="1:26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</row>
    <row r="839" spans="1:26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</row>
    <row r="840" spans="1:26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</row>
    <row r="841" spans="1:26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</row>
    <row r="842" spans="1:26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</row>
    <row r="843" spans="1:26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</row>
    <row r="844" spans="1:26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</row>
    <row r="845" spans="1:26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</row>
    <row r="846" spans="1:26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</row>
    <row r="847" spans="1:26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</row>
    <row r="848" spans="1:26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</row>
    <row r="849" spans="1:26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</row>
    <row r="850" spans="1:26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</row>
    <row r="851" spans="1:26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</row>
    <row r="852" spans="1:26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</row>
    <row r="853" spans="1:26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</row>
    <row r="854" spans="1:26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</row>
    <row r="855" spans="1:26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</row>
    <row r="856" spans="1:26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</row>
    <row r="857" spans="1:26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</row>
    <row r="858" spans="1:26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</row>
    <row r="859" spans="1:26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</row>
    <row r="860" spans="1:26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</row>
    <row r="861" spans="1:26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</row>
    <row r="862" spans="1:26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</row>
    <row r="863" spans="1:26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</row>
    <row r="864" spans="1:26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</row>
    <row r="865" spans="1:26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</row>
    <row r="866" spans="1:26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</row>
    <row r="867" spans="1:26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</row>
    <row r="868" spans="1:26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</row>
    <row r="869" spans="1:26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</row>
    <row r="870" spans="1:26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</row>
    <row r="871" spans="1:26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</row>
    <row r="872" spans="1:26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</row>
    <row r="873" spans="1:26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</row>
    <row r="874" spans="1:26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</row>
    <row r="875" spans="1:26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</row>
    <row r="876" spans="1:26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</row>
    <row r="877" spans="1:26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</row>
    <row r="878" spans="1:26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</row>
    <row r="879" spans="1:26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</row>
    <row r="880" spans="1:26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</row>
    <row r="881" spans="1:26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</row>
    <row r="882" spans="1:26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</row>
    <row r="883" spans="1:26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</row>
    <row r="884" spans="1:26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</row>
    <row r="885" spans="1:26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</row>
    <row r="886" spans="1:26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</row>
    <row r="887" spans="1:26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</row>
    <row r="888" spans="1:26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</row>
    <row r="889" spans="1:26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</row>
    <row r="890" spans="1:26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</row>
    <row r="891" spans="1:26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</row>
    <row r="892" spans="1:26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</row>
    <row r="893" spans="1:26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</row>
    <row r="894" spans="1:26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</row>
    <row r="895" spans="1:26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</row>
    <row r="896" spans="1:26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</row>
    <row r="897" spans="1:26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</row>
    <row r="898" spans="1:26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</row>
    <row r="899" spans="1:26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</row>
    <row r="900" spans="1:26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</row>
    <row r="901" spans="1:26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</row>
    <row r="902" spans="1:26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</row>
    <row r="903" spans="1:26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</row>
    <row r="904" spans="1:26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</row>
    <row r="905" spans="1:26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</row>
    <row r="906" spans="1:26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</row>
    <row r="907" spans="1:26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</row>
    <row r="908" spans="1:26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</row>
    <row r="909" spans="1:26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</row>
    <row r="910" spans="1:26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</row>
    <row r="911" spans="1:26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</row>
    <row r="912" spans="1:26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</row>
    <row r="913" spans="1:26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</row>
    <row r="914" spans="1:26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</row>
    <row r="915" spans="1:26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</row>
    <row r="916" spans="1:26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</row>
    <row r="917" spans="1:26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</row>
    <row r="918" spans="1:26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</row>
    <row r="919" spans="1:26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</row>
    <row r="920" spans="1:26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</row>
    <row r="921" spans="1:26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</row>
    <row r="922" spans="1:26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</row>
    <row r="923" spans="1:26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</row>
    <row r="924" spans="1:26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</row>
    <row r="925" spans="1:26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</row>
    <row r="926" spans="1:26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</row>
    <row r="927" spans="1:26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</row>
    <row r="928" spans="1:26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</row>
    <row r="929" spans="1:26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</row>
    <row r="930" spans="1:26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</row>
    <row r="931" spans="1:26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</row>
    <row r="932" spans="1:26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</row>
    <row r="933" spans="1:26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</row>
    <row r="934" spans="1:26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</row>
    <row r="935" spans="1:26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</row>
    <row r="936" spans="1:26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</row>
    <row r="937" spans="1:26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</row>
    <row r="938" spans="1:26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</row>
    <row r="939" spans="1:26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</row>
    <row r="940" spans="1:26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</row>
    <row r="941" spans="1:26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</row>
    <row r="942" spans="1:26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</row>
    <row r="943" spans="1:26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</row>
    <row r="944" spans="1:26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</row>
    <row r="945" spans="1:26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</row>
    <row r="946" spans="1:26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</row>
    <row r="947" spans="1:26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</row>
    <row r="948" spans="1:26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</row>
    <row r="949" spans="1:26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</row>
    <row r="950" spans="1:26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</row>
    <row r="951" spans="1:26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</row>
    <row r="952" spans="1:26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</row>
    <row r="953" spans="1:26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</row>
    <row r="954" spans="1:26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</row>
    <row r="955" spans="1:26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</row>
    <row r="956" spans="1:26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</row>
    <row r="957" spans="1:26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</row>
    <row r="958" spans="1:26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</row>
    <row r="959" spans="1:26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</row>
    <row r="960" spans="1:26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</row>
    <row r="961" spans="1:26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</row>
    <row r="962" spans="1:26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</row>
    <row r="963" spans="1:26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</row>
    <row r="964" spans="1:26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</row>
    <row r="965" spans="1:26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</row>
    <row r="966" spans="1:26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</row>
    <row r="967" spans="1:26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</row>
    <row r="968" spans="1:26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</row>
    <row r="969" spans="1:26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</row>
    <row r="970" spans="1:26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</row>
    <row r="971" spans="1:26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</row>
    <row r="972" spans="1:26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</row>
    <row r="973" spans="1:26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</row>
    <row r="974" spans="1:26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</row>
    <row r="975" spans="1:26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</row>
    <row r="976" spans="1:26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</row>
    <row r="977" spans="1:26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</row>
    <row r="978" spans="1:26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</row>
    <row r="979" spans="1:26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</row>
    <row r="980" spans="1:26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</row>
    <row r="981" spans="1:26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</row>
    <row r="982" spans="1:26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</row>
    <row r="983" spans="1:26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</row>
    <row r="984" spans="1:26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</row>
    <row r="985" spans="1:26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</row>
    <row r="986" spans="1:26" ht="15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</row>
    <row r="987" spans="1:26" ht="15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</row>
    <row r="988" spans="1:26" ht="15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</row>
    <row r="989" spans="1:26" ht="15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</row>
    <row r="990" spans="1:26" ht="15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</row>
    <row r="991" spans="1:26" ht="15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</row>
    <row r="992" spans="1:26" ht="15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</row>
    <row r="993" spans="1:26" ht="15.7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</row>
    <row r="994" spans="1:26" ht="15.7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</row>
    <row r="995" spans="1:26" ht="15.7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</row>
    <row r="996" spans="1:26" ht="15.7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</row>
    <row r="997" spans="1:26" ht="15.7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</row>
    <row r="998" spans="1:26" ht="15.7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</row>
    <row r="999" spans="1:26" ht="15.7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</row>
    <row r="1000" spans="1:26" ht="15.7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</row>
  </sheetData>
  <mergeCells count="23">
    <mergeCell ref="A3:N3"/>
    <mergeCell ref="A4:N4"/>
    <mergeCell ref="A9:A11"/>
    <mergeCell ref="B9:B11"/>
    <mergeCell ref="E9:E11"/>
    <mergeCell ref="F9:F11"/>
    <mergeCell ref="G9:G11"/>
    <mergeCell ref="N9:N11"/>
    <mergeCell ref="C9:D9"/>
    <mergeCell ref="H9:J9"/>
    <mergeCell ref="L26:N26"/>
    <mergeCell ref="L28:N28"/>
    <mergeCell ref="L32:N32"/>
    <mergeCell ref="C10:C11"/>
    <mergeCell ref="D10:D11"/>
    <mergeCell ref="B27:E27"/>
    <mergeCell ref="B28:E28"/>
    <mergeCell ref="B32:E32"/>
    <mergeCell ref="H10:H11"/>
    <mergeCell ref="I10:J10"/>
    <mergeCell ref="K9:K11"/>
    <mergeCell ref="L9:L11"/>
    <mergeCell ref="M9:M11"/>
  </mergeCells>
  <printOptions horizontalCentered="1"/>
  <pageMargins left="0" right="0" top="0.39370078740157483" bottom="0" header="0" footer="0"/>
  <pageSetup paperSize="1000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0D163-076C-450A-8D4B-FFE891A1F532}">
  <sheetPr>
    <tabColor rgb="FF92D050"/>
  </sheetPr>
  <dimension ref="A1:T1123"/>
  <sheetViews>
    <sheetView workbookViewId="0">
      <pane ySplit="6" topLeftCell="A525" activePane="bottomLeft" state="frozen"/>
      <selection pane="bottomLeft" activeCell="L532" sqref="L532:O532"/>
    </sheetView>
  </sheetViews>
  <sheetFormatPr defaultRowHeight="15"/>
  <cols>
    <col min="1" max="1" width="5.28515625" style="343" customWidth="1"/>
    <col min="2" max="2" width="14.42578125" style="343"/>
    <col min="3" max="3" width="8.28515625" style="343" customWidth="1"/>
    <col min="4" max="4" width="14.140625" style="344" customWidth="1"/>
    <col min="5" max="5" width="10.85546875" style="344" customWidth="1"/>
    <col min="6" max="6" width="12.5703125" style="344" customWidth="1"/>
    <col min="7" max="7" width="11" style="344" customWidth="1"/>
    <col min="8" max="8" width="10" style="343" customWidth="1"/>
    <col min="9" max="9" width="9.28515625" style="345" customWidth="1"/>
    <col min="10" max="10" width="8.7109375" style="345" customWidth="1"/>
    <col min="11" max="11" width="7.140625" style="345" customWidth="1"/>
    <col min="12" max="12" width="5.140625" style="343" customWidth="1"/>
    <col min="13" max="13" width="4.7109375" style="343" customWidth="1"/>
    <col min="14" max="14" width="8.7109375" style="343" customWidth="1"/>
    <col min="15" max="15" width="21.5703125" style="844" customWidth="1"/>
    <col min="16" max="16" width="7.28515625" style="343" customWidth="1"/>
    <col min="18" max="18" width="10.140625" bestFit="1" customWidth="1"/>
    <col min="20" max="20" width="11.140625" bestFit="1" customWidth="1"/>
  </cols>
  <sheetData>
    <row r="1" spans="1:18">
      <c r="A1" s="1246" t="s">
        <v>740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6"/>
      <c r="L1" s="1246"/>
      <c r="M1" s="1246"/>
      <c r="N1" s="1246"/>
      <c r="O1" s="1246"/>
      <c r="P1" s="1246"/>
      <c r="Q1" s="48"/>
    </row>
    <row r="2" spans="1:18">
      <c r="A2" s="1245" t="s">
        <v>741</v>
      </c>
      <c r="B2" s="1245"/>
      <c r="C2" s="1245"/>
      <c r="D2" s="1245"/>
      <c r="E2" s="1245"/>
      <c r="F2" s="1245"/>
      <c r="G2" s="1245"/>
      <c r="H2" s="1245"/>
      <c r="I2" s="1245"/>
      <c r="J2" s="1245"/>
      <c r="K2" s="1245"/>
      <c r="L2" s="1245"/>
      <c r="M2" s="1245"/>
      <c r="N2" s="1245"/>
      <c r="O2" s="1245"/>
      <c r="P2" s="1245"/>
      <c r="Q2" s="48"/>
    </row>
    <row r="3" spans="1:18" ht="15.75" thickBot="1">
      <c r="A3" s="844"/>
      <c r="B3" s="844"/>
      <c r="C3" s="844"/>
      <c r="D3" s="856"/>
      <c r="E3" s="856"/>
      <c r="F3" s="856"/>
      <c r="G3" s="856"/>
      <c r="H3" s="844"/>
      <c r="I3" s="857"/>
      <c r="J3" s="857"/>
      <c r="K3" s="857"/>
      <c r="L3" s="844"/>
      <c r="M3" s="844"/>
      <c r="N3" s="844"/>
      <c r="P3" s="856"/>
      <c r="Q3" s="48"/>
    </row>
    <row r="4" spans="1:18">
      <c r="A4" s="1247" t="s">
        <v>201</v>
      </c>
      <c r="B4" s="1249" t="s">
        <v>742</v>
      </c>
      <c r="C4" s="1251" t="s">
        <v>743</v>
      </c>
      <c r="D4" s="1253" t="s">
        <v>266</v>
      </c>
      <c r="E4" s="1253" t="s">
        <v>325</v>
      </c>
      <c r="F4" s="1253" t="s">
        <v>258</v>
      </c>
      <c r="G4" s="1253" t="s">
        <v>52</v>
      </c>
      <c r="H4" s="1253" t="s">
        <v>54</v>
      </c>
      <c r="I4" s="1255" t="s">
        <v>171</v>
      </c>
      <c r="J4" s="1255"/>
      <c r="K4" s="1255"/>
      <c r="L4" s="1255"/>
      <c r="M4" s="1256"/>
      <c r="N4" s="1257" t="s">
        <v>744</v>
      </c>
      <c r="O4" s="1258"/>
      <c r="P4" s="858" t="s">
        <v>745</v>
      </c>
      <c r="Q4" s="48"/>
    </row>
    <row r="5" spans="1:18" ht="15.75" thickBot="1">
      <c r="A5" s="1248"/>
      <c r="B5" s="1250"/>
      <c r="C5" s="1252"/>
      <c r="D5" s="1254"/>
      <c r="E5" s="1254"/>
      <c r="F5" s="1254"/>
      <c r="G5" s="1254"/>
      <c r="H5" s="1254"/>
      <c r="I5" s="347" t="s">
        <v>189</v>
      </c>
      <c r="J5" s="347" t="s">
        <v>190</v>
      </c>
      <c r="K5" s="347" t="s">
        <v>191</v>
      </c>
      <c r="L5" s="348" t="s">
        <v>192</v>
      </c>
      <c r="M5" s="349" t="s">
        <v>193</v>
      </c>
      <c r="N5" s="350" t="s">
        <v>177</v>
      </c>
      <c r="O5" s="351" t="s">
        <v>746</v>
      </c>
      <c r="P5" s="352"/>
      <c r="Q5" s="48"/>
    </row>
    <row r="6" spans="1:18" ht="15.75" thickBot="1">
      <c r="A6" s="859">
        <v>1</v>
      </c>
      <c r="B6" s="860">
        <v>2</v>
      </c>
      <c r="C6" s="861">
        <v>3</v>
      </c>
      <c r="D6" s="862">
        <v>4</v>
      </c>
      <c r="E6" s="845">
        <v>5</v>
      </c>
      <c r="F6" s="862">
        <v>6</v>
      </c>
      <c r="G6" s="845">
        <v>7</v>
      </c>
      <c r="H6" s="845">
        <v>8</v>
      </c>
      <c r="I6" s="845">
        <v>9</v>
      </c>
      <c r="J6" s="845">
        <v>10</v>
      </c>
      <c r="K6" s="845">
        <v>11</v>
      </c>
      <c r="L6" s="845">
        <v>12</v>
      </c>
      <c r="M6" s="845">
        <v>13</v>
      </c>
      <c r="N6" s="845">
        <v>14</v>
      </c>
      <c r="O6" s="845">
        <v>15</v>
      </c>
      <c r="P6" s="863">
        <v>16</v>
      </c>
      <c r="Q6" s="48"/>
    </row>
    <row r="7" spans="1:18" ht="30">
      <c r="A7" s="864">
        <v>1</v>
      </c>
      <c r="B7" s="865" t="s">
        <v>306</v>
      </c>
      <c r="C7" s="866" t="s">
        <v>308</v>
      </c>
      <c r="D7" s="867" t="s">
        <v>747</v>
      </c>
      <c r="E7" s="868" t="s">
        <v>747</v>
      </c>
      <c r="F7" s="868" t="s">
        <v>329</v>
      </c>
      <c r="G7" s="868" t="s">
        <v>75</v>
      </c>
      <c r="H7" s="865">
        <v>1993</v>
      </c>
      <c r="I7" s="869"/>
      <c r="J7" s="869"/>
      <c r="K7" s="869"/>
      <c r="L7" s="865"/>
      <c r="M7" s="865"/>
      <c r="N7" s="865" t="s">
        <v>111</v>
      </c>
      <c r="O7" s="870">
        <v>500000</v>
      </c>
      <c r="P7" s="871" t="s">
        <v>71</v>
      </c>
      <c r="Q7" s="48"/>
    </row>
    <row r="8" spans="1:18" ht="30">
      <c r="A8" s="872">
        <v>2</v>
      </c>
      <c r="B8" s="873" t="str">
        <f t="shared" ref="B8" si="0">B7</f>
        <v>3.05.01.04.002</v>
      </c>
      <c r="C8" s="874" t="s">
        <v>310</v>
      </c>
      <c r="D8" s="875" t="s">
        <v>747</v>
      </c>
      <c r="E8" s="876" t="s">
        <v>747</v>
      </c>
      <c r="F8" s="876" t="s">
        <v>748</v>
      </c>
      <c r="G8" s="876" t="s">
        <v>75</v>
      </c>
      <c r="H8" s="873">
        <v>1999</v>
      </c>
      <c r="I8" s="877"/>
      <c r="J8" s="877"/>
      <c r="K8" s="877"/>
      <c r="L8" s="873"/>
      <c r="M8" s="873"/>
      <c r="N8" s="873" t="s">
        <v>111</v>
      </c>
      <c r="O8" s="878">
        <v>500000</v>
      </c>
      <c r="P8" s="879" t="s">
        <v>71</v>
      </c>
      <c r="Q8" s="48"/>
    </row>
    <row r="9" spans="1:18" ht="45">
      <c r="A9" s="872">
        <v>3</v>
      </c>
      <c r="B9" s="873" t="s">
        <v>377</v>
      </c>
      <c r="C9" s="874" t="s">
        <v>332</v>
      </c>
      <c r="D9" s="875" t="s">
        <v>749</v>
      </c>
      <c r="E9" s="876" t="s">
        <v>750</v>
      </c>
      <c r="F9" s="876" t="s">
        <v>751</v>
      </c>
      <c r="G9" s="876" t="s">
        <v>75</v>
      </c>
      <c r="H9" s="873">
        <v>1999</v>
      </c>
      <c r="I9" s="877"/>
      <c r="J9" s="877"/>
      <c r="K9" s="877"/>
      <c r="L9" s="873"/>
      <c r="M9" s="873"/>
      <c r="N9" s="873" t="s">
        <v>111</v>
      </c>
      <c r="O9" s="878">
        <v>500000</v>
      </c>
      <c r="P9" s="879" t="s">
        <v>71</v>
      </c>
      <c r="Q9" s="48"/>
    </row>
    <row r="10" spans="1:18" ht="30">
      <c r="A10" s="872">
        <v>4</v>
      </c>
      <c r="B10" s="873" t="str">
        <f>B8</f>
        <v>3.05.01.04.002</v>
      </c>
      <c r="C10" s="874" t="s">
        <v>308</v>
      </c>
      <c r="D10" s="875" t="s">
        <v>747</v>
      </c>
      <c r="E10" s="876" t="s">
        <v>747</v>
      </c>
      <c r="F10" s="876" t="str">
        <f>F8</f>
        <v>80cm x 180cm</v>
      </c>
      <c r="G10" s="876" t="s">
        <v>75</v>
      </c>
      <c r="H10" s="873">
        <v>2004</v>
      </c>
      <c r="I10" s="877"/>
      <c r="J10" s="877"/>
      <c r="K10" s="877"/>
      <c r="L10" s="873"/>
      <c r="M10" s="873"/>
      <c r="N10" s="873" t="s">
        <v>77</v>
      </c>
      <c r="O10" s="878">
        <v>750000</v>
      </c>
      <c r="P10" s="879" t="s">
        <v>71</v>
      </c>
      <c r="Q10" s="48"/>
    </row>
    <row r="11" spans="1:18" ht="30">
      <c r="A11" s="872">
        <v>5</v>
      </c>
      <c r="B11" s="873" t="str">
        <f>B8</f>
        <v>3.05.01.04.002</v>
      </c>
      <c r="C11" s="874" t="s">
        <v>308</v>
      </c>
      <c r="D11" s="875" t="s">
        <v>747</v>
      </c>
      <c r="E11" s="876" t="s">
        <v>307</v>
      </c>
      <c r="F11" s="876" t="str">
        <f>F10</f>
        <v>80cm x 180cm</v>
      </c>
      <c r="G11" s="876" t="s">
        <v>75</v>
      </c>
      <c r="H11" s="873">
        <v>2006</v>
      </c>
      <c r="I11" s="877"/>
      <c r="J11" s="877"/>
      <c r="K11" s="877"/>
      <c r="L11" s="873"/>
      <c r="M11" s="873"/>
      <c r="N11" s="873" t="s">
        <v>77</v>
      </c>
      <c r="O11" s="878">
        <v>750000</v>
      </c>
      <c r="P11" s="879" t="s">
        <v>71</v>
      </c>
      <c r="Q11" s="48"/>
    </row>
    <row r="12" spans="1:18" ht="60">
      <c r="A12" s="872">
        <v>6</v>
      </c>
      <c r="B12" s="873" t="s">
        <v>752</v>
      </c>
      <c r="C12" s="874" t="s">
        <v>308</v>
      </c>
      <c r="D12" s="875" t="s">
        <v>753</v>
      </c>
      <c r="E12" s="876" t="s">
        <v>754</v>
      </c>
      <c r="F12" s="876" t="s">
        <v>755</v>
      </c>
      <c r="G12" s="876" t="s">
        <v>309</v>
      </c>
      <c r="H12" s="873">
        <v>2008</v>
      </c>
      <c r="I12" s="877"/>
      <c r="J12" s="877"/>
      <c r="K12" s="877"/>
      <c r="L12" s="873"/>
      <c r="M12" s="873"/>
      <c r="N12" s="873" t="s">
        <v>77</v>
      </c>
      <c r="O12" s="878">
        <v>500000</v>
      </c>
      <c r="P12" s="879" t="s">
        <v>71</v>
      </c>
      <c r="Q12" s="64"/>
    </row>
    <row r="13" spans="1:18" ht="30">
      <c r="A13" s="872">
        <v>7</v>
      </c>
      <c r="B13" s="873" t="s">
        <v>313</v>
      </c>
      <c r="C13" s="874" t="s">
        <v>310</v>
      </c>
      <c r="D13" s="875" t="s">
        <v>314</v>
      </c>
      <c r="E13" s="876" t="s">
        <v>756</v>
      </c>
      <c r="F13" s="876" t="s">
        <v>757</v>
      </c>
      <c r="G13" s="876" t="s">
        <v>75</v>
      </c>
      <c r="H13" s="873">
        <v>2008</v>
      </c>
      <c r="I13" s="877" t="s">
        <v>758</v>
      </c>
      <c r="J13" s="877"/>
      <c r="K13" s="877"/>
      <c r="L13" s="873"/>
      <c r="M13" s="873"/>
      <c r="N13" s="873" t="s">
        <v>77</v>
      </c>
      <c r="O13" s="878">
        <v>650000</v>
      </c>
      <c r="P13" s="879" t="s">
        <v>71</v>
      </c>
      <c r="Q13" s="48"/>
    </row>
    <row r="14" spans="1:18" ht="45">
      <c r="A14" s="872">
        <v>8</v>
      </c>
      <c r="B14" s="873" t="s">
        <v>312</v>
      </c>
      <c r="C14" s="874" t="s">
        <v>332</v>
      </c>
      <c r="D14" s="875" t="s">
        <v>759</v>
      </c>
      <c r="E14" s="876" t="s">
        <v>316</v>
      </c>
      <c r="F14" s="876" t="s">
        <v>338</v>
      </c>
      <c r="G14" s="876" t="s">
        <v>79</v>
      </c>
      <c r="H14" s="873">
        <v>2008</v>
      </c>
      <c r="I14" s="877" t="s">
        <v>760</v>
      </c>
      <c r="J14" s="877"/>
      <c r="K14" s="877"/>
      <c r="L14" s="873"/>
      <c r="M14" s="873"/>
      <c r="N14" s="873" t="s">
        <v>77</v>
      </c>
      <c r="O14" s="878">
        <v>40000</v>
      </c>
      <c r="P14" s="879" t="s">
        <v>71</v>
      </c>
      <c r="Q14" s="48"/>
      <c r="R14" s="780">
        <f>SUM(O14:O136)</f>
        <v>4920000</v>
      </c>
    </row>
    <row r="15" spans="1:18" ht="45">
      <c r="A15" s="872">
        <v>9</v>
      </c>
      <c r="B15" s="873" t="str">
        <f t="shared" ref="B15:B78" si="1">B14</f>
        <v>3.05.02.01.020</v>
      </c>
      <c r="C15" s="874" t="s">
        <v>393</v>
      </c>
      <c r="D15" s="875" t="s">
        <v>759</v>
      </c>
      <c r="E15" s="876" t="s">
        <v>316</v>
      </c>
      <c r="F15" s="876" t="s">
        <v>338</v>
      </c>
      <c r="G15" s="876" t="s">
        <v>79</v>
      </c>
      <c r="H15" s="873">
        <v>2008</v>
      </c>
      <c r="I15" s="877" t="s">
        <v>760</v>
      </c>
      <c r="J15" s="877"/>
      <c r="K15" s="877"/>
      <c r="L15" s="873"/>
      <c r="M15" s="873"/>
      <c r="N15" s="873" t="s">
        <v>77</v>
      </c>
      <c r="O15" s="878">
        <v>40000</v>
      </c>
      <c r="P15" s="879" t="s">
        <v>71</v>
      </c>
      <c r="Q15" s="48"/>
    </row>
    <row r="16" spans="1:18" ht="45">
      <c r="A16" s="872">
        <v>10</v>
      </c>
      <c r="B16" s="873" t="str">
        <f t="shared" si="1"/>
        <v>3.05.02.01.020</v>
      </c>
      <c r="C16" s="874" t="s">
        <v>490</v>
      </c>
      <c r="D16" s="875" t="s">
        <v>759</v>
      </c>
      <c r="E16" s="876" t="s">
        <v>316</v>
      </c>
      <c r="F16" s="876" t="s">
        <v>338</v>
      </c>
      <c r="G16" s="876" t="s">
        <v>79</v>
      </c>
      <c r="H16" s="873">
        <v>2008</v>
      </c>
      <c r="I16" s="877" t="s">
        <v>760</v>
      </c>
      <c r="J16" s="877"/>
      <c r="K16" s="877"/>
      <c r="L16" s="873"/>
      <c r="M16" s="873"/>
      <c r="N16" s="873" t="s">
        <v>77</v>
      </c>
      <c r="O16" s="878">
        <v>40000</v>
      </c>
      <c r="P16" s="879" t="s">
        <v>71</v>
      </c>
      <c r="Q16" s="48"/>
    </row>
    <row r="17" spans="1:17" ht="45">
      <c r="A17" s="872">
        <v>11</v>
      </c>
      <c r="B17" s="873" t="str">
        <f t="shared" si="1"/>
        <v>3.05.02.01.020</v>
      </c>
      <c r="C17" s="874" t="s">
        <v>404</v>
      </c>
      <c r="D17" s="875" t="s">
        <v>759</v>
      </c>
      <c r="E17" s="876" t="s">
        <v>316</v>
      </c>
      <c r="F17" s="876" t="s">
        <v>338</v>
      </c>
      <c r="G17" s="876" t="s">
        <v>79</v>
      </c>
      <c r="H17" s="873">
        <v>2008</v>
      </c>
      <c r="I17" s="877" t="s">
        <v>760</v>
      </c>
      <c r="J17" s="877"/>
      <c r="K17" s="877"/>
      <c r="L17" s="873"/>
      <c r="M17" s="873"/>
      <c r="N17" s="873" t="s">
        <v>77</v>
      </c>
      <c r="O17" s="878">
        <v>40000</v>
      </c>
      <c r="P17" s="879" t="s">
        <v>71</v>
      </c>
      <c r="Q17" s="48"/>
    </row>
    <row r="18" spans="1:17" ht="45">
      <c r="A18" s="872">
        <v>12</v>
      </c>
      <c r="B18" s="873" t="str">
        <f t="shared" si="1"/>
        <v>3.05.02.01.020</v>
      </c>
      <c r="C18" s="874" t="s">
        <v>608</v>
      </c>
      <c r="D18" s="875" t="s">
        <v>759</v>
      </c>
      <c r="E18" s="876" t="s">
        <v>316</v>
      </c>
      <c r="F18" s="876" t="s">
        <v>338</v>
      </c>
      <c r="G18" s="876" t="s">
        <v>79</v>
      </c>
      <c r="H18" s="873">
        <v>2008</v>
      </c>
      <c r="I18" s="877" t="s">
        <v>760</v>
      </c>
      <c r="J18" s="877"/>
      <c r="K18" s="877"/>
      <c r="L18" s="873"/>
      <c r="M18" s="873"/>
      <c r="N18" s="873" t="s">
        <v>77</v>
      </c>
      <c r="O18" s="878">
        <v>40000</v>
      </c>
      <c r="P18" s="879" t="s">
        <v>71</v>
      </c>
      <c r="Q18" s="48"/>
    </row>
    <row r="19" spans="1:17" ht="30">
      <c r="A19" s="872">
        <v>13</v>
      </c>
      <c r="B19" s="873" t="str">
        <f t="shared" si="1"/>
        <v>3.05.02.01.020</v>
      </c>
      <c r="C19" s="874" t="s">
        <v>609</v>
      </c>
      <c r="D19" s="733" t="s">
        <v>759</v>
      </c>
      <c r="E19" s="876" t="s">
        <v>316</v>
      </c>
      <c r="F19" s="876" t="s">
        <v>338</v>
      </c>
      <c r="G19" s="876" t="s">
        <v>79</v>
      </c>
      <c r="H19" s="873">
        <v>2008</v>
      </c>
      <c r="I19" s="880" t="s">
        <v>760</v>
      </c>
      <c r="J19" s="877"/>
      <c r="K19" s="877"/>
      <c r="L19" s="873"/>
      <c r="M19" s="873"/>
      <c r="N19" s="873" t="s">
        <v>77</v>
      </c>
      <c r="O19" s="878">
        <v>40000</v>
      </c>
      <c r="P19" s="879" t="s">
        <v>71</v>
      </c>
      <c r="Q19" s="48"/>
    </row>
    <row r="20" spans="1:17" ht="30">
      <c r="A20" s="872">
        <v>14</v>
      </c>
      <c r="B20" s="873" t="str">
        <f t="shared" si="1"/>
        <v>3.05.02.01.020</v>
      </c>
      <c r="C20" s="874" t="s">
        <v>408</v>
      </c>
      <c r="D20" s="733" t="s">
        <v>759</v>
      </c>
      <c r="E20" s="876" t="s">
        <v>316</v>
      </c>
      <c r="F20" s="876" t="s">
        <v>338</v>
      </c>
      <c r="G20" s="876" t="s">
        <v>79</v>
      </c>
      <c r="H20" s="873">
        <v>2008</v>
      </c>
      <c r="I20" s="880" t="s">
        <v>760</v>
      </c>
      <c r="J20" s="877"/>
      <c r="K20" s="877"/>
      <c r="L20" s="873"/>
      <c r="M20" s="873"/>
      <c r="N20" s="873" t="s">
        <v>77</v>
      </c>
      <c r="O20" s="878">
        <v>40000</v>
      </c>
      <c r="P20" s="879" t="s">
        <v>71</v>
      </c>
      <c r="Q20" s="48"/>
    </row>
    <row r="21" spans="1:17" ht="30">
      <c r="A21" s="872">
        <v>15</v>
      </c>
      <c r="B21" s="873" t="str">
        <f t="shared" si="1"/>
        <v>3.05.02.01.020</v>
      </c>
      <c r="C21" s="874" t="s">
        <v>413</v>
      </c>
      <c r="D21" s="733" t="s">
        <v>759</v>
      </c>
      <c r="E21" s="876" t="s">
        <v>316</v>
      </c>
      <c r="F21" s="876" t="s">
        <v>338</v>
      </c>
      <c r="G21" s="876" t="s">
        <v>79</v>
      </c>
      <c r="H21" s="873">
        <v>2008</v>
      </c>
      <c r="I21" s="880" t="s">
        <v>760</v>
      </c>
      <c r="J21" s="877"/>
      <c r="K21" s="877"/>
      <c r="L21" s="873"/>
      <c r="M21" s="873"/>
      <c r="N21" s="873" t="s">
        <v>77</v>
      </c>
      <c r="O21" s="878">
        <v>40000</v>
      </c>
      <c r="P21" s="879" t="s">
        <v>71</v>
      </c>
      <c r="Q21" s="48"/>
    </row>
    <row r="22" spans="1:17" ht="30">
      <c r="A22" s="872">
        <v>16</v>
      </c>
      <c r="B22" s="873" t="str">
        <f t="shared" si="1"/>
        <v>3.05.02.01.020</v>
      </c>
      <c r="C22" s="874" t="s">
        <v>596</v>
      </c>
      <c r="D22" s="733" t="s">
        <v>759</v>
      </c>
      <c r="E22" s="876" t="s">
        <v>316</v>
      </c>
      <c r="F22" s="876" t="s">
        <v>338</v>
      </c>
      <c r="G22" s="876" t="s">
        <v>79</v>
      </c>
      <c r="H22" s="873">
        <v>2008</v>
      </c>
      <c r="I22" s="880" t="s">
        <v>760</v>
      </c>
      <c r="J22" s="877"/>
      <c r="K22" s="877"/>
      <c r="L22" s="873"/>
      <c r="M22" s="873"/>
      <c r="N22" s="873" t="s">
        <v>77</v>
      </c>
      <c r="O22" s="878">
        <v>40000</v>
      </c>
      <c r="P22" s="879" t="s">
        <v>71</v>
      </c>
      <c r="Q22" s="48"/>
    </row>
    <row r="23" spans="1:17" ht="30">
      <c r="A23" s="872">
        <v>17</v>
      </c>
      <c r="B23" s="873" t="str">
        <f t="shared" si="1"/>
        <v>3.05.02.01.020</v>
      </c>
      <c r="C23" s="874" t="s">
        <v>720</v>
      </c>
      <c r="D23" s="733" t="s">
        <v>759</v>
      </c>
      <c r="E23" s="876" t="s">
        <v>316</v>
      </c>
      <c r="F23" s="876" t="s">
        <v>338</v>
      </c>
      <c r="G23" s="876" t="s">
        <v>79</v>
      </c>
      <c r="H23" s="873">
        <v>2008</v>
      </c>
      <c r="I23" s="880" t="s">
        <v>760</v>
      </c>
      <c r="J23" s="877"/>
      <c r="K23" s="877"/>
      <c r="L23" s="873"/>
      <c r="M23" s="873"/>
      <c r="N23" s="873" t="s">
        <v>77</v>
      </c>
      <c r="O23" s="878">
        <v>40000</v>
      </c>
      <c r="P23" s="879" t="s">
        <v>71</v>
      </c>
      <c r="Q23" s="48"/>
    </row>
    <row r="24" spans="1:17" ht="30">
      <c r="A24" s="872">
        <v>18</v>
      </c>
      <c r="B24" s="873" t="str">
        <f t="shared" si="1"/>
        <v>3.05.02.01.020</v>
      </c>
      <c r="C24" s="874" t="s">
        <v>598</v>
      </c>
      <c r="D24" s="733" t="s">
        <v>759</v>
      </c>
      <c r="E24" s="876" t="s">
        <v>316</v>
      </c>
      <c r="F24" s="876" t="s">
        <v>338</v>
      </c>
      <c r="G24" s="876" t="s">
        <v>79</v>
      </c>
      <c r="H24" s="873">
        <v>2008</v>
      </c>
      <c r="I24" s="880" t="s">
        <v>760</v>
      </c>
      <c r="J24" s="877"/>
      <c r="K24" s="877"/>
      <c r="L24" s="873"/>
      <c r="M24" s="873"/>
      <c r="N24" s="873" t="s">
        <v>77</v>
      </c>
      <c r="O24" s="878">
        <v>40000</v>
      </c>
      <c r="P24" s="879" t="s">
        <v>71</v>
      </c>
      <c r="Q24" s="48"/>
    </row>
    <row r="25" spans="1:17" ht="30">
      <c r="A25" s="872">
        <v>19</v>
      </c>
      <c r="B25" s="873" t="str">
        <f t="shared" si="1"/>
        <v>3.05.02.01.020</v>
      </c>
      <c r="C25" s="874" t="s">
        <v>599</v>
      </c>
      <c r="D25" s="733" t="s">
        <v>759</v>
      </c>
      <c r="E25" s="876" t="s">
        <v>316</v>
      </c>
      <c r="F25" s="876" t="s">
        <v>338</v>
      </c>
      <c r="G25" s="876" t="s">
        <v>79</v>
      </c>
      <c r="H25" s="873">
        <v>2008</v>
      </c>
      <c r="I25" s="880" t="s">
        <v>760</v>
      </c>
      <c r="J25" s="877"/>
      <c r="K25" s="877"/>
      <c r="L25" s="873"/>
      <c r="M25" s="873"/>
      <c r="N25" s="873" t="s">
        <v>77</v>
      </c>
      <c r="O25" s="878">
        <v>40000</v>
      </c>
      <c r="P25" s="879" t="s">
        <v>71</v>
      </c>
      <c r="Q25" s="48"/>
    </row>
    <row r="26" spans="1:17" ht="30">
      <c r="A26" s="872">
        <v>20</v>
      </c>
      <c r="B26" s="873" t="str">
        <f t="shared" si="1"/>
        <v>3.05.02.01.020</v>
      </c>
      <c r="C26" s="874" t="s">
        <v>601</v>
      </c>
      <c r="D26" s="733" t="s">
        <v>759</v>
      </c>
      <c r="E26" s="876" t="s">
        <v>316</v>
      </c>
      <c r="F26" s="876" t="s">
        <v>338</v>
      </c>
      <c r="G26" s="876" t="s">
        <v>79</v>
      </c>
      <c r="H26" s="873">
        <v>2008</v>
      </c>
      <c r="I26" s="880" t="s">
        <v>760</v>
      </c>
      <c r="J26" s="877"/>
      <c r="K26" s="877"/>
      <c r="L26" s="873"/>
      <c r="M26" s="873"/>
      <c r="N26" s="873" t="s">
        <v>77</v>
      </c>
      <c r="O26" s="878">
        <v>40000</v>
      </c>
      <c r="P26" s="879" t="s">
        <v>71</v>
      </c>
      <c r="Q26" s="48"/>
    </row>
    <row r="27" spans="1:17" ht="30">
      <c r="A27" s="872">
        <v>21</v>
      </c>
      <c r="B27" s="873" t="str">
        <f t="shared" si="1"/>
        <v>3.05.02.01.020</v>
      </c>
      <c r="C27" s="874" t="s">
        <v>761</v>
      </c>
      <c r="D27" s="733" t="s">
        <v>759</v>
      </c>
      <c r="E27" s="876" t="s">
        <v>316</v>
      </c>
      <c r="F27" s="876" t="s">
        <v>338</v>
      </c>
      <c r="G27" s="876" t="s">
        <v>79</v>
      </c>
      <c r="H27" s="873">
        <v>2008</v>
      </c>
      <c r="I27" s="880" t="s">
        <v>760</v>
      </c>
      <c r="J27" s="877"/>
      <c r="K27" s="877"/>
      <c r="L27" s="873"/>
      <c r="M27" s="873"/>
      <c r="N27" s="873" t="s">
        <v>77</v>
      </c>
      <c r="O27" s="878">
        <v>40000</v>
      </c>
      <c r="P27" s="879" t="s">
        <v>71</v>
      </c>
      <c r="Q27" s="48"/>
    </row>
    <row r="28" spans="1:17" ht="30">
      <c r="A28" s="872">
        <v>22</v>
      </c>
      <c r="B28" s="873" t="str">
        <f t="shared" si="1"/>
        <v>3.05.02.01.020</v>
      </c>
      <c r="C28" s="874" t="s">
        <v>762</v>
      </c>
      <c r="D28" s="733" t="s">
        <v>759</v>
      </c>
      <c r="E28" s="876" t="s">
        <v>316</v>
      </c>
      <c r="F28" s="876" t="s">
        <v>338</v>
      </c>
      <c r="G28" s="876" t="s">
        <v>79</v>
      </c>
      <c r="H28" s="873">
        <v>2008</v>
      </c>
      <c r="I28" s="880" t="s">
        <v>760</v>
      </c>
      <c r="J28" s="877"/>
      <c r="K28" s="877"/>
      <c r="L28" s="873"/>
      <c r="M28" s="873"/>
      <c r="N28" s="873" t="s">
        <v>77</v>
      </c>
      <c r="O28" s="878">
        <v>40000</v>
      </c>
      <c r="P28" s="879" t="s">
        <v>71</v>
      </c>
      <c r="Q28" s="48"/>
    </row>
    <row r="29" spans="1:17" ht="30">
      <c r="A29" s="872">
        <v>23</v>
      </c>
      <c r="B29" s="873" t="str">
        <f t="shared" si="1"/>
        <v>3.05.02.01.020</v>
      </c>
      <c r="C29" s="874" t="s">
        <v>763</v>
      </c>
      <c r="D29" s="733" t="s">
        <v>759</v>
      </c>
      <c r="E29" s="876" t="s">
        <v>316</v>
      </c>
      <c r="F29" s="876" t="s">
        <v>338</v>
      </c>
      <c r="G29" s="876" t="s">
        <v>79</v>
      </c>
      <c r="H29" s="873">
        <v>2008</v>
      </c>
      <c r="I29" s="880" t="s">
        <v>760</v>
      </c>
      <c r="J29" s="877"/>
      <c r="K29" s="877"/>
      <c r="L29" s="873"/>
      <c r="M29" s="873"/>
      <c r="N29" s="873" t="s">
        <v>77</v>
      </c>
      <c r="O29" s="878">
        <v>40000</v>
      </c>
      <c r="P29" s="879" t="s">
        <v>71</v>
      </c>
      <c r="Q29" s="48"/>
    </row>
    <row r="30" spans="1:17" ht="30">
      <c r="A30" s="872">
        <v>24</v>
      </c>
      <c r="B30" s="873" t="str">
        <f t="shared" si="1"/>
        <v>3.05.02.01.020</v>
      </c>
      <c r="C30" s="874" t="s">
        <v>764</v>
      </c>
      <c r="D30" s="733" t="s">
        <v>759</v>
      </c>
      <c r="E30" s="876" t="s">
        <v>316</v>
      </c>
      <c r="F30" s="876" t="s">
        <v>338</v>
      </c>
      <c r="G30" s="876" t="s">
        <v>79</v>
      </c>
      <c r="H30" s="873">
        <v>2008</v>
      </c>
      <c r="I30" s="880" t="s">
        <v>760</v>
      </c>
      <c r="J30" s="877"/>
      <c r="K30" s="877"/>
      <c r="L30" s="873"/>
      <c r="M30" s="873"/>
      <c r="N30" s="873" t="s">
        <v>77</v>
      </c>
      <c r="O30" s="878">
        <v>40000</v>
      </c>
      <c r="P30" s="879" t="s">
        <v>71</v>
      </c>
      <c r="Q30" s="48"/>
    </row>
    <row r="31" spans="1:17" ht="30">
      <c r="A31" s="872">
        <v>25</v>
      </c>
      <c r="B31" s="873" t="str">
        <f t="shared" si="1"/>
        <v>3.05.02.01.020</v>
      </c>
      <c r="C31" s="874" t="s">
        <v>765</v>
      </c>
      <c r="D31" s="733" t="s">
        <v>759</v>
      </c>
      <c r="E31" s="876" t="s">
        <v>316</v>
      </c>
      <c r="F31" s="876" t="s">
        <v>338</v>
      </c>
      <c r="G31" s="876" t="s">
        <v>79</v>
      </c>
      <c r="H31" s="873">
        <v>2008</v>
      </c>
      <c r="I31" s="880" t="s">
        <v>760</v>
      </c>
      <c r="J31" s="877"/>
      <c r="K31" s="877"/>
      <c r="L31" s="873"/>
      <c r="M31" s="873"/>
      <c r="N31" s="873" t="s">
        <v>77</v>
      </c>
      <c r="O31" s="878">
        <v>40000</v>
      </c>
      <c r="P31" s="879" t="s">
        <v>71</v>
      </c>
      <c r="Q31" s="48"/>
    </row>
    <row r="32" spans="1:17" ht="30">
      <c r="A32" s="872">
        <v>26</v>
      </c>
      <c r="B32" s="873" t="str">
        <f t="shared" si="1"/>
        <v>3.05.02.01.020</v>
      </c>
      <c r="C32" s="874" t="s">
        <v>345</v>
      </c>
      <c r="D32" s="733" t="s">
        <v>759</v>
      </c>
      <c r="E32" s="876" t="s">
        <v>316</v>
      </c>
      <c r="F32" s="876" t="s">
        <v>338</v>
      </c>
      <c r="G32" s="876" t="s">
        <v>79</v>
      </c>
      <c r="H32" s="873">
        <v>2008</v>
      </c>
      <c r="I32" s="880" t="s">
        <v>760</v>
      </c>
      <c r="J32" s="877"/>
      <c r="K32" s="877"/>
      <c r="L32" s="873"/>
      <c r="M32" s="873"/>
      <c r="N32" s="873" t="s">
        <v>77</v>
      </c>
      <c r="O32" s="878">
        <v>40000</v>
      </c>
      <c r="P32" s="879" t="s">
        <v>71</v>
      </c>
      <c r="Q32" s="48"/>
    </row>
    <row r="33" spans="1:17" ht="30">
      <c r="A33" s="872">
        <v>27</v>
      </c>
      <c r="B33" s="873" t="str">
        <f t="shared" si="1"/>
        <v>3.05.02.01.020</v>
      </c>
      <c r="C33" s="874" t="s">
        <v>766</v>
      </c>
      <c r="D33" s="733" t="s">
        <v>759</v>
      </c>
      <c r="E33" s="876" t="s">
        <v>316</v>
      </c>
      <c r="F33" s="876" t="s">
        <v>338</v>
      </c>
      <c r="G33" s="876" t="s">
        <v>79</v>
      </c>
      <c r="H33" s="873">
        <v>2008</v>
      </c>
      <c r="I33" s="880" t="s">
        <v>760</v>
      </c>
      <c r="J33" s="877"/>
      <c r="K33" s="877"/>
      <c r="L33" s="873"/>
      <c r="M33" s="873"/>
      <c r="N33" s="873" t="s">
        <v>77</v>
      </c>
      <c r="O33" s="878">
        <v>40000</v>
      </c>
      <c r="P33" s="879" t="s">
        <v>71</v>
      </c>
      <c r="Q33" s="48"/>
    </row>
    <row r="34" spans="1:17" ht="30">
      <c r="A34" s="872">
        <v>28</v>
      </c>
      <c r="B34" s="873" t="str">
        <f t="shared" si="1"/>
        <v>3.05.02.01.020</v>
      </c>
      <c r="C34" s="874" t="s">
        <v>767</v>
      </c>
      <c r="D34" s="733" t="s">
        <v>759</v>
      </c>
      <c r="E34" s="876" t="s">
        <v>316</v>
      </c>
      <c r="F34" s="876" t="s">
        <v>338</v>
      </c>
      <c r="G34" s="876" t="s">
        <v>79</v>
      </c>
      <c r="H34" s="873">
        <v>2008</v>
      </c>
      <c r="I34" s="880" t="s">
        <v>760</v>
      </c>
      <c r="J34" s="877"/>
      <c r="K34" s="877"/>
      <c r="L34" s="873"/>
      <c r="M34" s="873"/>
      <c r="N34" s="873" t="s">
        <v>77</v>
      </c>
      <c r="O34" s="878">
        <v>40000</v>
      </c>
      <c r="P34" s="879" t="s">
        <v>71</v>
      </c>
      <c r="Q34" s="48"/>
    </row>
    <row r="35" spans="1:17" ht="30">
      <c r="A35" s="872">
        <v>29</v>
      </c>
      <c r="B35" s="873" t="str">
        <f t="shared" si="1"/>
        <v>3.05.02.01.020</v>
      </c>
      <c r="C35" s="874" t="s">
        <v>462</v>
      </c>
      <c r="D35" s="733" t="s">
        <v>759</v>
      </c>
      <c r="E35" s="876" t="s">
        <v>316</v>
      </c>
      <c r="F35" s="876" t="s">
        <v>338</v>
      </c>
      <c r="G35" s="876" t="s">
        <v>79</v>
      </c>
      <c r="H35" s="873">
        <v>2008</v>
      </c>
      <c r="I35" s="880" t="s">
        <v>760</v>
      </c>
      <c r="J35" s="877"/>
      <c r="K35" s="877"/>
      <c r="L35" s="873"/>
      <c r="M35" s="873"/>
      <c r="N35" s="873" t="s">
        <v>77</v>
      </c>
      <c r="O35" s="878">
        <v>40000</v>
      </c>
      <c r="P35" s="879" t="s">
        <v>71</v>
      </c>
      <c r="Q35" s="48"/>
    </row>
    <row r="36" spans="1:17" ht="30">
      <c r="A36" s="872">
        <v>30</v>
      </c>
      <c r="B36" s="873" t="str">
        <f t="shared" si="1"/>
        <v>3.05.02.01.020</v>
      </c>
      <c r="C36" s="874" t="s">
        <v>768</v>
      </c>
      <c r="D36" s="733" t="s">
        <v>759</v>
      </c>
      <c r="E36" s="876" t="s">
        <v>316</v>
      </c>
      <c r="F36" s="876" t="s">
        <v>338</v>
      </c>
      <c r="G36" s="876" t="s">
        <v>79</v>
      </c>
      <c r="H36" s="873">
        <v>2008</v>
      </c>
      <c r="I36" s="880" t="s">
        <v>760</v>
      </c>
      <c r="J36" s="877"/>
      <c r="K36" s="877"/>
      <c r="L36" s="873"/>
      <c r="M36" s="873"/>
      <c r="N36" s="873" t="s">
        <v>77</v>
      </c>
      <c r="O36" s="878">
        <v>40000</v>
      </c>
      <c r="P36" s="879" t="s">
        <v>71</v>
      </c>
      <c r="Q36" s="48"/>
    </row>
    <row r="37" spans="1:17" ht="30">
      <c r="A37" s="872">
        <v>31</v>
      </c>
      <c r="B37" s="873" t="str">
        <f t="shared" si="1"/>
        <v>3.05.02.01.020</v>
      </c>
      <c r="C37" s="874" t="s">
        <v>769</v>
      </c>
      <c r="D37" s="733" t="s">
        <v>759</v>
      </c>
      <c r="E37" s="876" t="s">
        <v>316</v>
      </c>
      <c r="F37" s="876" t="s">
        <v>338</v>
      </c>
      <c r="G37" s="876" t="s">
        <v>79</v>
      </c>
      <c r="H37" s="873">
        <v>2008</v>
      </c>
      <c r="I37" s="880" t="s">
        <v>760</v>
      </c>
      <c r="J37" s="877"/>
      <c r="K37" s="877"/>
      <c r="L37" s="873"/>
      <c r="M37" s="873"/>
      <c r="N37" s="873" t="s">
        <v>77</v>
      </c>
      <c r="O37" s="878">
        <v>40000</v>
      </c>
      <c r="P37" s="879" t="s">
        <v>71</v>
      </c>
      <c r="Q37" s="48"/>
    </row>
    <row r="38" spans="1:17" ht="30">
      <c r="A38" s="872">
        <v>32</v>
      </c>
      <c r="B38" s="873" t="str">
        <f t="shared" si="1"/>
        <v>3.05.02.01.020</v>
      </c>
      <c r="C38" s="874" t="s">
        <v>770</v>
      </c>
      <c r="D38" s="733" t="s">
        <v>759</v>
      </c>
      <c r="E38" s="876" t="s">
        <v>316</v>
      </c>
      <c r="F38" s="876" t="s">
        <v>338</v>
      </c>
      <c r="G38" s="876" t="s">
        <v>79</v>
      </c>
      <c r="H38" s="873">
        <v>2008</v>
      </c>
      <c r="I38" s="880" t="s">
        <v>760</v>
      </c>
      <c r="J38" s="877"/>
      <c r="K38" s="877"/>
      <c r="L38" s="873"/>
      <c r="M38" s="873"/>
      <c r="N38" s="873" t="s">
        <v>77</v>
      </c>
      <c r="O38" s="878">
        <v>40000</v>
      </c>
      <c r="P38" s="879" t="s">
        <v>71</v>
      </c>
      <c r="Q38" s="48"/>
    </row>
    <row r="39" spans="1:17" ht="30">
      <c r="A39" s="872">
        <v>33</v>
      </c>
      <c r="B39" s="873" t="str">
        <f t="shared" si="1"/>
        <v>3.05.02.01.020</v>
      </c>
      <c r="C39" s="874" t="s">
        <v>771</v>
      </c>
      <c r="D39" s="733" t="s">
        <v>759</v>
      </c>
      <c r="E39" s="876" t="s">
        <v>316</v>
      </c>
      <c r="F39" s="876" t="s">
        <v>338</v>
      </c>
      <c r="G39" s="876" t="s">
        <v>79</v>
      </c>
      <c r="H39" s="873">
        <v>2008</v>
      </c>
      <c r="I39" s="880" t="s">
        <v>760</v>
      </c>
      <c r="J39" s="877"/>
      <c r="K39" s="877"/>
      <c r="L39" s="873"/>
      <c r="M39" s="873"/>
      <c r="N39" s="873" t="s">
        <v>77</v>
      </c>
      <c r="O39" s="878">
        <v>40000</v>
      </c>
      <c r="P39" s="879" t="s">
        <v>71</v>
      </c>
      <c r="Q39" s="48"/>
    </row>
    <row r="40" spans="1:17" ht="30">
      <c r="A40" s="872">
        <v>34</v>
      </c>
      <c r="B40" s="873" t="str">
        <f t="shared" si="1"/>
        <v>3.05.02.01.020</v>
      </c>
      <c r="C40" s="874" t="s">
        <v>374</v>
      </c>
      <c r="D40" s="733" t="s">
        <v>759</v>
      </c>
      <c r="E40" s="876" t="s">
        <v>316</v>
      </c>
      <c r="F40" s="876" t="s">
        <v>338</v>
      </c>
      <c r="G40" s="876" t="s">
        <v>79</v>
      </c>
      <c r="H40" s="873">
        <v>2008</v>
      </c>
      <c r="I40" s="880" t="s">
        <v>760</v>
      </c>
      <c r="J40" s="877"/>
      <c r="K40" s="877"/>
      <c r="L40" s="873"/>
      <c r="M40" s="873"/>
      <c r="N40" s="873" t="s">
        <v>77</v>
      </c>
      <c r="O40" s="878">
        <v>40000</v>
      </c>
      <c r="P40" s="879" t="s">
        <v>71</v>
      </c>
      <c r="Q40" s="48"/>
    </row>
    <row r="41" spans="1:17" ht="30">
      <c r="A41" s="872">
        <v>35</v>
      </c>
      <c r="B41" s="873" t="str">
        <f t="shared" si="1"/>
        <v>3.05.02.01.020</v>
      </c>
      <c r="C41" s="874" t="s">
        <v>416</v>
      </c>
      <c r="D41" s="733" t="s">
        <v>759</v>
      </c>
      <c r="E41" s="876" t="s">
        <v>316</v>
      </c>
      <c r="F41" s="876" t="s">
        <v>338</v>
      </c>
      <c r="G41" s="876" t="s">
        <v>79</v>
      </c>
      <c r="H41" s="873">
        <v>2008</v>
      </c>
      <c r="I41" s="880" t="s">
        <v>760</v>
      </c>
      <c r="J41" s="877"/>
      <c r="K41" s="877"/>
      <c r="L41" s="873"/>
      <c r="M41" s="873"/>
      <c r="N41" s="873" t="s">
        <v>77</v>
      </c>
      <c r="O41" s="878">
        <v>40000</v>
      </c>
      <c r="P41" s="879" t="s">
        <v>71</v>
      </c>
      <c r="Q41" s="48"/>
    </row>
    <row r="42" spans="1:17" ht="30">
      <c r="A42" s="872">
        <v>36</v>
      </c>
      <c r="B42" s="873" t="str">
        <f t="shared" si="1"/>
        <v>3.05.02.01.020</v>
      </c>
      <c r="C42" s="874" t="s">
        <v>772</v>
      </c>
      <c r="D42" s="733" t="s">
        <v>759</v>
      </c>
      <c r="E42" s="876" t="s">
        <v>316</v>
      </c>
      <c r="F42" s="876" t="s">
        <v>338</v>
      </c>
      <c r="G42" s="876" t="s">
        <v>79</v>
      </c>
      <c r="H42" s="873">
        <v>2008</v>
      </c>
      <c r="I42" s="880" t="s">
        <v>760</v>
      </c>
      <c r="J42" s="877"/>
      <c r="K42" s="877"/>
      <c r="L42" s="873"/>
      <c r="M42" s="873"/>
      <c r="N42" s="873" t="s">
        <v>77</v>
      </c>
      <c r="O42" s="878">
        <v>40000</v>
      </c>
      <c r="P42" s="879" t="s">
        <v>71</v>
      </c>
      <c r="Q42" s="48"/>
    </row>
    <row r="43" spans="1:17" ht="30">
      <c r="A43" s="872">
        <v>37</v>
      </c>
      <c r="B43" s="873" t="str">
        <f t="shared" si="1"/>
        <v>3.05.02.01.020</v>
      </c>
      <c r="C43" s="874" t="s">
        <v>773</v>
      </c>
      <c r="D43" s="733" t="s">
        <v>759</v>
      </c>
      <c r="E43" s="876" t="s">
        <v>316</v>
      </c>
      <c r="F43" s="876" t="s">
        <v>338</v>
      </c>
      <c r="G43" s="876" t="s">
        <v>79</v>
      </c>
      <c r="H43" s="873">
        <v>2008</v>
      </c>
      <c r="I43" s="880" t="s">
        <v>760</v>
      </c>
      <c r="J43" s="877"/>
      <c r="K43" s="877"/>
      <c r="L43" s="873"/>
      <c r="M43" s="873"/>
      <c r="N43" s="873" t="s">
        <v>77</v>
      </c>
      <c r="O43" s="878">
        <v>40000</v>
      </c>
      <c r="P43" s="879" t="s">
        <v>71</v>
      </c>
      <c r="Q43" s="48"/>
    </row>
    <row r="44" spans="1:17" ht="30">
      <c r="A44" s="872">
        <v>38</v>
      </c>
      <c r="B44" s="873" t="str">
        <f t="shared" si="1"/>
        <v>3.05.02.01.020</v>
      </c>
      <c r="C44" s="874" t="s">
        <v>774</v>
      </c>
      <c r="D44" s="733" t="s">
        <v>759</v>
      </c>
      <c r="E44" s="876" t="s">
        <v>316</v>
      </c>
      <c r="F44" s="876" t="s">
        <v>338</v>
      </c>
      <c r="G44" s="876" t="s">
        <v>79</v>
      </c>
      <c r="H44" s="873">
        <v>2008</v>
      </c>
      <c r="I44" s="880" t="s">
        <v>760</v>
      </c>
      <c r="J44" s="877"/>
      <c r="K44" s="877"/>
      <c r="L44" s="873"/>
      <c r="M44" s="873"/>
      <c r="N44" s="873" t="s">
        <v>77</v>
      </c>
      <c r="O44" s="878">
        <v>40000</v>
      </c>
      <c r="P44" s="879" t="s">
        <v>71</v>
      </c>
      <c r="Q44" s="48"/>
    </row>
    <row r="45" spans="1:17" ht="30">
      <c r="A45" s="872">
        <v>39</v>
      </c>
      <c r="B45" s="873" t="str">
        <f t="shared" si="1"/>
        <v>3.05.02.01.020</v>
      </c>
      <c r="C45" s="874" t="s">
        <v>775</v>
      </c>
      <c r="D45" s="733" t="s">
        <v>759</v>
      </c>
      <c r="E45" s="876" t="s">
        <v>316</v>
      </c>
      <c r="F45" s="876" t="s">
        <v>338</v>
      </c>
      <c r="G45" s="876" t="s">
        <v>79</v>
      </c>
      <c r="H45" s="873">
        <v>2008</v>
      </c>
      <c r="I45" s="880" t="s">
        <v>760</v>
      </c>
      <c r="J45" s="877"/>
      <c r="K45" s="877"/>
      <c r="L45" s="873"/>
      <c r="M45" s="873"/>
      <c r="N45" s="873" t="s">
        <v>77</v>
      </c>
      <c r="O45" s="878">
        <v>40000</v>
      </c>
      <c r="P45" s="879" t="s">
        <v>71</v>
      </c>
      <c r="Q45" s="48"/>
    </row>
    <row r="46" spans="1:17" ht="30">
      <c r="A46" s="872">
        <v>40</v>
      </c>
      <c r="B46" s="873" t="str">
        <f t="shared" si="1"/>
        <v>3.05.02.01.020</v>
      </c>
      <c r="C46" s="874" t="s">
        <v>776</v>
      </c>
      <c r="D46" s="733" t="s">
        <v>759</v>
      </c>
      <c r="E46" s="876" t="s">
        <v>316</v>
      </c>
      <c r="F46" s="876" t="s">
        <v>338</v>
      </c>
      <c r="G46" s="876" t="s">
        <v>79</v>
      </c>
      <c r="H46" s="873">
        <v>2008</v>
      </c>
      <c r="I46" s="880" t="s">
        <v>760</v>
      </c>
      <c r="J46" s="877"/>
      <c r="K46" s="877"/>
      <c r="L46" s="873"/>
      <c r="M46" s="873"/>
      <c r="N46" s="873" t="s">
        <v>77</v>
      </c>
      <c r="O46" s="878">
        <v>40000</v>
      </c>
      <c r="P46" s="879" t="s">
        <v>71</v>
      </c>
      <c r="Q46" s="48"/>
    </row>
    <row r="47" spans="1:17" ht="30">
      <c r="A47" s="872">
        <v>41</v>
      </c>
      <c r="B47" s="873" t="str">
        <f t="shared" si="1"/>
        <v>3.05.02.01.020</v>
      </c>
      <c r="C47" s="874" t="s">
        <v>777</v>
      </c>
      <c r="D47" s="733" t="s">
        <v>759</v>
      </c>
      <c r="E47" s="876" t="s">
        <v>316</v>
      </c>
      <c r="F47" s="876" t="s">
        <v>338</v>
      </c>
      <c r="G47" s="876" t="s">
        <v>79</v>
      </c>
      <c r="H47" s="873">
        <v>2008</v>
      </c>
      <c r="I47" s="880" t="s">
        <v>760</v>
      </c>
      <c r="J47" s="877"/>
      <c r="K47" s="877"/>
      <c r="L47" s="873"/>
      <c r="M47" s="873"/>
      <c r="N47" s="873" t="s">
        <v>77</v>
      </c>
      <c r="O47" s="878">
        <v>40000</v>
      </c>
      <c r="P47" s="879" t="s">
        <v>71</v>
      </c>
      <c r="Q47" s="48"/>
    </row>
    <row r="48" spans="1:17" ht="30">
      <c r="A48" s="872">
        <v>42</v>
      </c>
      <c r="B48" s="873" t="str">
        <f t="shared" si="1"/>
        <v>3.05.02.01.020</v>
      </c>
      <c r="C48" s="874" t="s">
        <v>778</v>
      </c>
      <c r="D48" s="733" t="s">
        <v>759</v>
      </c>
      <c r="E48" s="876" t="s">
        <v>316</v>
      </c>
      <c r="F48" s="876" t="s">
        <v>338</v>
      </c>
      <c r="G48" s="876" t="s">
        <v>79</v>
      </c>
      <c r="H48" s="873">
        <v>2008</v>
      </c>
      <c r="I48" s="880" t="s">
        <v>760</v>
      </c>
      <c r="J48" s="877"/>
      <c r="K48" s="877"/>
      <c r="L48" s="873"/>
      <c r="M48" s="873"/>
      <c r="N48" s="873" t="s">
        <v>77</v>
      </c>
      <c r="O48" s="878">
        <v>40000</v>
      </c>
      <c r="P48" s="879" t="s">
        <v>71</v>
      </c>
      <c r="Q48" s="48"/>
    </row>
    <row r="49" spans="1:17" ht="30">
      <c r="A49" s="872">
        <v>43</v>
      </c>
      <c r="B49" s="873" t="str">
        <f t="shared" si="1"/>
        <v>3.05.02.01.020</v>
      </c>
      <c r="C49" s="874" t="s">
        <v>779</v>
      </c>
      <c r="D49" s="733" t="s">
        <v>759</v>
      </c>
      <c r="E49" s="876" t="s">
        <v>316</v>
      </c>
      <c r="F49" s="876" t="s">
        <v>338</v>
      </c>
      <c r="G49" s="876" t="s">
        <v>79</v>
      </c>
      <c r="H49" s="873">
        <v>2008</v>
      </c>
      <c r="I49" s="880" t="s">
        <v>760</v>
      </c>
      <c r="J49" s="877"/>
      <c r="K49" s="877"/>
      <c r="L49" s="873"/>
      <c r="M49" s="873"/>
      <c r="N49" s="873" t="s">
        <v>77</v>
      </c>
      <c r="O49" s="878">
        <v>40000</v>
      </c>
      <c r="P49" s="879" t="s">
        <v>71</v>
      </c>
      <c r="Q49" s="48"/>
    </row>
    <row r="50" spans="1:17" ht="30">
      <c r="A50" s="872">
        <v>44</v>
      </c>
      <c r="B50" s="873" t="str">
        <f t="shared" si="1"/>
        <v>3.05.02.01.020</v>
      </c>
      <c r="C50" s="874" t="s">
        <v>780</v>
      </c>
      <c r="D50" s="733" t="s">
        <v>759</v>
      </c>
      <c r="E50" s="876" t="s">
        <v>316</v>
      </c>
      <c r="F50" s="876" t="s">
        <v>338</v>
      </c>
      <c r="G50" s="876" t="s">
        <v>79</v>
      </c>
      <c r="H50" s="873">
        <v>2008</v>
      </c>
      <c r="I50" s="880" t="s">
        <v>760</v>
      </c>
      <c r="J50" s="877"/>
      <c r="K50" s="877"/>
      <c r="L50" s="873"/>
      <c r="M50" s="873"/>
      <c r="N50" s="873" t="s">
        <v>77</v>
      </c>
      <c r="O50" s="878">
        <v>40000</v>
      </c>
      <c r="P50" s="879" t="s">
        <v>71</v>
      </c>
      <c r="Q50" s="48"/>
    </row>
    <row r="51" spans="1:17" ht="30">
      <c r="A51" s="872">
        <v>45</v>
      </c>
      <c r="B51" s="873" t="str">
        <f t="shared" si="1"/>
        <v>3.05.02.01.020</v>
      </c>
      <c r="C51" s="874" t="s">
        <v>781</v>
      </c>
      <c r="D51" s="733" t="s">
        <v>759</v>
      </c>
      <c r="E51" s="876" t="s">
        <v>316</v>
      </c>
      <c r="F51" s="876" t="s">
        <v>338</v>
      </c>
      <c r="G51" s="876" t="s">
        <v>79</v>
      </c>
      <c r="H51" s="873">
        <v>2008</v>
      </c>
      <c r="I51" s="880" t="s">
        <v>760</v>
      </c>
      <c r="J51" s="877"/>
      <c r="K51" s="877"/>
      <c r="L51" s="873"/>
      <c r="M51" s="873"/>
      <c r="N51" s="873" t="s">
        <v>77</v>
      </c>
      <c r="O51" s="878">
        <v>40000</v>
      </c>
      <c r="P51" s="879" t="s">
        <v>71</v>
      </c>
      <c r="Q51" s="48"/>
    </row>
    <row r="52" spans="1:17" ht="30">
      <c r="A52" s="872">
        <v>46</v>
      </c>
      <c r="B52" s="873" t="str">
        <f t="shared" si="1"/>
        <v>3.05.02.01.020</v>
      </c>
      <c r="C52" s="874" t="s">
        <v>782</v>
      </c>
      <c r="D52" s="733" t="s">
        <v>759</v>
      </c>
      <c r="E52" s="876" t="s">
        <v>316</v>
      </c>
      <c r="F52" s="876" t="s">
        <v>338</v>
      </c>
      <c r="G52" s="876" t="s">
        <v>79</v>
      </c>
      <c r="H52" s="873">
        <v>2008</v>
      </c>
      <c r="I52" s="880" t="s">
        <v>760</v>
      </c>
      <c r="J52" s="877"/>
      <c r="K52" s="877"/>
      <c r="L52" s="873"/>
      <c r="M52" s="873"/>
      <c r="N52" s="873" t="s">
        <v>77</v>
      </c>
      <c r="O52" s="878">
        <v>40000</v>
      </c>
      <c r="P52" s="879" t="s">
        <v>71</v>
      </c>
      <c r="Q52" s="48"/>
    </row>
    <row r="53" spans="1:17" ht="30">
      <c r="A53" s="872">
        <v>47</v>
      </c>
      <c r="B53" s="873" t="str">
        <f t="shared" si="1"/>
        <v>3.05.02.01.020</v>
      </c>
      <c r="C53" s="874" t="s">
        <v>783</v>
      </c>
      <c r="D53" s="733" t="s">
        <v>759</v>
      </c>
      <c r="E53" s="876" t="s">
        <v>316</v>
      </c>
      <c r="F53" s="876" t="s">
        <v>338</v>
      </c>
      <c r="G53" s="876" t="s">
        <v>79</v>
      </c>
      <c r="H53" s="873">
        <v>2008</v>
      </c>
      <c r="I53" s="880" t="s">
        <v>760</v>
      </c>
      <c r="J53" s="877"/>
      <c r="K53" s="877"/>
      <c r="L53" s="873"/>
      <c r="M53" s="873"/>
      <c r="N53" s="873" t="s">
        <v>77</v>
      </c>
      <c r="O53" s="878">
        <v>40000</v>
      </c>
      <c r="P53" s="879" t="s">
        <v>71</v>
      </c>
      <c r="Q53" s="48"/>
    </row>
    <row r="54" spans="1:17" ht="30">
      <c r="A54" s="872">
        <v>48</v>
      </c>
      <c r="B54" s="873" t="str">
        <f t="shared" si="1"/>
        <v>3.05.02.01.020</v>
      </c>
      <c r="C54" s="874" t="s">
        <v>784</v>
      </c>
      <c r="D54" s="733" t="s">
        <v>759</v>
      </c>
      <c r="E54" s="876" t="s">
        <v>316</v>
      </c>
      <c r="F54" s="876" t="s">
        <v>338</v>
      </c>
      <c r="G54" s="876" t="s">
        <v>79</v>
      </c>
      <c r="H54" s="873">
        <v>2008</v>
      </c>
      <c r="I54" s="880" t="s">
        <v>760</v>
      </c>
      <c r="J54" s="877"/>
      <c r="K54" s="877"/>
      <c r="L54" s="873"/>
      <c r="M54" s="873"/>
      <c r="N54" s="873" t="s">
        <v>77</v>
      </c>
      <c r="O54" s="878">
        <v>40000</v>
      </c>
      <c r="P54" s="879" t="s">
        <v>71</v>
      </c>
      <c r="Q54" s="48"/>
    </row>
    <row r="55" spans="1:17" ht="30">
      <c r="A55" s="872">
        <v>49</v>
      </c>
      <c r="B55" s="873" t="str">
        <f t="shared" si="1"/>
        <v>3.05.02.01.020</v>
      </c>
      <c r="C55" s="874" t="s">
        <v>785</v>
      </c>
      <c r="D55" s="733" t="s">
        <v>759</v>
      </c>
      <c r="E55" s="876" t="s">
        <v>316</v>
      </c>
      <c r="F55" s="876" t="s">
        <v>338</v>
      </c>
      <c r="G55" s="876" t="s">
        <v>79</v>
      </c>
      <c r="H55" s="873">
        <v>2008</v>
      </c>
      <c r="I55" s="880" t="s">
        <v>760</v>
      </c>
      <c r="J55" s="877"/>
      <c r="K55" s="877"/>
      <c r="L55" s="873"/>
      <c r="M55" s="873"/>
      <c r="N55" s="873" t="s">
        <v>77</v>
      </c>
      <c r="O55" s="878">
        <v>40000</v>
      </c>
      <c r="P55" s="879" t="s">
        <v>71</v>
      </c>
      <c r="Q55" s="48"/>
    </row>
    <row r="56" spans="1:17" ht="30">
      <c r="A56" s="872">
        <v>50</v>
      </c>
      <c r="B56" s="873" t="str">
        <f t="shared" si="1"/>
        <v>3.05.02.01.020</v>
      </c>
      <c r="C56" s="874" t="s">
        <v>786</v>
      </c>
      <c r="D56" s="733" t="s">
        <v>759</v>
      </c>
      <c r="E56" s="876" t="s">
        <v>316</v>
      </c>
      <c r="F56" s="876" t="s">
        <v>338</v>
      </c>
      <c r="G56" s="876" t="s">
        <v>79</v>
      </c>
      <c r="H56" s="873">
        <v>2008</v>
      </c>
      <c r="I56" s="880" t="s">
        <v>760</v>
      </c>
      <c r="J56" s="877"/>
      <c r="K56" s="877"/>
      <c r="L56" s="873"/>
      <c r="M56" s="873"/>
      <c r="N56" s="873" t="s">
        <v>77</v>
      </c>
      <c r="O56" s="878">
        <v>40000</v>
      </c>
      <c r="P56" s="879" t="s">
        <v>71</v>
      </c>
      <c r="Q56" s="48"/>
    </row>
    <row r="57" spans="1:17" ht="30">
      <c r="A57" s="872">
        <v>51</v>
      </c>
      <c r="B57" s="873" t="str">
        <f t="shared" si="1"/>
        <v>3.05.02.01.020</v>
      </c>
      <c r="C57" s="874" t="s">
        <v>787</v>
      </c>
      <c r="D57" s="733" t="s">
        <v>759</v>
      </c>
      <c r="E57" s="876" t="s">
        <v>316</v>
      </c>
      <c r="F57" s="876" t="s">
        <v>338</v>
      </c>
      <c r="G57" s="876" t="s">
        <v>79</v>
      </c>
      <c r="H57" s="873">
        <v>2008</v>
      </c>
      <c r="I57" s="880" t="s">
        <v>760</v>
      </c>
      <c r="J57" s="877"/>
      <c r="K57" s="877"/>
      <c r="L57" s="873"/>
      <c r="M57" s="873"/>
      <c r="N57" s="873" t="s">
        <v>77</v>
      </c>
      <c r="O57" s="878">
        <v>40000</v>
      </c>
      <c r="P57" s="879" t="s">
        <v>71</v>
      </c>
      <c r="Q57" s="48" t="s">
        <v>197</v>
      </c>
    </row>
    <row r="58" spans="1:17" ht="30">
      <c r="A58" s="872">
        <v>52</v>
      </c>
      <c r="B58" s="873" t="str">
        <f t="shared" si="1"/>
        <v>3.05.02.01.020</v>
      </c>
      <c r="C58" s="874" t="s">
        <v>788</v>
      </c>
      <c r="D58" s="733" t="s">
        <v>759</v>
      </c>
      <c r="E58" s="876" t="s">
        <v>316</v>
      </c>
      <c r="F58" s="876" t="s">
        <v>338</v>
      </c>
      <c r="G58" s="876" t="s">
        <v>79</v>
      </c>
      <c r="H58" s="873">
        <v>2008</v>
      </c>
      <c r="I58" s="880" t="s">
        <v>760</v>
      </c>
      <c r="J58" s="877"/>
      <c r="K58" s="877"/>
      <c r="L58" s="873"/>
      <c r="M58" s="873"/>
      <c r="N58" s="873" t="s">
        <v>77</v>
      </c>
      <c r="O58" s="878">
        <v>40000</v>
      </c>
      <c r="P58" s="879" t="s">
        <v>71</v>
      </c>
      <c r="Q58" s="48"/>
    </row>
    <row r="59" spans="1:17" ht="30">
      <c r="A59" s="872">
        <v>53</v>
      </c>
      <c r="B59" s="873" t="str">
        <f t="shared" si="1"/>
        <v>3.05.02.01.020</v>
      </c>
      <c r="C59" s="874" t="s">
        <v>789</v>
      </c>
      <c r="D59" s="733" t="s">
        <v>759</v>
      </c>
      <c r="E59" s="876" t="s">
        <v>316</v>
      </c>
      <c r="F59" s="876" t="s">
        <v>338</v>
      </c>
      <c r="G59" s="876" t="s">
        <v>79</v>
      </c>
      <c r="H59" s="873">
        <v>2008</v>
      </c>
      <c r="I59" s="880" t="s">
        <v>760</v>
      </c>
      <c r="J59" s="877"/>
      <c r="K59" s="877"/>
      <c r="L59" s="873"/>
      <c r="M59" s="873"/>
      <c r="N59" s="873" t="s">
        <v>77</v>
      </c>
      <c r="O59" s="878">
        <v>40000</v>
      </c>
      <c r="P59" s="879" t="s">
        <v>71</v>
      </c>
      <c r="Q59" s="48"/>
    </row>
    <row r="60" spans="1:17" ht="30">
      <c r="A60" s="872">
        <v>54</v>
      </c>
      <c r="B60" s="873" t="str">
        <f t="shared" si="1"/>
        <v>3.05.02.01.020</v>
      </c>
      <c r="C60" s="874" t="s">
        <v>790</v>
      </c>
      <c r="D60" s="733" t="s">
        <v>759</v>
      </c>
      <c r="E60" s="876" t="s">
        <v>316</v>
      </c>
      <c r="F60" s="876" t="s">
        <v>338</v>
      </c>
      <c r="G60" s="876" t="s">
        <v>79</v>
      </c>
      <c r="H60" s="873">
        <v>2008</v>
      </c>
      <c r="I60" s="880" t="s">
        <v>760</v>
      </c>
      <c r="J60" s="877"/>
      <c r="K60" s="877"/>
      <c r="L60" s="873"/>
      <c r="M60" s="873"/>
      <c r="N60" s="873" t="s">
        <v>77</v>
      </c>
      <c r="O60" s="878">
        <v>40000</v>
      </c>
      <c r="P60" s="879" t="s">
        <v>71</v>
      </c>
      <c r="Q60" s="48"/>
    </row>
    <row r="61" spans="1:17" ht="30">
      <c r="A61" s="872">
        <v>55</v>
      </c>
      <c r="B61" s="873" t="str">
        <f t="shared" si="1"/>
        <v>3.05.02.01.020</v>
      </c>
      <c r="C61" s="874" t="s">
        <v>418</v>
      </c>
      <c r="D61" s="733" t="s">
        <v>759</v>
      </c>
      <c r="E61" s="876" t="s">
        <v>316</v>
      </c>
      <c r="F61" s="876" t="s">
        <v>338</v>
      </c>
      <c r="G61" s="876" t="s">
        <v>79</v>
      </c>
      <c r="H61" s="873">
        <v>2008</v>
      </c>
      <c r="I61" s="880" t="s">
        <v>760</v>
      </c>
      <c r="J61" s="877"/>
      <c r="K61" s="877"/>
      <c r="L61" s="873"/>
      <c r="M61" s="873"/>
      <c r="N61" s="873" t="s">
        <v>77</v>
      </c>
      <c r="O61" s="878">
        <v>40000</v>
      </c>
      <c r="P61" s="879" t="s">
        <v>71</v>
      </c>
      <c r="Q61" s="48"/>
    </row>
    <row r="62" spans="1:17" ht="30">
      <c r="A62" s="872">
        <v>56</v>
      </c>
      <c r="B62" s="873" t="str">
        <f t="shared" si="1"/>
        <v>3.05.02.01.020</v>
      </c>
      <c r="C62" s="874" t="s">
        <v>791</v>
      </c>
      <c r="D62" s="733" t="s">
        <v>759</v>
      </c>
      <c r="E62" s="876" t="s">
        <v>316</v>
      </c>
      <c r="F62" s="876" t="s">
        <v>338</v>
      </c>
      <c r="G62" s="876" t="s">
        <v>79</v>
      </c>
      <c r="H62" s="873">
        <v>2008</v>
      </c>
      <c r="I62" s="880" t="s">
        <v>760</v>
      </c>
      <c r="J62" s="877"/>
      <c r="K62" s="877"/>
      <c r="L62" s="873"/>
      <c r="M62" s="873"/>
      <c r="N62" s="873" t="s">
        <v>77</v>
      </c>
      <c r="O62" s="878">
        <v>40000</v>
      </c>
      <c r="P62" s="879" t="s">
        <v>71</v>
      </c>
      <c r="Q62" s="48"/>
    </row>
    <row r="63" spans="1:17" ht="30">
      <c r="A63" s="872">
        <v>57</v>
      </c>
      <c r="B63" s="873" t="str">
        <f t="shared" si="1"/>
        <v>3.05.02.01.020</v>
      </c>
      <c r="C63" s="874" t="s">
        <v>792</v>
      </c>
      <c r="D63" s="733" t="s">
        <v>759</v>
      </c>
      <c r="E63" s="876" t="s">
        <v>316</v>
      </c>
      <c r="F63" s="876" t="s">
        <v>338</v>
      </c>
      <c r="G63" s="876" t="s">
        <v>79</v>
      </c>
      <c r="H63" s="873">
        <v>2008</v>
      </c>
      <c r="I63" s="880" t="s">
        <v>760</v>
      </c>
      <c r="J63" s="877"/>
      <c r="K63" s="877"/>
      <c r="L63" s="873"/>
      <c r="M63" s="873"/>
      <c r="N63" s="873" t="s">
        <v>77</v>
      </c>
      <c r="O63" s="878">
        <v>40000</v>
      </c>
      <c r="P63" s="879" t="s">
        <v>71</v>
      </c>
      <c r="Q63" s="48"/>
    </row>
    <row r="64" spans="1:17" ht="30">
      <c r="A64" s="872">
        <v>58</v>
      </c>
      <c r="B64" s="873" t="str">
        <f t="shared" si="1"/>
        <v>3.05.02.01.020</v>
      </c>
      <c r="C64" s="874" t="s">
        <v>421</v>
      </c>
      <c r="D64" s="733" t="s">
        <v>759</v>
      </c>
      <c r="E64" s="876" t="s">
        <v>316</v>
      </c>
      <c r="F64" s="876" t="s">
        <v>338</v>
      </c>
      <c r="G64" s="876" t="s">
        <v>79</v>
      </c>
      <c r="H64" s="873">
        <v>2008</v>
      </c>
      <c r="I64" s="880" t="s">
        <v>760</v>
      </c>
      <c r="J64" s="877"/>
      <c r="K64" s="877"/>
      <c r="L64" s="873"/>
      <c r="M64" s="873"/>
      <c r="N64" s="873" t="s">
        <v>77</v>
      </c>
      <c r="O64" s="878">
        <v>40000</v>
      </c>
      <c r="P64" s="879" t="s">
        <v>71</v>
      </c>
      <c r="Q64" s="48"/>
    </row>
    <row r="65" spans="1:17" ht="30">
      <c r="A65" s="872">
        <v>59</v>
      </c>
      <c r="B65" s="873" t="str">
        <f t="shared" si="1"/>
        <v>3.05.02.01.020</v>
      </c>
      <c r="C65" s="874" t="s">
        <v>793</v>
      </c>
      <c r="D65" s="733" t="s">
        <v>759</v>
      </c>
      <c r="E65" s="876" t="s">
        <v>316</v>
      </c>
      <c r="F65" s="876" t="s">
        <v>338</v>
      </c>
      <c r="G65" s="876" t="s">
        <v>79</v>
      </c>
      <c r="H65" s="873">
        <v>2008</v>
      </c>
      <c r="I65" s="880" t="s">
        <v>760</v>
      </c>
      <c r="J65" s="877"/>
      <c r="K65" s="877"/>
      <c r="L65" s="873"/>
      <c r="M65" s="873"/>
      <c r="N65" s="873" t="s">
        <v>77</v>
      </c>
      <c r="O65" s="878">
        <v>40000</v>
      </c>
      <c r="P65" s="879" t="s">
        <v>71</v>
      </c>
      <c r="Q65" s="48"/>
    </row>
    <row r="66" spans="1:17" ht="30">
      <c r="A66" s="872">
        <v>60</v>
      </c>
      <c r="B66" s="873" t="str">
        <f t="shared" si="1"/>
        <v>3.05.02.01.020</v>
      </c>
      <c r="C66" s="874" t="s">
        <v>794</v>
      </c>
      <c r="D66" s="733" t="s">
        <v>759</v>
      </c>
      <c r="E66" s="876" t="s">
        <v>316</v>
      </c>
      <c r="F66" s="876" t="s">
        <v>338</v>
      </c>
      <c r="G66" s="876" t="s">
        <v>79</v>
      </c>
      <c r="H66" s="873">
        <v>2008</v>
      </c>
      <c r="I66" s="880" t="s">
        <v>760</v>
      </c>
      <c r="J66" s="877"/>
      <c r="K66" s="877"/>
      <c r="L66" s="873"/>
      <c r="M66" s="873"/>
      <c r="N66" s="873" t="s">
        <v>77</v>
      </c>
      <c r="O66" s="878">
        <v>40000</v>
      </c>
      <c r="P66" s="879" t="s">
        <v>71</v>
      </c>
      <c r="Q66" s="48"/>
    </row>
    <row r="67" spans="1:17" ht="30">
      <c r="A67" s="872">
        <v>61</v>
      </c>
      <c r="B67" s="873" t="str">
        <f t="shared" si="1"/>
        <v>3.05.02.01.020</v>
      </c>
      <c r="C67" s="874" t="s">
        <v>795</v>
      </c>
      <c r="D67" s="733" t="s">
        <v>759</v>
      </c>
      <c r="E67" s="876" t="s">
        <v>316</v>
      </c>
      <c r="F67" s="876" t="s">
        <v>338</v>
      </c>
      <c r="G67" s="876" t="s">
        <v>79</v>
      </c>
      <c r="H67" s="873">
        <v>2008</v>
      </c>
      <c r="I67" s="880" t="s">
        <v>760</v>
      </c>
      <c r="J67" s="877"/>
      <c r="K67" s="877"/>
      <c r="L67" s="873"/>
      <c r="M67" s="873"/>
      <c r="N67" s="873" t="s">
        <v>77</v>
      </c>
      <c r="O67" s="878">
        <v>40000</v>
      </c>
      <c r="P67" s="879" t="s">
        <v>71</v>
      </c>
      <c r="Q67" s="48"/>
    </row>
    <row r="68" spans="1:17" ht="30">
      <c r="A68" s="872">
        <v>62</v>
      </c>
      <c r="B68" s="873" t="str">
        <f t="shared" si="1"/>
        <v>3.05.02.01.020</v>
      </c>
      <c r="C68" s="874" t="s">
        <v>423</v>
      </c>
      <c r="D68" s="733" t="s">
        <v>759</v>
      </c>
      <c r="E68" s="876" t="s">
        <v>316</v>
      </c>
      <c r="F68" s="876" t="s">
        <v>338</v>
      </c>
      <c r="G68" s="876" t="s">
        <v>79</v>
      </c>
      <c r="H68" s="873">
        <v>2008</v>
      </c>
      <c r="I68" s="880" t="s">
        <v>760</v>
      </c>
      <c r="J68" s="877"/>
      <c r="K68" s="877"/>
      <c r="L68" s="873"/>
      <c r="M68" s="873"/>
      <c r="N68" s="873" t="s">
        <v>77</v>
      </c>
      <c r="O68" s="878">
        <v>40000</v>
      </c>
      <c r="P68" s="879" t="s">
        <v>71</v>
      </c>
      <c r="Q68" s="48"/>
    </row>
    <row r="69" spans="1:17" ht="30">
      <c r="A69" s="872">
        <v>63</v>
      </c>
      <c r="B69" s="873" t="str">
        <f t="shared" si="1"/>
        <v>3.05.02.01.020</v>
      </c>
      <c r="C69" s="874" t="s">
        <v>471</v>
      </c>
      <c r="D69" s="733" t="s">
        <v>759</v>
      </c>
      <c r="E69" s="876" t="s">
        <v>316</v>
      </c>
      <c r="F69" s="876" t="s">
        <v>338</v>
      </c>
      <c r="G69" s="876" t="s">
        <v>79</v>
      </c>
      <c r="H69" s="873">
        <v>2008</v>
      </c>
      <c r="I69" s="880" t="s">
        <v>760</v>
      </c>
      <c r="J69" s="877"/>
      <c r="K69" s="877"/>
      <c r="L69" s="873"/>
      <c r="M69" s="873"/>
      <c r="N69" s="873" t="s">
        <v>77</v>
      </c>
      <c r="O69" s="878">
        <v>40000</v>
      </c>
      <c r="P69" s="879" t="s">
        <v>71</v>
      </c>
      <c r="Q69" s="48"/>
    </row>
    <row r="70" spans="1:17" ht="30">
      <c r="A70" s="872">
        <v>64</v>
      </c>
      <c r="B70" s="873" t="str">
        <f t="shared" si="1"/>
        <v>3.05.02.01.020</v>
      </c>
      <c r="C70" s="874" t="s">
        <v>796</v>
      </c>
      <c r="D70" s="733" t="s">
        <v>759</v>
      </c>
      <c r="E70" s="876" t="s">
        <v>316</v>
      </c>
      <c r="F70" s="876" t="s">
        <v>338</v>
      </c>
      <c r="G70" s="876" t="s">
        <v>79</v>
      </c>
      <c r="H70" s="873">
        <v>2008</v>
      </c>
      <c r="I70" s="880" t="s">
        <v>760</v>
      </c>
      <c r="J70" s="877"/>
      <c r="K70" s="877"/>
      <c r="L70" s="873"/>
      <c r="M70" s="873"/>
      <c r="N70" s="873" t="s">
        <v>77</v>
      </c>
      <c r="O70" s="878">
        <v>40000</v>
      </c>
      <c r="P70" s="879" t="s">
        <v>71</v>
      </c>
      <c r="Q70" s="48"/>
    </row>
    <row r="71" spans="1:17" ht="30">
      <c r="A71" s="872">
        <v>65</v>
      </c>
      <c r="B71" s="873" t="str">
        <f t="shared" si="1"/>
        <v>3.05.02.01.020</v>
      </c>
      <c r="C71" s="874" t="s">
        <v>474</v>
      </c>
      <c r="D71" s="733" t="s">
        <v>759</v>
      </c>
      <c r="E71" s="876" t="s">
        <v>316</v>
      </c>
      <c r="F71" s="876" t="s">
        <v>338</v>
      </c>
      <c r="G71" s="876" t="s">
        <v>79</v>
      </c>
      <c r="H71" s="873">
        <v>2008</v>
      </c>
      <c r="I71" s="880" t="s">
        <v>760</v>
      </c>
      <c r="J71" s="877"/>
      <c r="K71" s="877"/>
      <c r="L71" s="873"/>
      <c r="M71" s="873"/>
      <c r="N71" s="873" t="s">
        <v>77</v>
      </c>
      <c r="O71" s="878">
        <v>40000</v>
      </c>
      <c r="P71" s="879" t="s">
        <v>71</v>
      </c>
      <c r="Q71" s="66"/>
    </row>
    <row r="72" spans="1:17" ht="30">
      <c r="A72" s="872">
        <v>66</v>
      </c>
      <c r="B72" s="873" t="str">
        <f t="shared" si="1"/>
        <v>3.05.02.01.020</v>
      </c>
      <c r="C72" s="874" t="s">
        <v>425</v>
      </c>
      <c r="D72" s="733" t="s">
        <v>759</v>
      </c>
      <c r="E72" s="876" t="s">
        <v>316</v>
      </c>
      <c r="F72" s="876" t="s">
        <v>338</v>
      </c>
      <c r="G72" s="876" t="s">
        <v>79</v>
      </c>
      <c r="H72" s="873">
        <v>2008</v>
      </c>
      <c r="I72" s="880" t="s">
        <v>760</v>
      </c>
      <c r="J72" s="877"/>
      <c r="K72" s="877"/>
      <c r="L72" s="873"/>
      <c r="M72" s="873"/>
      <c r="N72" s="873" t="s">
        <v>77</v>
      </c>
      <c r="O72" s="878">
        <v>40000</v>
      </c>
      <c r="P72" s="879" t="s">
        <v>71</v>
      </c>
      <c r="Q72" s="48"/>
    </row>
    <row r="73" spans="1:17" ht="30">
      <c r="A73" s="872">
        <v>67</v>
      </c>
      <c r="B73" s="873" t="str">
        <f t="shared" si="1"/>
        <v>3.05.02.01.020</v>
      </c>
      <c r="C73" s="874" t="s">
        <v>428</v>
      </c>
      <c r="D73" s="733" t="s">
        <v>759</v>
      </c>
      <c r="E73" s="876" t="s">
        <v>316</v>
      </c>
      <c r="F73" s="876" t="s">
        <v>338</v>
      </c>
      <c r="G73" s="876" t="s">
        <v>79</v>
      </c>
      <c r="H73" s="873">
        <v>2008</v>
      </c>
      <c r="I73" s="880" t="s">
        <v>760</v>
      </c>
      <c r="J73" s="877"/>
      <c r="K73" s="877"/>
      <c r="L73" s="873"/>
      <c r="M73" s="873"/>
      <c r="N73" s="873" t="s">
        <v>77</v>
      </c>
      <c r="O73" s="878">
        <v>40000</v>
      </c>
      <c r="P73" s="879" t="s">
        <v>71</v>
      </c>
      <c r="Q73" s="48"/>
    </row>
    <row r="74" spans="1:17" ht="30">
      <c r="A74" s="872">
        <v>68</v>
      </c>
      <c r="B74" s="873" t="str">
        <f t="shared" si="1"/>
        <v>3.05.02.01.020</v>
      </c>
      <c r="C74" s="874" t="s">
        <v>431</v>
      </c>
      <c r="D74" s="733" t="s">
        <v>759</v>
      </c>
      <c r="E74" s="876" t="s">
        <v>316</v>
      </c>
      <c r="F74" s="876" t="s">
        <v>338</v>
      </c>
      <c r="G74" s="876" t="s">
        <v>79</v>
      </c>
      <c r="H74" s="873">
        <v>2008</v>
      </c>
      <c r="I74" s="880" t="s">
        <v>760</v>
      </c>
      <c r="J74" s="877"/>
      <c r="K74" s="877"/>
      <c r="L74" s="873"/>
      <c r="M74" s="873"/>
      <c r="N74" s="873" t="s">
        <v>77</v>
      </c>
      <c r="O74" s="878">
        <v>40000</v>
      </c>
      <c r="P74" s="879" t="s">
        <v>71</v>
      </c>
      <c r="Q74" s="48"/>
    </row>
    <row r="75" spans="1:17" ht="30">
      <c r="A75" s="872">
        <v>69</v>
      </c>
      <c r="B75" s="873" t="str">
        <f t="shared" si="1"/>
        <v>3.05.02.01.020</v>
      </c>
      <c r="C75" s="874" t="s">
        <v>434</v>
      </c>
      <c r="D75" s="733" t="s">
        <v>759</v>
      </c>
      <c r="E75" s="876" t="s">
        <v>316</v>
      </c>
      <c r="F75" s="876" t="s">
        <v>338</v>
      </c>
      <c r="G75" s="876" t="s">
        <v>79</v>
      </c>
      <c r="H75" s="873">
        <v>2008</v>
      </c>
      <c r="I75" s="880" t="s">
        <v>760</v>
      </c>
      <c r="J75" s="877"/>
      <c r="K75" s="877"/>
      <c r="L75" s="873"/>
      <c r="M75" s="873"/>
      <c r="N75" s="873" t="s">
        <v>77</v>
      </c>
      <c r="O75" s="878">
        <v>40000</v>
      </c>
      <c r="P75" s="879" t="s">
        <v>71</v>
      </c>
      <c r="Q75" s="48"/>
    </row>
    <row r="76" spans="1:17" ht="30">
      <c r="A76" s="872">
        <v>70</v>
      </c>
      <c r="B76" s="873" t="str">
        <f t="shared" si="1"/>
        <v>3.05.02.01.020</v>
      </c>
      <c r="C76" s="874" t="s">
        <v>797</v>
      </c>
      <c r="D76" s="733" t="s">
        <v>759</v>
      </c>
      <c r="E76" s="876" t="s">
        <v>316</v>
      </c>
      <c r="F76" s="876" t="s">
        <v>338</v>
      </c>
      <c r="G76" s="876" t="s">
        <v>79</v>
      </c>
      <c r="H76" s="873">
        <v>2008</v>
      </c>
      <c r="I76" s="880" t="s">
        <v>760</v>
      </c>
      <c r="J76" s="877"/>
      <c r="K76" s="877"/>
      <c r="L76" s="873"/>
      <c r="M76" s="873"/>
      <c r="N76" s="873" t="s">
        <v>77</v>
      </c>
      <c r="O76" s="878">
        <v>40000</v>
      </c>
      <c r="P76" s="879" t="s">
        <v>71</v>
      </c>
      <c r="Q76" s="48"/>
    </row>
    <row r="77" spans="1:17" ht="30">
      <c r="A77" s="872">
        <v>71</v>
      </c>
      <c r="B77" s="873" t="str">
        <f t="shared" si="1"/>
        <v>3.05.02.01.020</v>
      </c>
      <c r="C77" s="874" t="s">
        <v>798</v>
      </c>
      <c r="D77" s="733" t="s">
        <v>759</v>
      </c>
      <c r="E77" s="876" t="s">
        <v>316</v>
      </c>
      <c r="F77" s="876" t="s">
        <v>338</v>
      </c>
      <c r="G77" s="876" t="s">
        <v>79</v>
      </c>
      <c r="H77" s="873">
        <v>2008</v>
      </c>
      <c r="I77" s="880" t="s">
        <v>760</v>
      </c>
      <c r="J77" s="877"/>
      <c r="K77" s="877"/>
      <c r="L77" s="873"/>
      <c r="M77" s="873"/>
      <c r="N77" s="873" t="s">
        <v>77</v>
      </c>
      <c r="O77" s="878">
        <v>40000</v>
      </c>
      <c r="P77" s="879" t="s">
        <v>71</v>
      </c>
      <c r="Q77" s="48"/>
    </row>
    <row r="78" spans="1:17" ht="30">
      <c r="A78" s="872">
        <v>72</v>
      </c>
      <c r="B78" s="873" t="str">
        <f t="shared" si="1"/>
        <v>3.05.02.01.020</v>
      </c>
      <c r="C78" s="874" t="s">
        <v>799</v>
      </c>
      <c r="D78" s="733" t="s">
        <v>759</v>
      </c>
      <c r="E78" s="876" t="s">
        <v>316</v>
      </c>
      <c r="F78" s="876" t="s">
        <v>338</v>
      </c>
      <c r="G78" s="876" t="s">
        <v>79</v>
      </c>
      <c r="H78" s="873">
        <v>2008</v>
      </c>
      <c r="I78" s="880" t="s">
        <v>760</v>
      </c>
      <c r="J78" s="877"/>
      <c r="K78" s="877"/>
      <c r="L78" s="873"/>
      <c r="M78" s="873"/>
      <c r="N78" s="873" t="s">
        <v>77</v>
      </c>
      <c r="O78" s="878">
        <v>40000</v>
      </c>
      <c r="P78" s="879" t="s">
        <v>71</v>
      </c>
      <c r="Q78" s="47"/>
    </row>
    <row r="79" spans="1:17" ht="30">
      <c r="A79" s="872">
        <v>73</v>
      </c>
      <c r="B79" s="873" t="str">
        <f t="shared" ref="B79:B136" si="2">B78</f>
        <v>3.05.02.01.020</v>
      </c>
      <c r="C79" s="874" t="s">
        <v>800</v>
      </c>
      <c r="D79" s="733" t="s">
        <v>759</v>
      </c>
      <c r="E79" s="876" t="s">
        <v>316</v>
      </c>
      <c r="F79" s="876" t="s">
        <v>338</v>
      </c>
      <c r="G79" s="876" t="s">
        <v>79</v>
      </c>
      <c r="H79" s="873">
        <v>2008</v>
      </c>
      <c r="I79" s="880" t="s">
        <v>760</v>
      </c>
      <c r="J79" s="877"/>
      <c r="K79" s="877"/>
      <c r="L79" s="873"/>
      <c r="M79" s="873"/>
      <c r="N79" s="873" t="s">
        <v>77</v>
      </c>
      <c r="O79" s="878">
        <v>40000</v>
      </c>
      <c r="P79" s="879" t="s">
        <v>71</v>
      </c>
      <c r="Q79" s="48"/>
    </row>
    <row r="80" spans="1:17" ht="30">
      <c r="A80" s="872">
        <v>74</v>
      </c>
      <c r="B80" s="873" t="str">
        <f t="shared" si="2"/>
        <v>3.05.02.01.020</v>
      </c>
      <c r="C80" s="874" t="s">
        <v>801</v>
      </c>
      <c r="D80" s="733" t="s">
        <v>759</v>
      </c>
      <c r="E80" s="876" t="s">
        <v>316</v>
      </c>
      <c r="F80" s="876" t="s">
        <v>338</v>
      </c>
      <c r="G80" s="876" t="s">
        <v>79</v>
      </c>
      <c r="H80" s="873">
        <v>2008</v>
      </c>
      <c r="I80" s="880" t="s">
        <v>760</v>
      </c>
      <c r="J80" s="877"/>
      <c r="K80" s="877"/>
      <c r="L80" s="873"/>
      <c r="M80" s="873"/>
      <c r="N80" s="873" t="s">
        <v>77</v>
      </c>
      <c r="O80" s="878">
        <v>40000</v>
      </c>
      <c r="P80" s="879" t="s">
        <v>71</v>
      </c>
      <c r="Q80" s="48"/>
    </row>
    <row r="81" spans="1:17" ht="30">
      <c r="A81" s="872">
        <v>75</v>
      </c>
      <c r="B81" s="873" t="str">
        <f t="shared" si="2"/>
        <v>3.05.02.01.020</v>
      </c>
      <c r="C81" s="874" t="s">
        <v>802</v>
      </c>
      <c r="D81" s="733" t="s">
        <v>759</v>
      </c>
      <c r="E81" s="876" t="s">
        <v>316</v>
      </c>
      <c r="F81" s="876" t="s">
        <v>338</v>
      </c>
      <c r="G81" s="876" t="s">
        <v>79</v>
      </c>
      <c r="H81" s="873">
        <v>2008</v>
      </c>
      <c r="I81" s="880" t="s">
        <v>760</v>
      </c>
      <c r="J81" s="877"/>
      <c r="K81" s="877"/>
      <c r="L81" s="873"/>
      <c r="M81" s="873"/>
      <c r="N81" s="873" t="s">
        <v>77</v>
      </c>
      <c r="O81" s="878">
        <v>40000</v>
      </c>
      <c r="P81" s="879" t="s">
        <v>71</v>
      </c>
      <c r="Q81" s="48"/>
    </row>
    <row r="82" spans="1:17" ht="30">
      <c r="A82" s="872">
        <v>76</v>
      </c>
      <c r="B82" s="873" t="str">
        <f t="shared" si="2"/>
        <v>3.05.02.01.020</v>
      </c>
      <c r="C82" s="874" t="s">
        <v>803</v>
      </c>
      <c r="D82" s="733" t="s">
        <v>759</v>
      </c>
      <c r="E82" s="876" t="s">
        <v>316</v>
      </c>
      <c r="F82" s="876" t="s">
        <v>338</v>
      </c>
      <c r="G82" s="876" t="s">
        <v>79</v>
      </c>
      <c r="H82" s="873">
        <v>2008</v>
      </c>
      <c r="I82" s="880" t="s">
        <v>760</v>
      </c>
      <c r="J82" s="877"/>
      <c r="K82" s="877"/>
      <c r="L82" s="873"/>
      <c r="M82" s="873"/>
      <c r="N82" s="873" t="s">
        <v>77</v>
      </c>
      <c r="O82" s="878">
        <v>40000</v>
      </c>
      <c r="P82" s="879" t="s">
        <v>71</v>
      </c>
      <c r="Q82" s="48"/>
    </row>
    <row r="83" spans="1:17" ht="30">
      <c r="A83" s="872">
        <v>77</v>
      </c>
      <c r="B83" s="873" t="str">
        <f t="shared" si="2"/>
        <v>3.05.02.01.020</v>
      </c>
      <c r="C83" s="874" t="s">
        <v>804</v>
      </c>
      <c r="D83" s="733" t="s">
        <v>759</v>
      </c>
      <c r="E83" s="876" t="s">
        <v>316</v>
      </c>
      <c r="F83" s="876" t="s">
        <v>338</v>
      </c>
      <c r="G83" s="876" t="s">
        <v>79</v>
      </c>
      <c r="H83" s="873">
        <v>2008</v>
      </c>
      <c r="I83" s="880" t="s">
        <v>760</v>
      </c>
      <c r="J83" s="877"/>
      <c r="K83" s="877"/>
      <c r="L83" s="873"/>
      <c r="M83" s="873"/>
      <c r="N83" s="873" t="s">
        <v>77</v>
      </c>
      <c r="O83" s="878">
        <v>40000</v>
      </c>
      <c r="P83" s="879" t="s">
        <v>71</v>
      </c>
      <c r="Q83" s="48"/>
    </row>
    <row r="84" spans="1:17" ht="30">
      <c r="A84" s="872">
        <v>78</v>
      </c>
      <c r="B84" s="873" t="str">
        <f t="shared" si="2"/>
        <v>3.05.02.01.020</v>
      </c>
      <c r="C84" s="874" t="s">
        <v>805</v>
      </c>
      <c r="D84" s="733" t="s">
        <v>759</v>
      </c>
      <c r="E84" s="876" t="s">
        <v>316</v>
      </c>
      <c r="F84" s="876" t="s">
        <v>338</v>
      </c>
      <c r="G84" s="876" t="s">
        <v>79</v>
      </c>
      <c r="H84" s="873">
        <v>2008</v>
      </c>
      <c r="I84" s="880" t="s">
        <v>760</v>
      </c>
      <c r="J84" s="877"/>
      <c r="K84" s="877"/>
      <c r="L84" s="873"/>
      <c r="M84" s="873"/>
      <c r="N84" s="873" t="s">
        <v>77</v>
      </c>
      <c r="O84" s="878">
        <v>40000</v>
      </c>
      <c r="P84" s="879" t="s">
        <v>71</v>
      </c>
      <c r="Q84" s="48"/>
    </row>
    <row r="85" spans="1:17" ht="30">
      <c r="A85" s="872">
        <v>79</v>
      </c>
      <c r="B85" s="873" t="str">
        <f t="shared" si="2"/>
        <v>3.05.02.01.020</v>
      </c>
      <c r="C85" s="874" t="s">
        <v>806</v>
      </c>
      <c r="D85" s="733" t="s">
        <v>759</v>
      </c>
      <c r="E85" s="876" t="s">
        <v>316</v>
      </c>
      <c r="F85" s="876" t="s">
        <v>338</v>
      </c>
      <c r="G85" s="876" t="s">
        <v>79</v>
      </c>
      <c r="H85" s="873">
        <v>2008</v>
      </c>
      <c r="I85" s="880" t="s">
        <v>760</v>
      </c>
      <c r="J85" s="877"/>
      <c r="K85" s="877"/>
      <c r="L85" s="873"/>
      <c r="M85" s="873"/>
      <c r="N85" s="873" t="s">
        <v>77</v>
      </c>
      <c r="O85" s="878">
        <v>40000</v>
      </c>
      <c r="P85" s="879" t="s">
        <v>71</v>
      </c>
      <c r="Q85" s="48"/>
    </row>
    <row r="86" spans="1:17" ht="30">
      <c r="A86" s="872">
        <v>80</v>
      </c>
      <c r="B86" s="873" t="str">
        <f t="shared" si="2"/>
        <v>3.05.02.01.020</v>
      </c>
      <c r="C86" s="874" t="s">
        <v>807</v>
      </c>
      <c r="D86" s="733" t="s">
        <v>759</v>
      </c>
      <c r="E86" s="876" t="s">
        <v>316</v>
      </c>
      <c r="F86" s="876" t="s">
        <v>338</v>
      </c>
      <c r="G86" s="876" t="s">
        <v>79</v>
      </c>
      <c r="H86" s="873">
        <v>2008</v>
      </c>
      <c r="I86" s="880" t="s">
        <v>760</v>
      </c>
      <c r="J86" s="877"/>
      <c r="K86" s="877"/>
      <c r="L86" s="873"/>
      <c r="M86" s="873"/>
      <c r="N86" s="873" t="s">
        <v>77</v>
      </c>
      <c r="O86" s="878">
        <v>40000</v>
      </c>
      <c r="P86" s="879" t="s">
        <v>71</v>
      </c>
      <c r="Q86" s="48"/>
    </row>
    <row r="87" spans="1:17" ht="30">
      <c r="A87" s="872">
        <v>81</v>
      </c>
      <c r="B87" s="873" t="str">
        <f t="shared" si="2"/>
        <v>3.05.02.01.020</v>
      </c>
      <c r="C87" s="874" t="s">
        <v>808</v>
      </c>
      <c r="D87" s="733" t="s">
        <v>759</v>
      </c>
      <c r="E87" s="876" t="s">
        <v>316</v>
      </c>
      <c r="F87" s="876" t="s">
        <v>338</v>
      </c>
      <c r="G87" s="876" t="s">
        <v>79</v>
      </c>
      <c r="H87" s="873">
        <v>2008</v>
      </c>
      <c r="I87" s="880" t="s">
        <v>760</v>
      </c>
      <c r="J87" s="877"/>
      <c r="K87" s="877"/>
      <c r="L87" s="873"/>
      <c r="M87" s="873"/>
      <c r="N87" s="873" t="s">
        <v>77</v>
      </c>
      <c r="O87" s="878">
        <v>40000</v>
      </c>
      <c r="P87" s="879" t="s">
        <v>71</v>
      </c>
      <c r="Q87" s="48"/>
    </row>
    <row r="88" spans="1:17" ht="30">
      <c r="A88" s="872">
        <v>82</v>
      </c>
      <c r="B88" s="873" t="str">
        <f t="shared" si="2"/>
        <v>3.05.02.01.020</v>
      </c>
      <c r="C88" s="874" t="s">
        <v>809</v>
      </c>
      <c r="D88" s="733" t="s">
        <v>759</v>
      </c>
      <c r="E88" s="876" t="s">
        <v>316</v>
      </c>
      <c r="F88" s="876" t="s">
        <v>338</v>
      </c>
      <c r="G88" s="876" t="s">
        <v>79</v>
      </c>
      <c r="H88" s="873">
        <v>2008</v>
      </c>
      <c r="I88" s="880" t="s">
        <v>760</v>
      </c>
      <c r="J88" s="877"/>
      <c r="K88" s="877"/>
      <c r="L88" s="873"/>
      <c r="M88" s="873"/>
      <c r="N88" s="873" t="s">
        <v>77</v>
      </c>
      <c r="O88" s="878">
        <v>40000</v>
      </c>
      <c r="P88" s="879" t="s">
        <v>71</v>
      </c>
      <c r="Q88" s="48"/>
    </row>
    <row r="89" spans="1:17" ht="30">
      <c r="A89" s="872">
        <v>83</v>
      </c>
      <c r="B89" s="873" t="str">
        <f t="shared" si="2"/>
        <v>3.05.02.01.020</v>
      </c>
      <c r="C89" s="874" t="s">
        <v>810</v>
      </c>
      <c r="D89" s="733" t="s">
        <v>759</v>
      </c>
      <c r="E89" s="876" t="s">
        <v>316</v>
      </c>
      <c r="F89" s="876" t="s">
        <v>338</v>
      </c>
      <c r="G89" s="876" t="s">
        <v>79</v>
      </c>
      <c r="H89" s="873">
        <v>2008</v>
      </c>
      <c r="I89" s="880" t="s">
        <v>760</v>
      </c>
      <c r="J89" s="877"/>
      <c r="K89" s="877"/>
      <c r="L89" s="873"/>
      <c r="M89" s="873"/>
      <c r="N89" s="873" t="s">
        <v>77</v>
      </c>
      <c r="O89" s="878">
        <v>40000</v>
      </c>
      <c r="P89" s="879" t="s">
        <v>71</v>
      </c>
      <c r="Q89" s="48"/>
    </row>
    <row r="90" spans="1:17" ht="30">
      <c r="A90" s="872">
        <v>84</v>
      </c>
      <c r="B90" s="873" t="str">
        <f t="shared" si="2"/>
        <v>3.05.02.01.020</v>
      </c>
      <c r="C90" s="874" t="s">
        <v>811</v>
      </c>
      <c r="D90" s="733" t="s">
        <v>759</v>
      </c>
      <c r="E90" s="876" t="s">
        <v>316</v>
      </c>
      <c r="F90" s="876" t="s">
        <v>338</v>
      </c>
      <c r="G90" s="876" t="s">
        <v>79</v>
      </c>
      <c r="H90" s="873">
        <v>2008</v>
      </c>
      <c r="I90" s="880" t="s">
        <v>760</v>
      </c>
      <c r="J90" s="877"/>
      <c r="K90" s="877"/>
      <c r="L90" s="873"/>
      <c r="M90" s="873"/>
      <c r="N90" s="873" t="s">
        <v>77</v>
      </c>
      <c r="O90" s="878">
        <v>40000</v>
      </c>
      <c r="P90" s="879" t="s">
        <v>71</v>
      </c>
      <c r="Q90" s="48"/>
    </row>
    <row r="91" spans="1:17" ht="30">
      <c r="A91" s="872">
        <v>85</v>
      </c>
      <c r="B91" s="873" t="str">
        <f t="shared" si="2"/>
        <v>3.05.02.01.020</v>
      </c>
      <c r="C91" s="874" t="s">
        <v>812</v>
      </c>
      <c r="D91" s="733" t="s">
        <v>759</v>
      </c>
      <c r="E91" s="876" t="s">
        <v>316</v>
      </c>
      <c r="F91" s="876" t="s">
        <v>338</v>
      </c>
      <c r="G91" s="876" t="s">
        <v>79</v>
      </c>
      <c r="H91" s="873">
        <v>2008</v>
      </c>
      <c r="I91" s="880" t="s">
        <v>760</v>
      </c>
      <c r="J91" s="877"/>
      <c r="K91" s="877"/>
      <c r="L91" s="873"/>
      <c r="M91" s="873"/>
      <c r="N91" s="873" t="s">
        <v>77</v>
      </c>
      <c r="O91" s="878">
        <v>40000</v>
      </c>
      <c r="P91" s="879" t="s">
        <v>71</v>
      </c>
      <c r="Q91" s="48"/>
    </row>
    <row r="92" spans="1:17" ht="30">
      <c r="A92" s="872">
        <v>86</v>
      </c>
      <c r="B92" s="873" t="str">
        <f t="shared" si="2"/>
        <v>3.05.02.01.020</v>
      </c>
      <c r="C92" s="874" t="s">
        <v>813</v>
      </c>
      <c r="D92" s="733" t="s">
        <v>759</v>
      </c>
      <c r="E92" s="876" t="s">
        <v>316</v>
      </c>
      <c r="F92" s="876" t="s">
        <v>338</v>
      </c>
      <c r="G92" s="876" t="s">
        <v>79</v>
      </c>
      <c r="H92" s="873">
        <v>2008</v>
      </c>
      <c r="I92" s="880" t="s">
        <v>760</v>
      </c>
      <c r="J92" s="877"/>
      <c r="K92" s="877"/>
      <c r="L92" s="873"/>
      <c r="M92" s="873"/>
      <c r="N92" s="873" t="s">
        <v>77</v>
      </c>
      <c r="O92" s="878">
        <v>40000</v>
      </c>
      <c r="P92" s="879" t="s">
        <v>71</v>
      </c>
      <c r="Q92" s="48"/>
    </row>
    <row r="93" spans="1:17" ht="30">
      <c r="A93" s="872">
        <v>87</v>
      </c>
      <c r="B93" s="873" t="str">
        <f t="shared" si="2"/>
        <v>3.05.02.01.020</v>
      </c>
      <c r="C93" s="874" t="s">
        <v>814</v>
      </c>
      <c r="D93" s="733" t="s">
        <v>759</v>
      </c>
      <c r="E93" s="876" t="s">
        <v>316</v>
      </c>
      <c r="F93" s="876" t="s">
        <v>338</v>
      </c>
      <c r="G93" s="876" t="s">
        <v>79</v>
      </c>
      <c r="H93" s="873">
        <v>2008</v>
      </c>
      <c r="I93" s="880" t="s">
        <v>760</v>
      </c>
      <c r="J93" s="877"/>
      <c r="K93" s="877"/>
      <c r="L93" s="873"/>
      <c r="M93" s="873"/>
      <c r="N93" s="873" t="s">
        <v>77</v>
      </c>
      <c r="O93" s="878">
        <v>40000</v>
      </c>
      <c r="P93" s="879" t="s">
        <v>71</v>
      </c>
      <c r="Q93" s="48"/>
    </row>
    <row r="94" spans="1:17" ht="30">
      <c r="A94" s="872">
        <v>88</v>
      </c>
      <c r="B94" s="873" t="str">
        <f t="shared" si="2"/>
        <v>3.05.02.01.020</v>
      </c>
      <c r="C94" s="874" t="s">
        <v>815</v>
      </c>
      <c r="D94" s="733" t="s">
        <v>759</v>
      </c>
      <c r="E94" s="876" t="s">
        <v>316</v>
      </c>
      <c r="F94" s="876" t="s">
        <v>338</v>
      </c>
      <c r="G94" s="876" t="s">
        <v>79</v>
      </c>
      <c r="H94" s="873">
        <v>2008</v>
      </c>
      <c r="I94" s="880" t="s">
        <v>760</v>
      </c>
      <c r="J94" s="877"/>
      <c r="K94" s="877"/>
      <c r="L94" s="873"/>
      <c r="M94" s="873"/>
      <c r="N94" s="873" t="s">
        <v>77</v>
      </c>
      <c r="O94" s="878">
        <v>40000</v>
      </c>
      <c r="P94" s="879" t="s">
        <v>71</v>
      </c>
      <c r="Q94" s="48"/>
    </row>
    <row r="95" spans="1:17" ht="30">
      <c r="A95" s="872">
        <v>89</v>
      </c>
      <c r="B95" s="873" t="str">
        <f t="shared" si="2"/>
        <v>3.05.02.01.020</v>
      </c>
      <c r="C95" s="874" t="s">
        <v>816</v>
      </c>
      <c r="D95" s="733" t="s">
        <v>759</v>
      </c>
      <c r="E95" s="876" t="s">
        <v>316</v>
      </c>
      <c r="F95" s="876" t="s">
        <v>338</v>
      </c>
      <c r="G95" s="876" t="s">
        <v>79</v>
      </c>
      <c r="H95" s="873">
        <v>2008</v>
      </c>
      <c r="I95" s="880" t="s">
        <v>760</v>
      </c>
      <c r="J95" s="877"/>
      <c r="K95" s="877"/>
      <c r="L95" s="873"/>
      <c r="M95" s="873"/>
      <c r="N95" s="873" t="s">
        <v>77</v>
      </c>
      <c r="O95" s="878">
        <v>40000</v>
      </c>
      <c r="P95" s="879" t="s">
        <v>71</v>
      </c>
      <c r="Q95" s="48"/>
    </row>
    <row r="96" spans="1:17" ht="30">
      <c r="A96" s="872">
        <v>90</v>
      </c>
      <c r="B96" s="873" t="str">
        <f t="shared" si="2"/>
        <v>3.05.02.01.020</v>
      </c>
      <c r="C96" s="874" t="s">
        <v>817</v>
      </c>
      <c r="D96" s="733" t="s">
        <v>759</v>
      </c>
      <c r="E96" s="876" t="s">
        <v>316</v>
      </c>
      <c r="F96" s="876" t="s">
        <v>338</v>
      </c>
      <c r="G96" s="876" t="s">
        <v>79</v>
      </c>
      <c r="H96" s="873">
        <v>2008</v>
      </c>
      <c r="I96" s="880" t="s">
        <v>760</v>
      </c>
      <c r="J96" s="877"/>
      <c r="K96" s="877"/>
      <c r="L96" s="873"/>
      <c r="M96" s="873"/>
      <c r="N96" s="873" t="s">
        <v>77</v>
      </c>
      <c r="O96" s="878">
        <v>40000</v>
      </c>
      <c r="P96" s="879" t="s">
        <v>71</v>
      </c>
      <c r="Q96" s="48"/>
    </row>
    <row r="97" spans="1:17" ht="30">
      <c r="A97" s="872">
        <v>91</v>
      </c>
      <c r="B97" s="873" t="str">
        <f t="shared" si="2"/>
        <v>3.05.02.01.020</v>
      </c>
      <c r="C97" s="874" t="s">
        <v>818</v>
      </c>
      <c r="D97" s="733" t="s">
        <v>759</v>
      </c>
      <c r="E97" s="876" t="s">
        <v>316</v>
      </c>
      <c r="F97" s="876" t="s">
        <v>338</v>
      </c>
      <c r="G97" s="876" t="s">
        <v>79</v>
      </c>
      <c r="H97" s="873">
        <v>2008</v>
      </c>
      <c r="I97" s="880" t="s">
        <v>760</v>
      </c>
      <c r="J97" s="877"/>
      <c r="K97" s="877"/>
      <c r="L97" s="873"/>
      <c r="M97" s="873"/>
      <c r="N97" s="873" t="s">
        <v>77</v>
      </c>
      <c r="O97" s="878">
        <v>40000</v>
      </c>
      <c r="P97" s="879" t="s">
        <v>71</v>
      </c>
      <c r="Q97" s="48"/>
    </row>
    <row r="98" spans="1:17" ht="30">
      <c r="A98" s="872">
        <v>92</v>
      </c>
      <c r="B98" s="873" t="str">
        <f t="shared" si="2"/>
        <v>3.05.02.01.020</v>
      </c>
      <c r="C98" s="874" t="s">
        <v>819</v>
      </c>
      <c r="D98" s="733" t="s">
        <v>759</v>
      </c>
      <c r="E98" s="876" t="s">
        <v>316</v>
      </c>
      <c r="F98" s="876" t="s">
        <v>338</v>
      </c>
      <c r="G98" s="876" t="s">
        <v>79</v>
      </c>
      <c r="H98" s="873">
        <v>2008</v>
      </c>
      <c r="I98" s="880" t="s">
        <v>760</v>
      </c>
      <c r="J98" s="877"/>
      <c r="K98" s="877"/>
      <c r="L98" s="873"/>
      <c r="M98" s="873"/>
      <c r="N98" s="873" t="s">
        <v>77</v>
      </c>
      <c r="O98" s="878">
        <v>40000</v>
      </c>
      <c r="P98" s="879" t="s">
        <v>71</v>
      </c>
      <c r="Q98" s="48"/>
    </row>
    <row r="99" spans="1:17" ht="30">
      <c r="A99" s="872">
        <v>93</v>
      </c>
      <c r="B99" s="873" t="str">
        <f t="shared" si="2"/>
        <v>3.05.02.01.020</v>
      </c>
      <c r="C99" s="874" t="s">
        <v>820</v>
      </c>
      <c r="D99" s="733" t="s">
        <v>759</v>
      </c>
      <c r="E99" s="876" t="s">
        <v>316</v>
      </c>
      <c r="F99" s="876" t="s">
        <v>338</v>
      </c>
      <c r="G99" s="876" t="s">
        <v>79</v>
      </c>
      <c r="H99" s="873">
        <v>2008</v>
      </c>
      <c r="I99" s="880" t="s">
        <v>760</v>
      </c>
      <c r="J99" s="877"/>
      <c r="K99" s="877"/>
      <c r="L99" s="873"/>
      <c r="M99" s="873"/>
      <c r="N99" s="873" t="s">
        <v>77</v>
      </c>
      <c r="O99" s="878">
        <v>40000</v>
      </c>
      <c r="P99" s="879" t="s">
        <v>71</v>
      </c>
      <c r="Q99" s="48"/>
    </row>
    <row r="100" spans="1:17" ht="30">
      <c r="A100" s="872">
        <v>94</v>
      </c>
      <c r="B100" s="873" t="str">
        <f t="shared" si="2"/>
        <v>3.05.02.01.020</v>
      </c>
      <c r="C100" s="874" t="s">
        <v>821</v>
      </c>
      <c r="D100" s="733" t="s">
        <v>759</v>
      </c>
      <c r="E100" s="876" t="s">
        <v>316</v>
      </c>
      <c r="F100" s="876" t="s">
        <v>338</v>
      </c>
      <c r="G100" s="876" t="s">
        <v>79</v>
      </c>
      <c r="H100" s="873">
        <v>2008</v>
      </c>
      <c r="I100" s="880" t="s">
        <v>760</v>
      </c>
      <c r="J100" s="877"/>
      <c r="K100" s="877"/>
      <c r="L100" s="873"/>
      <c r="M100" s="873"/>
      <c r="N100" s="873" t="s">
        <v>77</v>
      </c>
      <c r="O100" s="878">
        <v>40000</v>
      </c>
      <c r="P100" s="879" t="s">
        <v>71</v>
      </c>
      <c r="Q100" s="48"/>
    </row>
    <row r="101" spans="1:17" ht="30">
      <c r="A101" s="872">
        <v>95</v>
      </c>
      <c r="B101" s="873" t="str">
        <f t="shared" si="2"/>
        <v>3.05.02.01.020</v>
      </c>
      <c r="C101" s="874" t="s">
        <v>822</v>
      </c>
      <c r="D101" s="733" t="s">
        <v>759</v>
      </c>
      <c r="E101" s="876" t="s">
        <v>316</v>
      </c>
      <c r="F101" s="876" t="s">
        <v>338</v>
      </c>
      <c r="G101" s="876" t="s">
        <v>79</v>
      </c>
      <c r="H101" s="873">
        <v>2008</v>
      </c>
      <c r="I101" s="880" t="s">
        <v>760</v>
      </c>
      <c r="J101" s="877"/>
      <c r="K101" s="877"/>
      <c r="L101" s="873"/>
      <c r="M101" s="873"/>
      <c r="N101" s="873" t="s">
        <v>77</v>
      </c>
      <c r="O101" s="878">
        <v>40000</v>
      </c>
      <c r="P101" s="879" t="s">
        <v>71</v>
      </c>
      <c r="Q101" s="48"/>
    </row>
    <row r="102" spans="1:17" ht="30">
      <c r="A102" s="872">
        <v>96</v>
      </c>
      <c r="B102" s="873" t="str">
        <f t="shared" si="2"/>
        <v>3.05.02.01.020</v>
      </c>
      <c r="C102" s="874" t="s">
        <v>823</v>
      </c>
      <c r="D102" s="733" t="s">
        <v>759</v>
      </c>
      <c r="E102" s="876" t="s">
        <v>316</v>
      </c>
      <c r="F102" s="876" t="s">
        <v>338</v>
      </c>
      <c r="G102" s="876" t="s">
        <v>79</v>
      </c>
      <c r="H102" s="873">
        <v>2008</v>
      </c>
      <c r="I102" s="880" t="s">
        <v>760</v>
      </c>
      <c r="J102" s="877"/>
      <c r="K102" s="877"/>
      <c r="L102" s="873"/>
      <c r="M102" s="873"/>
      <c r="N102" s="873" t="s">
        <v>77</v>
      </c>
      <c r="O102" s="878">
        <v>40000</v>
      </c>
      <c r="P102" s="879" t="s">
        <v>71</v>
      </c>
      <c r="Q102" s="48"/>
    </row>
    <row r="103" spans="1:17" ht="30">
      <c r="A103" s="872">
        <v>97</v>
      </c>
      <c r="B103" s="873" t="str">
        <f t="shared" si="2"/>
        <v>3.05.02.01.020</v>
      </c>
      <c r="C103" s="874" t="s">
        <v>824</v>
      </c>
      <c r="D103" s="733" t="s">
        <v>759</v>
      </c>
      <c r="E103" s="876" t="s">
        <v>316</v>
      </c>
      <c r="F103" s="876" t="s">
        <v>338</v>
      </c>
      <c r="G103" s="876" t="s">
        <v>79</v>
      </c>
      <c r="H103" s="873">
        <v>2008</v>
      </c>
      <c r="I103" s="880" t="s">
        <v>760</v>
      </c>
      <c r="J103" s="877"/>
      <c r="K103" s="877"/>
      <c r="L103" s="873"/>
      <c r="M103" s="873"/>
      <c r="N103" s="873" t="s">
        <v>77</v>
      </c>
      <c r="O103" s="878">
        <v>40000</v>
      </c>
      <c r="P103" s="879" t="s">
        <v>71</v>
      </c>
      <c r="Q103" s="48"/>
    </row>
    <row r="104" spans="1:17" ht="30">
      <c r="A104" s="872">
        <v>98</v>
      </c>
      <c r="B104" s="873" t="str">
        <f t="shared" si="2"/>
        <v>3.05.02.01.020</v>
      </c>
      <c r="C104" s="874" t="s">
        <v>825</v>
      </c>
      <c r="D104" s="733" t="s">
        <v>759</v>
      </c>
      <c r="E104" s="876" t="s">
        <v>316</v>
      </c>
      <c r="F104" s="876" t="s">
        <v>338</v>
      </c>
      <c r="G104" s="876" t="s">
        <v>79</v>
      </c>
      <c r="H104" s="873">
        <v>2008</v>
      </c>
      <c r="I104" s="880" t="s">
        <v>760</v>
      </c>
      <c r="J104" s="877"/>
      <c r="K104" s="877"/>
      <c r="L104" s="873"/>
      <c r="M104" s="873"/>
      <c r="N104" s="873" t="s">
        <v>77</v>
      </c>
      <c r="O104" s="878">
        <v>40000</v>
      </c>
      <c r="P104" s="879" t="s">
        <v>71</v>
      </c>
      <c r="Q104" s="48"/>
    </row>
    <row r="105" spans="1:17" ht="30">
      <c r="A105" s="872">
        <v>99</v>
      </c>
      <c r="B105" s="873" t="str">
        <f t="shared" si="2"/>
        <v>3.05.02.01.020</v>
      </c>
      <c r="C105" s="874" t="s">
        <v>826</v>
      </c>
      <c r="D105" s="733" t="s">
        <v>759</v>
      </c>
      <c r="E105" s="876" t="s">
        <v>316</v>
      </c>
      <c r="F105" s="876" t="s">
        <v>338</v>
      </c>
      <c r="G105" s="876" t="s">
        <v>79</v>
      </c>
      <c r="H105" s="873">
        <v>2008</v>
      </c>
      <c r="I105" s="880" t="s">
        <v>760</v>
      </c>
      <c r="J105" s="877"/>
      <c r="K105" s="877"/>
      <c r="L105" s="873"/>
      <c r="M105" s="873"/>
      <c r="N105" s="873" t="s">
        <v>77</v>
      </c>
      <c r="O105" s="878">
        <v>40000</v>
      </c>
      <c r="P105" s="879" t="s">
        <v>71</v>
      </c>
      <c r="Q105" s="48"/>
    </row>
    <row r="106" spans="1:17" ht="30">
      <c r="A106" s="872">
        <v>100</v>
      </c>
      <c r="B106" s="873" t="str">
        <f t="shared" si="2"/>
        <v>3.05.02.01.020</v>
      </c>
      <c r="C106" s="874" t="s">
        <v>827</v>
      </c>
      <c r="D106" s="733" t="s">
        <v>759</v>
      </c>
      <c r="E106" s="876" t="s">
        <v>316</v>
      </c>
      <c r="F106" s="876" t="s">
        <v>338</v>
      </c>
      <c r="G106" s="876" t="s">
        <v>79</v>
      </c>
      <c r="H106" s="873">
        <v>2008</v>
      </c>
      <c r="I106" s="880" t="s">
        <v>760</v>
      </c>
      <c r="J106" s="877"/>
      <c r="K106" s="877"/>
      <c r="L106" s="873"/>
      <c r="M106" s="873"/>
      <c r="N106" s="873" t="s">
        <v>77</v>
      </c>
      <c r="O106" s="878">
        <v>40000</v>
      </c>
      <c r="P106" s="879" t="s">
        <v>71</v>
      </c>
      <c r="Q106" s="48"/>
    </row>
    <row r="107" spans="1:17" ht="30">
      <c r="A107" s="872">
        <v>101</v>
      </c>
      <c r="B107" s="873" t="str">
        <f t="shared" si="2"/>
        <v>3.05.02.01.020</v>
      </c>
      <c r="C107" s="874" t="s">
        <v>828</v>
      </c>
      <c r="D107" s="733" t="s">
        <v>759</v>
      </c>
      <c r="E107" s="876" t="s">
        <v>316</v>
      </c>
      <c r="F107" s="876" t="s">
        <v>338</v>
      </c>
      <c r="G107" s="876" t="s">
        <v>79</v>
      </c>
      <c r="H107" s="873">
        <v>2008</v>
      </c>
      <c r="I107" s="880" t="s">
        <v>760</v>
      </c>
      <c r="J107" s="877"/>
      <c r="K107" s="877"/>
      <c r="L107" s="873"/>
      <c r="M107" s="873"/>
      <c r="N107" s="873" t="s">
        <v>77</v>
      </c>
      <c r="O107" s="878">
        <v>40000</v>
      </c>
      <c r="P107" s="879" t="s">
        <v>71</v>
      </c>
      <c r="Q107" s="48"/>
    </row>
    <row r="108" spans="1:17" ht="30">
      <c r="A108" s="872">
        <v>102</v>
      </c>
      <c r="B108" s="873" t="str">
        <f t="shared" si="2"/>
        <v>3.05.02.01.020</v>
      </c>
      <c r="C108" s="874" t="s">
        <v>829</v>
      </c>
      <c r="D108" s="733" t="s">
        <v>759</v>
      </c>
      <c r="E108" s="876" t="s">
        <v>316</v>
      </c>
      <c r="F108" s="876" t="s">
        <v>338</v>
      </c>
      <c r="G108" s="876" t="s">
        <v>79</v>
      </c>
      <c r="H108" s="873">
        <v>2008</v>
      </c>
      <c r="I108" s="880" t="s">
        <v>760</v>
      </c>
      <c r="J108" s="877"/>
      <c r="K108" s="877"/>
      <c r="L108" s="873"/>
      <c r="M108" s="873"/>
      <c r="N108" s="873" t="s">
        <v>77</v>
      </c>
      <c r="O108" s="878">
        <v>40000</v>
      </c>
      <c r="P108" s="879" t="s">
        <v>71</v>
      </c>
      <c r="Q108" s="48"/>
    </row>
    <row r="109" spans="1:17" ht="30">
      <c r="A109" s="872">
        <v>103</v>
      </c>
      <c r="B109" s="873" t="str">
        <f t="shared" si="2"/>
        <v>3.05.02.01.020</v>
      </c>
      <c r="C109" s="874" t="s">
        <v>830</v>
      </c>
      <c r="D109" s="733" t="s">
        <v>759</v>
      </c>
      <c r="E109" s="876" t="s">
        <v>316</v>
      </c>
      <c r="F109" s="876" t="s">
        <v>338</v>
      </c>
      <c r="G109" s="876" t="s">
        <v>79</v>
      </c>
      <c r="H109" s="873">
        <v>2008</v>
      </c>
      <c r="I109" s="880" t="s">
        <v>760</v>
      </c>
      <c r="J109" s="877"/>
      <c r="K109" s="877"/>
      <c r="L109" s="873"/>
      <c r="M109" s="873"/>
      <c r="N109" s="873" t="s">
        <v>77</v>
      </c>
      <c r="O109" s="878">
        <v>40000</v>
      </c>
      <c r="P109" s="879" t="s">
        <v>71</v>
      </c>
      <c r="Q109" s="48"/>
    </row>
    <row r="110" spans="1:17" ht="30">
      <c r="A110" s="872">
        <v>104</v>
      </c>
      <c r="B110" s="873" t="str">
        <f t="shared" si="2"/>
        <v>3.05.02.01.020</v>
      </c>
      <c r="C110" s="874" t="s">
        <v>831</v>
      </c>
      <c r="D110" s="733" t="s">
        <v>759</v>
      </c>
      <c r="E110" s="876" t="s">
        <v>316</v>
      </c>
      <c r="F110" s="876" t="s">
        <v>338</v>
      </c>
      <c r="G110" s="876" t="s">
        <v>79</v>
      </c>
      <c r="H110" s="873">
        <v>2008</v>
      </c>
      <c r="I110" s="880" t="s">
        <v>760</v>
      </c>
      <c r="J110" s="877"/>
      <c r="K110" s="877"/>
      <c r="L110" s="873"/>
      <c r="M110" s="873"/>
      <c r="N110" s="873" t="s">
        <v>77</v>
      </c>
      <c r="O110" s="878">
        <v>40000</v>
      </c>
      <c r="P110" s="879" t="s">
        <v>71</v>
      </c>
      <c r="Q110" s="48"/>
    </row>
    <row r="111" spans="1:17" ht="30">
      <c r="A111" s="872">
        <v>105</v>
      </c>
      <c r="B111" s="873" t="str">
        <f t="shared" si="2"/>
        <v>3.05.02.01.020</v>
      </c>
      <c r="C111" s="874" t="s">
        <v>832</v>
      </c>
      <c r="D111" s="733" t="s">
        <v>759</v>
      </c>
      <c r="E111" s="876" t="s">
        <v>316</v>
      </c>
      <c r="F111" s="876" t="s">
        <v>338</v>
      </c>
      <c r="G111" s="876" t="s">
        <v>79</v>
      </c>
      <c r="H111" s="873">
        <v>2008</v>
      </c>
      <c r="I111" s="880" t="s">
        <v>760</v>
      </c>
      <c r="J111" s="877"/>
      <c r="K111" s="877"/>
      <c r="L111" s="873"/>
      <c r="M111" s="873"/>
      <c r="N111" s="873" t="s">
        <v>77</v>
      </c>
      <c r="O111" s="878">
        <v>40000</v>
      </c>
      <c r="P111" s="879" t="s">
        <v>71</v>
      </c>
      <c r="Q111" s="48"/>
    </row>
    <row r="112" spans="1:17" ht="30">
      <c r="A112" s="872">
        <v>106</v>
      </c>
      <c r="B112" s="873" t="str">
        <f t="shared" si="2"/>
        <v>3.05.02.01.020</v>
      </c>
      <c r="C112" s="874" t="s">
        <v>833</v>
      </c>
      <c r="D112" s="733" t="s">
        <v>759</v>
      </c>
      <c r="E112" s="876" t="s">
        <v>316</v>
      </c>
      <c r="F112" s="876" t="s">
        <v>338</v>
      </c>
      <c r="G112" s="876" t="s">
        <v>79</v>
      </c>
      <c r="H112" s="873">
        <v>2008</v>
      </c>
      <c r="I112" s="880" t="s">
        <v>760</v>
      </c>
      <c r="J112" s="877"/>
      <c r="K112" s="877"/>
      <c r="L112" s="873"/>
      <c r="M112" s="873"/>
      <c r="N112" s="873" t="s">
        <v>77</v>
      </c>
      <c r="O112" s="878">
        <v>40000</v>
      </c>
      <c r="P112" s="879" t="s">
        <v>71</v>
      </c>
      <c r="Q112" s="48"/>
    </row>
    <row r="113" spans="1:17" ht="30">
      <c r="A113" s="872">
        <v>107</v>
      </c>
      <c r="B113" s="873" t="str">
        <f t="shared" si="2"/>
        <v>3.05.02.01.020</v>
      </c>
      <c r="C113" s="874" t="s">
        <v>834</v>
      </c>
      <c r="D113" s="733" t="s">
        <v>759</v>
      </c>
      <c r="E113" s="876" t="s">
        <v>316</v>
      </c>
      <c r="F113" s="876" t="s">
        <v>338</v>
      </c>
      <c r="G113" s="876" t="s">
        <v>79</v>
      </c>
      <c r="H113" s="873">
        <v>2008</v>
      </c>
      <c r="I113" s="880" t="s">
        <v>760</v>
      </c>
      <c r="J113" s="877"/>
      <c r="K113" s="877"/>
      <c r="L113" s="873"/>
      <c r="M113" s="873"/>
      <c r="N113" s="873" t="s">
        <v>77</v>
      </c>
      <c r="O113" s="878">
        <v>40000</v>
      </c>
      <c r="P113" s="879" t="s">
        <v>71</v>
      </c>
      <c r="Q113" s="48"/>
    </row>
    <row r="114" spans="1:17" ht="30">
      <c r="A114" s="872">
        <v>108</v>
      </c>
      <c r="B114" s="873" t="str">
        <f t="shared" si="2"/>
        <v>3.05.02.01.020</v>
      </c>
      <c r="C114" s="874" t="s">
        <v>835</v>
      </c>
      <c r="D114" s="733" t="s">
        <v>759</v>
      </c>
      <c r="E114" s="876" t="s">
        <v>316</v>
      </c>
      <c r="F114" s="876" t="s">
        <v>338</v>
      </c>
      <c r="G114" s="876" t="s">
        <v>79</v>
      </c>
      <c r="H114" s="873">
        <v>2008</v>
      </c>
      <c r="I114" s="880" t="s">
        <v>760</v>
      </c>
      <c r="J114" s="877"/>
      <c r="K114" s="877"/>
      <c r="L114" s="873"/>
      <c r="M114" s="873"/>
      <c r="N114" s="873" t="s">
        <v>77</v>
      </c>
      <c r="O114" s="878">
        <v>40000</v>
      </c>
      <c r="P114" s="879" t="s">
        <v>71</v>
      </c>
      <c r="Q114" s="48"/>
    </row>
    <row r="115" spans="1:17" ht="30">
      <c r="A115" s="872">
        <v>109</v>
      </c>
      <c r="B115" s="873" t="str">
        <f t="shared" si="2"/>
        <v>3.05.02.01.020</v>
      </c>
      <c r="C115" s="874" t="s">
        <v>836</v>
      </c>
      <c r="D115" s="733" t="s">
        <v>759</v>
      </c>
      <c r="E115" s="876" t="s">
        <v>316</v>
      </c>
      <c r="F115" s="876" t="s">
        <v>338</v>
      </c>
      <c r="G115" s="876" t="s">
        <v>79</v>
      </c>
      <c r="H115" s="873">
        <v>2008</v>
      </c>
      <c r="I115" s="880" t="s">
        <v>760</v>
      </c>
      <c r="J115" s="877"/>
      <c r="K115" s="877"/>
      <c r="L115" s="873"/>
      <c r="M115" s="873"/>
      <c r="N115" s="873" t="s">
        <v>77</v>
      </c>
      <c r="O115" s="878">
        <v>40000</v>
      </c>
      <c r="P115" s="879" t="s">
        <v>71</v>
      </c>
      <c r="Q115" s="48"/>
    </row>
    <row r="116" spans="1:17" ht="30">
      <c r="A116" s="872">
        <v>110</v>
      </c>
      <c r="B116" s="873" t="str">
        <f t="shared" si="2"/>
        <v>3.05.02.01.020</v>
      </c>
      <c r="C116" s="874" t="s">
        <v>837</v>
      </c>
      <c r="D116" s="733" t="s">
        <v>759</v>
      </c>
      <c r="E116" s="876" t="s">
        <v>316</v>
      </c>
      <c r="F116" s="876" t="s">
        <v>338</v>
      </c>
      <c r="G116" s="876" t="s">
        <v>79</v>
      </c>
      <c r="H116" s="873">
        <v>2008</v>
      </c>
      <c r="I116" s="880" t="s">
        <v>760</v>
      </c>
      <c r="J116" s="877"/>
      <c r="K116" s="877"/>
      <c r="L116" s="873"/>
      <c r="M116" s="873"/>
      <c r="N116" s="873" t="s">
        <v>77</v>
      </c>
      <c r="O116" s="878">
        <v>40000</v>
      </c>
      <c r="P116" s="879" t="s">
        <v>71</v>
      </c>
      <c r="Q116" s="48"/>
    </row>
    <row r="117" spans="1:17" ht="30">
      <c r="A117" s="872">
        <v>111</v>
      </c>
      <c r="B117" s="873" t="str">
        <f t="shared" si="2"/>
        <v>3.05.02.01.020</v>
      </c>
      <c r="C117" s="874" t="s">
        <v>838</v>
      </c>
      <c r="D117" s="733" t="s">
        <v>759</v>
      </c>
      <c r="E117" s="876" t="s">
        <v>316</v>
      </c>
      <c r="F117" s="876" t="s">
        <v>338</v>
      </c>
      <c r="G117" s="876" t="s">
        <v>79</v>
      </c>
      <c r="H117" s="873">
        <v>2008</v>
      </c>
      <c r="I117" s="880" t="s">
        <v>760</v>
      </c>
      <c r="J117" s="877"/>
      <c r="K117" s="877"/>
      <c r="L117" s="873"/>
      <c r="M117" s="873"/>
      <c r="N117" s="873" t="s">
        <v>77</v>
      </c>
      <c r="O117" s="878">
        <v>40000</v>
      </c>
      <c r="P117" s="879" t="s">
        <v>71</v>
      </c>
      <c r="Q117" s="48"/>
    </row>
    <row r="118" spans="1:17" ht="30">
      <c r="A118" s="872">
        <v>112</v>
      </c>
      <c r="B118" s="873" t="str">
        <f t="shared" si="2"/>
        <v>3.05.02.01.020</v>
      </c>
      <c r="C118" s="874" t="s">
        <v>839</v>
      </c>
      <c r="D118" s="733" t="s">
        <v>759</v>
      </c>
      <c r="E118" s="876" t="s">
        <v>316</v>
      </c>
      <c r="F118" s="876" t="s">
        <v>338</v>
      </c>
      <c r="G118" s="876" t="s">
        <v>79</v>
      </c>
      <c r="H118" s="873">
        <v>2008</v>
      </c>
      <c r="I118" s="880" t="s">
        <v>760</v>
      </c>
      <c r="J118" s="877"/>
      <c r="K118" s="877"/>
      <c r="L118" s="873"/>
      <c r="M118" s="873"/>
      <c r="N118" s="873" t="s">
        <v>77</v>
      </c>
      <c r="O118" s="878">
        <v>40000</v>
      </c>
      <c r="P118" s="879" t="s">
        <v>71</v>
      </c>
      <c r="Q118" s="48"/>
    </row>
    <row r="119" spans="1:17" ht="30">
      <c r="A119" s="872">
        <v>113</v>
      </c>
      <c r="B119" s="873" t="str">
        <f t="shared" si="2"/>
        <v>3.05.02.01.020</v>
      </c>
      <c r="C119" s="874" t="s">
        <v>840</v>
      </c>
      <c r="D119" s="733" t="s">
        <v>759</v>
      </c>
      <c r="E119" s="876" t="s">
        <v>316</v>
      </c>
      <c r="F119" s="876" t="s">
        <v>338</v>
      </c>
      <c r="G119" s="876" t="s">
        <v>79</v>
      </c>
      <c r="H119" s="873">
        <v>2008</v>
      </c>
      <c r="I119" s="880" t="s">
        <v>760</v>
      </c>
      <c r="J119" s="877"/>
      <c r="K119" s="877"/>
      <c r="L119" s="873"/>
      <c r="M119" s="873"/>
      <c r="N119" s="873" t="s">
        <v>77</v>
      </c>
      <c r="O119" s="878">
        <v>40000</v>
      </c>
      <c r="P119" s="879" t="s">
        <v>71</v>
      </c>
      <c r="Q119" s="48"/>
    </row>
    <row r="120" spans="1:17" ht="30">
      <c r="A120" s="872">
        <v>114</v>
      </c>
      <c r="B120" s="873" t="str">
        <f t="shared" si="2"/>
        <v>3.05.02.01.020</v>
      </c>
      <c r="C120" s="874" t="s">
        <v>841</v>
      </c>
      <c r="D120" s="733" t="s">
        <v>759</v>
      </c>
      <c r="E120" s="876" t="s">
        <v>316</v>
      </c>
      <c r="F120" s="876" t="s">
        <v>338</v>
      </c>
      <c r="G120" s="876" t="s">
        <v>79</v>
      </c>
      <c r="H120" s="873">
        <v>2008</v>
      </c>
      <c r="I120" s="880" t="s">
        <v>760</v>
      </c>
      <c r="J120" s="877"/>
      <c r="K120" s="877"/>
      <c r="L120" s="873"/>
      <c r="M120" s="873"/>
      <c r="N120" s="873" t="s">
        <v>77</v>
      </c>
      <c r="O120" s="878">
        <v>40000</v>
      </c>
      <c r="P120" s="879" t="s">
        <v>71</v>
      </c>
      <c r="Q120" s="48"/>
    </row>
    <row r="121" spans="1:17" ht="30">
      <c r="A121" s="872">
        <v>115</v>
      </c>
      <c r="B121" s="873" t="str">
        <f t="shared" si="2"/>
        <v>3.05.02.01.020</v>
      </c>
      <c r="C121" s="874" t="s">
        <v>842</v>
      </c>
      <c r="D121" s="733" t="s">
        <v>759</v>
      </c>
      <c r="E121" s="876" t="s">
        <v>316</v>
      </c>
      <c r="F121" s="876" t="s">
        <v>338</v>
      </c>
      <c r="G121" s="876" t="s">
        <v>79</v>
      </c>
      <c r="H121" s="873">
        <v>2008</v>
      </c>
      <c r="I121" s="880" t="s">
        <v>760</v>
      </c>
      <c r="J121" s="877"/>
      <c r="K121" s="877"/>
      <c r="L121" s="873"/>
      <c r="M121" s="873"/>
      <c r="N121" s="873" t="s">
        <v>77</v>
      </c>
      <c r="O121" s="878">
        <v>40000</v>
      </c>
      <c r="P121" s="879" t="s">
        <v>71</v>
      </c>
      <c r="Q121" s="48"/>
    </row>
    <row r="122" spans="1:17" ht="30">
      <c r="A122" s="872">
        <v>116</v>
      </c>
      <c r="B122" s="873" t="str">
        <f t="shared" si="2"/>
        <v>3.05.02.01.020</v>
      </c>
      <c r="C122" s="874" t="s">
        <v>843</v>
      </c>
      <c r="D122" s="733" t="s">
        <v>759</v>
      </c>
      <c r="E122" s="876" t="s">
        <v>316</v>
      </c>
      <c r="F122" s="876" t="s">
        <v>338</v>
      </c>
      <c r="G122" s="876" t="s">
        <v>79</v>
      </c>
      <c r="H122" s="873">
        <v>2008</v>
      </c>
      <c r="I122" s="880" t="s">
        <v>760</v>
      </c>
      <c r="J122" s="877"/>
      <c r="K122" s="877"/>
      <c r="L122" s="873"/>
      <c r="M122" s="873"/>
      <c r="N122" s="873" t="s">
        <v>77</v>
      </c>
      <c r="O122" s="878">
        <v>40000</v>
      </c>
      <c r="P122" s="879" t="s">
        <v>71</v>
      </c>
      <c r="Q122" s="48"/>
    </row>
    <row r="123" spans="1:17" ht="30">
      <c r="A123" s="872">
        <v>117</v>
      </c>
      <c r="B123" s="873" t="str">
        <f t="shared" si="2"/>
        <v>3.05.02.01.020</v>
      </c>
      <c r="C123" s="874" t="s">
        <v>844</v>
      </c>
      <c r="D123" s="733" t="s">
        <v>759</v>
      </c>
      <c r="E123" s="876" t="s">
        <v>316</v>
      </c>
      <c r="F123" s="876" t="s">
        <v>338</v>
      </c>
      <c r="G123" s="876" t="s">
        <v>79</v>
      </c>
      <c r="H123" s="873">
        <v>2008</v>
      </c>
      <c r="I123" s="880" t="s">
        <v>760</v>
      </c>
      <c r="J123" s="877"/>
      <c r="K123" s="877"/>
      <c r="L123" s="873"/>
      <c r="M123" s="873"/>
      <c r="N123" s="873" t="s">
        <v>77</v>
      </c>
      <c r="O123" s="878">
        <v>40000</v>
      </c>
      <c r="P123" s="879" t="s">
        <v>71</v>
      </c>
      <c r="Q123" s="48"/>
    </row>
    <row r="124" spans="1:17" ht="30">
      <c r="A124" s="872">
        <v>118</v>
      </c>
      <c r="B124" s="873" t="str">
        <f t="shared" si="2"/>
        <v>3.05.02.01.020</v>
      </c>
      <c r="C124" s="874" t="s">
        <v>845</v>
      </c>
      <c r="D124" s="733" t="s">
        <v>759</v>
      </c>
      <c r="E124" s="876" t="s">
        <v>316</v>
      </c>
      <c r="F124" s="876" t="s">
        <v>338</v>
      </c>
      <c r="G124" s="876" t="s">
        <v>79</v>
      </c>
      <c r="H124" s="873">
        <v>2008</v>
      </c>
      <c r="I124" s="880" t="s">
        <v>760</v>
      </c>
      <c r="J124" s="877"/>
      <c r="K124" s="877"/>
      <c r="L124" s="873"/>
      <c r="M124" s="873"/>
      <c r="N124" s="873" t="s">
        <v>77</v>
      </c>
      <c r="O124" s="878">
        <v>40000</v>
      </c>
      <c r="P124" s="879" t="s">
        <v>71</v>
      </c>
      <c r="Q124" s="48"/>
    </row>
    <row r="125" spans="1:17" ht="30">
      <c r="A125" s="872">
        <v>119</v>
      </c>
      <c r="B125" s="873" t="str">
        <f t="shared" si="2"/>
        <v>3.05.02.01.020</v>
      </c>
      <c r="C125" s="874" t="s">
        <v>846</v>
      </c>
      <c r="D125" s="733" t="s">
        <v>759</v>
      </c>
      <c r="E125" s="876" t="s">
        <v>316</v>
      </c>
      <c r="F125" s="876" t="s">
        <v>338</v>
      </c>
      <c r="G125" s="876" t="s">
        <v>79</v>
      </c>
      <c r="H125" s="873">
        <v>2008</v>
      </c>
      <c r="I125" s="880" t="s">
        <v>760</v>
      </c>
      <c r="J125" s="877"/>
      <c r="K125" s="877"/>
      <c r="L125" s="873"/>
      <c r="M125" s="873"/>
      <c r="N125" s="873" t="s">
        <v>77</v>
      </c>
      <c r="O125" s="878">
        <v>40000</v>
      </c>
      <c r="P125" s="879" t="s">
        <v>71</v>
      </c>
      <c r="Q125" s="48"/>
    </row>
    <row r="126" spans="1:17" ht="30">
      <c r="A126" s="872">
        <v>120</v>
      </c>
      <c r="B126" s="873" t="str">
        <f t="shared" si="2"/>
        <v>3.05.02.01.020</v>
      </c>
      <c r="C126" s="874" t="s">
        <v>847</v>
      </c>
      <c r="D126" s="733" t="s">
        <v>759</v>
      </c>
      <c r="E126" s="876" t="s">
        <v>316</v>
      </c>
      <c r="F126" s="876" t="s">
        <v>338</v>
      </c>
      <c r="G126" s="876" t="s">
        <v>79</v>
      </c>
      <c r="H126" s="873">
        <v>2008</v>
      </c>
      <c r="I126" s="880" t="s">
        <v>760</v>
      </c>
      <c r="J126" s="877"/>
      <c r="K126" s="877"/>
      <c r="L126" s="873"/>
      <c r="M126" s="873"/>
      <c r="N126" s="873" t="s">
        <v>77</v>
      </c>
      <c r="O126" s="878">
        <v>40000</v>
      </c>
      <c r="P126" s="879" t="s">
        <v>71</v>
      </c>
      <c r="Q126" s="48"/>
    </row>
    <row r="127" spans="1:17" ht="30">
      <c r="A127" s="872">
        <v>121</v>
      </c>
      <c r="B127" s="873" t="str">
        <f t="shared" si="2"/>
        <v>3.05.02.01.020</v>
      </c>
      <c r="C127" s="874" t="s">
        <v>848</v>
      </c>
      <c r="D127" s="733" t="s">
        <v>759</v>
      </c>
      <c r="E127" s="876" t="s">
        <v>316</v>
      </c>
      <c r="F127" s="876" t="s">
        <v>338</v>
      </c>
      <c r="G127" s="876" t="s">
        <v>79</v>
      </c>
      <c r="H127" s="873">
        <v>2008</v>
      </c>
      <c r="I127" s="880" t="s">
        <v>760</v>
      </c>
      <c r="J127" s="877"/>
      <c r="K127" s="877"/>
      <c r="L127" s="873"/>
      <c r="M127" s="873"/>
      <c r="N127" s="873" t="s">
        <v>77</v>
      </c>
      <c r="O127" s="878">
        <v>40000</v>
      </c>
      <c r="P127" s="879" t="s">
        <v>71</v>
      </c>
      <c r="Q127" s="48"/>
    </row>
    <row r="128" spans="1:17" ht="30">
      <c r="A128" s="872">
        <v>122</v>
      </c>
      <c r="B128" s="873" t="str">
        <f t="shared" si="2"/>
        <v>3.05.02.01.020</v>
      </c>
      <c r="C128" s="874" t="s">
        <v>849</v>
      </c>
      <c r="D128" s="733" t="s">
        <v>759</v>
      </c>
      <c r="E128" s="876" t="s">
        <v>316</v>
      </c>
      <c r="F128" s="876" t="s">
        <v>338</v>
      </c>
      <c r="G128" s="876" t="s">
        <v>79</v>
      </c>
      <c r="H128" s="873">
        <v>2008</v>
      </c>
      <c r="I128" s="880" t="s">
        <v>760</v>
      </c>
      <c r="J128" s="877"/>
      <c r="K128" s="877"/>
      <c r="L128" s="873"/>
      <c r="M128" s="873"/>
      <c r="N128" s="873" t="s">
        <v>77</v>
      </c>
      <c r="O128" s="878">
        <v>40000</v>
      </c>
      <c r="P128" s="879" t="s">
        <v>71</v>
      </c>
      <c r="Q128" s="48"/>
    </row>
    <row r="129" spans="1:18" ht="30">
      <c r="A129" s="872">
        <v>123</v>
      </c>
      <c r="B129" s="873" t="str">
        <f t="shared" si="2"/>
        <v>3.05.02.01.020</v>
      </c>
      <c r="C129" s="874" t="s">
        <v>850</v>
      </c>
      <c r="D129" s="733" t="s">
        <v>759</v>
      </c>
      <c r="E129" s="876" t="s">
        <v>316</v>
      </c>
      <c r="F129" s="876" t="s">
        <v>338</v>
      </c>
      <c r="G129" s="876" t="s">
        <v>79</v>
      </c>
      <c r="H129" s="873">
        <v>2008</v>
      </c>
      <c r="I129" s="880" t="s">
        <v>760</v>
      </c>
      <c r="J129" s="877"/>
      <c r="K129" s="877"/>
      <c r="L129" s="873"/>
      <c r="M129" s="873"/>
      <c r="N129" s="873" t="s">
        <v>77</v>
      </c>
      <c r="O129" s="878">
        <v>40000</v>
      </c>
      <c r="P129" s="879" t="s">
        <v>71</v>
      </c>
      <c r="Q129" s="48"/>
    </row>
    <row r="130" spans="1:18" ht="30">
      <c r="A130" s="872">
        <v>124</v>
      </c>
      <c r="B130" s="873" t="str">
        <f t="shared" si="2"/>
        <v>3.05.02.01.020</v>
      </c>
      <c r="C130" s="874" t="s">
        <v>851</v>
      </c>
      <c r="D130" s="733" t="s">
        <v>759</v>
      </c>
      <c r="E130" s="876" t="s">
        <v>316</v>
      </c>
      <c r="F130" s="876" t="s">
        <v>338</v>
      </c>
      <c r="G130" s="876" t="s">
        <v>79</v>
      </c>
      <c r="H130" s="873">
        <v>2008</v>
      </c>
      <c r="I130" s="880" t="s">
        <v>760</v>
      </c>
      <c r="J130" s="877"/>
      <c r="K130" s="877"/>
      <c r="L130" s="873"/>
      <c r="M130" s="873"/>
      <c r="N130" s="873" t="s">
        <v>77</v>
      </c>
      <c r="O130" s="878">
        <v>40000</v>
      </c>
      <c r="P130" s="879" t="s">
        <v>71</v>
      </c>
      <c r="Q130" s="48"/>
    </row>
    <row r="131" spans="1:18" ht="30">
      <c r="A131" s="872">
        <v>125</v>
      </c>
      <c r="B131" s="873" t="str">
        <f t="shared" si="2"/>
        <v>3.05.02.01.020</v>
      </c>
      <c r="C131" s="874" t="s">
        <v>852</v>
      </c>
      <c r="D131" s="733" t="s">
        <v>759</v>
      </c>
      <c r="E131" s="876" t="s">
        <v>316</v>
      </c>
      <c r="F131" s="876" t="s">
        <v>338</v>
      </c>
      <c r="G131" s="876" t="s">
        <v>79</v>
      </c>
      <c r="H131" s="873">
        <v>2008</v>
      </c>
      <c r="I131" s="880" t="s">
        <v>760</v>
      </c>
      <c r="J131" s="877"/>
      <c r="K131" s="877"/>
      <c r="L131" s="873"/>
      <c r="M131" s="873"/>
      <c r="N131" s="873" t="s">
        <v>77</v>
      </c>
      <c r="O131" s="878">
        <v>40000</v>
      </c>
      <c r="P131" s="879" t="s">
        <v>71</v>
      </c>
      <c r="Q131" s="48"/>
    </row>
    <row r="132" spans="1:18" ht="30">
      <c r="A132" s="872">
        <v>126</v>
      </c>
      <c r="B132" s="873" t="str">
        <f t="shared" si="2"/>
        <v>3.05.02.01.020</v>
      </c>
      <c r="C132" s="874" t="s">
        <v>379</v>
      </c>
      <c r="D132" s="733" t="s">
        <v>759</v>
      </c>
      <c r="E132" s="876" t="s">
        <v>316</v>
      </c>
      <c r="F132" s="876" t="str">
        <f t="shared" ref="F132:F136" si="3">F131</f>
        <v>43 cm x 85 cm</v>
      </c>
      <c r="G132" s="876" t="s">
        <v>79</v>
      </c>
      <c r="H132" s="873">
        <v>2008</v>
      </c>
      <c r="I132" s="880" t="s">
        <v>760</v>
      </c>
      <c r="J132" s="877"/>
      <c r="K132" s="877"/>
      <c r="L132" s="873"/>
      <c r="M132" s="873"/>
      <c r="N132" s="873" t="s">
        <v>77</v>
      </c>
      <c r="O132" s="878">
        <v>40000</v>
      </c>
      <c r="P132" s="879" t="s">
        <v>71</v>
      </c>
      <c r="Q132" s="48"/>
    </row>
    <row r="133" spans="1:18" ht="30">
      <c r="A133" s="872">
        <v>127</v>
      </c>
      <c r="B133" s="873" t="str">
        <f t="shared" si="2"/>
        <v>3.05.02.01.020</v>
      </c>
      <c r="C133" s="874" t="s">
        <v>853</v>
      </c>
      <c r="D133" s="733" t="s">
        <v>759</v>
      </c>
      <c r="E133" s="876" t="s">
        <v>316</v>
      </c>
      <c r="F133" s="876" t="str">
        <f t="shared" si="3"/>
        <v>43 cm x 85 cm</v>
      </c>
      <c r="G133" s="876" t="s">
        <v>79</v>
      </c>
      <c r="H133" s="873">
        <v>2008</v>
      </c>
      <c r="I133" s="880" t="s">
        <v>760</v>
      </c>
      <c r="J133" s="877"/>
      <c r="K133" s="877"/>
      <c r="L133" s="873"/>
      <c r="M133" s="873"/>
      <c r="N133" s="873" t="s">
        <v>77</v>
      </c>
      <c r="O133" s="878">
        <v>40000</v>
      </c>
      <c r="P133" s="879" t="s">
        <v>71</v>
      </c>
      <c r="Q133" s="48"/>
    </row>
    <row r="134" spans="1:18" ht="30">
      <c r="A134" s="872">
        <v>128</v>
      </c>
      <c r="B134" s="873" t="str">
        <f t="shared" si="2"/>
        <v>3.05.02.01.020</v>
      </c>
      <c r="C134" s="874" t="s">
        <v>854</v>
      </c>
      <c r="D134" s="733" t="s">
        <v>759</v>
      </c>
      <c r="E134" s="876" t="s">
        <v>316</v>
      </c>
      <c r="F134" s="876" t="str">
        <f t="shared" si="3"/>
        <v>43 cm x 85 cm</v>
      </c>
      <c r="G134" s="876" t="s">
        <v>79</v>
      </c>
      <c r="H134" s="873">
        <v>2008</v>
      </c>
      <c r="I134" s="880" t="s">
        <v>760</v>
      </c>
      <c r="J134" s="877"/>
      <c r="K134" s="877"/>
      <c r="L134" s="873"/>
      <c r="M134" s="873"/>
      <c r="N134" s="873" t="s">
        <v>77</v>
      </c>
      <c r="O134" s="878">
        <v>40000</v>
      </c>
      <c r="P134" s="879" t="s">
        <v>71</v>
      </c>
      <c r="Q134" s="48"/>
    </row>
    <row r="135" spans="1:18" ht="30">
      <c r="A135" s="872">
        <v>129</v>
      </c>
      <c r="B135" s="873" t="str">
        <f t="shared" si="2"/>
        <v>3.05.02.01.020</v>
      </c>
      <c r="C135" s="874" t="s">
        <v>855</v>
      </c>
      <c r="D135" s="733" t="s">
        <v>759</v>
      </c>
      <c r="E135" s="876" t="s">
        <v>316</v>
      </c>
      <c r="F135" s="876" t="str">
        <f t="shared" si="3"/>
        <v>43 cm x 85 cm</v>
      </c>
      <c r="G135" s="876" t="s">
        <v>79</v>
      </c>
      <c r="H135" s="873">
        <v>2008</v>
      </c>
      <c r="I135" s="880" t="s">
        <v>760</v>
      </c>
      <c r="J135" s="877"/>
      <c r="K135" s="877"/>
      <c r="L135" s="873"/>
      <c r="M135" s="873"/>
      <c r="N135" s="873" t="s">
        <v>77</v>
      </c>
      <c r="O135" s="878">
        <v>40000</v>
      </c>
      <c r="P135" s="879" t="s">
        <v>71</v>
      </c>
      <c r="Q135" s="48"/>
    </row>
    <row r="136" spans="1:18" ht="30">
      <c r="A136" s="872">
        <v>130</v>
      </c>
      <c r="B136" s="873" t="str">
        <f t="shared" si="2"/>
        <v>3.05.02.01.020</v>
      </c>
      <c r="C136" s="874" t="s">
        <v>856</v>
      </c>
      <c r="D136" s="733" t="s">
        <v>759</v>
      </c>
      <c r="E136" s="876" t="s">
        <v>316</v>
      </c>
      <c r="F136" s="876" t="str">
        <f t="shared" si="3"/>
        <v>43 cm x 85 cm</v>
      </c>
      <c r="G136" s="876" t="s">
        <v>79</v>
      </c>
      <c r="H136" s="873">
        <v>2008</v>
      </c>
      <c r="I136" s="880" t="s">
        <v>760</v>
      </c>
      <c r="J136" s="877"/>
      <c r="K136" s="877"/>
      <c r="L136" s="873"/>
      <c r="M136" s="873"/>
      <c r="N136" s="873" t="s">
        <v>77</v>
      </c>
      <c r="O136" s="878">
        <v>40000</v>
      </c>
      <c r="P136" s="879" t="s">
        <v>71</v>
      </c>
      <c r="Q136" s="48"/>
    </row>
    <row r="137" spans="1:18" ht="30">
      <c r="A137" s="872">
        <v>131</v>
      </c>
      <c r="B137" s="873" t="s">
        <v>317</v>
      </c>
      <c r="C137" s="874" t="s">
        <v>308</v>
      </c>
      <c r="D137" s="733" t="s">
        <v>857</v>
      </c>
      <c r="E137" s="876" t="s">
        <v>858</v>
      </c>
      <c r="F137" s="876" t="s">
        <v>859</v>
      </c>
      <c r="G137" s="876" t="s">
        <v>858</v>
      </c>
      <c r="H137" s="873">
        <v>2010</v>
      </c>
      <c r="I137" s="877"/>
      <c r="J137" s="877"/>
      <c r="K137" s="877"/>
      <c r="L137" s="873"/>
      <c r="M137" s="873"/>
      <c r="N137" s="873" t="s">
        <v>77</v>
      </c>
      <c r="O137" s="878">
        <v>180000</v>
      </c>
      <c r="P137" s="879" t="s">
        <v>71</v>
      </c>
      <c r="Q137" s="48"/>
    </row>
    <row r="138" spans="1:18" ht="30">
      <c r="A138" s="872">
        <v>132</v>
      </c>
      <c r="B138" s="873" t="s">
        <v>321</v>
      </c>
      <c r="C138" s="874" t="s">
        <v>310</v>
      </c>
      <c r="D138" s="733" t="s">
        <v>322</v>
      </c>
      <c r="E138" s="876" t="s">
        <v>730</v>
      </c>
      <c r="F138" s="876" t="s">
        <v>342</v>
      </c>
      <c r="G138" s="876" t="s">
        <v>860</v>
      </c>
      <c r="H138" s="873">
        <v>2010</v>
      </c>
      <c r="I138" s="877"/>
      <c r="J138" s="877"/>
      <c r="K138" s="877"/>
      <c r="L138" s="873"/>
      <c r="M138" s="873"/>
      <c r="N138" s="873" t="s">
        <v>77</v>
      </c>
      <c r="O138" s="878">
        <v>500000</v>
      </c>
      <c r="P138" s="879" t="s">
        <v>71</v>
      </c>
      <c r="Q138" s="48"/>
      <c r="R138" s="780">
        <f>SUM(O138:O156)</f>
        <v>9500000</v>
      </c>
    </row>
    <row r="139" spans="1:18" ht="30">
      <c r="A139" s="872">
        <v>133</v>
      </c>
      <c r="B139" s="873" t="str">
        <f t="shared" ref="B139:B156" si="4">B138</f>
        <v>3.05.02.01.002</v>
      </c>
      <c r="C139" s="874" t="s">
        <v>332</v>
      </c>
      <c r="D139" s="733" t="s">
        <v>322</v>
      </c>
      <c r="E139" s="876" t="s">
        <v>730</v>
      </c>
      <c r="F139" s="876" t="s">
        <v>342</v>
      </c>
      <c r="G139" s="876" t="s">
        <v>225</v>
      </c>
      <c r="H139" s="873">
        <v>2010</v>
      </c>
      <c r="I139" s="877"/>
      <c r="J139" s="877"/>
      <c r="K139" s="877"/>
      <c r="L139" s="873"/>
      <c r="M139" s="873"/>
      <c r="N139" s="873" t="s">
        <v>77</v>
      </c>
      <c r="O139" s="878">
        <v>500000</v>
      </c>
      <c r="P139" s="879" t="s">
        <v>71</v>
      </c>
      <c r="Q139" s="48"/>
    </row>
    <row r="140" spans="1:18" ht="30">
      <c r="A140" s="872">
        <v>134</v>
      </c>
      <c r="B140" s="873" t="str">
        <f t="shared" si="4"/>
        <v>3.05.02.01.002</v>
      </c>
      <c r="C140" s="874" t="s">
        <v>393</v>
      </c>
      <c r="D140" s="733" t="s">
        <v>322</v>
      </c>
      <c r="E140" s="876" t="s">
        <v>730</v>
      </c>
      <c r="F140" s="876" t="s">
        <v>342</v>
      </c>
      <c r="G140" s="876" t="s">
        <v>225</v>
      </c>
      <c r="H140" s="873">
        <v>2010</v>
      </c>
      <c r="I140" s="877"/>
      <c r="J140" s="877"/>
      <c r="K140" s="877"/>
      <c r="L140" s="873"/>
      <c r="M140" s="873"/>
      <c r="N140" s="873" t="s">
        <v>77</v>
      </c>
      <c r="O140" s="878">
        <v>500000</v>
      </c>
      <c r="P140" s="879" t="s">
        <v>71</v>
      </c>
      <c r="Q140" s="48"/>
    </row>
    <row r="141" spans="1:18" ht="30">
      <c r="A141" s="872">
        <v>135</v>
      </c>
      <c r="B141" s="873" t="str">
        <f t="shared" si="4"/>
        <v>3.05.02.01.002</v>
      </c>
      <c r="C141" s="874" t="s">
        <v>490</v>
      </c>
      <c r="D141" s="733" t="s">
        <v>322</v>
      </c>
      <c r="E141" s="876" t="s">
        <v>730</v>
      </c>
      <c r="F141" s="876" t="s">
        <v>342</v>
      </c>
      <c r="G141" s="876" t="s">
        <v>225</v>
      </c>
      <c r="H141" s="873">
        <v>2010</v>
      </c>
      <c r="I141" s="877"/>
      <c r="J141" s="877"/>
      <c r="K141" s="877"/>
      <c r="L141" s="873"/>
      <c r="M141" s="873"/>
      <c r="N141" s="873" t="s">
        <v>77</v>
      </c>
      <c r="O141" s="878">
        <v>500000</v>
      </c>
      <c r="P141" s="879" t="s">
        <v>71</v>
      </c>
      <c r="Q141" s="48"/>
    </row>
    <row r="142" spans="1:18" ht="30">
      <c r="A142" s="872">
        <v>136</v>
      </c>
      <c r="B142" s="873" t="str">
        <f t="shared" si="4"/>
        <v>3.05.02.01.002</v>
      </c>
      <c r="C142" s="874" t="s">
        <v>404</v>
      </c>
      <c r="D142" s="733" t="s">
        <v>322</v>
      </c>
      <c r="E142" s="876" t="s">
        <v>730</v>
      </c>
      <c r="F142" s="876" t="s">
        <v>342</v>
      </c>
      <c r="G142" s="876" t="s">
        <v>225</v>
      </c>
      <c r="H142" s="873">
        <v>2010</v>
      </c>
      <c r="I142" s="877"/>
      <c r="J142" s="877"/>
      <c r="K142" s="877"/>
      <c r="L142" s="873"/>
      <c r="M142" s="873"/>
      <c r="N142" s="873" t="s">
        <v>77</v>
      </c>
      <c r="O142" s="878">
        <v>500000</v>
      </c>
      <c r="P142" s="879" t="s">
        <v>71</v>
      </c>
      <c r="Q142" s="48"/>
    </row>
    <row r="143" spans="1:18" ht="30">
      <c r="A143" s="872">
        <v>137</v>
      </c>
      <c r="B143" s="873" t="str">
        <f t="shared" si="4"/>
        <v>3.05.02.01.002</v>
      </c>
      <c r="C143" s="874" t="s">
        <v>608</v>
      </c>
      <c r="D143" s="733" t="s">
        <v>322</v>
      </c>
      <c r="E143" s="876" t="s">
        <v>730</v>
      </c>
      <c r="F143" s="876" t="s">
        <v>342</v>
      </c>
      <c r="G143" s="876" t="s">
        <v>225</v>
      </c>
      <c r="H143" s="873">
        <v>2010</v>
      </c>
      <c r="I143" s="877"/>
      <c r="J143" s="877"/>
      <c r="K143" s="877"/>
      <c r="L143" s="873"/>
      <c r="M143" s="873"/>
      <c r="N143" s="873" t="s">
        <v>77</v>
      </c>
      <c r="O143" s="878">
        <v>500000</v>
      </c>
      <c r="P143" s="879" t="s">
        <v>71</v>
      </c>
      <c r="Q143" s="48"/>
    </row>
    <row r="144" spans="1:18" ht="30">
      <c r="A144" s="872">
        <v>138</v>
      </c>
      <c r="B144" s="873" t="str">
        <f t="shared" si="4"/>
        <v>3.05.02.01.002</v>
      </c>
      <c r="C144" s="874" t="s">
        <v>609</v>
      </c>
      <c r="D144" s="733" t="s">
        <v>322</v>
      </c>
      <c r="E144" s="876" t="s">
        <v>730</v>
      </c>
      <c r="F144" s="876" t="s">
        <v>342</v>
      </c>
      <c r="G144" s="876" t="s">
        <v>225</v>
      </c>
      <c r="H144" s="873">
        <v>2010</v>
      </c>
      <c r="I144" s="877"/>
      <c r="J144" s="877"/>
      <c r="K144" s="877"/>
      <c r="L144" s="873"/>
      <c r="M144" s="873"/>
      <c r="N144" s="873" t="s">
        <v>77</v>
      </c>
      <c r="O144" s="878">
        <v>500000</v>
      </c>
      <c r="P144" s="879" t="s">
        <v>71</v>
      </c>
      <c r="Q144" s="48"/>
    </row>
    <row r="145" spans="1:18" ht="30">
      <c r="A145" s="872">
        <v>139</v>
      </c>
      <c r="B145" s="873" t="str">
        <f t="shared" si="4"/>
        <v>3.05.02.01.002</v>
      </c>
      <c r="C145" s="874" t="s">
        <v>408</v>
      </c>
      <c r="D145" s="733" t="s">
        <v>322</v>
      </c>
      <c r="E145" s="876" t="s">
        <v>730</v>
      </c>
      <c r="F145" s="876" t="s">
        <v>342</v>
      </c>
      <c r="G145" s="876" t="s">
        <v>225</v>
      </c>
      <c r="H145" s="873">
        <v>2010</v>
      </c>
      <c r="I145" s="877"/>
      <c r="J145" s="877"/>
      <c r="K145" s="877"/>
      <c r="L145" s="873"/>
      <c r="M145" s="873"/>
      <c r="N145" s="873" t="s">
        <v>77</v>
      </c>
      <c r="O145" s="878">
        <v>500000</v>
      </c>
      <c r="P145" s="879" t="s">
        <v>71</v>
      </c>
      <c r="Q145" s="48"/>
    </row>
    <row r="146" spans="1:18" ht="30">
      <c r="A146" s="872">
        <v>140</v>
      </c>
      <c r="B146" s="873" t="str">
        <f>B145</f>
        <v>3.05.02.01.002</v>
      </c>
      <c r="C146" s="874" t="s">
        <v>413</v>
      </c>
      <c r="D146" s="733" t="s">
        <v>322</v>
      </c>
      <c r="E146" s="876" t="s">
        <v>730</v>
      </c>
      <c r="F146" s="876" t="s">
        <v>342</v>
      </c>
      <c r="G146" s="876" t="s">
        <v>225</v>
      </c>
      <c r="H146" s="873">
        <v>2010</v>
      </c>
      <c r="I146" s="877"/>
      <c r="J146" s="877"/>
      <c r="K146" s="877"/>
      <c r="L146" s="873"/>
      <c r="M146" s="873"/>
      <c r="N146" s="873" t="s">
        <v>77</v>
      </c>
      <c r="O146" s="878">
        <v>500000</v>
      </c>
      <c r="P146" s="879" t="s">
        <v>71</v>
      </c>
      <c r="Q146" s="48"/>
    </row>
    <row r="147" spans="1:18" ht="30">
      <c r="A147" s="872">
        <v>141</v>
      </c>
      <c r="B147" s="873" t="str">
        <f t="shared" si="4"/>
        <v>3.05.02.01.002</v>
      </c>
      <c r="C147" s="874" t="s">
        <v>596</v>
      </c>
      <c r="D147" s="733" t="s">
        <v>322</v>
      </c>
      <c r="E147" s="876" t="s">
        <v>730</v>
      </c>
      <c r="F147" s="876" t="s">
        <v>342</v>
      </c>
      <c r="G147" s="876" t="s">
        <v>225</v>
      </c>
      <c r="H147" s="873">
        <v>2010</v>
      </c>
      <c r="I147" s="877"/>
      <c r="J147" s="877"/>
      <c r="K147" s="877"/>
      <c r="L147" s="873"/>
      <c r="M147" s="873"/>
      <c r="N147" s="873" t="s">
        <v>77</v>
      </c>
      <c r="O147" s="878">
        <v>500000</v>
      </c>
      <c r="P147" s="879" t="s">
        <v>71</v>
      </c>
      <c r="Q147" s="48"/>
    </row>
    <row r="148" spans="1:18" ht="30">
      <c r="A148" s="872">
        <v>142</v>
      </c>
      <c r="B148" s="873" t="str">
        <f t="shared" si="4"/>
        <v>3.05.02.01.002</v>
      </c>
      <c r="C148" s="874" t="s">
        <v>720</v>
      </c>
      <c r="D148" s="733" t="s">
        <v>322</v>
      </c>
      <c r="E148" s="876" t="s">
        <v>730</v>
      </c>
      <c r="F148" s="876" t="s">
        <v>342</v>
      </c>
      <c r="G148" s="876" t="s">
        <v>75</v>
      </c>
      <c r="H148" s="873">
        <v>2010</v>
      </c>
      <c r="I148" s="877"/>
      <c r="J148" s="877"/>
      <c r="K148" s="877"/>
      <c r="L148" s="873"/>
      <c r="M148" s="873"/>
      <c r="N148" s="873" t="s">
        <v>77</v>
      </c>
      <c r="O148" s="878">
        <v>500000</v>
      </c>
      <c r="P148" s="879" t="s">
        <v>71</v>
      </c>
      <c r="Q148" s="48"/>
    </row>
    <row r="149" spans="1:18" ht="30">
      <c r="A149" s="872">
        <v>143</v>
      </c>
      <c r="B149" s="873" t="str">
        <f t="shared" si="4"/>
        <v>3.05.02.01.002</v>
      </c>
      <c r="C149" s="874" t="s">
        <v>598</v>
      </c>
      <c r="D149" s="733" t="s">
        <v>322</v>
      </c>
      <c r="E149" s="876" t="s">
        <v>730</v>
      </c>
      <c r="F149" s="876" t="s">
        <v>342</v>
      </c>
      <c r="G149" s="876" t="s">
        <v>75</v>
      </c>
      <c r="H149" s="873">
        <v>2010</v>
      </c>
      <c r="I149" s="877"/>
      <c r="J149" s="877"/>
      <c r="K149" s="877"/>
      <c r="L149" s="873"/>
      <c r="M149" s="873"/>
      <c r="N149" s="873" t="s">
        <v>77</v>
      </c>
      <c r="O149" s="878">
        <v>500000</v>
      </c>
      <c r="P149" s="879" t="s">
        <v>71</v>
      </c>
      <c r="Q149" s="48"/>
    </row>
    <row r="150" spans="1:18" ht="30">
      <c r="A150" s="872">
        <v>144</v>
      </c>
      <c r="B150" s="873" t="str">
        <f t="shared" si="4"/>
        <v>3.05.02.01.002</v>
      </c>
      <c r="C150" s="874" t="s">
        <v>599</v>
      </c>
      <c r="D150" s="733" t="s">
        <v>322</v>
      </c>
      <c r="E150" s="876" t="s">
        <v>730</v>
      </c>
      <c r="F150" s="876" t="s">
        <v>342</v>
      </c>
      <c r="G150" s="876" t="s">
        <v>75</v>
      </c>
      <c r="H150" s="873">
        <v>2010</v>
      </c>
      <c r="I150" s="877"/>
      <c r="J150" s="877"/>
      <c r="K150" s="877"/>
      <c r="L150" s="873"/>
      <c r="M150" s="873"/>
      <c r="N150" s="873" t="s">
        <v>77</v>
      </c>
      <c r="O150" s="878">
        <v>500000</v>
      </c>
      <c r="P150" s="879" t="s">
        <v>71</v>
      </c>
      <c r="Q150" s="48"/>
    </row>
    <row r="151" spans="1:18" ht="30">
      <c r="A151" s="872">
        <v>145</v>
      </c>
      <c r="B151" s="873" t="str">
        <f t="shared" si="4"/>
        <v>3.05.02.01.002</v>
      </c>
      <c r="C151" s="874" t="s">
        <v>601</v>
      </c>
      <c r="D151" s="733" t="s">
        <v>322</v>
      </c>
      <c r="E151" s="876" t="s">
        <v>730</v>
      </c>
      <c r="F151" s="876" t="s">
        <v>342</v>
      </c>
      <c r="G151" s="876" t="s">
        <v>75</v>
      </c>
      <c r="H151" s="873">
        <v>2010</v>
      </c>
      <c r="I151" s="877"/>
      <c r="J151" s="877"/>
      <c r="K151" s="877"/>
      <c r="L151" s="873"/>
      <c r="M151" s="873"/>
      <c r="N151" s="873" t="s">
        <v>77</v>
      </c>
      <c r="O151" s="878">
        <v>500000</v>
      </c>
      <c r="P151" s="879" t="s">
        <v>71</v>
      </c>
      <c r="Q151" s="48"/>
    </row>
    <row r="152" spans="1:18" ht="30">
      <c r="A152" s="872">
        <v>146</v>
      </c>
      <c r="B152" s="873" t="str">
        <f t="shared" si="4"/>
        <v>3.05.02.01.002</v>
      </c>
      <c r="C152" s="874" t="s">
        <v>761</v>
      </c>
      <c r="D152" s="733" t="s">
        <v>322</v>
      </c>
      <c r="E152" s="876" t="s">
        <v>730</v>
      </c>
      <c r="F152" s="876" t="s">
        <v>342</v>
      </c>
      <c r="G152" s="876" t="s">
        <v>75</v>
      </c>
      <c r="H152" s="873">
        <v>2010</v>
      </c>
      <c r="I152" s="877"/>
      <c r="J152" s="877"/>
      <c r="K152" s="877"/>
      <c r="L152" s="873"/>
      <c r="M152" s="873"/>
      <c r="N152" s="873" t="s">
        <v>77</v>
      </c>
      <c r="O152" s="878">
        <v>500000</v>
      </c>
      <c r="P152" s="879" t="s">
        <v>71</v>
      </c>
      <c r="Q152" s="48"/>
    </row>
    <row r="153" spans="1:18" ht="30">
      <c r="A153" s="872">
        <v>147</v>
      </c>
      <c r="B153" s="873" t="str">
        <f t="shared" si="4"/>
        <v>3.05.02.01.002</v>
      </c>
      <c r="C153" s="874" t="s">
        <v>762</v>
      </c>
      <c r="D153" s="733" t="s">
        <v>322</v>
      </c>
      <c r="E153" s="876" t="s">
        <v>730</v>
      </c>
      <c r="F153" s="876" t="s">
        <v>342</v>
      </c>
      <c r="G153" s="876" t="s">
        <v>75</v>
      </c>
      <c r="H153" s="873">
        <v>2010</v>
      </c>
      <c r="I153" s="877"/>
      <c r="J153" s="877"/>
      <c r="K153" s="877"/>
      <c r="L153" s="873"/>
      <c r="M153" s="873"/>
      <c r="N153" s="873" t="s">
        <v>77</v>
      </c>
      <c r="O153" s="878">
        <v>500000</v>
      </c>
      <c r="P153" s="879" t="s">
        <v>71</v>
      </c>
      <c r="Q153" s="48"/>
    </row>
    <row r="154" spans="1:18" ht="30">
      <c r="A154" s="872">
        <v>148</v>
      </c>
      <c r="B154" s="873" t="str">
        <f t="shared" si="4"/>
        <v>3.05.02.01.002</v>
      </c>
      <c r="C154" s="874" t="s">
        <v>763</v>
      </c>
      <c r="D154" s="733" t="s">
        <v>322</v>
      </c>
      <c r="E154" s="876" t="s">
        <v>730</v>
      </c>
      <c r="F154" s="876" t="s">
        <v>342</v>
      </c>
      <c r="G154" s="876" t="s">
        <v>75</v>
      </c>
      <c r="H154" s="873">
        <v>2010</v>
      </c>
      <c r="I154" s="877"/>
      <c r="J154" s="877"/>
      <c r="K154" s="877"/>
      <c r="L154" s="873"/>
      <c r="M154" s="873"/>
      <c r="N154" s="873" t="s">
        <v>77</v>
      </c>
      <c r="O154" s="878">
        <v>500000</v>
      </c>
      <c r="P154" s="879" t="s">
        <v>71</v>
      </c>
      <c r="Q154" s="48"/>
    </row>
    <row r="155" spans="1:18" ht="30">
      <c r="A155" s="872">
        <v>149</v>
      </c>
      <c r="B155" s="873" t="str">
        <f t="shared" si="4"/>
        <v>3.05.02.01.002</v>
      </c>
      <c r="C155" s="874" t="s">
        <v>764</v>
      </c>
      <c r="D155" s="733" t="s">
        <v>322</v>
      </c>
      <c r="E155" s="876" t="s">
        <v>730</v>
      </c>
      <c r="F155" s="876" t="s">
        <v>342</v>
      </c>
      <c r="G155" s="876" t="s">
        <v>75</v>
      </c>
      <c r="H155" s="873">
        <v>2010</v>
      </c>
      <c r="I155" s="877"/>
      <c r="J155" s="877"/>
      <c r="K155" s="877"/>
      <c r="L155" s="873"/>
      <c r="M155" s="873"/>
      <c r="N155" s="873" t="s">
        <v>77</v>
      </c>
      <c r="O155" s="878">
        <v>500000</v>
      </c>
      <c r="P155" s="879" t="s">
        <v>71</v>
      </c>
      <c r="Q155" s="48"/>
    </row>
    <row r="156" spans="1:18" ht="30">
      <c r="A156" s="872">
        <v>150</v>
      </c>
      <c r="B156" s="873" t="str">
        <f t="shared" si="4"/>
        <v>3.05.02.01.002</v>
      </c>
      <c r="C156" s="874" t="s">
        <v>765</v>
      </c>
      <c r="D156" s="733" t="s">
        <v>322</v>
      </c>
      <c r="E156" s="876" t="s">
        <v>730</v>
      </c>
      <c r="F156" s="876" t="s">
        <v>342</v>
      </c>
      <c r="G156" s="876" t="s">
        <v>75</v>
      </c>
      <c r="H156" s="873">
        <v>2010</v>
      </c>
      <c r="I156" s="877"/>
      <c r="J156" s="877"/>
      <c r="K156" s="877"/>
      <c r="L156" s="873"/>
      <c r="M156" s="873"/>
      <c r="N156" s="873" t="s">
        <v>77</v>
      </c>
      <c r="O156" s="878">
        <v>500000</v>
      </c>
      <c r="P156" s="879" t="s">
        <v>71</v>
      </c>
      <c r="Q156" s="48"/>
    </row>
    <row r="157" spans="1:18" ht="30">
      <c r="A157" s="872">
        <v>151</v>
      </c>
      <c r="B157" s="873" t="s">
        <v>343</v>
      </c>
      <c r="C157" s="874" t="s">
        <v>345</v>
      </c>
      <c r="D157" s="733" t="s">
        <v>861</v>
      </c>
      <c r="E157" s="876" t="s">
        <v>346</v>
      </c>
      <c r="F157" s="876" t="s">
        <v>348</v>
      </c>
      <c r="G157" s="876" t="s">
        <v>162</v>
      </c>
      <c r="H157" s="873">
        <v>2010</v>
      </c>
      <c r="I157" s="877"/>
      <c r="J157" s="877"/>
      <c r="K157" s="877"/>
      <c r="L157" s="873"/>
      <c r="M157" s="873"/>
      <c r="N157" s="873" t="s">
        <v>77</v>
      </c>
      <c r="O157" s="878">
        <v>220000</v>
      </c>
      <c r="P157" s="879" t="s">
        <v>71</v>
      </c>
      <c r="Q157" s="48"/>
      <c r="R157" s="780">
        <f>SUM(O157:O211)</f>
        <v>12100000</v>
      </c>
    </row>
    <row r="158" spans="1:18" ht="30">
      <c r="A158" s="872">
        <v>152</v>
      </c>
      <c r="B158" s="873" t="str">
        <f t="shared" ref="B158:B211" si="5">B157</f>
        <v>3.05.02.01.003</v>
      </c>
      <c r="C158" s="874" t="s">
        <v>766</v>
      </c>
      <c r="D158" s="733" t="s">
        <v>861</v>
      </c>
      <c r="E158" s="876" t="s">
        <v>346</v>
      </c>
      <c r="F158" s="876" t="s">
        <v>348</v>
      </c>
      <c r="G158" s="876" t="s">
        <v>162</v>
      </c>
      <c r="H158" s="873">
        <v>2010</v>
      </c>
      <c r="I158" s="881" t="s">
        <v>862</v>
      </c>
      <c r="J158" s="877"/>
      <c r="K158" s="877"/>
      <c r="L158" s="873"/>
      <c r="M158" s="873"/>
      <c r="N158" s="873" t="s">
        <v>77</v>
      </c>
      <c r="O158" s="878">
        <v>220000</v>
      </c>
      <c r="P158" s="879" t="s">
        <v>71</v>
      </c>
      <c r="Q158" s="48"/>
    </row>
    <row r="159" spans="1:18" ht="30">
      <c r="A159" s="872">
        <v>153</v>
      </c>
      <c r="B159" s="873" t="str">
        <f t="shared" si="5"/>
        <v>3.05.02.01.003</v>
      </c>
      <c r="C159" s="874" t="s">
        <v>767</v>
      </c>
      <c r="D159" s="733" t="s">
        <v>861</v>
      </c>
      <c r="E159" s="876" t="s">
        <v>346</v>
      </c>
      <c r="F159" s="876" t="s">
        <v>348</v>
      </c>
      <c r="G159" s="876" t="s">
        <v>162</v>
      </c>
      <c r="H159" s="873">
        <v>2010</v>
      </c>
      <c r="I159" s="881" t="s">
        <v>863</v>
      </c>
      <c r="J159" s="877"/>
      <c r="K159" s="877"/>
      <c r="L159" s="873"/>
      <c r="M159" s="873"/>
      <c r="N159" s="873" t="s">
        <v>77</v>
      </c>
      <c r="O159" s="878">
        <v>220000</v>
      </c>
      <c r="P159" s="879" t="s">
        <v>71</v>
      </c>
      <c r="Q159" s="48"/>
    </row>
    <row r="160" spans="1:18" ht="30">
      <c r="A160" s="872">
        <v>154</v>
      </c>
      <c r="B160" s="873" t="str">
        <f t="shared" si="5"/>
        <v>3.05.02.01.003</v>
      </c>
      <c r="C160" s="874" t="s">
        <v>462</v>
      </c>
      <c r="D160" s="733" t="s">
        <v>861</v>
      </c>
      <c r="E160" s="876" t="s">
        <v>346</v>
      </c>
      <c r="F160" s="876" t="s">
        <v>348</v>
      </c>
      <c r="G160" s="876" t="s">
        <v>162</v>
      </c>
      <c r="H160" s="873">
        <v>2010</v>
      </c>
      <c r="I160" s="881" t="s">
        <v>863</v>
      </c>
      <c r="J160" s="877"/>
      <c r="K160" s="877"/>
      <c r="L160" s="873"/>
      <c r="M160" s="873"/>
      <c r="N160" s="873" t="s">
        <v>77</v>
      </c>
      <c r="O160" s="878">
        <v>220000</v>
      </c>
      <c r="P160" s="879" t="s">
        <v>71</v>
      </c>
      <c r="Q160" s="48"/>
    </row>
    <row r="161" spans="1:17" ht="30">
      <c r="A161" s="872">
        <v>155</v>
      </c>
      <c r="B161" s="873" t="str">
        <f t="shared" si="5"/>
        <v>3.05.02.01.003</v>
      </c>
      <c r="C161" s="874" t="s">
        <v>768</v>
      </c>
      <c r="D161" s="733" t="s">
        <v>861</v>
      </c>
      <c r="E161" s="876" t="s">
        <v>346</v>
      </c>
      <c r="F161" s="876" t="s">
        <v>348</v>
      </c>
      <c r="G161" s="876" t="s">
        <v>162</v>
      </c>
      <c r="H161" s="873">
        <v>2010</v>
      </c>
      <c r="I161" s="881" t="s">
        <v>863</v>
      </c>
      <c r="J161" s="877"/>
      <c r="K161" s="877"/>
      <c r="L161" s="873"/>
      <c r="M161" s="873"/>
      <c r="N161" s="873" t="s">
        <v>77</v>
      </c>
      <c r="O161" s="878">
        <v>220000</v>
      </c>
      <c r="P161" s="879" t="s">
        <v>71</v>
      </c>
      <c r="Q161" s="48"/>
    </row>
    <row r="162" spans="1:17" ht="30">
      <c r="A162" s="872">
        <v>156</v>
      </c>
      <c r="B162" s="873" t="str">
        <f t="shared" si="5"/>
        <v>3.05.02.01.003</v>
      </c>
      <c r="C162" s="874" t="s">
        <v>769</v>
      </c>
      <c r="D162" s="733" t="s">
        <v>861</v>
      </c>
      <c r="E162" s="876" t="s">
        <v>346</v>
      </c>
      <c r="F162" s="876" t="s">
        <v>348</v>
      </c>
      <c r="G162" s="876" t="s">
        <v>162</v>
      </c>
      <c r="H162" s="873">
        <v>2010</v>
      </c>
      <c r="I162" s="881" t="s">
        <v>863</v>
      </c>
      <c r="J162" s="877"/>
      <c r="K162" s="877"/>
      <c r="L162" s="873"/>
      <c r="M162" s="873"/>
      <c r="N162" s="873" t="s">
        <v>77</v>
      </c>
      <c r="O162" s="878">
        <v>220000</v>
      </c>
      <c r="P162" s="879" t="s">
        <v>71</v>
      </c>
      <c r="Q162" s="48"/>
    </row>
    <row r="163" spans="1:17" ht="30">
      <c r="A163" s="872">
        <v>157</v>
      </c>
      <c r="B163" s="873" t="str">
        <f t="shared" si="5"/>
        <v>3.05.02.01.003</v>
      </c>
      <c r="C163" s="874" t="s">
        <v>770</v>
      </c>
      <c r="D163" s="733" t="s">
        <v>861</v>
      </c>
      <c r="E163" s="876" t="s">
        <v>346</v>
      </c>
      <c r="F163" s="876" t="s">
        <v>348</v>
      </c>
      <c r="G163" s="876" t="s">
        <v>162</v>
      </c>
      <c r="H163" s="873">
        <v>2010</v>
      </c>
      <c r="I163" s="881" t="s">
        <v>863</v>
      </c>
      <c r="J163" s="877"/>
      <c r="K163" s="877"/>
      <c r="L163" s="873"/>
      <c r="M163" s="873"/>
      <c r="N163" s="873" t="s">
        <v>77</v>
      </c>
      <c r="O163" s="878">
        <v>220000</v>
      </c>
      <c r="P163" s="879" t="s">
        <v>71</v>
      </c>
      <c r="Q163" s="48"/>
    </row>
    <row r="164" spans="1:17" ht="30">
      <c r="A164" s="872">
        <v>158</v>
      </c>
      <c r="B164" s="873" t="str">
        <f t="shared" si="5"/>
        <v>3.05.02.01.003</v>
      </c>
      <c r="C164" s="874" t="s">
        <v>771</v>
      </c>
      <c r="D164" s="733" t="s">
        <v>861</v>
      </c>
      <c r="E164" s="876" t="s">
        <v>346</v>
      </c>
      <c r="F164" s="876" t="s">
        <v>348</v>
      </c>
      <c r="G164" s="876" t="s">
        <v>162</v>
      </c>
      <c r="H164" s="873">
        <v>2010</v>
      </c>
      <c r="I164" s="881" t="s">
        <v>863</v>
      </c>
      <c r="J164" s="877"/>
      <c r="K164" s="877"/>
      <c r="L164" s="873"/>
      <c r="M164" s="873"/>
      <c r="N164" s="873" t="s">
        <v>77</v>
      </c>
      <c r="O164" s="878">
        <v>220000</v>
      </c>
      <c r="P164" s="879" t="s">
        <v>71</v>
      </c>
      <c r="Q164" s="48"/>
    </row>
    <row r="165" spans="1:17" ht="30">
      <c r="A165" s="872">
        <v>159</v>
      </c>
      <c r="B165" s="873" t="str">
        <f t="shared" si="5"/>
        <v>3.05.02.01.003</v>
      </c>
      <c r="C165" s="874" t="s">
        <v>374</v>
      </c>
      <c r="D165" s="733" t="s">
        <v>861</v>
      </c>
      <c r="E165" s="876" t="s">
        <v>346</v>
      </c>
      <c r="F165" s="876" t="s">
        <v>348</v>
      </c>
      <c r="G165" s="876" t="s">
        <v>162</v>
      </c>
      <c r="H165" s="873">
        <v>2010</v>
      </c>
      <c r="I165" s="881" t="s">
        <v>863</v>
      </c>
      <c r="J165" s="877"/>
      <c r="K165" s="877"/>
      <c r="L165" s="873"/>
      <c r="M165" s="873"/>
      <c r="N165" s="873" t="s">
        <v>77</v>
      </c>
      <c r="O165" s="878">
        <v>220000</v>
      </c>
      <c r="P165" s="879" t="s">
        <v>71</v>
      </c>
      <c r="Q165" s="48"/>
    </row>
    <row r="166" spans="1:17" ht="30">
      <c r="A166" s="872">
        <v>160</v>
      </c>
      <c r="B166" s="873" t="str">
        <f t="shared" si="5"/>
        <v>3.05.02.01.003</v>
      </c>
      <c r="C166" s="874" t="s">
        <v>416</v>
      </c>
      <c r="D166" s="733" t="s">
        <v>861</v>
      </c>
      <c r="E166" s="876" t="s">
        <v>346</v>
      </c>
      <c r="F166" s="876" t="s">
        <v>348</v>
      </c>
      <c r="G166" s="876" t="s">
        <v>162</v>
      </c>
      <c r="H166" s="873">
        <v>2010</v>
      </c>
      <c r="I166" s="881" t="s">
        <v>863</v>
      </c>
      <c r="J166" s="877"/>
      <c r="K166" s="877"/>
      <c r="L166" s="873"/>
      <c r="M166" s="873"/>
      <c r="N166" s="873" t="s">
        <v>77</v>
      </c>
      <c r="O166" s="878">
        <v>220000</v>
      </c>
      <c r="P166" s="879" t="s">
        <v>71</v>
      </c>
      <c r="Q166" s="48"/>
    </row>
    <row r="167" spans="1:17" ht="30">
      <c r="A167" s="872">
        <v>161</v>
      </c>
      <c r="B167" s="873" t="str">
        <f t="shared" si="5"/>
        <v>3.05.02.01.003</v>
      </c>
      <c r="C167" s="874" t="s">
        <v>772</v>
      </c>
      <c r="D167" s="733" t="s">
        <v>861</v>
      </c>
      <c r="E167" s="876" t="s">
        <v>346</v>
      </c>
      <c r="F167" s="876" t="s">
        <v>348</v>
      </c>
      <c r="G167" s="876" t="s">
        <v>162</v>
      </c>
      <c r="H167" s="873">
        <v>2010</v>
      </c>
      <c r="I167" s="881" t="s">
        <v>863</v>
      </c>
      <c r="J167" s="877"/>
      <c r="K167" s="877"/>
      <c r="L167" s="873"/>
      <c r="M167" s="873"/>
      <c r="N167" s="873" t="s">
        <v>77</v>
      </c>
      <c r="O167" s="878">
        <v>220000</v>
      </c>
      <c r="P167" s="879" t="s">
        <v>71</v>
      </c>
      <c r="Q167" s="48"/>
    </row>
    <row r="168" spans="1:17" ht="30">
      <c r="A168" s="872">
        <v>162</v>
      </c>
      <c r="B168" s="873" t="str">
        <f t="shared" si="5"/>
        <v>3.05.02.01.003</v>
      </c>
      <c r="C168" s="874" t="s">
        <v>773</v>
      </c>
      <c r="D168" s="733" t="s">
        <v>861</v>
      </c>
      <c r="E168" s="876" t="s">
        <v>346</v>
      </c>
      <c r="F168" s="876" t="s">
        <v>348</v>
      </c>
      <c r="G168" s="876" t="s">
        <v>162</v>
      </c>
      <c r="H168" s="873">
        <v>2010</v>
      </c>
      <c r="I168" s="881" t="s">
        <v>863</v>
      </c>
      <c r="J168" s="877"/>
      <c r="K168" s="877"/>
      <c r="L168" s="873"/>
      <c r="M168" s="873"/>
      <c r="N168" s="873" t="s">
        <v>77</v>
      </c>
      <c r="O168" s="878">
        <v>220000</v>
      </c>
      <c r="P168" s="879" t="s">
        <v>71</v>
      </c>
      <c r="Q168" s="48"/>
    </row>
    <row r="169" spans="1:17" ht="30">
      <c r="A169" s="872">
        <v>163</v>
      </c>
      <c r="B169" s="873" t="str">
        <f t="shared" si="5"/>
        <v>3.05.02.01.003</v>
      </c>
      <c r="C169" s="874" t="s">
        <v>774</v>
      </c>
      <c r="D169" s="733" t="s">
        <v>861</v>
      </c>
      <c r="E169" s="876" t="s">
        <v>346</v>
      </c>
      <c r="F169" s="876" t="s">
        <v>348</v>
      </c>
      <c r="G169" s="876" t="s">
        <v>162</v>
      </c>
      <c r="H169" s="873">
        <v>2010</v>
      </c>
      <c r="I169" s="881" t="s">
        <v>863</v>
      </c>
      <c r="J169" s="877"/>
      <c r="K169" s="877"/>
      <c r="L169" s="873"/>
      <c r="M169" s="873"/>
      <c r="N169" s="873" t="s">
        <v>77</v>
      </c>
      <c r="O169" s="878">
        <v>220000</v>
      </c>
      <c r="P169" s="879" t="s">
        <v>71</v>
      </c>
      <c r="Q169" s="48"/>
    </row>
    <row r="170" spans="1:17" ht="30">
      <c r="A170" s="872">
        <v>164</v>
      </c>
      <c r="B170" s="873" t="str">
        <f t="shared" si="5"/>
        <v>3.05.02.01.003</v>
      </c>
      <c r="C170" s="874" t="s">
        <v>775</v>
      </c>
      <c r="D170" s="733" t="s">
        <v>861</v>
      </c>
      <c r="E170" s="876" t="s">
        <v>346</v>
      </c>
      <c r="F170" s="876" t="s">
        <v>348</v>
      </c>
      <c r="G170" s="876" t="s">
        <v>162</v>
      </c>
      <c r="H170" s="873">
        <v>2010</v>
      </c>
      <c r="I170" s="881" t="s">
        <v>863</v>
      </c>
      <c r="J170" s="877"/>
      <c r="K170" s="877"/>
      <c r="L170" s="873"/>
      <c r="M170" s="873"/>
      <c r="N170" s="873" t="s">
        <v>77</v>
      </c>
      <c r="O170" s="878">
        <v>220000</v>
      </c>
      <c r="P170" s="879" t="s">
        <v>71</v>
      </c>
      <c r="Q170" s="48"/>
    </row>
    <row r="171" spans="1:17" ht="30">
      <c r="A171" s="872">
        <v>165</v>
      </c>
      <c r="B171" s="873" t="str">
        <f t="shared" si="5"/>
        <v>3.05.02.01.003</v>
      </c>
      <c r="C171" s="874" t="s">
        <v>776</v>
      </c>
      <c r="D171" s="733" t="s">
        <v>861</v>
      </c>
      <c r="E171" s="876" t="s">
        <v>346</v>
      </c>
      <c r="F171" s="876" t="s">
        <v>348</v>
      </c>
      <c r="G171" s="876" t="s">
        <v>162</v>
      </c>
      <c r="H171" s="873">
        <v>2010</v>
      </c>
      <c r="I171" s="881" t="s">
        <v>863</v>
      </c>
      <c r="J171" s="877"/>
      <c r="K171" s="877"/>
      <c r="L171" s="873"/>
      <c r="M171" s="873"/>
      <c r="N171" s="873" t="s">
        <v>77</v>
      </c>
      <c r="O171" s="878">
        <v>220000</v>
      </c>
      <c r="P171" s="879" t="s">
        <v>71</v>
      </c>
      <c r="Q171" s="48"/>
    </row>
    <row r="172" spans="1:17" ht="30">
      <c r="A172" s="872">
        <v>166</v>
      </c>
      <c r="B172" s="873" t="str">
        <f t="shared" si="5"/>
        <v>3.05.02.01.003</v>
      </c>
      <c r="C172" s="874" t="s">
        <v>777</v>
      </c>
      <c r="D172" s="733" t="s">
        <v>861</v>
      </c>
      <c r="E172" s="876" t="s">
        <v>346</v>
      </c>
      <c r="F172" s="876" t="s">
        <v>348</v>
      </c>
      <c r="G172" s="876" t="s">
        <v>162</v>
      </c>
      <c r="H172" s="873">
        <v>2010</v>
      </c>
      <c r="I172" s="881" t="s">
        <v>863</v>
      </c>
      <c r="J172" s="877"/>
      <c r="K172" s="877"/>
      <c r="L172" s="873"/>
      <c r="M172" s="873"/>
      <c r="N172" s="873" t="s">
        <v>77</v>
      </c>
      <c r="O172" s="878">
        <v>220000</v>
      </c>
      <c r="P172" s="879" t="s">
        <v>71</v>
      </c>
      <c r="Q172" s="48"/>
    </row>
    <row r="173" spans="1:17" ht="30">
      <c r="A173" s="872">
        <v>167</v>
      </c>
      <c r="B173" s="873" t="str">
        <f t="shared" si="5"/>
        <v>3.05.02.01.003</v>
      </c>
      <c r="C173" s="874" t="s">
        <v>778</v>
      </c>
      <c r="D173" s="733" t="s">
        <v>861</v>
      </c>
      <c r="E173" s="876" t="s">
        <v>346</v>
      </c>
      <c r="F173" s="876" t="s">
        <v>348</v>
      </c>
      <c r="G173" s="876" t="s">
        <v>162</v>
      </c>
      <c r="H173" s="873">
        <v>2010</v>
      </c>
      <c r="I173" s="881" t="s">
        <v>863</v>
      </c>
      <c r="J173" s="877"/>
      <c r="K173" s="877"/>
      <c r="L173" s="873"/>
      <c r="M173" s="873"/>
      <c r="N173" s="873" t="s">
        <v>77</v>
      </c>
      <c r="O173" s="878">
        <v>220000</v>
      </c>
      <c r="P173" s="879" t="s">
        <v>71</v>
      </c>
      <c r="Q173" s="48"/>
    </row>
    <row r="174" spans="1:17" ht="30">
      <c r="A174" s="872">
        <v>168</v>
      </c>
      <c r="B174" s="873" t="str">
        <f t="shared" si="5"/>
        <v>3.05.02.01.003</v>
      </c>
      <c r="C174" s="874" t="s">
        <v>779</v>
      </c>
      <c r="D174" s="733" t="s">
        <v>861</v>
      </c>
      <c r="E174" s="876" t="s">
        <v>346</v>
      </c>
      <c r="F174" s="876" t="s">
        <v>348</v>
      </c>
      <c r="G174" s="876" t="s">
        <v>162</v>
      </c>
      <c r="H174" s="873">
        <v>2010</v>
      </c>
      <c r="I174" s="881" t="s">
        <v>863</v>
      </c>
      <c r="J174" s="877"/>
      <c r="K174" s="877"/>
      <c r="L174" s="873"/>
      <c r="M174" s="873"/>
      <c r="N174" s="873" t="s">
        <v>77</v>
      </c>
      <c r="O174" s="878">
        <v>220000</v>
      </c>
      <c r="P174" s="879" t="s">
        <v>71</v>
      </c>
      <c r="Q174" s="48"/>
    </row>
    <row r="175" spans="1:17" ht="30">
      <c r="A175" s="872">
        <v>169</v>
      </c>
      <c r="B175" s="873" t="str">
        <f t="shared" si="5"/>
        <v>3.05.02.01.003</v>
      </c>
      <c r="C175" s="874" t="s">
        <v>780</v>
      </c>
      <c r="D175" s="733" t="s">
        <v>861</v>
      </c>
      <c r="E175" s="876" t="s">
        <v>346</v>
      </c>
      <c r="F175" s="876" t="s">
        <v>348</v>
      </c>
      <c r="G175" s="876" t="s">
        <v>162</v>
      </c>
      <c r="H175" s="873">
        <v>2010</v>
      </c>
      <c r="I175" s="881" t="s">
        <v>863</v>
      </c>
      <c r="J175" s="877"/>
      <c r="K175" s="877"/>
      <c r="L175" s="873"/>
      <c r="M175" s="873"/>
      <c r="N175" s="873" t="s">
        <v>77</v>
      </c>
      <c r="O175" s="878">
        <v>220000</v>
      </c>
      <c r="P175" s="879" t="s">
        <v>71</v>
      </c>
      <c r="Q175" s="48"/>
    </row>
    <row r="176" spans="1:17" ht="30">
      <c r="A176" s="872">
        <v>170</v>
      </c>
      <c r="B176" s="873" t="str">
        <f t="shared" si="5"/>
        <v>3.05.02.01.003</v>
      </c>
      <c r="C176" s="874" t="s">
        <v>781</v>
      </c>
      <c r="D176" s="733" t="s">
        <v>861</v>
      </c>
      <c r="E176" s="876" t="s">
        <v>346</v>
      </c>
      <c r="F176" s="876" t="s">
        <v>348</v>
      </c>
      <c r="G176" s="876" t="s">
        <v>162</v>
      </c>
      <c r="H176" s="873">
        <v>2010</v>
      </c>
      <c r="I176" s="881" t="s">
        <v>863</v>
      </c>
      <c r="J176" s="877"/>
      <c r="K176" s="877"/>
      <c r="L176" s="873"/>
      <c r="M176" s="873"/>
      <c r="N176" s="873" t="s">
        <v>77</v>
      </c>
      <c r="O176" s="878">
        <v>220000</v>
      </c>
      <c r="P176" s="879" t="s">
        <v>71</v>
      </c>
      <c r="Q176" s="48"/>
    </row>
    <row r="177" spans="1:17" ht="30">
      <c r="A177" s="872">
        <v>171</v>
      </c>
      <c r="B177" s="873" t="str">
        <f t="shared" si="5"/>
        <v>3.05.02.01.003</v>
      </c>
      <c r="C177" s="874" t="s">
        <v>782</v>
      </c>
      <c r="D177" s="733" t="s">
        <v>861</v>
      </c>
      <c r="E177" s="876" t="s">
        <v>346</v>
      </c>
      <c r="F177" s="876" t="s">
        <v>348</v>
      </c>
      <c r="G177" s="876" t="s">
        <v>162</v>
      </c>
      <c r="H177" s="873">
        <v>2010</v>
      </c>
      <c r="I177" s="881" t="s">
        <v>863</v>
      </c>
      <c r="J177" s="877"/>
      <c r="K177" s="877"/>
      <c r="L177" s="873"/>
      <c r="M177" s="873"/>
      <c r="N177" s="873" t="s">
        <v>77</v>
      </c>
      <c r="O177" s="878">
        <v>220000</v>
      </c>
      <c r="P177" s="879" t="s">
        <v>71</v>
      </c>
      <c r="Q177" s="48"/>
    </row>
    <row r="178" spans="1:17" ht="30">
      <c r="A178" s="872">
        <v>172</v>
      </c>
      <c r="B178" s="873" t="str">
        <f t="shared" si="5"/>
        <v>3.05.02.01.003</v>
      </c>
      <c r="C178" s="874" t="s">
        <v>783</v>
      </c>
      <c r="D178" s="733" t="s">
        <v>861</v>
      </c>
      <c r="E178" s="876" t="s">
        <v>346</v>
      </c>
      <c r="F178" s="876" t="s">
        <v>348</v>
      </c>
      <c r="G178" s="876" t="s">
        <v>162</v>
      </c>
      <c r="H178" s="873">
        <v>2010</v>
      </c>
      <c r="I178" s="881" t="s">
        <v>863</v>
      </c>
      <c r="J178" s="877"/>
      <c r="K178" s="877"/>
      <c r="L178" s="873"/>
      <c r="M178" s="873"/>
      <c r="N178" s="873" t="s">
        <v>77</v>
      </c>
      <c r="O178" s="878">
        <v>220000</v>
      </c>
      <c r="P178" s="879" t="s">
        <v>71</v>
      </c>
      <c r="Q178" s="48"/>
    </row>
    <row r="179" spans="1:17" ht="30">
      <c r="A179" s="872">
        <v>173</v>
      </c>
      <c r="B179" s="873" t="str">
        <f t="shared" si="5"/>
        <v>3.05.02.01.003</v>
      </c>
      <c r="C179" s="874" t="s">
        <v>784</v>
      </c>
      <c r="D179" s="733" t="s">
        <v>861</v>
      </c>
      <c r="E179" s="876" t="s">
        <v>346</v>
      </c>
      <c r="F179" s="876" t="s">
        <v>348</v>
      </c>
      <c r="G179" s="876" t="s">
        <v>162</v>
      </c>
      <c r="H179" s="873">
        <v>2010</v>
      </c>
      <c r="I179" s="881" t="s">
        <v>863</v>
      </c>
      <c r="J179" s="877"/>
      <c r="K179" s="877"/>
      <c r="L179" s="873"/>
      <c r="M179" s="873"/>
      <c r="N179" s="873" t="s">
        <v>77</v>
      </c>
      <c r="O179" s="878">
        <v>220000</v>
      </c>
      <c r="P179" s="879" t="s">
        <v>71</v>
      </c>
      <c r="Q179" s="48"/>
    </row>
    <row r="180" spans="1:17" ht="30">
      <c r="A180" s="872">
        <v>174</v>
      </c>
      <c r="B180" s="873" t="str">
        <f t="shared" si="5"/>
        <v>3.05.02.01.003</v>
      </c>
      <c r="C180" s="874" t="s">
        <v>785</v>
      </c>
      <c r="D180" s="733" t="s">
        <v>861</v>
      </c>
      <c r="E180" s="876" t="s">
        <v>346</v>
      </c>
      <c r="F180" s="876" t="s">
        <v>348</v>
      </c>
      <c r="G180" s="876" t="s">
        <v>162</v>
      </c>
      <c r="H180" s="873">
        <v>2010</v>
      </c>
      <c r="I180" s="881" t="s">
        <v>863</v>
      </c>
      <c r="J180" s="877"/>
      <c r="K180" s="877"/>
      <c r="L180" s="873"/>
      <c r="M180" s="873"/>
      <c r="N180" s="873" t="s">
        <v>77</v>
      </c>
      <c r="O180" s="878">
        <v>220000</v>
      </c>
      <c r="P180" s="879" t="s">
        <v>71</v>
      </c>
      <c r="Q180" s="48"/>
    </row>
    <row r="181" spans="1:17" ht="30">
      <c r="A181" s="872">
        <v>175</v>
      </c>
      <c r="B181" s="873" t="str">
        <f t="shared" si="5"/>
        <v>3.05.02.01.003</v>
      </c>
      <c r="C181" s="874" t="s">
        <v>786</v>
      </c>
      <c r="D181" s="733" t="s">
        <v>861</v>
      </c>
      <c r="E181" s="876" t="s">
        <v>346</v>
      </c>
      <c r="F181" s="876" t="s">
        <v>348</v>
      </c>
      <c r="G181" s="876" t="s">
        <v>162</v>
      </c>
      <c r="H181" s="873">
        <v>2010</v>
      </c>
      <c r="I181" s="881" t="s">
        <v>863</v>
      </c>
      <c r="J181" s="877"/>
      <c r="K181" s="877"/>
      <c r="L181" s="873"/>
      <c r="M181" s="873"/>
      <c r="N181" s="873" t="s">
        <v>77</v>
      </c>
      <c r="O181" s="878">
        <v>220000</v>
      </c>
      <c r="P181" s="879" t="s">
        <v>71</v>
      </c>
      <c r="Q181" s="48"/>
    </row>
    <row r="182" spans="1:17" ht="30">
      <c r="A182" s="872">
        <v>176</v>
      </c>
      <c r="B182" s="873" t="str">
        <f t="shared" si="5"/>
        <v>3.05.02.01.003</v>
      </c>
      <c r="C182" s="874" t="s">
        <v>787</v>
      </c>
      <c r="D182" s="733" t="s">
        <v>861</v>
      </c>
      <c r="E182" s="876" t="s">
        <v>346</v>
      </c>
      <c r="F182" s="876" t="s">
        <v>348</v>
      </c>
      <c r="G182" s="876" t="s">
        <v>162</v>
      </c>
      <c r="H182" s="873">
        <v>2010</v>
      </c>
      <c r="I182" s="881" t="s">
        <v>863</v>
      </c>
      <c r="J182" s="877"/>
      <c r="K182" s="877"/>
      <c r="L182" s="873"/>
      <c r="M182" s="873"/>
      <c r="N182" s="873" t="s">
        <v>77</v>
      </c>
      <c r="O182" s="878">
        <v>220000</v>
      </c>
      <c r="P182" s="879" t="s">
        <v>71</v>
      </c>
      <c r="Q182" s="48"/>
    </row>
    <row r="183" spans="1:17" ht="30">
      <c r="A183" s="872">
        <v>177</v>
      </c>
      <c r="B183" s="873" t="str">
        <f t="shared" si="5"/>
        <v>3.05.02.01.003</v>
      </c>
      <c r="C183" s="874" t="s">
        <v>788</v>
      </c>
      <c r="D183" s="733" t="s">
        <v>861</v>
      </c>
      <c r="E183" s="876" t="s">
        <v>346</v>
      </c>
      <c r="F183" s="876" t="s">
        <v>348</v>
      </c>
      <c r="G183" s="876" t="s">
        <v>162</v>
      </c>
      <c r="H183" s="873">
        <v>2010</v>
      </c>
      <c r="I183" s="881" t="s">
        <v>863</v>
      </c>
      <c r="J183" s="877"/>
      <c r="K183" s="877"/>
      <c r="L183" s="873"/>
      <c r="M183" s="873"/>
      <c r="N183" s="873" t="s">
        <v>77</v>
      </c>
      <c r="O183" s="878">
        <v>220000</v>
      </c>
      <c r="P183" s="879" t="s">
        <v>71</v>
      </c>
      <c r="Q183" s="48"/>
    </row>
    <row r="184" spans="1:17" ht="30">
      <c r="A184" s="872">
        <v>178</v>
      </c>
      <c r="B184" s="873" t="str">
        <f t="shared" si="5"/>
        <v>3.05.02.01.003</v>
      </c>
      <c r="C184" s="874" t="s">
        <v>789</v>
      </c>
      <c r="D184" s="733" t="s">
        <v>861</v>
      </c>
      <c r="E184" s="876" t="s">
        <v>346</v>
      </c>
      <c r="F184" s="876" t="s">
        <v>348</v>
      </c>
      <c r="G184" s="876" t="s">
        <v>162</v>
      </c>
      <c r="H184" s="873">
        <v>2010</v>
      </c>
      <c r="I184" s="881" t="s">
        <v>863</v>
      </c>
      <c r="J184" s="877"/>
      <c r="K184" s="877"/>
      <c r="L184" s="873"/>
      <c r="M184" s="873"/>
      <c r="N184" s="873" t="s">
        <v>77</v>
      </c>
      <c r="O184" s="878">
        <v>220000</v>
      </c>
      <c r="P184" s="879" t="s">
        <v>71</v>
      </c>
      <c r="Q184" s="48"/>
    </row>
    <row r="185" spans="1:17" ht="30">
      <c r="A185" s="872">
        <v>179</v>
      </c>
      <c r="B185" s="873" t="str">
        <f t="shared" si="5"/>
        <v>3.05.02.01.003</v>
      </c>
      <c r="C185" s="874" t="s">
        <v>790</v>
      </c>
      <c r="D185" s="733" t="s">
        <v>861</v>
      </c>
      <c r="E185" s="876" t="s">
        <v>346</v>
      </c>
      <c r="F185" s="876" t="s">
        <v>348</v>
      </c>
      <c r="G185" s="876" t="s">
        <v>162</v>
      </c>
      <c r="H185" s="873">
        <v>2010</v>
      </c>
      <c r="I185" s="881" t="s">
        <v>863</v>
      </c>
      <c r="J185" s="877"/>
      <c r="K185" s="877"/>
      <c r="L185" s="873"/>
      <c r="M185" s="873"/>
      <c r="N185" s="873" t="s">
        <v>77</v>
      </c>
      <c r="O185" s="878">
        <v>220000</v>
      </c>
      <c r="P185" s="879" t="s">
        <v>71</v>
      </c>
      <c r="Q185" s="48"/>
    </row>
    <row r="186" spans="1:17" ht="30">
      <c r="A186" s="872">
        <v>180</v>
      </c>
      <c r="B186" s="873" t="str">
        <f t="shared" si="5"/>
        <v>3.05.02.01.003</v>
      </c>
      <c r="C186" s="874" t="s">
        <v>418</v>
      </c>
      <c r="D186" s="733" t="s">
        <v>861</v>
      </c>
      <c r="E186" s="876" t="s">
        <v>346</v>
      </c>
      <c r="F186" s="876" t="s">
        <v>348</v>
      </c>
      <c r="G186" s="876" t="s">
        <v>162</v>
      </c>
      <c r="H186" s="873">
        <v>2010</v>
      </c>
      <c r="I186" s="881" t="s">
        <v>863</v>
      </c>
      <c r="J186" s="877"/>
      <c r="K186" s="877"/>
      <c r="L186" s="873"/>
      <c r="M186" s="873"/>
      <c r="N186" s="873" t="s">
        <v>77</v>
      </c>
      <c r="O186" s="878">
        <v>220000</v>
      </c>
      <c r="P186" s="879" t="s">
        <v>71</v>
      </c>
      <c r="Q186" s="48"/>
    </row>
    <row r="187" spans="1:17" ht="30">
      <c r="A187" s="872">
        <v>181</v>
      </c>
      <c r="B187" s="873" t="str">
        <f t="shared" si="5"/>
        <v>3.05.02.01.003</v>
      </c>
      <c r="C187" s="874" t="s">
        <v>791</v>
      </c>
      <c r="D187" s="733" t="s">
        <v>861</v>
      </c>
      <c r="E187" s="876" t="s">
        <v>346</v>
      </c>
      <c r="F187" s="876" t="s">
        <v>348</v>
      </c>
      <c r="G187" s="876" t="s">
        <v>162</v>
      </c>
      <c r="H187" s="873">
        <v>2010</v>
      </c>
      <c r="I187" s="881" t="s">
        <v>863</v>
      </c>
      <c r="J187" s="877"/>
      <c r="K187" s="877"/>
      <c r="L187" s="873"/>
      <c r="M187" s="873"/>
      <c r="N187" s="873" t="s">
        <v>77</v>
      </c>
      <c r="O187" s="878">
        <v>220000</v>
      </c>
      <c r="P187" s="879" t="s">
        <v>71</v>
      </c>
      <c r="Q187" s="48"/>
    </row>
    <row r="188" spans="1:17" ht="30">
      <c r="A188" s="872">
        <v>182</v>
      </c>
      <c r="B188" s="873" t="str">
        <f t="shared" si="5"/>
        <v>3.05.02.01.003</v>
      </c>
      <c r="C188" s="874" t="s">
        <v>792</v>
      </c>
      <c r="D188" s="733" t="s">
        <v>861</v>
      </c>
      <c r="E188" s="876" t="s">
        <v>346</v>
      </c>
      <c r="F188" s="876" t="s">
        <v>348</v>
      </c>
      <c r="G188" s="876" t="s">
        <v>162</v>
      </c>
      <c r="H188" s="873">
        <v>2010</v>
      </c>
      <c r="I188" s="881" t="s">
        <v>863</v>
      </c>
      <c r="J188" s="877"/>
      <c r="K188" s="877"/>
      <c r="L188" s="873"/>
      <c r="M188" s="873"/>
      <c r="N188" s="873" t="s">
        <v>77</v>
      </c>
      <c r="O188" s="878">
        <v>220000</v>
      </c>
      <c r="P188" s="879" t="s">
        <v>71</v>
      </c>
      <c r="Q188" s="48"/>
    </row>
    <row r="189" spans="1:17" ht="30">
      <c r="A189" s="872">
        <v>183</v>
      </c>
      <c r="B189" s="873" t="str">
        <f t="shared" si="5"/>
        <v>3.05.02.01.003</v>
      </c>
      <c r="C189" s="874" t="s">
        <v>421</v>
      </c>
      <c r="D189" s="733" t="s">
        <v>861</v>
      </c>
      <c r="E189" s="876" t="s">
        <v>346</v>
      </c>
      <c r="F189" s="876" t="s">
        <v>348</v>
      </c>
      <c r="G189" s="876" t="s">
        <v>162</v>
      </c>
      <c r="H189" s="873">
        <v>2010</v>
      </c>
      <c r="I189" s="881" t="s">
        <v>863</v>
      </c>
      <c r="J189" s="877"/>
      <c r="K189" s="877"/>
      <c r="L189" s="873"/>
      <c r="M189" s="873"/>
      <c r="N189" s="873" t="s">
        <v>77</v>
      </c>
      <c r="O189" s="878">
        <v>220000</v>
      </c>
      <c r="P189" s="879" t="s">
        <v>71</v>
      </c>
      <c r="Q189" s="48"/>
    </row>
    <row r="190" spans="1:17" ht="30">
      <c r="A190" s="872">
        <v>184</v>
      </c>
      <c r="B190" s="873" t="str">
        <f t="shared" si="5"/>
        <v>3.05.02.01.003</v>
      </c>
      <c r="C190" s="874" t="s">
        <v>793</v>
      </c>
      <c r="D190" s="733" t="s">
        <v>861</v>
      </c>
      <c r="E190" s="876" t="s">
        <v>346</v>
      </c>
      <c r="F190" s="876" t="s">
        <v>348</v>
      </c>
      <c r="G190" s="876" t="s">
        <v>162</v>
      </c>
      <c r="H190" s="873">
        <v>2010</v>
      </c>
      <c r="I190" s="881" t="s">
        <v>863</v>
      </c>
      <c r="J190" s="877"/>
      <c r="K190" s="877"/>
      <c r="L190" s="873"/>
      <c r="M190" s="873"/>
      <c r="N190" s="873" t="s">
        <v>77</v>
      </c>
      <c r="O190" s="878">
        <v>220000</v>
      </c>
      <c r="P190" s="879" t="s">
        <v>71</v>
      </c>
      <c r="Q190" s="48"/>
    </row>
    <row r="191" spans="1:17" ht="30">
      <c r="A191" s="872">
        <v>185</v>
      </c>
      <c r="B191" s="873" t="str">
        <f t="shared" si="5"/>
        <v>3.05.02.01.003</v>
      </c>
      <c r="C191" s="874" t="s">
        <v>794</v>
      </c>
      <c r="D191" s="733" t="s">
        <v>861</v>
      </c>
      <c r="E191" s="876" t="s">
        <v>346</v>
      </c>
      <c r="F191" s="876" t="s">
        <v>348</v>
      </c>
      <c r="G191" s="876" t="s">
        <v>162</v>
      </c>
      <c r="H191" s="873">
        <v>2010</v>
      </c>
      <c r="I191" s="881" t="s">
        <v>863</v>
      </c>
      <c r="J191" s="877"/>
      <c r="K191" s="877"/>
      <c r="L191" s="873"/>
      <c r="M191" s="873"/>
      <c r="N191" s="873" t="s">
        <v>77</v>
      </c>
      <c r="O191" s="878">
        <v>220000</v>
      </c>
      <c r="P191" s="879" t="s">
        <v>71</v>
      </c>
      <c r="Q191" s="48"/>
    </row>
    <row r="192" spans="1:17" ht="30">
      <c r="A192" s="872">
        <v>186</v>
      </c>
      <c r="B192" s="873" t="str">
        <f t="shared" si="5"/>
        <v>3.05.02.01.003</v>
      </c>
      <c r="C192" s="874" t="s">
        <v>795</v>
      </c>
      <c r="D192" s="733" t="s">
        <v>861</v>
      </c>
      <c r="E192" s="876" t="s">
        <v>346</v>
      </c>
      <c r="F192" s="876" t="s">
        <v>348</v>
      </c>
      <c r="G192" s="876" t="s">
        <v>162</v>
      </c>
      <c r="H192" s="873">
        <v>2010</v>
      </c>
      <c r="I192" s="881" t="s">
        <v>863</v>
      </c>
      <c r="J192" s="877"/>
      <c r="K192" s="877"/>
      <c r="L192" s="873"/>
      <c r="M192" s="873"/>
      <c r="N192" s="873" t="s">
        <v>77</v>
      </c>
      <c r="O192" s="878">
        <v>220000</v>
      </c>
      <c r="P192" s="879" t="s">
        <v>71</v>
      </c>
      <c r="Q192" s="48"/>
    </row>
    <row r="193" spans="1:17" ht="30">
      <c r="A193" s="872">
        <v>187</v>
      </c>
      <c r="B193" s="873" t="str">
        <f t="shared" si="5"/>
        <v>3.05.02.01.003</v>
      </c>
      <c r="C193" s="874" t="s">
        <v>423</v>
      </c>
      <c r="D193" s="733" t="s">
        <v>861</v>
      </c>
      <c r="E193" s="876" t="s">
        <v>346</v>
      </c>
      <c r="F193" s="876" t="s">
        <v>348</v>
      </c>
      <c r="G193" s="876" t="s">
        <v>162</v>
      </c>
      <c r="H193" s="873">
        <v>2010</v>
      </c>
      <c r="I193" s="881" t="s">
        <v>863</v>
      </c>
      <c r="J193" s="877"/>
      <c r="K193" s="877"/>
      <c r="L193" s="873"/>
      <c r="M193" s="873"/>
      <c r="N193" s="873" t="s">
        <v>77</v>
      </c>
      <c r="O193" s="878">
        <v>220000</v>
      </c>
      <c r="P193" s="879" t="s">
        <v>71</v>
      </c>
      <c r="Q193" s="48"/>
    </row>
    <row r="194" spans="1:17" ht="30">
      <c r="A194" s="872">
        <v>188</v>
      </c>
      <c r="B194" s="873" t="str">
        <f t="shared" si="5"/>
        <v>3.05.02.01.003</v>
      </c>
      <c r="C194" s="874" t="s">
        <v>471</v>
      </c>
      <c r="D194" s="733" t="s">
        <v>861</v>
      </c>
      <c r="E194" s="876" t="s">
        <v>346</v>
      </c>
      <c r="F194" s="876" t="s">
        <v>348</v>
      </c>
      <c r="G194" s="876" t="s">
        <v>162</v>
      </c>
      <c r="H194" s="873">
        <v>2010</v>
      </c>
      <c r="I194" s="881" t="s">
        <v>863</v>
      </c>
      <c r="J194" s="877"/>
      <c r="K194" s="877"/>
      <c r="L194" s="873"/>
      <c r="M194" s="873"/>
      <c r="N194" s="873" t="s">
        <v>77</v>
      </c>
      <c r="O194" s="878">
        <v>220000</v>
      </c>
      <c r="P194" s="879" t="s">
        <v>71</v>
      </c>
      <c r="Q194" s="48"/>
    </row>
    <row r="195" spans="1:17" ht="30">
      <c r="A195" s="872">
        <v>189</v>
      </c>
      <c r="B195" s="873" t="str">
        <f t="shared" si="5"/>
        <v>3.05.02.01.003</v>
      </c>
      <c r="C195" s="874" t="s">
        <v>796</v>
      </c>
      <c r="D195" s="733" t="s">
        <v>861</v>
      </c>
      <c r="E195" s="876" t="s">
        <v>346</v>
      </c>
      <c r="F195" s="876" t="s">
        <v>348</v>
      </c>
      <c r="G195" s="876" t="s">
        <v>162</v>
      </c>
      <c r="H195" s="873">
        <v>2010</v>
      </c>
      <c r="I195" s="881" t="s">
        <v>863</v>
      </c>
      <c r="J195" s="877"/>
      <c r="K195" s="877"/>
      <c r="L195" s="873"/>
      <c r="M195" s="873"/>
      <c r="N195" s="873" t="s">
        <v>77</v>
      </c>
      <c r="O195" s="878">
        <v>220000</v>
      </c>
      <c r="P195" s="879" t="s">
        <v>71</v>
      </c>
      <c r="Q195" s="48"/>
    </row>
    <row r="196" spans="1:17" ht="30">
      <c r="A196" s="872">
        <v>190</v>
      </c>
      <c r="B196" s="873" t="str">
        <f t="shared" si="5"/>
        <v>3.05.02.01.003</v>
      </c>
      <c r="C196" s="874" t="s">
        <v>474</v>
      </c>
      <c r="D196" s="733" t="s">
        <v>861</v>
      </c>
      <c r="E196" s="876" t="s">
        <v>346</v>
      </c>
      <c r="F196" s="876" t="s">
        <v>348</v>
      </c>
      <c r="G196" s="876" t="s">
        <v>162</v>
      </c>
      <c r="H196" s="873">
        <v>2010</v>
      </c>
      <c r="I196" s="881" t="s">
        <v>863</v>
      </c>
      <c r="J196" s="877"/>
      <c r="K196" s="877"/>
      <c r="L196" s="873"/>
      <c r="M196" s="873"/>
      <c r="N196" s="873" t="s">
        <v>77</v>
      </c>
      <c r="O196" s="878">
        <v>220000</v>
      </c>
      <c r="P196" s="879" t="s">
        <v>71</v>
      </c>
      <c r="Q196" s="48"/>
    </row>
    <row r="197" spans="1:17" ht="30">
      <c r="A197" s="872">
        <v>191</v>
      </c>
      <c r="B197" s="873" t="str">
        <f t="shared" si="5"/>
        <v>3.05.02.01.003</v>
      </c>
      <c r="C197" s="874" t="s">
        <v>425</v>
      </c>
      <c r="D197" s="733" t="s">
        <v>861</v>
      </c>
      <c r="E197" s="876" t="s">
        <v>346</v>
      </c>
      <c r="F197" s="876" t="s">
        <v>348</v>
      </c>
      <c r="G197" s="876" t="s">
        <v>162</v>
      </c>
      <c r="H197" s="873">
        <v>2010</v>
      </c>
      <c r="I197" s="881" t="s">
        <v>863</v>
      </c>
      <c r="J197" s="877"/>
      <c r="K197" s="877"/>
      <c r="L197" s="873"/>
      <c r="M197" s="873"/>
      <c r="N197" s="873" t="s">
        <v>77</v>
      </c>
      <c r="O197" s="878">
        <v>220000</v>
      </c>
      <c r="P197" s="879" t="s">
        <v>71</v>
      </c>
      <c r="Q197" s="48"/>
    </row>
    <row r="198" spans="1:17" ht="30">
      <c r="A198" s="872">
        <v>192</v>
      </c>
      <c r="B198" s="873" t="str">
        <f t="shared" si="5"/>
        <v>3.05.02.01.003</v>
      </c>
      <c r="C198" s="874" t="s">
        <v>428</v>
      </c>
      <c r="D198" s="733" t="s">
        <v>861</v>
      </c>
      <c r="E198" s="876" t="s">
        <v>346</v>
      </c>
      <c r="F198" s="876" t="s">
        <v>348</v>
      </c>
      <c r="G198" s="876" t="s">
        <v>162</v>
      </c>
      <c r="H198" s="873">
        <v>2010</v>
      </c>
      <c r="I198" s="881" t="s">
        <v>863</v>
      </c>
      <c r="J198" s="877"/>
      <c r="K198" s="877"/>
      <c r="L198" s="873"/>
      <c r="M198" s="873"/>
      <c r="N198" s="873" t="s">
        <v>77</v>
      </c>
      <c r="O198" s="878">
        <v>220000</v>
      </c>
      <c r="P198" s="879" t="s">
        <v>71</v>
      </c>
      <c r="Q198" s="48"/>
    </row>
    <row r="199" spans="1:17" ht="30">
      <c r="A199" s="872">
        <v>193</v>
      </c>
      <c r="B199" s="873" t="str">
        <f t="shared" si="5"/>
        <v>3.05.02.01.003</v>
      </c>
      <c r="C199" s="874" t="s">
        <v>431</v>
      </c>
      <c r="D199" s="733" t="s">
        <v>861</v>
      </c>
      <c r="E199" s="876" t="s">
        <v>346</v>
      </c>
      <c r="F199" s="876" t="s">
        <v>348</v>
      </c>
      <c r="G199" s="876" t="s">
        <v>162</v>
      </c>
      <c r="H199" s="873">
        <v>2010</v>
      </c>
      <c r="I199" s="881" t="s">
        <v>863</v>
      </c>
      <c r="J199" s="877"/>
      <c r="K199" s="877"/>
      <c r="L199" s="873"/>
      <c r="M199" s="873"/>
      <c r="N199" s="873" t="s">
        <v>77</v>
      </c>
      <c r="O199" s="878">
        <v>220000</v>
      </c>
      <c r="P199" s="879" t="s">
        <v>71</v>
      </c>
      <c r="Q199" s="48"/>
    </row>
    <row r="200" spans="1:17" ht="30">
      <c r="A200" s="872">
        <v>194</v>
      </c>
      <c r="B200" s="873" t="str">
        <f t="shared" si="5"/>
        <v>3.05.02.01.003</v>
      </c>
      <c r="C200" s="874" t="s">
        <v>434</v>
      </c>
      <c r="D200" s="733" t="s">
        <v>861</v>
      </c>
      <c r="E200" s="876" t="s">
        <v>346</v>
      </c>
      <c r="F200" s="876" t="s">
        <v>348</v>
      </c>
      <c r="G200" s="876" t="s">
        <v>162</v>
      </c>
      <c r="H200" s="873">
        <v>2010</v>
      </c>
      <c r="I200" s="881" t="s">
        <v>863</v>
      </c>
      <c r="J200" s="877"/>
      <c r="K200" s="877"/>
      <c r="L200" s="873"/>
      <c r="M200" s="873"/>
      <c r="N200" s="873" t="s">
        <v>77</v>
      </c>
      <c r="O200" s="878">
        <v>220000</v>
      </c>
      <c r="P200" s="879" t="s">
        <v>71</v>
      </c>
      <c r="Q200" s="48"/>
    </row>
    <row r="201" spans="1:17" ht="30">
      <c r="A201" s="872">
        <v>195</v>
      </c>
      <c r="B201" s="873" t="str">
        <f t="shared" si="5"/>
        <v>3.05.02.01.003</v>
      </c>
      <c r="C201" s="874" t="s">
        <v>797</v>
      </c>
      <c r="D201" s="733" t="s">
        <v>861</v>
      </c>
      <c r="E201" s="876" t="s">
        <v>346</v>
      </c>
      <c r="F201" s="876" t="s">
        <v>348</v>
      </c>
      <c r="G201" s="876" t="s">
        <v>162</v>
      </c>
      <c r="H201" s="873">
        <v>2010</v>
      </c>
      <c r="I201" s="881" t="s">
        <v>863</v>
      </c>
      <c r="J201" s="877"/>
      <c r="K201" s="877"/>
      <c r="L201" s="873"/>
      <c r="M201" s="873"/>
      <c r="N201" s="873" t="s">
        <v>77</v>
      </c>
      <c r="O201" s="878">
        <v>220000</v>
      </c>
      <c r="P201" s="879" t="s">
        <v>71</v>
      </c>
      <c r="Q201" s="48"/>
    </row>
    <row r="202" spans="1:17" ht="30">
      <c r="A202" s="872">
        <v>196</v>
      </c>
      <c r="B202" s="873" t="str">
        <f t="shared" si="5"/>
        <v>3.05.02.01.003</v>
      </c>
      <c r="C202" s="874" t="s">
        <v>798</v>
      </c>
      <c r="D202" s="733" t="s">
        <v>861</v>
      </c>
      <c r="E202" s="876" t="s">
        <v>346</v>
      </c>
      <c r="F202" s="876" t="s">
        <v>348</v>
      </c>
      <c r="G202" s="876" t="s">
        <v>162</v>
      </c>
      <c r="H202" s="873">
        <v>2010</v>
      </c>
      <c r="I202" s="881" t="s">
        <v>863</v>
      </c>
      <c r="J202" s="877"/>
      <c r="K202" s="877"/>
      <c r="L202" s="873"/>
      <c r="M202" s="873"/>
      <c r="N202" s="873" t="s">
        <v>77</v>
      </c>
      <c r="O202" s="878">
        <v>220000</v>
      </c>
      <c r="P202" s="879" t="s">
        <v>71</v>
      </c>
      <c r="Q202" s="48"/>
    </row>
    <row r="203" spans="1:17" ht="30">
      <c r="A203" s="872">
        <v>197</v>
      </c>
      <c r="B203" s="873" t="str">
        <f t="shared" si="5"/>
        <v>3.05.02.01.003</v>
      </c>
      <c r="C203" s="874" t="s">
        <v>799</v>
      </c>
      <c r="D203" s="733" t="s">
        <v>861</v>
      </c>
      <c r="E203" s="876" t="s">
        <v>346</v>
      </c>
      <c r="F203" s="876" t="s">
        <v>348</v>
      </c>
      <c r="G203" s="876" t="s">
        <v>162</v>
      </c>
      <c r="H203" s="873">
        <v>2010</v>
      </c>
      <c r="I203" s="881" t="s">
        <v>863</v>
      </c>
      <c r="J203" s="877"/>
      <c r="K203" s="877"/>
      <c r="L203" s="873"/>
      <c r="M203" s="873"/>
      <c r="N203" s="873" t="s">
        <v>77</v>
      </c>
      <c r="O203" s="878">
        <v>220000</v>
      </c>
      <c r="P203" s="879" t="s">
        <v>71</v>
      </c>
      <c r="Q203" s="48"/>
    </row>
    <row r="204" spans="1:17" ht="30">
      <c r="A204" s="872">
        <v>198</v>
      </c>
      <c r="B204" s="873" t="str">
        <f t="shared" si="5"/>
        <v>3.05.02.01.003</v>
      </c>
      <c r="C204" s="874" t="s">
        <v>800</v>
      </c>
      <c r="D204" s="733" t="s">
        <v>861</v>
      </c>
      <c r="E204" s="876" t="s">
        <v>346</v>
      </c>
      <c r="F204" s="876" t="s">
        <v>348</v>
      </c>
      <c r="G204" s="876" t="s">
        <v>162</v>
      </c>
      <c r="H204" s="873">
        <v>2010</v>
      </c>
      <c r="I204" s="881" t="s">
        <v>863</v>
      </c>
      <c r="J204" s="877"/>
      <c r="K204" s="877"/>
      <c r="L204" s="873"/>
      <c r="M204" s="873"/>
      <c r="N204" s="873" t="s">
        <v>77</v>
      </c>
      <c r="O204" s="878">
        <v>220000</v>
      </c>
      <c r="P204" s="879" t="s">
        <v>71</v>
      </c>
      <c r="Q204" s="48"/>
    </row>
    <row r="205" spans="1:17" ht="30">
      <c r="A205" s="872">
        <v>199</v>
      </c>
      <c r="B205" s="873" t="str">
        <f t="shared" si="5"/>
        <v>3.05.02.01.003</v>
      </c>
      <c r="C205" s="874" t="s">
        <v>801</v>
      </c>
      <c r="D205" s="733" t="s">
        <v>861</v>
      </c>
      <c r="E205" s="876" t="s">
        <v>346</v>
      </c>
      <c r="F205" s="876" t="s">
        <v>348</v>
      </c>
      <c r="G205" s="876" t="s">
        <v>162</v>
      </c>
      <c r="H205" s="873">
        <v>2010</v>
      </c>
      <c r="I205" s="881" t="s">
        <v>863</v>
      </c>
      <c r="J205" s="877"/>
      <c r="K205" s="877"/>
      <c r="L205" s="873"/>
      <c r="M205" s="873"/>
      <c r="N205" s="873" t="s">
        <v>77</v>
      </c>
      <c r="O205" s="878">
        <v>220000</v>
      </c>
      <c r="P205" s="879" t="s">
        <v>71</v>
      </c>
      <c r="Q205" s="48"/>
    </row>
    <row r="206" spans="1:17" ht="30">
      <c r="A206" s="872">
        <v>200</v>
      </c>
      <c r="B206" s="873" t="str">
        <f t="shared" si="5"/>
        <v>3.05.02.01.003</v>
      </c>
      <c r="C206" s="874" t="s">
        <v>802</v>
      </c>
      <c r="D206" s="733" t="s">
        <v>861</v>
      </c>
      <c r="E206" s="876" t="s">
        <v>346</v>
      </c>
      <c r="F206" s="876" t="s">
        <v>348</v>
      </c>
      <c r="G206" s="876" t="s">
        <v>162</v>
      </c>
      <c r="H206" s="873">
        <v>2010</v>
      </c>
      <c r="I206" s="881" t="s">
        <v>863</v>
      </c>
      <c r="J206" s="877"/>
      <c r="K206" s="877"/>
      <c r="L206" s="873"/>
      <c r="M206" s="873"/>
      <c r="N206" s="873" t="s">
        <v>77</v>
      </c>
      <c r="O206" s="878">
        <v>220000</v>
      </c>
      <c r="P206" s="879" t="s">
        <v>71</v>
      </c>
      <c r="Q206" s="48"/>
    </row>
    <row r="207" spans="1:17" ht="30">
      <c r="A207" s="872">
        <v>201</v>
      </c>
      <c r="B207" s="873" t="str">
        <f t="shared" si="5"/>
        <v>3.05.02.01.003</v>
      </c>
      <c r="C207" s="874" t="s">
        <v>803</v>
      </c>
      <c r="D207" s="733" t="s">
        <v>861</v>
      </c>
      <c r="E207" s="876" t="s">
        <v>346</v>
      </c>
      <c r="F207" s="876" t="s">
        <v>348</v>
      </c>
      <c r="G207" s="876" t="s">
        <v>162</v>
      </c>
      <c r="H207" s="873">
        <v>2010</v>
      </c>
      <c r="I207" s="881" t="s">
        <v>863</v>
      </c>
      <c r="J207" s="877"/>
      <c r="K207" s="877"/>
      <c r="L207" s="873"/>
      <c r="M207" s="873"/>
      <c r="N207" s="873" t="s">
        <v>77</v>
      </c>
      <c r="O207" s="878">
        <v>220000</v>
      </c>
      <c r="P207" s="879" t="s">
        <v>71</v>
      </c>
      <c r="Q207" s="48"/>
    </row>
    <row r="208" spans="1:17" ht="30">
      <c r="A208" s="872">
        <v>202</v>
      </c>
      <c r="B208" s="873" t="str">
        <f t="shared" si="5"/>
        <v>3.05.02.01.003</v>
      </c>
      <c r="C208" s="874" t="s">
        <v>804</v>
      </c>
      <c r="D208" s="733" t="s">
        <v>861</v>
      </c>
      <c r="E208" s="876" t="s">
        <v>346</v>
      </c>
      <c r="F208" s="876" t="s">
        <v>348</v>
      </c>
      <c r="G208" s="876" t="s">
        <v>162</v>
      </c>
      <c r="H208" s="873">
        <v>2010</v>
      </c>
      <c r="I208" s="881" t="s">
        <v>863</v>
      </c>
      <c r="J208" s="877"/>
      <c r="K208" s="877"/>
      <c r="L208" s="873"/>
      <c r="M208" s="873"/>
      <c r="N208" s="873" t="s">
        <v>77</v>
      </c>
      <c r="O208" s="878">
        <v>220000</v>
      </c>
      <c r="P208" s="879" t="s">
        <v>71</v>
      </c>
      <c r="Q208" s="48"/>
    </row>
    <row r="209" spans="1:17" ht="30">
      <c r="A209" s="872">
        <v>203</v>
      </c>
      <c r="B209" s="873" t="str">
        <f t="shared" si="5"/>
        <v>3.05.02.01.003</v>
      </c>
      <c r="C209" s="874" t="s">
        <v>805</v>
      </c>
      <c r="D209" s="733" t="s">
        <v>861</v>
      </c>
      <c r="E209" s="876" t="s">
        <v>346</v>
      </c>
      <c r="F209" s="876" t="s">
        <v>348</v>
      </c>
      <c r="G209" s="876" t="s">
        <v>162</v>
      </c>
      <c r="H209" s="873">
        <v>2010</v>
      </c>
      <c r="I209" s="881" t="s">
        <v>863</v>
      </c>
      <c r="J209" s="877"/>
      <c r="K209" s="877"/>
      <c r="L209" s="873"/>
      <c r="M209" s="873"/>
      <c r="N209" s="873" t="s">
        <v>77</v>
      </c>
      <c r="O209" s="878">
        <v>220000</v>
      </c>
      <c r="P209" s="879" t="s">
        <v>71</v>
      </c>
      <c r="Q209" s="48"/>
    </row>
    <row r="210" spans="1:17" ht="30">
      <c r="A210" s="872">
        <v>204</v>
      </c>
      <c r="B210" s="873" t="str">
        <f t="shared" si="5"/>
        <v>3.05.02.01.003</v>
      </c>
      <c r="C210" s="874" t="s">
        <v>806</v>
      </c>
      <c r="D210" s="733" t="s">
        <v>861</v>
      </c>
      <c r="E210" s="876" t="s">
        <v>346</v>
      </c>
      <c r="F210" s="876" t="s">
        <v>348</v>
      </c>
      <c r="G210" s="876" t="s">
        <v>162</v>
      </c>
      <c r="H210" s="873">
        <v>2010</v>
      </c>
      <c r="I210" s="881" t="s">
        <v>863</v>
      </c>
      <c r="J210" s="877"/>
      <c r="K210" s="877"/>
      <c r="L210" s="873"/>
      <c r="M210" s="873"/>
      <c r="N210" s="873" t="s">
        <v>77</v>
      </c>
      <c r="O210" s="878">
        <v>220000</v>
      </c>
      <c r="P210" s="879" t="s">
        <v>71</v>
      </c>
      <c r="Q210" s="48"/>
    </row>
    <row r="211" spans="1:17" ht="30">
      <c r="A211" s="872">
        <v>205</v>
      </c>
      <c r="B211" s="873" t="str">
        <f t="shared" si="5"/>
        <v>3.05.02.01.003</v>
      </c>
      <c r="C211" s="874" t="s">
        <v>807</v>
      </c>
      <c r="D211" s="733" t="s">
        <v>861</v>
      </c>
      <c r="E211" s="876" t="s">
        <v>346</v>
      </c>
      <c r="F211" s="876" t="s">
        <v>348</v>
      </c>
      <c r="G211" s="876" t="s">
        <v>162</v>
      </c>
      <c r="H211" s="873">
        <v>2010</v>
      </c>
      <c r="I211" s="881" t="s">
        <v>863</v>
      </c>
      <c r="J211" s="877"/>
      <c r="K211" s="877"/>
      <c r="L211" s="873"/>
      <c r="M211" s="873"/>
      <c r="N211" s="873" t="s">
        <v>77</v>
      </c>
      <c r="O211" s="878">
        <v>220000</v>
      </c>
      <c r="P211" s="879" t="s">
        <v>71</v>
      </c>
      <c r="Q211" s="48"/>
    </row>
    <row r="212" spans="1:17" ht="22.5">
      <c r="A212" s="872">
        <v>206</v>
      </c>
      <c r="B212" s="873" t="s">
        <v>349</v>
      </c>
      <c r="C212" s="874" t="s">
        <v>308</v>
      </c>
      <c r="D212" s="733" t="s">
        <v>864</v>
      </c>
      <c r="E212" s="876" t="s">
        <v>865</v>
      </c>
      <c r="F212" s="876" t="s">
        <v>866</v>
      </c>
      <c r="G212" s="876" t="s">
        <v>867</v>
      </c>
      <c r="H212" s="873">
        <v>2012</v>
      </c>
      <c r="I212" s="877" t="s">
        <v>868</v>
      </c>
      <c r="J212" s="877"/>
      <c r="K212" s="877"/>
      <c r="L212" s="873"/>
      <c r="M212" s="873"/>
      <c r="N212" s="873" t="s">
        <v>77</v>
      </c>
      <c r="O212" s="878">
        <v>2750000</v>
      </c>
      <c r="P212" s="879" t="s">
        <v>71</v>
      </c>
      <c r="Q212" s="48"/>
    </row>
    <row r="213" spans="1:17">
      <c r="A213" s="872">
        <v>207</v>
      </c>
      <c r="B213" s="873" t="s">
        <v>353</v>
      </c>
      <c r="C213" s="874" t="s">
        <v>310</v>
      </c>
      <c r="D213" s="882" t="s">
        <v>869</v>
      </c>
      <c r="E213" s="876" t="s">
        <v>355</v>
      </c>
      <c r="F213" s="876" t="s">
        <v>870</v>
      </c>
      <c r="G213" s="876" t="s">
        <v>162</v>
      </c>
      <c r="H213" s="873">
        <v>2012</v>
      </c>
      <c r="I213" s="877" t="s">
        <v>871</v>
      </c>
      <c r="J213" s="877"/>
      <c r="K213" s="877"/>
      <c r="L213" s="873"/>
      <c r="M213" s="873"/>
      <c r="N213" s="873" t="s">
        <v>77</v>
      </c>
      <c r="O213" s="878">
        <v>2250000</v>
      </c>
      <c r="P213" s="879" t="s">
        <v>71</v>
      </c>
      <c r="Q213" s="48"/>
    </row>
    <row r="214" spans="1:17" ht="60">
      <c r="A214" s="872">
        <v>208</v>
      </c>
      <c r="B214" s="873" t="s">
        <v>357</v>
      </c>
      <c r="C214" s="874" t="s">
        <v>308</v>
      </c>
      <c r="D214" s="733" t="s">
        <v>872</v>
      </c>
      <c r="E214" s="876" t="s">
        <v>873</v>
      </c>
      <c r="F214" s="876" t="s">
        <v>874</v>
      </c>
      <c r="G214" s="876" t="s">
        <v>867</v>
      </c>
      <c r="H214" s="873">
        <v>2013</v>
      </c>
      <c r="I214" s="877" t="s">
        <v>875</v>
      </c>
      <c r="J214" s="877"/>
      <c r="K214" s="877"/>
      <c r="L214" s="873"/>
      <c r="M214" s="873"/>
      <c r="N214" s="873" t="s">
        <v>77</v>
      </c>
      <c r="O214" s="878">
        <v>2300000</v>
      </c>
      <c r="P214" s="879" t="s">
        <v>71</v>
      </c>
      <c r="Q214" s="48"/>
    </row>
    <row r="215" spans="1:17" ht="22.5">
      <c r="A215" s="872">
        <v>209</v>
      </c>
      <c r="B215" s="873" t="s">
        <v>362</v>
      </c>
      <c r="C215" s="874" t="s">
        <v>310</v>
      </c>
      <c r="D215" s="733" t="s">
        <v>876</v>
      </c>
      <c r="E215" s="876" t="s">
        <v>309</v>
      </c>
      <c r="F215" s="876" t="s">
        <v>877</v>
      </c>
      <c r="G215" s="876" t="s">
        <v>878</v>
      </c>
      <c r="H215" s="873">
        <v>2013</v>
      </c>
      <c r="I215" s="877"/>
      <c r="J215" s="877"/>
      <c r="K215" s="877"/>
      <c r="L215" s="873"/>
      <c r="M215" s="873"/>
      <c r="N215" s="873" t="s">
        <v>77</v>
      </c>
      <c r="O215" s="878">
        <v>685000</v>
      </c>
      <c r="P215" s="879" t="s">
        <v>71</v>
      </c>
      <c r="Q215" s="48"/>
    </row>
    <row r="216" spans="1:17" ht="30">
      <c r="A216" s="872">
        <v>210</v>
      </c>
      <c r="B216" s="873" t="s">
        <v>439</v>
      </c>
      <c r="C216" s="874" t="s">
        <v>308</v>
      </c>
      <c r="D216" s="733" t="s">
        <v>364</v>
      </c>
      <c r="E216" s="876" t="s">
        <v>82</v>
      </c>
      <c r="F216" s="876" t="s">
        <v>879</v>
      </c>
      <c r="G216" s="876" t="s">
        <v>880</v>
      </c>
      <c r="H216" s="873">
        <v>2014</v>
      </c>
      <c r="I216" s="877" t="s">
        <v>881</v>
      </c>
      <c r="J216" s="877"/>
      <c r="K216" s="877"/>
      <c r="L216" s="873"/>
      <c r="M216" s="873"/>
      <c r="N216" s="873" t="s">
        <v>77</v>
      </c>
      <c r="O216" s="878">
        <v>285000</v>
      </c>
      <c r="P216" s="879" t="s">
        <v>71</v>
      </c>
      <c r="Q216" s="48"/>
    </row>
    <row r="217" spans="1:17" ht="30">
      <c r="A217" s="872">
        <v>211</v>
      </c>
      <c r="B217" s="883" t="str">
        <f>B216</f>
        <v>3.05.02.04.006</v>
      </c>
      <c r="C217" s="874" t="s">
        <v>310</v>
      </c>
      <c r="D217" s="884" t="s">
        <v>364</v>
      </c>
      <c r="E217" s="876" t="s">
        <v>82</v>
      </c>
      <c r="F217" s="876" t="str">
        <f>F216</f>
        <v>16' / 40 cm</v>
      </c>
      <c r="G217" s="876" t="s">
        <v>82</v>
      </c>
      <c r="H217" s="873">
        <v>2014</v>
      </c>
      <c r="I217" s="877" t="s">
        <v>881</v>
      </c>
      <c r="J217" s="877"/>
      <c r="K217" s="877"/>
      <c r="L217" s="873"/>
      <c r="M217" s="873"/>
      <c r="N217" s="873" t="s">
        <v>77</v>
      </c>
      <c r="O217" s="878">
        <v>285000</v>
      </c>
      <c r="P217" s="879" t="s">
        <v>71</v>
      </c>
      <c r="Q217" s="48"/>
    </row>
    <row r="218" spans="1:17">
      <c r="A218" s="872">
        <v>212</v>
      </c>
      <c r="B218" s="873" t="str">
        <f>B138</f>
        <v>3.05.02.01.002</v>
      </c>
      <c r="C218" s="874" t="s">
        <v>332</v>
      </c>
      <c r="D218" s="882" t="str">
        <f t="shared" ref="D218:D227" si="6">D138</f>
        <v>Meja kerja kayu</v>
      </c>
      <c r="E218" s="876" t="s">
        <v>730</v>
      </c>
      <c r="F218" s="876" t="s">
        <v>882</v>
      </c>
      <c r="G218" s="876" t="s">
        <v>75</v>
      </c>
      <c r="H218" s="873">
        <v>2014</v>
      </c>
      <c r="I218" s="877"/>
      <c r="J218" s="877"/>
      <c r="K218" s="877"/>
      <c r="L218" s="873"/>
      <c r="M218" s="873"/>
      <c r="N218" s="873" t="s">
        <v>77</v>
      </c>
      <c r="O218" s="878">
        <v>540000</v>
      </c>
      <c r="P218" s="879" t="s">
        <v>71</v>
      </c>
      <c r="Q218" s="48"/>
    </row>
    <row r="219" spans="1:17">
      <c r="A219" s="872">
        <v>213</v>
      </c>
      <c r="B219" s="873" t="str">
        <f t="shared" ref="B219:B222" si="7">B218</f>
        <v>3.05.02.01.002</v>
      </c>
      <c r="C219" s="874" t="s">
        <v>393</v>
      </c>
      <c r="D219" s="882" t="str">
        <f t="shared" si="6"/>
        <v>Meja kerja kayu</v>
      </c>
      <c r="E219" s="876" t="s">
        <v>730</v>
      </c>
      <c r="F219" s="876" t="s">
        <v>882</v>
      </c>
      <c r="G219" s="876" t="s">
        <v>75</v>
      </c>
      <c r="H219" s="873">
        <v>2014</v>
      </c>
      <c r="I219" s="877"/>
      <c r="J219" s="877"/>
      <c r="K219" s="877"/>
      <c r="L219" s="873"/>
      <c r="M219" s="873"/>
      <c r="N219" s="873" t="s">
        <v>77</v>
      </c>
      <c r="O219" s="878">
        <v>540000</v>
      </c>
      <c r="P219" s="879" t="s">
        <v>71</v>
      </c>
      <c r="Q219" s="48"/>
    </row>
    <row r="220" spans="1:17">
      <c r="A220" s="872">
        <v>214</v>
      </c>
      <c r="B220" s="873" t="str">
        <f t="shared" si="7"/>
        <v>3.05.02.01.002</v>
      </c>
      <c r="C220" s="874" t="s">
        <v>490</v>
      </c>
      <c r="D220" s="882" t="str">
        <f t="shared" si="6"/>
        <v>Meja kerja kayu</v>
      </c>
      <c r="E220" s="876" t="s">
        <v>730</v>
      </c>
      <c r="F220" s="876" t="s">
        <v>882</v>
      </c>
      <c r="G220" s="876" t="s">
        <v>75</v>
      </c>
      <c r="H220" s="873">
        <v>2014</v>
      </c>
      <c r="I220" s="877"/>
      <c r="J220" s="877"/>
      <c r="K220" s="877"/>
      <c r="L220" s="873"/>
      <c r="M220" s="873"/>
      <c r="N220" s="873" t="s">
        <v>77</v>
      </c>
      <c r="O220" s="878">
        <v>540000</v>
      </c>
      <c r="P220" s="879" t="s">
        <v>71</v>
      </c>
      <c r="Q220" s="48"/>
    </row>
    <row r="221" spans="1:17">
      <c r="A221" s="872">
        <v>215</v>
      </c>
      <c r="B221" s="873" t="str">
        <f t="shared" si="7"/>
        <v>3.05.02.01.002</v>
      </c>
      <c r="C221" s="874" t="s">
        <v>404</v>
      </c>
      <c r="D221" s="882" t="str">
        <f t="shared" si="6"/>
        <v>Meja kerja kayu</v>
      </c>
      <c r="E221" s="876" t="s">
        <v>730</v>
      </c>
      <c r="F221" s="876" t="s">
        <v>882</v>
      </c>
      <c r="G221" s="876" t="s">
        <v>75</v>
      </c>
      <c r="H221" s="873">
        <v>2014</v>
      </c>
      <c r="I221" s="877"/>
      <c r="J221" s="877"/>
      <c r="K221" s="877"/>
      <c r="L221" s="873"/>
      <c r="M221" s="873"/>
      <c r="N221" s="873" t="s">
        <v>77</v>
      </c>
      <c r="O221" s="878">
        <v>540000</v>
      </c>
      <c r="P221" s="879" t="s">
        <v>71</v>
      </c>
      <c r="Q221" s="48"/>
    </row>
    <row r="222" spans="1:17">
      <c r="A222" s="872">
        <v>216</v>
      </c>
      <c r="B222" s="873" t="str">
        <f t="shared" si="7"/>
        <v>3.05.02.01.002</v>
      </c>
      <c r="C222" s="874" t="s">
        <v>608</v>
      </c>
      <c r="D222" s="882" t="str">
        <f t="shared" si="6"/>
        <v>Meja kerja kayu</v>
      </c>
      <c r="E222" s="876" t="s">
        <v>730</v>
      </c>
      <c r="F222" s="876" t="s">
        <v>882</v>
      </c>
      <c r="G222" s="876" t="s">
        <v>75</v>
      </c>
      <c r="H222" s="873">
        <v>2014</v>
      </c>
      <c r="I222" s="877"/>
      <c r="J222" s="877"/>
      <c r="K222" s="877"/>
      <c r="L222" s="873"/>
      <c r="M222" s="873"/>
      <c r="N222" s="873" t="s">
        <v>77</v>
      </c>
      <c r="O222" s="878">
        <v>540000</v>
      </c>
      <c r="P222" s="879" t="s">
        <v>71</v>
      </c>
      <c r="Q222" s="48"/>
    </row>
    <row r="223" spans="1:17">
      <c r="A223" s="872">
        <v>217</v>
      </c>
      <c r="B223" s="873" t="str">
        <f>B221</f>
        <v>3.05.02.01.002</v>
      </c>
      <c r="C223" s="874" t="s">
        <v>609</v>
      </c>
      <c r="D223" s="882" t="str">
        <f t="shared" si="6"/>
        <v>Meja kerja kayu</v>
      </c>
      <c r="E223" s="876" t="s">
        <v>730</v>
      </c>
      <c r="F223" s="876" t="s">
        <v>882</v>
      </c>
      <c r="G223" s="876" t="s">
        <v>75</v>
      </c>
      <c r="H223" s="873">
        <v>2014</v>
      </c>
      <c r="I223" s="877"/>
      <c r="J223" s="877"/>
      <c r="K223" s="877"/>
      <c r="L223" s="873"/>
      <c r="M223" s="873"/>
      <c r="N223" s="873" t="s">
        <v>77</v>
      </c>
      <c r="O223" s="878">
        <v>540000</v>
      </c>
      <c r="P223" s="879" t="s">
        <v>71</v>
      </c>
      <c r="Q223" s="48"/>
    </row>
    <row r="224" spans="1:17">
      <c r="A224" s="872">
        <v>218</v>
      </c>
      <c r="B224" s="873" t="str">
        <f>B221</f>
        <v>3.05.02.01.002</v>
      </c>
      <c r="C224" s="874" t="s">
        <v>408</v>
      </c>
      <c r="D224" s="882" t="str">
        <f t="shared" si="6"/>
        <v>Meja kerja kayu</v>
      </c>
      <c r="E224" s="876" t="s">
        <v>730</v>
      </c>
      <c r="F224" s="876" t="s">
        <v>882</v>
      </c>
      <c r="G224" s="876" t="s">
        <v>75</v>
      </c>
      <c r="H224" s="873">
        <v>2014</v>
      </c>
      <c r="I224" s="877"/>
      <c r="J224" s="877"/>
      <c r="K224" s="877"/>
      <c r="L224" s="873"/>
      <c r="M224" s="873"/>
      <c r="N224" s="873" t="s">
        <v>77</v>
      </c>
      <c r="O224" s="878">
        <v>540000</v>
      </c>
      <c r="P224" s="879" t="s">
        <v>71</v>
      </c>
      <c r="Q224" s="48"/>
    </row>
    <row r="225" spans="1:18">
      <c r="A225" s="872">
        <v>219</v>
      </c>
      <c r="B225" s="873" t="str">
        <f t="shared" ref="B225:B227" si="8">B224</f>
        <v>3.05.02.01.002</v>
      </c>
      <c r="C225" s="874" t="s">
        <v>413</v>
      </c>
      <c r="D225" s="882" t="str">
        <f t="shared" si="6"/>
        <v>Meja kerja kayu</v>
      </c>
      <c r="E225" s="876" t="s">
        <v>730</v>
      </c>
      <c r="F225" s="876" t="s">
        <v>882</v>
      </c>
      <c r="G225" s="876" t="s">
        <v>75</v>
      </c>
      <c r="H225" s="873">
        <v>2014</v>
      </c>
      <c r="I225" s="877"/>
      <c r="J225" s="877"/>
      <c r="K225" s="877"/>
      <c r="L225" s="873"/>
      <c r="M225" s="873"/>
      <c r="N225" s="873" t="s">
        <v>77</v>
      </c>
      <c r="O225" s="878">
        <v>540000</v>
      </c>
      <c r="P225" s="879" t="s">
        <v>71</v>
      </c>
      <c r="Q225" s="48"/>
    </row>
    <row r="226" spans="1:18">
      <c r="A226" s="872">
        <v>220</v>
      </c>
      <c r="B226" s="873" t="str">
        <f t="shared" si="8"/>
        <v>3.05.02.01.002</v>
      </c>
      <c r="C226" s="874" t="s">
        <v>596</v>
      </c>
      <c r="D226" s="882" t="str">
        <f t="shared" si="6"/>
        <v>Meja kerja kayu</v>
      </c>
      <c r="E226" s="876" t="s">
        <v>730</v>
      </c>
      <c r="F226" s="876" t="s">
        <v>882</v>
      </c>
      <c r="G226" s="876" t="s">
        <v>75</v>
      </c>
      <c r="H226" s="873">
        <v>2014</v>
      </c>
      <c r="I226" s="877"/>
      <c r="J226" s="877"/>
      <c r="K226" s="877"/>
      <c r="L226" s="873"/>
      <c r="M226" s="873"/>
      <c r="N226" s="873" t="s">
        <v>77</v>
      </c>
      <c r="O226" s="878">
        <v>540000</v>
      </c>
      <c r="P226" s="879" t="s">
        <v>71</v>
      </c>
      <c r="Q226" s="48"/>
    </row>
    <row r="227" spans="1:18">
      <c r="A227" s="872">
        <v>221</v>
      </c>
      <c r="B227" s="873" t="str">
        <f t="shared" si="8"/>
        <v>3.05.02.01.002</v>
      </c>
      <c r="C227" s="874" t="s">
        <v>720</v>
      </c>
      <c r="D227" s="882" t="str">
        <f t="shared" si="6"/>
        <v>Meja kerja kayu</v>
      </c>
      <c r="E227" s="876" t="s">
        <v>730</v>
      </c>
      <c r="F227" s="876" t="s">
        <v>882</v>
      </c>
      <c r="G227" s="876" t="s">
        <v>75</v>
      </c>
      <c r="H227" s="873">
        <v>2014</v>
      </c>
      <c r="I227" s="877"/>
      <c r="J227" s="877"/>
      <c r="K227" s="877"/>
      <c r="L227" s="873"/>
      <c r="M227" s="873"/>
      <c r="N227" s="873" t="s">
        <v>77</v>
      </c>
      <c r="O227" s="878">
        <v>540000</v>
      </c>
      <c r="P227" s="879" t="s">
        <v>71</v>
      </c>
      <c r="Q227" s="48"/>
    </row>
    <row r="228" spans="1:18" ht="48">
      <c r="A228" s="872">
        <v>222</v>
      </c>
      <c r="B228" s="873" t="s">
        <v>883</v>
      </c>
      <c r="C228" s="874" t="s">
        <v>308</v>
      </c>
      <c r="D228" s="885" t="s">
        <v>367</v>
      </c>
      <c r="E228" s="881" t="s">
        <v>368</v>
      </c>
      <c r="F228" s="886" t="s">
        <v>884</v>
      </c>
      <c r="G228" s="886" t="s">
        <v>885</v>
      </c>
      <c r="H228" s="873">
        <v>2015</v>
      </c>
      <c r="I228" s="877"/>
      <c r="J228" s="877"/>
      <c r="K228" s="877"/>
      <c r="L228" s="873"/>
      <c r="M228" s="873"/>
      <c r="N228" s="873" t="s">
        <v>77</v>
      </c>
      <c r="O228" s="878">
        <v>5000000</v>
      </c>
      <c r="P228" s="879" t="s">
        <v>71</v>
      </c>
      <c r="Q228" s="48"/>
    </row>
    <row r="229" spans="1:18" ht="30">
      <c r="A229" s="872">
        <v>223</v>
      </c>
      <c r="B229" s="873" t="str">
        <f t="shared" ref="B229:B230" si="9">B210</f>
        <v>3.05.02.01.003</v>
      </c>
      <c r="C229" s="874" t="s">
        <v>310</v>
      </c>
      <c r="D229" s="875" t="str">
        <f>D189</f>
        <v>Kursi besi/metal</v>
      </c>
      <c r="E229" s="876" t="s">
        <v>371</v>
      </c>
      <c r="F229" s="876" t="s">
        <v>886</v>
      </c>
      <c r="G229" s="876" t="s">
        <v>162</v>
      </c>
      <c r="H229" s="873">
        <v>2015</v>
      </c>
      <c r="I229" s="877" t="s">
        <v>887</v>
      </c>
      <c r="J229" s="877"/>
      <c r="K229" s="877"/>
      <c r="L229" s="873"/>
      <c r="M229" s="873"/>
      <c r="N229" s="873" t="s">
        <v>77</v>
      </c>
      <c r="O229" s="878">
        <v>324800</v>
      </c>
      <c r="P229" s="879" t="s">
        <v>71</v>
      </c>
      <c r="Q229" s="48"/>
      <c r="R229" s="780">
        <f>SUM(O229:O255)</f>
        <v>8769600</v>
      </c>
    </row>
    <row r="230" spans="1:18" ht="30">
      <c r="A230" s="872">
        <v>224</v>
      </c>
      <c r="B230" s="873" t="str">
        <f t="shared" si="9"/>
        <v>3.05.02.01.003</v>
      </c>
      <c r="C230" s="874" t="s">
        <v>332</v>
      </c>
      <c r="D230" s="875" t="str">
        <f t="shared" ref="D230:D251" si="10">D190</f>
        <v>Kursi besi/metal</v>
      </c>
      <c r="E230" s="876" t="s">
        <v>371</v>
      </c>
      <c r="F230" s="876" t="s">
        <v>886</v>
      </c>
      <c r="G230" s="876" t="s">
        <v>162</v>
      </c>
      <c r="H230" s="873">
        <v>2015</v>
      </c>
      <c r="I230" s="877" t="s">
        <v>887</v>
      </c>
      <c r="J230" s="877"/>
      <c r="K230" s="877"/>
      <c r="L230" s="873"/>
      <c r="M230" s="873"/>
      <c r="N230" s="873" t="s">
        <v>77</v>
      </c>
      <c r="O230" s="878">
        <v>324800</v>
      </c>
      <c r="P230" s="879" t="s">
        <v>71</v>
      </c>
      <c r="Q230" s="48"/>
    </row>
    <row r="231" spans="1:18" ht="30">
      <c r="A231" s="872">
        <v>225</v>
      </c>
      <c r="B231" s="873" t="str">
        <f t="shared" ref="B231:B232" si="11">B230</f>
        <v>3.05.02.01.003</v>
      </c>
      <c r="C231" s="874" t="s">
        <v>393</v>
      </c>
      <c r="D231" s="875" t="str">
        <f t="shared" si="10"/>
        <v>Kursi besi/metal</v>
      </c>
      <c r="E231" s="876" t="s">
        <v>371</v>
      </c>
      <c r="F231" s="876" t="s">
        <v>886</v>
      </c>
      <c r="G231" s="876" t="s">
        <v>162</v>
      </c>
      <c r="H231" s="873">
        <v>2015</v>
      </c>
      <c r="I231" s="877" t="s">
        <v>887</v>
      </c>
      <c r="J231" s="877"/>
      <c r="K231" s="877"/>
      <c r="L231" s="873"/>
      <c r="M231" s="873"/>
      <c r="N231" s="873" t="s">
        <v>77</v>
      </c>
      <c r="O231" s="878">
        <v>324800</v>
      </c>
      <c r="P231" s="879" t="s">
        <v>71</v>
      </c>
      <c r="Q231" s="48"/>
    </row>
    <row r="232" spans="1:18" ht="30">
      <c r="A232" s="872">
        <v>226</v>
      </c>
      <c r="B232" s="873" t="str">
        <f t="shared" si="11"/>
        <v>3.05.02.01.003</v>
      </c>
      <c r="C232" s="874" t="s">
        <v>490</v>
      </c>
      <c r="D232" s="875" t="str">
        <f t="shared" si="10"/>
        <v>Kursi besi/metal</v>
      </c>
      <c r="E232" s="876" t="s">
        <v>371</v>
      </c>
      <c r="F232" s="876" t="s">
        <v>886</v>
      </c>
      <c r="G232" s="876" t="s">
        <v>162</v>
      </c>
      <c r="H232" s="873">
        <v>2015</v>
      </c>
      <c r="I232" s="877" t="s">
        <v>887</v>
      </c>
      <c r="J232" s="877"/>
      <c r="K232" s="877"/>
      <c r="L232" s="873"/>
      <c r="M232" s="873"/>
      <c r="N232" s="873" t="s">
        <v>77</v>
      </c>
      <c r="O232" s="878">
        <v>324800</v>
      </c>
      <c r="P232" s="879" t="s">
        <v>71</v>
      </c>
      <c r="Q232" s="48"/>
    </row>
    <row r="233" spans="1:18" ht="30">
      <c r="A233" s="872">
        <v>227</v>
      </c>
      <c r="B233" s="873" t="str">
        <f t="shared" ref="B233:B234" si="12">B229</f>
        <v>3.05.02.01.003</v>
      </c>
      <c r="C233" s="874" t="s">
        <v>404</v>
      </c>
      <c r="D233" s="875" t="str">
        <f t="shared" si="10"/>
        <v>Kursi besi/metal</v>
      </c>
      <c r="E233" s="876" t="s">
        <v>371</v>
      </c>
      <c r="F233" s="876" t="s">
        <v>886</v>
      </c>
      <c r="G233" s="876" t="s">
        <v>162</v>
      </c>
      <c r="H233" s="873">
        <v>2015</v>
      </c>
      <c r="I233" s="877" t="s">
        <v>887</v>
      </c>
      <c r="J233" s="877"/>
      <c r="K233" s="877"/>
      <c r="L233" s="873"/>
      <c r="M233" s="873"/>
      <c r="N233" s="873" t="s">
        <v>77</v>
      </c>
      <c r="O233" s="878">
        <v>324800</v>
      </c>
      <c r="P233" s="879" t="s">
        <v>71</v>
      </c>
      <c r="Q233" s="48"/>
    </row>
    <row r="234" spans="1:18" ht="30">
      <c r="A234" s="872">
        <v>228</v>
      </c>
      <c r="B234" s="873" t="str">
        <f t="shared" si="12"/>
        <v>3.05.02.01.003</v>
      </c>
      <c r="C234" s="874" t="s">
        <v>608</v>
      </c>
      <c r="D234" s="875" t="str">
        <f t="shared" si="10"/>
        <v>Kursi besi/metal</v>
      </c>
      <c r="E234" s="876" t="s">
        <v>371</v>
      </c>
      <c r="F234" s="876" t="s">
        <v>886</v>
      </c>
      <c r="G234" s="876" t="s">
        <v>162</v>
      </c>
      <c r="H234" s="873">
        <v>2015</v>
      </c>
      <c r="I234" s="877" t="s">
        <v>887</v>
      </c>
      <c r="J234" s="877"/>
      <c r="K234" s="877"/>
      <c r="L234" s="873"/>
      <c r="M234" s="873"/>
      <c r="N234" s="873" t="s">
        <v>77</v>
      </c>
      <c r="O234" s="878">
        <v>324800</v>
      </c>
      <c r="P234" s="879" t="s">
        <v>71</v>
      </c>
      <c r="Q234" s="48"/>
    </row>
    <row r="235" spans="1:18" ht="30">
      <c r="A235" s="872">
        <v>229</v>
      </c>
      <c r="B235" s="873" t="str">
        <f t="shared" ref="B235:B255" si="13">B232</f>
        <v>3.05.02.01.003</v>
      </c>
      <c r="C235" s="874" t="s">
        <v>609</v>
      </c>
      <c r="D235" s="875" t="str">
        <f t="shared" si="10"/>
        <v>Kursi besi/metal</v>
      </c>
      <c r="E235" s="876" t="s">
        <v>371</v>
      </c>
      <c r="F235" s="876" t="s">
        <v>886</v>
      </c>
      <c r="G235" s="876" t="s">
        <v>162</v>
      </c>
      <c r="H235" s="873">
        <v>2015</v>
      </c>
      <c r="I235" s="877" t="s">
        <v>887</v>
      </c>
      <c r="J235" s="877"/>
      <c r="K235" s="877"/>
      <c r="L235" s="873"/>
      <c r="M235" s="873"/>
      <c r="N235" s="873" t="s">
        <v>77</v>
      </c>
      <c r="O235" s="878">
        <v>324800</v>
      </c>
      <c r="P235" s="879" t="s">
        <v>71</v>
      </c>
      <c r="Q235" s="48"/>
    </row>
    <row r="236" spans="1:18" ht="30">
      <c r="A236" s="872">
        <v>230</v>
      </c>
      <c r="B236" s="873" t="str">
        <f t="shared" si="13"/>
        <v>3.05.02.01.003</v>
      </c>
      <c r="C236" s="874" t="s">
        <v>408</v>
      </c>
      <c r="D236" s="875" t="str">
        <f t="shared" si="10"/>
        <v>Kursi besi/metal</v>
      </c>
      <c r="E236" s="876" t="s">
        <v>371</v>
      </c>
      <c r="F236" s="876" t="s">
        <v>886</v>
      </c>
      <c r="G236" s="876" t="s">
        <v>162</v>
      </c>
      <c r="H236" s="873">
        <v>2015</v>
      </c>
      <c r="I236" s="877" t="s">
        <v>887</v>
      </c>
      <c r="J236" s="877"/>
      <c r="K236" s="877"/>
      <c r="L236" s="873"/>
      <c r="M236" s="873"/>
      <c r="N236" s="873" t="s">
        <v>77</v>
      </c>
      <c r="O236" s="878">
        <v>324800</v>
      </c>
      <c r="P236" s="879" t="s">
        <v>71</v>
      </c>
      <c r="Q236" s="48"/>
    </row>
    <row r="237" spans="1:18" ht="30">
      <c r="A237" s="872">
        <v>231</v>
      </c>
      <c r="B237" s="873" t="str">
        <f t="shared" si="13"/>
        <v>3.05.02.01.003</v>
      </c>
      <c r="C237" s="874" t="s">
        <v>413</v>
      </c>
      <c r="D237" s="875" t="str">
        <f t="shared" si="10"/>
        <v>Kursi besi/metal</v>
      </c>
      <c r="E237" s="876" t="s">
        <v>371</v>
      </c>
      <c r="F237" s="876" t="s">
        <v>886</v>
      </c>
      <c r="G237" s="876" t="s">
        <v>162</v>
      </c>
      <c r="H237" s="873">
        <v>2015</v>
      </c>
      <c r="I237" s="877" t="s">
        <v>887</v>
      </c>
      <c r="J237" s="877"/>
      <c r="K237" s="877"/>
      <c r="L237" s="873"/>
      <c r="M237" s="873"/>
      <c r="N237" s="873" t="s">
        <v>77</v>
      </c>
      <c r="O237" s="878">
        <v>324800</v>
      </c>
      <c r="P237" s="879" t="s">
        <v>71</v>
      </c>
      <c r="Q237" s="48"/>
    </row>
    <row r="238" spans="1:18" ht="30">
      <c r="A238" s="872">
        <v>232</v>
      </c>
      <c r="B238" s="873" t="str">
        <f t="shared" si="13"/>
        <v>3.05.02.01.003</v>
      </c>
      <c r="C238" s="874" t="s">
        <v>596</v>
      </c>
      <c r="D238" s="875" t="str">
        <f t="shared" si="10"/>
        <v>Kursi besi/metal</v>
      </c>
      <c r="E238" s="876" t="s">
        <v>371</v>
      </c>
      <c r="F238" s="876" t="s">
        <v>886</v>
      </c>
      <c r="G238" s="876" t="s">
        <v>162</v>
      </c>
      <c r="H238" s="873">
        <v>2015</v>
      </c>
      <c r="I238" s="877" t="s">
        <v>887</v>
      </c>
      <c r="J238" s="877"/>
      <c r="K238" s="877"/>
      <c r="L238" s="873"/>
      <c r="M238" s="873"/>
      <c r="N238" s="873" t="s">
        <v>77</v>
      </c>
      <c r="O238" s="878">
        <v>324800</v>
      </c>
      <c r="P238" s="879" t="s">
        <v>71</v>
      </c>
      <c r="Q238" s="48"/>
    </row>
    <row r="239" spans="1:18" ht="30">
      <c r="A239" s="872">
        <v>233</v>
      </c>
      <c r="B239" s="873" t="str">
        <f t="shared" si="13"/>
        <v>3.05.02.01.003</v>
      </c>
      <c r="C239" s="874" t="s">
        <v>720</v>
      </c>
      <c r="D239" s="875" t="str">
        <f t="shared" si="10"/>
        <v>Kursi besi/metal</v>
      </c>
      <c r="E239" s="876" t="s">
        <v>371</v>
      </c>
      <c r="F239" s="876" t="s">
        <v>886</v>
      </c>
      <c r="G239" s="876" t="s">
        <v>162</v>
      </c>
      <c r="H239" s="873">
        <v>2015</v>
      </c>
      <c r="I239" s="877" t="s">
        <v>887</v>
      </c>
      <c r="J239" s="877"/>
      <c r="K239" s="877"/>
      <c r="L239" s="873"/>
      <c r="M239" s="873"/>
      <c r="N239" s="873" t="s">
        <v>77</v>
      </c>
      <c r="O239" s="878">
        <v>324800</v>
      </c>
      <c r="P239" s="879" t="s">
        <v>71</v>
      </c>
      <c r="Q239" s="48"/>
    </row>
    <row r="240" spans="1:18" ht="30">
      <c r="A240" s="872">
        <v>234</v>
      </c>
      <c r="B240" s="873" t="str">
        <f t="shared" si="13"/>
        <v>3.05.02.01.003</v>
      </c>
      <c r="C240" s="874" t="s">
        <v>598</v>
      </c>
      <c r="D240" s="875" t="str">
        <f t="shared" si="10"/>
        <v>Kursi besi/metal</v>
      </c>
      <c r="E240" s="876" t="s">
        <v>371</v>
      </c>
      <c r="F240" s="876" t="s">
        <v>886</v>
      </c>
      <c r="G240" s="876" t="s">
        <v>162</v>
      </c>
      <c r="H240" s="873">
        <v>2015</v>
      </c>
      <c r="I240" s="877" t="s">
        <v>887</v>
      </c>
      <c r="J240" s="877"/>
      <c r="K240" s="877"/>
      <c r="L240" s="873"/>
      <c r="M240" s="873"/>
      <c r="N240" s="873" t="s">
        <v>77</v>
      </c>
      <c r="O240" s="878">
        <v>324800</v>
      </c>
      <c r="P240" s="879" t="s">
        <v>71</v>
      </c>
      <c r="Q240" s="48"/>
    </row>
    <row r="241" spans="1:18" ht="30">
      <c r="A241" s="872">
        <v>235</v>
      </c>
      <c r="B241" s="873" t="str">
        <f t="shared" si="13"/>
        <v>3.05.02.01.003</v>
      </c>
      <c r="C241" s="874" t="s">
        <v>599</v>
      </c>
      <c r="D241" s="875" t="str">
        <f t="shared" si="10"/>
        <v>Kursi besi/metal</v>
      </c>
      <c r="E241" s="876" t="s">
        <v>371</v>
      </c>
      <c r="F241" s="876" t="s">
        <v>886</v>
      </c>
      <c r="G241" s="876" t="s">
        <v>162</v>
      </c>
      <c r="H241" s="873">
        <v>2015</v>
      </c>
      <c r="I241" s="877" t="s">
        <v>887</v>
      </c>
      <c r="J241" s="877"/>
      <c r="K241" s="877"/>
      <c r="L241" s="873"/>
      <c r="M241" s="873"/>
      <c r="N241" s="873" t="s">
        <v>77</v>
      </c>
      <c r="O241" s="878">
        <v>324800</v>
      </c>
      <c r="P241" s="879" t="s">
        <v>71</v>
      </c>
      <c r="Q241" s="48"/>
    </row>
    <row r="242" spans="1:18" ht="30">
      <c r="A242" s="872">
        <v>236</v>
      </c>
      <c r="B242" s="873" t="str">
        <f t="shared" si="13"/>
        <v>3.05.02.01.003</v>
      </c>
      <c r="C242" s="874" t="s">
        <v>601</v>
      </c>
      <c r="D242" s="875" t="str">
        <f t="shared" si="10"/>
        <v>Kursi besi/metal</v>
      </c>
      <c r="E242" s="876" t="s">
        <v>371</v>
      </c>
      <c r="F242" s="876" t="s">
        <v>886</v>
      </c>
      <c r="G242" s="876" t="s">
        <v>162</v>
      </c>
      <c r="H242" s="873">
        <v>2015</v>
      </c>
      <c r="I242" s="877" t="s">
        <v>887</v>
      </c>
      <c r="J242" s="877"/>
      <c r="K242" s="877"/>
      <c r="L242" s="873"/>
      <c r="M242" s="873"/>
      <c r="N242" s="873" t="s">
        <v>77</v>
      </c>
      <c r="O242" s="878">
        <v>324800</v>
      </c>
      <c r="P242" s="879" t="s">
        <v>71</v>
      </c>
      <c r="Q242" s="48"/>
    </row>
    <row r="243" spans="1:18" ht="30">
      <c r="A243" s="872">
        <v>237</v>
      </c>
      <c r="B243" s="873" t="str">
        <f t="shared" si="13"/>
        <v>3.05.02.01.003</v>
      </c>
      <c r="C243" s="874" t="s">
        <v>761</v>
      </c>
      <c r="D243" s="875" t="str">
        <f t="shared" si="10"/>
        <v>Kursi besi/metal</v>
      </c>
      <c r="E243" s="876" t="s">
        <v>371</v>
      </c>
      <c r="F243" s="876" t="s">
        <v>886</v>
      </c>
      <c r="G243" s="876" t="s">
        <v>162</v>
      </c>
      <c r="H243" s="873">
        <v>2015</v>
      </c>
      <c r="I243" s="877" t="s">
        <v>887</v>
      </c>
      <c r="J243" s="877"/>
      <c r="K243" s="877"/>
      <c r="L243" s="873"/>
      <c r="M243" s="873"/>
      <c r="N243" s="873" t="s">
        <v>77</v>
      </c>
      <c r="O243" s="878">
        <v>324800</v>
      </c>
      <c r="P243" s="879" t="s">
        <v>71</v>
      </c>
      <c r="Q243" s="48"/>
    </row>
    <row r="244" spans="1:18" ht="30">
      <c r="A244" s="872">
        <v>238</v>
      </c>
      <c r="B244" s="873" t="str">
        <f t="shared" si="13"/>
        <v>3.05.02.01.003</v>
      </c>
      <c r="C244" s="874" t="s">
        <v>762</v>
      </c>
      <c r="D244" s="875" t="str">
        <f t="shared" si="10"/>
        <v>Kursi besi/metal</v>
      </c>
      <c r="E244" s="876" t="s">
        <v>371</v>
      </c>
      <c r="F244" s="876" t="s">
        <v>886</v>
      </c>
      <c r="G244" s="876" t="s">
        <v>162</v>
      </c>
      <c r="H244" s="873">
        <v>2015</v>
      </c>
      <c r="I244" s="877" t="s">
        <v>887</v>
      </c>
      <c r="J244" s="877"/>
      <c r="K244" s="877"/>
      <c r="L244" s="873"/>
      <c r="M244" s="873"/>
      <c r="N244" s="873" t="s">
        <v>77</v>
      </c>
      <c r="O244" s="878">
        <v>324800</v>
      </c>
      <c r="P244" s="879" t="s">
        <v>71</v>
      </c>
      <c r="Q244" s="48"/>
    </row>
    <row r="245" spans="1:18" ht="30">
      <c r="A245" s="872">
        <v>239</v>
      </c>
      <c r="B245" s="873" t="str">
        <f t="shared" si="13"/>
        <v>3.05.02.01.003</v>
      </c>
      <c r="C245" s="874" t="s">
        <v>763</v>
      </c>
      <c r="D245" s="875" t="str">
        <f t="shared" si="10"/>
        <v>Kursi besi/metal</v>
      </c>
      <c r="E245" s="876" t="s">
        <v>371</v>
      </c>
      <c r="F245" s="876" t="s">
        <v>886</v>
      </c>
      <c r="G245" s="876" t="s">
        <v>162</v>
      </c>
      <c r="H245" s="873">
        <v>2015</v>
      </c>
      <c r="I245" s="877" t="s">
        <v>887</v>
      </c>
      <c r="J245" s="877"/>
      <c r="K245" s="877"/>
      <c r="L245" s="873"/>
      <c r="M245" s="873"/>
      <c r="N245" s="873" t="s">
        <v>77</v>
      </c>
      <c r="O245" s="878">
        <v>324800</v>
      </c>
      <c r="P245" s="879" t="s">
        <v>71</v>
      </c>
      <c r="Q245" s="48"/>
    </row>
    <row r="246" spans="1:18" ht="30">
      <c r="A246" s="872">
        <v>240</v>
      </c>
      <c r="B246" s="873" t="str">
        <f t="shared" si="13"/>
        <v>3.05.02.01.003</v>
      </c>
      <c r="C246" s="874" t="s">
        <v>764</v>
      </c>
      <c r="D246" s="875" t="str">
        <f t="shared" si="10"/>
        <v>Kursi besi/metal</v>
      </c>
      <c r="E246" s="876" t="s">
        <v>371</v>
      </c>
      <c r="F246" s="876" t="s">
        <v>886</v>
      </c>
      <c r="G246" s="876" t="s">
        <v>162</v>
      </c>
      <c r="H246" s="873">
        <v>2015</v>
      </c>
      <c r="I246" s="877" t="s">
        <v>887</v>
      </c>
      <c r="J246" s="877"/>
      <c r="K246" s="877"/>
      <c r="L246" s="873"/>
      <c r="M246" s="873"/>
      <c r="N246" s="873" t="s">
        <v>77</v>
      </c>
      <c r="O246" s="878">
        <v>324800</v>
      </c>
      <c r="P246" s="879" t="s">
        <v>71</v>
      </c>
      <c r="Q246" s="48"/>
    </row>
    <row r="247" spans="1:18" ht="30">
      <c r="A247" s="872">
        <v>241</v>
      </c>
      <c r="B247" s="873" t="str">
        <f t="shared" si="13"/>
        <v>3.05.02.01.003</v>
      </c>
      <c r="C247" s="874" t="s">
        <v>765</v>
      </c>
      <c r="D247" s="875" t="str">
        <f t="shared" si="10"/>
        <v>Kursi besi/metal</v>
      </c>
      <c r="E247" s="876" t="s">
        <v>371</v>
      </c>
      <c r="F247" s="876" t="s">
        <v>886</v>
      </c>
      <c r="G247" s="876" t="s">
        <v>162</v>
      </c>
      <c r="H247" s="873">
        <v>2015</v>
      </c>
      <c r="I247" s="877" t="s">
        <v>887</v>
      </c>
      <c r="J247" s="877"/>
      <c r="K247" s="877"/>
      <c r="L247" s="873"/>
      <c r="M247" s="873"/>
      <c r="N247" s="873" t="s">
        <v>77</v>
      </c>
      <c r="O247" s="878">
        <v>324800</v>
      </c>
      <c r="P247" s="879" t="s">
        <v>71</v>
      </c>
      <c r="Q247" s="48"/>
    </row>
    <row r="248" spans="1:18" ht="30">
      <c r="A248" s="872">
        <v>242</v>
      </c>
      <c r="B248" s="873" t="str">
        <f t="shared" si="13"/>
        <v>3.05.02.01.003</v>
      </c>
      <c r="C248" s="874" t="s">
        <v>345</v>
      </c>
      <c r="D248" s="875" t="str">
        <f t="shared" si="10"/>
        <v>Kursi besi/metal</v>
      </c>
      <c r="E248" s="876" t="s">
        <v>371</v>
      </c>
      <c r="F248" s="876" t="s">
        <v>886</v>
      </c>
      <c r="G248" s="876" t="s">
        <v>162</v>
      </c>
      <c r="H248" s="873">
        <v>2015</v>
      </c>
      <c r="I248" s="877" t="s">
        <v>887</v>
      </c>
      <c r="J248" s="877"/>
      <c r="K248" s="877"/>
      <c r="L248" s="873"/>
      <c r="M248" s="873"/>
      <c r="N248" s="873" t="s">
        <v>77</v>
      </c>
      <c r="O248" s="878">
        <v>324800</v>
      </c>
      <c r="P248" s="879" t="s">
        <v>71</v>
      </c>
      <c r="Q248" s="48"/>
    </row>
    <row r="249" spans="1:18" ht="30">
      <c r="A249" s="872">
        <v>243</v>
      </c>
      <c r="B249" s="873" t="str">
        <f t="shared" si="13"/>
        <v>3.05.02.01.003</v>
      </c>
      <c r="C249" s="874" t="s">
        <v>766</v>
      </c>
      <c r="D249" s="875" t="str">
        <f t="shared" si="10"/>
        <v>Kursi besi/metal</v>
      </c>
      <c r="E249" s="876" t="s">
        <v>371</v>
      </c>
      <c r="F249" s="876" t="s">
        <v>886</v>
      </c>
      <c r="G249" s="876" t="s">
        <v>162</v>
      </c>
      <c r="H249" s="873">
        <v>2015</v>
      </c>
      <c r="I249" s="877" t="s">
        <v>887</v>
      </c>
      <c r="J249" s="877"/>
      <c r="K249" s="877"/>
      <c r="L249" s="873"/>
      <c r="M249" s="873"/>
      <c r="N249" s="873" t="s">
        <v>77</v>
      </c>
      <c r="O249" s="878">
        <v>324800</v>
      </c>
      <c r="P249" s="879" t="s">
        <v>71</v>
      </c>
      <c r="Q249" s="48"/>
    </row>
    <row r="250" spans="1:18" ht="30">
      <c r="A250" s="872">
        <v>244</v>
      </c>
      <c r="B250" s="873" t="str">
        <f t="shared" si="13"/>
        <v>3.05.02.01.003</v>
      </c>
      <c r="C250" s="874" t="s">
        <v>767</v>
      </c>
      <c r="D250" s="875" t="str">
        <f t="shared" si="10"/>
        <v>Kursi besi/metal</v>
      </c>
      <c r="E250" s="876" t="s">
        <v>371</v>
      </c>
      <c r="F250" s="876" t="s">
        <v>886</v>
      </c>
      <c r="G250" s="876" t="s">
        <v>162</v>
      </c>
      <c r="H250" s="873">
        <v>2015</v>
      </c>
      <c r="I250" s="877" t="s">
        <v>887</v>
      </c>
      <c r="J250" s="877"/>
      <c r="K250" s="877"/>
      <c r="L250" s="873"/>
      <c r="M250" s="873"/>
      <c r="N250" s="873" t="s">
        <v>77</v>
      </c>
      <c r="O250" s="878">
        <v>324800</v>
      </c>
      <c r="P250" s="879" t="s">
        <v>71</v>
      </c>
      <c r="Q250" s="48"/>
    </row>
    <row r="251" spans="1:18" ht="30">
      <c r="A251" s="872">
        <v>245</v>
      </c>
      <c r="B251" s="873" t="str">
        <f t="shared" si="13"/>
        <v>3.05.02.01.003</v>
      </c>
      <c r="C251" s="874" t="s">
        <v>462</v>
      </c>
      <c r="D251" s="875" t="str">
        <f t="shared" si="10"/>
        <v>Kursi besi/metal</v>
      </c>
      <c r="E251" s="876" t="s">
        <v>371</v>
      </c>
      <c r="F251" s="876" t="s">
        <v>886</v>
      </c>
      <c r="G251" s="876" t="s">
        <v>162</v>
      </c>
      <c r="H251" s="873">
        <v>2015</v>
      </c>
      <c r="I251" s="877" t="s">
        <v>887</v>
      </c>
      <c r="J251" s="877"/>
      <c r="K251" s="877"/>
      <c r="L251" s="873"/>
      <c r="M251" s="873"/>
      <c r="N251" s="873" t="s">
        <v>77</v>
      </c>
      <c r="O251" s="878">
        <v>324800</v>
      </c>
      <c r="P251" s="879" t="s">
        <v>71</v>
      </c>
      <c r="Q251" s="48"/>
    </row>
    <row r="252" spans="1:18" ht="30">
      <c r="A252" s="872">
        <v>246</v>
      </c>
      <c r="B252" s="873" t="str">
        <f t="shared" si="13"/>
        <v>3.05.02.01.003</v>
      </c>
      <c r="C252" s="874" t="s">
        <v>768</v>
      </c>
      <c r="D252" s="875" t="str">
        <f>D251</f>
        <v>Kursi besi/metal</v>
      </c>
      <c r="E252" s="876" t="s">
        <v>371</v>
      </c>
      <c r="F252" s="876" t="s">
        <v>886</v>
      </c>
      <c r="G252" s="876" t="s">
        <v>162</v>
      </c>
      <c r="H252" s="873">
        <v>2015</v>
      </c>
      <c r="I252" s="877" t="s">
        <v>887</v>
      </c>
      <c r="J252" s="877"/>
      <c r="K252" s="877"/>
      <c r="L252" s="873"/>
      <c r="M252" s="873"/>
      <c r="N252" s="873" t="s">
        <v>77</v>
      </c>
      <c r="O252" s="878">
        <v>324800</v>
      </c>
      <c r="P252" s="879" t="s">
        <v>71</v>
      </c>
      <c r="Q252" s="48"/>
    </row>
    <row r="253" spans="1:18" ht="30">
      <c r="A253" s="872">
        <v>247</v>
      </c>
      <c r="B253" s="873" t="str">
        <f t="shared" si="13"/>
        <v>3.05.02.01.003</v>
      </c>
      <c r="C253" s="874" t="s">
        <v>769</v>
      </c>
      <c r="D253" s="875" t="str">
        <f>D251</f>
        <v>Kursi besi/metal</v>
      </c>
      <c r="E253" s="876" t="s">
        <v>371</v>
      </c>
      <c r="F253" s="876" t="s">
        <v>886</v>
      </c>
      <c r="G253" s="876" t="s">
        <v>162</v>
      </c>
      <c r="H253" s="873">
        <v>2015</v>
      </c>
      <c r="I253" s="877" t="s">
        <v>887</v>
      </c>
      <c r="J253" s="877"/>
      <c r="K253" s="877"/>
      <c r="L253" s="873"/>
      <c r="M253" s="873"/>
      <c r="N253" s="873" t="s">
        <v>77</v>
      </c>
      <c r="O253" s="878">
        <v>324800</v>
      </c>
      <c r="P253" s="879" t="s">
        <v>71</v>
      </c>
      <c r="Q253" s="48"/>
    </row>
    <row r="254" spans="1:18" ht="30">
      <c r="A254" s="872">
        <v>248</v>
      </c>
      <c r="B254" s="873" t="str">
        <f t="shared" si="13"/>
        <v>3.05.02.01.003</v>
      </c>
      <c r="C254" s="874" t="s">
        <v>770</v>
      </c>
      <c r="D254" s="875" t="str">
        <f>D253</f>
        <v>Kursi besi/metal</v>
      </c>
      <c r="E254" s="876" t="s">
        <v>371</v>
      </c>
      <c r="F254" s="876" t="s">
        <v>886</v>
      </c>
      <c r="G254" s="876" t="s">
        <v>162</v>
      </c>
      <c r="H254" s="873">
        <v>2015</v>
      </c>
      <c r="I254" s="877" t="s">
        <v>887</v>
      </c>
      <c r="J254" s="877"/>
      <c r="K254" s="877"/>
      <c r="L254" s="873"/>
      <c r="M254" s="873"/>
      <c r="N254" s="873" t="s">
        <v>77</v>
      </c>
      <c r="O254" s="878">
        <v>324800</v>
      </c>
      <c r="P254" s="879" t="s">
        <v>71</v>
      </c>
      <c r="Q254" s="48"/>
    </row>
    <row r="255" spans="1:18" ht="30">
      <c r="A255" s="872">
        <v>249</v>
      </c>
      <c r="B255" s="873" t="str">
        <f t="shared" si="13"/>
        <v>3.05.02.01.003</v>
      </c>
      <c r="C255" s="874" t="s">
        <v>771</v>
      </c>
      <c r="D255" s="875" t="str">
        <f>D254</f>
        <v>Kursi besi/metal</v>
      </c>
      <c r="E255" s="876" t="str">
        <f t="shared" ref="E255:O255" si="14">E254</f>
        <v>Futura</v>
      </c>
      <c r="F255" s="876" t="s">
        <v>886</v>
      </c>
      <c r="G255" s="876" t="s">
        <v>162</v>
      </c>
      <c r="H255" s="873">
        <f t="shared" si="14"/>
        <v>2015</v>
      </c>
      <c r="I255" s="877" t="s">
        <v>887</v>
      </c>
      <c r="J255" s="877"/>
      <c r="K255" s="877"/>
      <c r="L255" s="873"/>
      <c r="M255" s="873"/>
      <c r="N255" s="873" t="s">
        <v>77</v>
      </c>
      <c r="O255" s="878">
        <f t="shared" si="14"/>
        <v>324800</v>
      </c>
      <c r="P255" s="879" t="s">
        <v>71</v>
      </c>
      <c r="Q255" s="48"/>
    </row>
    <row r="256" spans="1:18" ht="24">
      <c r="A256" s="872">
        <v>250</v>
      </c>
      <c r="B256" s="873" t="str">
        <f>B134</f>
        <v>3.05.02.01.020</v>
      </c>
      <c r="C256" s="874" t="s">
        <v>374</v>
      </c>
      <c r="D256" s="885" t="s">
        <v>888</v>
      </c>
      <c r="E256" s="876" t="s">
        <v>375</v>
      </c>
      <c r="F256" s="886" t="s">
        <v>889</v>
      </c>
      <c r="G256" s="886" t="s">
        <v>79</v>
      </c>
      <c r="H256" s="887">
        <v>2015</v>
      </c>
      <c r="I256" s="880" t="s">
        <v>760</v>
      </c>
      <c r="J256" s="877"/>
      <c r="K256" s="877"/>
      <c r="L256" s="873"/>
      <c r="M256" s="873"/>
      <c r="N256" s="873" t="s">
        <v>77</v>
      </c>
      <c r="O256" s="878">
        <v>53000</v>
      </c>
      <c r="P256" s="879" t="s">
        <v>71</v>
      </c>
      <c r="Q256" s="48"/>
      <c r="R256" s="780">
        <f>SUM(O256:O347)</f>
        <v>4876000</v>
      </c>
    </row>
    <row r="257" spans="1:17" ht="24">
      <c r="A257" s="872">
        <v>251</v>
      </c>
      <c r="B257" s="873" t="str">
        <f t="shared" ref="B257:B320" si="15">B256</f>
        <v>3.05.02.01.020</v>
      </c>
      <c r="C257" s="874" t="s">
        <v>416</v>
      </c>
      <c r="D257" s="885" t="s">
        <v>888</v>
      </c>
      <c r="E257" s="876" t="s">
        <v>375</v>
      </c>
      <c r="F257" s="886" t="s">
        <v>889</v>
      </c>
      <c r="G257" s="886" t="s">
        <v>79</v>
      </c>
      <c r="H257" s="887">
        <v>2015</v>
      </c>
      <c r="I257" s="880" t="s">
        <v>760</v>
      </c>
      <c r="J257" s="877"/>
      <c r="K257" s="877"/>
      <c r="L257" s="873"/>
      <c r="M257" s="873"/>
      <c r="N257" s="873" t="s">
        <v>77</v>
      </c>
      <c r="O257" s="878">
        <v>53000</v>
      </c>
      <c r="P257" s="879" t="s">
        <v>71</v>
      </c>
      <c r="Q257" s="48"/>
    </row>
    <row r="258" spans="1:17" ht="24">
      <c r="A258" s="872">
        <v>252</v>
      </c>
      <c r="B258" s="873" t="str">
        <f t="shared" si="15"/>
        <v>3.05.02.01.020</v>
      </c>
      <c r="C258" s="874" t="s">
        <v>772</v>
      </c>
      <c r="D258" s="885" t="s">
        <v>888</v>
      </c>
      <c r="E258" s="876" t="s">
        <v>375</v>
      </c>
      <c r="F258" s="886" t="s">
        <v>889</v>
      </c>
      <c r="G258" s="886" t="s">
        <v>79</v>
      </c>
      <c r="H258" s="887">
        <v>2015</v>
      </c>
      <c r="I258" s="880" t="s">
        <v>760</v>
      </c>
      <c r="J258" s="877"/>
      <c r="K258" s="877"/>
      <c r="L258" s="873"/>
      <c r="M258" s="873"/>
      <c r="N258" s="873" t="s">
        <v>77</v>
      </c>
      <c r="O258" s="878">
        <v>53000</v>
      </c>
      <c r="P258" s="879" t="s">
        <v>71</v>
      </c>
      <c r="Q258" s="48"/>
    </row>
    <row r="259" spans="1:17" ht="24">
      <c r="A259" s="872">
        <v>253</v>
      </c>
      <c r="B259" s="873" t="str">
        <f t="shared" si="15"/>
        <v>3.05.02.01.020</v>
      </c>
      <c r="C259" s="874" t="s">
        <v>773</v>
      </c>
      <c r="D259" s="885" t="s">
        <v>888</v>
      </c>
      <c r="E259" s="876" t="s">
        <v>375</v>
      </c>
      <c r="F259" s="886" t="s">
        <v>889</v>
      </c>
      <c r="G259" s="886" t="s">
        <v>79</v>
      </c>
      <c r="H259" s="887">
        <v>2015</v>
      </c>
      <c r="I259" s="880" t="s">
        <v>760</v>
      </c>
      <c r="J259" s="877"/>
      <c r="K259" s="877"/>
      <c r="L259" s="873"/>
      <c r="M259" s="873"/>
      <c r="N259" s="873" t="s">
        <v>77</v>
      </c>
      <c r="O259" s="878">
        <v>53000</v>
      </c>
      <c r="P259" s="879" t="s">
        <v>71</v>
      </c>
      <c r="Q259" s="48"/>
    </row>
    <row r="260" spans="1:17" ht="24">
      <c r="A260" s="872">
        <v>254</v>
      </c>
      <c r="B260" s="873" t="str">
        <f t="shared" si="15"/>
        <v>3.05.02.01.020</v>
      </c>
      <c r="C260" s="874" t="s">
        <v>774</v>
      </c>
      <c r="D260" s="885" t="s">
        <v>888</v>
      </c>
      <c r="E260" s="876" t="s">
        <v>375</v>
      </c>
      <c r="F260" s="886" t="s">
        <v>889</v>
      </c>
      <c r="G260" s="886" t="s">
        <v>79</v>
      </c>
      <c r="H260" s="887">
        <v>2015</v>
      </c>
      <c r="I260" s="880" t="s">
        <v>760</v>
      </c>
      <c r="J260" s="877"/>
      <c r="K260" s="877"/>
      <c r="L260" s="873"/>
      <c r="M260" s="873"/>
      <c r="N260" s="873" t="s">
        <v>77</v>
      </c>
      <c r="O260" s="878">
        <v>53000</v>
      </c>
      <c r="P260" s="879" t="s">
        <v>71</v>
      </c>
      <c r="Q260" s="48"/>
    </row>
    <row r="261" spans="1:17" ht="24">
      <c r="A261" s="872">
        <v>255</v>
      </c>
      <c r="B261" s="873" t="str">
        <f t="shared" si="15"/>
        <v>3.05.02.01.020</v>
      </c>
      <c r="C261" s="874" t="s">
        <v>775</v>
      </c>
      <c r="D261" s="885" t="s">
        <v>888</v>
      </c>
      <c r="E261" s="876" t="s">
        <v>375</v>
      </c>
      <c r="F261" s="886" t="s">
        <v>889</v>
      </c>
      <c r="G261" s="886" t="s">
        <v>79</v>
      </c>
      <c r="H261" s="887">
        <v>2015</v>
      </c>
      <c r="I261" s="880" t="s">
        <v>760</v>
      </c>
      <c r="J261" s="877"/>
      <c r="K261" s="877"/>
      <c r="L261" s="873"/>
      <c r="M261" s="873"/>
      <c r="N261" s="873" t="s">
        <v>77</v>
      </c>
      <c r="O261" s="878">
        <v>53000</v>
      </c>
      <c r="P261" s="879" t="s">
        <v>71</v>
      </c>
      <c r="Q261" s="48"/>
    </row>
    <row r="262" spans="1:17" ht="24">
      <c r="A262" s="872">
        <v>256</v>
      </c>
      <c r="B262" s="873" t="str">
        <f t="shared" si="15"/>
        <v>3.05.02.01.020</v>
      </c>
      <c r="C262" s="874" t="s">
        <v>776</v>
      </c>
      <c r="D262" s="885" t="s">
        <v>888</v>
      </c>
      <c r="E262" s="876" t="s">
        <v>375</v>
      </c>
      <c r="F262" s="886" t="s">
        <v>889</v>
      </c>
      <c r="G262" s="886" t="s">
        <v>79</v>
      </c>
      <c r="H262" s="887">
        <v>2015</v>
      </c>
      <c r="I262" s="880" t="s">
        <v>760</v>
      </c>
      <c r="J262" s="877"/>
      <c r="K262" s="877"/>
      <c r="L262" s="873"/>
      <c r="M262" s="873"/>
      <c r="N262" s="873" t="s">
        <v>77</v>
      </c>
      <c r="O262" s="878">
        <v>53000</v>
      </c>
      <c r="P262" s="879" t="s">
        <v>71</v>
      </c>
      <c r="Q262" s="48"/>
    </row>
    <row r="263" spans="1:17" ht="24">
      <c r="A263" s="872">
        <v>257</v>
      </c>
      <c r="B263" s="873" t="str">
        <f t="shared" si="15"/>
        <v>3.05.02.01.020</v>
      </c>
      <c r="C263" s="874" t="s">
        <v>777</v>
      </c>
      <c r="D263" s="885" t="s">
        <v>888</v>
      </c>
      <c r="E263" s="876" t="s">
        <v>375</v>
      </c>
      <c r="F263" s="886" t="s">
        <v>889</v>
      </c>
      <c r="G263" s="886" t="s">
        <v>79</v>
      </c>
      <c r="H263" s="887">
        <v>2015</v>
      </c>
      <c r="I263" s="880" t="s">
        <v>760</v>
      </c>
      <c r="J263" s="877"/>
      <c r="K263" s="877"/>
      <c r="L263" s="873"/>
      <c r="M263" s="873"/>
      <c r="N263" s="873" t="s">
        <v>77</v>
      </c>
      <c r="O263" s="878">
        <v>53000</v>
      </c>
      <c r="P263" s="879" t="s">
        <v>71</v>
      </c>
      <c r="Q263" s="48"/>
    </row>
    <row r="264" spans="1:17" ht="24">
      <c r="A264" s="872">
        <v>258</v>
      </c>
      <c r="B264" s="873" t="str">
        <f t="shared" si="15"/>
        <v>3.05.02.01.020</v>
      </c>
      <c r="C264" s="874" t="s">
        <v>778</v>
      </c>
      <c r="D264" s="885" t="s">
        <v>888</v>
      </c>
      <c r="E264" s="876" t="s">
        <v>375</v>
      </c>
      <c r="F264" s="886" t="s">
        <v>889</v>
      </c>
      <c r="G264" s="886" t="s">
        <v>79</v>
      </c>
      <c r="H264" s="887">
        <v>2015</v>
      </c>
      <c r="I264" s="880" t="s">
        <v>760</v>
      </c>
      <c r="J264" s="877"/>
      <c r="K264" s="877"/>
      <c r="L264" s="873"/>
      <c r="M264" s="873"/>
      <c r="N264" s="873" t="s">
        <v>77</v>
      </c>
      <c r="O264" s="878">
        <v>53000</v>
      </c>
      <c r="P264" s="879" t="s">
        <v>71</v>
      </c>
      <c r="Q264" s="48"/>
    </row>
    <row r="265" spans="1:17" ht="24">
      <c r="A265" s="872">
        <v>259</v>
      </c>
      <c r="B265" s="873" t="str">
        <f t="shared" si="15"/>
        <v>3.05.02.01.020</v>
      </c>
      <c r="C265" s="874" t="s">
        <v>779</v>
      </c>
      <c r="D265" s="885" t="s">
        <v>888</v>
      </c>
      <c r="E265" s="876" t="s">
        <v>375</v>
      </c>
      <c r="F265" s="886" t="s">
        <v>889</v>
      </c>
      <c r="G265" s="886" t="s">
        <v>79</v>
      </c>
      <c r="H265" s="887">
        <v>2015</v>
      </c>
      <c r="I265" s="880" t="s">
        <v>760</v>
      </c>
      <c r="J265" s="877"/>
      <c r="K265" s="877"/>
      <c r="L265" s="873"/>
      <c r="M265" s="873"/>
      <c r="N265" s="873" t="s">
        <v>77</v>
      </c>
      <c r="O265" s="878">
        <v>53000</v>
      </c>
      <c r="P265" s="879" t="s">
        <v>71</v>
      </c>
      <c r="Q265" s="48"/>
    </row>
    <row r="266" spans="1:17" ht="24">
      <c r="A266" s="872">
        <v>260</v>
      </c>
      <c r="B266" s="873" t="str">
        <f t="shared" si="15"/>
        <v>3.05.02.01.020</v>
      </c>
      <c r="C266" s="874" t="s">
        <v>780</v>
      </c>
      <c r="D266" s="885" t="s">
        <v>888</v>
      </c>
      <c r="E266" s="876" t="s">
        <v>375</v>
      </c>
      <c r="F266" s="886" t="s">
        <v>889</v>
      </c>
      <c r="G266" s="886" t="s">
        <v>79</v>
      </c>
      <c r="H266" s="887">
        <v>2015</v>
      </c>
      <c r="I266" s="880" t="s">
        <v>760</v>
      </c>
      <c r="J266" s="877"/>
      <c r="K266" s="877"/>
      <c r="L266" s="873"/>
      <c r="M266" s="873"/>
      <c r="N266" s="873" t="s">
        <v>77</v>
      </c>
      <c r="O266" s="878">
        <v>53000</v>
      </c>
      <c r="P266" s="879" t="s">
        <v>71</v>
      </c>
      <c r="Q266" s="48"/>
    </row>
    <row r="267" spans="1:17" ht="24">
      <c r="A267" s="872">
        <v>261</v>
      </c>
      <c r="B267" s="873" t="str">
        <f t="shared" si="15"/>
        <v>3.05.02.01.020</v>
      </c>
      <c r="C267" s="874" t="s">
        <v>781</v>
      </c>
      <c r="D267" s="885" t="s">
        <v>888</v>
      </c>
      <c r="E267" s="876" t="s">
        <v>375</v>
      </c>
      <c r="F267" s="886" t="s">
        <v>889</v>
      </c>
      <c r="G267" s="886" t="s">
        <v>79</v>
      </c>
      <c r="H267" s="887">
        <v>2015</v>
      </c>
      <c r="I267" s="880" t="s">
        <v>760</v>
      </c>
      <c r="J267" s="877"/>
      <c r="K267" s="877"/>
      <c r="L267" s="873"/>
      <c r="M267" s="873"/>
      <c r="N267" s="873" t="s">
        <v>77</v>
      </c>
      <c r="O267" s="878">
        <v>53000</v>
      </c>
      <c r="P267" s="879" t="s">
        <v>71</v>
      </c>
      <c r="Q267" s="48"/>
    </row>
    <row r="268" spans="1:17" ht="24">
      <c r="A268" s="872">
        <v>262</v>
      </c>
      <c r="B268" s="873" t="str">
        <f t="shared" si="15"/>
        <v>3.05.02.01.020</v>
      </c>
      <c r="C268" s="874" t="s">
        <v>782</v>
      </c>
      <c r="D268" s="885" t="s">
        <v>888</v>
      </c>
      <c r="E268" s="876" t="s">
        <v>375</v>
      </c>
      <c r="F268" s="886" t="s">
        <v>889</v>
      </c>
      <c r="G268" s="886" t="s">
        <v>79</v>
      </c>
      <c r="H268" s="887">
        <v>2015</v>
      </c>
      <c r="I268" s="880" t="s">
        <v>760</v>
      </c>
      <c r="J268" s="877"/>
      <c r="K268" s="877"/>
      <c r="L268" s="873"/>
      <c r="M268" s="873"/>
      <c r="N268" s="873" t="s">
        <v>77</v>
      </c>
      <c r="O268" s="878">
        <v>53000</v>
      </c>
      <c r="P268" s="879" t="s">
        <v>71</v>
      </c>
      <c r="Q268" s="48"/>
    </row>
    <row r="269" spans="1:17" ht="24">
      <c r="A269" s="872">
        <v>263</v>
      </c>
      <c r="B269" s="873" t="str">
        <f t="shared" si="15"/>
        <v>3.05.02.01.020</v>
      </c>
      <c r="C269" s="874" t="s">
        <v>783</v>
      </c>
      <c r="D269" s="885" t="s">
        <v>888</v>
      </c>
      <c r="E269" s="876" t="s">
        <v>375</v>
      </c>
      <c r="F269" s="886" t="s">
        <v>889</v>
      </c>
      <c r="G269" s="886" t="s">
        <v>79</v>
      </c>
      <c r="H269" s="887">
        <v>2015</v>
      </c>
      <c r="I269" s="880" t="s">
        <v>760</v>
      </c>
      <c r="J269" s="877"/>
      <c r="K269" s="877"/>
      <c r="L269" s="873"/>
      <c r="M269" s="873"/>
      <c r="N269" s="873" t="s">
        <v>77</v>
      </c>
      <c r="O269" s="878">
        <v>53000</v>
      </c>
      <c r="P269" s="879" t="s">
        <v>71</v>
      </c>
      <c r="Q269" s="48"/>
    </row>
    <row r="270" spans="1:17" ht="24">
      <c r="A270" s="872">
        <v>264</v>
      </c>
      <c r="B270" s="873" t="str">
        <f t="shared" si="15"/>
        <v>3.05.02.01.020</v>
      </c>
      <c r="C270" s="874" t="s">
        <v>784</v>
      </c>
      <c r="D270" s="885" t="s">
        <v>888</v>
      </c>
      <c r="E270" s="876" t="s">
        <v>375</v>
      </c>
      <c r="F270" s="886" t="s">
        <v>889</v>
      </c>
      <c r="G270" s="886" t="s">
        <v>79</v>
      </c>
      <c r="H270" s="887">
        <v>2015</v>
      </c>
      <c r="I270" s="880" t="s">
        <v>760</v>
      </c>
      <c r="J270" s="877"/>
      <c r="K270" s="877"/>
      <c r="L270" s="873"/>
      <c r="M270" s="873"/>
      <c r="N270" s="873" t="s">
        <v>77</v>
      </c>
      <c r="O270" s="878">
        <v>53000</v>
      </c>
      <c r="P270" s="879" t="s">
        <v>71</v>
      </c>
      <c r="Q270" s="48"/>
    </row>
    <row r="271" spans="1:17" ht="24">
      <c r="A271" s="872">
        <v>265</v>
      </c>
      <c r="B271" s="873" t="str">
        <f t="shared" si="15"/>
        <v>3.05.02.01.020</v>
      </c>
      <c r="C271" s="874" t="s">
        <v>785</v>
      </c>
      <c r="D271" s="885" t="s">
        <v>888</v>
      </c>
      <c r="E271" s="876" t="s">
        <v>375</v>
      </c>
      <c r="F271" s="886" t="s">
        <v>889</v>
      </c>
      <c r="G271" s="886" t="s">
        <v>79</v>
      </c>
      <c r="H271" s="887">
        <v>2015</v>
      </c>
      <c r="I271" s="880" t="s">
        <v>760</v>
      </c>
      <c r="J271" s="877"/>
      <c r="K271" s="877"/>
      <c r="L271" s="873"/>
      <c r="M271" s="873"/>
      <c r="N271" s="873" t="s">
        <v>77</v>
      </c>
      <c r="O271" s="878">
        <v>53000</v>
      </c>
      <c r="P271" s="879" t="s">
        <v>71</v>
      </c>
      <c r="Q271" s="48"/>
    </row>
    <row r="272" spans="1:17" ht="24">
      <c r="A272" s="872">
        <v>266</v>
      </c>
      <c r="B272" s="873" t="str">
        <f t="shared" si="15"/>
        <v>3.05.02.01.020</v>
      </c>
      <c r="C272" s="874" t="s">
        <v>786</v>
      </c>
      <c r="D272" s="885" t="s">
        <v>888</v>
      </c>
      <c r="E272" s="876" t="s">
        <v>375</v>
      </c>
      <c r="F272" s="886" t="s">
        <v>889</v>
      </c>
      <c r="G272" s="886" t="s">
        <v>79</v>
      </c>
      <c r="H272" s="887">
        <v>2015</v>
      </c>
      <c r="I272" s="880" t="s">
        <v>760</v>
      </c>
      <c r="J272" s="877"/>
      <c r="K272" s="877"/>
      <c r="L272" s="873"/>
      <c r="M272" s="873"/>
      <c r="N272" s="873" t="s">
        <v>77</v>
      </c>
      <c r="O272" s="878">
        <v>53000</v>
      </c>
      <c r="P272" s="879" t="s">
        <v>71</v>
      </c>
      <c r="Q272" s="48"/>
    </row>
    <row r="273" spans="1:17" ht="24">
      <c r="A273" s="872">
        <v>267</v>
      </c>
      <c r="B273" s="873" t="str">
        <f t="shared" si="15"/>
        <v>3.05.02.01.020</v>
      </c>
      <c r="C273" s="874" t="s">
        <v>787</v>
      </c>
      <c r="D273" s="885" t="s">
        <v>888</v>
      </c>
      <c r="E273" s="876" t="s">
        <v>375</v>
      </c>
      <c r="F273" s="886" t="s">
        <v>889</v>
      </c>
      <c r="G273" s="886" t="s">
        <v>79</v>
      </c>
      <c r="H273" s="887">
        <v>2015</v>
      </c>
      <c r="I273" s="880" t="s">
        <v>760</v>
      </c>
      <c r="J273" s="877"/>
      <c r="K273" s="877"/>
      <c r="L273" s="873"/>
      <c r="M273" s="873"/>
      <c r="N273" s="873" t="s">
        <v>77</v>
      </c>
      <c r="O273" s="878">
        <v>53000</v>
      </c>
      <c r="P273" s="879" t="s">
        <v>71</v>
      </c>
      <c r="Q273" s="48"/>
    </row>
    <row r="274" spans="1:17" ht="24">
      <c r="A274" s="872">
        <v>268</v>
      </c>
      <c r="B274" s="873" t="str">
        <f t="shared" si="15"/>
        <v>3.05.02.01.020</v>
      </c>
      <c r="C274" s="874" t="s">
        <v>788</v>
      </c>
      <c r="D274" s="885" t="s">
        <v>888</v>
      </c>
      <c r="E274" s="876" t="s">
        <v>375</v>
      </c>
      <c r="F274" s="886" t="s">
        <v>889</v>
      </c>
      <c r="G274" s="886" t="s">
        <v>79</v>
      </c>
      <c r="H274" s="887">
        <v>2015</v>
      </c>
      <c r="I274" s="880" t="s">
        <v>760</v>
      </c>
      <c r="J274" s="877"/>
      <c r="K274" s="877"/>
      <c r="L274" s="873"/>
      <c r="M274" s="873"/>
      <c r="N274" s="873" t="s">
        <v>77</v>
      </c>
      <c r="O274" s="878">
        <v>53000</v>
      </c>
      <c r="P274" s="879" t="s">
        <v>71</v>
      </c>
      <c r="Q274" s="48"/>
    </row>
    <row r="275" spans="1:17" ht="24">
      <c r="A275" s="872">
        <v>269</v>
      </c>
      <c r="B275" s="873" t="str">
        <f t="shared" si="15"/>
        <v>3.05.02.01.020</v>
      </c>
      <c r="C275" s="874" t="s">
        <v>789</v>
      </c>
      <c r="D275" s="885" t="s">
        <v>888</v>
      </c>
      <c r="E275" s="876" t="s">
        <v>375</v>
      </c>
      <c r="F275" s="886" t="s">
        <v>889</v>
      </c>
      <c r="G275" s="886" t="s">
        <v>79</v>
      </c>
      <c r="H275" s="887">
        <v>2015</v>
      </c>
      <c r="I275" s="880" t="s">
        <v>760</v>
      </c>
      <c r="J275" s="877"/>
      <c r="K275" s="877"/>
      <c r="L275" s="873"/>
      <c r="M275" s="873"/>
      <c r="N275" s="873" t="s">
        <v>77</v>
      </c>
      <c r="O275" s="878">
        <v>53000</v>
      </c>
      <c r="P275" s="879" t="s">
        <v>71</v>
      </c>
      <c r="Q275" s="48"/>
    </row>
    <row r="276" spans="1:17" ht="24">
      <c r="A276" s="872">
        <v>270</v>
      </c>
      <c r="B276" s="873" t="str">
        <f t="shared" si="15"/>
        <v>3.05.02.01.020</v>
      </c>
      <c r="C276" s="874" t="s">
        <v>790</v>
      </c>
      <c r="D276" s="885" t="s">
        <v>888</v>
      </c>
      <c r="E276" s="876" t="s">
        <v>375</v>
      </c>
      <c r="F276" s="886" t="s">
        <v>889</v>
      </c>
      <c r="G276" s="886" t="s">
        <v>79</v>
      </c>
      <c r="H276" s="887">
        <v>2015</v>
      </c>
      <c r="I276" s="880" t="s">
        <v>760</v>
      </c>
      <c r="J276" s="877"/>
      <c r="K276" s="877"/>
      <c r="L276" s="873"/>
      <c r="M276" s="873"/>
      <c r="N276" s="873" t="s">
        <v>77</v>
      </c>
      <c r="O276" s="878">
        <v>53000</v>
      </c>
      <c r="P276" s="879" t="s">
        <v>71</v>
      </c>
      <c r="Q276" s="48"/>
    </row>
    <row r="277" spans="1:17" ht="24">
      <c r="A277" s="872">
        <v>271</v>
      </c>
      <c r="B277" s="873" t="str">
        <f t="shared" si="15"/>
        <v>3.05.02.01.020</v>
      </c>
      <c r="C277" s="874" t="s">
        <v>418</v>
      </c>
      <c r="D277" s="885" t="s">
        <v>888</v>
      </c>
      <c r="E277" s="876" t="s">
        <v>375</v>
      </c>
      <c r="F277" s="886" t="s">
        <v>889</v>
      </c>
      <c r="G277" s="886" t="s">
        <v>79</v>
      </c>
      <c r="H277" s="887">
        <v>2015</v>
      </c>
      <c r="I277" s="880" t="s">
        <v>760</v>
      </c>
      <c r="J277" s="877"/>
      <c r="K277" s="877"/>
      <c r="L277" s="873"/>
      <c r="M277" s="873"/>
      <c r="N277" s="873" t="s">
        <v>77</v>
      </c>
      <c r="O277" s="878">
        <v>53000</v>
      </c>
      <c r="P277" s="879" t="s">
        <v>71</v>
      </c>
      <c r="Q277" s="48"/>
    </row>
    <row r="278" spans="1:17" ht="24">
      <c r="A278" s="872">
        <v>272</v>
      </c>
      <c r="B278" s="873" t="str">
        <f t="shared" si="15"/>
        <v>3.05.02.01.020</v>
      </c>
      <c r="C278" s="874" t="s">
        <v>791</v>
      </c>
      <c r="D278" s="885" t="s">
        <v>888</v>
      </c>
      <c r="E278" s="876" t="s">
        <v>375</v>
      </c>
      <c r="F278" s="886" t="s">
        <v>889</v>
      </c>
      <c r="G278" s="886" t="s">
        <v>79</v>
      </c>
      <c r="H278" s="887">
        <v>2015</v>
      </c>
      <c r="I278" s="880" t="s">
        <v>760</v>
      </c>
      <c r="J278" s="877"/>
      <c r="K278" s="877"/>
      <c r="L278" s="873"/>
      <c r="M278" s="873"/>
      <c r="N278" s="873" t="s">
        <v>77</v>
      </c>
      <c r="O278" s="878">
        <v>53000</v>
      </c>
      <c r="P278" s="879" t="s">
        <v>71</v>
      </c>
      <c r="Q278" s="48"/>
    </row>
    <row r="279" spans="1:17" ht="24">
      <c r="A279" s="872">
        <v>273</v>
      </c>
      <c r="B279" s="873" t="str">
        <f t="shared" si="15"/>
        <v>3.05.02.01.020</v>
      </c>
      <c r="C279" s="874" t="s">
        <v>792</v>
      </c>
      <c r="D279" s="885" t="s">
        <v>888</v>
      </c>
      <c r="E279" s="876" t="s">
        <v>375</v>
      </c>
      <c r="F279" s="886" t="s">
        <v>889</v>
      </c>
      <c r="G279" s="886" t="s">
        <v>79</v>
      </c>
      <c r="H279" s="887">
        <v>2015</v>
      </c>
      <c r="I279" s="880" t="s">
        <v>760</v>
      </c>
      <c r="J279" s="877"/>
      <c r="K279" s="877"/>
      <c r="L279" s="873"/>
      <c r="M279" s="873"/>
      <c r="N279" s="873" t="s">
        <v>77</v>
      </c>
      <c r="O279" s="878">
        <v>53000</v>
      </c>
      <c r="P279" s="879" t="s">
        <v>71</v>
      </c>
      <c r="Q279" s="48"/>
    </row>
    <row r="280" spans="1:17" ht="24">
      <c r="A280" s="872">
        <v>274</v>
      </c>
      <c r="B280" s="873" t="str">
        <f t="shared" si="15"/>
        <v>3.05.02.01.020</v>
      </c>
      <c r="C280" s="874" t="s">
        <v>421</v>
      </c>
      <c r="D280" s="885" t="s">
        <v>888</v>
      </c>
      <c r="E280" s="876" t="s">
        <v>375</v>
      </c>
      <c r="F280" s="886" t="s">
        <v>889</v>
      </c>
      <c r="G280" s="886" t="s">
        <v>79</v>
      </c>
      <c r="H280" s="887">
        <v>2015</v>
      </c>
      <c r="I280" s="880" t="s">
        <v>760</v>
      </c>
      <c r="J280" s="877"/>
      <c r="K280" s="877"/>
      <c r="L280" s="873"/>
      <c r="M280" s="873"/>
      <c r="N280" s="873" t="s">
        <v>77</v>
      </c>
      <c r="O280" s="878">
        <v>53000</v>
      </c>
      <c r="P280" s="879" t="s">
        <v>71</v>
      </c>
      <c r="Q280" s="48"/>
    </row>
    <row r="281" spans="1:17" ht="24">
      <c r="A281" s="872">
        <v>275</v>
      </c>
      <c r="B281" s="873" t="str">
        <f t="shared" si="15"/>
        <v>3.05.02.01.020</v>
      </c>
      <c r="C281" s="874" t="s">
        <v>793</v>
      </c>
      <c r="D281" s="885" t="s">
        <v>888</v>
      </c>
      <c r="E281" s="876" t="s">
        <v>375</v>
      </c>
      <c r="F281" s="886" t="s">
        <v>889</v>
      </c>
      <c r="G281" s="886" t="s">
        <v>79</v>
      </c>
      <c r="H281" s="887">
        <v>2015</v>
      </c>
      <c r="I281" s="880" t="s">
        <v>760</v>
      </c>
      <c r="J281" s="877"/>
      <c r="K281" s="877"/>
      <c r="L281" s="873"/>
      <c r="M281" s="873"/>
      <c r="N281" s="873" t="s">
        <v>77</v>
      </c>
      <c r="O281" s="878">
        <v>53000</v>
      </c>
      <c r="P281" s="879" t="s">
        <v>71</v>
      </c>
      <c r="Q281" s="48"/>
    </row>
    <row r="282" spans="1:17" ht="24">
      <c r="A282" s="872">
        <v>276</v>
      </c>
      <c r="B282" s="873" t="str">
        <f t="shared" si="15"/>
        <v>3.05.02.01.020</v>
      </c>
      <c r="C282" s="874" t="s">
        <v>794</v>
      </c>
      <c r="D282" s="885" t="s">
        <v>888</v>
      </c>
      <c r="E282" s="876" t="s">
        <v>375</v>
      </c>
      <c r="F282" s="886" t="s">
        <v>889</v>
      </c>
      <c r="G282" s="886" t="s">
        <v>79</v>
      </c>
      <c r="H282" s="887">
        <v>2015</v>
      </c>
      <c r="I282" s="880" t="s">
        <v>760</v>
      </c>
      <c r="J282" s="877"/>
      <c r="K282" s="877"/>
      <c r="L282" s="873"/>
      <c r="M282" s="873"/>
      <c r="N282" s="873" t="s">
        <v>77</v>
      </c>
      <c r="O282" s="878">
        <v>53000</v>
      </c>
      <c r="P282" s="879" t="s">
        <v>71</v>
      </c>
      <c r="Q282" s="48"/>
    </row>
    <row r="283" spans="1:17" ht="24">
      <c r="A283" s="872">
        <v>277</v>
      </c>
      <c r="B283" s="873" t="str">
        <f t="shared" si="15"/>
        <v>3.05.02.01.020</v>
      </c>
      <c r="C283" s="874" t="s">
        <v>795</v>
      </c>
      <c r="D283" s="885" t="s">
        <v>888</v>
      </c>
      <c r="E283" s="876" t="s">
        <v>375</v>
      </c>
      <c r="F283" s="886" t="s">
        <v>889</v>
      </c>
      <c r="G283" s="886" t="s">
        <v>79</v>
      </c>
      <c r="H283" s="887">
        <v>2015</v>
      </c>
      <c r="I283" s="880" t="s">
        <v>760</v>
      </c>
      <c r="J283" s="877"/>
      <c r="K283" s="877"/>
      <c r="L283" s="873"/>
      <c r="M283" s="873"/>
      <c r="N283" s="873" t="s">
        <v>77</v>
      </c>
      <c r="O283" s="878">
        <v>53000</v>
      </c>
      <c r="P283" s="879" t="s">
        <v>71</v>
      </c>
      <c r="Q283" s="48"/>
    </row>
    <row r="284" spans="1:17" ht="24">
      <c r="A284" s="872">
        <v>278</v>
      </c>
      <c r="B284" s="873" t="str">
        <f t="shared" si="15"/>
        <v>3.05.02.01.020</v>
      </c>
      <c r="C284" s="874" t="s">
        <v>423</v>
      </c>
      <c r="D284" s="885" t="s">
        <v>888</v>
      </c>
      <c r="E284" s="876" t="s">
        <v>375</v>
      </c>
      <c r="F284" s="886" t="s">
        <v>889</v>
      </c>
      <c r="G284" s="886" t="s">
        <v>79</v>
      </c>
      <c r="H284" s="887">
        <v>2015</v>
      </c>
      <c r="I284" s="880" t="s">
        <v>760</v>
      </c>
      <c r="J284" s="877"/>
      <c r="K284" s="877"/>
      <c r="L284" s="873"/>
      <c r="M284" s="873"/>
      <c r="N284" s="873" t="s">
        <v>77</v>
      </c>
      <c r="O284" s="878">
        <v>53000</v>
      </c>
      <c r="P284" s="879" t="s">
        <v>71</v>
      </c>
      <c r="Q284" s="48"/>
    </row>
    <row r="285" spans="1:17" ht="24">
      <c r="A285" s="872">
        <v>279</v>
      </c>
      <c r="B285" s="873" t="str">
        <f t="shared" si="15"/>
        <v>3.05.02.01.020</v>
      </c>
      <c r="C285" s="874" t="s">
        <v>471</v>
      </c>
      <c r="D285" s="885" t="s">
        <v>888</v>
      </c>
      <c r="E285" s="876" t="s">
        <v>375</v>
      </c>
      <c r="F285" s="886" t="s">
        <v>889</v>
      </c>
      <c r="G285" s="886" t="s">
        <v>79</v>
      </c>
      <c r="H285" s="887">
        <v>2015</v>
      </c>
      <c r="I285" s="880" t="s">
        <v>760</v>
      </c>
      <c r="J285" s="877"/>
      <c r="K285" s="877"/>
      <c r="L285" s="873"/>
      <c r="M285" s="873"/>
      <c r="N285" s="873" t="s">
        <v>77</v>
      </c>
      <c r="O285" s="878">
        <v>53000</v>
      </c>
      <c r="P285" s="879" t="s">
        <v>71</v>
      </c>
      <c r="Q285" s="48"/>
    </row>
    <row r="286" spans="1:17" ht="24">
      <c r="A286" s="872">
        <v>280</v>
      </c>
      <c r="B286" s="873" t="str">
        <f t="shared" si="15"/>
        <v>3.05.02.01.020</v>
      </c>
      <c r="C286" s="874" t="s">
        <v>796</v>
      </c>
      <c r="D286" s="885" t="s">
        <v>888</v>
      </c>
      <c r="E286" s="876" t="s">
        <v>375</v>
      </c>
      <c r="F286" s="886" t="s">
        <v>889</v>
      </c>
      <c r="G286" s="886" t="s">
        <v>79</v>
      </c>
      <c r="H286" s="887">
        <v>2015</v>
      </c>
      <c r="I286" s="880" t="s">
        <v>760</v>
      </c>
      <c r="J286" s="877"/>
      <c r="K286" s="877"/>
      <c r="L286" s="873"/>
      <c r="M286" s="873"/>
      <c r="N286" s="873" t="s">
        <v>77</v>
      </c>
      <c r="O286" s="878">
        <v>53000</v>
      </c>
      <c r="P286" s="879" t="s">
        <v>71</v>
      </c>
      <c r="Q286" s="48"/>
    </row>
    <row r="287" spans="1:17" ht="24">
      <c r="A287" s="872">
        <v>281</v>
      </c>
      <c r="B287" s="873" t="str">
        <f t="shared" si="15"/>
        <v>3.05.02.01.020</v>
      </c>
      <c r="C287" s="874" t="s">
        <v>474</v>
      </c>
      <c r="D287" s="885" t="s">
        <v>888</v>
      </c>
      <c r="E287" s="876" t="s">
        <v>375</v>
      </c>
      <c r="F287" s="886" t="s">
        <v>889</v>
      </c>
      <c r="G287" s="886" t="s">
        <v>79</v>
      </c>
      <c r="H287" s="887">
        <v>2015</v>
      </c>
      <c r="I287" s="880" t="s">
        <v>760</v>
      </c>
      <c r="J287" s="877"/>
      <c r="K287" s="877"/>
      <c r="L287" s="873"/>
      <c r="M287" s="873"/>
      <c r="N287" s="873" t="s">
        <v>77</v>
      </c>
      <c r="O287" s="878">
        <v>53000</v>
      </c>
      <c r="P287" s="879" t="s">
        <v>71</v>
      </c>
      <c r="Q287" s="48"/>
    </row>
    <row r="288" spans="1:17" ht="24">
      <c r="A288" s="872">
        <v>282</v>
      </c>
      <c r="B288" s="873" t="str">
        <f t="shared" si="15"/>
        <v>3.05.02.01.020</v>
      </c>
      <c r="C288" s="874" t="s">
        <v>425</v>
      </c>
      <c r="D288" s="885" t="s">
        <v>888</v>
      </c>
      <c r="E288" s="876" t="s">
        <v>375</v>
      </c>
      <c r="F288" s="886" t="s">
        <v>889</v>
      </c>
      <c r="G288" s="886" t="s">
        <v>79</v>
      </c>
      <c r="H288" s="887">
        <v>2015</v>
      </c>
      <c r="I288" s="880" t="s">
        <v>760</v>
      </c>
      <c r="J288" s="877"/>
      <c r="K288" s="877"/>
      <c r="L288" s="873"/>
      <c r="M288" s="873"/>
      <c r="N288" s="873" t="s">
        <v>77</v>
      </c>
      <c r="O288" s="878">
        <v>53000</v>
      </c>
      <c r="P288" s="879" t="s">
        <v>71</v>
      </c>
      <c r="Q288" s="48"/>
    </row>
    <row r="289" spans="1:17" ht="24">
      <c r="A289" s="872">
        <v>283</v>
      </c>
      <c r="B289" s="873" t="str">
        <f t="shared" si="15"/>
        <v>3.05.02.01.020</v>
      </c>
      <c r="C289" s="874" t="s">
        <v>428</v>
      </c>
      <c r="D289" s="885" t="s">
        <v>888</v>
      </c>
      <c r="E289" s="876" t="s">
        <v>375</v>
      </c>
      <c r="F289" s="886" t="s">
        <v>889</v>
      </c>
      <c r="G289" s="886" t="s">
        <v>79</v>
      </c>
      <c r="H289" s="887">
        <v>2015</v>
      </c>
      <c r="I289" s="880" t="s">
        <v>760</v>
      </c>
      <c r="J289" s="877"/>
      <c r="K289" s="877"/>
      <c r="L289" s="873"/>
      <c r="M289" s="873"/>
      <c r="N289" s="873" t="s">
        <v>77</v>
      </c>
      <c r="O289" s="878">
        <v>53000</v>
      </c>
      <c r="P289" s="879" t="s">
        <v>71</v>
      </c>
      <c r="Q289" s="48"/>
    </row>
    <row r="290" spans="1:17" ht="24">
      <c r="A290" s="872">
        <v>284</v>
      </c>
      <c r="B290" s="873" t="str">
        <f t="shared" si="15"/>
        <v>3.05.02.01.020</v>
      </c>
      <c r="C290" s="874" t="s">
        <v>431</v>
      </c>
      <c r="D290" s="885" t="s">
        <v>888</v>
      </c>
      <c r="E290" s="876" t="s">
        <v>375</v>
      </c>
      <c r="F290" s="886" t="s">
        <v>889</v>
      </c>
      <c r="G290" s="886" t="s">
        <v>79</v>
      </c>
      <c r="H290" s="887">
        <v>2015</v>
      </c>
      <c r="I290" s="880" t="s">
        <v>760</v>
      </c>
      <c r="J290" s="877"/>
      <c r="K290" s="877"/>
      <c r="L290" s="873"/>
      <c r="M290" s="873"/>
      <c r="N290" s="873" t="s">
        <v>77</v>
      </c>
      <c r="O290" s="878">
        <v>53000</v>
      </c>
      <c r="P290" s="879" t="s">
        <v>71</v>
      </c>
      <c r="Q290" s="48"/>
    </row>
    <row r="291" spans="1:17" ht="24">
      <c r="A291" s="872">
        <v>285</v>
      </c>
      <c r="B291" s="873" t="str">
        <f t="shared" si="15"/>
        <v>3.05.02.01.020</v>
      </c>
      <c r="C291" s="874" t="s">
        <v>434</v>
      </c>
      <c r="D291" s="885" t="s">
        <v>888</v>
      </c>
      <c r="E291" s="876" t="s">
        <v>375</v>
      </c>
      <c r="F291" s="886" t="s">
        <v>889</v>
      </c>
      <c r="G291" s="886" t="s">
        <v>79</v>
      </c>
      <c r="H291" s="887">
        <v>2015</v>
      </c>
      <c r="I291" s="880" t="s">
        <v>760</v>
      </c>
      <c r="J291" s="877"/>
      <c r="K291" s="877"/>
      <c r="L291" s="873"/>
      <c r="M291" s="873"/>
      <c r="N291" s="873" t="s">
        <v>77</v>
      </c>
      <c r="O291" s="878">
        <v>53000</v>
      </c>
      <c r="P291" s="879" t="s">
        <v>71</v>
      </c>
      <c r="Q291" s="48"/>
    </row>
    <row r="292" spans="1:17" ht="24">
      <c r="A292" s="872">
        <v>286</v>
      </c>
      <c r="B292" s="873" t="str">
        <f t="shared" si="15"/>
        <v>3.05.02.01.020</v>
      </c>
      <c r="C292" s="874" t="s">
        <v>797</v>
      </c>
      <c r="D292" s="885" t="s">
        <v>888</v>
      </c>
      <c r="E292" s="876" t="s">
        <v>375</v>
      </c>
      <c r="F292" s="886" t="s">
        <v>889</v>
      </c>
      <c r="G292" s="886" t="s">
        <v>79</v>
      </c>
      <c r="H292" s="887">
        <v>2015</v>
      </c>
      <c r="I292" s="880" t="s">
        <v>760</v>
      </c>
      <c r="J292" s="877"/>
      <c r="K292" s="877"/>
      <c r="L292" s="873"/>
      <c r="M292" s="873"/>
      <c r="N292" s="873" t="s">
        <v>77</v>
      </c>
      <c r="O292" s="878">
        <v>53000</v>
      </c>
      <c r="P292" s="879" t="s">
        <v>71</v>
      </c>
      <c r="Q292" s="48"/>
    </row>
    <row r="293" spans="1:17" ht="24">
      <c r="A293" s="872">
        <v>287</v>
      </c>
      <c r="B293" s="873" t="str">
        <f t="shared" si="15"/>
        <v>3.05.02.01.020</v>
      </c>
      <c r="C293" s="874" t="s">
        <v>798</v>
      </c>
      <c r="D293" s="885" t="s">
        <v>888</v>
      </c>
      <c r="E293" s="876" t="s">
        <v>375</v>
      </c>
      <c r="F293" s="886" t="s">
        <v>889</v>
      </c>
      <c r="G293" s="886" t="s">
        <v>79</v>
      </c>
      <c r="H293" s="887">
        <v>2015</v>
      </c>
      <c r="I293" s="880" t="s">
        <v>760</v>
      </c>
      <c r="J293" s="877"/>
      <c r="K293" s="877"/>
      <c r="L293" s="873"/>
      <c r="M293" s="873"/>
      <c r="N293" s="873" t="s">
        <v>77</v>
      </c>
      <c r="O293" s="878">
        <v>53000</v>
      </c>
      <c r="P293" s="879" t="s">
        <v>71</v>
      </c>
      <c r="Q293" s="48"/>
    </row>
    <row r="294" spans="1:17" ht="24">
      <c r="A294" s="872">
        <v>288</v>
      </c>
      <c r="B294" s="873" t="str">
        <f t="shared" si="15"/>
        <v>3.05.02.01.020</v>
      </c>
      <c r="C294" s="874" t="s">
        <v>799</v>
      </c>
      <c r="D294" s="885" t="s">
        <v>888</v>
      </c>
      <c r="E294" s="876" t="s">
        <v>375</v>
      </c>
      <c r="F294" s="886" t="s">
        <v>889</v>
      </c>
      <c r="G294" s="886" t="s">
        <v>79</v>
      </c>
      <c r="H294" s="887">
        <v>2015</v>
      </c>
      <c r="I294" s="880" t="s">
        <v>760</v>
      </c>
      <c r="J294" s="877"/>
      <c r="K294" s="877"/>
      <c r="L294" s="873"/>
      <c r="M294" s="873"/>
      <c r="N294" s="873" t="s">
        <v>77</v>
      </c>
      <c r="O294" s="878">
        <v>53000</v>
      </c>
      <c r="P294" s="879" t="s">
        <v>71</v>
      </c>
      <c r="Q294" s="48"/>
    </row>
    <row r="295" spans="1:17" ht="24">
      <c r="A295" s="872">
        <v>289</v>
      </c>
      <c r="B295" s="873" t="str">
        <f t="shared" si="15"/>
        <v>3.05.02.01.020</v>
      </c>
      <c r="C295" s="874" t="s">
        <v>800</v>
      </c>
      <c r="D295" s="885" t="s">
        <v>888</v>
      </c>
      <c r="E295" s="876" t="s">
        <v>375</v>
      </c>
      <c r="F295" s="886" t="s">
        <v>889</v>
      </c>
      <c r="G295" s="886" t="s">
        <v>79</v>
      </c>
      <c r="H295" s="887">
        <v>2015</v>
      </c>
      <c r="I295" s="880" t="s">
        <v>760</v>
      </c>
      <c r="J295" s="877"/>
      <c r="K295" s="877"/>
      <c r="L295" s="873"/>
      <c r="M295" s="873"/>
      <c r="N295" s="873" t="s">
        <v>77</v>
      </c>
      <c r="O295" s="878">
        <v>53000</v>
      </c>
      <c r="P295" s="879" t="s">
        <v>71</v>
      </c>
      <c r="Q295" s="48"/>
    </row>
    <row r="296" spans="1:17" ht="24">
      <c r="A296" s="872">
        <v>290</v>
      </c>
      <c r="B296" s="873" t="str">
        <f t="shared" si="15"/>
        <v>3.05.02.01.020</v>
      </c>
      <c r="C296" s="874" t="s">
        <v>801</v>
      </c>
      <c r="D296" s="885" t="s">
        <v>888</v>
      </c>
      <c r="E296" s="876" t="s">
        <v>375</v>
      </c>
      <c r="F296" s="886" t="s">
        <v>889</v>
      </c>
      <c r="G296" s="886" t="s">
        <v>79</v>
      </c>
      <c r="H296" s="887">
        <v>2015</v>
      </c>
      <c r="I296" s="880" t="s">
        <v>760</v>
      </c>
      <c r="J296" s="877"/>
      <c r="K296" s="877"/>
      <c r="L296" s="873"/>
      <c r="M296" s="873"/>
      <c r="N296" s="873" t="s">
        <v>77</v>
      </c>
      <c r="O296" s="878">
        <v>53000</v>
      </c>
      <c r="P296" s="879" t="s">
        <v>71</v>
      </c>
      <c r="Q296" s="48"/>
    </row>
    <row r="297" spans="1:17" ht="24">
      <c r="A297" s="872">
        <v>291</v>
      </c>
      <c r="B297" s="873" t="str">
        <f t="shared" si="15"/>
        <v>3.05.02.01.020</v>
      </c>
      <c r="C297" s="874" t="s">
        <v>802</v>
      </c>
      <c r="D297" s="885" t="s">
        <v>888</v>
      </c>
      <c r="E297" s="876" t="s">
        <v>375</v>
      </c>
      <c r="F297" s="886" t="s">
        <v>889</v>
      </c>
      <c r="G297" s="886" t="s">
        <v>79</v>
      </c>
      <c r="H297" s="887">
        <v>2015</v>
      </c>
      <c r="I297" s="880" t="s">
        <v>760</v>
      </c>
      <c r="J297" s="877"/>
      <c r="K297" s="877"/>
      <c r="L297" s="873"/>
      <c r="M297" s="873"/>
      <c r="N297" s="873" t="s">
        <v>77</v>
      </c>
      <c r="O297" s="878">
        <v>53000</v>
      </c>
      <c r="P297" s="879" t="s">
        <v>71</v>
      </c>
      <c r="Q297" s="48"/>
    </row>
    <row r="298" spans="1:17" ht="24">
      <c r="A298" s="872">
        <v>292</v>
      </c>
      <c r="B298" s="873" t="str">
        <f t="shared" si="15"/>
        <v>3.05.02.01.020</v>
      </c>
      <c r="C298" s="874" t="s">
        <v>803</v>
      </c>
      <c r="D298" s="885" t="s">
        <v>888</v>
      </c>
      <c r="E298" s="876" t="s">
        <v>375</v>
      </c>
      <c r="F298" s="886" t="s">
        <v>889</v>
      </c>
      <c r="G298" s="886" t="s">
        <v>79</v>
      </c>
      <c r="H298" s="887">
        <v>2015</v>
      </c>
      <c r="I298" s="880" t="s">
        <v>760</v>
      </c>
      <c r="J298" s="877"/>
      <c r="K298" s="877"/>
      <c r="L298" s="873"/>
      <c r="M298" s="873"/>
      <c r="N298" s="873" t="s">
        <v>77</v>
      </c>
      <c r="O298" s="878">
        <v>53000</v>
      </c>
      <c r="P298" s="879" t="s">
        <v>71</v>
      </c>
      <c r="Q298" s="48"/>
    </row>
    <row r="299" spans="1:17" ht="24">
      <c r="A299" s="872">
        <v>293</v>
      </c>
      <c r="B299" s="873" t="str">
        <f t="shared" si="15"/>
        <v>3.05.02.01.020</v>
      </c>
      <c r="C299" s="874" t="s">
        <v>804</v>
      </c>
      <c r="D299" s="885" t="s">
        <v>888</v>
      </c>
      <c r="E299" s="876" t="s">
        <v>375</v>
      </c>
      <c r="F299" s="886" t="s">
        <v>889</v>
      </c>
      <c r="G299" s="886" t="s">
        <v>79</v>
      </c>
      <c r="H299" s="887">
        <v>2015</v>
      </c>
      <c r="I299" s="880" t="s">
        <v>760</v>
      </c>
      <c r="J299" s="877"/>
      <c r="K299" s="877"/>
      <c r="L299" s="873"/>
      <c r="M299" s="873"/>
      <c r="N299" s="873" t="s">
        <v>77</v>
      </c>
      <c r="O299" s="878">
        <v>53000</v>
      </c>
      <c r="P299" s="879" t="s">
        <v>71</v>
      </c>
      <c r="Q299" s="48"/>
    </row>
    <row r="300" spans="1:17" ht="24">
      <c r="A300" s="872">
        <v>294</v>
      </c>
      <c r="B300" s="873" t="str">
        <f t="shared" si="15"/>
        <v>3.05.02.01.020</v>
      </c>
      <c r="C300" s="874" t="s">
        <v>805</v>
      </c>
      <c r="D300" s="885" t="s">
        <v>888</v>
      </c>
      <c r="E300" s="876" t="s">
        <v>375</v>
      </c>
      <c r="F300" s="886" t="s">
        <v>889</v>
      </c>
      <c r="G300" s="886" t="s">
        <v>79</v>
      </c>
      <c r="H300" s="887">
        <v>2015</v>
      </c>
      <c r="I300" s="880" t="s">
        <v>760</v>
      </c>
      <c r="J300" s="877"/>
      <c r="K300" s="877"/>
      <c r="L300" s="873"/>
      <c r="M300" s="873"/>
      <c r="N300" s="873" t="s">
        <v>77</v>
      </c>
      <c r="O300" s="878">
        <v>53000</v>
      </c>
      <c r="P300" s="879" t="s">
        <v>71</v>
      </c>
      <c r="Q300" s="48"/>
    </row>
    <row r="301" spans="1:17" ht="24">
      <c r="A301" s="872">
        <v>295</v>
      </c>
      <c r="B301" s="873" t="str">
        <f t="shared" si="15"/>
        <v>3.05.02.01.020</v>
      </c>
      <c r="C301" s="874" t="s">
        <v>806</v>
      </c>
      <c r="D301" s="885" t="s">
        <v>888</v>
      </c>
      <c r="E301" s="876" t="s">
        <v>375</v>
      </c>
      <c r="F301" s="886" t="s">
        <v>889</v>
      </c>
      <c r="G301" s="886" t="s">
        <v>79</v>
      </c>
      <c r="H301" s="887">
        <v>2015</v>
      </c>
      <c r="I301" s="880" t="s">
        <v>760</v>
      </c>
      <c r="J301" s="877"/>
      <c r="K301" s="877"/>
      <c r="L301" s="873"/>
      <c r="M301" s="873"/>
      <c r="N301" s="873" t="s">
        <v>77</v>
      </c>
      <c r="O301" s="878">
        <v>53000</v>
      </c>
      <c r="P301" s="879" t="s">
        <v>71</v>
      </c>
      <c r="Q301" s="48"/>
    </row>
    <row r="302" spans="1:17" ht="24">
      <c r="A302" s="872">
        <v>296</v>
      </c>
      <c r="B302" s="873" t="str">
        <f t="shared" si="15"/>
        <v>3.05.02.01.020</v>
      </c>
      <c r="C302" s="874" t="s">
        <v>807</v>
      </c>
      <c r="D302" s="885" t="s">
        <v>888</v>
      </c>
      <c r="E302" s="876" t="s">
        <v>375</v>
      </c>
      <c r="F302" s="886" t="s">
        <v>889</v>
      </c>
      <c r="G302" s="886" t="s">
        <v>79</v>
      </c>
      <c r="H302" s="887">
        <v>2015</v>
      </c>
      <c r="I302" s="880" t="s">
        <v>760</v>
      </c>
      <c r="J302" s="877"/>
      <c r="K302" s="877"/>
      <c r="L302" s="873"/>
      <c r="M302" s="873"/>
      <c r="N302" s="873" t="s">
        <v>77</v>
      </c>
      <c r="O302" s="878">
        <v>53000</v>
      </c>
      <c r="P302" s="879" t="s">
        <v>71</v>
      </c>
      <c r="Q302" s="48"/>
    </row>
    <row r="303" spans="1:17" ht="24">
      <c r="A303" s="872">
        <v>297</v>
      </c>
      <c r="B303" s="873" t="str">
        <f t="shared" si="15"/>
        <v>3.05.02.01.020</v>
      </c>
      <c r="C303" s="874" t="s">
        <v>808</v>
      </c>
      <c r="D303" s="885" t="s">
        <v>888</v>
      </c>
      <c r="E303" s="876" t="s">
        <v>375</v>
      </c>
      <c r="F303" s="886" t="s">
        <v>889</v>
      </c>
      <c r="G303" s="886" t="s">
        <v>79</v>
      </c>
      <c r="H303" s="887">
        <v>2015</v>
      </c>
      <c r="I303" s="880" t="s">
        <v>760</v>
      </c>
      <c r="J303" s="877"/>
      <c r="K303" s="877"/>
      <c r="L303" s="873"/>
      <c r="M303" s="873"/>
      <c r="N303" s="873" t="s">
        <v>77</v>
      </c>
      <c r="O303" s="878">
        <v>53000</v>
      </c>
      <c r="P303" s="879" t="s">
        <v>71</v>
      </c>
      <c r="Q303" s="48"/>
    </row>
    <row r="304" spans="1:17" ht="24">
      <c r="A304" s="872">
        <v>298</v>
      </c>
      <c r="B304" s="873" t="str">
        <f t="shared" si="15"/>
        <v>3.05.02.01.020</v>
      </c>
      <c r="C304" s="874" t="s">
        <v>809</v>
      </c>
      <c r="D304" s="885" t="s">
        <v>888</v>
      </c>
      <c r="E304" s="876" t="s">
        <v>375</v>
      </c>
      <c r="F304" s="886" t="s">
        <v>889</v>
      </c>
      <c r="G304" s="886" t="s">
        <v>79</v>
      </c>
      <c r="H304" s="887">
        <v>2015</v>
      </c>
      <c r="I304" s="880" t="s">
        <v>760</v>
      </c>
      <c r="J304" s="877"/>
      <c r="K304" s="877"/>
      <c r="L304" s="873"/>
      <c r="M304" s="873"/>
      <c r="N304" s="873" t="s">
        <v>77</v>
      </c>
      <c r="O304" s="878">
        <v>53000</v>
      </c>
      <c r="P304" s="879" t="s">
        <v>71</v>
      </c>
      <c r="Q304" s="48"/>
    </row>
    <row r="305" spans="1:17" ht="24">
      <c r="A305" s="872">
        <v>299</v>
      </c>
      <c r="B305" s="873" t="str">
        <f t="shared" si="15"/>
        <v>3.05.02.01.020</v>
      </c>
      <c r="C305" s="874" t="s">
        <v>810</v>
      </c>
      <c r="D305" s="885" t="s">
        <v>888</v>
      </c>
      <c r="E305" s="876" t="s">
        <v>375</v>
      </c>
      <c r="F305" s="886" t="s">
        <v>889</v>
      </c>
      <c r="G305" s="886" t="s">
        <v>79</v>
      </c>
      <c r="H305" s="887">
        <v>2015</v>
      </c>
      <c r="I305" s="880" t="s">
        <v>760</v>
      </c>
      <c r="J305" s="877"/>
      <c r="K305" s="877"/>
      <c r="L305" s="873"/>
      <c r="M305" s="873"/>
      <c r="N305" s="873" t="s">
        <v>77</v>
      </c>
      <c r="O305" s="878">
        <v>53000</v>
      </c>
      <c r="P305" s="879" t="s">
        <v>71</v>
      </c>
      <c r="Q305" s="48"/>
    </row>
    <row r="306" spans="1:17" ht="24">
      <c r="A306" s="872">
        <v>300</v>
      </c>
      <c r="B306" s="873" t="str">
        <f t="shared" si="15"/>
        <v>3.05.02.01.020</v>
      </c>
      <c r="C306" s="874" t="s">
        <v>811</v>
      </c>
      <c r="D306" s="885" t="s">
        <v>888</v>
      </c>
      <c r="E306" s="876" t="s">
        <v>375</v>
      </c>
      <c r="F306" s="886" t="s">
        <v>889</v>
      </c>
      <c r="G306" s="886" t="s">
        <v>79</v>
      </c>
      <c r="H306" s="887">
        <v>2015</v>
      </c>
      <c r="I306" s="880" t="s">
        <v>760</v>
      </c>
      <c r="J306" s="877"/>
      <c r="K306" s="877"/>
      <c r="L306" s="873"/>
      <c r="M306" s="873"/>
      <c r="N306" s="873" t="s">
        <v>77</v>
      </c>
      <c r="O306" s="878">
        <v>53000</v>
      </c>
      <c r="P306" s="879" t="s">
        <v>71</v>
      </c>
      <c r="Q306" s="48"/>
    </row>
    <row r="307" spans="1:17" ht="24">
      <c r="A307" s="872">
        <v>301</v>
      </c>
      <c r="B307" s="873" t="str">
        <f t="shared" si="15"/>
        <v>3.05.02.01.020</v>
      </c>
      <c r="C307" s="874" t="s">
        <v>812</v>
      </c>
      <c r="D307" s="885" t="s">
        <v>888</v>
      </c>
      <c r="E307" s="876" t="s">
        <v>375</v>
      </c>
      <c r="F307" s="886" t="s">
        <v>889</v>
      </c>
      <c r="G307" s="886" t="s">
        <v>79</v>
      </c>
      <c r="H307" s="887">
        <v>2015</v>
      </c>
      <c r="I307" s="880" t="s">
        <v>760</v>
      </c>
      <c r="J307" s="877"/>
      <c r="K307" s="877"/>
      <c r="L307" s="873"/>
      <c r="M307" s="873"/>
      <c r="N307" s="873" t="s">
        <v>77</v>
      </c>
      <c r="O307" s="878">
        <v>53000</v>
      </c>
      <c r="P307" s="879" t="s">
        <v>71</v>
      </c>
      <c r="Q307" s="48"/>
    </row>
    <row r="308" spans="1:17" ht="24">
      <c r="A308" s="872">
        <v>302</v>
      </c>
      <c r="B308" s="873" t="str">
        <f t="shared" si="15"/>
        <v>3.05.02.01.020</v>
      </c>
      <c r="C308" s="874" t="s">
        <v>813</v>
      </c>
      <c r="D308" s="885" t="s">
        <v>888</v>
      </c>
      <c r="E308" s="876" t="s">
        <v>375</v>
      </c>
      <c r="F308" s="886" t="s">
        <v>889</v>
      </c>
      <c r="G308" s="886" t="s">
        <v>79</v>
      </c>
      <c r="H308" s="887">
        <v>2015</v>
      </c>
      <c r="I308" s="880" t="s">
        <v>760</v>
      </c>
      <c r="J308" s="877"/>
      <c r="K308" s="877"/>
      <c r="L308" s="873"/>
      <c r="M308" s="873"/>
      <c r="N308" s="873" t="s">
        <v>77</v>
      </c>
      <c r="O308" s="878">
        <v>53000</v>
      </c>
      <c r="P308" s="879" t="s">
        <v>71</v>
      </c>
      <c r="Q308" s="48"/>
    </row>
    <row r="309" spans="1:17" ht="24">
      <c r="A309" s="872">
        <v>303</v>
      </c>
      <c r="B309" s="873" t="str">
        <f t="shared" si="15"/>
        <v>3.05.02.01.020</v>
      </c>
      <c r="C309" s="874" t="s">
        <v>814</v>
      </c>
      <c r="D309" s="885" t="s">
        <v>888</v>
      </c>
      <c r="E309" s="876" t="s">
        <v>375</v>
      </c>
      <c r="F309" s="886" t="s">
        <v>889</v>
      </c>
      <c r="G309" s="886" t="s">
        <v>79</v>
      </c>
      <c r="H309" s="887">
        <v>2015</v>
      </c>
      <c r="I309" s="880" t="s">
        <v>760</v>
      </c>
      <c r="J309" s="877"/>
      <c r="K309" s="877"/>
      <c r="L309" s="873"/>
      <c r="M309" s="873"/>
      <c r="N309" s="873" t="s">
        <v>77</v>
      </c>
      <c r="O309" s="878">
        <v>53000</v>
      </c>
      <c r="P309" s="879" t="s">
        <v>71</v>
      </c>
      <c r="Q309" s="48"/>
    </row>
    <row r="310" spans="1:17" ht="24">
      <c r="A310" s="872">
        <v>304</v>
      </c>
      <c r="B310" s="873" t="str">
        <f t="shared" si="15"/>
        <v>3.05.02.01.020</v>
      </c>
      <c r="C310" s="874" t="s">
        <v>815</v>
      </c>
      <c r="D310" s="885" t="s">
        <v>888</v>
      </c>
      <c r="E310" s="876" t="s">
        <v>375</v>
      </c>
      <c r="F310" s="886" t="s">
        <v>889</v>
      </c>
      <c r="G310" s="886" t="s">
        <v>79</v>
      </c>
      <c r="H310" s="887">
        <v>2015</v>
      </c>
      <c r="I310" s="880" t="s">
        <v>760</v>
      </c>
      <c r="J310" s="877"/>
      <c r="K310" s="877"/>
      <c r="L310" s="873"/>
      <c r="M310" s="873"/>
      <c r="N310" s="873" t="s">
        <v>77</v>
      </c>
      <c r="O310" s="878">
        <v>53000</v>
      </c>
      <c r="P310" s="879" t="s">
        <v>71</v>
      </c>
      <c r="Q310" s="48"/>
    </row>
    <row r="311" spans="1:17" ht="24">
      <c r="A311" s="872">
        <v>305</v>
      </c>
      <c r="B311" s="873" t="str">
        <f t="shared" si="15"/>
        <v>3.05.02.01.020</v>
      </c>
      <c r="C311" s="874" t="s">
        <v>816</v>
      </c>
      <c r="D311" s="885" t="s">
        <v>888</v>
      </c>
      <c r="E311" s="876" t="s">
        <v>375</v>
      </c>
      <c r="F311" s="886" t="s">
        <v>889</v>
      </c>
      <c r="G311" s="886" t="s">
        <v>79</v>
      </c>
      <c r="H311" s="887">
        <v>2015</v>
      </c>
      <c r="I311" s="880" t="s">
        <v>760</v>
      </c>
      <c r="J311" s="877"/>
      <c r="K311" s="877"/>
      <c r="L311" s="873"/>
      <c r="M311" s="873"/>
      <c r="N311" s="873" t="s">
        <v>77</v>
      </c>
      <c r="O311" s="878">
        <v>53000</v>
      </c>
      <c r="P311" s="879" t="s">
        <v>71</v>
      </c>
      <c r="Q311" s="48"/>
    </row>
    <row r="312" spans="1:17" ht="24">
      <c r="A312" s="872">
        <v>306</v>
      </c>
      <c r="B312" s="873" t="str">
        <f t="shared" si="15"/>
        <v>3.05.02.01.020</v>
      </c>
      <c r="C312" s="874" t="s">
        <v>817</v>
      </c>
      <c r="D312" s="885" t="s">
        <v>888</v>
      </c>
      <c r="E312" s="876" t="s">
        <v>375</v>
      </c>
      <c r="F312" s="886" t="s">
        <v>889</v>
      </c>
      <c r="G312" s="886" t="s">
        <v>79</v>
      </c>
      <c r="H312" s="887">
        <v>2015</v>
      </c>
      <c r="I312" s="880" t="s">
        <v>760</v>
      </c>
      <c r="J312" s="877"/>
      <c r="K312" s="877"/>
      <c r="L312" s="873"/>
      <c r="M312" s="873"/>
      <c r="N312" s="873" t="s">
        <v>77</v>
      </c>
      <c r="O312" s="878">
        <v>53000</v>
      </c>
      <c r="P312" s="879" t="s">
        <v>71</v>
      </c>
      <c r="Q312" s="48"/>
    </row>
    <row r="313" spans="1:17" ht="24">
      <c r="A313" s="872">
        <v>307</v>
      </c>
      <c r="B313" s="873" t="str">
        <f t="shared" si="15"/>
        <v>3.05.02.01.020</v>
      </c>
      <c r="C313" s="874" t="s">
        <v>818</v>
      </c>
      <c r="D313" s="885" t="s">
        <v>888</v>
      </c>
      <c r="E313" s="876" t="s">
        <v>375</v>
      </c>
      <c r="F313" s="886" t="s">
        <v>889</v>
      </c>
      <c r="G313" s="886" t="s">
        <v>79</v>
      </c>
      <c r="H313" s="887">
        <v>2015</v>
      </c>
      <c r="I313" s="880" t="s">
        <v>760</v>
      </c>
      <c r="J313" s="877"/>
      <c r="K313" s="877"/>
      <c r="L313" s="873"/>
      <c r="M313" s="873"/>
      <c r="N313" s="873" t="s">
        <v>77</v>
      </c>
      <c r="O313" s="878">
        <v>53000</v>
      </c>
      <c r="P313" s="879" t="s">
        <v>71</v>
      </c>
      <c r="Q313" s="48"/>
    </row>
    <row r="314" spans="1:17" ht="24">
      <c r="A314" s="872">
        <v>308</v>
      </c>
      <c r="B314" s="873" t="str">
        <f t="shared" si="15"/>
        <v>3.05.02.01.020</v>
      </c>
      <c r="C314" s="874" t="s">
        <v>819</v>
      </c>
      <c r="D314" s="885" t="s">
        <v>888</v>
      </c>
      <c r="E314" s="876" t="s">
        <v>375</v>
      </c>
      <c r="F314" s="886" t="s">
        <v>889</v>
      </c>
      <c r="G314" s="886" t="s">
        <v>79</v>
      </c>
      <c r="H314" s="887">
        <v>2015</v>
      </c>
      <c r="I314" s="880" t="s">
        <v>760</v>
      </c>
      <c r="J314" s="877"/>
      <c r="K314" s="877"/>
      <c r="L314" s="873"/>
      <c r="M314" s="873"/>
      <c r="N314" s="873" t="s">
        <v>77</v>
      </c>
      <c r="O314" s="878">
        <v>53000</v>
      </c>
      <c r="P314" s="879" t="s">
        <v>71</v>
      </c>
      <c r="Q314" s="48"/>
    </row>
    <row r="315" spans="1:17" ht="24">
      <c r="A315" s="872">
        <v>309</v>
      </c>
      <c r="B315" s="873" t="str">
        <f t="shared" si="15"/>
        <v>3.05.02.01.020</v>
      </c>
      <c r="C315" s="874" t="s">
        <v>820</v>
      </c>
      <c r="D315" s="885" t="s">
        <v>888</v>
      </c>
      <c r="E315" s="876" t="s">
        <v>375</v>
      </c>
      <c r="F315" s="886" t="s">
        <v>889</v>
      </c>
      <c r="G315" s="886" t="s">
        <v>79</v>
      </c>
      <c r="H315" s="887">
        <v>2015</v>
      </c>
      <c r="I315" s="880" t="s">
        <v>760</v>
      </c>
      <c r="J315" s="877"/>
      <c r="K315" s="877"/>
      <c r="L315" s="873"/>
      <c r="M315" s="873"/>
      <c r="N315" s="873" t="s">
        <v>77</v>
      </c>
      <c r="O315" s="878">
        <v>53000</v>
      </c>
      <c r="P315" s="879" t="s">
        <v>71</v>
      </c>
      <c r="Q315" s="48"/>
    </row>
    <row r="316" spans="1:17" ht="24">
      <c r="A316" s="872">
        <v>310</v>
      </c>
      <c r="B316" s="873" t="str">
        <f t="shared" si="15"/>
        <v>3.05.02.01.020</v>
      </c>
      <c r="C316" s="874" t="s">
        <v>821</v>
      </c>
      <c r="D316" s="885" t="s">
        <v>888</v>
      </c>
      <c r="E316" s="876" t="s">
        <v>375</v>
      </c>
      <c r="F316" s="886" t="s">
        <v>889</v>
      </c>
      <c r="G316" s="886" t="s">
        <v>79</v>
      </c>
      <c r="H316" s="887">
        <v>2015</v>
      </c>
      <c r="I316" s="880" t="s">
        <v>760</v>
      </c>
      <c r="J316" s="877"/>
      <c r="K316" s="877"/>
      <c r="L316" s="873"/>
      <c r="M316" s="873"/>
      <c r="N316" s="873" t="s">
        <v>77</v>
      </c>
      <c r="O316" s="878">
        <v>53000</v>
      </c>
      <c r="P316" s="879" t="s">
        <v>71</v>
      </c>
      <c r="Q316" s="48"/>
    </row>
    <row r="317" spans="1:17" ht="24">
      <c r="A317" s="872">
        <v>311</v>
      </c>
      <c r="B317" s="873" t="str">
        <f t="shared" si="15"/>
        <v>3.05.02.01.020</v>
      </c>
      <c r="C317" s="874" t="s">
        <v>822</v>
      </c>
      <c r="D317" s="885" t="s">
        <v>888</v>
      </c>
      <c r="E317" s="876" t="s">
        <v>375</v>
      </c>
      <c r="F317" s="886" t="s">
        <v>889</v>
      </c>
      <c r="G317" s="886" t="s">
        <v>79</v>
      </c>
      <c r="H317" s="887">
        <v>2015</v>
      </c>
      <c r="I317" s="880" t="s">
        <v>760</v>
      </c>
      <c r="J317" s="877"/>
      <c r="K317" s="877"/>
      <c r="L317" s="873"/>
      <c r="M317" s="873"/>
      <c r="N317" s="873" t="s">
        <v>77</v>
      </c>
      <c r="O317" s="878">
        <v>53000</v>
      </c>
      <c r="P317" s="879" t="s">
        <v>71</v>
      </c>
      <c r="Q317" s="48"/>
    </row>
    <row r="318" spans="1:17" ht="24">
      <c r="A318" s="872">
        <v>312</v>
      </c>
      <c r="B318" s="873" t="str">
        <f t="shared" si="15"/>
        <v>3.05.02.01.020</v>
      </c>
      <c r="C318" s="874" t="s">
        <v>823</v>
      </c>
      <c r="D318" s="885" t="s">
        <v>888</v>
      </c>
      <c r="E318" s="876" t="s">
        <v>375</v>
      </c>
      <c r="F318" s="886" t="s">
        <v>889</v>
      </c>
      <c r="G318" s="886" t="s">
        <v>79</v>
      </c>
      <c r="H318" s="887">
        <v>2015</v>
      </c>
      <c r="I318" s="880" t="s">
        <v>760</v>
      </c>
      <c r="J318" s="877"/>
      <c r="K318" s="877"/>
      <c r="L318" s="873"/>
      <c r="M318" s="873"/>
      <c r="N318" s="873" t="s">
        <v>77</v>
      </c>
      <c r="O318" s="878">
        <v>53000</v>
      </c>
      <c r="P318" s="879" t="s">
        <v>71</v>
      </c>
      <c r="Q318" s="48"/>
    </row>
    <row r="319" spans="1:17" ht="24">
      <c r="A319" s="872">
        <v>313</v>
      </c>
      <c r="B319" s="873" t="str">
        <f t="shared" si="15"/>
        <v>3.05.02.01.020</v>
      </c>
      <c r="C319" s="874" t="s">
        <v>824</v>
      </c>
      <c r="D319" s="885" t="s">
        <v>888</v>
      </c>
      <c r="E319" s="876" t="s">
        <v>375</v>
      </c>
      <c r="F319" s="886" t="s">
        <v>889</v>
      </c>
      <c r="G319" s="886" t="s">
        <v>79</v>
      </c>
      <c r="H319" s="887">
        <v>2015</v>
      </c>
      <c r="I319" s="880" t="s">
        <v>760</v>
      </c>
      <c r="J319" s="877"/>
      <c r="K319" s="877"/>
      <c r="L319" s="873"/>
      <c r="M319" s="873"/>
      <c r="N319" s="873" t="s">
        <v>77</v>
      </c>
      <c r="O319" s="878">
        <v>53000</v>
      </c>
      <c r="P319" s="879" t="s">
        <v>71</v>
      </c>
      <c r="Q319" s="48"/>
    </row>
    <row r="320" spans="1:17" ht="24">
      <c r="A320" s="872">
        <v>314</v>
      </c>
      <c r="B320" s="873" t="str">
        <f t="shared" si="15"/>
        <v>3.05.02.01.020</v>
      </c>
      <c r="C320" s="874" t="s">
        <v>825</v>
      </c>
      <c r="D320" s="885" t="s">
        <v>888</v>
      </c>
      <c r="E320" s="876" t="s">
        <v>375</v>
      </c>
      <c r="F320" s="886" t="s">
        <v>889</v>
      </c>
      <c r="G320" s="886" t="s">
        <v>79</v>
      </c>
      <c r="H320" s="887">
        <v>2015</v>
      </c>
      <c r="I320" s="880" t="s">
        <v>760</v>
      </c>
      <c r="J320" s="877"/>
      <c r="K320" s="877"/>
      <c r="L320" s="873"/>
      <c r="M320" s="873"/>
      <c r="N320" s="873" t="s">
        <v>77</v>
      </c>
      <c r="O320" s="878">
        <v>53000</v>
      </c>
      <c r="P320" s="879" t="s">
        <v>71</v>
      </c>
      <c r="Q320" s="48"/>
    </row>
    <row r="321" spans="1:17" ht="24">
      <c r="A321" s="872">
        <v>315</v>
      </c>
      <c r="B321" s="873" t="str">
        <f t="shared" ref="B321:B347" si="16">B320</f>
        <v>3.05.02.01.020</v>
      </c>
      <c r="C321" s="874" t="s">
        <v>826</v>
      </c>
      <c r="D321" s="885" t="s">
        <v>888</v>
      </c>
      <c r="E321" s="876" t="s">
        <v>375</v>
      </c>
      <c r="F321" s="886" t="s">
        <v>889</v>
      </c>
      <c r="G321" s="886" t="s">
        <v>79</v>
      </c>
      <c r="H321" s="887">
        <v>2015</v>
      </c>
      <c r="I321" s="880" t="s">
        <v>760</v>
      </c>
      <c r="J321" s="877"/>
      <c r="K321" s="877"/>
      <c r="L321" s="873"/>
      <c r="M321" s="873"/>
      <c r="N321" s="873" t="s">
        <v>77</v>
      </c>
      <c r="O321" s="878">
        <v>53000</v>
      </c>
      <c r="P321" s="879" t="s">
        <v>71</v>
      </c>
      <c r="Q321" s="48"/>
    </row>
    <row r="322" spans="1:17" ht="24">
      <c r="A322" s="872">
        <v>316</v>
      </c>
      <c r="B322" s="873" t="str">
        <f t="shared" si="16"/>
        <v>3.05.02.01.020</v>
      </c>
      <c r="C322" s="874" t="s">
        <v>827</v>
      </c>
      <c r="D322" s="885" t="s">
        <v>888</v>
      </c>
      <c r="E322" s="876" t="s">
        <v>375</v>
      </c>
      <c r="F322" s="886" t="s">
        <v>889</v>
      </c>
      <c r="G322" s="886" t="s">
        <v>79</v>
      </c>
      <c r="H322" s="887">
        <v>2015</v>
      </c>
      <c r="I322" s="880" t="s">
        <v>760</v>
      </c>
      <c r="J322" s="877"/>
      <c r="K322" s="877"/>
      <c r="L322" s="873"/>
      <c r="M322" s="873"/>
      <c r="N322" s="873" t="s">
        <v>77</v>
      </c>
      <c r="O322" s="878">
        <v>53000</v>
      </c>
      <c r="P322" s="879" t="s">
        <v>71</v>
      </c>
      <c r="Q322" s="48"/>
    </row>
    <row r="323" spans="1:17" ht="24">
      <c r="A323" s="872">
        <v>317</v>
      </c>
      <c r="B323" s="873" t="str">
        <f t="shared" si="16"/>
        <v>3.05.02.01.020</v>
      </c>
      <c r="C323" s="874" t="s">
        <v>828</v>
      </c>
      <c r="D323" s="885" t="s">
        <v>888</v>
      </c>
      <c r="E323" s="876" t="s">
        <v>375</v>
      </c>
      <c r="F323" s="886" t="s">
        <v>889</v>
      </c>
      <c r="G323" s="886" t="s">
        <v>79</v>
      </c>
      <c r="H323" s="887">
        <v>2015</v>
      </c>
      <c r="I323" s="880" t="s">
        <v>760</v>
      </c>
      <c r="J323" s="877"/>
      <c r="K323" s="877"/>
      <c r="L323" s="873"/>
      <c r="M323" s="873"/>
      <c r="N323" s="873" t="s">
        <v>77</v>
      </c>
      <c r="O323" s="878">
        <v>53000</v>
      </c>
      <c r="P323" s="879" t="s">
        <v>71</v>
      </c>
      <c r="Q323" s="48"/>
    </row>
    <row r="324" spans="1:17" ht="24">
      <c r="A324" s="872">
        <v>318</v>
      </c>
      <c r="B324" s="873" t="str">
        <f t="shared" si="16"/>
        <v>3.05.02.01.020</v>
      </c>
      <c r="C324" s="874" t="s">
        <v>829</v>
      </c>
      <c r="D324" s="885" t="s">
        <v>888</v>
      </c>
      <c r="E324" s="876" t="s">
        <v>375</v>
      </c>
      <c r="F324" s="886" t="s">
        <v>889</v>
      </c>
      <c r="G324" s="886" t="s">
        <v>79</v>
      </c>
      <c r="H324" s="887">
        <v>2015</v>
      </c>
      <c r="I324" s="880" t="s">
        <v>760</v>
      </c>
      <c r="J324" s="877"/>
      <c r="K324" s="877"/>
      <c r="L324" s="873"/>
      <c r="M324" s="873"/>
      <c r="N324" s="873" t="s">
        <v>77</v>
      </c>
      <c r="O324" s="878">
        <v>53000</v>
      </c>
      <c r="P324" s="879" t="s">
        <v>71</v>
      </c>
      <c r="Q324" s="48"/>
    </row>
    <row r="325" spans="1:17" ht="24">
      <c r="A325" s="872">
        <v>319</v>
      </c>
      <c r="B325" s="873" t="str">
        <f t="shared" si="16"/>
        <v>3.05.02.01.020</v>
      </c>
      <c r="C325" s="874" t="s">
        <v>830</v>
      </c>
      <c r="D325" s="885" t="s">
        <v>888</v>
      </c>
      <c r="E325" s="876" t="s">
        <v>375</v>
      </c>
      <c r="F325" s="886" t="s">
        <v>889</v>
      </c>
      <c r="G325" s="886" t="s">
        <v>79</v>
      </c>
      <c r="H325" s="887">
        <v>2015</v>
      </c>
      <c r="I325" s="880" t="s">
        <v>760</v>
      </c>
      <c r="J325" s="877"/>
      <c r="K325" s="877"/>
      <c r="L325" s="873"/>
      <c r="M325" s="873"/>
      <c r="N325" s="873" t="s">
        <v>77</v>
      </c>
      <c r="O325" s="878">
        <v>53000</v>
      </c>
      <c r="P325" s="879" t="s">
        <v>71</v>
      </c>
      <c r="Q325" s="48"/>
    </row>
    <row r="326" spans="1:17" ht="24">
      <c r="A326" s="872">
        <v>320</v>
      </c>
      <c r="B326" s="873" t="str">
        <f t="shared" si="16"/>
        <v>3.05.02.01.020</v>
      </c>
      <c r="C326" s="874" t="s">
        <v>831</v>
      </c>
      <c r="D326" s="885" t="s">
        <v>888</v>
      </c>
      <c r="E326" s="876" t="s">
        <v>375</v>
      </c>
      <c r="F326" s="886" t="s">
        <v>889</v>
      </c>
      <c r="G326" s="886" t="s">
        <v>79</v>
      </c>
      <c r="H326" s="887">
        <v>2015</v>
      </c>
      <c r="I326" s="880" t="s">
        <v>760</v>
      </c>
      <c r="J326" s="877"/>
      <c r="K326" s="877"/>
      <c r="L326" s="873"/>
      <c r="M326" s="873"/>
      <c r="N326" s="873" t="s">
        <v>77</v>
      </c>
      <c r="O326" s="878">
        <v>53000</v>
      </c>
      <c r="P326" s="879" t="s">
        <v>71</v>
      </c>
      <c r="Q326" s="48"/>
    </row>
    <row r="327" spans="1:17" ht="24">
      <c r="A327" s="872">
        <v>321</v>
      </c>
      <c r="B327" s="873" t="str">
        <f t="shared" si="16"/>
        <v>3.05.02.01.020</v>
      </c>
      <c r="C327" s="874" t="s">
        <v>832</v>
      </c>
      <c r="D327" s="885" t="s">
        <v>888</v>
      </c>
      <c r="E327" s="876" t="s">
        <v>375</v>
      </c>
      <c r="F327" s="886" t="s">
        <v>889</v>
      </c>
      <c r="G327" s="886" t="s">
        <v>79</v>
      </c>
      <c r="H327" s="887">
        <v>2015</v>
      </c>
      <c r="I327" s="880" t="s">
        <v>760</v>
      </c>
      <c r="J327" s="877"/>
      <c r="K327" s="877"/>
      <c r="L327" s="873"/>
      <c r="M327" s="873"/>
      <c r="N327" s="873" t="s">
        <v>77</v>
      </c>
      <c r="O327" s="878">
        <v>53000</v>
      </c>
      <c r="P327" s="879" t="s">
        <v>71</v>
      </c>
      <c r="Q327" s="48"/>
    </row>
    <row r="328" spans="1:17" ht="24">
      <c r="A328" s="872">
        <v>322</v>
      </c>
      <c r="B328" s="873" t="str">
        <f t="shared" si="16"/>
        <v>3.05.02.01.020</v>
      </c>
      <c r="C328" s="874" t="s">
        <v>833</v>
      </c>
      <c r="D328" s="885" t="s">
        <v>888</v>
      </c>
      <c r="E328" s="876" t="s">
        <v>375</v>
      </c>
      <c r="F328" s="886" t="s">
        <v>889</v>
      </c>
      <c r="G328" s="886" t="s">
        <v>79</v>
      </c>
      <c r="H328" s="887">
        <v>2015</v>
      </c>
      <c r="I328" s="880" t="s">
        <v>760</v>
      </c>
      <c r="J328" s="877"/>
      <c r="K328" s="877"/>
      <c r="L328" s="873"/>
      <c r="M328" s="873"/>
      <c r="N328" s="873" t="s">
        <v>77</v>
      </c>
      <c r="O328" s="878">
        <v>53000</v>
      </c>
      <c r="P328" s="879" t="s">
        <v>71</v>
      </c>
      <c r="Q328" s="48"/>
    </row>
    <row r="329" spans="1:17" ht="24">
      <c r="A329" s="872">
        <v>323</v>
      </c>
      <c r="B329" s="873" t="str">
        <f t="shared" si="16"/>
        <v>3.05.02.01.020</v>
      </c>
      <c r="C329" s="874" t="s">
        <v>834</v>
      </c>
      <c r="D329" s="885" t="s">
        <v>888</v>
      </c>
      <c r="E329" s="876" t="s">
        <v>375</v>
      </c>
      <c r="F329" s="886" t="s">
        <v>889</v>
      </c>
      <c r="G329" s="886" t="s">
        <v>79</v>
      </c>
      <c r="H329" s="887">
        <v>2015</v>
      </c>
      <c r="I329" s="880" t="s">
        <v>760</v>
      </c>
      <c r="J329" s="877"/>
      <c r="K329" s="877"/>
      <c r="L329" s="873"/>
      <c r="M329" s="873"/>
      <c r="N329" s="873" t="s">
        <v>77</v>
      </c>
      <c r="O329" s="878">
        <v>53000</v>
      </c>
      <c r="P329" s="879" t="s">
        <v>71</v>
      </c>
      <c r="Q329" s="48"/>
    </row>
    <row r="330" spans="1:17" ht="24">
      <c r="A330" s="872">
        <v>324</v>
      </c>
      <c r="B330" s="873" t="str">
        <f t="shared" si="16"/>
        <v>3.05.02.01.020</v>
      </c>
      <c r="C330" s="874" t="s">
        <v>835</v>
      </c>
      <c r="D330" s="885" t="s">
        <v>888</v>
      </c>
      <c r="E330" s="876" t="s">
        <v>375</v>
      </c>
      <c r="F330" s="886" t="s">
        <v>889</v>
      </c>
      <c r="G330" s="886" t="s">
        <v>79</v>
      </c>
      <c r="H330" s="887">
        <v>2015</v>
      </c>
      <c r="I330" s="880" t="s">
        <v>760</v>
      </c>
      <c r="J330" s="877"/>
      <c r="K330" s="877"/>
      <c r="L330" s="873"/>
      <c r="M330" s="873"/>
      <c r="N330" s="873" t="s">
        <v>77</v>
      </c>
      <c r="O330" s="878">
        <v>53000</v>
      </c>
      <c r="P330" s="879" t="s">
        <v>71</v>
      </c>
      <c r="Q330" s="48"/>
    </row>
    <row r="331" spans="1:17" ht="24">
      <c r="A331" s="872">
        <v>325</v>
      </c>
      <c r="B331" s="873" t="str">
        <f t="shared" si="16"/>
        <v>3.05.02.01.020</v>
      </c>
      <c r="C331" s="874" t="s">
        <v>836</v>
      </c>
      <c r="D331" s="885" t="s">
        <v>888</v>
      </c>
      <c r="E331" s="876" t="s">
        <v>375</v>
      </c>
      <c r="F331" s="886" t="s">
        <v>889</v>
      </c>
      <c r="G331" s="886" t="s">
        <v>79</v>
      </c>
      <c r="H331" s="887">
        <v>2015</v>
      </c>
      <c r="I331" s="880" t="s">
        <v>760</v>
      </c>
      <c r="J331" s="877"/>
      <c r="K331" s="877"/>
      <c r="L331" s="873"/>
      <c r="M331" s="873"/>
      <c r="N331" s="873" t="s">
        <v>77</v>
      </c>
      <c r="O331" s="878">
        <v>53000</v>
      </c>
      <c r="P331" s="879" t="s">
        <v>71</v>
      </c>
      <c r="Q331" s="48"/>
    </row>
    <row r="332" spans="1:17" ht="24">
      <c r="A332" s="872">
        <v>326</v>
      </c>
      <c r="B332" s="873" t="str">
        <f t="shared" si="16"/>
        <v>3.05.02.01.020</v>
      </c>
      <c r="C332" s="874" t="s">
        <v>837</v>
      </c>
      <c r="D332" s="885" t="s">
        <v>888</v>
      </c>
      <c r="E332" s="876" t="s">
        <v>375</v>
      </c>
      <c r="F332" s="886" t="s">
        <v>889</v>
      </c>
      <c r="G332" s="886" t="s">
        <v>79</v>
      </c>
      <c r="H332" s="887">
        <v>2015</v>
      </c>
      <c r="I332" s="880" t="s">
        <v>760</v>
      </c>
      <c r="J332" s="877"/>
      <c r="K332" s="877"/>
      <c r="L332" s="873"/>
      <c r="M332" s="873"/>
      <c r="N332" s="873" t="s">
        <v>77</v>
      </c>
      <c r="O332" s="878">
        <v>53000</v>
      </c>
      <c r="P332" s="879" t="s">
        <v>71</v>
      </c>
      <c r="Q332" s="48"/>
    </row>
    <row r="333" spans="1:17" ht="24">
      <c r="A333" s="872">
        <v>327</v>
      </c>
      <c r="B333" s="873" t="str">
        <f t="shared" si="16"/>
        <v>3.05.02.01.020</v>
      </c>
      <c r="C333" s="874" t="s">
        <v>838</v>
      </c>
      <c r="D333" s="885" t="s">
        <v>888</v>
      </c>
      <c r="E333" s="876" t="s">
        <v>375</v>
      </c>
      <c r="F333" s="886" t="s">
        <v>889</v>
      </c>
      <c r="G333" s="886" t="s">
        <v>79</v>
      </c>
      <c r="H333" s="887">
        <v>2015</v>
      </c>
      <c r="I333" s="880" t="s">
        <v>760</v>
      </c>
      <c r="J333" s="877"/>
      <c r="K333" s="877"/>
      <c r="L333" s="873"/>
      <c r="M333" s="873"/>
      <c r="N333" s="873" t="s">
        <v>77</v>
      </c>
      <c r="O333" s="878">
        <v>53000</v>
      </c>
      <c r="P333" s="879" t="s">
        <v>71</v>
      </c>
      <c r="Q333" s="48"/>
    </row>
    <row r="334" spans="1:17" ht="24">
      <c r="A334" s="872">
        <v>328</v>
      </c>
      <c r="B334" s="873" t="str">
        <f t="shared" si="16"/>
        <v>3.05.02.01.020</v>
      </c>
      <c r="C334" s="874" t="s">
        <v>839</v>
      </c>
      <c r="D334" s="885" t="s">
        <v>888</v>
      </c>
      <c r="E334" s="876" t="s">
        <v>375</v>
      </c>
      <c r="F334" s="886" t="s">
        <v>889</v>
      </c>
      <c r="G334" s="886" t="s">
        <v>79</v>
      </c>
      <c r="H334" s="887">
        <v>2015</v>
      </c>
      <c r="I334" s="880" t="s">
        <v>760</v>
      </c>
      <c r="J334" s="877"/>
      <c r="K334" s="877"/>
      <c r="L334" s="873"/>
      <c r="M334" s="873"/>
      <c r="N334" s="873" t="s">
        <v>77</v>
      </c>
      <c r="O334" s="878">
        <v>53000</v>
      </c>
      <c r="P334" s="879" t="s">
        <v>71</v>
      </c>
      <c r="Q334" s="48"/>
    </row>
    <row r="335" spans="1:17" ht="24">
      <c r="A335" s="872">
        <v>329</v>
      </c>
      <c r="B335" s="873" t="str">
        <f t="shared" si="16"/>
        <v>3.05.02.01.020</v>
      </c>
      <c r="C335" s="874" t="s">
        <v>840</v>
      </c>
      <c r="D335" s="885" t="s">
        <v>888</v>
      </c>
      <c r="E335" s="876" t="s">
        <v>375</v>
      </c>
      <c r="F335" s="886" t="s">
        <v>889</v>
      </c>
      <c r="G335" s="886" t="s">
        <v>79</v>
      </c>
      <c r="H335" s="887">
        <v>2015</v>
      </c>
      <c r="I335" s="880" t="s">
        <v>760</v>
      </c>
      <c r="J335" s="877"/>
      <c r="K335" s="877"/>
      <c r="L335" s="873"/>
      <c r="M335" s="873"/>
      <c r="N335" s="873" t="s">
        <v>77</v>
      </c>
      <c r="O335" s="878">
        <v>53000</v>
      </c>
      <c r="P335" s="879" t="s">
        <v>71</v>
      </c>
      <c r="Q335" s="48"/>
    </row>
    <row r="336" spans="1:17" ht="24">
      <c r="A336" s="872">
        <v>330</v>
      </c>
      <c r="B336" s="873" t="str">
        <f t="shared" si="16"/>
        <v>3.05.02.01.020</v>
      </c>
      <c r="C336" s="874" t="s">
        <v>841</v>
      </c>
      <c r="D336" s="885" t="s">
        <v>888</v>
      </c>
      <c r="E336" s="876" t="s">
        <v>375</v>
      </c>
      <c r="F336" s="886" t="s">
        <v>889</v>
      </c>
      <c r="G336" s="886" t="s">
        <v>79</v>
      </c>
      <c r="H336" s="887">
        <v>2015</v>
      </c>
      <c r="I336" s="880" t="s">
        <v>760</v>
      </c>
      <c r="J336" s="877"/>
      <c r="K336" s="877"/>
      <c r="L336" s="873"/>
      <c r="M336" s="873"/>
      <c r="N336" s="873" t="s">
        <v>77</v>
      </c>
      <c r="O336" s="878">
        <v>53000</v>
      </c>
      <c r="P336" s="879" t="s">
        <v>71</v>
      </c>
      <c r="Q336" s="48"/>
    </row>
    <row r="337" spans="1:17" ht="24">
      <c r="A337" s="872">
        <v>331</v>
      </c>
      <c r="B337" s="873" t="str">
        <f t="shared" si="16"/>
        <v>3.05.02.01.020</v>
      </c>
      <c r="C337" s="874" t="s">
        <v>842</v>
      </c>
      <c r="D337" s="885" t="s">
        <v>888</v>
      </c>
      <c r="E337" s="876" t="s">
        <v>375</v>
      </c>
      <c r="F337" s="886" t="s">
        <v>889</v>
      </c>
      <c r="G337" s="886" t="s">
        <v>79</v>
      </c>
      <c r="H337" s="887">
        <v>2015</v>
      </c>
      <c r="I337" s="880" t="s">
        <v>760</v>
      </c>
      <c r="J337" s="877"/>
      <c r="K337" s="877"/>
      <c r="L337" s="873"/>
      <c r="M337" s="873"/>
      <c r="N337" s="873" t="s">
        <v>77</v>
      </c>
      <c r="O337" s="878">
        <v>53000</v>
      </c>
      <c r="P337" s="879" t="s">
        <v>71</v>
      </c>
      <c r="Q337" s="48"/>
    </row>
    <row r="338" spans="1:17" ht="24">
      <c r="A338" s="872">
        <v>332</v>
      </c>
      <c r="B338" s="873" t="str">
        <f t="shared" si="16"/>
        <v>3.05.02.01.020</v>
      </c>
      <c r="C338" s="874" t="s">
        <v>843</v>
      </c>
      <c r="D338" s="885" t="s">
        <v>888</v>
      </c>
      <c r="E338" s="876" t="s">
        <v>375</v>
      </c>
      <c r="F338" s="886" t="s">
        <v>889</v>
      </c>
      <c r="G338" s="886" t="s">
        <v>79</v>
      </c>
      <c r="H338" s="887">
        <v>2015</v>
      </c>
      <c r="I338" s="880" t="s">
        <v>760</v>
      </c>
      <c r="J338" s="877"/>
      <c r="K338" s="877"/>
      <c r="L338" s="873"/>
      <c r="M338" s="873"/>
      <c r="N338" s="873" t="s">
        <v>77</v>
      </c>
      <c r="O338" s="878">
        <v>53000</v>
      </c>
      <c r="P338" s="879" t="s">
        <v>71</v>
      </c>
      <c r="Q338" s="48"/>
    </row>
    <row r="339" spans="1:17" ht="24">
      <c r="A339" s="872">
        <v>333</v>
      </c>
      <c r="B339" s="873" t="str">
        <f t="shared" si="16"/>
        <v>3.05.02.01.020</v>
      </c>
      <c r="C339" s="874" t="s">
        <v>844</v>
      </c>
      <c r="D339" s="885" t="s">
        <v>888</v>
      </c>
      <c r="E339" s="876" t="s">
        <v>375</v>
      </c>
      <c r="F339" s="886" t="s">
        <v>889</v>
      </c>
      <c r="G339" s="886" t="s">
        <v>79</v>
      </c>
      <c r="H339" s="887">
        <v>2015</v>
      </c>
      <c r="I339" s="880" t="s">
        <v>760</v>
      </c>
      <c r="J339" s="877"/>
      <c r="K339" s="877"/>
      <c r="L339" s="873"/>
      <c r="M339" s="873"/>
      <c r="N339" s="873" t="s">
        <v>77</v>
      </c>
      <c r="O339" s="878">
        <v>53000</v>
      </c>
      <c r="P339" s="879" t="s">
        <v>71</v>
      </c>
      <c r="Q339" s="48"/>
    </row>
    <row r="340" spans="1:17" ht="24">
      <c r="A340" s="872">
        <v>334</v>
      </c>
      <c r="B340" s="873" t="str">
        <f t="shared" si="16"/>
        <v>3.05.02.01.020</v>
      </c>
      <c r="C340" s="874" t="s">
        <v>845</v>
      </c>
      <c r="D340" s="885" t="s">
        <v>888</v>
      </c>
      <c r="E340" s="876" t="s">
        <v>375</v>
      </c>
      <c r="F340" s="886" t="s">
        <v>889</v>
      </c>
      <c r="G340" s="886" t="s">
        <v>79</v>
      </c>
      <c r="H340" s="887">
        <v>2015</v>
      </c>
      <c r="I340" s="880" t="s">
        <v>760</v>
      </c>
      <c r="J340" s="877"/>
      <c r="K340" s="877"/>
      <c r="L340" s="873"/>
      <c r="M340" s="873"/>
      <c r="N340" s="873" t="s">
        <v>77</v>
      </c>
      <c r="O340" s="878">
        <v>53000</v>
      </c>
      <c r="P340" s="879" t="s">
        <v>71</v>
      </c>
      <c r="Q340" s="48"/>
    </row>
    <row r="341" spans="1:17" ht="24">
      <c r="A341" s="872">
        <v>335</v>
      </c>
      <c r="B341" s="873" t="str">
        <f t="shared" si="16"/>
        <v>3.05.02.01.020</v>
      </c>
      <c r="C341" s="874" t="s">
        <v>846</v>
      </c>
      <c r="D341" s="885" t="s">
        <v>888</v>
      </c>
      <c r="E341" s="876" t="s">
        <v>375</v>
      </c>
      <c r="F341" s="886" t="s">
        <v>889</v>
      </c>
      <c r="G341" s="886" t="s">
        <v>79</v>
      </c>
      <c r="H341" s="887">
        <v>2015</v>
      </c>
      <c r="I341" s="880" t="s">
        <v>760</v>
      </c>
      <c r="J341" s="877"/>
      <c r="K341" s="877"/>
      <c r="L341" s="873"/>
      <c r="M341" s="873"/>
      <c r="N341" s="873" t="s">
        <v>77</v>
      </c>
      <c r="O341" s="878">
        <v>53000</v>
      </c>
      <c r="P341" s="879" t="s">
        <v>71</v>
      </c>
      <c r="Q341" s="48"/>
    </row>
    <row r="342" spans="1:17" ht="24">
      <c r="A342" s="872">
        <v>336</v>
      </c>
      <c r="B342" s="873" t="str">
        <f t="shared" si="16"/>
        <v>3.05.02.01.020</v>
      </c>
      <c r="C342" s="874" t="s">
        <v>847</v>
      </c>
      <c r="D342" s="885" t="s">
        <v>888</v>
      </c>
      <c r="E342" s="876" t="s">
        <v>375</v>
      </c>
      <c r="F342" s="886" t="s">
        <v>889</v>
      </c>
      <c r="G342" s="886" t="s">
        <v>79</v>
      </c>
      <c r="H342" s="887">
        <v>2015</v>
      </c>
      <c r="I342" s="880" t="s">
        <v>760</v>
      </c>
      <c r="J342" s="877"/>
      <c r="K342" s="877"/>
      <c r="L342" s="873"/>
      <c r="M342" s="873"/>
      <c r="N342" s="873" t="s">
        <v>77</v>
      </c>
      <c r="O342" s="878">
        <v>53000</v>
      </c>
      <c r="P342" s="879" t="s">
        <v>71</v>
      </c>
      <c r="Q342" s="48"/>
    </row>
    <row r="343" spans="1:17" ht="24">
      <c r="A343" s="872">
        <v>337</v>
      </c>
      <c r="B343" s="873" t="str">
        <f t="shared" si="16"/>
        <v>3.05.02.01.020</v>
      </c>
      <c r="C343" s="874" t="s">
        <v>848</v>
      </c>
      <c r="D343" s="885" t="s">
        <v>888</v>
      </c>
      <c r="E343" s="876" t="s">
        <v>375</v>
      </c>
      <c r="F343" s="886" t="s">
        <v>889</v>
      </c>
      <c r="G343" s="886" t="s">
        <v>79</v>
      </c>
      <c r="H343" s="887">
        <v>2015</v>
      </c>
      <c r="I343" s="880" t="s">
        <v>760</v>
      </c>
      <c r="J343" s="877"/>
      <c r="K343" s="877"/>
      <c r="L343" s="873"/>
      <c r="M343" s="873"/>
      <c r="N343" s="873" t="s">
        <v>77</v>
      </c>
      <c r="O343" s="878">
        <v>53000</v>
      </c>
      <c r="P343" s="879" t="s">
        <v>71</v>
      </c>
      <c r="Q343" s="48"/>
    </row>
    <row r="344" spans="1:17" ht="24">
      <c r="A344" s="872">
        <v>338</v>
      </c>
      <c r="B344" s="873" t="str">
        <f t="shared" si="16"/>
        <v>3.05.02.01.020</v>
      </c>
      <c r="C344" s="874" t="s">
        <v>849</v>
      </c>
      <c r="D344" s="885" t="s">
        <v>888</v>
      </c>
      <c r="E344" s="876" t="s">
        <v>375</v>
      </c>
      <c r="F344" s="886" t="s">
        <v>889</v>
      </c>
      <c r="G344" s="886" t="s">
        <v>79</v>
      </c>
      <c r="H344" s="887">
        <v>2015</v>
      </c>
      <c r="I344" s="880" t="s">
        <v>760</v>
      </c>
      <c r="J344" s="877"/>
      <c r="K344" s="877"/>
      <c r="L344" s="873"/>
      <c r="M344" s="873"/>
      <c r="N344" s="873" t="s">
        <v>77</v>
      </c>
      <c r="O344" s="878">
        <v>53000</v>
      </c>
      <c r="P344" s="879" t="s">
        <v>71</v>
      </c>
      <c r="Q344" s="48"/>
    </row>
    <row r="345" spans="1:17" ht="24">
      <c r="A345" s="872">
        <v>339</v>
      </c>
      <c r="B345" s="873" t="str">
        <f t="shared" si="16"/>
        <v>3.05.02.01.020</v>
      </c>
      <c r="C345" s="874" t="s">
        <v>850</v>
      </c>
      <c r="D345" s="885" t="s">
        <v>888</v>
      </c>
      <c r="E345" s="876" t="s">
        <v>375</v>
      </c>
      <c r="F345" s="886" t="s">
        <v>889</v>
      </c>
      <c r="G345" s="886" t="s">
        <v>79</v>
      </c>
      <c r="H345" s="887">
        <v>2015</v>
      </c>
      <c r="I345" s="880" t="s">
        <v>760</v>
      </c>
      <c r="J345" s="877"/>
      <c r="K345" s="877"/>
      <c r="L345" s="873"/>
      <c r="M345" s="873"/>
      <c r="N345" s="873" t="s">
        <v>77</v>
      </c>
      <c r="O345" s="878">
        <v>53000</v>
      </c>
      <c r="P345" s="879" t="s">
        <v>71</v>
      </c>
      <c r="Q345" s="48"/>
    </row>
    <row r="346" spans="1:17" ht="24">
      <c r="A346" s="872">
        <v>340</v>
      </c>
      <c r="B346" s="873" t="str">
        <f t="shared" si="16"/>
        <v>3.05.02.01.020</v>
      </c>
      <c r="C346" s="874" t="s">
        <v>851</v>
      </c>
      <c r="D346" s="885" t="s">
        <v>888</v>
      </c>
      <c r="E346" s="876" t="s">
        <v>375</v>
      </c>
      <c r="F346" s="886" t="s">
        <v>889</v>
      </c>
      <c r="G346" s="886" t="s">
        <v>79</v>
      </c>
      <c r="H346" s="887">
        <v>2015</v>
      </c>
      <c r="I346" s="880" t="s">
        <v>760</v>
      </c>
      <c r="J346" s="877"/>
      <c r="K346" s="877"/>
      <c r="L346" s="873"/>
      <c r="M346" s="873"/>
      <c r="N346" s="873" t="s">
        <v>77</v>
      </c>
      <c r="O346" s="878">
        <v>53000</v>
      </c>
      <c r="P346" s="879" t="s">
        <v>71</v>
      </c>
      <c r="Q346" s="48"/>
    </row>
    <row r="347" spans="1:17" ht="24">
      <c r="A347" s="872">
        <v>341</v>
      </c>
      <c r="B347" s="873" t="str">
        <f t="shared" si="16"/>
        <v>3.05.02.01.020</v>
      </c>
      <c r="C347" s="874" t="s">
        <v>852</v>
      </c>
      <c r="D347" s="885" t="s">
        <v>888</v>
      </c>
      <c r="E347" s="876" t="s">
        <v>375</v>
      </c>
      <c r="F347" s="886" t="s">
        <v>889</v>
      </c>
      <c r="G347" s="886" t="s">
        <v>79</v>
      </c>
      <c r="H347" s="887">
        <v>2015</v>
      </c>
      <c r="I347" s="880" t="s">
        <v>760</v>
      </c>
      <c r="J347" s="877"/>
      <c r="K347" s="877"/>
      <c r="L347" s="873"/>
      <c r="M347" s="873"/>
      <c r="N347" s="873" t="s">
        <v>77</v>
      </c>
      <c r="O347" s="878">
        <v>53000</v>
      </c>
      <c r="P347" s="879" t="s">
        <v>71</v>
      </c>
      <c r="Q347" s="48"/>
    </row>
    <row r="348" spans="1:17" ht="30">
      <c r="A348" s="872">
        <v>342</v>
      </c>
      <c r="B348" s="873" t="s">
        <v>890</v>
      </c>
      <c r="C348" s="874" t="s">
        <v>379</v>
      </c>
      <c r="D348" s="875" t="s">
        <v>378</v>
      </c>
      <c r="E348" s="876" t="s">
        <v>891</v>
      </c>
      <c r="F348" s="876" t="s">
        <v>892</v>
      </c>
      <c r="G348" s="876" t="s">
        <v>75</v>
      </c>
      <c r="H348" s="873">
        <v>2015</v>
      </c>
      <c r="I348" s="877" t="s">
        <v>758</v>
      </c>
      <c r="J348" s="877"/>
      <c r="K348" s="877"/>
      <c r="L348" s="873"/>
      <c r="M348" s="873"/>
      <c r="N348" s="873" t="s">
        <v>77</v>
      </c>
      <c r="O348" s="878">
        <v>500000</v>
      </c>
      <c r="P348" s="879" t="s">
        <v>71</v>
      </c>
      <c r="Q348" s="48"/>
    </row>
    <row r="349" spans="1:17" ht="30">
      <c r="A349" s="872">
        <v>343</v>
      </c>
      <c r="B349" s="873" t="str">
        <f>B348</f>
        <v>3.05.01.04.004</v>
      </c>
      <c r="C349" s="874" t="s">
        <v>853</v>
      </c>
      <c r="D349" s="875" t="s">
        <v>378</v>
      </c>
      <c r="E349" s="876" t="s">
        <v>891</v>
      </c>
      <c r="F349" s="876" t="str">
        <f>F348</f>
        <v>60x130 x 35cm</v>
      </c>
      <c r="G349" s="876" t="s">
        <v>75</v>
      </c>
      <c r="H349" s="873">
        <v>2015</v>
      </c>
      <c r="I349" s="877" t="s">
        <v>758</v>
      </c>
      <c r="J349" s="877"/>
      <c r="K349" s="877"/>
      <c r="L349" s="873"/>
      <c r="M349" s="873"/>
      <c r="N349" s="873" t="s">
        <v>77</v>
      </c>
      <c r="O349" s="878">
        <v>500000</v>
      </c>
      <c r="P349" s="879" t="s">
        <v>71</v>
      </c>
      <c r="Q349" s="48"/>
    </row>
    <row r="350" spans="1:17" ht="45">
      <c r="A350" s="872">
        <v>344</v>
      </c>
      <c r="B350" s="873" t="s">
        <v>893</v>
      </c>
      <c r="C350" s="874" t="s">
        <v>308</v>
      </c>
      <c r="D350" s="888" t="s">
        <v>894</v>
      </c>
      <c r="E350" s="876" t="s">
        <v>895</v>
      </c>
      <c r="F350" s="876" t="s">
        <v>896</v>
      </c>
      <c r="G350" s="876" t="s">
        <v>225</v>
      </c>
      <c r="H350" s="873">
        <v>2016</v>
      </c>
      <c r="I350" s="877" t="s">
        <v>758</v>
      </c>
      <c r="J350" s="877"/>
      <c r="K350" s="877"/>
      <c r="L350" s="873"/>
      <c r="M350" s="873"/>
      <c r="N350" s="873" t="s">
        <v>77</v>
      </c>
      <c r="O350" s="878">
        <v>6700000</v>
      </c>
      <c r="P350" s="879" t="s">
        <v>71</v>
      </c>
      <c r="Q350" s="48"/>
    </row>
    <row r="351" spans="1:17" ht="45">
      <c r="A351" s="872">
        <v>345</v>
      </c>
      <c r="B351" s="873" t="s">
        <v>901</v>
      </c>
      <c r="C351" s="874" t="s">
        <v>393</v>
      </c>
      <c r="D351" s="875" t="s">
        <v>902</v>
      </c>
      <c r="E351" s="876" t="s">
        <v>903</v>
      </c>
      <c r="F351" s="876" t="s">
        <v>904</v>
      </c>
      <c r="G351" s="876" t="s">
        <v>162</v>
      </c>
      <c r="H351" s="873">
        <v>2016</v>
      </c>
      <c r="I351" s="876" t="s">
        <v>905</v>
      </c>
      <c r="J351" s="876" t="s">
        <v>85</v>
      </c>
      <c r="K351" s="876" t="s">
        <v>195</v>
      </c>
      <c r="L351" s="873"/>
      <c r="M351" s="873"/>
      <c r="N351" s="873" t="s">
        <v>77</v>
      </c>
      <c r="O351" s="878">
        <v>5980000</v>
      </c>
      <c r="P351" s="879" t="s">
        <v>71</v>
      </c>
      <c r="Q351" s="48"/>
    </row>
    <row r="352" spans="1:17">
      <c r="A352" s="872">
        <v>346</v>
      </c>
      <c r="B352" s="873" t="s">
        <v>396</v>
      </c>
      <c r="C352" s="874" t="s">
        <v>308</v>
      </c>
      <c r="D352" s="875" t="s">
        <v>397</v>
      </c>
      <c r="E352" s="876" t="s">
        <v>906</v>
      </c>
      <c r="F352" s="876" t="s">
        <v>160</v>
      </c>
      <c r="G352" s="876" t="s">
        <v>907</v>
      </c>
      <c r="H352" s="873">
        <v>2018</v>
      </c>
      <c r="I352" s="877"/>
      <c r="J352" s="877"/>
      <c r="K352" s="877"/>
      <c r="L352" s="873"/>
      <c r="M352" s="873"/>
      <c r="N352" s="873" t="s">
        <v>77</v>
      </c>
      <c r="O352" s="878">
        <v>2688000</v>
      </c>
      <c r="P352" s="879" t="s">
        <v>71</v>
      </c>
      <c r="Q352" s="48"/>
    </row>
    <row r="353" spans="1:18" ht="30">
      <c r="A353" s="872">
        <v>347</v>
      </c>
      <c r="B353" s="873" t="s">
        <v>313</v>
      </c>
      <c r="C353" s="874" t="s">
        <v>308</v>
      </c>
      <c r="D353" s="875" t="s">
        <v>908</v>
      </c>
      <c r="E353" s="876" t="s">
        <v>909</v>
      </c>
      <c r="F353" s="876" t="s">
        <v>910</v>
      </c>
      <c r="G353" s="876" t="s">
        <v>225</v>
      </c>
      <c r="H353" s="873">
        <v>2017</v>
      </c>
      <c r="I353" s="877" t="s">
        <v>758</v>
      </c>
      <c r="J353" s="877"/>
      <c r="K353" s="877"/>
      <c r="L353" s="873"/>
      <c r="M353" s="873"/>
      <c r="N353" s="873" t="s">
        <v>77</v>
      </c>
      <c r="O353" s="878">
        <v>20000000</v>
      </c>
      <c r="P353" s="879" t="s">
        <v>71</v>
      </c>
      <c r="Q353" s="48"/>
    </row>
    <row r="354" spans="1:18">
      <c r="A354" s="872">
        <v>348</v>
      </c>
      <c r="B354" s="873" t="s">
        <v>399</v>
      </c>
      <c r="C354" s="874" t="s">
        <v>310</v>
      </c>
      <c r="D354" s="875" t="s">
        <v>400</v>
      </c>
      <c r="E354" s="876" t="s">
        <v>401</v>
      </c>
      <c r="F354" s="876" t="s">
        <v>911</v>
      </c>
      <c r="G354" s="876" t="s">
        <v>885</v>
      </c>
      <c r="H354" s="873">
        <v>2017</v>
      </c>
      <c r="I354" s="877"/>
      <c r="J354" s="877"/>
      <c r="K354" s="877"/>
      <c r="L354" s="873"/>
      <c r="M354" s="873"/>
      <c r="N354" s="873" t="s">
        <v>77</v>
      </c>
      <c r="O354" s="878">
        <v>2500000</v>
      </c>
      <c r="P354" s="879" t="s">
        <v>71</v>
      </c>
      <c r="Q354" s="48"/>
    </row>
    <row r="355" spans="1:18">
      <c r="A355" s="872">
        <v>349</v>
      </c>
      <c r="B355" s="873" t="str">
        <f t="shared" ref="B355:B357" si="17">B354</f>
        <v>3.05.01.05.007</v>
      </c>
      <c r="C355" s="874" t="s">
        <v>332</v>
      </c>
      <c r="D355" s="875" t="s">
        <v>400</v>
      </c>
      <c r="E355" s="876" t="s">
        <v>401</v>
      </c>
      <c r="F355" s="876" t="s">
        <v>911</v>
      </c>
      <c r="G355" s="876" t="s">
        <v>885</v>
      </c>
      <c r="H355" s="873">
        <v>2017</v>
      </c>
      <c r="I355" s="877"/>
      <c r="J355" s="877"/>
      <c r="K355" s="877"/>
      <c r="L355" s="873"/>
      <c r="M355" s="873"/>
      <c r="N355" s="873" t="s">
        <v>77</v>
      </c>
      <c r="O355" s="878">
        <v>2500000</v>
      </c>
      <c r="P355" s="879" t="s">
        <v>71</v>
      </c>
      <c r="Q355" s="48"/>
    </row>
    <row r="356" spans="1:18">
      <c r="A356" s="872">
        <v>350</v>
      </c>
      <c r="B356" s="873" t="str">
        <f t="shared" si="17"/>
        <v>3.05.01.05.007</v>
      </c>
      <c r="C356" s="874" t="s">
        <v>393</v>
      </c>
      <c r="D356" s="875" t="s">
        <v>400</v>
      </c>
      <c r="E356" s="876" t="s">
        <v>401</v>
      </c>
      <c r="F356" s="876" t="s">
        <v>911</v>
      </c>
      <c r="G356" s="876" t="s">
        <v>885</v>
      </c>
      <c r="H356" s="873">
        <v>2017</v>
      </c>
      <c r="I356" s="877"/>
      <c r="J356" s="877"/>
      <c r="K356" s="877"/>
      <c r="L356" s="873"/>
      <c r="M356" s="873"/>
      <c r="N356" s="873" t="s">
        <v>77</v>
      </c>
      <c r="O356" s="878">
        <v>2500000</v>
      </c>
      <c r="P356" s="879" t="s">
        <v>71</v>
      </c>
      <c r="Q356" s="48"/>
    </row>
    <row r="357" spans="1:18">
      <c r="A357" s="872">
        <v>351</v>
      </c>
      <c r="B357" s="873" t="str">
        <f t="shared" si="17"/>
        <v>3.05.01.05.007</v>
      </c>
      <c r="C357" s="874" t="s">
        <v>490</v>
      </c>
      <c r="D357" s="875" t="s">
        <v>400</v>
      </c>
      <c r="E357" s="876" t="s">
        <v>401</v>
      </c>
      <c r="F357" s="876" t="str">
        <f>F356</f>
        <v>5.5 inch</v>
      </c>
      <c r="G357" s="876" t="s">
        <v>885</v>
      </c>
      <c r="H357" s="873">
        <v>2017</v>
      </c>
      <c r="I357" s="877"/>
      <c r="J357" s="877"/>
      <c r="K357" s="877"/>
      <c r="L357" s="873"/>
      <c r="M357" s="873"/>
      <c r="N357" s="873" t="s">
        <v>77</v>
      </c>
      <c r="O357" s="878">
        <v>2500000</v>
      </c>
      <c r="P357" s="879" t="s">
        <v>71</v>
      </c>
      <c r="Q357" s="48"/>
    </row>
    <row r="358" spans="1:18" ht="30">
      <c r="A358" s="872">
        <v>352</v>
      </c>
      <c r="B358" s="873" t="s">
        <v>912</v>
      </c>
      <c r="C358" s="874" t="s">
        <v>404</v>
      </c>
      <c r="D358" s="875" t="s">
        <v>403</v>
      </c>
      <c r="E358" s="876" t="s">
        <v>86</v>
      </c>
      <c r="F358" s="876" t="s">
        <v>913</v>
      </c>
      <c r="G358" s="876" t="s">
        <v>885</v>
      </c>
      <c r="H358" s="873">
        <v>2017</v>
      </c>
      <c r="I358" s="877"/>
      <c r="J358" s="877"/>
      <c r="K358" s="877"/>
      <c r="L358" s="873"/>
      <c r="M358" s="873"/>
      <c r="N358" s="873" t="s">
        <v>77</v>
      </c>
      <c r="O358" s="878">
        <v>5500000</v>
      </c>
      <c r="P358" s="879" t="s">
        <v>71</v>
      </c>
      <c r="Q358" s="48"/>
      <c r="R358" s="780">
        <f>SUM(O358:O360)</f>
        <v>16500000</v>
      </c>
    </row>
    <row r="359" spans="1:18" ht="30">
      <c r="A359" s="872">
        <v>353</v>
      </c>
      <c r="B359" s="873" t="str">
        <f t="shared" ref="B359:B360" si="18">B358</f>
        <v>3.05.02.04.004</v>
      </c>
      <c r="C359" s="874" t="s">
        <v>608</v>
      </c>
      <c r="D359" s="875" t="s">
        <v>403</v>
      </c>
      <c r="E359" s="876" t="s">
        <v>86</v>
      </c>
      <c r="F359" s="876" t="s">
        <v>913</v>
      </c>
      <c r="G359" s="876" t="s">
        <v>885</v>
      </c>
      <c r="H359" s="873">
        <v>2017</v>
      </c>
      <c r="I359" s="877"/>
      <c r="J359" s="877"/>
      <c r="K359" s="877"/>
      <c r="L359" s="873"/>
      <c r="M359" s="873"/>
      <c r="N359" s="873" t="s">
        <v>77</v>
      </c>
      <c r="O359" s="878">
        <v>5500000</v>
      </c>
      <c r="P359" s="879" t="s">
        <v>71</v>
      </c>
      <c r="Q359" s="48"/>
    </row>
    <row r="360" spans="1:18" ht="30">
      <c r="A360" s="872">
        <v>354</v>
      </c>
      <c r="B360" s="873" t="str">
        <f t="shared" si="18"/>
        <v>3.05.02.04.004</v>
      </c>
      <c r="C360" s="874" t="s">
        <v>609</v>
      </c>
      <c r="D360" s="875" t="s">
        <v>403</v>
      </c>
      <c r="E360" s="876" t="s">
        <v>86</v>
      </c>
      <c r="F360" s="876" t="s">
        <v>913</v>
      </c>
      <c r="G360" s="876" t="s">
        <v>885</v>
      </c>
      <c r="H360" s="873">
        <v>2017</v>
      </c>
      <c r="I360" s="877"/>
      <c r="J360" s="877"/>
      <c r="K360" s="877"/>
      <c r="L360" s="873"/>
      <c r="M360" s="873"/>
      <c r="N360" s="873" t="s">
        <v>77</v>
      </c>
      <c r="O360" s="878">
        <v>5500000</v>
      </c>
      <c r="P360" s="879" t="s">
        <v>71</v>
      </c>
      <c r="Q360" s="48"/>
    </row>
    <row r="361" spans="1:18">
      <c r="A361" s="872">
        <v>355</v>
      </c>
      <c r="B361" s="873" t="s">
        <v>349</v>
      </c>
      <c r="C361" s="874" t="s">
        <v>408</v>
      </c>
      <c r="D361" s="875" t="s">
        <v>914</v>
      </c>
      <c r="E361" s="876" t="s">
        <v>409</v>
      </c>
      <c r="F361" s="876" t="s">
        <v>915</v>
      </c>
      <c r="G361" s="876" t="s">
        <v>885</v>
      </c>
      <c r="H361" s="873">
        <v>2017</v>
      </c>
      <c r="I361" s="877"/>
      <c r="J361" s="877"/>
      <c r="K361" s="877"/>
      <c r="L361" s="873"/>
      <c r="M361" s="873"/>
      <c r="N361" s="873" t="s">
        <v>77</v>
      </c>
      <c r="O361" s="878">
        <v>1250000</v>
      </c>
      <c r="P361" s="879" t="s">
        <v>71</v>
      </c>
      <c r="Q361" s="48"/>
    </row>
    <row r="362" spans="1:18" ht="22.5">
      <c r="A362" s="872">
        <v>356</v>
      </c>
      <c r="B362" s="874" t="s">
        <v>411</v>
      </c>
      <c r="C362" s="874" t="s">
        <v>413</v>
      </c>
      <c r="D362" s="875" t="s">
        <v>412</v>
      </c>
      <c r="E362" s="752" t="s">
        <v>916</v>
      </c>
      <c r="F362" s="876" t="s">
        <v>917</v>
      </c>
      <c r="G362" s="876" t="s">
        <v>162</v>
      </c>
      <c r="H362" s="873">
        <v>2017</v>
      </c>
      <c r="I362" s="877"/>
      <c r="J362" s="877"/>
      <c r="K362" s="877"/>
      <c r="L362" s="873"/>
      <c r="M362" s="873"/>
      <c r="N362" s="873" t="s">
        <v>77</v>
      </c>
      <c r="O362" s="878">
        <v>225000</v>
      </c>
      <c r="P362" s="879" t="s">
        <v>71</v>
      </c>
      <c r="Q362" s="48"/>
      <c r="R362" s="780">
        <f>SUM(O362:O381)</f>
        <v>4500000</v>
      </c>
    </row>
    <row r="363" spans="1:18" ht="22.5">
      <c r="A363" s="872">
        <v>357</v>
      </c>
      <c r="B363" s="874" t="s">
        <v>411</v>
      </c>
      <c r="C363" s="874" t="s">
        <v>596</v>
      </c>
      <c r="D363" s="875" t="s">
        <v>412</v>
      </c>
      <c r="E363" s="752" t="s">
        <v>916</v>
      </c>
      <c r="F363" s="876" t="s">
        <v>917</v>
      </c>
      <c r="G363" s="876" t="s">
        <v>162</v>
      </c>
      <c r="H363" s="873">
        <v>2017</v>
      </c>
      <c r="I363" s="877"/>
      <c r="J363" s="877"/>
      <c r="K363" s="877"/>
      <c r="L363" s="873"/>
      <c r="M363" s="873"/>
      <c r="N363" s="873" t="s">
        <v>77</v>
      </c>
      <c r="O363" s="878">
        <v>225000</v>
      </c>
      <c r="P363" s="879" t="s">
        <v>71</v>
      </c>
      <c r="Q363" s="48"/>
    </row>
    <row r="364" spans="1:18" ht="22.5">
      <c r="A364" s="872">
        <v>358</v>
      </c>
      <c r="B364" s="874" t="s">
        <v>411</v>
      </c>
      <c r="C364" s="874" t="s">
        <v>720</v>
      </c>
      <c r="D364" s="875" t="s">
        <v>412</v>
      </c>
      <c r="E364" s="752" t="s">
        <v>916</v>
      </c>
      <c r="F364" s="876" t="s">
        <v>917</v>
      </c>
      <c r="G364" s="876" t="s">
        <v>162</v>
      </c>
      <c r="H364" s="873">
        <v>2017</v>
      </c>
      <c r="I364" s="877"/>
      <c r="J364" s="877"/>
      <c r="K364" s="877"/>
      <c r="L364" s="873"/>
      <c r="M364" s="873"/>
      <c r="N364" s="873" t="s">
        <v>77</v>
      </c>
      <c r="O364" s="878">
        <v>225000</v>
      </c>
      <c r="P364" s="879" t="s">
        <v>71</v>
      </c>
      <c r="Q364" s="48"/>
    </row>
    <row r="365" spans="1:18" ht="22.5">
      <c r="A365" s="872">
        <v>359</v>
      </c>
      <c r="B365" s="874" t="s">
        <v>411</v>
      </c>
      <c r="C365" s="874" t="s">
        <v>598</v>
      </c>
      <c r="D365" s="875" t="s">
        <v>412</v>
      </c>
      <c r="E365" s="752" t="s">
        <v>916</v>
      </c>
      <c r="F365" s="876" t="s">
        <v>917</v>
      </c>
      <c r="G365" s="876" t="s">
        <v>162</v>
      </c>
      <c r="H365" s="873">
        <v>2017</v>
      </c>
      <c r="I365" s="877"/>
      <c r="J365" s="877"/>
      <c r="K365" s="877"/>
      <c r="L365" s="873"/>
      <c r="M365" s="873"/>
      <c r="N365" s="873" t="s">
        <v>77</v>
      </c>
      <c r="O365" s="878">
        <v>225000</v>
      </c>
      <c r="P365" s="879" t="s">
        <v>71</v>
      </c>
      <c r="Q365" s="48"/>
    </row>
    <row r="366" spans="1:18" ht="22.5">
      <c r="A366" s="872">
        <v>360</v>
      </c>
      <c r="B366" s="874" t="s">
        <v>411</v>
      </c>
      <c r="C366" s="874" t="s">
        <v>599</v>
      </c>
      <c r="D366" s="875" t="s">
        <v>412</v>
      </c>
      <c r="E366" s="752" t="s">
        <v>916</v>
      </c>
      <c r="F366" s="876" t="s">
        <v>917</v>
      </c>
      <c r="G366" s="876" t="s">
        <v>162</v>
      </c>
      <c r="H366" s="873">
        <v>2017</v>
      </c>
      <c r="I366" s="877"/>
      <c r="J366" s="877"/>
      <c r="K366" s="877"/>
      <c r="L366" s="873"/>
      <c r="M366" s="873"/>
      <c r="N366" s="873" t="s">
        <v>77</v>
      </c>
      <c r="O366" s="878">
        <v>225000</v>
      </c>
      <c r="P366" s="879" t="s">
        <v>71</v>
      </c>
      <c r="Q366" s="48"/>
    </row>
    <row r="367" spans="1:18" ht="22.5">
      <c r="A367" s="872">
        <v>361</v>
      </c>
      <c r="B367" s="874" t="s">
        <v>411</v>
      </c>
      <c r="C367" s="874" t="s">
        <v>601</v>
      </c>
      <c r="D367" s="875" t="s">
        <v>412</v>
      </c>
      <c r="E367" s="752" t="s">
        <v>916</v>
      </c>
      <c r="F367" s="876" t="s">
        <v>917</v>
      </c>
      <c r="G367" s="876" t="s">
        <v>162</v>
      </c>
      <c r="H367" s="873">
        <v>2017</v>
      </c>
      <c r="I367" s="877"/>
      <c r="J367" s="877"/>
      <c r="K367" s="877"/>
      <c r="L367" s="873"/>
      <c r="M367" s="873"/>
      <c r="N367" s="873" t="s">
        <v>77</v>
      </c>
      <c r="O367" s="878">
        <v>225000</v>
      </c>
      <c r="P367" s="879" t="s">
        <v>71</v>
      </c>
      <c r="Q367" s="48"/>
    </row>
    <row r="368" spans="1:18" ht="22.5">
      <c r="A368" s="872">
        <v>362</v>
      </c>
      <c r="B368" s="874" t="s">
        <v>411</v>
      </c>
      <c r="C368" s="874" t="s">
        <v>761</v>
      </c>
      <c r="D368" s="875" t="s">
        <v>412</v>
      </c>
      <c r="E368" s="752" t="s">
        <v>916</v>
      </c>
      <c r="F368" s="876" t="s">
        <v>917</v>
      </c>
      <c r="G368" s="876" t="s">
        <v>162</v>
      </c>
      <c r="H368" s="873">
        <v>2017</v>
      </c>
      <c r="I368" s="877"/>
      <c r="J368" s="877"/>
      <c r="K368" s="877"/>
      <c r="L368" s="873"/>
      <c r="M368" s="873"/>
      <c r="N368" s="873" t="s">
        <v>77</v>
      </c>
      <c r="O368" s="878">
        <v>225000</v>
      </c>
      <c r="P368" s="879" t="s">
        <v>71</v>
      </c>
      <c r="Q368" s="48"/>
    </row>
    <row r="369" spans="1:18" ht="22.5">
      <c r="A369" s="872">
        <v>363</v>
      </c>
      <c r="B369" s="874" t="s">
        <v>411</v>
      </c>
      <c r="C369" s="874" t="s">
        <v>762</v>
      </c>
      <c r="D369" s="875" t="s">
        <v>412</v>
      </c>
      <c r="E369" s="752" t="s">
        <v>916</v>
      </c>
      <c r="F369" s="876" t="s">
        <v>917</v>
      </c>
      <c r="G369" s="876" t="s">
        <v>162</v>
      </c>
      <c r="H369" s="873">
        <v>2017</v>
      </c>
      <c r="I369" s="877"/>
      <c r="J369" s="877"/>
      <c r="K369" s="877"/>
      <c r="L369" s="873"/>
      <c r="M369" s="873"/>
      <c r="N369" s="873" t="s">
        <v>77</v>
      </c>
      <c r="O369" s="878">
        <v>225000</v>
      </c>
      <c r="P369" s="879" t="s">
        <v>71</v>
      </c>
      <c r="Q369" s="48"/>
    </row>
    <row r="370" spans="1:18" ht="22.5">
      <c r="A370" s="872">
        <v>364</v>
      </c>
      <c r="B370" s="874" t="s">
        <v>411</v>
      </c>
      <c r="C370" s="874" t="s">
        <v>763</v>
      </c>
      <c r="D370" s="875" t="s">
        <v>412</v>
      </c>
      <c r="E370" s="752" t="s">
        <v>916</v>
      </c>
      <c r="F370" s="876" t="s">
        <v>917</v>
      </c>
      <c r="G370" s="876" t="s">
        <v>162</v>
      </c>
      <c r="H370" s="873">
        <v>2017</v>
      </c>
      <c r="I370" s="877"/>
      <c r="J370" s="877"/>
      <c r="K370" s="877"/>
      <c r="L370" s="873"/>
      <c r="M370" s="873"/>
      <c r="N370" s="873" t="s">
        <v>77</v>
      </c>
      <c r="O370" s="878">
        <v>225000</v>
      </c>
      <c r="P370" s="879" t="s">
        <v>71</v>
      </c>
      <c r="Q370" s="48"/>
    </row>
    <row r="371" spans="1:18" ht="22.5">
      <c r="A371" s="872">
        <v>365</v>
      </c>
      <c r="B371" s="874" t="s">
        <v>411</v>
      </c>
      <c r="C371" s="874" t="s">
        <v>764</v>
      </c>
      <c r="D371" s="875" t="s">
        <v>412</v>
      </c>
      <c r="E371" s="752" t="s">
        <v>916</v>
      </c>
      <c r="F371" s="876" t="s">
        <v>917</v>
      </c>
      <c r="G371" s="876" t="s">
        <v>162</v>
      </c>
      <c r="H371" s="873">
        <v>2017</v>
      </c>
      <c r="I371" s="877"/>
      <c r="J371" s="877"/>
      <c r="K371" s="877"/>
      <c r="L371" s="873"/>
      <c r="M371" s="873"/>
      <c r="N371" s="873" t="s">
        <v>77</v>
      </c>
      <c r="O371" s="878">
        <v>225000</v>
      </c>
      <c r="P371" s="879" t="s">
        <v>71</v>
      </c>
      <c r="Q371" s="48"/>
    </row>
    <row r="372" spans="1:18" ht="22.5">
      <c r="A372" s="872">
        <v>366</v>
      </c>
      <c r="B372" s="874" t="s">
        <v>411</v>
      </c>
      <c r="C372" s="874" t="s">
        <v>765</v>
      </c>
      <c r="D372" s="875" t="s">
        <v>412</v>
      </c>
      <c r="E372" s="752" t="s">
        <v>916</v>
      </c>
      <c r="F372" s="876" t="s">
        <v>917</v>
      </c>
      <c r="G372" s="876" t="s">
        <v>162</v>
      </c>
      <c r="H372" s="873">
        <v>2017</v>
      </c>
      <c r="I372" s="877"/>
      <c r="J372" s="877"/>
      <c r="K372" s="877"/>
      <c r="L372" s="873"/>
      <c r="M372" s="873"/>
      <c r="N372" s="873" t="s">
        <v>77</v>
      </c>
      <c r="O372" s="878">
        <v>225000</v>
      </c>
      <c r="P372" s="879" t="s">
        <v>71</v>
      </c>
      <c r="Q372" s="48"/>
    </row>
    <row r="373" spans="1:18" ht="22.5">
      <c r="A373" s="872">
        <v>367</v>
      </c>
      <c r="B373" s="874" t="s">
        <v>411</v>
      </c>
      <c r="C373" s="874" t="s">
        <v>345</v>
      </c>
      <c r="D373" s="875" t="s">
        <v>412</v>
      </c>
      <c r="E373" s="752" t="s">
        <v>916</v>
      </c>
      <c r="F373" s="876" t="s">
        <v>917</v>
      </c>
      <c r="G373" s="876" t="s">
        <v>162</v>
      </c>
      <c r="H373" s="873">
        <v>2017</v>
      </c>
      <c r="I373" s="877"/>
      <c r="J373" s="877"/>
      <c r="K373" s="877"/>
      <c r="L373" s="873"/>
      <c r="M373" s="873"/>
      <c r="N373" s="873" t="s">
        <v>77</v>
      </c>
      <c r="O373" s="878">
        <v>225000</v>
      </c>
      <c r="P373" s="879" t="s">
        <v>71</v>
      </c>
      <c r="Q373" s="48"/>
    </row>
    <row r="374" spans="1:18" ht="22.5">
      <c r="A374" s="872">
        <v>368</v>
      </c>
      <c r="B374" s="874" t="s">
        <v>411</v>
      </c>
      <c r="C374" s="874" t="s">
        <v>766</v>
      </c>
      <c r="D374" s="875" t="s">
        <v>412</v>
      </c>
      <c r="E374" s="752" t="s">
        <v>916</v>
      </c>
      <c r="F374" s="876" t="s">
        <v>917</v>
      </c>
      <c r="G374" s="876" t="s">
        <v>162</v>
      </c>
      <c r="H374" s="873">
        <v>2017</v>
      </c>
      <c r="I374" s="877"/>
      <c r="J374" s="877"/>
      <c r="K374" s="877"/>
      <c r="L374" s="873"/>
      <c r="M374" s="873"/>
      <c r="N374" s="873" t="s">
        <v>77</v>
      </c>
      <c r="O374" s="878">
        <v>225000</v>
      </c>
      <c r="P374" s="879" t="s">
        <v>71</v>
      </c>
      <c r="Q374" s="48"/>
    </row>
    <row r="375" spans="1:18" ht="22.5">
      <c r="A375" s="872">
        <v>369</v>
      </c>
      <c r="B375" s="874" t="s">
        <v>411</v>
      </c>
      <c r="C375" s="874" t="s">
        <v>767</v>
      </c>
      <c r="D375" s="875" t="s">
        <v>412</v>
      </c>
      <c r="E375" s="752" t="s">
        <v>916</v>
      </c>
      <c r="F375" s="876" t="s">
        <v>917</v>
      </c>
      <c r="G375" s="876" t="s">
        <v>162</v>
      </c>
      <c r="H375" s="873">
        <v>2017</v>
      </c>
      <c r="I375" s="877"/>
      <c r="J375" s="877"/>
      <c r="K375" s="877"/>
      <c r="L375" s="873"/>
      <c r="M375" s="873"/>
      <c r="N375" s="873" t="s">
        <v>77</v>
      </c>
      <c r="O375" s="878">
        <v>225000</v>
      </c>
      <c r="P375" s="879" t="s">
        <v>71</v>
      </c>
      <c r="Q375" s="48"/>
    </row>
    <row r="376" spans="1:18" ht="22.5">
      <c r="A376" s="872">
        <v>370</v>
      </c>
      <c r="B376" s="874" t="s">
        <v>411</v>
      </c>
      <c r="C376" s="874" t="s">
        <v>462</v>
      </c>
      <c r="D376" s="875" t="s">
        <v>412</v>
      </c>
      <c r="E376" s="752" t="s">
        <v>916</v>
      </c>
      <c r="F376" s="876" t="s">
        <v>917</v>
      </c>
      <c r="G376" s="876" t="s">
        <v>162</v>
      </c>
      <c r="H376" s="873">
        <v>2017</v>
      </c>
      <c r="I376" s="877"/>
      <c r="J376" s="877"/>
      <c r="K376" s="877"/>
      <c r="L376" s="873"/>
      <c r="M376" s="873"/>
      <c r="N376" s="873" t="s">
        <v>77</v>
      </c>
      <c r="O376" s="878">
        <v>225000</v>
      </c>
      <c r="P376" s="879" t="s">
        <v>71</v>
      </c>
      <c r="Q376" s="48"/>
    </row>
    <row r="377" spans="1:18" ht="22.5">
      <c r="A377" s="872">
        <v>371</v>
      </c>
      <c r="B377" s="874" t="s">
        <v>411</v>
      </c>
      <c r="C377" s="874" t="s">
        <v>768</v>
      </c>
      <c r="D377" s="875" t="s">
        <v>412</v>
      </c>
      <c r="E377" s="752" t="s">
        <v>916</v>
      </c>
      <c r="F377" s="876" t="s">
        <v>917</v>
      </c>
      <c r="G377" s="876" t="s">
        <v>162</v>
      </c>
      <c r="H377" s="873">
        <v>2017</v>
      </c>
      <c r="I377" s="877"/>
      <c r="J377" s="877"/>
      <c r="K377" s="877"/>
      <c r="L377" s="873"/>
      <c r="M377" s="873"/>
      <c r="N377" s="873" t="s">
        <v>77</v>
      </c>
      <c r="O377" s="878">
        <v>225000</v>
      </c>
      <c r="P377" s="879" t="s">
        <v>71</v>
      </c>
      <c r="Q377" s="48"/>
    </row>
    <row r="378" spans="1:18" ht="22.5">
      <c r="A378" s="872">
        <v>372</v>
      </c>
      <c r="B378" s="874" t="s">
        <v>411</v>
      </c>
      <c r="C378" s="874" t="s">
        <v>769</v>
      </c>
      <c r="D378" s="875" t="s">
        <v>412</v>
      </c>
      <c r="E378" s="752" t="s">
        <v>916</v>
      </c>
      <c r="F378" s="876" t="s">
        <v>917</v>
      </c>
      <c r="G378" s="876" t="s">
        <v>162</v>
      </c>
      <c r="H378" s="873">
        <v>2017</v>
      </c>
      <c r="I378" s="877"/>
      <c r="J378" s="877"/>
      <c r="K378" s="877"/>
      <c r="L378" s="873"/>
      <c r="M378" s="873"/>
      <c r="N378" s="873" t="s">
        <v>77</v>
      </c>
      <c r="O378" s="878">
        <v>225000</v>
      </c>
      <c r="P378" s="879" t="s">
        <v>71</v>
      </c>
      <c r="Q378" s="48"/>
    </row>
    <row r="379" spans="1:18" ht="22.5">
      <c r="A379" s="872">
        <v>373</v>
      </c>
      <c r="B379" s="874" t="s">
        <v>411</v>
      </c>
      <c r="C379" s="874" t="s">
        <v>770</v>
      </c>
      <c r="D379" s="875" t="s">
        <v>412</v>
      </c>
      <c r="E379" s="752" t="s">
        <v>916</v>
      </c>
      <c r="F379" s="876" t="s">
        <v>917</v>
      </c>
      <c r="G379" s="876" t="s">
        <v>162</v>
      </c>
      <c r="H379" s="873">
        <v>2017</v>
      </c>
      <c r="I379" s="877"/>
      <c r="J379" s="877"/>
      <c r="K379" s="877"/>
      <c r="L379" s="873"/>
      <c r="M379" s="873"/>
      <c r="N379" s="873" t="s">
        <v>77</v>
      </c>
      <c r="O379" s="878">
        <v>225000</v>
      </c>
      <c r="P379" s="879" t="s">
        <v>71</v>
      </c>
      <c r="Q379" s="48"/>
    </row>
    <row r="380" spans="1:18" ht="22.5">
      <c r="A380" s="872">
        <v>374</v>
      </c>
      <c r="B380" s="874" t="s">
        <v>411</v>
      </c>
      <c r="C380" s="874" t="s">
        <v>771</v>
      </c>
      <c r="D380" s="875" t="s">
        <v>412</v>
      </c>
      <c r="E380" s="752" t="s">
        <v>916</v>
      </c>
      <c r="F380" s="876" t="s">
        <v>917</v>
      </c>
      <c r="G380" s="876" t="s">
        <v>162</v>
      </c>
      <c r="H380" s="873">
        <v>2017</v>
      </c>
      <c r="I380" s="877"/>
      <c r="J380" s="877"/>
      <c r="K380" s="877"/>
      <c r="L380" s="873"/>
      <c r="M380" s="873"/>
      <c r="N380" s="873" t="s">
        <v>77</v>
      </c>
      <c r="O380" s="878">
        <v>225000</v>
      </c>
      <c r="P380" s="879" t="s">
        <v>71</v>
      </c>
      <c r="Q380" s="48"/>
    </row>
    <row r="381" spans="1:18" ht="22.5">
      <c r="A381" s="872">
        <v>375</v>
      </c>
      <c r="B381" s="874" t="s">
        <v>411</v>
      </c>
      <c r="C381" s="874" t="s">
        <v>374</v>
      </c>
      <c r="D381" s="875" t="s">
        <v>412</v>
      </c>
      <c r="E381" s="752" t="s">
        <v>916</v>
      </c>
      <c r="F381" s="876" t="s">
        <v>917</v>
      </c>
      <c r="G381" s="876" t="s">
        <v>162</v>
      </c>
      <c r="H381" s="873">
        <v>2017</v>
      </c>
      <c r="I381" s="877"/>
      <c r="J381" s="877"/>
      <c r="K381" s="877"/>
      <c r="L381" s="873"/>
      <c r="M381" s="873"/>
      <c r="N381" s="873" t="s">
        <v>77</v>
      </c>
      <c r="O381" s="878">
        <v>225000</v>
      </c>
      <c r="P381" s="879" t="s">
        <v>71</v>
      </c>
      <c r="Q381" s="48"/>
      <c r="R381" s="780"/>
    </row>
    <row r="382" spans="1:18" ht="22.5">
      <c r="A382" s="872">
        <v>376</v>
      </c>
      <c r="B382" s="874" t="s">
        <v>411</v>
      </c>
      <c r="C382" s="874" t="s">
        <v>416</v>
      </c>
      <c r="D382" s="875" t="s">
        <v>412</v>
      </c>
      <c r="E382" s="752" t="s">
        <v>916</v>
      </c>
      <c r="F382" s="876" t="s">
        <v>918</v>
      </c>
      <c r="G382" s="876" t="s">
        <v>162</v>
      </c>
      <c r="H382" s="873">
        <v>2017</v>
      </c>
      <c r="I382" s="877"/>
      <c r="J382" s="877"/>
      <c r="K382" s="877"/>
      <c r="L382" s="873"/>
      <c r="M382" s="873"/>
      <c r="N382" s="873" t="s">
        <v>77</v>
      </c>
      <c r="O382" s="878">
        <v>40000</v>
      </c>
      <c r="P382" s="879" t="s">
        <v>71</v>
      </c>
      <c r="Q382" s="48"/>
      <c r="R382" s="780">
        <f>SUM(O382:O401)</f>
        <v>800000</v>
      </c>
    </row>
    <row r="383" spans="1:18" ht="22.5">
      <c r="A383" s="872">
        <v>377</v>
      </c>
      <c r="B383" s="874" t="s">
        <v>411</v>
      </c>
      <c r="C383" s="874" t="s">
        <v>772</v>
      </c>
      <c r="D383" s="875" t="s">
        <v>412</v>
      </c>
      <c r="E383" s="752" t="s">
        <v>916</v>
      </c>
      <c r="F383" s="876" t="s">
        <v>918</v>
      </c>
      <c r="G383" s="876" t="s">
        <v>162</v>
      </c>
      <c r="H383" s="873">
        <v>2017</v>
      </c>
      <c r="I383" s="877"/>
      <c r="J383" s="877"/>
      <c r="K383" s="877"/>
      <c r="L383" s="873"/>
      <c r="M383" s="873"/>
      <c r="N383" s="873" t="s">
        <v>77</v>
      </c>
      <c r="O383" s="878">
        <v>40000</v>
      </c>
      <c r="P383" s="879" t="s">
        <v>71</v>
      </c>
      <c r="Q383" s="48"/>
    </row>
    <row r="384" spans="1:18" ht="22.5">
      <c r="A384" s="872">
        <v>378</v>
      </c>
      <c r="B384" s="874" t="s">
        <v>411</v>
      </c>
      <c r="C384" s="874" t="s">
        <v>773</v>
      </c>
      <c r="D384" s="875" t="s">
        <v>412</v>
      </c>
      <c r="E384" s="752" t="s">
        <v>916</v>
      </c>
      <c r="F384" s="876" t="s">
        <v>918</v>
      </c>
      <c r="G384" s="876" t="s">
        <v>162</v>
      </c>
      <c r="H384" s="873">
        <v>2017</v>
      </c>
      <c r="I384" s="877"/>
      <c r="J384" s="877"/>
      <c r="K384" s="877"/>
      <c r="L384" s="873"/>
      <c r="M384" s="873"/>
      <c r="N384" s="873" t="s">
        <v>77</v>
      </c>
      <c r="O384" s="878">
        <v>40000</v>
      </c>
      <c r="P384" s="879" t="s">
        <v>71</v>
      </c>
      <c r="Q384" s="48"/>
    </row>
    <row r="385" spans="1:17" ht="22.5">
      <c r="A385" s="872">
        <v>379</v>
      </c>
      <c r="B385" s="874" t="s">
        <v>411</v>
      </c>
      <c r="C385" s="874" t="s">
        <v>774</v>
      </c>
      <c r="D385" s="875" t="s">
        <v>412</v>
      </c>
      <c r="E385" s="752" t="s">
        <v>916</v>
      </c>
      <c r="F385" s="876" t="s">
        <v>918</v>
      </c>
      <c r="G385" s="876" t="s">
        <v>162</v>
      </c>
      <c r="H385" s="873">
        <v>2017</v>
      </c>
      <c r="I385" s="877"/>
      <c r="J385" s="877"/>
      <c r="K385" s="877"/>
      <c r="L385" s="873"/>
      <c r="M385" s="873"/>
      <c r="N385" s="873" t="s">
        <v>77</v>
      </c>
      <c r="O385" s="878">
        <v>40000</v>
      </c>
      <c r="P385" s="879" t="s">
        <v>71</v>
      </c>
      <c r="Q385" s="48"/>
    </row>
    <row r="386" spans="1:17" ht="22.5">
      <c r="A386" s="872">
        <v>380</v>
      </c>
      <c r="B386" s="874" t="s">
        <v>411</v>
      </c>
      <c r="C386" s="874" t="s">
        <v>775</v>
      </c>
      <c r="D386" s="875" t="s">
        <v>412</v>
      </c>
      <c r="E386" s="752" t="s">
        <v>916</v>
      </c>
      <c r="F386" s="876" t="s">
        <v>918</v>
      </c>
      <c r="G386" s="876" t="s">
        <v>162</v>
      </c>
      <c r="H386" s="873">
        <v>2017</v>
      </c>
      <c r="I386" s="877"/>
      <c r="J386" s="877"/>
      <c r="K386" s="877"/>
      <c r="L386" s="873"/>
      <c r="M386" s="873"/>
      <c r="N386" s="873" t="s">
        <v>77</v>
      </c>
      <c r="O386" s="878">
        <v>40000</v>
      </c>
      <c r="P386" s="879" t="s">
        <v>71</v>
      </c>
      <c r="Q386" s="48"/>
    </row>
    <row r="387" spans="1:17" ht="22.5">
      <c r="A387" s="872">
        <v>381</v>
      </c>
      <c r="B387" s="874" t="s">
        <v>411</v>
      </c>
      <c r="C387" s="874" t="s">
        <v>776</v>
      </c>
      <c r="D387" s="875" t="s">
        <v>412</v>
      </c>
      <c r="E387" s="752" t="s">
        <v>916</v>
      </c>
      <c r="F387" s="876" t="s">
        <v>918</v>
      </c>
      <c r="G387" s="876" t="s">
        <v>162</v>
      </c>
      <c r="H387" s="873">
        <v>2017</v>
      </c>
      <c r="I387" s="877"/>
      <c r="J387" s="877"/>
      <c r="K387" s="877"/>
      <c r="L387" s="873"/>
      <c r="M387" s="873"/>
      <c r="N387" s="873" t="s">
        <v>77</v>
      </c>
      <c r="O387" s="878">
        <v>40000</v>
      </c>
      <c r="P387" s="879" t="s">
        <v>71</v>
      </c>
      <c r="Q387" s="48"/>
    </row>
    <row r="388" spans="1:17" ht="22.5">
      <c r="A388" s="872">
        <v>382</v>
      </c>
      <c r="B388" s="874" t="s">
        <v>411</v>
      </c>
      <c r="C388" s="874" t="s">
        <v>777</v>
      </c>
      <c r="D388" s="875" t="s">
        <v>412</v>
      </c>
      <c r="E388" s="752" t="s">
        <v>916</v>
      </c>
      <c r="F388" s="876" t="s">
        <v>918</v>
      </c>
      <c r="G388" s="876" t="s">
        <v>162</v>
      </c>
      <c r="H388" s="873">
        <v>2017</v>
      </c>
      <c r="I388" s="877"/>
      <c r="J388" s="877"/>
      <c r="K388" s="877"/>
      <c r="L388" s="873"/>
      <c r="M388" s="873"/>
      <c r="N388" s="873" t="s">
        <v>77</v>
      </c>
      <c r="O388" s="878">
        <v>40000</v>
      </c>
      <c r="P388" s="879" t="s">
        <v>71</v>
      </c>
      <c r="Q388" s="48"/>
    </row>
    <row r="389" spans="1:17" ht="22.5">
      <c r="A389" s="872">
        <v>383</v>
      </c>
      <c r="B389" s="874" t="s">
        <v>411</v>
      </c>
      <c r="C389" s="874" t="s">
        <v>778</v>
      </c>
      <c r="D389" s="875" t="s">
        <v>412</v>
      </c>
      <c r="E389" s="752" t="s">
        <v>916</v>
      </c>
      <c r="F389" s="876" t="s">
        <v>918</v>
      </c>
      <c r="G389" s="876" t="s">
        <v>162</v>
      </c>
      <c r="H389" s="873">
        <v>2017</v>
      </c>
      <c r="I389" s="877"/>
      <c r="J389" s="877"/>
      <c r="K389" s="877"/>
      <c r="L389" s="873"/>
      <c r="M389" s="873"/>
      <c r="N389" s="873" t="s">
        <v>77</v>
      </c>
      <c r="O389" s="878">
        <v>40000</v>
      </c>
      <c r="P389" s="879" t="s">
        <v>71</v>
      </c>
      <c r="Q389" s="48"/>
    </row>
    <row r="390" spans="1:17" ht="22.5">
      <c r="A390" s="872">
        <v>384</v>
      </c>
      <c r="B390" s="874" t="s">
        <v>411</v>
      </c>
      <c r="C390" s="874" t="s">
        <v>779</v>
      </c>
      <c r="D390" s="875" t="s">
        <v>412</v>
      </c>
      <c r="E390" s="752" t="s">
        <v>916</v>
      </c>
      <c r="F390" s="876" t="s">
        <v>918</v>
      </c>
      <c r="G390" s="876" t="s">
        <v>162</v>
      </c>
      <c r="H390" s="873">
        <v>2017</v>
      </c>
      <c r="I390" s="877"/>
      <c r="J390" s="877"/>
      <c r="K390" s="877"/>
      <c r="L390" s="873"/>
      <c r="M390" s="873"/>
      <c r="N390" s="873" t="s">
        <v>77</v>
      </c>
      <c r="O390" s="878">
        <v>40000</v>
      </c>
      <c r="P390" s="879" t="s">
        <v>71</v>
      </c>
      <c r="Q390" s="48"/>
    </row>
    <row r="391" spans="1:17" ht="22.5">
      <c r="A391" s="872">
        <v>385</v>
      </c>
      <c r="B391" s="874" t="s">
        <v>411</v>
      </c>
      <c r="C391" s="874" t="s">
        <v>780</v>
      </c>
      <c r="D391" s="875" t="s">
        <v>412</v>
      </c>
      <c r="E391" s="752" t="s">
        <v>916</v>
      </c>
      <c r="F391" s="876" t="s">
        <v>918</v>
      </c>
      <c r="G391" s="876" t="s">
        <v>162</v>
      </c>
      <c r="H391" s="873">
        <v>2017</v>
      </c>
      <c r="I391" s="877"/>
      <c r="J391" s="877"/>
      <c r="K391" s="877"/>
      <c r="L391" s="873"/>
      <c r="M391" s="873"/>
      <c r="N391" s="873" t="s">
        <v>77</v>
      </c>
      <c r="O391" s="878">
        <v>40000</v>
      </c>
      <c r="P391" s="879" t="s">
        <v>71</v>
      </c>
      <c r="Q391" s="48"/>
    </row>
    <row r="392" spans="1:17" ht="22.5">
      <c r="A392" s="872">
        <v>386</v>
      </c>
      <c r="B392" s="874" t="s">
        <v>411</v>
      </c>
      <c r="C392" s="874" t="s">
        <v>781</v>
      </c>
      <c r="D392" s="875" t="s">
        <v>412</v>
      </c>
      <c r="E392" s="752" t="s">
        <v>916</v>
      </c>
      <c r="F392" s="876" t="s">
        <v>918</v>
      </c>
      <c r="G392" s="876" t="s">
        <v>162</v>
      </c>
      <c r="H392" s="873">
        <v>2017</v>
      </c>
      <c r="I392" s="877"/>
      <c r="J392" s="877"/>
      <c r="K392" s="877"/>
      <c r="L392" s="873"/>
      <c r="M392" s="873"/>
      <c r="N392" s="873" t="s">
        <v>77</v>
      </c>
      <c r="O392" s="878">
        <v>40000</v>
      </c>
      <c r="P392" s="879" t="s">
        <v>71</v>
      </c>
      <c r="Q392" s="48"/>
    </row>
    <row r="393" spans="1:17" ht="22.5">
      <c r="A393" s="872">
        <v>387</v>
      </c>
      <c r="B393" s="874" t="s">
        <v>411</v>
      </c>
      <c r="C393" s="874" t="s">
        <v>782</v>
      </c>
      <c r="D393" s="875" t="s">
        <v>412</v>
      </c>
      <c r="E393" s="752" t="s">
        <v>916</v>
      </c>
      <c r="F393" s="876" t="s">
        <v>918</v>
      </c>
      <c r="G393" s="876" t="s">
        <v>162</v>
      </c>
      <c r="H393" s="873">
        <v>2017</v>
      </c>
      <c r="I393" s="877"/>
      <c r="J393" s="877"/>
      <c r="K393" s="877"/>
      <c r="L393" s="873"/>
      <c r="M393" s="873"/>
      <c r="N393" s="873" t="s">
        <v>77</v>
      </c>
      <c r="O393" s="878">
        <v>40000</v>
      </c>
      <c r="P393" s="879" t="s">
        <v>71</v>
      </c>
      <c r="Q393" s="48"/>
    </row>
    <row r="394" spans="1:17" ht="22.5">
      <c r="A394" s="872">
        <v>388</v>
      </c>
      <c r="B394" s="874" t="s">
        <v>411</v>
      </c>
      <c r="C394" s="874" t="s">
        <v>783</v>
      </c>
      <c r="D394" s="875" t="s">
        <v>412</v>
      </c>
      <c r="E394" s="752" t="s">
        <v>916</v>
      </c>
      <c r="F394" s="876" t="s">
        <v>918</v>
      </c>
      <c r="G394" s="876" t="s">
        <v>162</v>
      </c>
      <c r="H394" s="873">
        <v>2017</v>
      </c>
      <c r="I394" s="877"/>
      <c r="J394" s="877"/>
      <c r="K394" s="877"/>
      <c r="L394" s="873"/>
      <c r="M394" s="873"/>
      <c r="N394" s="873" t="s">
        <v>77</v>
      </c>
      <c r="O394" s="878">
        <v>40000</v>
      </c>
      <c r="P394" s="879" t="s">
        <v>71</v>
      </c>
      <c r="Q394" s="48"/>
    </row>
    <row r="395" spans="1:17" ht="22.5">
      <c r="A395" s="872">
        <v>389</v>
      </c>
      <c r="B395" s="874" t="s">
        <v>411</v>
      </c>
      <c r="C395" s="874" t="s">
        <v>784</v>
      </c>
      <c r="D395" s="875" t="s">
        <v>412</v>
      </c>
      <c r="E395" s="752" t="s">
        <v>916</v>
      </c>
      <c r="F395" s="876" t="s">
        <v>918</v>
      </c>
      <c r="G395" s="876" t="s">
        <v>162</v>
      </c>
      <c r="H395" s="873">
        <v>2017</v>
      </c>
      <c r="I395" s="877"/>
      <c r="J395" s="877"/>
      <c r="K395" s="877"/>
      <c r="L395" s="873"/>
      <c r="M395" s="873"/>
      <c r="N395" s="873" t="s">
        <v>77</v>
      </c>
      <c r="O395" s="878">
        <v>40000</v>
      </c>
      <c r="P395" s="879" t="s">
        <v>71</v>
      </c>
      <c r="Q395" s="48"/>
    </row>
    <row r="396" spans="1:17" ht="22.5">
      <c r="A396" s="872">
        <v>390</v>
      </c>
      <c r="B396" s="874" t="s">
        <v>411</v>
      </c>
      <c r="C396" s="874" t="s">
        <v>785</v>
      </c>
      <c r="D396" s="875" t="s">
        <v>412</v>
      </c>
      <c r="E396" s="752" t="s">
        <v>916</v>
      </c>
      <c r="F396" s="876" t="s">
        <v>918</v>
      </c>
      <c r="G396" s="876" t="s">
        <v>162</v>
      </c>
      <c r="H396" s="873">
        <v>2017</v>
      </c>
      <c r="I396" s="877"/>
      <c r="J396" s="877"/>
      <c r="K396" s="877"/>
      <c r="L396" s="873"/>
      <c r="M396" s="873"/>
      <c r="N396" s="873" t="s">
        <v>77</v>
      </c>
      <c r="O396" s="878">
        <v>40000</v>
      </c>
      <c r="P396" s="879" t="s">
        <v>71</v>
      </c>
      <c r="Q396" s="48"/>
    </row>
    <row r="397" spans="1:17" ht="22.5">
      <c r="A397" s="872">
        <v>391</v>
      </c>
      <c r="B397" s="874" t="s">
        <v>411</v>
      </c>
      <c r="C397" s="874" t="s">
        <v>786</v>
      </c>
      <c r="D397" s="875" t="s">
        <v>412</v>
      </c>
      <c r="E397" s="752" t="s">
        <v>916</v>
      </c>
      <c r="F397" s="876" t="s">
        <v>918</v>
      </c>
      <c r="G397" s="876" t="s">
        <v>162</v>
      </c>
      <c r="H397" s="873">
        <v>2017</v>
      </c>
      <c r="I397" s="877"/>
      <c r="J397" s="877"/>
      <c r="K397" s="877"/>
      <c r="L397" s="873"/>
      <c r="M397" s="873"/>
      <c r="N397" s="873" t="s">
        <v>77</v>
      </c>
      <c r="O397" s="878">
        <v>40000</v>
      </c>
      <c r="P397" s="879" t="s">
        <v>71</v>
      </c>
      <c r="Q397" s="48"/>
    </row>
    <row r="398" spans="1:17" ht="22.5">
      <c r="A398" s="872">
        <v>392</v>
      </c>
      <c r="B398" s="874" t="s">
        <v>411</v>
      </c>
      <c r="C398" s="874" t="s">
        <v>787</v>
      </c>
      <c r="D398" s="875" t="s">
        <v>412</v>
      </c>
      <c r="E398" s="752" t="s">
        <v>916</v>
      </c>
      <c r="F398" s="876" t="s">
        <v>918</v>
      </c>
      <c r="G398" s="876" t="s">
        <v>162</v>
      </c>
      <c r="H398" s="873">
        <v>2017</v>
      </c>
      <c r="I398" s="877"/>
      <c r="J398" s="877"/>
      <c r="K398" s="877"/>
      <c r="L398" s="873"/>
      <c r="M398" s="873"/>
      <c r="N398" s="873" t="s">
        <v>77</v>
      </c>
      <c r="O398" s="878">
        <v>40000</v>
      </c>
      <c r="P398" s="879" t="s">
        <v>71</v>
      </c>
      <c r="Q398" s="48"/>
    </row>
    <row r="399" spans="1:17" ht="22.5">
      <c r="A399" s="872">
        <v>393</v>
      </c>
      <c r="B399" s="874" t="s">
        <v>411</v>
      </c>
      <c r="C399" s="874" t="s">
        <v>788</v>
      </c>
      <c r="D399" s="875" t="s">
        <v>412</v>
      </c>
      <c r="E399" s="752" t="s">
        <v>916</v>
      </c>
      <c r="F399" s="876" t="s">
        <v>918</v>
      </c>
      <c r="G399" s="876" t="s">
        <v>162</v>
      </c>
      <c r="H399" s="873">
        <v>2017</v>
      </c>
      <c r="I399" s="877"/>
      <c r="J399" s="877"/>
      <c r="K399" s="877"/>
      <c r="L399" s="873"/>
      <c r="M399" s="873"/>
      <c r="N399" s="873" t="s">
        <v>77</v>
      </c>
      <c r="O399" s="878">
        <v>40000</v>
      </c>
      <c r="P399" s="879" t="s">
        <v>71</v>
      </c>
      <c r="Q399" s="48"/>
    </row>
    <row r="400" spans="1:17" ht="22.5">
      <c r="A400" s="872">
        <v>394</v>
      </c>
      <c r="B400" s="874" t="s">
        <v>411</v>
      </c>
      <c r="C400" s="874" t="s">
        <v>789</v>
      </c>
      <c r="D400" s="875" t="s">
        <v>412</v>
      </c>
      <c r="E400" s="752" t="s">
        <v>916</v>
      </c>
      <c r="F400" s="876" t="s">
        <v>918</v>
      </c>
      <c r="G400" s="876" t="s">
        <v>162</v>
      </c>
      <c r="H400" s="873">
        <v>2017</v>
      </c>
      <c r="I400" s="877"/>
      <c r="J400" s="877"/>
      <c r="K400" s="877"/>
      <c r="L400" s="873"/>
      <c r="M400" s="873"/>
      <c r="N400" s="873" t="s">
        <v>77</v>
      </c>
      <c r="O400" s="878">
        <v>40000</v>
      </c>
      <c r="P400" s="879" t="s">
        <v>71</v>
      </c>
      <c r="Q400" s="48"/>
    </row>
    <row r="401" spans="1:18" ht="22.5">
      <c r="A401" s="872">
        <v>395</v>
      </c>
      <c r="B401" s="874" t="s">
        <v>411</v>
      </c>
      <c r="C401" s="874" t="s">
        <v>790</v>
      </c>
      <c r="D401" s="875" t="s">
        <v>412</v>
      </c>
      <c r="E401" s="752" t="s">
        <v>916</v>
      </c>
      <c r="F401" s="876" t="s">
        <v>918</v>
      </c>
      <c r="G401" s="876" t="s">
        <v>162</v>
      </c>
      <c r="H401" s="873">
        <v>2017</v>
      </c>
      <c r="I401" s="877"/>
      <c r="J401" s="877"/>
      <c r="K401" s="877"/>
      <c r="L401" s="873"/>
      <c r="M401" s="873"/>
      <c r="N401" s="873" t="s">
        <v>77</v>
      </c>
      <c r="O401" s="878">
        <v>40000</v>
      </c>
      <c r="P401" s="879" t="s">
        <v>71</v>
      </c>
      <c r="Q401" s="48"/>
    </row>
    <row r="402" spans="1:18" ht="30">
      <c r="A402" s="872">
        <v>396</v>
      </c>
      <c r="B402" s="874" t="s">
        <v>411</v>
      </c>
      <c r="C402" s="874" t="s">
        <v>418</v>
      </c>
      <c r="D402" s="875" t="s">
        <v>412</v>
      </c>
      <c r="E402" s="752" t="s">
        <v>916</v>
      </c>
      <c r="F402" s="876" t="s">
        <v>919</v>
      </c>
      <c r="G402" s="876" t="s">
        <v>162</v>
      </c>
      <c r="H402" s="873">
        <v>2017</v>
      </c>
      <c r="I402" s="877"/>
      <c r="J402" s="877"/>
      <c r="K402" s="877"/>
      <c r="L402" s="873"/>
      <c r="M402" s="873"/>
      <c r="N402" s="873" t="s">
        <v>77</v>
      </c>
      <c r="O402" s="878">
        <v>475000</v>
      </c>
      <c r="P402" s="879" t="s">
        <v>71</v>
      </c>
      <c r="Q402" s="48"/>
      <c r="R402" s="780">
        <f>SUM(O402:O404)</f>
        <v>1425000</v>
      </c>
    </row>
    <row r="403" spans="1:18" ht="30">
      <c r="A403" s="872">
        <v>397</v>
      </c>
      <c r="B403" s="874" t="s">
        <v>411</v>
      </c>
      <c r="C403" s="874" t="s">
        <v>791</v>
      </c>
      <c r="D403" s="875" t="s">
        <v>412</v>
      </c>
      <c r="E403" s="752" t="s">
        <v>916</v>
      </c>
      <c r="F403" s="876" t="s">
        <v>919</v>
      </c>
      <c r="G403" s="876" t="s">
        <v>162</v>
      </c>
      <c r="H403" s="873">
        <v>2017</v>
      </c>
      <c r="I403" s="877"/>
      <c r="J403" s="877"/>
      <c r="K403" s="877"/>
      <c r="L403" s="873"/>
      <c r="M403" s="873"/>
      <c r="N403" s="873" t="s">
        <v>77</v>
      </c>
      <c r="O403" s="878">
        <v>475000</v>
      </c>
      <c r="P403" s="879" t="s">
        <v>71</v>
      </c>
      <c r="Q403" s="48"/>
    </row>
    <row r="404" spans="1:18" ht="30">
      <c r="A404" s="872">
        <v>398</v>
      </c>
      <c r="B404" s="874" t="s">
        <v>411</v>
      </c>
      <c r="C404" s="874" t="s">
        <v>792</v>
      </c>
      <c r="D404" s="875" t="s">
        <v>412</v>
      </c>
      <c r="E404" s="752" t="s">
        <v>916</v>
      </c>
      <c r="F404" s="876" t="s">
        <v>919</v>
      </c>
      <c r="G404" s="876" t="s">
        <v>162</v>
      </c>
      <c r="H404" s="873">
        <v>2017</v>
      </c>
      <c r="I404" s="877"/>
      <c r="J404" s="877"/>
      <c r="K404" s="877"/>
      <c r="L404" s="873"/>
      <c r="M404" s="873"/>
      <c r="N404" s="873" t="s">
        <v>77</v>
      </c>
      <c r="O404" s="878">
        <v>475000</v>
      </c>
      <c r="P404" s="879" t="s">
        <v>71</v>
      </c>
      <c r="Q404" s="48"/>
    </row>
    <row r="405" spans="1:18" ht="22.5">
      <c r="A405" s="872">
        <v>399</v>
      </c>
      <c r="B405" s="874" t="s">
        <v>411</v>
      </c>
      <c r="C405" s="874" t="s">
        <v>421</v>
      </c>
      <c r="D405" s="875" t="s">
        <v>412</v>
      </c>
      <c r="E405" s="752" t="s">
        <v>916</v>
      </c>
      <c r="F405" s="876" t="s">
        <v>920</v>
      </c>
      <c r="G405" s="876" t="s">
        <v>162</v>
      </c>
      <c r="H405" s="873">
        <v>2017</v>
      </c>
      <c r="I405" s="877"/>
      <c r="J405" s="877"/>
      <c r="K405" s="877"/>
      <c r="L405" s="873"/>
      <c r="M405" s="873"/>
      <c r="N405" s="873" t="s">
        <v>77</v>
      </c>
      <c r="O405" s="878">
        <v>285000</v>
      </c>
      <c r="P405" s="879" t="s">
        <v>71</v>
      </c>
      <c r="Q405" s="48"/>
      <c r="R405" s="780">
        <f>SUM(O405:O408)</f>
        <v>1140000</v>
      </c>
    </row>
    <row r="406" spans="1:18" ht="22.5">
      <c r="A406" s="872">
        <v>400</v>
      </c>
      <c r="B406" s="874" t="s">
        <v>411</v>
      </c>
      <c r="C406" s="874" t="s">
        <v>793</v>
      </c>
      <c r="D406" s="875" t="s">
        <v>412</v>
      </c>
      <c r="E406" s="752" t="s">
        <v>916</v>
      </c>
      <c r="F406" s="876" t="s">
        <v>920</v>
      </c>
      <c r="G406" s="876" t="s">
        <v>162</v>
      </c>
      <c r="H406" s="873">
        <v>2017</v>
      </c>
      <c r="I406" s="877"/>
      <c r="J406" s="877"/>
      <c r="K406" s="877"/>
      <c r="L406" s="873"/>
      <c r="M406" s="873"/>
      <c r="N406" s="873" t="s">
        <v>77</v>
      </c>
      <c r="O406" s="878">
        <f>O405</f>
        <v>285000</v>
      </c>
      <c r="P406" s="879" t="s">
        <v>71</v>
      </c>
      <c r="Q406" s="48"/>
    </row>
    <row r="407" spans="1:18" ht="22.5">
      <c r="A407" s="872">
        <v>401</v>
      </c>
      <c r="B407" s="874" t="s">
        <v>411</v>
      </c>
      <c r="C407" s="874" t="s">
        <v>794</v>
      </c>
      <c r="D407" s="875" t="s">
        <v>412</v>
      </c>
      <c r="E407" s="752" t="s">
        <v>916</v>
      </c>
      <c r="F407" s="876" t="s">
        <v>920</v>
      </c>
      <c r="G407" s="876" t="s">
        <v>162</v>
      </c>
      <c r="H407" s="873">
        <v>2017</v>
      </c>
      <c r="I407" s="877"/>
      <c r="J407" s="877"/>
      <c r="K407" s="877"/>
      <c r="L407" s="873"/>
      <c r="M407" s="873"/>
      <c r="N407" s="873" t="s">
        <v>77</v>
      </c>
      <c r="O407" s="878">
        <f>O406</f>
        <v>285000</v>
      </c>
      <c r="P407" s="879" t="s">
        <v>71</v>
      </c>
      <c r="Q407" s="48"/>
    </row>
    <row r="408" spans="1:18" ht="22.5">
      <c r="A408" s="872">
        <v>402</v>
      </c>
      <c r="B408" s="874" t="s">
        <v>411</v>
      </c>
      <c r="C408" s="874" t="s">
        <v>795</v>
      </c>
      <c r="D408" s="875" t="s">
        <v>412</v>
      </c>
      <c r="E408" s="752" t="s">
        <v>916</v>
      </c>
      <c r="F408" s="876" t="s">
        <v>920</v>
      </c>
      <c r="G408" s="876" t="s">
        <v>162</v>
      </c>
      <c r="H408" s="873">
        <v>2017</v>
      </c>
      <c r="I408" s="877"/>
      <c r="J408" s="877"/>
      <c r="K408" s="877"/>
      <c r="L408" s="873"/>
      <c r="M408" s="873"/>
      <c r="N408" s="873" t="s">
        <v>77</v>
      </c>
      <c r="O408" s="878">
        <v>285000</v>
      </c>
      <c r="P408" s="879" t="s">
        <v>71</v>
      </c>
      <c r="Q408" s="48"/>
    </row>
    <row r="409" spans="1:18" ht="22.5">
      <c r="A409" s="872">
        <v>403</v>
      </c>
      <c r="B409" s="874" t="s">
        <v>411</v>
      </c>
      <c r="C409" s="874" t="s">
        <v>423</v>
      </c>
      <c r="D409" s="875" t="s">
        <v>412</v>
      </c>
      <c r="E409" s="752" t="s">
        <v>916</v>
      </c>
      <c r="F409" s="876" t="s">
        <v>921</v>
      </c>
      <c r="G409" s="876" t="s">
        <v>162</v>
      </c>
      <c r="H409" s="873">
        <v>2017</v>
      </c>
      <c r="I409" s="877"/>
      <c r="J409" s="877"/>
      <c r="K409" s="877"/>
      <c r="L409" s="873"/>
      <c r="M409" s="873"/>
      <c r="N409" s="873" t="s">
        <v>77</v>
      </c>
      <c r="O409" s="878">
        <v>180000</v>
      </c>
      <c r="P409" s="879" t="s">
        <v>71</v>
      </c>
      <c r="Q409" s="48"/>
    </row>
    <row r="410" spans="1:18" ht="22.5">
      <c r="A410" s="872">
        <v>404</v>
      </c>
      <c r="B410" s="874" t="s">
        <v>411</v>
      </c>
      <c r="C410" s="874" t="s">
        <v>471</v>
      </c>
      <c r="D410" s="875" t="s">
        <v>412</v>
      </c>
      <c r="E410" s="752" t="s">
        <v>916</v>
      </c>
      <c r="F410" s="876" t="s">
        <v>921</v>
      </c>
      <c r="G410" s="876" t="s">
        <v>162</v>
      </c>
      <c r="H410" s="873">
        <v>2017</v>
      </c>
      <c r="I410" s="877"/>
      <c r="J410" s="877"/>
      <c r="K410" s="877"/>
      <c r="L410" s="873"/>
      <c r="M410" s="873"/>
      <c r="N410" s="873" t="s">
        <v>77</v>
      </c>
      <c r="O410" s="878">
        <f>O409</f>
        <v>180000</v>
      </c>
      <c r="P410" s="879" t="s">
        <v>71</v>
      </c>
      <c r="Q410" s="48"/>
    </row>
    <row r="411" spans="1:18" ht="22.5">
      <c r="A411" s="872">
        <v>405</v>
      </c>
      <c r="B411" s="874" t="s">
        <v>411</v>
      </c>
      <c r="C411" s="874" t="s">
        <v>796</v>
      </c>
      <c r="D411" s="875" t="s">
        <v>412</v>
      </c>
      <c r="E411" s="752" t="s">
        <v>916</v>
      </c>
      <c r="F411" s="876" t="s">
        <v>921</v>
      </c>
      <c r="G411" s="876" t="s">
        <v>162</v>
      </c>
      <c r="H411" s="873">
        <v>2017</v>
      </c>
      <c r="I411" s="877"/>
      <c r="J411" s="877"/>
      <c r="K411" s="877"/>
      <c r="L411" s="873"/>
      <c r="M411" s="873"/>
      <c r="N411" s="873" t="s">
        <v>77</v>
      </c>
      <c r="O411" s="878">
        <f>O410</f>
        <v>180000</v>
      </c>
      <c r="P411" s="879" t="s">
        <v>71</v>
      </c>
      <c r="Q411" s="48"/>
    </row>
    <row r="412" spans="1:18" ht="22.5">
      <c r="A412" s="872">
        <v>406</v>
      </c>
      <c r="B412" s="874" t="s">
        <v>411</v>
      </c>
      <c r="C412" s="874" t="s">
        <v>474</v>
      </c>
      <c r="D412" s="875" t="s">
        <v>412</v>
      </c>
      <c r="E412" s="752" t="s">
        <v>916</v>
      </c>
      <c r="F412" s="876" t="s">
        <v>921</v>
      </c>
      <c r="G412" s="876" t="s">
        <v>162</v>
      </c>
      <c r="H412" s="873">
        <v>2017</v>
      </c>
      <c r="I412" s="877"/>
      <c r="J412" s="877"/>
      <c r="K412" s="877"/>
      <c r="L412" s="873"/>
      <c r="M412" s="873"/>
      <c r="N412" s="873" t="s">
        <v>77</v>
      </c>
      <c r="O412" s="878">
        <v>180000</v>
      </c>
      <c r="P412" s="879" t="s">
        <v>71</v>
      </c>
      <c r="Q412" s="48"/>
      <c r="R412" s="780">
        <f>SUM(O409:O412)</f>
        <v>720000</v>
      </c>
    </row>
    <row r="413" spans="1:18" ht="30">
      <c r="A413" s="872">
        <v>407</v>
      </c>
      <c r="B413" s="873" t="s">
        <v>465</v>
      </c>
      <c r="C413" s="874" t="s">
        <v>428</v>
      </c>
      <c r="D413" s="875" t="s">
        <v>427</v>
      </c>
      <c r="E413" s="876" t="s">
        <v>926</v>
      </c>
      <c r="F413" s="876" t="s">
        <v>927</v>
      </c>
      <c r="G413" s="876" t="s">
        <v>162</v>
      </c>
      <c r="H413" s="873">
        <v>2017</v>
      </c>
      <c r="I413" s="877"/>
      <c r="J413" s="877"/>
      <c r="K413" s="877"/>
      <c r="L413" s="873"/>
      <c r="M413" s="873"/>
      <c r="N413" s="873" t="s">
        <v>77</v>
      </c>
      <c r="O413" s="878">
        <v>1300000</v>
      </c>
      <c r="P413" s="879" t="s">
        <v>71</v>
      </c>
      <c r="Q413" s="48"/>
    </row>
    <row r="414" spans="1:18" ht="30">
      <c r="A414" s="872">
        <v>408</v>
      </c>
      <c r="B414" s="873" t="s">
        <v>928</v>
      </c>
      <c r="C414" s="874" t="s">
        <v>431</v>
      </c>
      <c r="D414" s="875" t="s">
        <v>427</v>
      </c>
      <c r="E414" s="876" t="str">
        <f>E413</f>
        <v>rak besi 3 susun</v>
      </c>
      <c r="F414" s="876" t="s">
        <v>929</v>
      </c>
      <c r="G414" s="876" t="s">
        <v>162</v>
      </c>
      <c r="H414" s="873">
        <v>2017</v>
      </c>
      <c r="I414" s="877"/>
      <c r="J414" s="877"/>
      <c r="K414" s="877"/>
      <c r="L414" s="873"/>
      <c r="M414" s="873"/>
      <c r="N414" s="873" t="s">
        <v>77</v>
      </c>
      <c r="O414" s="878">
        <v>1200000</v>
      </c>
      <c r="P414" s="879" t="s">
        <v>71</v>
      </c>
      <c r="Q414" s="48"/>
    </row>
    <row r="415" spans="1:18" ht="30">
      <c r="A415" s="872">
        <v>409</v>
      </c>
      <c r="B415" s="873" t="str">
        <f>B414</f>
        <v>3.05.01.04.003</v>
      </c>
      <c r="C415" s="874" t="s">
        <v>434</v>
      </c>
      <c r="D415" s="875" t="s">
        <v>427</v>
      </c>
      <c r="E415" s="876" t="s">
        <v>930</v>
      </c>
      <c r="F415" s="876" t="s">
        <v>931</v>
      </c>
      <c r="G415" s="876" t="s">
        <v>932</v>
      </c>
      <c r="H415" s="873">
        <v>2017</v>
      </c>
      <c r="I415" s="877" t="s">
        <v>758</v>
      </c>
      <c r="J415" s="877"/>
      <c r="K415" s="877"/>
      <c r="L415" s="873"/>
      <c r="M415" s="873"/>
      <c r="N415" s="873"/>
      <c r="O415" s="878">
        <v>2147500</v>
      </c>
      <c r="P415" s="879" t="s">
        <v>71</v>
      </c>
      <c r="Q415" s="48"/>
    </row>
    <row r="416" spans="1:18" ht="75">
      <c r="A416" s="872">
        <v>410</v>
      </c>
      <c r="B416" s="873" t="str">
        <f>B413</f>
        <v>3.07.01.02.002</v>
      </c>
      <c r="C416" s="874" t="s">
        <v>308</v>
      </c>
      <c r="D416" s="875" t="s">
        <v>933</v>
      </c>
      <c r="E416" s="876" t="s">
        <v>934</v>
      </c>
      <c r="F416" s="876" t="s">
        <v>352</v>
      </c>
      <c r="G416" s="876" t="s">
        <v>885</v>
      </c>
      <c r="H416" s="873">
        <v>2018</v>
      </c>
      <c r="I416" s="877" t="s">
        <v>90</v>
      </c>
      <c r="J416" s="877" t="s">
        <v>91</v>
      </c>
      <c r="K416" s="877" t="s">
        <v>196</v>
      </c>
      <c r="L416" s="873"/>
      <c r="M416" s="873"/>
      <c r="N416" s="873" t="s">
        <v>77</v>
      </c>
      <c r="O416" s="878">
        <v>4500000</v>
      </c>
      <c r="P416" s="879" t="s">
        <v>71</v>
      </c>
      <c r="Q416" s="48"/>
    </row>
    <row r="417" spans="1:18" ht="45">
      <c r="A417" s="872">
        <v>411</v>
      </c>
      <c r="B417" s="873" t="s">
        <v>396</v>
      </c>
      <c r="C417" s="874" t="s">
        <v>310</v>
      </c>
      <c r="D417" s="875" t="s">
        <v>397</v>
      </c>
      <c r="E417" s="876" t="s">
        <v>935</v>
      </c>
      <c r="F417" s="876" t="s">
        <v>160</v>
      </c>
      <c r="G417" s="876" t="s">
        <v>907</v>
      </c>
      <c r="H417" s="873">
        <v>2018</v>
      </c>
      <c r="I417" s="877" t="s">
        <v>936</v>
      </c>
      <c r="J417" s="877"/>
      <c r="K417" s="877"/>
      <c r="L417" s="873"/>
      <c r="M417" s="873"/>
      <c r="N417" s="873" t="s">
        <v>77</v>
      </c>
      <c r="O417" s="878">
        <v>2500000</v>
      </c>
      <c r="P417" s="879" t="s">
        <v>71</v>
      </c>
      <c r="Q417" s="48"/>
    </row>
    <row r="418" spans="1:18" ht="22.5">
      <c r="A418" s="872">
        <v>412</v>
      </c>
      <c r="B418" s="873" t="str">
        <f>B216</f>
        <v>3.05.02.04.006</v>
      </c>
      <c r="C418" s="874" t="s">
        <v>332</v>
      </c>
      <c r="D418" s="875" t="s">
        <v>364</v>
      </c>
      <c r="E418" s="876" t="s">
        <v>93</v>
      </c>
      <c r="F418" s="876" t="s">
        <v>937</v>
      </c>
      <c r="G418" s="876" t="str">
        <f>G416</f>
        <v>campuran</v>
      </c>
      <c r="H418" s="873">
        <v>2018</v>
      </c>
      <c r="I418" s="881" t="s">
        <v>938</v>
      </c>
      <c r="J418" s="877"/>
      <c r="K418" s="877"/>
      <c r="L418" s="873"/>
      <c r="M418" s="873"/>
      <c r="N418" s="873" t="s">
        <v>77</v>
      </c>
      <c r="O418" s="878">
        <v>275000</v>
      </c>
      <c r="P418" s="879" t="s">
        <v>71</v>
      </c>
      <c r="Q418" s="48"/>
    </row>
    <row r="419" spans="1:18" ht="30">
      <c r="A419" s="872">
        <v>413</v>
      </c>
      <c r="B419" s="873" t="s">
        <v>444</v>
      </c>
      <c r="C419" s="874" t="s">
        <v>393</v>
      </c>
      <c r="D419" s="875" t="s">
        <v>939</v>
      </c>
      <c r="E419" s="876" t="s">
        <v>95</v>
      </c>
      <c r="F419" s="876" t="s">
        <v>940</v>
      </c>
      <c r="G419" s="876" t="s">
        <v>225</v>
      </c>
      <c r="H419" s="873">
        <v>2018</v>
      </c>
      <c r="I419" s="881"/>
      <c r="J419" s="877"/>
      <c r="K419" s="877"/>
      <c r="L419" s="873"/>
      <c r="M419" s="873"/>
      <c r="N419" s="873" t="s">
        <v>77</v>
      </c>
      <c r="O419" s="878">
        <v>4000000</v>
      </c>
      <c r="P419" s="879" t="s">
        <v>71</v>
      </c>
      <c r="Q419" s="48"/>
    </row>
    <row r="420" spans="1:18" ht="45">
      <c r="A420" s="872">
        <v>414</v>
      </c>
      <c r="B420" s="873" t="s">
        <v>941</v>
      </c>
      <c r="C420" s="874" t="s">
        <v>308</v>
      </c>
      <c r="D420" s="888" t="s">
        <v>942</v>
      </c>
      <c r="E420" s="876"/>
      <c r="F420" s="876" t="s">
        <v>943</v>
      </c>
      <c r="G420" s="876" t="s">
        <v>73</v>
      </c>
      <c r="H420" s="873">
        <v>2019</v>
      </c>
      <c r="I420" s="881" t="s">
        <v>944</v>
      </c>
      <c r="J420" s="877"/>
      <c r="K420" s="877"/>
      <c r="L420" s="873"/>
      <c r="M420" s="873"/>
      <c r="N420" s="873" t="s">
        <v>77</v>
      </c>
      <c r="O420" s="878">
        <v>3300000</v>
      </c>
      <c r="P420" s="879" t="s">
        <v>71</v>
      </c>
      <c r="Q420" s="48"/>
    </row>
    <row r="421" spans="1:18" ht="45">
      <c r="A421" s="872">
        <v>415</v>
      </c>
      <c r="B421" s="873" t="s">
        <v>447</v>
      </c>
      <c r="C421" s="874" t="s">
        <v>310</v>
      </c>
      <c r="D421" s="888" t="s">
        <v>945</v>
      </c>
      <c r="E421" s="876" t="s">
        <v>946</v>
      </c>
      <c r="F421" s="876" t="s">
        <v>947</v>
      </c>
      <c r="G421" s="876" t="s">
        <v>163</v>
      </c>
      <c r="H421" s="873">
        <v>2019</v>
      </c>
      <c r="I421" s="881" t="s">
        <v>944</v>
      </c>
      <c r="J421" s="877"/>
      <c r="K421" s="877"/>
      <c r="L421" s="873"/>
      <c r="M421" s="873"/>
      <c r="N421" s="873" t="s">
        <v>77</v>
      </c>
      <c r="O421" s="878">
        <v>250000</v>
      </c>
      <c r="P421" s="879" t="s">
        <v>71</v>
      </c>
      <c r="Q421" s="48"/>
      <c r="R421" s="780">
        <f>SUM(O421:O426)</f>
        <v>1500000</v>
      </c>
    </row>
    <row r="422" spans="1:18" ht="45">
      <c r="A422" s="872">
        <v>416</v>
      </c>
      <c r="B422" s="873" t="s">
        <v>447</v>
      </c>
      <c r="C422" s="874" t="s">
        <v>332</v>
      </c>
      <c r="D422" s="888" t="s">
        <v>945</v>
      </c>
      <c r="E422" s="876" t="s">
        <v>946</v>
      </c>
      <c r="F422" s="876" t="s">
        <v>947</v>
      </c>
      <c r="G422" s="876" t="s">
        <v>163</v>
      </c>
      <c r="H422" s="873">
        <v>2019</v>
      </c>
      <c r="I422" s="881" t="s">
        <v>944</v>
      </c>
      <c r="J422" s="877"/>
      <c r="K422" s="877"/>
      <c r="L422" s="873"/>
      <c r="M422" s="873"/>
      <c r="N422" s="873" t="s">
        <v>77</v>
      </c>
      <c r="O422" s="878">
        <v>250000</v>
      </c>
      <c r="P422" s="879" t="s">
        <v>71</v>
      </c>
      <c r="Q422" s="48"/>
    </row>
    <row r="423" spans="1:18" ht="45">
      <c r="A423" s="872">
        <v>417</v>
      </c>
      <c r="B423" s="873" t="s">
        <v>447</v>
      </c>
      <c r="C423" s="874" t="s">
        <v>393</v>
      </c>
      <c r="D423" s="888" t="s">
        <v>945</v>
      </c>
      <c r="E423" s="876" t="s">
        <v>946</v>
      </c>
      <c r="F423" s="876" t="s">
        <v>947</v>
      </c>
      <c r="G423" s="876" t="s">
        <v>163</v>
      </c>
      <c r="H423" s="873">
        <v>2019</v>
      </c>
      <c r="I423" s="881" t="s">
        <v>944</v>
      </c>
      <c r="J423" s="877"/>
      <c r="K423" s="877"/>
      <c r="L423" s="873"/>
      <c r="M423" s="873"/>
      <c r="N423" s="873" t="s">
        <v>77</v>
      </c>
      <c r="O423" s="878">
        <v>250000</v>
      </c>
      <c r="P423" s="879" t="s">
        <v>71</v>
      </c>
      <c r="Q423" s="48"/>
    </row>
    <row r="424" spans="1:18" ht="45">
      <c r="A424" s="872">
        <v>418</v>
      </c>
      <c r="B424" s="873" t="s">
        <v>447</v>
      </c>
      <c r="C424" s="874" t="s">
        <v>490</v>
      </c>
      <c r="D424" s="888" t="s">
        <v>945</v>
      </c>
      <c r="E424" s="876" t="s">
        <v>946</v>
      </c>
      <c r="F424" s="876" t="s">
        <v>947</v>
      </c>
      <c r="G424" s="876" t="s">
        <v>163</v>
      </c>
      <c r="H424" s="873">
        <v>2019</v>
      </c>
      <c r="I424" s="881" t="s">
        <v>944</v>
      </c>
      <c r="J424" s="877"/>
      <c r="K424" s="877"/>
      <c r="L424" s="873"/>
      <c r="M424" s="873"/>
      <c r="N424" s="873" t="s">
        <v>77</v>
      </c>
      <c r="O424" s="878">
        <v>250000</v>
      </c>
      <c r="P424" s="879" t="s">
        <v>71</v>
      </c>
      <c r="Q424" s="48"/>
    </row>
    <row r="425" spans="1:18" ht="45">
      <c r="A425" s="872">
        <v>419</v>
      </c>
      <c r="B425" s="873" t="s">
        <v>447</v>
      </c>
      <c r="C425" s="874" t="s">
        <v>404</v>
      </c>
      <c r="D425" s="888" t="s">
        <v>945</v>
      </c>
      <c r="E425" s="876" t="s">
        <v>946</v>
      </c>
      <c r="F425" s="876" t="s">
        <v>947</v>
      </c>
      <c r="G425" s="876" t="s">
        <v>163</v>
      </c>
      <c r="H425" s="873">
        <v>2019</v>
      </c>
      <c r="I425" s="881" t="s">
        <v>944</v>
      </c>
      <c r="J425" s="877"/>
      <c r="K425" s="877"/>
      <c r="L425" s="873"/>
      <c r="M425" s="873"/>
      <c r="N425" s="873" t="s">
        <v>77</v>
      </c>
      <c r="O425" s="878">
        <v>250000</v>
      </c>
      <c r="P425" s="879" t="s">
        <v>71</v>
      </c>
      <c r="Q425" s="48"/>
    </row>
    <row r="426" spans="1:18" ht="45">
      <c r="A426" s="872">
        <v>420</v>
      </c>
      <c r="B426" s="873" t="s">
        <v>447</v>
      </c>
      <c r="C426" s="874" t="s">
        <v>608</v>
      </c>
      <c r="D426" s="888" t="s">
        <v>945</v>
      </c>
      <c r="E426" s="876" t="s">
        <v>946</v>
      </c>
      <c r="F426" s="876" t="s">
        <v>947</v>
      </c>
      <c r="G426" s="876" t="s">
        <v>163</v>
      </c>
      <c r="H426" s="873">
        <v>2019</v>
      </c>
      <c r="I426" s="881" t="s">
        <v>944</v>
      </c>
      <c r="J426" s="877"/>
      <c r="K426" s="877"/>
      <c r="L426" s="873"/>
      <c r="M426" s="873"/>
      <c r="N426" s="873" t="s">
        <v>77</v>
      </c>
      <c r="O426" s="878">
        <v>250000</v>
      </c>
      <c r="P426" s="879" t="s">
        <v>71</v>
      </c>
      <c r="Q426" s="48"/>
    </row>
    <row r="427" spans="1:18" ht="30">
      <c r="A427" s="872">
        <v>421</v>
      </c>
      <c r="B427" s="836" t="s">
        <v>948</v>
      </c>
      <c r="C427" s="874" t="s">
        <v>609</v>
      </c>
      <c r="D427" s="889" t="s">
        <v>454</v>
      </c>
      <c r="E427" s="838" t="s">
        <v>949</v>
      </c>
      <c r="F427" s="838" t="s">
        <v>456</v>
      </c>
      <c r="G427" s="838" t="s">
        <v>950</v>
      </c>
      <c r="H427" s="873">
        <v>2019</v>
      </c>
      <c r="I427" s="890" t="s">
        <v>951</v>
      </c>
      <c r="J427" s="891"/>
      <c r="K427" s="838"/>
      <c r="L427" s="838"/>
      <c r="M427" s="892"/>
      <c r="N427" s="873" t="s">
        <v>77</v>
      </c>
      <c r="O427" s="892">
        <v>15489580</v>
      </c>
      <c r="P427" s="879" t="s">
        <v>71</v>
      </c>
      <c r="Q427" s="48"/>
    </row>
    <row r="428" spans="1:18" ht="45">
      <c r="A428" s="872">
        <v>422</v>
      </c>
      <c r="B428" s="836" t="str">
        <f>B427</f>
        <v>3.06.03.20.003</v>
      </c>
      <c r="C428" s="837" t="s">
        <v>308</v>
      </c>
      <c r="D428" s="889" t="str">
        <f>D427</f>
        <v>Mast Tower</v>
      </c>
      <c r="E428" s="838" t="str">
        <f>E427</f>
        <v>jaringan internet</v>
      </c>
      <c r="F428" s="838" t="s">
        <v>952</v>
      </c>
      <c r="G428" s="838" t="s">
        <v>950</v>
      </c>
      <c r="H428" s="873">
        <v>2020</v>
      </c>
      <c r="I428" s="890" t="s">
        <v>953</v>
      </c>
      <c r="J428" s="891"/>
      <c r="K428" s="838"/>
      <c r="L428" s="838"/>
      <c r="M428" s="892"/>
      <c r="N428" s="873" t="s">
        <v>77</v>
      </c>
      <c r="O428" s="892">
        <v>15989657</v>
      </c>
      <c r="P428" s="879" t="s">
        <v>71</v>
      </c>
      <c r="Q428" s="48"/>
    </row>
    <row r="429" spans="1:18" ht="60">
      <c r="A429" s="872">
        <v>423</v>
      </c>
      <c r="B429" s="873" t="s">
        <v>453</v>
      </c>
      <c r="C429" s="874" t="s">
        <v>310</v>
      </c>
      <c r="D429" s="733" t="s">
        <v>954</v>
      </c>
      <c r="E429" s="876" t="s">
        <v>955</v>
      </c>
      <c r="F429" s="876" t="s">
        <v>956</v>
      </c>
      <c r="G429" s="876" t="s">
        <v>885</v>
      </c>
      <c r="H429" s="873">
        <v>2020</v>
      </c>
      <c r="I429" s="877"/>
      <c r="J429" s="877"/>
      <c r="K429" s="877"/>
      <c r="L429" s="873"/>
      <c r="M429" s="873"/>
      <c r="N429" s="876" t="s">
        <v>957</v>
      </c>
      <c r="O429" s="878">
        <v>485000</v>
      </c>
      <c r="P429" s="879" t="s">
        <v>71</v>
      </c>
      <c r="Q429" s="48"/>
    </row>
    <row r="430" spans="1:18" ht="60">
      <c r="A430" s="872">
        <v>424</v>
      </c>
      <c r="B430" s="873" t="s">
        <v>465</v>
      </c>
      <c r="C430" s="874" t="s">
        <v>308</v>
      </c>
      <c r="D430" s="733" t="s">
        <v>963</v>
      </c>
      <c r="E430" s="876" t="s">
        <v>466</v>
      </c>
      <c r="F430" s="876" t="s">
        <v>352</v>
      </c>
      <c r="G430" s="876" t="s">
        <v>885</v>
      </c>
      <c r="H430" s="873">
        <v>2021</v>
      </c>
      <c r="I430" s="877" t="s">
        <v>905</v>
      </c>
      <c r="J430" s="877" t="s">
        <v>964</v>
      </c>
      <c r="K430" s="877" t="s">
        <v>965</v>
      </c>
      <c r="L430" s="873"/>
      <c r="M430" s="873"/>
      <c r="N430" s="873" t="s">
        <v>77</v>
      </c>
      <c r="O430" s="878">
        <v>6000000</v>
      </c>
      <c r="P430" s="879" t="s">
        <v>71</v>
      </c>
      <c r="Q430" s="48"/>
    </row>
    <row r="431" spans="1:18" ht="30">
      <c r="A431" s="872">
        <v>425</v>
      </c>
      <c r="B431" s="873" t="s">
        <v>432</v>
      </c>
      <c r="C431" s="874" t="s">
        <v>332</v>
      </c>
      <c r="D431" s="882" t="s">
        <v>922</v>
      </c>
      <c r="E431" s="876" t="s">
        <v>966</v>
      </c>
      <c r="F431" s="876" t="s">
        <v>967</v>
      </c>
      <c r="G431" s="876" t="s">
        <v>163</v>
      </c>
      <c r="H431" s="873">
        <v>2021</v>
      </c>
      <c r="I431" s="877"/>
      <c r="J431" s="877"/>
      <c r="K431" s="877"/>
      <c r="L431" s="873"/>
      <c r="M431" s="873"/>
      <c r="N431" s="886" t="s">
        <v>957</v>
      </c>
      <c r="O431" s="878">
        <v>141900</v>
      </c>
      <c r="P431" s="879" t="s">
        <v>71</v>
      </c>
      <c r="Q431" s="48"/>
      <c r="R431" s="780">
        <f>SUM(O431:O437)</f>
        <v>993300</v>
      </c>
    </row>
    <row r="432" spans="1:18" ht="30">
      <c r="A432" s="872">
        <v>426</v>
      </c>
      <c r="B432" s="873" t="str">
        <f t="shared" ref="B432:B437" si="19">B431</f>
        <v>3.05.01.05.999</v>
      </c>
      <c r="C432" s="874" t="s">
        <v>393</v>
      </c>
      <c r="D432" s="882" t="s">
        <v>922</v>
      </c>
      <c r="E432" s="876" t="s">
        <v>966</v>
      </c>
      <c r="F432" s="876" t="s">
        <v>967</v>
      </c>
      <c r="G432" s="876" t="s">
        <v>163</v>
      </c>
      <c r="H432" s="873">
        <v>2021</v>
      </c>
      <c r="I432" s="877"/>
      <c r="J432" s="877"/>
      <c r="K432" s="877"/>
      <c r="L432" s="873"/>
      <c r="M432" s="873"/>
      <c r="N432" s="886" t="s">
        <v>957</v>
      </c>
      <c r="O432" s="878">
        <v>141900</v>
      </c>
      <c r="P432" s="879" t="s">
        <v>71</v>
      </c>
      <c r="Q432" s="48"/>
    </row>
    <row r="433" spans="1:18" ht="30">
      <c r="A433" s="872">
        <v>427</v>
      </c>
      <c r="B433" s="873" t="str">
        <f t="shared" si="19"/>
        <v>3.05.01.05.999</v>
      </c>
      <c r="C433" s="874" t="s">
        <v>490</v>
      </c>
      <c r="D433" s="882" t="s">
        <v>922</v>
      </c>
      <c r="E433" s="876" t="s">
        <v>966</v>
      </c>
      <c r="F433" s="876" t="s">
        <v>967</v>
      </c>
      <c r="G433" s="876" t="s">
        <v>163</v>
      </c>
      <c r="H433" s="873">
        <v>2021</v>
      </c>
      <c r="I433" s="877"/>
      <c r="J433" s="877"/>
      <c r="K433" s="877"/>
      <c r="L433" s="873"/>
      <c r="M433" s="873"/>
      <c r="N433" s="886" t="s">
        <v>957</v>
      </c>
      <c r="O433" s="878">
        <v>141900</v>
      </c>
      <c r="P433" s="879" t="s">
        <v>71</v>
      </c>
      <c r="Q433" s="48"/>
    </row>
    <row r="434" spans="1:18" ht="30">
      <c r="A434" s="872">
        <v>428</v>
      </c>
      <c r="B434" s="873" t="str">
        <f t="shared" si="19"/>
        <v>3.05.01.05.999</v>
      </c>
      <c r="C434" s="874" t="s">
        <v>404</v>
      </c>
      <c r="D434" s="882" t="s">
        <v>922</v>
      </c>
      <c r="E434" s="876" t="s">
        <v>966</v>
      </c>
      <c r="F434" s="876" t="s">
        <v>967</v>
      </c>
      <c r="G434" s="876" t="s">
        <v>163</v>
      </c>
      <c r="H434" s="873">
        <v>2021</v>
      </c>
      <c r="I434" s="877"/>
      <c r="J434" s="877"/>
      <c r="K434" s="877"/>
      <c r="L434" s="873"/>
      <c r="M434" s="873"/>
      <c r="N434" s="886" t="s">
        <v>957</v>
      </c>
      <c r="O434" s="878">
        <v>141900</v>
      </c>
      <c r="P434" s="879" t="s">
        <v>71</v>
      </c>
      <c r="Q434" s="48"/>
    </row>
    <row r="435" spans="1:18" ht="30">
      <c r="A435" s="872">
        <v>429</v>
      </c>
      <c r="B435" s="873" t="str">
        <f t="shared" si="19"/>
        <v>3.05.01.05.999</v>
      </c>
      <c r="C435" s="874" t="s">
        <v>608</v>
      </c>
      <c r="D435" s="882" t="s">
        <v>922</v>
      </c>
      <c r="E435" s="876" t="s">
        <v>966</v>
      </c>
      <c r="F435" s="876" t="s">
        <v>967</v>
      </c>
      <c r="G435" s="876" t="s">
        <v>163</v>
      </c>
      <c r="H435" s="873">
        <v>2021</v>
      </c>
      <c r="I435" s="877"/>
      <c r="J435" s="877"/>
      <c r="K435" s="877"/>
      <c r="L435" s="873"/>
      <c r="M435" s="873"/>
      <c r="N435" s="886" t="s">
        <v>957</v>
      </c>
      <c r="O435" s="878">
        <v>141900</v>
      </c>
      <c r="P435" s="879" t="s">
        <v>71</v>
      </c>
      <c r="Q435" s="48"/>
    </row>
    <row r="436" spans="1:18" ht="30">
      <c r="A436" s="872">
        <v>430</v>
      </c>
      <c r="B436" s="873" t="str">
        <f t="shared" si="19"/>
        <v>3.05.01.05.999</v>
      </c>
      <c r="C436" s="874" t="s">
        <v>609</v>
      </c>
      <c r="D436" s="882" t="s">
        <v>922</v>
      </c>
      <c r="E436" s="876" t="s">
        <v>966</v>
      </c>
      <c r="F436" s="876" t="s">
        <v>967</v>
      </c>
      <c r="G436" s="876" t="s">
        <v>163</v>
      </c>
      <c r="H436" s="873">
        <v>2021</v>
      </c>
      <c r="I436" s="877"/>
      <c r="J436" s="877"/>
      <c r="K436" s="877"/>
      <c r="L436" s="873"/>
      <c r="M436" s="873"/>
      <c r="N436" s="886" t="s">
        <v>957</v>
      </c>
      <c r="O436" s="878">
        <v>141900</v>
      </c>
      <c r="P436" s="879" t="s">
        <v>71</v>
      </c>
      <c r="Q436" s="48"/>
    </row>
    <row r="437" spans="1:18" ht="30">
      <c r="A437" s="872">
        <v>431</v>
      </c>
      <c r="B437" s="873" t="str">
        <f t="shared" si="19"/>
        <v>3.05.01.05.999</v>
      </c>
      <c r="C437" s="874" t="s">
        <v>408</v>
      </c>
      <c r="D437" s="882" t="s">
        <v>922</v>
      </c>
      <c r="E437" s="876" t="s">
        <v>966</v>
      </c>
      <c r="F437" s="876" t="s">
        <v>968</v>
      </c>
      <c r="G437" s="876" t="s">
        <v>163</v>
      </c>
      <c r="H437" s="873">
        <v>2022</v>
      </c>
      <c r="I437" s="877"/>
      <c r="J437" s="877"/>
      <c r="K437" s="877"/>
      <c r="L437" s="873"/>
      <c r="M437" s="873"/>
      <c r="N437" s="886" t="s">
        <v>957</v>
      </c>
      <c r="O437" s="878">
        <v>141900</v>
      </c>
      <c r="P437" s="879" t="s">
        <v>71</v>
      </c>
      <c r="Q437" s="48"/>
      <c r="R437" s="780"/>
    </row>
    <row r="438" spans="1:18" ht="30">
      <c r="A438" s="872">
        <v>432</v>
      </c>
      <c r="B438" s="873" t="s">
        <v>432</v>
      </c>
      <c r="C438" s="874" t="s">
        <v>413</v>
      </c>
      <c r="D438" s="882" t="s">
        <v>922</v>
      </c>
      <c r="E438" s="876" t="s">
        <v>165</v>
      </c>
      <c r="F438" s="876" t="s">
        <v>969</v>
      </c>
      <c r="G438" s="876" t="s">
        <v>163</v>
      </c>
      <c r="H438" s="873">
        <v>2021</v>
      </c>
      <c r="I438" s="877"/>
      <c r="J438" s="877"/>
      <c r="K438" s="877"/>
      <c r="L438" s="873"/>
      <c r="M438" s="873"/>
      <c r="N438" s="886" t="s">
        <v>957</v>
      </c>
      <c r="O438" s="878">
        <v>51566</v>
      </c>
      <c r="P438" s="879" t="s">
        <v>71</v>
      </c>
      <c r="Q438" s="48"/>
    </row>
    <row r="439" spans="1:18" ht="30">
      <c r="A439" s="872">
        <v>433</v>
      </c>
      <c r="B439" s="873" t="str">
        <f t="shared" ref="B439:B493" si="20">B438</f>
        <v>3.05.01.05.999</v>
      </c>
      <c r="C439" s="874" t="s">
        <v>596</v>
      </c>
      <c r="D439" s="882" t="s">
        <v>922</v>
      </c>
      <c r="E439" s="876" t="s">
        <v>165</v>
      </c>
      <c r="F439" s="876" t="s">
        <v>969</v>
      </c>
      <c r="G439" s="876" t="s">
        <v>163</v>
      </c>
      <c r="H439" s="873">
        <v>2021</v>
      </c>
      <c r="I439" s="877"/>
      <c r="J439" s="877"/>
      <c r="K439" s="877"/>
      <c r="L439" s="873"/>
      <c r="M439" s="873"/>
      <c r="N439" s="886" t="s">
        <v>957</v>
      </c>
      <c r="O439" s="878">
        <v>51566</v>
      </c>
      <c r="P439" s="879" t="s">
        <v>71</v>
      </c>
      <c r="Q439" s="48"/>
    </row>
    <row r="440" spans="1:18" ht="30">
      <c r="A440" s="872">
        <v>434</v>
      </c>
      <c r="B440" s="873" t="str">
        <f t="shared" si="20"/>
        <v>3.05.01.05.999</v>
      </c>
      <c r="C440" s="874" t="s">
        <v>720</v>
      </c>
      <c r="D440" s="882" t="s">
        <v>922</v>
      </c>
      <c r="E440" s="876" t="s">
        <v>165</v>
      </c>
      <c r="F440" s="876" t="s">
        <v>969</v>
      </c>
      <c r="G440" s="876" t="s">
        <v>163</v>
      </c>
      <c r="H440" s="873">
        <v>2021</v>
      </c>
      <c r="I440" s="877"/>
      <c r="J440" s="877"/>
      <c r="K440" s="877"/>
      <c r="L440" s="873"/>
      <c r="M440" s="873"/>
      <c r="N440" s="886" t="s">
        <v>957</v>
      </c>
      <c r="O440" s="878">
        <v>51566</v>
      </c>
      <c r="P440" s="879" t="s">
        <v>71</v>
      </c>
      <c r="Q440" s="48"/>
    </row>
    <row r="441" spans="1:18" ht="30">
      <c r="A441" s="872">
        <v>435</v>
      </c>
      <c r="B441" s="873" t="str">
        <f t="shared" si="20"/>
        <v>3.05.01.05.999</v>
      </c>
      <c r="C441" s="874" t="s">
        <v>598</v>
      </c>
      <c r="D441" s="882" t="s">
        <v>922</v>
      </c>
      <c r="E441" s="876" t="s">
        <v>165</v>
      </c>
      <c r="F441" s="876" t="s">
        <v>969</v>
      </c>
      <c r="G441" s="876" t="s">
        <v>163</v>
      </c>
      <c r="H441" s="873">
        <v>2021</v>
      </c>
      <c r="I441" s="877"/>
      <c r="J441" s="877"/>
      <c r="K441" s="877"/>
      <c r="L441" s="873"/>
      <c r="M441" s="873"/>
      <c r="N441" s="886" t="s">
        <v>957</v>
      </c>
      <c r="O441" s="878">
        <v>51566</v>
      </c>
      <c r="P441" s="879" t="s">
        <v>71</v>
      </c>
      <c r="Q441" s="48"/>
    </row>
    <row r="442" spans="1:18" ht="30">
      <c r="A442" s="872">
        <v>436</v>
      </c>
      <c r="B442" s="873" t="str">
        <f t="shared" si="20"/>
        <v>3.05.01.05.999</v>
      </c>
      <c r="C442" s="874" t="s">
        <v>599</v>
      </c>
      <c r="D442" s="882" t="s">
        <v>922</v>
      </c>
      <c r="E442" s="876" t="s">
        <v>165</v>
      </c>
      <c r="F442" s="876" t="s">
        <v>969</v>
      </c>
      <c r="G442" s="876" t="s">
        <v>163</v>
      </c>
      <c r="H442" s="873">
        <v>2021</v>
      </c>
      <c r="I442" s="877"/>
      <c r="J442" s="877"/>
      <c r="K442" s="877"/>
      <c r="L442" s="873"/>
      <c r="M442" s="873"/>
      <c r="N442" s="886" t="s">
        <v>957</v>
      </c>
      <c r="O442" s="878">
        <v>51566</v>
      </c>
      <c r="P442" s="879" t="s">
        <v>71</v>
      </c>
      <c r="Q442" s="48"/>
    </row>
    <row r="443" spans="1:18" ht="30">
      <c r="A443" s="872">
        <v>437</v>
      </c>
      <c r="B443" s="873" t="str">
        <f t="shared" si="20"/>
        <v>3.05.01.05.999</v>
      </c>
      <c r="C443" s="874" t="s">
        <v>601</v>
      </c>
      <c r="D443" s="882" t="s">
        <v>922</v>
      </c>
      <c r="E443" s="876" t="s">
        <v>165</v>
      </c>
      <c r="F443" s="876" t="s">
        <v>969</v>
      </c>
      <c r="G443" s="876" t="s">
        <v>163</v>
      </c>
      <c r="H443" s="873">
        <v>2021</v>
      </c>
      <c r="I443" s="877"/>
      <c r="J443" s="877"/>
      <c r="K443" s="877"/>
      <c r="L443" s="873"/>
      <c r="M443" s="873"/>
      <c r="N443" s="886" t="s">
        <v>957</v>
      </c>
      <c r="O443" s="878">
        <v>51566</v>
      </c>
      <c r="P443" s="879" t="s">
        <v>71</v>
      </c>
      <c r="Q443" s="48"/>
    </row>
    <row r="444" spans="1:18" ht="30">
      <c r="A444" s="872">
        <v>438</v>
      </c>
      <c r="B444" s="873" t="str">
        <f t="shared" si="20"/>
        <v>3.05.01.05.999</v>
      </c>
      <c r="C444" s="874" t="s">
        <v>761</v>
      </c>
      <c r="D444" s="882" t="s">
        <v>922</v>
      </c>
      <c r="E444" s="876" t="s">
        <v>165</v>
      </c>
      <c r="F444" s="876" t="s">
        <v>969</v>
      </c>
      <c r="G444" s="876" t="s">
        <v>163</v>
      </c>
      <c r="H444" s="873">
        <v>2021</v>
      </c>
      <c r="I444" s="877"/>
      <c r="J444" s="877"/>
      <c r="K444" s="877"/>
      <c r="L444" s="873"/>
      <c r="M444" s="873"/>
      <c r="N444" s="886" t="s">
        <v>957</v>
      </c>
      <c r="O444" s="878">
        <v>51566</v>
      </c>
      <c r="P444" s="879" t="s">
        <v>71</v>
      </c>
      <c r="Q444" s="48"/>
    </row>
    <row r="445" spans="1:18" ht="30">
      <c r="A445" s="872">
        <v>439</v>
      </c>
      <c r="B445" s="873" t="str">
        <f t="shared" si="20"/>
        <v>3.05.01.05.999</v>
      </c>
      <c r="C445" s="874" t="s">
        <v>762</v>
      </c>
      <c r="D445" s="882" t="s">
        <v>922</v>
      </c>
      <c r="E445" s="876" t="s">
        <v>165</v>
      </c>
      <c r="F445" s="876" t="s">
        <v>969</v>
      </c>
      <c r="G445" s="876" t="s">
        <v>163</v>
      </c>
      <c r="H445" s="873">
        <v>2021</v>
      </c>
      <c r="I445" s="877"/>
      <c r="J445" s="877"/>
      <c r="K445" s="877"/>
      <c r="L445" s="873"/>
      <c r="M445" s="873"/>
      <c r="N445" s="886" t="s">
        <v>957</v>
      </c>
      <c r="O445" s="878">
        <v>51566</v>
      </c>
      <c r="P445" s="879" t="s">
        <v>71</v>
      </c>
      <c r="Q445" s="48"/>
    </row>
    <row r="446" spans="1:18" ht="30">
      <c r="A446" s="872">
        <v>440</v>
      </c>
      <c r="B446" s="873" t="str">
        <f t="shared" si="20"/>
        <v>3.05.01.05.999</v>
      </c>
      <c r="C446" s="874" t="s">
        <v>763</v>
      </c>
      <c r="D446" s="882" t="s">
        <v>922</v>
      </c>
      <c r="E446" s="876" t="s">
        <v>165</v>
      </c>
      <c r="F446" s="876" t="s">
        <v>969</v>
      </c>
      <c r="G446" s="876" t="s">
        <v>163</v>
      </c>
      <c r="H446" s="873">
        <v>2021</v>
      </c>
      <c r="I446" s="877"/>
      <c r="J446" s="877"/>
      <c r="K446" s="877"/>
      <c r="L446" s="873"/>
      <c r="M446" s="873"/>
      <c r="N446" s="886" t="s">
        <v>957</v>
      </c>
      <c r="O446" s="878">
        <v>51566</v>
      </c>
      <c r="P446" s="879" t="s">
        <v>71</v>
      </c>
      <c r="Q446" s="48"/>
    </row>
    <row r="447" spans="1:18" ht="30">
      <c r="A447" s="872">
        <v>441</v>
      </c>
      <c r="B447" s="873" t="str">
        <f t="shared" si="20"/>
        <v>3.05.01.05.999</v>
      </c>
      <c r="C447" s="874" t="s">
        <v>764</v>
      </c>
      <c r="D447" s="882" t="s">
        <v>922</v>
      </c>
      <c r="E447" s="876" t="s">
        <v>165</v>
      </c>
      <c r="F447" s="876" t="s">
        <v>969</v>
      </c>
      <c r="G447" s="876" t="s">
        <v>163</v>
      </c>
      <c r="H447" s="873">
        <v>2021</v>
      </c>
      <c r="I447" s="877"/>
      <c r="J447" s="877"/>
      <c r="K447" s="877"/>
      <c r="L447" s="873"/>
      <c r="M447" s="873"/>
      <c r="N447" s="886" t="s">
        <v>957</v>
      </c>
      <c r="O447" s="878">
        <v>51566</v>
      </c>
      <c r="P447" s="879" t="s">
        <v>71</v>
      </c>
      <c r="Q447" s="48"/>
    </row>
    <row r="448" spans="1:18" ht="30">
      <c r="A448" s="872">
        <v>442</v>
      </c>
      <c r="B448" s="873" t="str">
        <f t="shared" si="20"/>
        <v>3.05.01.05.999</v>
      </c>
      <c r="C448" s="874" t="s">
        <v>765</v>
      </c>
      <c r="D448" s="882" t="s">
        <v>922</v>
      </c>
      <c r="E448" s="876" t="s">
        <v>165</v>
      </c>
      <c r="F448" s="876" t="s">
        <v>969</v>
      </c>
      <c r="G448" s="876" t="s">
        <v>163</v>
      </c>
      <c r="H448" s="873">
        <v>2021</v>
      </c>
      <c r="I448" s="877"/>
      <c r="J448" s="877"/>
      <c r="K448" s="877"/>
      <c r="L448" s="873"/>
      <c r="M448" s="873"/>
      <c r="N448" s="886" t="s">
        <v>957</v>
      </c>
      <c r="O448" s="878">
        <v>51566</v>
      </c>
      <c r="P448" s="879" t="s">
        <v>71</v>
      </c>
      <c r="Q448" s="48"/>
    </row>
    <row r="449" spans="1:17" ht="30">
      <c r="A449" s="872">
        <v>443</v>
      </c>
      <c r="B449" s="873" t="str">
        <f t="shared" si="20"/>
        <v>3.05.01.05.999</v>
      </c>
      <c r="C449" s="874" t="s">
        <v>345</v>
      </c>
      <c r="D449" s="882" t="s">
        <v>922</v>
      </c>
      <c r="E449" s="876" t="s">
        <v>165</v>
      </c>
      <c r="F449" s="876" t="s">
        <v>969</v>
      </c>
      <c r="G449" s="876" t="s">
        <v>163</v>
      </c>
      <c r="H449" s="873">
        <v>2021</v>
      </c>
      <c r="I449" s="877"/>
      <c r="J449" s="877"/>
      <c r="K449" s="877"/>
      <c r="L449" s="873"/>
      <c r="M449" s="873"/>
      <c r="N449" s="886" t="s">
        <v>957</v>
      </c>
      <c r="O449" s="878">
        <v>51566</v>
      </c>
      <c r="P449" s="879" t="s">
        <v>71</v>
      </c>
      <c r="Q449" s="48"/>
    </row>
    <row r="450" spans="1:17" ht="30">
      <c r="A450" s="872">
        <v>444</v>
      </c>
      <c r="B450" s="873" t="str">
        <f t="shared" si="20"/>
        <v>3.05.01.05.999</v>
      </c>
      <c r="C450" s="874" t="s">
        <v>766</v>
      </c>
      <c r="D450" s="882" t="s">
        <v>922</v>
      </c>
      <c r="E450" s="876" t="s">
        <v>165</v>
      </c>
      <c r="F450" s="876" t="s">
        <v>969</v>
      </c>
      <c r="G450" s="876" t="s">
        <v>163</v>
      </c>
      <c r="H450" s="873">
        <v>2021</v>
      </c>
      <c r="I450" s="877"/>
      <c r="J450" s="877"/>
      <c r="K450" s="877"/>
      <c r="L450" s="873"/>
      <c r="M450" s="873"/>
      <c r="N450" s="886" t="s">
        <v>957</v>
      </c>
      <c r="O450" s="878">
        <v>51566</v>
      </c>
      <c r="P450" s="879" t="s">
        <v>71</v>
      </c>
      <c r="Q450" s="48"/>
    </row>
    <row r="451" spans="1:17" ht="30">
      <c r="A451" s="872">
        <v>445</v>
      </c>
      <c r="B451" s="873" t="str">
        <f t="shared" si="20"/>
        <v>3.05.01.05.999</v>
      </c>
      <c r="C451" s="874" t="s">
        <v>767</v>
      </c>
      <c r="D451" s="882" t="s">
        <v>922</v>
      </c>
      <c r="E451" s="876" t="s">
        <v>165</v>
      </c>
      <c r="F451" s="876" t="s">
        <v>969</v>
      </c>
      <c r="G451" s="876" t="s">
        <v>163</v>
      </c>
      <c r="H451" s="873">
        <v>2021</v>
      </c>
      <c r="I451" s="877"/>
      <c r="J451" s="877"/>
      <c r="K451" s="877"/>
      <c r="L451" s="873"/>
      <c r="M451" s="873"/>
      <c r="N451" s="886" t="s">
        <v>957</v>
      </c>
      <c r="O451" s="878">
        <v>51566</v>
      </c>
      <c r="P451" s="879" t="s">
        <v>71</v>
      </c>
      <c r="Q451" s="48"/>
    </row>
    <row r="452" spans="1:17" ht="30">
      <c r="A452" s="872">
        <v>446</v>
      </c>
      <c r="B452" s="873" t="str">
        <f t="shared" si="20"/>
        <v>3.05.01.05.999</v>
      </c>
      <c r="C452" s="874" t="s">
        <v>462</v>
      </c>
      <c r="D452" s="882" t="s">
        <v>922</v>
      </c>
      <c r="E452" s="876" t="s">
        <v>165</v>
      </c>
      <c r="F452" s="876" t="s">
        <v>969</v>
      </c>
      <c r="G452" s="876" t="s">
        <v>163</v>
      </c>
      <c r="H452" s="873">
        <v>2021</v>
      </c>
      <c r="I452" s="877"/>
      <c r="J452" s="877"/>
      <c r="K452" s="877"/>
      <c r="L452" s="873"/>
      <c r="M452" s="873"/>
      <c r="N452" s="886" t="s">
        <v>957</v>
      </c>
      <c r="O452" s="878">
        <v>51566</v>
      </c>
      <c r="P452" s="879" t="s">
        <v>71</v>
      </c>
      <c r="Q452" s="48"/>
    </row>
    <row r="453" spans="1:17" ht="30">
      <c r="A453" s="872">
        <v>447</v>
      </c>
      <c r="B453" s="873" t="str">
        <f t="shared" si="20"/>
        <v>3.05.01.05.999</v>
      </c>
      <c r="C453" s="874" t="s">
        <v>768</v>
      </c>
      <c r="D453" s="882" t="s">
        <v>922</v>
      </c>
      <c r="E453" s="876" t="s">
        <v>165</v>
      </c>
      <c r="F453" s="876" t="s">
        <v>969</v>
      </c>
      <c r="G453" s="876" t="s">
        <v>163</v>
      </c>
      <c r="H453" s="873">
        <v>2021</v>
      </c>
      <c r="I453" s="877"/>
      <c r="J453" s="877"/>
      <c r="K453" s="877"/>
      <c r="L453" s="873"/>
      <c r="M453" s="873"/>
      <c r="N453" s="886" t="s">
        <v>957</v>
      </c>
      <c r="O453" s="878">
        <v>51566</v>
      </c>
      <c r="P453" s="879" t="s">
        <v>71</v>
      </c>
      <c r="Q453" s="48"/>
    </row>
    <row r="454" spans="1:17" ht="30">
      <c r="A454" s="872">
        <v>448</v>
      </c>
      <c r="B454" s="873" t="str">
        <f t="shared" si="20"/>
        <v>3.05.01.05.999</v>
      </c>
      <c r="C454" s="874" t="s">
        <v>769</v>
      </c>
      <c r="D454" s="882" t="s">
        <v>922</v>
      </c>
      <c r="E454" s="876" t="s">
        <v>165</v>
      </c>
      <c r="F454" s="876" t="s">
        <v>969</v>
      </c>
      <c r="G454" s="876" t="s">
        <v>163</v>
      </c>
      <c r="H454" s="873">
        <v>2021</v>
      </c>
      <c r="I454" s="877"/>
      <c r="J454" s="877"/>
      <c r="K454" s="877"/>
      <c r="L454" s="873"/>
      <c r="M454" s="873"/>
      <c r="N454" s="886" t="s">
        <v>957</v>
      </c>
      <c r="O454" s="878">
        <v>51566</v>
      </c>
      <c r="P454" s="879" t="s">
        <v>71</v>
      </c>
      <c r="Q454" s="48"/>
    </row>
    <row r="455" spans="1:17" ht="30">
      <c r="A455" s="872">
        <v>449</v>
      </c>
      <c r="B455" s="873" t="str">
        <f t="shared" si="20"/>
        <v>3.05.01.05.999</v>
      </c>
      <c r="C455" s="874" t="s">
        <v>770</v>
      </c>
      <c r="D455" s="882" t="s">
        <v>922</v>
      </c>
      <c r="E455" s="876" t="s">
        <v>165</v>
      </c>
      <c r="F455" s="876" t="s">
        <v>969</v>
      </c>
      <c r="G455" s="876" t="s">
        <v>163</v>
      </c>
      <c r="H455" s="873">
        <v>2021</v>
      </c>
      <c r="I455" s="877"/>
      <c r="J455" s="877"/>
      <c r="K455" s="877"/>
      <c r="L455" s="873"/>
      <c r="M455" s="873"/>
      <c r="N455" s="886" t="s">
        <v>957</v>
      </c>
      <c r="O455" s="878">
        <v>51566</v>
      </c>
      <c r="P455" s="879" t="s">
        <v>71</v>
      </c>
      <c r="Q455" s="48"/>
    </row>
    <row r="456" spans="1:17" ht="30">
      <c r="A456" s="872">
        <v>450</v>
      </c>
      <c r="B456" s="873" t="str">
        <f t="shared" si="20"/>
        <v>3.05.01.05.999</v>
      </c>
      <c r="C456" s="874" t="s">
        <v>771</v>
      </c>
      <c r="D456" s="882" t="s">
        <v>922</v>
      </c>
      <c r="E456" s="876" t="s">
        <v>165</v>
      </c>
      <c r="F456" s="876" t="s">
        <v>969</v>
      </c>
      <c r="G456" s="876" t="s">
        <v>163</v>
      </c>
      <c r="H456" s="873">
        <v>2021</v>
      </c>
      <c r="I456" s="877"/>
      <c r="J456" s="877"/>
      <c r="K456" s="877"/>
      <c r="L456" s="873"/>
      <c r="M456" s="873"/>
      <c r="N456" s="886" t="s">
        <v>957</v>
      </c>
      <c r="O456" s="878">
        <v>51566</v>
      </c>
      <c r="P456" s="879" t="s">
        <v>71</v>
      </c>
      <c r="Q456" s="48"/>
    </row>
    <row r="457" spans="1:17" ht="30">
      <c r="A457" s="872">
        <v>451</v>
      </c>
      <c r="B457" s="873" t="str">
        <f t="shared" si="20"/>
        <v>3.05.01.05.999</v>
      </c>
      <c r="C457" s="874" t="s">
        <v>374</v>
      </c>
      <c r="D457" s="882" t="s">
        <v>922</v>
      </c>
      <c r="E457" s="876" t="s">
        <v>165</v>
      </c>
      <c r="F457" s="876" t="s">
        <v>969</v>
      </c>
      <c r="G457" s="876" t="s">
        <v>163</v>
      </c>
      <c r="H457" s="873">
        <v>2021</v>
      </c>
      <c r="I457" s="877"/>
      <c r="J457" s="877"/>
      <c r="K457" s="877"/>
      <c r="L457" s="873"/>
      <c r="M457" s="873"/>
      <c r="N457" s="886" t="s">
        <v>957</v>
      </c>
      <c r="O457" s="878">
        <v>51566</v>
      </c>
      <c r="P457" s="879" t="s">
        <v>71</v>
      </c>
      <c r="Q457" s="48"/>
    </row>
    <row r="458" spans="1:17" ht="30">
      <c r="A458" s="872">
        <v>452</v>
      </c>
      <c r="B458" s="873" t="str">
        <f t="shared" si="20"/>
        <v>3.05.01.05.999</v>
      </c>
      <c r="C458" s="874" t="s">
        <v>416</v>
      </c>
      <c r="D458" s="882" t="s">
        <v>922</v>
      </c>
      <c r="E458" s="876" t="s">
        <v>165</v>
      </c>
      <c r="F458" s="876" t="s">
        <v>969</v>
      </c>
      <c r="G458" s="876" t="s">
        <v>163</v>
      </c>
      <c r="H458" s="873">
        <v>2021</v>
      </c>
      <c r="I458" s="877"/>
      <c r="J458" s="877"/>
      <c r="K458" s="877"/>
      <c r="L458" s="873"/>
      <c r="M458" s="873"/>
      <c r="N458" s="886" t="s">
        <v>957</v>
      </c>
      <c r="O458" s="878">
        <v>51566</v>
      </c>
      <c r="P458" s="879" t="s">
        <v>71</v>
      </c>
      <c r="Q458" s="48"/>
    </row>
    <row r="459" spans="1:17" ht="30">
      <c r="A459" s="872">
        <v>453</v>
      </c>
      <c r="B459" s="873" t="str">
        <f t="shared" si="20"/>
        <v>3.05.01.05.999</v>
      </c>
      <c r="C459" s="874" t="s">
        <v>772</v>
      </c>
      <c r="D459" s="882" t="s">
        <v>922</v>
      </c>
      <c r="E459" s="876" t="s">
        <v>165</v>
      </c>
      <c r="F459" s="876" t="s">
        <v>969</v>
      </c>
      <c r="G459" s="876" t="s">
        <v>163</v>
      </c>
      <c r="H459" s="873">
        <v>2021</v>
      </c>
      <c r="I459" s="877"/>
      <c r="J459" s="877"/>
      <c r="K459" s="877"/>
      <c r="L459" s="873"/>
      <c r="M459" s="873"/>
      <c r="N459" s="886" t="s">
        <v>957</v>
      </c>
      <c r="O459" s="878">
        <v>51566</v>
      </c>
      <c r="P459" s="879" t="s">
        <v>71</v>
      </c>
      <c r="Q459" s="48"/>
    </row>
    <row r="460" spans="1:17" ht="30">
      <c r="A460" s="872">
        <v>454</v>
      </c>
      <c r="B460" s="873" t="str">
        <f t="shared" si="20"/>
        <v>3.05.01.05.999</v>
      </c>
      <c r="C460" s="874" t="s">
        <v>773</v>
      </c>
      <c r="D460" s="882" t="s">
        <v>922</v>
      </c>
      <c r="E460" s="876" t="s">
        <v>165</v>
      </c>
      <c r="F460" s="876" t="s">
        <v>969</v>
      </c>
      <c r="G460" s="876" t="s">
        <v>163</v>
      </c>
      <c r="H460" s="873">
        <v>2021</v>
      </c>
      <c r="I460" s="877"/>
      <c r="J460" s="877"/>
      <c r="K460" s="877"/>
      <c r="L460" s="873"/>
      <c r="M460" s="873"/>
      <c r="N460" s="886" t="s">
        <v>957</v>
      </c>
      <c r="O460" s="878">
        <v>51566</v>
      </c>
      <c r="P460" s="879" t="s">
        <v>71</v>
      </c>
      <c r="Q460" s="48"/>
    </row>
    <row r="461" spans="1:17" ht="30">
      <c r="A461" s="872">
        <v>455</v>
      </c>
      <c r="B461" s="873" t="str">
        <f t="shared" si="20"/>
        <v>3.05.01.05.999</v>
      </c>
      <c r="C461" s="874" t="s">
        <v>774</v>
      </c>
      <c r="D461" s="882" t="s">
        <v>922</v>
      </c>
      <c r="E461" s="876" t="s">
        <v>165</v>
      </c>
      <c r="F461" s="876" t="s">
        <v>969</v>
      </c>
      <c r="G461" s="876" t="s">
        <v>163</v>
      </c>
      <c r="H461" s="873">
        <v>2021</v>
      </c>
      <c r="I461" s="877"/>
      <c r="J461" s="877"/>
      <c r="K461" s="877"/>
      <c r="L461" s="873"/>
      <c r="M461" s="873"/>
      <c r="N461" s="886" t="s">
        <v>957</v>
      </c>
      <c r="O461" s="878">
        <v>51566</v>
      </c>
      <c r="P461" s="879" t="s">
        <v>71</v>
      </c>
      <c r="Q461" s="48"/>
    </row>
    <row r="462" spans="1:17" ht="30">
      <c r="A462" s="872">
        <v>456</v>
      </c>
      <c r="B462" s="873" t="str">
        <f t="shared" si="20"/>
        <v>3.05.01.05.999</v>
      </c>
      <c r="C462" s="874" t="s">
        <v>775</v>
      </c>
      <c r="D462" s="882" t="s">
        <v>922</v>
      </c>
      <c r="E462" s="876" t="s">
        <v>165</v>
      </c>
      <c r="F462" s="876" t="s">
        <v>969</v>
      </c>
      <c r="G462" s="876" t="s">
        <v>163</v>
      </c>
      <c r="H462" s="873">
        <v>2021</v>
      </c>
      <c r="I462" s="877"/>
      <c r="J462" s="877"/>
      <c r="K462" s="877"/>
      <c r="L462" s="873"/>
      <c r="M462" s="873"/>
      <c r="N462" s="886" t="s">
        <v>957</v>
      </c>
      <c r="O462" s="878">
        <v>51566</v>
      </c>
      <c r="P462" s="879" t="s">
        <v>71</v>
      </c>
      <c r="Q462" s="48"/>
    </row>
    <row r="463" spans="1:17" ht="30">
      <c r="A463" s="872">
        <v>457</v>
      </c>
      <c r="B463" s="873" t="str">
        <f t="shared" si="20"/>
        <v>3.05.01.05.999</v>
      </c>
      <c r="C463" s="874" t="s">
        <v>776</v>
      </c>
      <c r="D463" s="882" t="s">
        <v>922</v>
      </c>
      <c r="E463" s="876" t="s">
        <v>165</v>
      </c>
      <c r="F463" s="876" t="s">
        <v>969</v>
      </c>
      <c r="G463" s="876" t="s">
        <v>163</v>
      </c>
      <c r="H463" s="873">
        <v>2021</v>
      </c>
      <c r="I463" s="877"/>
      <c r="J463" s="877"/>
      <c r="K463" s="877"/>
      <c r="L463" s="873"/>
      <c r="M463" s="873"/>
      <c r="N463" s="886" t="s">
        <v>957</v>
      </c>
      <c r="O463" s="878">
        <v>51566</v>
      </c>
      <c r="P463" s="879" t="s">
        <v>71</v>
      </c>
      <c r="Q463" s="48"/>
    </row>
    <row r="464" spans="1:17" ht="30">
      <c r="A464" s="872">
        <v>458</v>
      </c>
      <c r="B464" s="873" t="str">
        <f t="shared" si="20"/>
        <v>3.05.01.05.999</v>
      </c>
      <c r="C464" s="874" t="s">
        <v>777</v>
      </c>
      <c r="D464" s="882" t="s">
        <v>922</v>
      </c>
      <c r="E464" s="876" t="s">
        <v>165</v>
      </c>
      <c r="F464" s="876" t="s">
        <v>969</v>
      </c>
      <c r="G464" s="876" t="s">
        <v>163</v>
      </c>
      <c r="H464" s="873">
        <v>2021</v>
      </c>
      <c r="I464" s="877"/>
      <c r="J464" s="877"/>
      <c r="K464" s="877"/>
      <c r="L464" s="873"/>
      <c r="M464" s="873"/>
      <c r="N464" s="886" t="s">
        <v>957</v>
      </c>
      <c r="O464" s="878">
        <v>51566</v>
      </c>
      <c r="P464" s="879" t="s">
        <v>71</v>
      </c>
      <c r="Q464" s="48"/>
    </row>
    <row r="465" spans="1:17" ht="30">
      <c r="A465" s="872">
        <v>459</v>
      </c>
      <c r="B465" s="873" t="str">
        <f t="shared" si="20"/>
        <v>3.05.01.05.999</v>
      </c>
      <c r="C465" s="874" t="s">
        <v>778</v>
      </c>
      <c r="D465" s="882" t="s">
        <v>922</v>
      </c>
      <c r="E465" s="876" t="s">
        <v>165</v>
      </c>
      <c r="F465" s="876" t="s">
        <v>969</v>
      </c>
      <c r="G465" s="876" t="s">
        <v>163</v>
      </c>
      <c r="H465" s="873">
        <v>2021</v>
      </c>
      <c r="I465" s="877"/>
      <c r="J465" s="877"/>
      <c r="K465" s="877"/>
      <c r="L465" s="873"/>
      <c r="M465" s="873"/>
      <c r="N465" s="886" t="s">
        <v>957</v>
      </c>
      <c r="O465" s="878">
        <v>51566</v>
      </c>
      <c r="P465" s="879" t="s">
        <v>71</v>
      </c>
      <c r="Q465" s="48"/>
    </row>
    <row r="466" spans="1:17" ht="30">
      <c r="A466" s="872">
        <v>460</v>
      </c>
      <c r="B466" s="873" t="str">
        <f t="shared" si="20"/>
        <v>3.05.01.05.999</v>
      </c>
      <c r="C466" s="874" t="s">
        <v>779</v>
      </c>
      <c r="D466" s="882" t="s">
        <v>922</v>
      </c>
      <c r="E466" s="876" t="s">
        <v>165</v>
      </c>
      <c r="F466" s="876" t="s">
        <v>969</v>
      </c>
      <c r="G466" s="876" t="s">
        <v>163</v>
      </c>
      <c r="H466" s="873">
        <v>2021</v>
      </c>
      <c r="I466" s="877"/>
      <c r="J466" s="877"/>
      <c r="K466" s="877"/>
      <c r="L466" s="873"/>
      <c r="M466" s="873"/>
      <c r="N466" s="886" t="s">
        <v>957</v>
      </c>
      <c r="O466" s="878">
        <v>51566</v>
      </c>
      <c r="P466" s="879" t="s">
        <v>71</v>
      </c>
      <c r="Q466" s="48"/>
    </row>
    <row r="467" spans="1:17" ht="30">
      <c r="A467" s="872">
        <v>461</v>
      </c>
      <c r="B467" s="873" t="str">
        <f t="shared" si="20"/>
        <v>3.05.01.05.999</v>
      </c>
      <c r="C467" s="874" t="s">
        <v>780</v>
      </c>
      <c r="D467" s="882" t="s">
        <v>922</v>
      </c>
      <c r="E467" s="876" t="s">
        <v>165</v>
      </c>
      <c r="F467" s="876" t="s">
        <v>969</v>
      </c>
      <c r="G467" s="876" t="s">
        <v>163</v>
      </c>
      <c r="H467" s="873">
        <v>2021</v>
      </c>
      <c r="I467" s="877"/>
      <c r="J467" s="877"/>
      <c r="K467" s="877"/>
      <c r="L467" s="873"/>
      <c r="M467" s="873"/>
      <c r="N467" s="886" t="s">
        <v>957</v>
      </c>
      <c r="O467" s="878">
        <v>51566</v>
      </c>
      <c r="P467" s="879" t="s">
        <v>71</v>
      </c>
      <c r="Q467" s="48"/>
    </row>
    <row r="468" spans="1:17" ht="30">
      <c r="A468" s="872">
        <v>462</v>
      </c>
      <c r="B468" s="873" t="str">
        <f t="shared" si="20"/>
        <v>3.05.01.05.999</v>
      </c>
      <c r="C468" s="874" t="s">
        <v>781</v>
      </c>
      <c r="D468" s="882" t="s">
        <v>922</v>
      </c>
      <c r="E468" s="876" t="s">
        <v>165</v>
      </c>
      <c r="F468" s="876" t="s">
        <v>969</v>
      </c>
      <c r="G468" s="876" t="s">
        <v>163</v>
      </c>
      <c r="H468" s="873">
        <v>2021</v>
      </c>
      <c r="I468" s="877"/>
      <c r="J468" s="877"/>
      <c r="K468" s="877"/>
      <c r="L468" s="873"/>
      <c r="M468" s="873"/>
      <c r="N468" s="886" t="s">
        <v>957</v>
      </c>
      <c r="O468" s="878">
        <v>51566</v>
      </c>
      <c r="P468" s="879" t="s">
        <v>71</v>
      </c>
      <c r="Q468" s="48"/>
    </row>
    <row r="469" spans="1:17" ht="30">
      <c r="A469" s="872">
        <v>463</v>
      </c>
      <c r="B469" s="873" t="str">
        <f t="shared" si="20"/>
        <v>3.05.01.05.999</v>
      </c>
      <c r="C469" s="874" t="s">
        <v>782</v>
      </c>
      <c r="D469" s="882" t="s">
        <v>922</v>
      </c>
      <c r="E469" s="876" t="s">
        <v>165</v>
      </c>
      <c r="F469" s="876" t="s">
        <v>969</v>
      </c>
      <c r="G469" s="876" t="s">
        <v>163</v>
      </c>
      <c r="H469" s="873">
        <v>2021</v>
      </c>
      <c r="I469" s="877"/>
      <c r="J469" s="877"/>
      <c r="K469" s="877"/>
      <c r="L469" s="873"/>
      <c r="M469" s="873"/>
      <c r="N469" s="886" t="s">
        <v>957</v>
      </c>
      <c r="O469" s="878">
        <v>51566</v>
      </c>
      <c r="P469" s="879" t="s">
        <v>71</v>
      </c>
      <c r="Q469" s="48"/>
    </row>
    <row r="470" spans="1:17" ht="30">
      <c r="A470" s="872">
        <v>464</v>
      </c>
      <c r="B470" s="873" t="str">
        <f t="shared" si="20"/>
        <v>3.05.01.05.999</v>
      </c>
      <c r="C470" s="874" t="s">
        <v>783</v>
      </c>
      <c r="D470" s="882" t="s">
        <v>922</v>
      </c>
      <c r="E470" s="876" t="s">
        <v>165</v>
      </c>
      <c r="F470" s="876" t="s">
        <v>969</v>
      </c>
      <c r="G470" s="876" t="s">
        <v>163</v>
      </c>
      <c r="H470" s="873">
        <v>2021</v>
      </c>
      <c r="I470" s="877"/>
      <c r="J470" s="877"/>
      <c r="K470" s="877"/>
      <c r="L470" s="873"/>
      <c r="M470" s="873"/>
      <c r="N470" s="886" t="s">
        <v>957</v>
      </c>
      <c r="O470" s="878">
        <v>51566</v>
      </c>
      <c r="P470" s="879" t="s">
        <v>71</v>
      </c>
      <c r="Q470" s="48"/>
    </row>
    <row r="471" spans="1:17" ht="30">
      <c r="A471" s="872">
        <v>465</v>
      </c>
      <c r="B471" s="873" t="str">
        <f t="shared" si="20"/>
        <v>3.05.01.05.999</v>
      </c>
      <c r="C471" s="874" t="s">
        <v>784</v>
      </c>
      <c r="D471" s="882" t="s">
        <v>922</v>
      </c>
      <c r="E471" s="876" t="s">
        <v>165</v>
      </c>
      <c r="F471" s="876" t="s">
        <v>969</v>
      </c>
      <c r="G471" s="876" t="s">
        <v>163</v>
      </c>
      <c r="H471" s="873">
        <v>2021</v>
      </c>
      <c r="I471" s="877"/>
      <c r="J471" s="877"/>
      <c r="K471" s="877"/>
      <c r="L471" s="873"/>
      <c r="M471" s="873"/>
      <c r="N471" s="886" t="s">
        <v>957</v>
      </c>
      <c r="O471" s="878">
        <v>51566</v>
      </c>
      <c r="P471" s="879" t="s">
        <v>71</v>
      </c>
      <c r="Q471" s="48"/>
    </row>
    <row r="472" spans="1:17" ht="30">
      <c r="A472" s="872">
        <v>466</v>
      </c>
      <c r="B472" s="873" t="str">
        <f t="shared" si="20"/>
        <v>3.05.01.05.999</v>
      </c>
      <c r="C472" s="874" t="s">
        <v>785</v>
      </c>
      <c r="D472" s="882" t="s">
        <v>922</v>
      </c>
      <c r="E472" s="876" t="s">
        <v>165</v>
      </c>
      <c r="F472" s="876" t="s">
        <v>969</v>
      </c>
      <c r="G472" s="876" t="s">
        <v>163</v>
      </c>
      <c r="H472" s="873">
        <v>2021</v>
      </c>
      <c r="I472" s="877"/>
      <c r="J472" s="877"/>
      <c r="K472" s="877"/>
      <c r="L472" s="873"/>
      <c r="M472" s="873"/>
      <c r="N472" s="886" t="s">
        <v>957</v>
      </c>
      <c r="O472" s="878">
        <v>51566</v>
      </c>
      <c r="P472" s="879" t="s">
        <v>71</v>
      </c>
      <c r="Q472" s="48"/>
    </row>
    <row r="473" spans="1:17" ht="30">
      <c r="A473" s="872">
        <v>467</v>
      </c>
      <c r="B473" s="873" t="str">
        <f t="shared" si="20"/>
        <v>3.05.01.05.999</v>
      </c>
      <c r="C473" s="874" t="s">
        <v>786</v>
      </c>
      <c r="D473" s="882" t="s">
        <v>922</v>
      </c>
      <c r="E473" s="876" t="s">
        <v>165</v>
      </c>
      <c r="F473" s="876" t="s">
        <v>969</v>
      </c>
      <c r="G473" s="876" t="s">
        <v>163</v>
      </c>
      <c r="H473" s="873">
        <v>2021</v>
      </c>
      <c r="I473" s="877"/>
      <c r="J473" s="877"/>
      <c r="K473" s="877"/>
      <c r="L473" s="873"/>
      <c r="M473" s="873"/>
      <c r="N473" s="886" t="s">
        <v>957</v>
      </c>
      <c r="O473" s="878">
        <v>51566</v>
      </c>
      <c r="P473" s="879" t="s">
        <v>71</v>
      </c>
      <c r="Q473" s="48"/>
    </row>
    <row r="474" spans="1:17" ht="30">
      <c r="A474" s="872">
        <v>468</v>
      </c>
      <c r="B474" s="873" t="str">
        <f t="shared" si="20"/>
        <v>3.05.01.05.999</v>
      </c>
      <c r="C474" s="874" t="s">
        <v>787</v>
      </c>
      <c r="D474" s="882" t="s">
        <v>922</v>
      </c>
      <c r="E474" s="876" t="s">
        <v>165</v>
      </c>
      <c r="F474" s="876" t="s">
        <v>969</v>
      </c>
      <c r="G474" s="876" t="s">
        <v>163</v>
      </c>
      <c r="H474" s="873">
        <v>2021</v>
      </c>
      <c r="I474" s="877"/>
      <c r="J474" s="877"/>
      <c r="K474" s="877"/>
      <c r="L474" s="873"/>
      <c r="M474" s="873"/>
      <c r="N474" s="886" t="s">
        <v>957</v>
      </c>
      <c r="O474" s="878">
        <v>51566</v>
      </c>
      <c r="P474" s="879" t="s">
        <v>71</v>
      </c>
      <c r="Q474" s="48"/>
    </row>
    <row r="475" spans="1:17" ht="30">
      <c r="A475" s="872">
        <v>469</v>
      </c>
      <c r="B475" s="873" t="str">
        <f t="shared" si="20"/>
        <v>3.05.01.05.999</v>
      </c>
      <c r="C475" s="874" t="s">
        <v>788</v>
      </c>
      <c r="D475" s="882" t="s">
        <v>922</v>
      </c>
      <c r="E475" s="876" t="s">
        <v>165</v>
      </c>
      <c r="F475" s="876" t="s">
        <v>969</v>
      </c>
      <c r="G475" s="876" t="s">
        <v>163</v>
      </c>
      <c r="H475" s="873">
        <v>2021</v>
      </c>
      <c r="I475" s="877"/>
      <c r="J475" s="877"/>
      <c r="K475" s="877"/>
      <c r="L475" s="873"/>
      <c r="M475" s="873"/>
      <c r="N475" s="886" t="s">
        <v>957</v>
      </c>
      <c r="O475" s="878">
        <v>51566</v>
      </c>
      <c r="P475" s="879" t="s">
        <v>71</v>
      </c>
      <c r="Q475" s="48"/>
    </row>
    <row r="476" spans="1:17" ht="30">
      <c r="A476" s="872">
        <v>470</v>
      </c>
      <c r="B476" s="873" t="str">
        <f t="shared" si="20"/>
        <v>3.05.01.05.999</v>
      </c>
      <c r="C476" s="874" t="s">
        <v>789</v>
      </c>
      <c r="D476" s="882" t="s">
        <v>922</v>
      </c>
      <c r="E476" s="876" t="s">
        <v>165</v>
      </c>
      <c r="F476" s="876" t="s">
        <v>969</v>
      </c>
      <c r="G476" s="876" t="s">
        <v>163</v>
      </c>
      <c r="H476" s="873">
        <v>2021</v>
      </c>
      <c r="I476" s="877"/>
      <c r="J476" s="877"/>
      <c r="K476" s="877"/>
      <c r="L476" s="873"/>
      <c r="M476" s="873"/>
      <c r="N476" s="886" t="s">
        <v>957</v>
      </c>
      <c r="O476" s="878">
        <v>51566</v>
      </c>
      <c r="P476" s="879" t="s">
        <v>71</v>
      </c>
      <c r="Q476" s="48"/>
    </row>
    <row r="477" spans="1:17" ht="30">
      <c r="A477" s="872">
        <v>471</v>
      </c>
      <c r="B477" s="873" t="str">
        <f t="shared" si="20"/>
        <v>3.05.01.05.999</v>
      </c>
      <c r="C477" s="874" t="s">
        <v>790</v>
      </c>
      <c r="D477" s="882" t="s">
        <v>922</v>
      </c>
      <c r="E477" s="876" t="s">
        <v>165</v>
      </c>
      <c r="F477" s="876" t="s">
        <v>969</v>
      </c>
      <c r="G477" s="876" t="s">
        <v>163</v>
      </c>
      <c r="H477" s="873">
        <v>2021</v>
      </c>
      <c r="I477" s="877"/>
      <c r="J477" s="877"/>
      <c r="K477" s="877"/>
      <c r="L477" s="873"/>
      <c r="M477" s="873"/>
      <c r="N477" s="886" t="s">
        <v>957</v>
      </c>
      <c r="O477" s="878">
        <v>51566</v>
      </c>
      <c r="P477" s="879" t="s">
        <v>71</v>
      </c>
      <c r="Q477" s="48"/>
    </row>
    <row r="478" spans="1:17" ht="30">
      <c r="A478" s="872">
        <v>472</v>
      </c>
      <c r="B478" s="873" t="str">
        <f t="shared" si="20"/>
        <v>3.05.01.05.999</v>
      </c>
      <c r="C478" s="874" t="s">
        <v>418</v>
      </c>
      <c r="D478" s="882" t="s">
        <v>922</v>
      </c>
      <c r="E478" s="876" t="s">
        <v>165</v>
      </c>
      <c r="F478" s="876" t="s">
        <v>969</v>
      </c>
      <c r="G478" s="876" t="s">
        <v>163</v>
      </c>
      <c r="H478" s="873">
        <v>2021</v>
      </c>
      <c r="I478" s="877"/>
      <c r="J478" s="877"/>
      <c r="K478" s="877"/>
      <c r="L478" s="873"/>
      <c r="M478" s="873"/>
      <c r="N478" s="886" t="s">
        <v>957</v>
      </c>
      <c r="O478" s="878">
        <v>51566</v>
      </c>
      <c r="P478" s="879" t="s">
        <v>71</v>
      </c>
      <c r="Q478" s="48"/>
    </row>
    <row r="479" spans="1:17" ht="30">
      <c r="A479" s="872">
        <v>473</v>
      </c>
      <c r="B479" s="873" t="str">
        <f t="shared" si="20"/>
        <v>3.05.01.05.999</v>
      </c>
      <c r="C479" s="874" t="s">
        <v>791</v>
      </c>
      <c r="D479" s="882" t="s">
        <v>922</v>
      </c>
      <c r="E479" s="876" t="s">
        <v>165</v>
      </c>
      <c r="F479" s="876" t="s">
        <v>969</v>
      </c>
      <c r="G479" s="876" t="s">
        <v>163</v>
      </c>
      <c r="H479" s="873">
        <v>2021</v>
      </c>
      <c r="I479" s="877"/>
      <c r="J479" s="877"/>
      <c r="K479" s="877"/>
      <c r="L479" s="873"/>
      <c r="M479" s="873"/>
      <c r="N479" s="886" t="s">
        <v>957</v>
      </c>
      <c r="O479" s="878">
        <v>51566</v>
      </c>
      <c r="P479" s="879" t="s">
        <v>71</v>
      </c>
      <c r="Q479" s="48"/>
    </row>
    <row r="480" spans="1:17" ht="30">
      <c r="A480" s="872">
        <v>474</v>
      </c>
      <c r="B480" s="873" t="str">
        <f t="shared" si="20"/>
        <v>3.05.01.05.999</v>
      </c>
      <c r="C480" s="874" t="s">
        <v>792</v>
      </c>
      <c r="D480" s="882" t="s">
        <v>922</v>
      </c>
      <c r="E480" s="876" t="s">
        <v>165</v>
      </c>
      <c r="F480" s="876" t="s">
        <v>969</v>
      </c>
      <c r="G480" s="876" t="s">
        <v>163</v>
      </c>
      <c r="H480" s="873">
        <v>2021</v>
      </c>
      <c r="I480" s="877"/>
      <c r="J480" s="877"/>
      <c r="K480" s="877"/>
      <c r="L480" s="873"/>
      <c r="M480" s="873"/>
      <c r="N480" s="886" t="s">
        <v>957</v>
      </c>
      <c r="O480" s="878">
        <v>51566</v>
      </c>
      <c r="P480" s="879" t="s">
        <v>71</v>
      </c>
      <c r="Q480" s="48"/>
    </row>
    <row r="481" spans="1:18" ht="30">
      <c r="A481" s="872">
        <v>475</v>
      </c>
      <c r="B481" s="873" t="str">
        <f t="shared" si="20"/>
        <v>3.05.01.05.999</v>
      </c>
      <c r="C481" s="874" t="s">
        <v>421</v>
      </c>
      <c r="D481" s="882" t="s">
        <v>922</v>
      </c>
      <c r="E481" s="876" t="s">
        <v>165</v>
      </c>
      <c r="F481" s="876" t="s">
        <v>969</v>
      </c>
      <c r="G481" s="876" t="s">
        <v>163</v>
      </c>
      <c r="H481" s="873">
        <v>2021</v>
      </c>
      <c r="I481" s="877"/>
      <c r="J481" s="877"/>
      <c r="K481" s="877"/>
      <c r="L481" s="873"/>
      <c r="M481" s="873"/>
      <c r="N481" s="886" t="s">
        <v>957</v>
      </c>
      <c r="O481" s="878">
        <v>51566</v>
      </c>
      <c r="P481" s="879" t="s">
        <v>71</v>
      </c>
      <c r="Q481" s="48"/>
    </row>
    <row r="482" spans="1:18" ht="30">
      <c r="A482" s="872">
        <v>476</v>
      </c>
      <c r="B482" s="873" t="str">
        <f t="shared" si="20"/>
        <v>3.05.01.05.999</v>
      </c>
      <c r="C482" s="874" t="s">
        <v>793</v>
      </c>
      <c r="D482" s="882" t="s">
        <v>922</v>
      </c>
      <c r="E482" s="876" t="s">
        <v>165</v>
      </c>
      <c r="F482" s="876" t="s">
        <v>969</v>
      </c>
      <c r="G482" s="876" t="s">
        <v>163</v>
      </c>
      <c r="H482" s="873">
        <v>2021</v>
      </c>
      <c r="I482" s="877"/>
      <c r="J482" s="877"/>
      <c r="K482" s="877"/>
      <c r="L482" s="873"/>
      <c r="M482" s="873"/>
      <c r="N482" s="886" t="s">
        <v>957</v>
      </c>
      <c r="O482" s="878">
        <v>51566</v>
      </c>
      <c r="P482" s="879" t="s">
        <v>71</v>
      </c>
      <c r="Q482" s="48"/>
    </row>
    <row r="483" spans="1:18" ht="30">
      <c r="A483" s="872">
        <v>477</v>
      </c>
      <c r="B483" s="873" t="str">
        <f t="shared" si="20"/>
        <v>3.05.01.05.999</v>
      </c>
      <c r="C483" s="874" t="s">
        <v>794</v>
      </c>
      <c r="D483" s="882" t="s">
        <v>922</v>
      </c>
      <c r="E483" s="876" t="s">
        <v>165</v>
      </c>
      <c r="F483" s="876" t="s">
        <v>969</v>
      </c>
      <c r="G483" s="876" t="s">
        <v>163</v>
      </c>
      <c r="H483" s="873">
        <v>2021</v>
      </c>
      <c r="I483" s="877"/>
      <c r="J483" s="877"/>
      <c r="K483" s="877"/>
      <c r="L483" s="873"/>
      <c r="M483" s="873"/>
      <c r="N483" s="886" t="s">
        <v>957</v>
      </c>
      <c r="O483" s="878">
        <v>51566</v>
      </c>
      <c r="P483" s="879" t="s">
        <v>71</v>
      </c>
      <c r="Q483" s="48"/>
    </row>
    <row r="484" spans="1:18" ht="30">
      <c r="A484" s="872">
        <v>478</v>
      </c>
      <c r="B484" s="873" t="str">
        <f t="shared" si="20"/>
        <v>3.05.01.05.999</v>
      </c>
      <c r="C484" s="874" t="s">
        <v>795</v>
      </c>
      <c r="D484" s="882" t="s">
        <v>922</v>
      </c>
      <c r="E484" s="876" t="s">
        <v>165</v>
      </c>
      <c r="F484" s="876" t="s">
        <v>969</v>
      </c>
      <c r="G484" s="876" t="s">
        <v>163</v>
      </c>
      <c r="H484" s="873">
        <v>2021</v>
      </c>
      <c r="I484" s="877"/>
      <c r="J484" s="877"/>
      <c r="K484" s="877"/>
      <c r="L484" s="873"/>
      <c r="M484" s="873"/>
      <c r="N484" s="886" t="s">
        <v>957</v>
      </c>
      <c r="O484" s="878">
        <v>51566</v>
      </c>
      <c r="P484" s="879" t="s">
        <v>71</v>
      </c>
      <c r="Q484" s="48"/>
    </row>
    <row r="485" spans="1:18" ht="30">
      <c r="A485" s="872">
        <v>479</v>
      </c>
      <c r="B485" s="873" t="str">
        <f t="shared" si="20"/>
        <v>3.05.01.05.999</v>
      </c>
      <c r="C485" s="874" t="s">
        <v>423</v>
      </c>
      <c r="D485" s="882" t="s">
        <v>922</v>
      </c>
      <c r="E485" s="876" t="s">
        <v>165</v>
      </c>
      <c r="F485" s="876" t="s">
        <v>969</v>
      </c>
      <c r="G485" s="876" t="s">
        <v>163</v>
      </c>
      <c r="H485" s="873">
        <v>2021</v>
      </c>
      <c r="I485" s="877"/>
      <c r="J485" s="877"/>
      <c r="K485" s="877"/>
      <c r="L485" s="873"/>
      <c r="M485" s="873"/>
      <c r="N485" s="886" t="s">
        <v>957</v>
      </c>
      <c r="O485" s="878">
        <v>51566</v>
      </c>
      <c r="P485" s="879" t="s">
        <v>71</v>
      </c>
      <c r="Q485" s="48"/>
    </row>
    <row r="486" spans="1:18" ht="30">
      <c r="A486" s="872">
        <v>480</v>
      </c>
      <c r="B486" s="873" t="str">
        <f t="shared" si="20"/>
        <v>3.05.01.05.999</v>
      </c>
      <c r="C486" s="874" t="s">
        <v>471</v>
      </c>
      <c r="D486" s="882" t="s">
        <v>922</v>
      </c>
      <c r="E486" s="876" t="s">
        <v>165</v>
      </c>
      <c r="F486" s="876" t="s">
        <v>969</v>
      </c>
      <c r="G486" s="876" t="s">
        <v>163</v>
      </c>
      <c r="H486" s="873">
        <v>2021</v>
      </c>
      <c r="I486" s="877"/>
      <c r="J486" s="877"/>
      <c r="K486" s="877"/>
      <c r="L486" s="873"/>
      <c r="M486" s="873"/>
      <c r="N486" s="886" t="s">
        <v>957</v>
      </c>
      <c r="O486" s="878">
        <v>51566</v>
      </c>
      <c r="P486" s="879" t="s">
        <v>71</v>
      </c>
      <c r="Q486" s="48"/>
    </row>
    <row r="487" spans="1:18" ht="30">
      <c r="A487" s="872">
        <v>481</v>
      </c>
      <c r="B487" s="873" t="str">
        <f t="shared" si="20"/>
        <v>3.05.01.05.999</v>
      </c>
      <c r="C487" s="874" t="s">
        <v>796</v>
      </c>
      <c r="D487" s="882" t="s">
        <v>922</v>
      </c>
      <c r="E487" s="876" t="s">
        <v>165</v>
      </c>
      <c r="F487" s="876" t="s">
        <v>969</v>
      </c>
      <c r="G487" s="876" t="s">
        <v>163</v>
      </c>
      <c r="H487" s="873">
        <v>2021</v>
      </c>
      <c r="I487" s="877"/>
      <c r="J487" s="877"/>
      <c r="K487" s="877"/>
      <c r="L487" s="873"/>
      <c r="M487" s="873"/>
      <c r="N487" s="886" t="s">
        <v>957</v>
      </c>
      <c r="O487" s="878">
        <v>51566</v>
      </c>
      <c r="P487" s="879" t="s">
        <v>71</v>
      </c>
      <c r="Q487" s="48"/>
    </row>
    <row r="488" spans="1:18" ht="30">
      <c r="A488" s="872">
        <v>482</v>
      </c>
      <c r="B488" s="873" t="str">
        <f t="shared" si="20"/>
        <v>3.05.01.05.999</v>
      </c>
      <c r="C488" s="874" t="s">
        <v>474</v>
      </c>
      <c r="D488" s="882" t="s">
        <v>922</v>
      </c>
      <c r="E488" s="876" t="s">
        <v>165</v>
      </c>
      <c r="F488" s="876" t="s">
        <v>969</v>
      </c>
      <c r="G488" s="876" t="s">
        <v>163</v>
      </c>
      <c r="H488" s="873">
        <v>2021</v>
      </c>
      <c r="I488" s="877"/>
      <c r="J488" s="877"/>
      <c r="K488" s="877"/>
      <c r="L488" s="873"/>
      <c r="M488" s="873"/>
      <c r="N488" s="886" t="s">
        <v>957</v>
      </c>
      <c r="O488" s="878">
        <v>51566</v>
      </c>
      <c r="P488" s="879" t="s">
        <v>71</v>
      </c>
      <c r="Q488" s="48"/>
    </row>
    <row r="489" spans="1:18" ht="30">
      <c r="A489" s="872">
        <v>483</v>
      </c>
      <c r="B489" s="873" t="str">
        <f t="shared" si="20"/>
        <v>3.05.01.05.999</v>
      </c>
      <c r="C489" s="874" t="s">
        <v>425</v>
      </c>
      <c r="D489" s="882" t="s">
        <v>922</v>
      </c>
      <c r="E489" s="876" t="s">
        <v>165</v>
      </c>
      <c r="F489" s="876" t="s">
        <v>969</v>
      </c>
      <c r="G489" s="876" t="s">
        <v>163</v>
      </c>
      <c r="H489" s="873">
        <v>2021</v>
      </c>
      <c r="I489" s="877"/>
      <c r="J489" s="877"/>
      <c r="K489" s="877"/>
      <c r="L489" s="873"/>
      <c r="M489" s="873"/>
      <c r="N489" s="886" t="s">
        <v>957</v>
      </c>
      <c r="O489" s="878">
        <v>51566</v>
      </c>
      <c r="P489" s="879" t="s">
        <v>71</v>
      </c>
      <c r="Q489" s="48"/>
    </row>
    <row r="490" spans="1:18" ht="30">
      <c r="A490" s="872">
        <v>484</v>
      </c>
      <c r="B490" s="873" t="str">
        <f t="shared" si="20"/>
        <v>3.05.01.05.999</v>
      </c>
      <c r="C490" s="874" t="s">
        <v>428</v>
      </c>
      <c r="D490" s="882" t="s">
        <v>922</v>
      </c>
      <c r="E490" s="876" t="s">
        <v>165</v>
      </c>
      <c r="F490" s="876" t="s">
        <v>969</v>
      </c>
      <c r="G490" s="876" t="s">
        <v>163</v>
      </c>
      <c r="H490" s="873">
        <v>2021</v>
      </c>
      <c r="I490" s="877"/>
      <c r="J490" s="877"/>
      <c r="K490" s="877"/>
      <c r="L490" s="873"/>
      <c r="M490" s="873"/>
      <c r="N490" s="886" t="s">
        <v>957</v>
      </c>
      <c r="O490" s="878">
        <v>51566</v>
      </c>
      <c r="P490" s="879" t="s">
        <v>71</v>
      </c>
      <c r="Q490" s="48"/>
    </row>
    <row r="491" spans="1:18" ht="30">
      <c r="A491" s="872">
        <v>485</v>
      </c>
      <c r="B491" s="873" t="str">
        <f t="shared" si="20"/>
        <v>3.05.01.05.999</v>
      </c>
      <c r="C491" s="874" t="s">
        <v>431</v>
      </c>
      <c r="D491" s="882" t="s">
        <v>922</v>
      </c>
      <c r="E491" s="876" t="s">
        <v>165</v>
      </c>
      <c r="F491" s="876" t="s">
        <v>969</v>
      </c>
      <c r="G491" s="876" t="s">
        <v>163</v>
      </c>
      <c r="H491" s="873">
        <v>2021</v>
      </c>
      <c r="I491" s="877"/>
      <c r="J491" s="877"/>
      <c r="K491" s="877"/>
      <c r="L491" s="873"/>
      <c r="M491" s="873"/>
      <c r="N491" s="886" t="s">
        <v>957</v>
      </c>
      <c r="O491" s="878">
        <v>51566</v>
      </c>
      <c r="P491" s="879" t="s">
        <v>71</v>
      </c>
      <c r="Q491" s="48"/>
    </row>
    <row r="492" spans="1:18" ht="30">
      <c r="A492" s="872">
        <v>486</v>
      </c>
      <c r="B492" s="873" t="str">
        <f t="shared" si="20"/>
        <v>3.05.01.05.999</v>
      </c>
      <c r="C492" s="874" t="s">
        <v>434</v>
      </c>
      <c r="D492" s="882" t="s">
        <v>922</v>
      </c>
      <c r="E492" s="876" t="s">
        <v>165</v>
      </c>
      <c r="F492" s="876" t="s">
        <v>969</v>
      </c>
      <c r="G492" s="876" t="s">
        <v>163</v>
      </c>
      <c r="H492" s="873">
        <v>2021</v>
      </c>
      <c r="I492" s="877"/>
      <c r="J492" s="877"/>
      <c r="K492" s="877"/>
      <c r="L492" s="873"/>
      <c r="M492" s="873"/>
      <c r="N492" s="886" t="s">
        <v>957</v>
      </c>
      <c r="O492" s="878">
        <v>51566</v>
      </c>
      <c r="P492" s="879" t="s">
        <v>71</v>
      </c>
      <c r="Q492" s="48"/>
    </row>
    <row r="493" spans="1:18" ht="30">
      <c r="A493" s="872">
        <v>487</v>
      </c>
      <c r="B493" s="873" t="str">
        <f t="shared" si="20"/>
        <v>3.05.01.05.999</v>
      </c>
      <c r="C493" s="874" t="s">
        <v>797</v>
      </c>
      <c r="D493" s="882" t="s">
        <v>922</v>
      </c>
      <c r="E493" s="876" t="s">
        <v>165</v>
      </c>
      <c r="F493" s="876" t="s">
        <v>969</v>
      </c>
      <c r="G493" s="876" t="s">
        <v>163</v>
      </c>
      <c r="H493" s="873">
        <v>2021</v>
      </c>
      <c r="I493" s="877"/>
      <c r="J493" s="877"/>
      <c r="K493" s="877"/>
      <c r="L493" s="873"/>
      <c r="M493" s="873"/>
      <c r="N493" s="886" t="s">
        <v>957</v>
      </c>
      <c r="O493" s="878">
        <v>51566</v>
      </c>
      <c r="P493" s="879" t="s">
        <v>71</v>
      </c>
      <c r="Q493" s="48"/>
      <c r="R493" s="780">
        <f>SUM(O438:O493)</f>
        <v>2887696</v>
      </c>
    </row>
    <row r="494" spans="1:18" ht="60">
      <c r="A494" s="872">
        <v>488</v>
      </c>
      <c r="B494" s="873" t="str">
        <f>B430</f>
        <v>3.07.01.02.002</v>
      </c>
      <c r="C494" s="874" t="s">
        <v>308</v>
      </c>
      <c r="D494" s="875" t="s">
        <v>963</v>
      </c>
      <c r="E494" s="876" t="s">
        <v>101</v>
      </c>
      <c r="F494" s="876" t="s">
        <v>352</v>
      </c>
      <c r="G494" s="876" t="str">
        <f>G430</f>
        <v>campuran</v>
      </c>
      <c r="H494" s="873">
        <v>2022</v>
      </c>
      <c r="I494" s="877" t="s">
        <v>905</v>
      </c>
      <c r="J494" s="877" t="s">
        <v>970</v>
      </c>
      <c r="K494" s="877" t="s">
        <v>971</v>
      </c>
      <c r="L494" s="873"/>
      <c r="M494" s="873"/>
      <c r="N494" s="873" t="s">
        <v>77</v>
      </c>
      <c r="O494" s="878">
        <v>8000000</v>
      </c>
      <c r="P494" s="879" t="s">
        <v>71</v>
      </c>
      <c r="Q494" s="48"/>
    </row>
    <row r="495" spans="1:18" ht="30">
      <c r="A495" s="872">
        <v>489</v>
      </c>
      <c r="B495" s="873" t="s">
        <v>928</v>
      </c>
      <c r="C495" s="874" t="s">
        <v>310</v>
      </c>
      <c r="D495" s="875" t="s">
        <v>972</v>
      </c>
      <c r="E495" s="876" t="s">
        <v>973</v>
      </c>
      <c r="F495" s="876" t="s">
        <v>472</v>
      </c>
      <c r="G495" s="876" t="s">
        <v>73</v>
      </c>
      <c r="H495" s="873">
        <v>2022</v>
      </c>
      <c r="I495" s="877" t="s">
        <v>758</v>
      </c>
      <c r="J495" s="877"/>
      <c r="K495" s="877"/>
      <c r="L495" s="873"/>
      <c r="M495" s="873"/>
      <c r="N495" s="873" t="s">
        <v>77</v>
      </c>
      <c r="O495" s="878">
        <v>3000000</v>
      </c>
      <c r="P495" s="879" t="s">
        <v>71</v>
      </c>
      <c r="Q495" s="48"/>
    </row>
    <row r="496" spans="1:18" ht="30">
      <c r="A496" s="872">
        <v>490</v>
      </c>
      <c r="B496" s="873" t="str">
        <f>B495</f>
        <v>3.05.01.04.003</v>
      </c>
      <c r="C496" s="874" t="s">
        <v>332</v>
      </c>
      <c r="D496" s="875" t="s">
        <v>427</v>
      </c>
      <c r="E496" s="876" t="s">
        <v>973</v>
      </c>
      <c r="F496" s="876" t="str">
        <f>F495</f>
        <v>4 m x 250 cm</v>
      </c>
      <c r="G496" s="876" t="s">
        <v>73</v>
      </c>
      <c r="H496" s="873">
        <v>2022</v>
      </c>
      <c r="I496" s="877" t="s">
        <v>758</v>
      </c>
      <c r="J496" s="877"/>
      <c r="K496" s="877"/>
      <c r="L496" s="873"/>
      <c r="M496" s="873"/>
      <c r="N496" s="873" t="s">
        <v>77</v>
      </c>
      <c r="O496" s="878">
        <v>3000000</v>
      </c>
      <c r="P496" s="879" t="s">
        <v>71</v>
      </c>
      <c r="Q496" s="48"/>
    </row>
    <row r="497" spans="1:18" ht="30">
      <c r="A497" s="872">
        <v>491</v>
      </c>
      <c r="B497" s="873" t="str">
        <f>B494</f>
        <v>3.07.01.02.002</v>
      </c>
      <c r="C497" s="874" t="s">
        <v>393</v>
      </c>
      <c r="D497" s="875" t="s">
        <v>963</v>
      </c>
      <c r="E497" s="876" t="s">
        <v>103</v>
      </c>
      <c r="F497" s="876" t="s">
        <v>426</v>
      </c>
      <c r="G497" s="876" t="str">
        <f>G494</f>
        <v>campuran</v>
      </c>
      <c r="H497" s="873">
        <v>2022</v>
      </c>
      <c r="I497" s="876" t="s">
        <v>905</v>
      </c>
      <c r="J497" s="754" t="s">
        <v>104</v>
      </c>
      <c r="K497" s="877"/>
      <c r="L497" s="873"/>
      <c r="M497" s="873"/>
      <c r="N497" s="873" t="s">
        <v>77</v>
      </c>
      <c r="O497" s="878">
        <v>7800000</v>
      </c>
      <c r="P497" s="879" t="s">
        <v>71</v>
      </c>
      <c r="Q497" s="48"/>
    </row>
    <row r="498" spans="1:18" ht="30">
      <c r="A498" s="872">
        <v>492</v>
      </c>
      <c r="B498" s="873" t="s">
        <v>974</v>
      </c>
      <c r="C498" s="874" t="s">
        <v>490</v>
      </c>
      <c r="D498" s="875" t="s">
        <v>975</v>
      </c>
      <c r="E498" s="876" t="s">
        <v>105</v>
      </c>
      <c r="F498" s="876" t="s">
        <v>477</v>
      </c>
      <c r="G498" s="876" t="str">
        <f>G494</f>
        <v>campuran</v>
      </c>
      <c r="H498" s="873">
        <v>2022</v>
      </c>
      <c r="I498" s="876" t="s">
        <v>976</v>
      </c>
      <c r="J498" s="752" t="s">
        <v>106</v>
      </c>
      <c r="K498" s="877"/>
      <c r="L498" s="873"/>
      <c r="M498" s="873"/>
      <c r="N498" s="873" t="s">
        <v>77</v>
      </c>
      <c r="O498" s="878">
        <v>1200000</v>
      </c>
      <c r="P498" s="879" t="s">
        <v>71</v>
      </c>
      <c r="Q498" s="48"/>
    </row>
    <row r="499" spans="1:18" ht="45">
      <c r="A499" s="872">
        <v>493</v>
      </c>
      <c r="B499" s="873" t="s">
        <v>977</v>
      </c>
      <c r="C499" s="874" t="s">
        <v>404</v>
      </c>
      <c r="D499" s="875" t="s">
        <v>978</v>
      </c>
      <c r="E499" s="876" t="s">
        <v>107</v>
      </c>
      <c r="F499" s="876" t="s">
        <v>979</v>
      </c>
      <c r="G499" s="876" t="s">
        <v>885</v>
      </c>
      <c r="H499" s="873">
        <v>2022</v>
      </c>
      <c r="I499" s="876" t="s">
        <v>980</v>
      </c>
      <c r="J499" s="752" t="s">
        <v>108</v>
      </c>
      <c r="K499" s="877"/>
      <c r="L499" s="873"/>
      <c r="M499" s="873"/>
      <c r="N499" s="873" t="s">
        <v>77</v>
      </c>
      <c r="O499" s="878">
        <v>400000</v>
      </c>
      <c r="P499" s="879" t="s">
        <v>71</v>
      </c>
      <c r="Q499" s="48"/>
    </row>
    <row r="500" spans="1:18" ht="45">
      <c r="A500" s="872">
        <v>494</v>
      </c>
      <c r="B500" s="873" t="str">
        <f t="shared" ref="B500" si="21">B499</f>
        <v>3.05.02.06.012</v>
      </c>
      <c r="C500" s="874" t="s">
        <v>608</v>
      </c>
      <c r="D500" s="875" t="str">
        <f>D499</f>
        <v xml:space="preserve">  Wireless  </v>
      </c>
      <c r="E500" s="876" t="s">
        <v>107</v>
      </c>
      <c r="F500" s="876" t="s">
        <v>979</v>
      </c>
      <c r="G500" s="876" t="s">
        <v>885</v>
      </c>
      <c r="H500" s="873">
        <v>2022</v>
      </c>
      <c r="I500" s="876" t="s">
        <v>980</v>
      </c>
      <c r="J500" s="752" t="s">
        <v>108</v>
      </c>
      <c r="K500" s="877"/>
      <c r="L500" s="873"/>
      <c r="M500" s="873"/>
      <c r="N500" s="873" t="s">
        <v>77</v>
      </c>
      <c r="O500" s="878">
        <v>400000</v>
      </c>
      <c r="P500" s="879" t="str">
        <f>P499</f>
        <v>Baik</v>
      </c>
      <c r="Q500" s="48"/>
    </row>
    <row r="501" spans="1:18" ht="30">
      <c r="A501" s="872">
        <v>495</v>
      </c>
      <c r="B501" s="873" t="s">
        <v>349</v>
      </c>
      <c r="C501" s="874" t="s">
        <v>308</v>
      </c>
      <c r="D501" s="875" t="s">
        <v>981</v>
      </c>
      <c r="E501" s="876" t="s">
        <v>480</v>
      </c>
      <c r="F501" s="876" t="s">
        <v>982</v>
      </c>
      <c r="G501" s="876" t="s">
        <v>885</v>
      </c>
      <c r="H501" s="873">
        <v>2023</v>
      </c>
      <c r="I501" s="877" t="s">
        <v>905</v>
      </c>
      <c r="J501" s="881" t="s">
        <v>983</v>
      </c>
      <c r="K501" s="877"/>
      <c r="L501" s="873"/>
      <c r="M501" s="873"/>
      <c r="N501" s="873" t="s">
        <v>77</v>
      </c>
      <c r="O501" s="878">
        <v>9950000</v>
      </c>
      <c r="P501" s="879" t="str">
        <f>P500</f>
        <v>Baik</v>
      </c>
      <c r="Q501" s="48"/>
    </row>
    <row r="502" spans="1:18" ht="180">
      <c r="A502" s="872">
        <v>496</v>
      </c>
      <c r="B502" s="873" t="s">
        <v>465</v>
      </c>
      <c r="C502" s="874" t="s">
        <v>310</v>
      </c>
      <c r="D502" s="875" t="s">
        <v>963</v>
      </c>
      <c r="E502" s="876" t="s">
        <v>984</v>
      </c>
      <c r="F502" s="876" t="s">
        <v>352</v>
      </c>
      <c r="G502" s="876" t="s">
        <v>885</v>
      </c>
      <c r="H502" s="873">
        <v>2023</v>
      </c>
      <c r="I502" s="877" t="s">
        <v>905</v>
      </c>
      <c r="J502" s="881" t="s">
        <v>985</v>
      </c>
      <c r="K502" s="877" t="s">
        <v>986</v>
      </c>
      <c r="L502" s="873"/>
      <c r="M502" s="873"/>
      <c r="N502" s="873" t="s">
        <v>77</v>
      </c>
      <c r="O502" s="878">
        <v>7750000</v>
      </c>
      <c r="P502" s="879" t="str">
        <f t="shared" ref="P502:P512" si="22">P501</f>
        <v>Baik</v>
      </c>
      <c r="Q502" s="48"/>
    </row>
    <row r="503" spans="1:18" ht="33.75">
      <c r="A503" s="872">
        <v>497</v>
      </c>
      <c r="B503" s="873" t="str">
        <f>B498</f>
        <v>3.06.01.02.125</v>
      </c>
      <c r="C503" s="874" t="s">
        <v>332</v>
      </c>
      <c r="D503" s="733" t="s">
        <v>975</v>
      </c>
      <c r="E503" s="752" t="s">
        <v>987</v>
      </c>
      <c r="F503" s="752" t="s">
        <v>988</v>
      </c>
      <c r="G503" s="752" t="s">
        <v>885</v>
      </c>
      <c r="H503" s="893">
        <v>2023</v>
      </c>
      <c r="I503" s="881" t="s">
        <v>976</v>
      </c>
      <c r="J503" s="881" t="s">
        <v>989</v>
      </c>
      <c r="K503" s="881" t="s">
        <v>990</v>
      </c>
      <c r="L503" s="873"/>
      <c r="M503" s="873"/>
      <c r="N503" s="873" t="s">
        <v>77</v>
      </c>
      <c r="O503" s="878">
        <v>2200000</v>
      </c>
      <c r="P503" s="879" t="str">
        <f t="shared" si="22"/>
        <v>Baik</v>
      </c>
      <c r="Q503" s="48"/>
    </row>
    <row r="504" spans="1:18" ht="33.75">
      <c r="A504" s="872">
        <v>498</v>
      </c>
      <c r="B504" s="873" t="s">
        <v>357</v>
      </c>
      <c r="C504" s="874" t="s">
        <v>393</v>
      </c>
      <c r="D504" s="733" t="s">
        <v>358</v>
      </c>
      <c r="E504" s="752" t="s">
        <v>486</v>
      </c>
      <c r="F504" s="752" t="s">
        <v>487</v>
      </c>
      <c r="G504" s="752" t="s">
        <v>885</v>
      </c>
      <c r="H504" s="893">
        <v>2023</v>
      </c>
      <c r="I504" s="881" t="s">
        <v>991</v>
      </c>
      <c r="J504" s="881" t="s">
        <v>992</v>
      </c>
      <c r="K504" s="894" t="s">
        <v>993</v>
      </c>
      <c r="L504" s="873"/>
      <c r="M504" s="873"/>
      <c r="N504" s="873" t="s">
        <v>77</v>
      </c>
      <c r="O504" s="878">
        <v>7300000</v>
      </c>
      <c r="P504" s="879" t="str">
        <f t="shared" si="22"/>
        <v>Baik</v>
      </c>
      <c r="Q504" s="48"/>
    </row>
    <row r="505" spans="1:18" ht="33.75">
      <c r="A505" s="872">
        <v>499</v>
      </c>
      <c r="B505" s="873" t="s">
        <v>475</v>
      </c>
      <c r="C505" s="874" t="s">
        <v>490</v>
      </c>
      <c r="D505" s="733" t="s">
        <v>994</v>
      </c>
      <c r="E505" s="752" t="s">
        <v>995</v>
      </c>
      <c r="F505" s="752" t="s">
        <v>996</v>
      </c>
      <c r="G505" s="752" t="s">
        <v>885</v>
      </c>
      <c r="H505" s="893">
        <v>2023</v>
      </c>
      <c r="I505" s="752" t="s">
        <v>991</v>
      </c>
      <c r="J505" s="752" t="s">
        <v>997</v>
      </c>
      <c r="K505" s="753" t="s">
        <v>998</v>
      </c>
      <c r="L505" s="873"/>
      <c r="M505" s="873"/>
      <c r="N505" s="873" t="s">
        <v>77</v>
      </c>
      <c r="O505" s="878">
        <v>200000</v>
      </c>
      <c r="P505" s="879" t="str">
        <f t="shared" si="22"/>
        <v>Baik</v>
      </c>
      <c r="Q505" s="48"/>
    </row>
    <row r="506" spans="1:18">
      <c r="A506" s="872">
        <v>500</v>
      </c>
      <c r="B506" s="873" t="s">
        <v>493</v>
      </c>
      <c r="C506" s="874" t="s">
        <v>404</v>
      </c>
      <c r="D506" s="733" t="s">
        <v>999</v>
      </c>
      <c r="E506" s="876" t="s">
        <v>1000</v>
      </c>
      <c r="F506" s="876" t="s">
        <v>164</v>
      </c>
      <c r="G506" s="876" t="s">
        <v>885</v>
      </c>
      <c r="H506" s="873">
        <v>2023</v>
      </c>
      <c r="I506" s="877"/>
      <c r="J506" s="877"/>
      <c r="K506" s="877"/>
      <c r="L506" s="873"/>
      <c r="M506" s="873"/>
      <c r="N506" s="873" t="s">
        <v>111</v>
      </c>
      <c r="O506" s="878">
        <v>7900000</v>
      </c>
      <c r="P506" s="879" t="str">
        <f t="shared" si="22"/>
        <v>Baik</v>
      </c>
      <c r="Q506" s="48"/>
    </row>
    <row r="507" spans="1:18">
      <c r="A507" s="872">
        <v>501</v>
      </c>
      <c r="B507" s="873" t="str">
        <f t="shared" ref="B507:B511" si="23">B506</f>
        <v>3.01.03.99.999</v>
      </c>
      <c r="C507" s="874" t="s">
        <v>608</v>
      </c>
      <c r="D507" s="733" t="s">
        <v>999</v>
      </c>
      <c r="E507" s="876" t="s">
        <v>1000</v>
      </c>
      <c r="F507" s="876" t="s">
        <v>164</v>
      </c>
      <c r="G507" s="876" t="s">
        <v>885</v>
      </c>
      <c r="H507" s="873">
        <v>2023</v>
      </c>
      <c r="I507" s="877"/>
      <c r="J507" s="877"/>
      <c r="K507" s="877"/>
      <c r="L507" s="873"/>
      <c r="M507" s="873"/>
      <c r="N507" s="873" t="s">
        <v>111</v>
      </c>
      <c r="O507" s="878">
        <v>7900000</v>
      </c>
      <c r="P507" s="879" t="str">
        <f t="shared" si="22"/>
        <v>Baik</v>
      </c>
      <c r="Q507" s="48"/>
    </row>
    <row r="508" spans="1:18">
      <c r="A508" s="872">
        <v>502</v>
      </c>
      <c r="B508" s="873" t="str">
        <f t="shared" si="23"/>
        <v>3.01.03.99.999</v>
      </c>
      <c r="C508" s="874" t="s">
        <v>609</v>
      </c>
      <c r="D508" s="733" t="s">
        <v>999</v>
      </c>
      <c r="E508" s="876" t="s">
        <v>1000</v>
      </c>
      <c r="F508" s="876" t="s">
        <v>164</v>
      </c>
      <c r="G508" s="876" t="s">
        <v>885</v>
      </c>
      <c r="H508" s="873">
        <v>2023</v>
      </c>
      <c r="I508" s="877"/>
      <c r="J508" s="877"/>
      <c r="K508" s="877"/>
      <c r="L508" s="873"/>
      <c r="M508" s="873"/>
      <c r="N508" s="873" t="s">
        <v>111</v>
      </c>
      <c r="O508" s="878">
        <v>7900000</v>
      </c>
      <c r="P508" s="879" t="str">
        <f t="shared" si="22"/>
        <v>Baik</v>
      </c>
      <c r="Q508" s="48"/>
    </row>
    <row r="509" spans="1:18">
      <c r="A509" s="872">
        <v>503</v>
      </c>
      <c r="B509" s="873" t="str">
        <f t="shared" si="23"/>
        <v>3.01.03.99.999</v>
      </c>
      <c r="C509" s="874" t="s">
        <v>408</v>
      </c>
      <c r="D509" s="733" t="s">
        <v>999</v>
      </c>
      <c r="E509" s="876" t="s">
        <v>1000</v>
      </c>
      <c r="F509" s="876" t="s">
        <v>164</v>
      </c>
      <c r="G509" s="876" t="s">
        <v>885</v>
      </c>
      <c r="H509" s="873">
        <v>2023</v>
      </c>
      <c r="I509" s="877"/>
      <c r="J509" s="877"/>
      <c r="K509" s="877"/>
      <c r="L509" s="873"/>
      <c r="M509" s="873"/>
      <c r="N509" s="873" t="s">
        <v>111</v>
      </c>
      <c r="O509" s="878">
        <v>7900000</v>
      </c>
      <c r="P509" s="879" t="str">
        <f t="shared" si="22"/>
        <v>Baik</v>
      </c>
      <c r="Q509" s="48"/>
    </row>
    <row r="510" spans="1:18">
      <c r="A510" s="872">
        <v>504</v>
      </c>
      <c r="B510" s="873" t="str">
        <f t="shared" si="23"/>
        <v>3.01.03.99.999</v>
      </c>
      <c r="C510" s="874" t="s">
        <v>413</v>
      </c>
      <c r="D510" s="733" t="s">
        <v>999</v>
      </c>
      <c r="E510" s="876" t="s">
        <v>1000</v>
      </c>
      <c r="F510" s="876" t="s">
        <v>164</v>
      </c>
      <c r="G510" s="876" t="s">
        <v>885</v>
      </c>
      <c r="H510" s="873">
        <v>2023</v>
      </c>
      <c r="I510" s="877"/>
      <c r="J510" s="877"/>
      <c r="K510" s="877"/>
      <c r="L510" s="873"/>
      <c r="M510" s="873"/>
      <c r="N510" s="873" t="s">
        <v>111</v>
      </c>
      <c r="O510" s="878">
        <v>7900000</v>
      </c>
      <c r="P510" s="879" t="str">
        <f t="shared" si="22"/>
        <v>Baik</v>
      </c>
      <c r="Q510" s="48"/>
    </row>
    <row r="511" spans="1:18">
      <c r="A511" s="872">
        <v>505</v>
      </c>
      <c r="B511" s="873" t="str">
        <f t="shared" si="23"/>
        <v>3.01.03.99.999</v>
      </c>
      <c r="C511" s="874" t="s">
        <v>596</v>
      </c>
      <c r="D511" s="733" t="s">
        <v>999</v>
      </c>
      <c r="E511" s="876" t="s">
        <v>1000</v>
      </c>
      <c r="F511" s="876" t="s">
        <v>164</v>
      </c>
      <c r="G511" s="876" t="s">
        <v>885</v>
      </c>
      <c r="H511" s="873">
        <v>2023</v>
      </c>
      <c r="I511" s="877"/>
      <c r="J511" s="877"/>
      <c r="K511" s="877"/>
      <c r="L511" s="873"/>
      <c r="M511" s="873"/>
      <c r="N511" s="873" t="s">
        <v>111</v>
      </c>
      <c r="O511" s="878">
        <v>7900000</v>
      </c>
      <c r="P511" s="879" t="str">
        <f t="shared" si="22"/>
        <v>Baik</v>
      </c>
      <c r="Q511" s="48"/>
      <c r="R511" s="780">
        <f>SUM(O506:O511)</f>
        <v>47400000</v>
      </c>
    </row>
    <row r="512" spans="1:18" ht="45">
      <c r="A512" s="872">
        <v>506</v>
      </c>
      <c r="B512" s="836" t="str">
        <f>B502</f>
        <v>3.07.01.02.002</v>
      </c>
      <c r="C512" s="837" t="s">
        <v>308</v>
      </c>
      <c r="D512" s="889" t="s">
        <v>110</v>
      </c>
      <c r="E512" s="838" t="s">
        <v>1001</v>
      </c>
      <c r="F512" s="838" t="s">
        <v>352</v>
      </c>
      <c r="G512" s="876" t="s">
        <v>885</v>
      </c>
      <c r="H512" s="836">
        <v>2024</v>
      </c>
      <c r="I512" s="877" t="s">
        <v>905</v>
      </c>
      <c r="J512" s="877" t="s">
        <v>1002</v>
      </c>
      <c r="K512" s="877" t="s">
        <v>1003</v>
      </c>
      <c r="L512" s="836"/>
      <c r="M512" s="836"/>
      <c r="N512" s="873" t="s">
        <v>77</v>
      </c>
      <c r="O512" s="892">
        <v>8300000</v>
      </c>
      <c r="P512" s="879" t="str">
        <f t="shared" si="22"/>
        <v>Baik</v>
      </c>
      <c r="Q512" s="48"/>
    </row>
    <row r="513" spans="1:20" ht="45">
      <c r="A513" s="872">
        <v>507</v>
      </c>
      <c r="B513" s="873" t="str">
        <f>B503</f>
        <v>3.06.01.02.125</v>
      </c>
      <c r="C513" s="874" t="s">
        <v>310</v>
      </c>
      <c r="D513" s="875" t="s">
        <v>975</v>
      </c>
      <c r="E513" s="876" t="s">
        <v>1004</v>
      </c>
      <c r="F513" s="876" t="s">
        <v>1005</v>
      </c>
      <c r="G513" s="876" t="s">
        <v>885</v>
      </c>
      <c r="H513" s="873">
        <v>2024</v>
      </c>
      <c r="I513" s="877" t="s">
        <v>1006</v>
      </c>
      <c r="J513" s="877" t="s">
        <v>1007</v>
      </c>
      <c r="K513" s="895" t="s">
        <v>1008</v>
      </c>
      <c r="L513" s="873"/>
      <c r="M513" s="873"/>
      <c r="N513" s="873" t="s">
        <v>77</v>
      </c>
      <c r="O513" s="878">
        <v>2200000</v>
      </c>
      <c r="P513" s="879" t="s">
        <v>71</v>
      </c>
      <c r="Q513" s="48"/>
    </row>
    <row r="514" spans="1:20" ht="60">
      <c r="A514" s="872">
        <v>508</v>
      </c>
      <c r="B514" s="873" t="s">
        <v>312</v>
      </c>
      <c r="C514" s="837" t="s">
        <v>332</v>
      </c>
      <c r="D514" s="875" t="s">
        <v>334</v>
      </c>
      <c r="E514" s="896" t="s">
        <v>754</v>
      </c>
      <c r="F514" s="896" t="s">
        <v>1019</v>
      </c>
      <c r="G514" s="896" t="s">
        <v>309</v>
      </c>
      <c r="H514" s="873">
        <v>2024</v>
      </c>
      <c r="I514" s="830" t="s">
        <v>758</v>
      </c>
      <c r="J514" s="830"/>
      <c r="K514" s="831"/>
      <c r="L514" s="897"/>
      <c r="M514" s="897"/>
      <c r="N514" s="873" t="s">
        <v>77</v>
      </c>
      <c r="O514" s="878">
        <v>2000000</v>
      </c>
      <c r="P514" s="879" t="s">
        <v>71</v>
      </c>
      <c r="Q514" s="48"/>
    </row>
    <row r="515" spans="1:20" ht="30">
      <c r="A515" s="872">
        <v>509</v>
      </c>
      <c r="B515" s="873" t="s">
        <v>321</v>
      </c>
      <c r="C515" s="874" t="s">
        <v>393</v>
      </c>
      <c r="D515" s="875" t="s">
        <v>341</v>
      </c>
      <c r="E515" s="896" t="s">
        <v>1018</v>
      </c>
      <c r="F515" s="896" t="s">
        <v>1020</v>
      </c>
      <c r="G515" s="896" t="s">
        <v>75</v>
      </c>
      <c r="H515" s="873">
        <v>2024</v>
      </c>
      <c r="I515" s="830" t="s">
        <v>758</v>
      </c>
      <c r="J515" s="830"/>
      <c r="K515" s="831"/>
      <c r="L515" s="897"/>
      <c r="M515" s="897"/>
      <c r="N515" s="873" t="s">
        <v>77</v>
      </c>
      <c r="O515" s="878">
        <v>3600000</v>
      </c>
      <c r="P515" s="879" t="s">
        <v>71</v>
      </c>
      <c r="Q515" s="48"/>
    </row>
    <row r="516" spans="1:20" ht="45">
      <c r="A516" s="872">
        <v>510</v>
      </c>
      <c r="B516" s="873" t="s">
        <v>728</v>
      </c>
      <c r="C516" s="837" t="s">
        <v>490</v>
      </c>
      <c r="D516" s="875" t="s">
        <v>729</v>
      </c>
      <c r="E516" s="896" t="s">
        <v>378</v>
      </c>
      <c r="F516" s="896" t="s">
        <v>731</v>
      </c>
      <c r="G516" s="896" t="s">
        <v>1021</v>
      </c>
      <c r="H516" s="873">
        <v>2024</v>
      </c>
      <c r="I516" s="830"/>
      <c r="J516" s="830"/>
      <c r="K516" s="831"/>
      <c r="L516" s="897"/>
      <c r="M516" s="897"/>
      <c r="N516" s="896" t="s">
        <v>708</v>
      </c>
      <c r="O516" s="878">
        <v>1298000</v>
      </c>
      <c r="P516" s="879" t="s">
        <v>71</v>
      </c>
      <c r="Q516" s="48"/>
    </row>
    <row r="517" spans="1:20" ht="45">
      <c r="A517" s="872">
        <v>511</v>
      </c>
      <c r="B517" s="873" t="s">
        <v>974</v>
      </c>
      <c r="C517" s="837" t="s">
        <v>308</v>
      </c>
      <c r="D517" s="875" t="s">
        <v>975</v>
      </c>
      <c r="E517" s="896" t="s">
        <v>4455</v>
      </c>
      <c r="F517" s="896"/>
      <c r="G517" s="896" t="s">
        <v>885</v>
      </c>
      <c r="H517" s="873" t="s">
        <v>4456</v>
      </c>
      <c r="I517" s="830" t="s">
        <v>905</v>
      </c>
      <c r="J517" s="830"/>
      <c r="K517" s="831"/>
      <c r="L517" s="897"/>
      <c r="M517" s="897"/>
      <c r="N517" s="896" t="s">
        <v>98</v>
      </c>
      <c r="O517" s="878">
        <v>1000000</v>
      </c>
      <c r="P517" s="879" t="s">
        <v>71</v>
      </c>
      <c r="Q517" s="48"/>
    </row>
    <row r="518" spans="1:20" ht="45">
      <c r="A518" s="872">
        <v>512</v>
      </c>
      <c r="B518" s="836" t="s">
        <v>465</v>
      </c>
      <c r="C518" s="837" t="s">
        <v>310</v>
      </c>
      <c r="D518" s="875" t="s">
        <v>110</v>
      </c>
      <c r="E518" s="896" t="s">
        <v>4497</v>
      </c>
      <c r="F518" s="896"/>
      <c r="G518" s="896" t="s">
        <v>885</v>
      </c>
      <c r="H518" s="876" t="s">
        <v>4448</v>
      </c>
      <c r="I518" s="830" t="s">
        <v>905</v>
      </c>
      <c r="J518" s="830" t="s">
        <v>4498</v>
      </c>
      <c r="K518" s="831" t="s">
        <v>4499</v>
      </c>
      <c r="L518" s="897"/>
      <c r="M518" s="897"/>
      <c r="N518" s="896" t="s">
        <v>98</v>
      </c>
      <c r="O518" s="878">
        <v>8000000</v>
      </c>
      <c r="P518" s="879" t="s">
        <v>71</v>
      </c>
      <c r="Q518" s="48"/>
    </row>
    <row r="519" spans="1:20" ht="45">
      <c r="A519" s="872">
        <v>513</v>
      </c>
      <c r="B519" s="873" t="s">
        <v>4451</v>
      </c>
      <c r="C519" s="837" t="s">
        <v>332</v>
      </c>
      <c r="D519" s="875" t="s">
        <v>370</v>
      </c>
      <c r="E519" s="896" t="s">
        <v>4453</v>
      </c>
      <c r="F519" s="896" t="s">
        <v>4495</v>
      </c>
      <c r="G519" s="896" t="s">
        <v>885</v>
      </c>
      <c r="H519" s="876" t="s">
        <v>4448</v>
      </c>
      <c r="I519" s="830"/>
      <c r="J519" s="830" t="s">
        <v>4494</v>
      </c>
      <c r="K519" s="831"/>
      <c r="L519" s="897"/>
      <c r="M519" s="897"/>
      <c r="N519" s="896" t="s">
        <v>98</v>
      </c>
      <c r="O519" s="878">
        <v>1500000</v>
      </c>
      <c r="P519" s="879" t="s">
        <v>71</v>
      </c>
      <c r="Q519" s="48"/>
    </row>
    <row r="520" spans="1:20" ht="30">
      <c r="A520" s="872">
        <v>514</v>
      </c>
      <c r="B520" s="873" t="s">
        <v>4451</v>
      </c>
      <c r="C520" s="837" t="s">
        <v>393</v>
      </c>
      <c r="D520" s="875" t="s">
        <v>370</v>
      </c>
      <c r="E520" s="896" t="s">
        <v>4452</v>
      </c>
      <c r="F520" s="896"/>
      <c r="G520" s="896" t="s">
        <v>4496</v>
      </c>
      <c r="H520" s="876" t="s">
        <v>4448</v>
      </c>
      <c r="I520" s="830"/>
      <c r="J520" s="830"/>
      <c r="K520" s="831"/>
      <c r="L520" s="897"/>
      <c r="M520" s="897"/>
      <c r="N520" s="896" t="s">
        <v>98</v>
      </c>
      <c r="O520" s="878">
        <v>1750000</v>
      </c>
      <c r="P520" s="879" t="s">
        <v>71</v>
      </c>
      <c r="Q520" s="48"/>
    </row>
    <row r="521" spans="1:20" ht="30">
      <c r="A521" s="872">
        <v>515</v>
      </c>
      <c r="B521" s="873" t="s">
        <v>4451</v>
      </c>
      <c r="C521" s="837" t="s">
        <v>490</v>
      </c>
      <c r="D521" s="875" t="s">
        <v>370</v>
      </c>
      <c r="E521" s="896" t="s">
        <v>4452</v>
      </c>
      <c r="F521" s="896"/>
      <c r="G521" s="896" t="s">
        <v>4496</v>
      </c>
      <c r="H521" s="876" t="s">
        <v>4448</v>
      </c>
      <c r="I521" s="830"/>
      <c r="J521" s="830"/>
      <c r="K521" s="831"/>
      <c r="L521" s="897"/>
      <c r="M521" s="897"/>
      <c r="N521" s="896" t="s">
        <v>98</v>
      </c>
      <c r="O521" s="878">
        <v>1750000</v>
      </c>
      <c r="P521" s="879" t="s">
        <v>71</v>
      </c>
      <c r="Q521" s="48"/>
      <c r="R521" s="780">
        <f>SUM(O520:O521)</f>
        <v>3500000</v>
      </c>
    </row>
    <row r="522" spans="1:20" ht="30">
      <c r="A522" s="872">
        <v>516</v>
      </c>
      <c r="B522" s="873" t="s">
        <v>4451</v>
      </c>
      <c r="C522" s="837" t="s">
        <v>404</v>
      </c>
      <c r="D522" s="875" t="s">
        <v>370</v>
      </c>
      <c r="E522" s="896" t="s">
        <v>4450</v>
      </c>
      <c r="F522" s="896"/>
      <c r="G522" s="896" t="s">
        <v>885</v>
      </c>
      <c r="H522" s="876" t="s">
        <v>4448</v>
      </c>
      <c r="I522" s="830"/>
      <c r="J522" s="830"/>
      <c r="K522" s="831"/>
      <c r="L522" s="897"/>
      <c r="M522" s="897"/>
      <c r="N522" s="896" t="s">
        <v>98</v>
      </c>
      <c r="O522" s="878">
        <v>760000</v>
      </c>
      <c r="P522" s="879" t="s">
        <v>71</v>
      </c>
      <c r="Q522" s="48"/>
    </row>
    <row r="523" spans="1:20" ht="45">
      <c r="A523" s="872">
        <v>517</v>
      </c>
      <c r="B523" s="873" t="s">
        <v>941</v>
      </c>
      <c r="C523" s="837" t="s">
        <v>608</v>
      </c>
      <c r="D523" s="875" t="s">
        <v>4493</v>
      </c>
      <c r="E523" s="896" t="s">
        <v>4447</v>
      </c>
      <c r="F523" s="896"/>
      <c r="G523" s="896" t="s">
        <v>885</v>
      </c>
      <c r="H523" s="876" t="s">
        <v>4448</v>
      </c>
      <c r="I523" s="830"/>
      <c r="J523" s="830"/>
      <c r="K523" s="831"/>
      <c r="L523" s="897"/>
      <c r="M523" s="897"/>
      <c r="N523" s="896" t="s">
        <v>4449</v>
      </c>
      <c r="O523" s="878">
        <v>5000000</v>
      </c>
      <c r="P523" s="879" t="s">
        <v>71</v>
      </c>
      <c r="Q523" s="48"/>
    </row>
    <row r="524" spans="1:20" ht="45">
      <c r="A524" s="872">
        <v>518</v>
      </c>
      <c r="B524" s="873" t="s">
        <v>4446</v>
      </c>
      <c r="C524" s="837" t="s">
        <v>609</v>
      </c>
      <c r="D524" s="875" t="s">
        <v>4444</v>
      </c>
      <c r="E524" s="896" t="s">
        <v>4445</v>
      </c>
      <c r="F524" s="896" t="s">
        <v>4492</v>
      </c>
      <c r="G524" s="896" t="s">
        <v>885</v>
      </c>
      <c r="H524" s="898" t="s">
        <v>4510</v>
      </c>
      <c r="I524" s="830" t="s">
        <v>905</v>
      </c>
      <c r="J524" s="830"/>
      <c r="K524" s="831"/>
      <c r="L524" s="897"/>
      <c r="M524" s="897"/>
      <c r="N524" s="896" t="s">
        <v>98</v>
      </c>
      <c r="O524" s="878">
        <v>8660000</v>
      </c>
      <c r="P524" s="879" t="s">
        <v>71</v>
      </c>
      <c r="Q524" s="48"/>
    </row>
    <row r="525" spans="1:20" ht="60">
      <c r="A525" s="872">
        <v>519</v>
      </c>
      <c r="B525" s="836" t="s">
        <v>465</v>
      </c>
      <c r="C525" s="837" t="s">
        <v>408</v>
      </c>
      <c r="D525" s="875" t="s">
        <v>110</v>
      </c>
      <c r="E525" s="896" t="s">
        <v>4443</v>
      </c>
      <c r="F525" s="896" t="s">
        <v>4489</v>
      </c>
      <c r="G525" s="876" t="s">
        <v>885</v>
      </c>
      <c r="H525" s="899" t="s">
        <v>4442</v>
      </c>
      <c r="I525" s="830" t="s">
        <v>905</v>
      </c>
      <c r="J525" s="830" t="s">
        <v>4490</v>
      </c>
      <c r="K525" s="831" t="s">
        <v>4491</v>
      </c>
      <c r="L525" s="897"/>
      <c r="M525" s="897"/>
      <c r="N525" s="896" t="s">
        <v>98</v>
      </c>
      <c r="O525" s="878">
        <v>8000000</v>
      </c>
      <c r="P525" s="879" t="s">
        <v>71</v>
      </c>
      <c r="Q525" s="48"/>
    </row>
    <row r="526" spans="1:20" ht="25.5">
      <c r="A526" s="872">
        <v>520</v>
      </c>
      <c r="B526" s="873" t="s">
        <v>4441</v>
      </c>
      <c r="C526" s="837" t="s">
        <v>413</v>
      </c>
      <c r="D526" s="875" t="s">
        <v>4440</v>
      </c>
      <c r="E526" s="896" t="s">
        <v>1018</v>
      </c>
      <c r="F526" s="896"/>
      <c r="G526" s="896" t="s">
        <v>75</v>
      </c>
      <c r="H526" s="899" t="s">
        <v>4442</v>
      </c>
      <c r="I526" s="830"/>
      <c r="J526" s="830"/>
      <c r="K526" s="831"/>
      <c r="L526" s="897"/>
      <c r="M526" s="897"/>
      <c r="N526" s="896" t="s">
        <v>98</v>
      </c>
      <c r="O526" s="878">
        <v>1900000</v>
      </c>
      <c r="P526" s="879" t="s">
        <v>71</v>
      </c>
      <c r="Q526" s="48"/>
    </row>
    <row r="527" spans="1:20" ht="15.75" thickBot="1">
      <c r="A527" s="900"/>
      <c r="B527" s="901"/>
      <c r="C527" s="901"/>
      <c r="D527" s="902"/>
      <c r="E527" s="902"/>
      <c r="F527" s="902"/>
      <c r="G527" s="902"/>
      <c r="H527" s="901"/>
      <c r="I527" s="903"/>
      <c r="J527" s="903"/>
      <c r="K527" s="903"/>
      <c r="L527" s="901"/>
      <c r="M527" s="901"/>
      <c r="N527" s="901"/>
      <c r="O527" s="846"/>
      <c r="P527" s="904"/>
      <c r="Q527" s="48"/>
    </row>
    <row r="528" spans="1:20" ht="15.75" thickBot="1">
      <c r="A528" s="1259" t="s">
        <v>4508</v>
      </c>
      <c r="B528" s="1260"/>
      <c r="C528" s="1260"/>
      <c r="D528" s="1260"/>
      <c r="E528" s="1260"/>
      <c r="F528" s="1260"/>
      <c r="G528" s="1260"/>
      <c r="H528" s="1260"/>
      <c r="I528" s="1260"/>
      <c r="J528" s="1260"/>
      <c r="K528" s="1260"/>
      <c r="L528" s="1260"/>
      <c r="M528" s="1260"/>
      <c r="N528" s="1261"/>
      <c r="O528" s="847">
        <f>SUM(O7:O527)</f>
        <v>353039333</v>
      </c>
      <c r="P528" s="905"/>
      <c r="Q528" s="48"/>
      <c r="R528">
        <v>353039333</v>
      </c>
      <c r="S528" s="780">
        <f>R528-O528</f>
        <v>0</v>
      </c>
      <c r="T528" s="780">
        <f>SUM(O7:O526)</f>
        <v>353039333</v>
      </c>
    </row>
    <row r="529" spans="1:17">
      <c r="A529" s="844"/>
      <c r="B529" s="844"/>
      <c r="C529" s="844"/>
      <c r="D529" s="856"/>
      <c r="E529" s="856"/>
      <c r="F529" s="856"/>
      <c r="G529" s="856"/>
      <c r="H529" s="844"/>
      <c r="I529" s="857"/>
      <c r="J529" s="857"/>
      <c r="K529" s="857"/>
      <c r="L529" s="844"/>
      <c r="M529" s="844"/>
      <c r="N529" s="844"/>
      <c r="O529" s="848"/>
      <c r="P529" s="856"/>
      <c r="Q529" s="48"/>
    </row>
    <row r="530" spans="1:17">
      <c r="A530" s="906"/>
      <c r="B530" s="907"/>
      <c r="C530" s="844"/>
      <c r="D530" s="856"/>
      <c r="E530" s="856"/>
      <c r="F530" s="856"/>
      <c r="G530" s="856"/>
      <c r="H530" s="856"/>
      <c r="I530" s="908"/>
      <c r="J530" s="908"/>
      <c r="K530" s="908"/>
      <c r="L530" s="1262" t="s">
        <v>4438</v>
      </c>
      <c r="M530" s="1262"/>
      <c r="N530" s="1262"/>
      <c r="O530" s="1262"/>
      <c r="P530" s="844"/>
      <c r="Q530" s="48"/>
    </row>
    <row r="531" spans="1:17">
      <c r="A531" s="909"/>
      <c r="B531" s="844"/>
      <c r="C531" s="844" t="s">
        <v>182</v>
      </c>
      <c r="D531" s="856"/>
      <c r="E531" s="856"/>
      <c r="F531" s="856"/>
      <c r="G531" s="856"/>
      <c r="H531" s="856"/>
      <c r="I531" s="857"/>
      <c r="J531" s="857"/>
      <c r="K531" s="857"/>
      <c r="L531" s="849"/>
      <c r="M531" s="856"/>
      <c r="N531" s="844"/>
      <c r="O531" s="849"/>
      <c r="P531" s="844"/>
      <c r="Q531" s="48"/>
    </row>
    <row r="532" spans="1:17">
      <c r="A532" s="906"/>
      <c r="B532" s="907"/>
      <c r="C532" s="844" t="s">
        <v>727</v>
      </c>
      <c r="D532" s="856"/>
      <c r="E532" s="856"/>
      <c r="F532" s="856"/>
      <c r="G532" s="856"/>
      <c r="H532" s="856"/>
      <c r="I532" s="857"/>
      <c r="J532" s="857"/>
      <c r="K532" s="857"/>
      <c r="L532" s="1263" t="s">
        <v>199</v>
      </c>
      <c r="M532" s="1263"/>
      <c r="N532" s="1263"/>
      <c r="O532" s="1263"/>
      <c r="P532" s="844"/>
      <c r="Q532" s="48"/>
    </row>
    <row r="533" spans="1:17">
      <c r="A533" s="906"/>
      <c r="B533" s="907"/>
      <c r="C533" s="844"/>
      <c r="D533" s="856"/>
      <c r="E533" s="856"/>
      <c r="F533" s="856"/>
      <c r="G533" s="856"/>
      <c r="H533" s="856"/>
      <c r="I533" s="857"/>
      <c r="J533" s="857"/>
      <c r="K533" s="857"/>
      <c r="L533" s="849"/>
      <c r="M533" s="910"/>
      <c r="N533" s="849"/>
      <c r="O533" s="849"/>
      <c r="P533" s="844"/>
      <c r="Q533" s="48"/>
    </row>
    <row r="534" spans="1:17">
      <c r="A534" s="855"/>
      <c r="B534" s="855"/>
      <c r="C534" s="850"/>
      <c r="D534" s="854"/>
      <c r="E534" s="854"/>
      <c r="F534" s="854"/>
      <c r="G534" s="854"/>
      <c r="H534" s="854"/>
      <c r="I534" s="911"/>
      <c r="J534" s="911"/>
      <c r="K534" s="911"/>
      <c r="L534" s="850"/>
      <c r="M534" s="912"/>
      <c r="N534" s="850"/>
      <c r="O534" s="850"/>
      <c r="P534" s="855"/>
      <c r="Q534" s="48"/>
    </row>
    <row r="535" spans="1:17">
      <c r="A535" s="913"/>
      <c r="B535" s="855"/>
      <c r="C535" s="855" t="s">
        <v>1010</v>
      </c>
      <c r="D535" s="854"/>
      <c r="E535" s="854"/>
      <c r="F535" s="854"/>
      <c r="G535" s="854"/>
      <c r="H535" s="855"/>
      <c r="I535" s="911"/>
      <c r="J535" s="911"/>
      <c r="K535" s="911"/>
      <c r="L535" s="1245" t="s">
        <v>1011</v>
      </c>
      <c r="M535" s="1245"/>
      <c r="N535" s="1245"/>
      <c r="O535" s="1245"/>
      <c r="P535" s="854"/>
      <c r="Q535" s="48"/>
    </row>
    <row r="536" spans="1:17">
      <c r="A536" s="399"/>
      <c r="D536" s="408"/>
      <c r="P536" s="344"/>
      <c r="Q536" s="48"/>
    </row>
    <row r="537" spans="1:17">
      <c r="A537" s="399"/>
      <c r="D537" s="408"/>
      <c r="P537" s="344"/>
      <c r="Q537" s="48"/>
    </row>
    <row r="538" spans="1:17">
      <c r="A538" s="399"/>
      <c r="D538" s="408"/>
      <c r="P538" s="344"/>
      <c r="Q538" s="48"/>
    </row>
    <row r="539" spans="1:17">
      <c r="A539" s="399"/>
      <c r="D539" s="408"/>
      <c r="P539" s="344"/>
      <c r="Q539" s="48"/>
    </row>
    <row r="540" spans="1:17">
      <c r="A540" s="399"/>
      <c r="D540" s="408"/>
      <c r="P540" s="344"/>
      <c r="Q540" s="48"/>
    </row>
    <row r="541" spans="1:17">
      <c r="A541" s="399"/>
      <c r="D541" s="408"/>
      <c r="P541" s="344"/>
      <c r="Q541" s="48"/>
    </row>
    <row r="542" spans="1:17">
      <c r="P542" s="344"/>
      <c r="Q542" s="48"/>
    </row>
    <row r="543" spans="1:17">
      <c r="P543" s="344"/>
      <c r="Q543" s="48"/>
    </row>
    <row r="544" spans="1:17">
      <c r="A544" s="409"/>
      <c r="B544" s="409">
        <v>2</v>
      </c>
      <c r="C544" s="409" t="s">
        <v>1012</v>
      </c>
      <c r="D544" s="410" t="s">
        <v>1013</v>
      </c>
      <c r="E544" s="410"/>
      <c r="F544" s="410"/>
      <c r="G544" s="410"/>
      <c r="H544" s="409"/>
      <c r="I544" s="411"/>
      <c r="J544" s="411"/>
      <c r="K544" s="411"/>
      <c r="L544" s="409"/>
      <c r="M544" s="409"/>
      <c r="N544" s="409"/>
      <c r="P544" s="410"/>
      <c r="Q544" s="48"/>
    </row>
    <row r="545" spans="1:17">
      <c r="A545" s="409"/>
      <c r="B545" s="409">
        <v>5</v>
      </c>
      <c r="C545" s="409" t="s">
        <v>1012</v>
      </c>
      <c r="D545" s="410" t="s">
        <v>1014</v>
      </c>
      <c r="E545" s="410"/>
      <c r="F545" s="410"/>
      <c r="G545" s="410"/>
      <c r="H545" s="409"/>
      <c r="I545" s="411"/>
      <c r="J545" s="411"/>
      <c r="K545" s="411"/>
      <c r="L545" s="409"/>
      <c r="M545" s="409"/>
      <c r="N545" s="409"/>
      <c r="P545" s="410"/>
      <c r="Q545" s="48"/>
    </row>
    <row r="546" spans="1:17">
      <c r="A546" s="409"/>
      <c r="B546" s="409" t="s">
        <v>1015</v>
      </c>
      <c r="C546" s="409"/>
      <c r="D546" s="410" t="s">
        <v>1016</v>
      </c>
      <c r="E546" s="410"/>
      <c r="F546" s="410"/>
      <c r="G546" s="410"/>
      <c r="H546" s="409"/>
      <c r="I546" s="411"/>
      <c r="J546" s="411"/>
      <c r="K546" s="411"/>
      <c r="L546" s="409"/>
      <c r="M546" s="409"/>
      <c r="N546" s="409"/>
      <c r="P546" s="410"/>
      <c r="Q546" s="48"/>
    </row>
    <row r="547" spans="1:17" ht="30">
      <c r="A547" s="409"/>
      <c r="B547" s="409">
        <v>1</v>
      </c>
      <c r="C547" s="409" t="s">
        <v>1012</v>
      </c>
      <c r="D547" s="410" t="s">
        <v>1017</v>
      </c>
      <c r="E547" s="410"/>
      <c r="F547" s="410"/>
      <c r="G547" s="410"/>
      <c r="H547" s="409"/>
      <c r="I547" s="411"/>
      <c r="J547" s="411"/>
      <c r="K547" s="411"/>
      <c r="L547" s="409"/>
      <c r="M547" s="409"/>
      <c r="N547" s="409"/>
      <c r="P547" s="410"/>
      <c r="Q547" s="48"/>
    </row>
    <row r="548" spans="1:17">
      <c r="P548" s="344"/>
      <c r="Q548" s="48"/>
    </row>
    <row r="549" spans="1:17">
      <c r="P549" s="344"/>
      <c r="Q549" s="48"/>
    </row>
    <row r="550" spans="1:17">
      <c r="P550" s="344"/>
      <c r="Q550" s="48"/>
    </row>
    <row r="551" spans="1:17">
      <c r="P551" s="344"/>
      <c r="Q551" s="48"/>
    </row>
    <row r="552" spans="1:17">
      <c r="P552" s="344"/>
      <c r="Q552" s="48"/>
    </row>
    <row r="553" spans="1:17">
      <c r="P553" s="344"/>
      <c r="Q553" s="48"/>
    </row>
    <row r="554" spans="1:17">
      <c r="P554" s="344"/>
      <c r="Q554" s="48"/>
    </row>
    <row r="555" spans="1:17">
      <c r="P555" s="344"/>
      <c r="Q555" s="48"/>
    </row>
    <row r="556" spans="1:17">
      <c r="P556" s="344"/>
      <c r="Q556" s="48"/>
    </row>
    <row r="557" spans="1:17">
      <c r="P557" s="344"/>
      <c r="Q557" s="48"/>
    </row>
    <row r="558" spans="1:17">
      <c r="P558" s="344"/>
      <c r="Q558" s="48"/>
    </row>
    <row r="559" spans="1:17">
      <c r="P559" s="344"/>
      <c r="Q559" s="48"/>
    </row>
    <row r="560" spans="1:17">
      <c r="P560" s="344"/>
      <c r="Q560" s="48"/>
    </row>
    <row r="561" spans="16:17">
      <c r="P561" s="344"/>
      <c r="Q561" s="48"/>
    </row>
    <row r="562" spans="16:17">
      <c r="P562" s="344"/>
      <c r="Q562" s="48"/>
    </row>
    <row r="563" spans="16:17">
      <c r="P563" s="344"/>
      <c r="Q563" s="48"/>
    </row>
    <row r="564" spans="16:17">
      <c r="P564" s="344"/>
      <c r="Q564" s="48"/>
    </row>
    <row r="565" spans="16:17">
      <c r="P565" s="344"/>
      <c r="Q565" s="48"/>
    </row>
    <row r="566" spans="16:17">
      <c r="P566" s="344"/>
      <c r="Q566" s="48"/>
    </row>
    <row r="567" spans="16:17">
      <c r="P567" s="344"/>
      <c r="Q567" s="48"/>
    </row>
    <row r="568" spans="16:17">
      <c r="P568" s="344"/>
      <c r="Q568" s="48"/>
    </row>
    <row r="569" spans="16:17">
      <c r="P569" s="344"/>
      <c r="Q569" s="48"/>
    </row>
    <row r="570" spans="16:17">
      <c r="P570" s="344"/>
      <c r="Q570" s="48"/>
    </row>
    <row r="571" spans="16:17">
      <c r="P571" s="344"/>
      <c r="Q571" s="48"/>
    </row>
    <row r="572" spans="16:17">
      <c r="P572" s="344"/>
      <c r="Q572" s="48"/>
    </row>
    <row r="573" spans="16:17">
      <c r="P573" s="344"/>
      <c r="Q573" s="48"/>
    </row>
    <row r="574" spans="16:17">
      <c r="P574" s="344"/>
      <c r="Q574" s="48"/>
    </row>
    <row r="575" spans="16:17">
      <c r="P575" s="344"/>
      <c r="Q575" s="48"/>
    </row>
    <row r="576" spans="16:17">
      <c r="P576" s="344"/>
      <c r="Q576" s="48"/>
    </row>
    <row r="577" spans="16:17">
      <c r="P577" s="344"/>
      <c r="Q577" s="48"/>
    </row>
    <row r="578" spans="16:17">
      <c r="P578" s="344"/>
      <c r="Q578" s="48"/>
    </row>
    <row r="579" spans="16:17">
      <c r="P579" s="344"/>
      <c r="Q579" s="48"/>
    </row>
    <row r="580" spans="16:17">
      <c r="P580" s="344"/>
      <c r="Q580" s="48"/>
    </row>
    <row r="581" spans="16:17">
      <c r="P581" s="344"/>
      <c r="Q581" s="48"/>
    </row>
    <row r="582" spans="16:17">
      <c r="P582" s="344"/>
      <c r="Q582" s="48"/>
    </row>
    <row r="583" spans="16:17">
      <c r="P583" s="344"/>
      <c r="Q583" s="48"/>
    </row>
    <row r="584" spans="16:17">
      <c r="P584" s="344"/>
      <c r="Q584" s="48"/>
    </row>
    <row r="585" spans="16:17">
      <c r="P585" s="344"/>
      <c r="Q585" s="48"/>
    </row>
    <row r="586" spans="16:17">
      <c r="P586" s="344"/>
      <c r="Q586" s="48"/>
    </row>
    <row r="587" spans="16:17">
      <c r="P587" s="344"/>
      <c r="Q587" s="48"/>
    </row>
    <row r="588" spans="16:17">
      <c r="P588" s="344"/>
      <c r="Q588" s="48"/>
    </row>
    <row r="589" spans="16:17">
      <c r="P589" s="344"/>
      <c r="Q589" s="48"/>
    </row>
    <row r="590" spans="16:17">
      <c r="P590" s="344"/>
      <c r="Q590" s="48"/>
    </row>
    <row r="591" spans="16:17">
      <c r="P591" s="344"/>
      <c r="Q591" s="48"/>
    </row>
    <row r="592" spans="16:17">
      <c r="P592" s="344"/>
      <c r="Q592" s="48"/>
    </row>
    <row r="593" spans="16:17">
      <c r="P593" s="344"/>
      <c r="Q593" s="48"/>
    </row>
    <row r="594" spans="16:17">
      <c r="P594" s="344"/>
      <c r="Q594" s="48"/>
    </row>
    <row r="595" spans="16:17">
      <c r="P595" s="344"/>
      <c r="Q595" s="48"/>
    </row>
    <row r="596" spans="16:17">
      <c r="P596" s="344"/>
      <c r="Q596" s="48"/>
    </row>
    <row r="597" spans="16:17">
      <c r="P597" s="344"/>
      <c r="Q597" s="48"/>
    </row>
    <row r="598" spans="16:17">
      <c r="P598" s="344"/>
      <c r="Q598" s="48"/>
    </row>
    <row r="599" spans="16:17">
      <c r="P599" s="344"/>
      <c r="Q599" s="48"/>
    </row>
    <row r="600" spans="16:17">
      <c r="P600" s="344"/>
      <c r="Q600" s="48"/>
    </row>
    <row r="601" spans="16:17">
      <c r="P601" s="344"/>
      <c r="Q601" s="48"/>
    </row>
    <row r="602" spans="16:17">
      <c r="P602" s="344"/>
      <c r="Q602" s="48"/>
    </row>
    <row r="603" spans="16:17">
      <c r="P603" s="344"/>
      <c r="Q603" s="48"/>
    </row>
    <row r="604" spans="16:17">
      <c r="P604" s="344"/>
      <c r="Q604" s="48"/>
    </row>
    <row r="605" spans="16:17">
      <c r="P605" s="344"/>
      <c r="Q605" s="48"/>
    </row>
    <row r="606" spans="16:17">
      <c r="P606" s="344"/>
      <c r="Q606" s="48"/>
    </row>
    <row r="607" spans="16:17">
      <c r="P607" s="344"/>
      <c r="Q607" s="48"/>
    </row>
    <row r="608" spans="16:17">
      <c r="P608" s="344"/>
      <c r="Q608" s="48"/>
    </row>
    <row r="609" spans="16:17">
      <c r="P609" s="344"/>
      <c r="Q609" s="48"/>
    </row>
    <row r="610" spans="16:17">
      <c r="P610" s="344"/>
      <c r="Q610" s="48"/>
    </row>
    <row r="611" spans="16:17">
      <c r="P611" s="344"/>
      <c r="Q611" s="48"/>
    </row>
    <row r="612" spans="16:17">
      <c r="P612" s="344"/>
      <c r="Q612" s="48"/>
    </row>
    <row r="613" spans="16:17">
      <c r="P613" s="344"/>
      <c r="Q613" s="48"/>
    </row>
    <row r="614" spans="16:17">
      <c r="P614" s="344"/>
      <c r="Q614" s="48"/>
    </row>
    <row r="615" spans="16:17">
      <c r="P615" s="344"/>
      <c r="Q615" s="48"/>
    </row>
    <row r="616" spans="16:17">
      <c r="P616" s="344"/>
      <c r="Q616" s="48"/>
    </row>
    <row r="617" spans="16:17">
      <c r="P617" s="344"/>
      <c r="Q617" s="48"/>
    </row>
    <row r="618" spans="16:17">
      <c r="P618" s="344"/>
      <c r="Q618" s="48"/>
    </row>
    <row r="619" spans="16:17">
      <c r="P619" s="344"/>
      <c r="Q619" s="48"/>
    </row>
    <row r="620" spans="16:17">
      <c r="P620" s="344"/>
      <c r="Q620" s="48"/>
    </row>
    <row r="621" spans="16:17">
      <c r="P621" s="344"/>
      <c r="Q621" s="48"/>
    </row>
    <row r="622" spans="16:17">
      <c r="P622" s="344"/>
      <c r="Q622" s="48"/>
    </row>
    <row r="623" spans="16:17">
      <c r="P623" s="344"/>
      <c r="Q623" s="48"/>
    </row>
    <row r="624" spans="16:17">
      <c r="P624" s="344"/>
      <c r="Q624" s="48"/>
    </row>
    <row r="625" spans="16:17">
      <c r="P625" s="344"/>
      <c r="Q625" s="48"/>
    </row>
    <row r="626" spans="16:17">
      <c r="P626" s="344"/>
      <c r="Q626" s="48"/>
    </row>
    <row r="627" spans="16:17">
      <c r="P627" s="344"/>
      <c r="Q627" s="48"/>
    </row>
    <row r="628" spans="16:17">
      <c r="P628" s="344"/>
      <c r="Q628" s="48"/>
    </row>
    <row r="629" spans="16:17">
      <c r="P629" s="344"/>
      <c r="Q629" s="48"/>
    </row>
    <row r="630" spans="16:17">
      <c r="P630" s="344"/>
      <c r="Q630" s="48"/>
    </row>
    <row r="631" spans="16:17">
      <c r="P631" s="344"/>
      <c r="Q631" s="48"/>
    </row>
    <row r="632" spans="16:17">
      <c r="P632" s="344"/>
      <c r="Q632" s="48"/>
    </row>
    <row r="633" spans="16:17">
      <c r="P633" s="344"/>
      <c r="Q633" s="48"/>
    </row>
    <row r="634" spans="16:17">
      <c r="P634" s="344"/>
      <c r="Q634" s="48"/>
    </row>
    <row r="635" spans="16:17">
      <c r="P635" s="344"/>
      <c r="Q635" s="48"/>
    </row>
    <row r="636" spans="16:17">
      <c r="P636" s="344"/>
      <c r="Q636" s="48"/>
    </row>
    <row r="637" spans="16:17">
      <c r="P637" s="344"/>
      <c r="Q637" s="48"/>
    </row>
    <row r="638" spans="16:17">
      <c r="P638" s="344"/>
      <c r="Q638" s="48"/>
    </row>
    <row r="639" spans="16:17">
      <c r="P639" s="344"/>
      <c r="Q639" s="48"/>
    </row>
    <row r="640" spans="16:17">
      <c r="P640" s="344"/>
      <c r="Q640" s="48"/>
    </row>
    <row r="641" spans="16:17">
      <c r="P641" s="344"/>
      <c r="Q641" s="48"/>
    </row>
    <row r="642" spans="16:17">
      <c r="P642" s="344"/>
      <c r="Q642" s="48"/>
    </row>
    <row r="643" spans="16:17">
      <c r="P643" s="344"/>
      <c r="Q643" s="48"/>
    </row>
    <row r="644" spans="16:17">
      <c r="P644" s="344"/>
      <c r="Q644" s="48"/>
    </row>
    <row r="645" spans="16:17">
      <c r="P645" s="344"/>
      <c r="Q645" s="48"/>
    </row>
    <row r="646" spans="16:17">
      <c r="P646" s="344"/>
      <c r="Q646" s="48"/>
    </row>
    <row r="647" spans="16:17">
      <c r="P647" s="344"/>
      <c r="Q647" s="48"/>
    </row>
    <row r="648" spans="16:17">
      <c r="P648" s="344"/>
      <c r="Q648" s="48"/>
    </row>
    <row r="649" spans="16:17">
      <c r="P649" s="344"/>
      <c r="Q649" s="48"/>
    </row>
    <row r="650" spans="16:17">
      <c r="P650" s="344"/>
      <c r="Q650" s="48"/>
    </row>
    <row r="651" spans="16:17">
      <c r="P651" s="344"/>
      <c r="Q651" s="48"/>
    </row>
    <row r="652" spans="16:17">
      <c r="P652" s="344"/>
      <c r="Q652" s="48"/>
    </row>
    <row r="653" spans="16:17">
      <c r="P653" s="344"/>
      <c r="Q653" s="48"/>
    </row>
    <row r="654" spans="16:17">
      <c r="P654" s="344"/>
      <c r="Q654" s="48"/>
    </row>
    <row r="655" spans="16:17">
      <c r="P655" s="344"/>
      <c r="Q655" s="48"/>
    </row>
    <row r="656" spans="16:17">
      <c r="P656" s="344"/>
      <c r="Q656" s="48"/>
    </row>
    <row r="657" spans="16:17">
      <c r="P657" s="344"/>
      <c r="Q657" s="48"/>
    </row>
    <row r="658" spans="16:17">
      <c r="P658" s="344"/>
      <c r="Q658" s="48"/>
    </row>
    <row r="659" spans="16:17">
      <c r="P659" s="344"/>
      <c r="Q659" s="48"/>
    </row>
    <row r="660" spans="16:17">
      <c r="P660" s="344"/>
      <c r="Q660" s="48"/>
    </row>
    <row r="661" spans="16:17">
      <c r="P661" s="344"/>
      <c r="Q661" s="48"/>
    </row>
    <row r="662" spans="16:17">
      <c r="P662" s="344"/>
      <c r="Q662" s="48"/>
    </row>
    <row r="663" spans="16:17">
      <c r="P663" s="344"/>
      <c r="Q663" s="48"/>
    </row>
    <row r="664" spans="16:17">
      <c r="P664" s="344"/>
      <c r="Q664" s="48"/>
    </row>
    <row r="665" spans="16:17">
      <c r="P665" s="344"/>
      <c r="Q665" s="48"/>
    </row>
    <row r="666" spans="16:17">
      <c r="P666" s="344"/>
      <c r="Q666" s="48"/>
    </row>
    <row r="667" spans="16:17">
      <c r="P667" s="344"/>
      <c r="Q667" s="48"/>
    </row>
    <row r="668" spans="16:17">
      <c r="P668" s="344"/>
      <c r="Q668" s="48"/>
    </row>
    <row r="669" spans="16:17">
      <c r="P669" s="344"/>
      <c r="Q669" s="48"/>
    </row>
    <row r="670" spans="16:17">
      <c r="P670" s="344"/>
      <c r="Q670" s="48"/>
    </row>
    <row r="671" spans="16:17">
      <c r="P671" s="344"/>
      <c r="Q671" s="48"/>
    </row>
    <row r="672" spans="16:17">
      <c r="P672" s="344"/>
      <c r="Q672" s="48"/>
    </row>
    <row r="673" spans="16:17">
      <c r="P673" s="344"/>
      <c r="Q673" s="48"/>
    </row>
    <row r="674" spans="16:17">
      <c r="P674" s="344"/>
      <c r="Q674" s="48"/>
    </row>
    <row r="675" spans="16:17">
      <c r="P675" s="344"/>
      <c r="Q675" s="48"/>
    </row>
    <row r="676" spans="16:17">
      <c r="P676" s="344"/>
      <c r="Q676" s="48"/>
    </row>
    <row r="677" spans="16:17">
      <c r="P677" s="344"/>
      <c r="Q677" s="48"/>
    </row>
    <row r="678" spans="16:17">
      <c r="P678" s="344"/>
      <c r="Q678" s="48"/>
    </row>
    <row r="679" spans="16:17">
      <c r="P679" s="344"/>
      <c r="Q679" s="48"/>
    </row>
    <row r="680" spans="16:17">
      <c r="P680" s="344"/>
      <c r="Q680" s="48"/>
    </row>
    <row r="681" spans="16:17">
      <c r="P681" s="344"/>
      <c r="Q681" s="48"/>
    </row>
    <row r="682" spans="16:17">
      <c r="P682" s="344"/>
      <c r="Q682" s="48"/>
    </row>
    <row r="683" spans="16:17">
      <c r="P683" s="344"/>
      <c r="Q683" s="48"/>
    </row>
    <row r="684" spans="16:17">
      <c r="P684" s="344"/>
      <c r="Q684" s="48"/>
    </row>
    <row r="685" spans="16:17">
      <c r="P685" s="344"/>
      <c r="Q685" s="48"/>
    </row>
    <row r="686" spans="16:17">
      <c r="P686" s="344"/>
      <c r="Q686" s="48"/>
    </row>
    <row r="687" spans="16:17">
      <c r="P687" s="344"/>
      <c r="Q687" s="48"/>
    </row>
    <row r="688" spans="16:17">
      <c r="P688" s="344"/>
      <c r="Q688" s="48"/>
    </row>
    <row r="689" spans="16:17">
      <c r="P689" s="344"/>
      <c r="Q689" s="48"/>
    </row>
    <row r="690" spans="16:17">
      <c r="P690" s="344"/>
      <c r="Q690" s="48"/>
    </row>
    <row r="691" spans="16:17">
      <c r="P691" s="344"/>
      <c r="Q691" s="48"/>
    </row>
    <row r="692" spans="16:17">
      <c r="P692" s="344"/>
      <c r="Q692" s="48"/>
    </row>
    <row r="693" spans="16:17">
      <c r="P693" s="344"/>
      <c r="Q693" s="48"/>
    </row>
    <row r="694" spans="16:17">
      <c r="P694" s="344"/>
      <c r="Q694" s="48"/>
    </row>
    <row r="695" spans="16:17">
      <c r="P695" s="344"/>
      <c r="Q695" s="48"/>
    </row>
    <row r="696" spans="16:17">
      <c r="P696" s="344"/>
      <c r="Q696" s="48"/>
    </row>
    <row r="697" spans="16:17">
      <c r="P697" s="344"/>
      <c r="Q697" s="48"/>
    </row>
    <row r="698" spans="16:17">
      <c r="P698" s="344"/>
      <c r="Q698" s="48"/>
    </row>
    <row r="699" spans="16:17">
      <c r="P699" s="344"/>
      <c r="Q699" s="48"/>
    </row>
    <row r="700" spans="16:17">
      <c r="P700" s="344"/>
      <c r="Q700" s="48"/>
    </row>
    <row r="701" spans="16:17">
      <c r="P701" s="344"/>
      <c r="Q701" s="48"/>
    </row>
    <row r="702" spans="16:17">
      <c r="P702" s="344"/>
      <c r="Q702" s="48"/>
    </row>
    <row r="703" spans="16:17">
      <c r="P703" s="344"/>
      <c r="Q703" s="48"/>
    </row>
    <row r="704" spans="16:17">
      <c r="P704" s="344"/>
      <c r="Q704" s="48"/>
    </row>
    <row r="705" spans="16:17">
      <c r="P705" s="344"/>
      <c r="Q705" s="48"/>
    </row>
    <row r="706" spans="16:17">
      <c r="P706" s="344"/>
      <c r="Q706" s="48"/>
    </row>
    <row r="707" spans="16:17">
      <c r="P707" s="344"/>
      <c r="Q707" s="48"/>
    </row>
    <row r="708" spans="16:17">
      <c r="P708" s="344"/>
      <c r="Q708" s="48"/>
    </row>
    <row r="709" spans="16:17">
      <c r="P709" s="344"/>
      <c r="Q709" s="48"/>
    </row>
    <row r="710" spans="16:17">
      <c r="P710" s="344"/>
      <c r="Q710" s="48"/>
    </row>
    <row r="711" spans="16:17">
      <c r="P711" s="344"/>
      <c r="Q711" s="48"/>
    </row>
    <row r="712" spans="16:17">
      <c r="P712" s="344"/>
      <c r="Q712" s="48"/>
    </row>
    <row r="713" spans="16:17">
      <c r="P713" s="344"/>
      <c r="Q713" s="48"/>
    </row>
    <row r="714" spans="16:17">
      <c r="P714" s="344"/>
      <c r="Q714" s="48"/>
    </row>
    <row r="715" spans="16:17">
      <c r="P715" s="344"/>
      <c r="Q715" s="48"/>
    </row>
    <row r="716" spans="16:17">
      <c r="P716" s="344"/>
      <c r="Q716" s="48"/>
    </row>
    <row r="717" spans="16:17">
      <c r="P717" s="344"/>
      <c r="Q717" s="48"/>
    </row>
    <row r="718" spans="16:17">
      <c r="P718" s="344"/>
      <c r="Q718" s="48"/>
    </row>
    <row r="719" spans="16:17">
      <c r="P719" s="344"/>
      <c r="Q719" s="48"/>
    </row>
    <row r="720" spans="16:17">
      <c r="P720" s="344"/>
      <c r="Q720" s="48"/>
    </row>
    <row r="721" spans="16:17">
      <c r="P721" s="344"/>
      <c r="Q721" s="48"/>
    </row>
    <row r="722" spans="16:17">
      <c r="P722" s="344"/>
      <c r="Q722" s="48"/>
    </row>
    <row r="723" spans="16:17">
      <c r="P723" s="344"/>
      <c r="Q723" s="48"/>
    </row>
    <row r="724" spans="16:17">
      <c r="P724" s="344"/>
      <c r="Q724" s="48"/>
    </row>
    <row r="725" spans="16:17">
      <c r="P725" s="344"/>
      <c r="Q725" s="48"/>
    </row>
    <row r="726" spans="16:17">
      <c r="P726" s="344"/>
      <c r="Q726" s="48"/>
    </row>
    <row r="727" spans="16:17">
      <c r="P727" s="344"/>
      <c r="Q727" s="48"/>
    </row>
    <row r="728" spans="16:17">
      <c r="P728" s="344"/>
      <c r="Q728" s="48"/>
    </row>
    <row r="729" spans="16:17">
      <c r="P729" s="344"/>
      <c r="Q729" s="48"/>
    </row>
    <row r="730" spans="16:17">
      <c r="P730" s="344"/>
      <c r="Q730" s="48"/>
    </row>
    <row r="731" spans="16:17">
      <c r="P731" s="344"/>
      <c r="Q731" s="48"/>
    </row>
    <row r="732" spans="16:17">
      <c r="P732" s="344"/>
      <c r="Q732" s="48"/>
    </row>
    <row r="733" spans="16:17">
      <c r="P733" s="344"/>
      <c r="Q733" s="48"/>
    </row>
    <row r="734" spans="16:17">
      <c r="P734" s="344"/>
      <c r="Q734" s="48"/>
    </row>
    <row r="735" spans="16:17">
      <c r="P735" s="344"/>
      <c r="Q735" s="48"/>
    </row>
    <row r="736" spans="16:17">
      <c r="P736" s="344"/>
      <c r="Q736" s="48"/>
    </row>
    <row r="737" spans="16:17">
      <c r="P737" s="344"/>
      <c r="Q737" s="48"/>
    </row>
    <row r="738" spans="16:17">
      <c r="P738" s="344"/>
      <c r="Q738" s="48"/>
    </row>
    <row r="739" spans="16:17">
      <c r="P739" s="344"/>
      <c r="Q739" s="48"/>
    </row>
    <row r="740" spans="16:17">
      <c r="P740" s="344"/>
      <c r="Q740" s="48"/>
    </row>
    <row r="741" spans="16:17">
      <c r="P741" s="344"/>
      <c r="Q741" s="48"/>
    </row>
    <row r="742" spans="16:17">
      <c r="P742" s="344"/>
      <c r="Q742" s="48"/>
    </row>
    <row r="743" spans="16:17">
      <c r="P743" s="344"/>
      <c r="Q743" s="48"/>
    </row>
    <row r="744" spans="16:17">
      <c r="P744" s="344"/>
      <c r="Q744" s="48"/>
    </row>
    <row r="745" spans="16:17">
      <c r="P745" s="344"/>
      <c r="Q745" s="48"/>
    </row>
    <row r="746" spans="16:17">
      <c r="P746" s="344"/>
      <c r="Q746" s="48"/>
    </row>
    <row r="747" spans="16:17">
      <c r="P747" s="344"/>
      <c r="Q747" s="48"/>
    </row>
    <row r="748" spans="16:17">
      <c r="P748" s="344"/>
      <c r="Q748" s="48"/>
    </row>
    <row r="749" spans="16:17">
      <c r="P749" s="344"/>
      <c r="Q749" s="48"/>
    </row>
    <row r="750" spans="16:17">
      <c r="P750" s="344"/>
      <c r="Q750" s="48"/>
    </row>
    <row r="751" spans="16:17">
      <c r="P751" s="344"/>
      <c r="Q751" s="48"/>
    </row>
    <row r="752" spans="16:17">
      <c r="P752" s="344"/>
      <c r="Q752" s="48"/>
    </row>
    <row r="753" spans="16:17">
      <c r="P753" s="344"/>
      <c r="Q753" s="48"/>
    </row>
    <row r="754" spans="16:17">
      <c r="P754" s="344"/>
      <c r="Q754" s="48"/>
    </row>
    <row r="755" spans="16:17">
      <c r="P755" s="344"/>
      <c r="Q755" s="48"/>
    </row>
    <row r="756" spans="16:17">
      <c r="P756" s="344"/>
      <c r="Q756" s="48"/>
    </row>
    <row r="757" spans="16:17">
      <c r="P757" s="344"/>
      <c r="Q757" s="48"/>
    </row>
    <row r="758" spans="16:17">
      <c r="P758" s="344"/>
      <c r="Q758" s="48"/>
    </row>
    <row r="759" spans="16:17">
      <c r="P759" s="344"/>
      <c r="Q759" s="48"/>
    </row>
    <row r="760" spans="16:17">
      <c r="P760" s="344"/>
      <c r="Q760" s="48"/>
    </row>
    <row r="761" spans="16:17">
      <c r="P761" s="344"/>
      <c r="Q761" s="48"/>
    </row>
    <row r="762" spans="16:17">
      <c r="P762" s="344"/>
      <c r="Q762" s="48"/>
    </row>
    <row r="763" spans="16:17">
      <c r="P763" s="344"/>
      <c r="Q763" s="48"/>
    </row>
    <row r="764" spans="16:17">
      <c r="P764" s="344"/>
      <c r="Q764" s="48"/>
    </row>
    <row r="765" spans="16:17">
      <c r="P765" s="344"/>
      <c r="Q765" s="48"/>
    </row>
    <row r="766" spans="16:17">
      <c r="P766" s="344"/>
      <c r="Q766" s="48"/>
    </row>
    <row r="767" spans="16:17">
      <c r="P767" s="344"/>
      <c r="Q767" s="48"/>
    </row>
    <row r="768" spans="16:17">
      <c r="P768" s="344"/>
      <c r="Q768" s="48"/>
    </row>
    <row r="769" spans="16:17">
      <c r="P769" s="344"/>
      <c r="Q769" s="48"/>
    </row>
    <row r="770" spans="16:17">
      <c r="P770" s="344"/>
      <c r="Q770" s="48"/>
    </row>
    <row r="771" spans="16:17">
      <c r="P771" s="344"/>
      <c r="Q771" s="48"/>
    </row>
    <row r="772" spans="16:17">
      <c r="P772" s="344"/>
      <c r="Q772" s="48"/>
    </row>
    <row r="773" spans="16:17">
      <c r="P773" s="344"/>
      <c r="Q773" s="48"/>
    </row>
    <row r="774" spans="16:17">
      <c r="P774" s="344"/>
      <c r="Q774" s="48"/>
    </row>
    <row r="775" spans="16:17">
      <c r="P775" s="344"/>
      <c r="Q775" s="48"/>
    </row>
    <row r="776" spans="16:17">
      <c r="P776" s="344"/>
      <c r="Q776" s="48"/>
    </row>
    <row r="777" spans="16:17">
      <c r="P777" s="344"/>
      <c r="Q777" s="48"/>
    </row>
    <row r="778" spans="16:17">
      <c r="P778" s="344"/>
      <c r="Q778" s="48"/>
    </row>
    <row r="779" spans="16:17">
      <c r="P779" s="344"/>
      <c r="Q779" s="48"/>
    </row>
    <row r="780" spans="16:17">
      <c r="P780" s="344"/>
      <c r="Q780" s="48"/>
    </row>
    <row r="781" spans="16:17">
      <c r="P781" s="344"/>
      <c r="Q781" s="48"/>
    </row>
    <row r="782" spans="16:17">
      <c r="P782" s="344"/>
      <c r="Q782" s="48"/>
    </row>
    <row r="783" spans="16:17">
      <c r="P783" s="344"/>
      <c r="Q783" s="48"/>
    </row>
    <row r="784" spans="16:17">
      <c r="P784" s="344"/>
      <c r="Q784" s="48"/>
    </row>
    <row r="785" spans="16:17">
      <c r="P785" s="344"/>
      <c r="Q785" s="48"/>
    </row>
    <row r="786" spans="16:17">
      <c r="P786" s="344"/>
      <c r="Q786" s="48"/>
    </row>
    <row r="787" spans="16:17">
      <c r="P787" s="344"/>
      <c r="Q787" s="48"/>
    </row>
    <row r="788" spans="16:17">
      <c r="P788" s="344"/>
      <c r="Q788" s="48"/>
    </row>
    <row r="789" spans="16:17">
      <c r="P789" s="344"/>
      <c r="Q789" s="48"/>
    </row>
    <row r="790" spans="16:17">
      <c r="P790" s="344"/>
      <c r="Q790" s="48"/>
    </row>
    <row r="791" spans="16:17">
      <c r="P791" s="344"/>
      <c r="Q791" s="48"/>
    </row>
    <row r="792" spans="16:17">
      <c r="P792" s="344"/>
      <c r="Q792" s="48"/>
    </row>
    <row r="793" spans="16:17">
      <c r="P793" s="344"/>
      <c r="Q793" s="48"/>
    </row>
    <row r="794" spans="16:17">
      <c r="P794" s="344"/>
      <c r="Q794" s="48"/>
    </row>
    <row r="795" spans="16:17">
      <c r="P795" s="344"/>
      <c r="Q795" s="48"/>
    </row>
    <row r="796" spans="16:17">
      <c r="P796" s="344"/>
      <c r="Q796" s="48"/>
    </row>
    <row r="797" spans="16:17">
      <c r="P797" s="344"/>
      <c r="Q797" s="48"/>
    </row>
    <row r="798" spans="16:17">
      <c r="P798" s="344"/>
      <c r="Q798" s="48"/>
    </row>
    <row r="799" spans="16:17">
      <c r="P799" s="344"/>
      <c r="Q799" s="48"/>
    </row>
    <row r="800" spans="16:17">
      <c r="P800" s="344"/>
      <c r="Q800" s="48"/>
    </row>
    <row r="801" spans="16:17">
      <c r="P801" s="344"/>
      <c r="Q801" s="48"/>
    </row>
    <row r="802" spans="16:17">
      <c r="P802" s="344"/>
      <c r="Q802" s="48"/>
    </row>
    <row r="803" spans="16:17">
      <c r="P803" s="344"/>
      <c r="Q803" s="48"/>
    </row>
    <row r="804" spans="16:17">
      <c r="P804" s="344"/>
      <c r="Q804" s="48"/>
    </row>
    <row r="805" spans="16:17">
      <c r="P805" s="344"/>
      <c r="Q805" s="48"/>
    </row>
    <row r="806" spans="16:17">
      <c r="P806" s="344"/>
      <c r="Q806" s="48"/>
    </row>
    <row r="807" spans="16:17">
      <c r="P807" s="344"/>
      <c r="Q807" s="48"/>
    </row>
    <row r="808" spans="16:17">
      <c r="P808" s="344"/>
      <c r="Q808" s="48"/>
    </row>
    <row r="809" spans="16:17">
      <c r="P809" s="344"/>
      <c r="Q809" s="48"/>
    </row>
    <row r="810" spans="16:17">
      <c r="P810" s="344"/>
      <c r="Q810" s="48"/>
    </row>
    <row r="811" spans="16:17">
      <c r="P811" s="344"/>
      <c r="Q811" s="48"/>
    </row>
    <row r="812" spans="16:17">
      <c r="P812" s="344"/>
      <c r="Q812" s="48"/>
    </row>
    <row r="813" spans="16:17">
      <c r="P813" s="344"/>
      <c r="Q813" s="48"/>
    </row>
    <row r="814" spans="16:17">
      <c r="P814" s="344"/>
      <c r="Q814" s="48"/>
    </row>
    <row r="815" spans="16:17">
      <c r="P815" s="344"/>
      <c r="Q815" s="48"/>
    </row>
    <row r="816" spans="16:17">
      <c r="P816" s="344"/>
      <c r="Q816" s="48"/>
    </row>
    <row r="817" spans="16:17">
      <c r="P817" s="344"/>
      <c r="Q817" s="48"/>
    </row>
    <row r="818" spans="16:17">
      <c r="P818" s="344"/>
      <c r="Q818" s="48"/>
    </row>
    <row r="819" spans="16:17">
      <c r="P819" s="344"/>
      <c r="Q819" s="48"/>
    </row>
    <row r="820" spans="16:17">
      <c r="P820" s="344"/>
      <c r="Q820" s="48"/>
    </row>
    <row r="821" spans="16:17">
      <c r="P821" s="344"/>
      <c r="Q821" s="48"/>
    </row>
    <row r="822" spans="16:17">
      <c r="P822" s="344"/>
      <c r="Q822" s="48"/>
    </row>
    <row r="823" spans="16:17">
      <c r="P823" s="344"/>
      <c r="Q823" s="48"/>
    </row>
    <row r="824" spans="16:17">
      <c r="P824" s="344"/>
      <c r="Q824" s="48"/>
    </row>
    <row r="825" spans="16:17">
      <c r="P825" s="344"/>
      <c r="Q825" s="48"/>
    </row>
    <row r="826" spans="16:17">
      <c r="P826" s="344"/>
      <c r="Q826" s="48"/>
    </row>
    <row r="827" spans="16:17">
      <c r="P827" s="344"/>
      <c r="Q827" s="48"/>
    </row>
    <row r="828" spans="16:17">
      <c r="P828" s="344"/>
      <c r="Q828" s="48"/>
    </row>
    <row r="829" spans="16:17">
      <c r="P829" s="344"/>
      <c r="Q829" s="48"/>
    </row>
    <row r="830" spans="16:17">
      <c r="P830" s="344"/>
      <c r="Q830" s="48"/>
    </row>
    <row r="831" spans="16:17">
      <c r="P831" s="344"/>
      <c r="Q831" s="48"/>
    </row>
    <row r="832" spans="16:17">
      <c r="P832" s="344"/>
      <c r="Q832" s="48"/>
    </row>
    <row r="833" spans="16:17">
      <c r="P833" s="344"/>
      <c r="Q833" s="48"/>
    </row>
    <row r="834" spans="16:17">
      <c r="P834" s="344"/>
      <c r="Q834" s="48"/>
    </row>
    <row r="835" spans="16:17">
      <c r="P835" s="344"/>
      <c r="Q835" s="48"/>
    </row>
    <row r="836" spans="16:17">
      <c r="P836" s="344"/>
      <c r="Q836" s="48"/>
    </row>
    <row r="837" spans="16:17">
      <c r="P837" s="344"/>
      <c r="Q837" s="48"/>
    </row>
    <row r="838" spans="16:17">
      <c r="P838" s="344"/>
      <c r="Q838" s="48"/>
    </row>
    <row r="839" spans="16:17">
      <c r="P839" s="344"/>
      <c r="Q839" s="48"/>
    </row>
    <row r="840" spans="16:17">
      <c r="P840" s="344"/>
      <c r="Q840" s="48"/>
    </row>
    <row r="841" spans="16:17">
      <c r="P841" s="344"/>
      <c r="Q841" s="48"/>
    </row>
    <row r="842" spans="16:17">
      <c r="P842" s="344"/>
      <c r="Q842" s="48"/>
    </row>
    <row r="843" spans="16:17">
      <c r="P843" s="344"/>
      <c r="Q843" s="48"/>
    </row>
    <row r="844" spans="16:17">
      <c r="P844" s="344"/>
      <c r="Q844" s="48"/>
    </row>
    <row r="845" spans="16:17">
      <c r="P845" s="344"/>
      <c r="Q845" s="48"/>
    </row>
    <row r="846" spans="16:17">
      <c r="P846" s="344"/>
      <c r="Q846" s="48"/>
    </row>
    <row r="847" spans="16:17">
      <c r="P847" s="344"/>
      <c r="Q847" s="48"/>
    </row>
    <row r="848" spans="16:17">
      <c r="P848" s="344"/>
      <c r="Q848" s="48"/>
    </row>
    <row r="849" spans="16:17">
      <c r="P849" s="344"/>
      <c r="Q849" s="48"/>
    </row>
    <row r="850" spans="16:17">
      <c r="P850" s="344"/>
      <c r="Q850" s="48"/>
    </row>
    <row r="851" spans="16:17">
      <c r="P851" s="344"/>
      <c r="Q851" s="48"/>
    </row>
    <row r="852" spans="16:17">
      <c r="P852" s="344"/>
      <c r="Q852" s="48"/>
    </row>
    <row r="853" spans="16:17">
      <c r="P853" s="344"/>
      <c r="Q853" s="48"/>
    </row>
    <row r="854" spans="16:17">
      <c r="P854" s="344"/>
      <c r="Q854" s="48"/>
    </row>
    <row r="855" spans="16:17">
      <c r="P855" s="344"/>
      <c r="Q855" s="48"/>
    </row>
    <row r="856" spans="16:17">
      <c r="P856" s="344"/>
      <c r="Q856" s="48"/>
    </row>
    <row r="857" spans="16:17">
      <c r="P857" s="344"/>
      <c r="Q857" s="48"/>
    </row>
    <row r="858" spans="16:17">
      <c r="P858" s="344"/>
      <c r="Q858" s="48"/>
    </row>
    <row r="859" spans="16:17">
      <c r="P859" s="344"/>
      <c r="Q859" s="48"/>
    </row>
    <row r="860" spans="16:17">
      <c r="P860" s="344"/>
      <c r="Q860" s="48"/>
    </row>
    <row r="861" spans="16:17">
      <c r="P861" s="344"/>
      <c r="Q861" s="48"/>
    </row>
    <row r="862" spans="16:17">
      <c r="P862" s="344"/>
      <c r="Q862" s="48"/>
    </row>
    <row r="863" spans="16:17">
      <c r="P863" s="344"/>
      <c r="Q863" s="48"/>
    </row>
    <row r="864" spans="16:17">
      <c r="P864" s="344"/>
      <c r="Q864" s="48"/>
    </row>
    <row r="865" spans="16:17">
      <c r="P865" s="344"/>
      <c r="Q865" s="48"/>
    </row>
    <row r="866" spans="16:17">
      <c r="P866" s="344"/>
      <c r="Q866" s="48"/>
    </row>
    <row r="867" spans="16:17">
      <c r="P867" s="344"/>
      <c r="Q867" s="48"/>
    </row>
    <row r="868" spans="16:17">
      <c r="P868" s="344"/>
      <c r="Q868" s="48"/>
    </row>
    <row r="869" spans="16:17">
      <c r="P869" s="344"/>
      <c r="Q869" s="48"/>
    </row>
    <row r="870" spans="16:17">
      <c r="P870" s="344"/>
      <c r="Q870" s="48"/>
    </row>
    <row r="871" spans="16:17">
      <c r="P871" s="344"/>
      <c r="Q871" s="48"/>
    </row>
    <row r="872" spans="16:17">
      <c r="P872" s="344"/>
      <c r="Q872" s="48"/>
    </row>
    <row r="873" spans="16:17">
      <c r="P873" s="344"/>
      <c r="Q873" s="48"/>
    </row>
    <row r="874" spans="16:17">
      <c r="P874" s="344"/>
      <c r="Q874" s="48"/>
    </row>
    <row r="875" spans="16:17">
      <c r="P875" s="344"/>
      <c r="Q875" s="48"/>
    </row>
    <row r="876" spans="16:17">
      <c r="P876" s="344"/>
      <c r="Q876" s="48"/>
    </row>
    <row r="877" spans="16:17">
      <c r="P877" s="344"/>
      <c r="Q877" s="48"/>
    </row>
    <row r="878" spans="16:17">
      <c r="P878" s="344"/>
      <c r="Q878" s="48"/>
    </row>
    <row r="879" spans="16:17">
      <c r="P879" s="344"/>
      <c r="Q879" s="48"/>
    </row>
    <row r="880" spans="16:17">
      <c r="P880" s="344"/>
      <c r="Q880" s="48"/>
    </row>
    <row r="881" spans="16:17">
      <c r="P881" s="344"/>
      <c r="Q881" s="48"/>
    </row>
    <row r="882" spans="16:17">
      <c r="P882" s="344"/>
      <c r="Q882" s="48"/>
    </row>
    <row r="883" spans="16:17">
      <c r="P883" s="344"/>
      <c r="Q883" s="48"/>
    </row>
    <row r="884" spans="16:17">
      <c r="P884" s="344"/>
      <c r="Q884" s="48"/>
    </row>
    <row r="885" spans="16:17">
      <c r="P885" s="344"/>
      <c r="Q885" s="48"/>
    </row>
    <row r="886" spans="16:17">
      <c r="P886" s="344"/>
      <c r="Q886" s="48"/>
    </row>
    <row r="887" spans="16:17">
      <c r="P887" s="344"/>
      <c r="Q887" s="48"/>
    </row>
    <row r="888" spans="16:17">
      <c r="P888" s="344"/>
      <c r="Q888" s="48"/>
    </row>
    <row r="889" spans="16:17">
      <c r="P889" s="344"/>
      <c r="Q889" s="48"/>
    </row>
    <row r="890" spans="16:17">
      <c r="P890" s="344"/>
      <c r="Q890" s="48"/>
    </row>
    <row r="891" spans="16:17">
      <c r="P891" s="344"/>
      <c r="Q891" s="48"/>
    </row>
    <row r="892" spans="16:17">
      <c r="P892" s="344"/>
      <c r="Q892" s="48"/>
    </row>
    <row r="893" spans="16:17">
      <c r="P893" s="344"/>
      <c r="Q893" s="48"/>
    </row>
    <row r="894" spans="16:17">
      <c r="P894" s="344"/>
      <c r="Q894" s="48"/>
    </row>
    <row r="895" spans="16:17">
      <c r="P895" s="344"/>
      <c r="Q895" s="48"/>
    </row>
    <row r="896" spans="16:17">
      <c r="P896" s="344"/>
      <c r="Q896" s="48"/>
    </row>
    <row r="897" spans="16:17">
      <c r="P897" s="344"/>
      <c r="Q897" s="48"/>
    </row>
    <row r="898" spans="16:17">
      <c r="P898" s="344"/>
      <c r="Q898" s="48"/>
    </row>
    <row r="899" spans="16:17">
      <c r="P899" s="344"/>
      <c r="Q899" s="48"/>
    </row>
    <row r="900" spans="16:17">
      <c r="P900" s="344"/>
      <c r="Q900" s="48"/>
    </row>
    <row r="901" spans="16:17">
      <c r="P901" s="344"/>
      <c r="Q901" s="48"/>
    </row>
    <row r="902" spans="16:17">
      <c r="P902" s="344"/>
      <c r="Q902" s="48"/>
    </row>
    <row r="903" spans="16:17">
      <c r="P903" s="344"/>
      <c r="Q903" s="48"/>
    </row>
    <row r="904" spans="16:17">
      <c r="P904" s="344"/>
      <c r="Q904" s="48"/>
    </row>
    <row r="905" spans="16:17">
      <c r="P905" s="344"/>
      <c r="Q905" s="48"/>
    </row>
    <row r="906" spans="16:17">
      <c r="P906" s="344"/>
      <c r="Q906" s="48"/>
    </row>
    <row r="907" spans="16:17">
      <c r="P907" s="344"/>
      <c r="Q907" s="48"/>
    </row>
    <row r="908" spans="16:17">
      <c r="P908" s="344"/>
      <c r="Q908" s="48"/>
    </row>
    <row r="909" spans="16:17">
      <c r="P909" s="344"/>
      <c r="Q909" s="48"/>
    </row>
    <row r="910" spans="16:17">
      <c r="P910" s="344"/>
      <c r="Q910" s="48"/>
    </row>
    <row r="911" spans="16:17">
      <c r="P911" s="344"/>
      <c r="Q911" s="48"/>
    </row>
    <row r="912" spans="16:17">
      <c r="P912" s="344"/>
      <c r="Q912" s="48"/>
    </row>
    <row r="913" spans="16:17">
      <c r="P913" s="344"/>
      <c r="Q913" s="48"/>
    </row>
    <row r="914" spans="16:17">
      <c r="P914" s="344"/>
      <c r="Q914" s="48"/>
    </row>
    <row r="915" spans="16:17">
      <c r="P915" s="344"/>
      <c r="Q915" s="48"/>
    </row>
    <row r="916" spans="16:17">
      <c r="P916" s="344"/>
      <c r="Q916" s="48"/>
    </row>
    <row r="917" spans="16:17">
      <c r="P917" s="344"/>
      <c r="Q917" s="48"/>
    </row>
    <row r="918" spans="16:17">
      <c r="P918" s="344"/>
      <c r="Q918" s="48"/>
    </row>
    <row r="919" spans="16:17">
      <c r="P919" s="344"/>
      <c r="Q919" s="48"/>
    </row>
    <row r="920" spans="16:17">
      <c r="P920" s="344"/>
      <c r="Q920" s="48"/>
    </row>
    <row r="921" spans="16:17">
      <c r="P921" s="344"/>
      <c r="Q921" s="48"/>
    </row>
    <row r="922" spans="16:17">
      <c r="P922" s="344"/>
      <c r="Q922" s="48"/>
    </row>
    <row r="923" spans="16:17">
      <c r="P923" s="344"/>
      <c r="Q923" s="48"/>
    </row>
    <row r="924" spans="16:17">
      <c r="P924" s="344"/>
      <c r="Q924" s="48"/>
    </row>
    <row r="925" spans="16:17">
      <c r="P925" s="344"/>
      <c r="Q925" s="48"/>
    </row>
    <row r="926" spans="16:17">
      <c r="P926" s="344"/>
      <c r="Q926" s="48"/>
    </row>
    <row r="927" spans="16:17">
      <c r="P927" s="344"/>
      <c r="Q927" s="48"/>
    </row>
    <row r="928" spans="16:17">
      <c r="P928" s="344"/>
      <c r="Q928" s="48"/>
    </row>
    <row r="929" spans="16:17">
      <c r="P929" s="344"/>
      <c r="Q929" s="48"/>
    </row>
    <row r="930" spans="16:17">
      <c r="P930" s="344"/>
      <c r="Q930" s="48"/>
    </row>
    <row r="931" spans="16:17">
      <c r="P931" s="344"/>
      <c r="Q931" s="48"/>
    </row>
    <row r="932" spans="16:17">
      <c r="P932" s="344"/>
      <c r="Q932" s="48"/>
    </row>
    <row r="933" spans="16:17">
      <c r="P933" s="344"/>
      <c r="Q933" s="48"/>
    </row>
    <row r="934" spans="16:17">
      <c r="P934" s="344"/>
      <c r="Q934" s="48"/>
    </row>
    <row r="935" spans="16:17">
      <c r="P935" s="344"/>
      <c r="Q935" s="48"/>
    </row>
    <row r="936" spans="16:17">
      <c r="P936" s="344"/>
      <c r="Q936" s="48"/>
    </row>
    <row r="937" spans="16:17">
      <c r="P937" s="344"/>
      <c r="Q937" s="48"/>
    </row>
    <row r="938" spans="16:17">
      <c r="P938" s="344"/>
      <c r="Q938" s="48"/>
    </row>
    <row r="939" spans="16:17">
      <c r="P939" s="344"/>
      <c r="Q939" s="48"/>
    </row>
    <row r="940" spans="16:17">
      <c r="P940" s="344"/>
      <c r="Q940" s="48"/>
    </row>
    <row r="941" spans="16:17">
      <c r="P941" s="344"/>
      <c r="Q941" s="48"/>
    </row>
    <row r="942" spans="16:17">
      <c r="P942" s="344"/>
      <c r="Q942" s="48"/>
    </row>
    <row r="943" spans="16:17">
      <c r="P943" s="344"/>
      <c r="Q943" s="48"/>
    </row>
    <row r="944" spans="16:17">
      <c r="P944" s="344"/>
      <c r="Q944" s="48"/>
    </row>
    <row r="945" spans="16:17">
      <c r="P945" s="344"/>
      <c r="Q945" s="48"/>
    </row>
    <row r="946" spans="16:17">
      <c r="P946" s="344"/>
      <c r="Q946" s="48"/>
    </row>
    <row r="947" spans="16:17">
      <c r="P947" s="344"/>
      <c r="Q947" s="48"/>
    </row>
    <row r="948" spans="16:17">
      <c r="P948" s="344"/>
      <c r="Q948" s="48"/>
    </row>
    <row r="949" spans="16:17">
      <c r="P949" s="344"/>
      <c r="Q949" s="48"/>
    </row>
    <row r="950" spans="16:17">
      <c r="P950" s="344"/>
      <c r="Q950" s="48"/>
    </row>
    <row r="951" spans="16:17">
      <c r="P951" s="344"/>
      <c r="Q951" s="48"/>
    </row>
    <row r="952" spans="16:17">
      <c r="P952" s="344"/>
      <c r="Q952" s="48"/>
    </row>
    <row r="953" spans="16:17">
      <c r="P953" s="344"/>
      <c r="Q953" s="48"/>
    </row>
    <row r="954" spans="16:17">
      <c r="P954" s="344"/>
      <c r="Q954" s="48"/>
    </row>
    <row r="955" spans="16:17">
      <c r="P955" s="344"/>
      <c r="Q955" s="48"/>
    </row>
    <row r="956" spans="16:17">
      <c r="P956" s="344"/>
      <c r="Q956" s="48"/>
    </row>
    <row r="957" spans="16:17">
      <c r="P957" s="344"/>
      <c r="Q957" s="48"/>
    </row>
    <row r="958" spans="16:17">
      <c r="P958" s="344"/>
      <c r="Q958" s="48"/>
    </row>
    <row r="959" spans="16:17">
      <c r="P959" s="344"/>
      <c r="Q959" s="48"/>
    </row>
    <row r="960" spans="16:17">
      <c r="P960" s="344"/>
      <c r="Q960" s="48"/>
    </row>
    <row r="961" spans="16:17">
      <c r="P961" s="344"/>
      <c r="Q961" s="48"/>
    </row>
    <row r="962" spans="16:17">
      <c r="P962" s="344"/>
      <c r="Q962" s="48"/>
    </row>
    <row r="963" spans="16:17">
      <c r="P963" s="344"/>
      <c r="Q963" s="48"/>
    </row>
    <row r="964" spans="16:17">
      <c r="P964" s="344"/>
      <c r="Q964" s="48"/>
    </row>
    <row r="965" spans="16:17">
      <c r="P965" s="344"/>
      <c r="Q965" s="48"/>
    </row>
    <row r="966" spans="16:17">
      <c r="P966" s="344"/>
      <c r="Q966" s="48"/>
    </row>
    <row r="967" spans="16:17">
      <c r="P967" s="344"/>
      <c r="Q967" s="48"/>
    </row>
    <row r="968" spans="16:17">
      <c r="P968" s="344"/>
      <c r="Q968" s="48"/>
    </row>
    <row r="969" spans="16:17">
      <c r="P969" s="344"/>
      <c r="Q969" s="48"/>
    </row>
    <row r="970" spans="16:17">
      <c r="P970" s="344"/>
      <c r="Q970" s="48"/>
    </row>
    <row r="971" spans="16:17">
      <c r="P971" s="344"/>
      <c r="Q971" s="48"/>
    </row>
    <row r="972" spans="16:17">
      <c r="P972" s="344"/>
      <c r="Q972" s="48"/>
    </row>
    <row r="973" spans="16:17">
      <c r="P973" s="344"/>
      <c r="Q973" s="48"/>
    </row>
    <row r="974" spans="16:17">
      <c r="P974" s="344"/>
      <c r="Q974" s="48"/>
    </row>
    <row r="975" spans="16:17">
      <c r="P975" s="344"/>
      <c r="Q975" s="48"/>
    </row>
    <row r="976" spans="16:17">
      <c r="P976" s="344"/>
      <c r="Q976" s="48"/>
    </row>
    <row r="977" spans="16:17">
      <c r="P977" s="344"/>
      <c r="Q977" s="48"/>
    </row>
    <row r="978" spans="16:17">
      <c r="P978" s="344"/>
      <c r="Q978" s="48"/>
    </row>
    <row r="979" spans="16:17">
      <c r="P979" s="344"/>
      <c r="Q979" s="48"/>
    </row>
    <row r="980" spans="16:17">
      <c r="P980" s="344"/>
      <c r="Q980" s="48"/>
    </row>
    <row r="981" spans="16:17">
      <c r="P981" s="344"/>
      <c r="Q981" s="48"/>
    </row>
    <row r="982" spans="16:17">
      <c r="P982" s="344"/>
      <c r="Q982" s="48"/>
    </row>
    <row r="983" spans="16:17">
      <c r="P983" s="344"/>
      <c r="Q983" s="48"/>
    </row>
    <row r="984" spans="16:17">
      <c r="P984" s="344"/>
      <c r="Q984" s="48"/>
    </row>
    <row r="985" spans="16:17">
      <c r="P985" s="344"/>
      <c r="Q985" s="48"/>
    </row>
    <row r="986" spans="16:17">
      <c r="P986" s="344"/>
      <c r="Q986" s="48"/>
    </row>
    <row r="987" spans="16:17">
      <c r="P987" s="344"/>
      <c r="Q987" s="48"/>
    </row>
    <row r="988" spans="16:17">
      <c r="P988" s="344"/>
      <c r="Q988" s="48"/>
    </row>
    <row r="989" spans="16:17">
      <c r="P989" s="344"/>
      <c r="Q989" s="48"/>
    </row>
    <row r="990" spans="16:17">
      <c r="P990" s="344"/>
      <c r="Q990" s="48"/>
    </row>
    <row r="991" spans="16:17">
      <c r="P991" s="344"/>
      <c r="Q991" s="48"/>
    </row>
    <row r="992" spans="16:17">
      <c r="P992" s="344"/>
      <c r="Q992" s="48"/>
    </row>
    <row r="993" spans="16:17">
      <c r="P993" s="344"/>
      <c r="Q993" s="48"/>
    </row>
    <row r="994" spans="16:17">
      <c r="P994" s="344"/>
      <c r="Q994" s="48"/>
    </row>
    <row r="995" spans="16:17">
      <c r="P995" s="344"/>
      <c r="Q995" s="48"/>
    </row>
    <row r="996" spans="16:17">
      <c r="P996" s="344"/>
      <c r="Q996" s="48"/>
    </row>
    <row r="997" spans="16:17">
      <c r="P997" s="344"/>
      <c r="Q997" s="48"/>
    </row>
    <row r="998" spans="16:17">
      <c r="P998" s="344"/>
      <c r="Q998" s="48"/>
    </row>
    <row r="999" spans="16:17">
      <c r="P999" s="344"/>
      <c r="Q999" s="48"/>
    </row>
    <row r="1000" spans="16:17">
      <c r="P1000" s="344"/>
      <c r="Q1000" s="48"/>
    </row>
    <row r="1001" spans="16:17">
      <c r="P1001" s="344"/>
      <c r="Q1001" s="48"/>
    </row>
    <row r="1002" spans="16:17">
      <c r="P1002" s="344"/>
      <c r="Q1002" s="48"/>
    </row>
    <row r="1003" spans="16:17">
      <c r="P1003" s="344"/>
      <c r="Q1003" s="48"/>
    </row>
    <row r="1004" spans="16:17">
      <c r="P1004" s="344"/>
      <c r="Q1004" s="48"/>
    </row>
    <row r="1005" spans="16:17">
      <c r="P1005" s="344"/>
      <c r="Q1005" s="48"/>
    </row>
    <row r="1006" spans="16:17">
      <c r="P1006" s="344"/>
      <c r="Q1006" s="48"/>
    </row>
    <row r="1007" spans="16:17">
      <c r="P1007" s="344"/>
      <c r="Q1007" s="48"/>
    </row>
    <row r="1008" spans="16:17">
      <c r="P1008" s="344"/>
    </row>
    <row r="1009" spans="16:16">
      <c r="P1009" s="344"/>
    </row>
    <row r="1010" spans="16:16">
      <c r="P1010" s="344"/>
    </row>
    <row r="1011" spans="16:16">
      <c r="P1011" s="344"/>
    </row>
    <row r="1012" spans="16:16">
      <c r="P1012" s="344"/>
    </row>
    <row r="1013" spans="16:16">
      <c r="P1013" s="344"/>
    </row>
    <row r="1014" spans="16:16">
      <c r="P1014" s="344"/>
    </row>
    <row r="1015" spans="16:16">
      <c r="P1015" s="344"/>
    </row>
    <row r="1016" spans="16:16">
      <c r="P1016" s="344"/>
    </row>
    <row r="1017" spans="16:16">
      <c r="P1017" s="344"/>
    </row>
    <row r="1018" spans="16:16">
      <c r="P1018" s="344"/>
    </row>
    <row r="1019" spans="16:16">
      <c r="P1019" s="344"/>
    </row>
    <row r="1020" spans="16:16">
      <c r="P1020" s="344"/>
    </row>
    <row r="1021" spans="16:16">
      <c r="P1021" s="344"/>
    </row>
    <row r="1022" spans="16:16">
      <c r="P1022" s="344"/>
    </row>
    <row r="1023" spans="16:16">
      <c r="P1023" s="344"/>
    </row>
    <row r="1024" spans="16:16">
      <c r="P1024" s="344"/>
    </row>
    <row r="1025" spans="16:16">
      <c r="P1025" s="344"/>
    </row>
    <row r="1026" spans="16:16">
      <c r="P1026" s="344"/>
    </row>
    <row r="1027" spans="16:16">
      <c r="P1027" s="344"/>
    </row>
    <row r="1028" spans="16:16">
      <c r="P1028" s="344"/>
    </row>
    <row r="1029" spans="16:16">
      <c r="P1029" s="344"/>
    </row>
    <row r="1030" spans="16:16">
      <c r="P1030" s="344"/>
    </row>
    <row r="1031" spans="16:16">
      <c r="P1031" s="344"/>
    </row>
    <row r="1032" spans="16:16">
      <c r="P1032" s="344"/>
    </row>
    <row r="1033" spans="16:16">
      <c r="P1033" s="344"/>
    </row>
    <row r="1034" spans="16:16">
      <c r="P1034" s="344"/>
    </row>
    <row r="1035" spans="16:16">
      <c r="P1035" s="344"/>
    </row>
    <row r="1036" spans="16:16">
      <c r="P1036" s="344"/>
    </row>
    <row r="1037" spans="16:16">
      <c r="P1037" s="344"/>
    </row>
    <row r="1038" spans="16:16">
      <c r="P1038" s="344"/>
    </row>
    <row r="1039" spans="16:16">
      <c r="P1039" s="344"/>
    </row>
    <row r="1040" spans="16:16">
      <c r="P1040" s="344"/>
    </row>
    <row r="1041" spans="16:16">
      <c r="P1041" s="344"/>
    </row>
    <row r="1042" spans="16:16">
      <c r="P1042" s="344"/>
    </row>
    <row r="1043" spans="16:16">
      <c r="P1043" s="344"/>
    </row>
    <row r="1044" spans="16:16">
      <c r="P1044" s="344"/>
    </row>
    <row r="1045" spans="16:16">
      <c r="P1045" s="344"/>
    </row>
    <row r="1046" spans="16:16">
      <c r="P1046" s="344"/>
    </row>
    <row r="1047" spans="16:16">
      <c r="P1047" s="344"/>
    </row>
    <row r="1048" spans="16:16">
      <c r="P1048" s="344"/>
    </row>
    <row r="1049" spans="16:16">
      <c r="P1049" s="344"/>
    </row>
    <row r="1050" spans="16:16">
      <c r="P1050" s="344"/>
    </row>
    <row r="1051" spans="16:16">
      <c r="P1051" s="344"/>
    </row>
    <row r="1052" spans="16:16">
      <c r="P1052" s="344"/>
    </row>
    <row r="1053" spans="16:16">
      <c r="P1053" s="344"/>
    </row>
    <row r="1054" spans="16:16">
      <c r="P1054" s="344"/>
    </row>
    <row r="1055" spans="16:16">
      <c r="P1055" s="344"/>
    </row>
    <row r="1056" spans="16:16">
      <c r="P1056" s="344"/>
    </row>
    <row r="1057" spans="16:16">
      <c r="P1057" s="344"/>
    </row>
    <row r="1058" spans="16:16">
      <c r="P1058" s="344"/>
    </row>
    <row r="1059" spans="16:16">
      <c r="P1059" s="344"/>
    </row>
    <row r="1060" spans="16:16">
      <c r="P1060" s="344"/>
    </row>
    <row r="1061" spans="16:16">
      <c r="P1061" s="344"/>
    </row>
    <row r="1062" spans="16:16">
      <c r="P1062" s="344"/>
    </row>
    <row r="1063" spans="16:16">
      <c r="P1063" s="344"/>
    </row>
    <row r="1064" spans="16:16">
      <c r="P1064" s="344"/>
    </row>
    <row r="1065" spans="16:16">
      <c r="P1065" s="344"/>
    </row>
    <row r="1066" spans="16:16">
      <c r="P1066" s="344"/>
    </row>
    <row r="1067" spans="16:16">
      <c r="P1067" s="344"/>
    </row>
    <row r="1068" spans="16:16">
      <c r="P1068" s="344"/>
    </row>
    <row r="1069" spans="16:16">
      <c r="P1069" s="344"/>
    </row>
    <row r="1070" spans="16:16">
      <c r="P1070" s="344"/>
    </row>
    <row r="1071" spans="16:16">
      <c r="P1071" s="344"/>
    </row>
    <row r="1072" spans="16:16">
      <c r="P1072" s="344"/>
    </row>
    <row r="1073" spans="16:16">
      <c r="P1073" s="344"/>
    </row>
    <row r="1074" spans="16:16">
      <c r="P1074" s="344"/>
    </row>
    <row r="1075" spans="16:16">
      <c r="P1075" s="344"/>
    </row>
    <row r="1076" spans="16:16">
      <c r="P1076" s="344"/>
    </row>
    <row r="1077" spans="16:16">
      <c r="P1077" s="344"/>
    </row>
    <row r="1078" spans="16:16">
      <c r="P1078" s="344"/>
    </row>
    <row r="1079" spans="16:16">
      <c r="P1079" s="344"/>
    </row>
    <row r="1080" spans="16:16">
      <c r="P1080" s="344"/>
    </row>
    <row r="1081" spans="16:16">
      <c r="P1081" s="344"/>
    </row>
    <row r="1082" spans="16:16">
      <c r="P1082" s="344"/>
    </row>
    <row r="1083" spans="16:16">
      <c r="P1083" s="344"/>
    </row>
    <row r="1084" spans="16:16">
      <c r="P1084" s="344"/>
    </row>
    <row r="1085" spans="16:16">
      <c r="P1085" s="344"/>
    </row>
    <row r="1086" spans="16:16">
      <c r="P1086" s="344"/>
    </row>
    <row r="1087" spans="16:16">
      <c r="P1087" s="344"/>
    </row>
    <row r="1088" spans="16:16">
      <c r="P1088" s="344"/>
    </row>
    <row r="1089" spans="16:16">
      <c r="P1089" s="344"/>
    </row>
    <row r="1090" spans="16:16">
      <c r="P1090" s="344"/>
    </row>
    <row r="1091" spans="16:16">
      <c r="P1091" s="344"/>
    </row>
    <row r="1092" spans="16:16">
      <c r="P1092" s="344"/>
    </row>
    <row r="1093" spans="16:16">
      <c r="P1093" s="344"/>
    </row>
    <row r="1094" spans="16:16">
      <c r="P1094" s="344"/>
    </row>
    <row r="1095" spans="16:16">
      <c r="P1095" s="344"/>
    </row>
    <row r="1096" spans="16:16">
      <c r="P1096" s="344"/>
    </row>
    <row r="1097" spans="16:16">
      <c r="P1097" s="344"/>
    </row>
    <row r="1098" spans="16:16">
      <c r="P1098" s="344"/>
    </row>
    <row r="1099" spans="16:16">
      <c r="P1099" s="344"/>
    </row>
    <row r="1100" spans="16:16">
      <c r="P1100" s="344"/>
    </row>
    <row r="1101" spans="16:16">
      <c r="P1101" s="344"/>
    </row>
    <row r="1102" spans="16:16">
      <c r="P1102" s="344"/>
    </row>
    <row r="1103" spans="16:16">
      <c r="P1103" s="344"/>
    </row>
    <row r="1104" spans="16:16">
      <c r="P1104" s="344"/>
    </row>
    <row r="1105" spans="16:16">
      <c r="P1105" s="344"/>
    </row>
    <row r="1106" spans="16:16">
      <c r="P1106" s="344"/>
    </row>
    <row r="1107" spans="16:16">
      <c r="P1107" s="344"/>
    </row>
    <row r="1108" spans="16:16">
      <c r="P1108" s="344"/>
    </row>
    <row r="1109" spans="16:16">
      <c r="P1109" s="344"/>
    </row>
    <row r="1110" spans="16:16">
      <c r="P1110" s="344"/>
    </row>
    <row r="1111" spans="16:16">
      <c r="P1111" s="344"/>
    </row>
    <row r="1112" spans="16:16">
      <c r="P1112" s="344"/>
    </row>
    <row r="1113" spans="16:16">
      <c r="P1113" s="344"/>
    </row>
    <row r="1114" spans="16:16">
      <c r="P1114" s="344"/>
    </row>
    <row r="1115" spans="16:16">
      <c r="P1115" s="344"/>
    </row>
    <row r="1116" spans="16:16">
      <c r="P1116" s="344"/>
    </row>
    <row r="1117" spans="16:16">
      <c r="P1117" s="344"/>
    </row>
    <row r="1118" spans="16:16">
      <c r="P1118" s="344"/>
    </row>
    <row r="1119" spans="16:16">
      <c r="P1119" s="344"/>
    </row>
    <row r="1120" spans="16:16">
      <c r="P1120" s="344"/>
    </row>
    <row r="1121" spans="16:16">
      <c r="P1121" s="344"/>
    </row>
    <row r="1122" spans="16:16">
      <c r="P1122" s="344"/>
    </row>
    <row r="1123" spans="16:16">
      <c r="P1123" s="344"/>
    </row>
  </sheetData>
  <mergeCells count="16">
    <mergeCell ref="L535:O535"/>
    <mergeCell ref="A1:P1"/>
    <mergeCell ref="A2:P2"/>
    <mergeCell ref="A4:A5"/>
    <mergeCell ref="B4:B5"/>
    <mergeCell ref="C4:C5"/>
    <mergeCell ref="D4:D5"/>
    <mergeCell ref="E4:E5"/>
    <mergeCell ref="F4:F5"/>
    <mergeCell ref="G4:G5"/>
    <mergeCell ref="H4:H5"/>
    <mergeCell ref="I4:M4"/>
    <mergeCell ref="N4:O4"/>
    <mergeCell ref="A528:N528"/>
    <mergeCell ref="L530:O530"/>
    <mergeCell ref="L532:O532"/>
  </mergeCells>
  <phoneticPr fontId="44" type="noConversion"/>
  <printOptions horizontalCentered="1"/>
  <pageMargins left="0" right="0" top="0.35433070866141736" bottom="0.15748031496062992" header="0.31496062992125984" footer="0.31496062992125984"/>
  <pageSetup paperSize="10000" orientation="landscape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13</vt:i4>
      </vt:variant>
    </vt:vector>
  </HeadingPairs>
  <TitlesOfParts>
    <vt:vector size="38" baseType="lpstr">
      <vt:lpstr>Form 1 (2025)</vt:lpstr>
      <vt:lpstr>Form 1</vt:lpstr>
      <vt:lpstr>Form 2 (2025)</vt:lpstr>
      <vt:lpstr>Form 2</vt:lpstr>
      <vt:lpstr>Buku AMD 2025</vt:lpstr>
      <vt:lpstr> Buku AMD</vt:lpstr>
      <vt:lpstr>KIA A 2025</vt:lpstr>
      <vt:lpstr>KIA A</vt:lpstr>
      <vt:lpstr>KIA B 2025</vt:lpstr>
      <vt:lpstr>KIA B</vt:lpstr>
      <vt:lpstr>KIA C 2025</vt:lpstr>
      <vt:lpstr>KIA C</vt:lpstr>
      <vt:lpstr>KIA D 2025</vt:lpstr>
      <vt:lpstr>KIA D</vt:lpstr>
      <vt:lpstr>KIA E 2025</vt:lpstr>
      <vt:lpstr>KIA E</vt:lpstr>
      <vt:lpstr>KIA F 2025</vt:lpstr>
      <vt:lpstr>KIA F</vt:lpstr>
      <vt:lpstr>KIA G 2025</vt:lpstr>
      <vt:lpstr>KIA G</vt:lpstr>
      <vt:lpstr>Rincian Aset Tetap Semester II</vt:lpstr>
      <vt:lpstr>Aset Kalurahan yg Dihapus 2025</vt:lpstr>
      <vt:lpstr>Rincian Aset Tetap Semester I</vt:lpstr>
      <vt:lpstr>Rincian Aset Tetap Kalurahan</vt:lpstr>
      <vt:lpstr>Konsolidasi Aset Milik Kal</vt:lpstr>
      <vt:lpstr>' Buku AMD'!Print_Titles</vt:lpstr>
      <vt:lpstr>'Buku AMD 2025'!Print_Titles</vt:lpstr>
      <vt:lpstr>'KIA B'!Print_Titles</vt:lpstr>
      <vt:lpstr>'KIA B 2025'!Print_Titles</vt:lpstr>
      <vt:lpstr>'KIA C'!Print_Titles</vt:lpstr>
      <vt:lpstr>'KIA C 2025'!Print_Titles</vt:lpstr>
      <vt:lpstr>'KIA D'!Print_Titles</vt:lpstr>
      <vt:lpstr>'KIA D 2025'!Print_Titles</vt:lpstr>
      <vt:lpstr>'KIA E'!Print_Titles</vt:lpstr>
      <vt:lpstr>'KIA E 2025'!Print_Titles</vt:lpstr>
      <vt:lpstr>'KIA G'!Print_Titles</vt:lpstr>
      <vt:lpstr>'KIA G 2025'!Print_Titles</vt:lpstr>
      <vt:lpstr>'Rincian Aset Tetap Semester II'!Print_Titles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MTW_2022</dc:creator>
  <cp:lastModifiedBy>hp 14s</cp:lastModifiedBy>
  <cp:lastPrinted>2026-01-20T07:08:51Z</cp:lastPrinted>
  <dcterms:created xsi:type="dcterms:W3CDTF">2022-03-31T03:50:57Z</dcterms:created>
  <dcterms:modified xsi:type="dcterms:W3CDTF">2026-04-28T04:17:52Z</dcterms:modified>
</cp:coreProperties>
</file>